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idermailwright-my.sharepoint.com/personal/houi_3_wright_edu/Documents/Spring 2026/MIS-4300/Midterm-Project/Final/"/>
    </mc:Choice>
  </mc:AlternateContent>
  <xr:revisionPtr revIDLastSave="199" documentId="8_{CEDF7A4B-2053-4CA0-B06F-EE5AB08F4FD1}" xr6:coauthVersionLast="47" xr6:coauthVersionMax="47" xr10:uidLastSave="{A4BBE827-F236-4591-AF3F-5E1F60AD8009}"/>
  <bookViews>
    <workbookView xWindow="-108" yWindow="-108" windowWidth="23256" windowHeight="12456" firstSheet="1" activeTab="1" xr2:uid="{57F795E5-FF41-44F3-93C0-59B6D46DE39C}"/>
  </bookViews>
  <sheets>
    <sheet name="Sheet2" sheetId="4" r:id="rId1"/>
    <sheet name="INC 5000 Companies 2019 (2)" sheetId="3" r:id="rId2"/>
  </sheets>
  <definedNames>
    <definedName name="_xlnm._FilterDatabase" localSheetId="1" hidden="1">'INC 5000 Companies 2019 (2)'!$A$1:$AA$1</definedName>
    <definedName name="ExternalData_1" localSheetId="1" hidden="1">'INC 5000 Companies 2019 (2)'!$A$1:$Z$5013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50" i="3" l="1"/>
  <c r="S4722" i="3"/>
  <c r="S4499" i="3"/>
  <c r="S1560" i="3"/>
  <c r="S2227" i="3"/>
  <c r="S466" i="3"/>
  <c r="S3999" i="3"/>
  <c r="S3935" i="3"/>
  <c r="S2404" i="3"/>
  <c r="S2680" i="3"/>
  <c r="S3411" i="3"/>
  <c r="S4531" i="3"/>
  <c r="S4943" i="3"/>
  <c r="S4769" i="3"/>
  <c r="S3538" i="3"/>
  <c r="S2208" i="3"/>
  <c r="S4012" i="3"/>
  <c r="S2154" i="3"/>
  <c r="S4055" i="3"/>
  <c r="S4664" i="3"/>
  <c r="S3623" i="3"/>
  <c r="S1070" i="3"/>
  <c r="S3112" i="3"/>
  <c r="S5009" i="3"/>
  <c r="S4941" i="3"/>
  <c r="S1931" i="3"/>
  <c r="S4295" i="3"/>
  <c r="S3394" i="3"/>
  <c r="S2174" i="3"/>
  <c r="S4735" i="3"/>
  <c r="S3264" i="3"/>
  <c r="S4239" i="3"/>
  <c r="S3059" i="3"/>
  <c r="S4902" i="3"/>
  <c r="S4663" i="3"/>
  <c r="S2993" i="3"/>
  <c r="S3173" i="3"/>
  <c r="S3918" i="3"/>
  <c r="S4940" i="3"/>
  <c r="S1959" i="3"/>
  <c r="S2959" i="3"/>
  <c r="S1623" i="3"/>
  <c r="S4117" i="3"/>
  <c r="S3203" i="3"/>
  <c r="S3605" i="3"/>
  <c r="S4901" i="3"/>
  <c r="S1266" i="3"/>
  <c r="S4053" i="3"/>
  <c r="S2741" i="3"/>
  <c r="S3667" i="3"/>
  <c r="S4640" i="3"/>
  <c r="S4369" i="3"/>
  <c r="S3366" i="3"/>
  <c r="S2710" i="3"/>
  <c r="S4263" i="3"/>
  <c r="S4937" i="3"/>
  <c r="S3072" i="3"/>
  <c r="S4806" i="3"/>
  <c r="S4085" i="3"/>
  <c r="S4343" i="3"/>
  <c r="S4882" i="3"/>
  <c r="S4328" i="3"/>
  <c r="S4554" i="3"/>
  <c r="S4775" i="3"/>
  <c r="S3281" i="3"/>
  <c r="S4106" i="3"/>
  <c r="S4368" i="3"/>
  <c r="S3372" i="3"/>
  <c r="S2555" i="3"/>
  <c r="S3717" i="3"/>
  <c r="S2997" i="3"/>
  <c r="S4875" i="3"/>
  <c r="S3721" i="3"/>
  <c r="S3847" i="3"/>
  <c r="S4455" i="3"/>
  <c r="S4717" i="3"/>
  <c r="S4761" i="3"/>
  <c r="S3437" i="3"/>
  <c r="S4364" i="3"/>
  <c r="S4757" i="3"/>
  <c r="S3557" i="3"/>
  <c r="S4046" i="3"/>
  <c r="S832" i="3"/>
  <c r="S2504" i="3"/>
  <c r="S4127" i="3"/>
  <c r="S2090" i="3"/>
  <c r="S4859" i="3"/>
  <c r="S4192" i="3"/>
  <c r="S3092" i="3"/>
  <c r="S2452" i="3"/>
  <c r="S2757" i="3"/>
  <c r="S4803" i="3"/>
  <c r="S4408" i="3"/>
  <c r="S3408" i="3"/>
  <c r="S4387" i="3"/>
  <c r="S1364" i="3"/>
  <c r="S4950" i="3"/>
  <c r="S4436" i="3"/>
  <c r="S3531" i="3"/>
  <c r="S4099" i="3"/>
  <c r="S3080" i="3"/>
  <c r="S1778" i="3"/>
  <c r="S3116" i="3"/>
  <c r="S2244" i="3"/>
  <c r="S4903" i="3"/>
  <c r="S3694" i="3"/>
  <c r="S4850" i="3"/>
  <c r="S2907" i="3"/>
  <c r="S3371" i="3"/>
  <c r="S1282" i="3"/>
  <c r="S2056" i="3"/>
  <c r="S4386" i="3"/>
  <c r="S3353" i="3"/>
  <c r="S4602" i="3"/>
  <c r="S4983" i="3"/>
  <c r="S3414" i="3"/>
  <c r="S3844" i="3"/>
  <c r="S3504" i="3"/>
  <c r="S2255" i="3"/>
  <c r="S1134" i="3"/>
  <c r="S3547" i="3"/>
  <c r="S3350" i="3"/>
  <c r="S2841" i="3"/>
  <c r="S2268" i="3"/>
  <c r="S2427" i="3"/>
  <c r="S1957" i="3"/>
  <c r="S3906" i="3"/>
  <c r="S4533" i="3"/>
  <c r="S3625" i="3"/>
  <c r="S2155" i="3"/>
  <c r="S3285" i="3"/>
  <c r="S4022" i="3"/>
  <c r="S4129" i="3"/>
  <c r="S4336" i="3"/>
  <c r="S2053" i="3"/>
  <c r="S3458" i="3"/>
  <c r="S4997" i="3"/>
  <c r="S2036" i="3"/>
  <c r="S1912" i="3"/>
  <c r="S3438" i="3"/>
  <c r="S3856" i="3"/>
  <c r="S4998" i="3"/>
  <c r="S4948" i="3"/>
  <c r="S3339" i="3"/>
  <c r="S2388" i="3"/>
  <c r="S2496" i="3"/>
  <c r="S3164" i="3"/>
  <c r="S3722" i="3"/>
  <c r="S3848" i="3"/>
  <c r="S4599" i="3"/>
  <c r="S2876" i="3"/>
  <c r="S4827" i="3"/>
  <c r="S2143" i="3"/>
  <c r="S1511" i="3"/>
  <c r="S4279" i="3"/>
  <c r="S3807" i="3"/>
  <c r="S4104" i="3"/>
  <c r="S4647" i="3"/>
  <c r="S4140" i="3"/>
  <c r="S4541" i="3"/>
  <c r="S4800" i="3"/>
  <c r="S1519" i="3"/>
  <c r="S3187" i="3"/>
  <c r="S1251" i="3"/>
  <c r="S3190" i="3"/>
  <c r="S4049" i="3"/>
  <c r="S2630" i="3"/>
  <c r="S3227" i="3"/>
  <c r="S3821" i="3"/>
  <c r="S3461" i="3"/>
  <c r="S3574" i="3"/>
  <c r="S4963" i="3"/>
  <c r="S3843" i="3"/>
  <c r="S4403" i="3"/>
  <c r="S4429" i="3"/>
  <c r="S4970" i="3"/>
  <c r="S2674" i="3"/>
  <c r="S3252" i="3"/>
  <c r="S4172" i="3"/>
  <c r="S2875" i="3"/>
  <c r="S4253" i="3"/>
  <c r="S992" i="3"/>
  <c r="S4879" i="3"/>
  <c r="S451" i="3"/>
  <c r="S3219" i="3"/>
  <c r="S4689" i="3"/>
  <c r="S4334" i="3"/>
  <c r="S2657" i="3"/>
  <c r="S4649" i="3"/>
  <c r="S4979" i="3"/>
  <c r="S3012" i="3"/>
  <c r="S2698" i="3"/>
  <c r="S3206" i="3"/>
  <c r="S4423" i="3"/>
  <c r="S4593" i="3"/>
  <c r="S2301" i="3"/>
  <c r="S3831" i="3"/>
  <c r="S2653" i="3"/>
  <c r="S4375" i="3"/>
  <c r="S4320" i="3"/>
  <c r="S4981" i="3"/>
  <c r="S2164" i="3"/>
  <c r="S4957" i="3"/>
  <c r="S3079" i="3"/>
  <c r="S2111" i="3"/>
  <c r="S3355" i="3"/>
  <c r="S4651" i="3"/>
  <c r="S444" i="3"/>
  <c r="S4556" i="3"/>
  <c r="S5008" i="3"/>
  <c r="S1961" i="3"/>
  <c r="S4449" i="3"/>
  <c r="S4978" i="3"/>
  <c r="S2234" i="3"/>
  <c r="S4772" i="3"/>
  <c r="S4834" i="3"/>
  <c r="S1862" i="3"/>
  <c r="S3492" i="3"/>
  <c r="S3674" i="3"/>
  <c r="S4856" i="3"/>
  <c r="S4452" i="3"/>
  <c r="S4880" i="3"/>
  <c r="S4608" i="3"/>
  <c r="S4657" i="3"/>
  <c r="S3088" i="3"/>
  <c r="S3817" i="3"/>
  <c r="S4692" i="3"/>
  <c r="S3361" i="3"/>
  <c r="S4980" i="3"/>
  <c r="S4914" i="3"/>
  <c r="S1150" i="3"/>
  <c r="S3158" i="3"/>
  <c r="S4038" i="3"/>
  <c r="S4199" i="3"/>
  <c r="S4115" i="3"/>
  <c r="S4768" i="3"/>
  <c r="S2824" i="3"/>
  <c r="S4304" i="3"/>
  <c r="S4197" i="3"/>
  <c r="S4223" i="3"/>
  <c r="S4750" i="3"/>
  <c r="S3097" i="3"/>
  <c r="S4971" i="3"/>
  <c r="S2172" i="3"/>
  <c r="S4240" i="3"/>
  <c r="S3816" i="3"/>
  <c r="S4868" i="3"/>
  <c r="S4646" i="3"/>
  <c r="S4612" i="3"/>
  <c r="S4694" i="3"/>
  <c r="S3909" i="3"/>
  <c r="S2045" i="3"/>
  <c r="S2656" i="3"/>
  <c r="S1642" i="3"/>
  <c r="S3928" i="3"/>
  <c r="S435" i="3"/>
  <c r="S3510" i="3"/>
  <c r="S2699" i="3"/>
  <c r="S4440" i="3"/>
  <c r="S4961" i="3"/>
  <c r="S2832" i="3"/>
  <c r="S4688" i="3"/>
  <c r="S4529" i="3"/>
  <c r="S2658" i="3"/>
  <c r="S2931" i="3"/>
  <c r="S3763" i="3"/>
  <c r="S1030" i="3"/>
  <c r="S3652" i="3"/>
  <c r="S4161" i="3"/>
  <c r="S2663" i="3"/>
  <c r="S777" i="3"/>
  <c r="S4179" i="3"/>
  <c r="S4311" i="3"/>
  <c r="S3340" i="3"/>
  <c r="S4921" i="3"/>
  <c r="S4473" i="3"/>
  <c r="S4482" i="3"/>
  <c r="S4844" i="3"/>
  <c r="S4845" i="3"/>
  <c r="S2523" i="3"/>
  <c r="S3385" i="3"/>
  <c r="S3805" i="3"/>
  <c r="S4153" i="3"/>
  <c r="S4673" i="3"/>
  <c r="S2631" i="3"/>
  <c r="S2624" i="3"/>
  <c r="S1963" i="3"/>
  <c r="S3022" i="3"/>
  <c r="S3031" i="3"/>
  <c r="S3165" i="3"/>
  <c r="S4042" i="3"/>
  <c r="S4167" i="3"/>
  <c r="S4984" i="3"/>
  <c r="S4699" i="3"/>
  <c r="S4855" i="3"/>
  <c r="S4992" i="3"/>
  <c r="S3360" i="3"/>
  <c r="S4265" i="3"/>
  <c r="S3274" i="3"/>
  <c r="S4138" i="3"/>
  <c r="S1934" i="3"/>
  <c r="S3327" i="3"/>
  <c r="S4793" i="3"/>
  <c r="S4493" i="3"/>
  <c r="S3149" i="3"/>
  <c r="S4577" i="3"/>
  <c r="S3182" i="3"/>
  <c r="S3711" i="3"/>
  <c r="S2859" i="3"/>
  <c r="S4898" i="3"/>
  <c r="S4703" i="3"/>
  <c r="S1655" i="3"/>
  <c r="S2183" i="3"/>
  <c r="S4934" i="3"/>
  <c r="S1848" i="3"/>
  <c r="S4312" i="3"/>
  <c r="S4586" i="3"/>
  <c r="S3828" i="3"/>
  <c r="S4630" i="3"/>
  <c r="S4861" i="3"/>
  <c r="S2376" i="3"/>
  <c r="S3646" i="3"/>
  <c r="S2077" i="3"/>
  <c r="S3735" i="3"/>
  <c r="S2625" i="3"/>
  <c r="S3555" i="3"/>
  <c r="S3698" i="3"/>
  <c r="S3283" i="3"/>
  <c r="S2363" i="3"/>
  <c r="S4535" i="3"/>
  <c r="S3202" i="3"/>
  <c r="S3559" i="3"/>
  <c r="S4862" i="3"/>
  <c r="S4621" i="3"/>
  <c r="S3422" i="3"/>
  <c r="S4681" i="3"/>
  <c r="S4225" i="3"/>
  <c r="S3585" i="3"/>
  <c r="S4315" i="3"/>
  <c r="S4627" i="3"/>
  <c r="S4671" i="3"/>
  <c r="S1060" i="3"/>
  <c r="S3036" i="3"/>
  <c r="S2733" i="3"/>
  <c r="S3855" i="3"/>
  <c r="S922" i="3"/>
  <c r="S4308" i="3"/>
  <c r="S2886" i="3"/>
  <c r="S3758" i="3"/>
  <c r="S3214" i="3"/>
  <c r="S4061" i="3"/>
  <c r="S4143" i="3"/>
  <c r="S4939" i="3"/>
  <c r="S1106" i="3"/>
  <c r="S4305" i="3"/>
  <c r="S3528" i="3"/>
  <c r="S3601" i="3"/>
  <c r="S2179" i="3"/>
  <c r="S3621" i="3"/>
  <c r="S3661" i="3"/>
  <c r="S3336" i="3"/>
  <c r="S1911" i="3"/>
  <c r="S2492" i="3"/>
  <c r="S3324" i="3"/>
  <c r="S4071" i="3"/>
  <c r="S1019" i="3"/>
  <c r="S4057" i="3"/>
  <c r="S4685" i="3"/>
  <c r="S4785" i="3"/>
  <c r="S4836" i="3"/>
  <c r="S4342" i="3"/>
  <c r="S4285" i="3"/>
  <c r="S4562" i="3"/>
  <c r="S2026" i="3"/>
  <c r="S1760" i="3"/>
  <c r="S3984" i="3"/>
  <c r="S4751" i="3"/>
  <c r="S1582" i="3"/>
  <c r="S2717" i="3"/>
  <c r="S2796" i="3"/>
  <c r="S3827" i="3"/>
  <c r="S3746" i="3"/>
  <c r="S4007" i="3"/>
  <c r="S4532" i="3"/>
  <c r="S4665" i="3"/>
  <c r="S4730" i="3"/>
  <c r="S3682" i="3"/>
  <c r="S4754" i="3"/>
  <c r="S2474" i="3"/>
  <c r="S3582" i="3"/>
  <c r="S629" i="3"/>
  <c r="S1337" i="3"/>
  <c r="S3979" i="3"/>
  <c r="S1764" i="3"/>
  <c r="S2977" i="3"/>
  <c r="S4538" i="3"/>
  <c r="S4641" i="3"/>
  <c r="S1746" i="3"/>
  <c r="S2943" i="3"/>
  <c r="S3098" i="3"/>
  <c r="S1543" i="3"/>
  <c r="S2603" i="3"/>
  <c r="S2263" i="3"/>
  <c r="S3952" i="3"/>
  <c r="S4475" i="3"/>
  <c r="S4959" i="3"/>
  <c r="S4737" i="3"/>
  <c r="S3868" i="3"/>
  <c r="S4705" i="3"/>
  <c r="S3096" i="3"/>
  <c r="S4358" i="3"/>
  <c r="S4510" i="3"/>
  <c r="S4555" i="3"/>
  <c r="S3931" i="3"/>
  <c r="S4600" i="3"/>
  <c r="S4616" i="3"/>
  <c r="S3138" i="3"/>
  <c r="S4033" i="3"/>
  <c r="S2546" i="3"/>
  <c r="S3939" i="3"/>
  <c r="S4913" i="3"/>
  <c r="S4481" i="3"/>
  <c r="S1381" i="3"/>
  <c r="S4719" i="3"/>
  <c r="S374" i="3"/>
  <c r="S4951" i="3"/>
  <c r="S2972" i="3"/>
  <c r="S1405" i="3"/>
  <c r="S2855" i="3"/>
  <c r="S4675" i="3"/>
  <c r="S4987" i="3"/>
  <c r="S3253" i="3"/>
  <c r="S4776" i="3"/>
  <c r="S2563" i="3"/>
  <c r="S623" i="3"/>
  <c r="S3457" i="3"/>
  <c r="S4993" i="3"/>
  <c r="S3416" i="3"/>
  <c r="S194" i="3"/>
  <c r="S3243" i="3"/>
  <c r="S4953" i="3"/>
  <c r="S840" i="3"/>
  <c r="S2831" i="3"/>
  <c r="S1042" i="3"/>
  <c r="S1892" i="3"/>
  <c r="S2318" i="3"/>
  <c r="S2916" i="3"/>
  <c r="S4350" i="3"/>
  <c r="S4818" i="3"/>
  <c r="S4379" i="3"/>
  <c r="S4097" i="3"/>
  <c r="S2285" i="3"/>
  <c r="S3829" i="3"/>
  <c r="S3970" i="3"/>
  <c r="S4269" i="3"/>
  <c r="S2870" i="3"/>
  <c r="S4078" i="3"/>
  <c r="S2750" i="3"/>
  <c r="S3830" i="3"/>
  <c r="S3238" i="3"/>
  <c r="S3671" i="3"/>
  <c r="S3117" i="3"/>
  <c r="S3804" i="3"/>
  <c r="S4759" i="3"/>
  <c r="S2322" i="3"/>
  <c r="S4748" i="3"/>
  <c r="S2140" i="3"/>
  <c r="S4244" i="3"/>
  <c r="S4270" i="3"/>
  <c r="S4426" i="3"/>
  <c r="S1775" i="3"/>
  <c r="S2303" i="3"/>
  <c r="S2602" i="3"/>
  <c r="S3172" i="3"/>
  <c r="S3400" i="3"/>
  <c r="S3733" i="3"/>
  <c r="S4353" i="3"/>
  <c r="S4414" i="3"/>
  <c r="S4528" i="3"/>
  <c r="S3488" i="3"/>
  <c r="S2069" i="3"/>
  <c r="S1717" i="3"/>
  <c r="S2772" i="3"/>
  <c r="S3185" i="3"/>
  <c r="S4398" i="3"/>
  <c r="S3221" i="3"/>
  <c r="S3298" i="3"/>
  <c r="S3418" i="3"/>
  <c r="S4130" i="3"/>
  <c r="S4691" i="3"/>
  <c r="S1857" i="3"/>
  <c r="S4824" i="3"/>
  <c r="S2867" i="3"/>
  <c r="S4073" i="3"/>
  <c r="S3764" i="3"/>
  <c r="S4777" i="3"/>
  <c r="S2633" i="3"/>
  <c r="S4182" i="3"/>
  <c r="S2329" i="3"/>
  <c r="S2761" i="3"/>
  <c r="S3705" i="3"/>
  <c r="S4594" i="3"/>
  <c r="S3465" i="3"/>
  <c r="S4489" i="3"/>
  <c r="S4676" i="3"/>
  <c r="S1737" i="3"/>
  <c r="S2692" i="3"/>
  <c r="S3074" i="3"/>
  <c r="S3280" i="3"/>
  <c r="S3379" i="3"/>
  <c r="S3515" i="3"/>
  <c r="S4686" i="3"/>
  <c r="S1739" i="3"/>
  <c r="S1779" i="3"/>
  <c r="S3109" i="3"/>
  <c r="S3224" i="3"/>
  <c r="S3006" i="3"/>
  <c r="S1953" i="3"/>
  <c r="S1474" i="3"/>
  <c r="S4550" i="3"/>
  <c r="S2660" i="3"/>
  <c r="S2846" i="3"/>
  <c r="S2594" i="3"/>
  <c r="S2788" i="3"/>
  <c r="S4802" i="3"/>
  <c r="S2162" i="3"/>
  <c r="S2946" i="3"/>
  <c r="S3598" i="3"/>
  <c r="S3892" i="3"/>
  <c r="S1264" i="3"/>
  <c r="S1547" i="3"/>
  <c r="S3845" i="3"/>
  <c r="S656" i="3"/>
  <c r="S783" i="3"/>
  <c r="S3082" i="3"/>
  <c r="S3402" i="3"/>
  <c r="S3697" i="3"/>
  <c r="S4195" i="3"/>
  <c r="S4221" i="3"/>
  <c r="S4500" i="3"/>
  <c r="S4642" i="3"/>
  <c r="S4897" i="3"/>
  <c r="S2132" i="3"/>
  <c r="S3105" i="3"/>
  <c r="S1841" i="3"/>
  <c r="S2902" i="3"/>
  <c r="S3869" i="3"/>
  <c r="S4318" i="3"/>
  <c r="S1507" i="3"/>
  <c r="S1627" i="3"/>
  <c r="S1970" i="3"/>
  <c r="S2119" i="3"/>
  <c r="S4652" i="3"/>
  <c r="S4669" i="3"/>
  <c r="S2638" i="3"/>
  <c r="S4679" i="3"/>
  <c r="S2475" i="3"/>
  <c r="S3592" i="3"/>
  <c r="S3493" i="3"/>
  <c r="S2980" i="3"/>
  <c r="S3204" i="3"/>
  <c r="S3305" i="3"/>
  <c r="S4622" i="3"/>
  <c r="S1551" i="3"/>
  <c r="S4467" i="3"/>
  <c r="S2024" i="3"/>
  <c r="S2703" i="3"/>
  <c r="S3940" i="3"/>
  <c r="S3948" i="3"/>
  <c r="S4220" i="3"/>
  <c r="S4381" i="3"/>
  <c r="S4644" i="3"/>
  <c r="S4964" i="3"/>
  <c r="S1947" i="3"/>
  <c r="S2691" i="3"/>
  <c r="S2945" i="3"/>
  <c r="S3077" i="3"/>
  <c r="S4507" i="3"/>
  <c r="S4609" i="3"/>
  <c r="S3871" i="3"/>
  <c r="S4388" i="3"/>
  <c r="S3124" i="3"/>
  <c r="S4451" i="3"/>
  <c r="S4418" i="3"/>
  <c r="S2491" i="3"/>
  <c r="S1602" i="3"/>
  <c r="S3976" i="3"/>
  <c r="S2896" i="3"/>
  <c r="S1956" i="3"/>
  <c r="S2889" i="3"/>
  <c r="S3650" i="3"/>
  <c r="S3689" i="3"/>
  <c r="S3734" i="3"/>
  <c r="S1349" i="3"/>
  <c r="S3783" i="3"/>
  <c r="S4956" i="3"/>
  <c r="S1259" i="3"/>
  <c r="S3744" i="3"/>
  <c r="S4157" i="3"/>
  <c r="S3973" i="3"/>
  <c r="S1321" i="3"/>
  <c r="S2129" i="3"/>
  <c r="S1418" i="3"/>
  <c r="S3543" i="3"/>
  <c r="S3573" i="3"/>
  <c r="S3665" i="3"/>
  <c r="S4341" i="3"/>
  <c r="S4402" i="3"/>
  <c r="S4916" i="3"/>
  <c r="S3248" i="3"/>
  <c r="S3297" i="3"/>
  <c r="S1790" i="3"/>
  <c r="S3762" i="3"/>
  <c r="S2316" i="3"/>
  <c r="S2617" i="3"/>
  <c r="S4581" i="3"/>
  <c r="S4755" i="3"/>
  <c r="S4763" i="3"/>
  <c r="S5005" i="3"/>
  <c r="S3496" i="3"/>
  <c r="S4969" i="3"/>
  <c r="S2696" i="3"/>
  <c r="S4583" i="3"/>
  <c r="S1692" i="3"/>
  <c r="S4041" i="3"/>
  <c r="S3062" i="3"/>
  <c r="S1149" i="3"/>
  <c r="S4359" i="3"/>
  <c r="S4678" i="3"/>
  <c r="S1078" i="3"/>
  <c r="S3796" i="3"/>
  <c r="S4877" i="3"/>
  <c r="S3018" i="3"/>
  <c r="S4392" i="3"/>
  <c r="S4760" i="3"/>
  <c r="S4506" i="3"/>
  <c r="S3322" i="3"/>
  <c r="S4204" i="3"/>
  <c r="S2139" i="3"/>
  <c r="S3792" i="3"/>
  <c r="S4553" i="3"/>
  <c r="S4946" i="3"/>
  <c r="S2604" i="3"/>
  <c r="S2869" i="3"/>
  <c r="S3083" i="3"/>
  <c r="S4365" i="3"/>
  <c r="S4655" i="3"/>
  <c r="S1557" i="3"/>
  <c r="S1653" i="3"/>
  <c r="S1677" i="3"/>
  <c r="S3054" i="3"/>
  <c r="S2962" i="3"/>
  <c r="S3910" i="3"/>
  <c r="S4209" i="3"/>
  <c r="S4807" i="3"/>
  <c r="S760" i="3"/>
  <c r="S3159" i="3"/>
  <c r="S3873" i="3"/>
  <c r="S4058" i="3"/>
  <c r="S4619" i="3"/>
  <c r="S4864" i="3"/>
  <c r="S4942" i="3"/>
  <c r="S4561" i="3"/>
  <c r="S4658" i="3"/>
  <c r="S4087" i="3"/>
  <c r="S1576" i="3"/>
  <c r="S4926" i="3"/>
  <c r="S360" i="3"/>
  <c r="S1697" i="3"/>
  <c r="S1940" i="3"/>
  <c r="S3211" i="3"/>
  <c r="S3296" i="3"/>
  <c r="S4406" i="3"/>
  <c r="S4427" i="3"/>
  <c r="S4758" i="3"/>
  <c r="S2548" i="3"/>
  <c r="S4632" i="3"/>
  <c r="S2740" i="3"/>
  <c r="S3200" i="3"/>
  <c r="S3235" i="3"/>
  <c r="S3622" i="3"/>
  <c r="S3643" i="3"/>
  <c r="S3897" i="3"/>
  <c r="S4725" i="3"/>
  <c r="S2753" i="3"/>
  <c r="S4235" i="3"/>
  <c r="S4944" i="3"/>
  <c r="S2398" i="3"/>
  <c r="S3011" i="3"/>
  <c r="S3895" i="3"/>
  <c r="S4150" i="3"/>
  <c r="S4216" i="3"/>
  <c r="S3007" i="3"/>
  <c r="S3287" i="3"/>
  <c r="S4043" i="3"/>
  <c r="S1809" i="3"/>
  <c r="S2823" i="3"/>
  <c r="S3230" i="3"/>
  <c r="S3706" i="3"/>
  <c r="S4360" i="3"/>
  <c r="S2283" i="3"/>
  <c r="S2292" i="3"/>
  <c r="S3524" i="3"/>
  <c r="S691" i="3"/>
  <c r="S2736" i="3"/>
  <c r="S3419" i="3"/>
  <c r="S3607" i="3"/>
  <c r="S2623" i="3"/>
  <c r="S3144" i="3"/>
  <c r="S3469" i="3"/>
  <c r="S3886" i="3"/>
  <c r="S4977" i="3"/>
  <c r="S3560" i="3"/>
  <c r="S272" i="3"/>
  <c r="S280" i="3"/>
  <c r="S2975" i="3"/>
  <c r="S4571" i="3"/>
  <c r="S4794" i="3"/>
  <c r="S1806" i="3"/>
  <c r="S2116" i="3"/>
  <c r="S3911" i="3"/>
  <c r="S2639" i="3"/>
  <c r="S3688" i="3"/>
  <c r="S149" i="3"/>
  <c r="S2762" i="3"/>
  <c r="S3885" i="3"/>
  <c r="S4405" i="3"/>
  <c r="S4958" i="3"/>
  <c r="S1986" i="3"/>
  <c r="S2134" i="3"/>
  <c r="S3425" i="3"/>
  <c r="S3699" i="3"/>
  <c r="S4028" i="3"/>
  <c r="S4563" i="3"/>
  <c r="S1839" i="3"/>
  <c r="S2307" i="3"/>
  <c r="S2899" i="3"/>
  <c r="S4927" i="3"/>
  <c r="S2118" i="3"/>
  <c r="S2205" i="3"/>
  <c r="S2944" i="3"/>
  <c r="S4614" i="3"/>
  <c r="S2348" i="3"/>
  <c r="S4863" i="3"/>
  <c r="S2751" i="3"/>
  <c r="S3397" i="3"/>
  <c r="S3536" i="3"/>
  <c r="S3631" i="3"/>
  <c r="S3737" i="3"/>
  <c r="S3754" i="3"/>
  <c r="S3974" i="3"/>
  <c r="S4203" i="3"/>
  <c r="S4666" i="3"/>
  <c r="S4721" i="3"/>
  <c r="S4988" i="3"/>
  <c r="S4211" i="3"/>
  <c r="S4598" i="3"/>
  <c r="S3539" i="3"/>
  <c r="S1498" i="3"/>
  <c r="S3642" i="3"/>
  <c r="S4967" i="3"/>
  <c r="S3962" i="3"/>
  <c r="S4047" i="3"/>
  <c r="S1725" i="3"/>
  <c r="S2125" i="3"/>
  <c r="S2401" i="3"/>
  <c r="S3017" i="3"/>
  <c r="S3209" i="3"/>
  <c r="S3403" i="3"/>
  <c r="S3523" i="3"/>
  <c r="S3989" i="3"/>
  <c r="S4434" i="3"/>
  <c r="S4567" i="3"/>
  <c r="S4579" i="3"/>
  <c r="S2080" i="3"/>
  <c r="S2641" i="3"/>
  <c r="S3703" i="3"/>
  <c r="S2936" i="3"/>
  <c r="S3347" i="3"/>
  <c r="S3021" i="3"/>
  <c r="S2568" i="3"/>
  <c r="S3076" i="3"/>
  <c r="S3212" i="3"/>
  <c r="S3981" i="3"/>
  <c r="S4063" i="3"/>
  <c r="S3242" i="3"/>
  <c r="S4135" i="3"/>
  <c r="S4700" i="3"/>
  <c r="S3181" i="3"/>
  <c r="S3276" i="3"/>
  <c r="S3958" i="3"/>
  <c r="S4808" i="3"/>
  <c r="S2250" i="3"/>
  <c r="S3123" i="3"/>
  <c r="S632" i="3"/>
  <c r="S3777" i="3"/>
  <c r="S4419" i="3"/>
  <c r="S4851" i="3"/>
  <c r="S1525" i="3"/>
  <c r="S3626" i="3"/>
  <c r="S4355" i="3"/>
  <c r="S79" i="3"/>
  <c r="S2490" i="3"/>
  <c r="S2527" i="3"/>
  <c r="S2562" i="3"/>
  <c r="S3452" i="3"/>
  <c r="S3995" i="3"/>
  <c r="S1227" i="3"/>
  <c r="S2432" i="3"/>
  <c r="S3300" i="3"/>
  <c r="S4092" i="3"/>
  <c r="S2040" i="3"/>
  <c r="S2355" i="3"/>
  <c r="S3719" i="3"/>
  <c r="S3894" i="3"/>
  <c r="S4526" i="3"/>
  <c r="S4778" i="3"/>
  <c r="S3239" i="3"/>
  <c r="S3691" i="3"/>
  <c r="S1075" i="3"/>
  <c r="S2231" i="3"/>
  <c r="S1683" i="3"/>
  <c r="S2331" i="3"/>
  <c r="S2377" i="3"/>
  <c r="S901" i="3"/>
  <c r="S1311" i="3"/>
  <c r="S2336" i="3"/>
  <c r="S3714" i="3"/>
  <c r="S3826" i="3"/>
  <c r="S4344" i="3"/>
  <c r="S5007" i="3"/>
  <c r="S3215" i="3"/>
  <c r="S3558" i="3"/>
  <c r="S2836" i="3"/>
  <c r="S2783" i="3"/>
  <c r="S3344" i="3"/>
  <c r="S3708" i="3"/>
  <c r="S221" i="3"/>
  <c r="S1969" i="3"/>
  <c r="S2199" i="3"/>
  <c r="S2340" i="3"/>
  <c r="S2958" i="3"/>
  <c r="S3273" i="3"/>
  <c r="S3713" i="3"/>
  <c r="S3773" i="3"/>
  <c r="S4271" i="3"/>
  <c r="S4756" i="3"/>
  <c r="S686" i="3"/>
  <c r="S3086" i="3"/>
  <c r="S3444" i="3"/>
  <c r="S1184" i="3"/>
  <c r="S2264" i="3"/>
  <c r="S4280" i="3"/>
  <c r="S4684" i="3"/>
  <c r="S1213" i="3"/>
  <c r="S3766" i="3"/>
  <c r="S3879" i="3"/>
  <c r="S584" i="3"/>
  <c r="S2595" i="3"/>
  <c r="S3041" i="3"/>
  <c r="S3421" i="3"/>
  <c r="S4313" i="3"/>
  <c r="S4615" i="3"/>
  <c r="S1272" i="3"/>
  <c r="S3034" i="3"/>
  <c r="S3056" i="3"/>
  <c r="S3363" i="3"/>
  <c r="S1479" i="3"/>
  <c r="S1656" i="3"/>
  <c r="S1777" i="3"/>
  <c r="S2131" i="3"/>
  <c r="S2412" i="3"/>
  <c r="S4923" i="3"/>
  <c r="S4789" i="3"/>
  <c r="S4874" i="3"/>
  <c r="S3436" i="3"/>
  <c r="S3429" i="3"/>
  <c r="S3859" i="3"/>
  <c r="S4400" i="3"/>
  <c r="S4523" i="3"/>
  <c r="S2099" i="3"/>
  <c r="S3602" i="3"/>
  <c r="S3915" i="3"/>
  <c r="S4236" i="3"/>
  <c r="S2540" i="3"/>
  <c r="S3791" i="3"/>
  <c r="S3889" i="3"/>
  <c r="S4514" i="3"/>
  <c r="S4661" i="3"/>
  <c r="S847" i="3"/>
  <c r="S1598" i="3"/>
  <c r="S1860" i="3"/>
  <c r="S2579" i="3"/>
  <c r="S3647" i="3"/>
  <c r="S3913" i="3"/>
  <c r="S4625" i="3"/>
  <c r="S4894" i="3"/>
  <c r="S4999" i="3"/>
  <c r="S3812" i="3"/>
  <c r="S719" i="3"/>
  <c r="S2862" i="3"/>
  <c r="S3985" i="3"/>
  <c r="S3369" i="3"/>
  <c r="S3060" i="3"/>
  <c r="S3969" i="3"/>
  <c r="S527" i="3"/>
  <c r="S3495" i="3"/>
  <c r="S4202" i="3"/>
  <c r="S2998" i="3"/>
  <c r="S4289" i="3"/>
  <c r="S3597" i="3"/>
  <c r="S3919" i="3"/>
  <c r="S4021" i="3"/>
  <c r="S4653" i="3"/>
  <c r="S4801" i="3"/>
  <c r="S4543" i="3"/>
  <c r="S4707" i="3"/>
  <c r="S4854" i="3"/>
  <c r="S2784" i="3"/>
  <c r="S1851" i="3"/>
  <c r="S3798" i="3"/>
  <c r="S3971" i="3"/>
  <c r="S4102" i="3"/>
  <c r="S4200" i="3"/>
  <c r="S3516" i="3"/>
  <c r="S1247" i="3"/>
  <c r="S1275" i="3"/>
  <c r="S2922" i="3"/>
  <c r="S3270" i="3"/>
  <c r="S3284" i="3"/>
  <c r="S3470" i="3"/>
  <c r="S3577" i="3"/>
  <c r="S4605" i="3"/>
  <c r="S4915" i="3"/>
  <c r="S4973" i="3"/>
  <c r="S477" i="3"/>
  <c r="S1411" i="3"/>
  <c r="S1675" i="3"/>
  <c r="S2326" i="3"/>
  <c r="S3207" i="3"/>
  <c r="S3275" i="3"/>
  <c r="S3594" i="3"/>
  <c r="S4266" i="3"/>
  <c r="S4435" i="3"/>
  <c r="S4512" i="3"/>
  <c r="S2498" i="3"/>
  <c r="S2578" i="3"/>
  <c r="S2640" i="3"/>
  <c r="S3468" i="3"/>
  <c r="S3546" i="3"/>
  <c r="S3972" i="3"/>
  <c r="S4962" i="3"/>
  <c r="S4121" i="3"/>
  <c r="S3027" i="3"/>
  <c r="S1092" i="3"/>
  <c r="S3649" i="3"/>
  <c r="S4906" i="3"/>
  <c r="S815" i="3"/>
  <c r="S1377" i="3"/>
  <c r="S1431" i="3"/>
  <c r="S1671" i="3"/>
  <c r="S1834" i="3"/>
  <c r="S2159" i="3"/>
  <c r="S2163" i="3"/>
  <c r="S2214" i="3"/>
  <c r="S3113" i="3"/>
  <c r="S3191" i="3"/>
  <c r="S3482" i="3"/>
  <c r="S3511" i="3"/>
  <c r="S3611" i="3"/>
  <c r="S3617" i="3"/>
  <c r="S3725" i="3"/>
  <c r="S3880" i="3"/>
  <c r="S4094" i="3"/>
  <c r="S4363" i="3"/>
  <c r="S4394" i="3"/>
  <c r="S4548" i="3"/>
  <c r="S4650" i="3"/>
  <c r="S4654" i="3"/>
  <c r="S2297" i="3"/>
  <c r="S3063" i="3"/>
  <c r="S3279" i="3"/>
  <c r="S4638" i="3"/>
  <c r="S1808" i="3"/>
  <c r="S4837" i="3"/>
  <c r="S3271" i="3"/>
  <c r="S3755" i="3"/>
  <c r="S4888" i="3"/>
  <c r="S4314" i="3"/>
  <c r="S2497" i="3"/>
  <c r="S294" i="3"/>
  <c r="S370" i="3"/>
  <c r="S2904" i="3"/>
  <c r="S2933" i="3"/>
  <c r="S3289" i="3"/>
  <c r="S3865" i="3"/>
  <c r="S4346" i="3"/>
  <c r="S4479" i="3"/>
  <c r="S1002" i="3"/>
  <c r="S1889" i="3"/>
  <c r="S639" i="3"/>
  <c r="S2058" i="3"/>
  <c r="S3048" i="3"/>
  <c r="S3388" i="3"/>
  <c r="S3518" i="3"/>
  <c r="S3615" i="3"/>
  <c r="S3720" i="3"/>
  <c r="S3882" i="3"/>
  <c r="S3890" i="3"/>
  <c r="S3912" i="3"/>
  <c r="S4480" i="3"/>
  <c r="S4544" i="3"/>
  <c r="S4734" i="3"/>
  <c r="S4904" i="3"/>
  <c r="S4132" i="3"/>
  <c r="S4791" i="3"/>
  <c r="S2949" i="3"/>
  <c r="S3759" i="3"/>
  <c r="S3806" i="3"/>
  <c r="S4566" i="3"/>
  <c r="S4724" i="3"/>
  <c r="S3001" i="3"/>
  <c r="S3384" i="3"/>
  <c r="S4296" i="3"/>
  <c r="S872" i="3"/>
  <c r="S1416" i="3"/>
  <c r="S2337" i="3"/>
  <c r="S2935" i="3"/>
  <c r="S2983" i="3"/>
  <c r="S3392" i="3"/>
  <c r="S4010" i="3"/>
  <c r="S1712" i="3"/>
  <c r="S1924" i="3"/>
  <c r="S3186" i="3"/>
  <c r="S4366" i="3"/>
  <c r="S2320" i="3"/>
  <c r="S3959" i="3"/>
  <c r="S4226" i="3"/>
  <c r="S4242" i="3"/>
  <c r="S3964" i="3"/>
  <c r="S4635" i="3"/>
  <c r="S2428" i="3"/>
  <c r="S2480" i="3"/>
  <c r="S2868" i="3"/>
  <c r="S1955" i="3"/>
  <c r="S2739" i="3"/>
  <c r="S3267" i="3"/>
  <c r="S3312" i="3"/>
  <c r="S4301" i="3"/>
  <c r="S80" i="3"/>
  <c r="S3460" i="3"/>
  <c r="S2611" i="3"/>
  <c r="S3376" i="3"/>
  <c r="S4014" i="3"/>
  <c r="S4425" i="3"/>
  <c r="S4472" i="3"/>
  <c r="S4825" i="3"/>
  <c r="S2838" i="3"/>
  <c r="S2860" i="3"/>
  <c r="S3433" i="3"/>
  <c r="S4278" i="3"/>
  <c r="S4483" i="3"/>
  <c r="S2874" i="3"/>
  <c r="S3866" i="3"/>
  <c r="S4112" i="3"/>
  <c r="S2634" i="3"/>
  <c r="S3180" i="3"/>
  <c r="S2760" i="3"/>
  <c r="S4484" i="3"/>
  <c r="S2973" i="3"/>
  <c r="S3023" i="3"/>
  <c r="S3140" i="3"/>
  <c r="S3329" i="3"/>
  <c r="S3484" i="3"/>
  <c r="S113" i="3"/>
  <c r="S1351" i="3"/>
  <c r="S1714" i="3"/>
  <c r="S2078" i="3"/>
  <c r="S2137" i="3"/>
  <c r="S2396" i="3"/>
  <c r="S2883" i="3"/>
  <c r="S3578" i="3"/>
  <c r="S3811" i="3"/>
  <c r="S4086" i="3"/>
  <c r="S4250" i="3"/>
  <c r="S4471" i="3"/>
  <c r="S4557" i="3"/>
  <c r="S4887" i="3"/>
  <c r="S1893" i="3"/>
  <c r="S4217" i="3"/>
  <c r="S2031" i="3"/>
  <c r="S3455" i="3"/>
  <c r="S3639" i="3"/>
  <c r="S4517" i="3"/>
  <c r="S1608" i="3"/>
  <c r="S1774" i="3"/>
  <c r="S1786" i="3"/>
  <c r="S2369" i="3"/>
  <c r="S2395" i="3"/>
  <c r="S2503" i="3"/>
  <c r="S3260" i="3"/>
  <c r="S3427" i="3"/>
  <c r="S3663" i="3"/>
  <c r="S3729" i="3"/>
  <c r="S3988" i="3"/>
  <c r="S4576" i="3"/>
  <c r="S4611" i="3"/>
  <c r="S4826" i="3"/>
  <c r="S4839" i="3"/>
  <c r="S1635" i="3"/>
  <c r="S3103" i="3"/>
  <c r="S3375" i="3"/>
  <c r="S3728" i="3"/>
  <c r="S4780" i="3"/>
  <c r="S4212" i="3"/>
  <c r="S4329" i="3"/>
  <c r="S2918" i="3"/>
  <c r="S3434" i="3"/>
  <c r="S4547" i="3"/>
  <c r="S707" i="3"/>
  <c r="S1681" i="3"/>
  <c r="S2529" i="3"/>
  <c r="S4037" i="3"/>
  <c r="S4145" i="3"/>
  <c r="S4201" i="3"/>
  <c r="S4268" i="3"/>
  <c r="S4464" i="3"/>
  <c r="S4744" i="3"/>
  <c r="S4886" i="3"/>
  <c r="S1373" i="3"/>
  <c r="S1465" i="3"/>
  <c r="S2466" i="3"/>
  <c r="S429" i="3"/>
  <c r="S1645" i="3"/>
  <c r="S1958" i="3"/>
  <c r="S2114" i="3"/>
  <c r="S2170" i="3"/>
  <c r="S2251" i="3"/>
  <c r="S2444" i="3"/>
  <c r="S2785" i="3"/>
  <c r="S2795" i="3"/>
  <c r="S2878" i="3"/>
  <c r="S3094" i="3"/>
  <c r="S3483" i="3"/>
  <c r="S3903" i="3"/>
  <c r="S3925" i="3"/>
  <c r="S4105" i="3"/>
  <c r="S4134" i="3"/>
  <c r="S4411" i="3"/>
  <c r="S4540" i="3"/>
  <c r="S4804" i="3"/>
  <c r="S4899" i="3"/>
  <c r="S3840" i="3"/>
  <c r="S2940" i="3"/>
  <c r="S3153" i="3"/>
  <c r="S2804" i="3"/>
  <c r="S2921" i="3"/>
  <c r="S3998" i="3"/>
  <c r="S4083" i="3"/>
  <c r="S1723" i="3"/>
  <c r="S2666" i="3"/>
  <c r="S3038" i="3"/>
  <c r="S4982" i="3"/>
  <c r="S4258" i="3"/>
  <c r="S1993" i="3"/>
  <c r="S2323" i="3"/>
  <c r="S3803" i="3"/>
  <c r="S3993" i="3"/>
  <c r="S4815" i="3"/>
  <c r="S502" i="3"/>
  <c r="S2233" i="3"/>
  <c r="S2447" i="3"/>
  <c r="S3136" i="3"/>
  <c r="S3603" i="3"/>
  <c r="S3765" i="3"/>
  <c r="S3820" i="3"/>
  <c r="S4159" i="3"/>
  <c r="S4186" i="3"/>
  <c r="S4542" i="3"/>
  <c r="S4718" i="3"/>
  <c r="S3240" i="3"/>
  <c r="S4123" i="3"/>
  <c r="S4710" i="3"/>
  <c r="S3061" i="3"/>
  <c r="S4929" i="3"/>
  <c r="S3453" i="3"/>
  <c r="S3162" i="3"/>
  <c r="S3825" i="3"/>
  <c r="S4513" i="3"/>
  <c r="S3386" i="3"/>
  <c r="S4870" i="3"/>
  <c r="S4911" i="3"/>
  <c r="S3210" i="3"/>
  <c r="S1615" i="3"/>
  <c r="S2167" i="3"/>
  <c r="S2584" i="3"/>
  <c r="S971" i="3"/>
  <c r="S1793" i="3"/>
  <c r="S2712" i="3"/>
  <c r="S3503" i="3"/>
  <c r="S4286" i="3"/>
  <c r="S4393" i="3"/>
  <c r="S792" i="3"/>
  <c r="S3874" i="3"/>
  <c r="S2586" i="3"/>
  <c r="S3860" i="3"/>
  <c r="S1214" i="3"/>
  <c r="S3000" i="3"/>
  <c r="S3505" i="3"/>
  <c r="S4322" i="3"/>
  <c r="S576" i="3"/>
  <c r="S2260" i="3"/>
  <c r="S2802" i="3"/>
  <c r="S3026" i="3"/>
  <c r="S3163" i="3"/>
  <c r="S3655" i="3"/>
  <c r="S4064" i="3"/>
  <c r="S4080" i="3"/>
  <c r="S4667" i="3"/>
  <c r="S4822" i="3"/>
  <c r="S4502" i="3"/>
  <c r="S4774" i="3"/>
  <c r="S1909" i="3"/>
  <c r="S2434" i="3"/>
  <c r="S2457" i="3"/>
  <c r="S3358" i="3"/>
  <c r="S3423" i="3"/>
  <c r="S3634" i="3"/>
  <c r="S3677" i="3"/>
  <c r="S4229" i="3"/>
  <c r="S4587" i="3"/>
  <c r="S4852" i="3"/>
  <c r="S482" i="3"/>
  <c r="S1287" i="3"/>
  <c r="S1553" i="3"/>
  <c r="S1578" i="3"/>
  <c r="S1716" i="3"/>
  <c r="S2299" i="3"/>
  <c r="S2333" i="3"/>
  <c r="S2619" i="3"/>
  <c r="S3042" i="3"/>
  <c r="S3143" i="3"/>
  <c r="S4198" i="3"/>
  <c r="S4293" i="3"/>
  <c r="S4606" i="3"/>
  <c r="S4683" i="3"/>
  <c r="S4917" i="3"/>
  <c r="S3101" i="3"/>
  <c r="S1780" i="3"/>
  <c r="S3692" i="3"/>
  <c r="S1826" i="3"/>
  <c r="S2311" i="3"/>
  <c r="S2919" i="3"/>
  <c r="S3337" i="3"/>
  <c r="S4624" i="3"/>
  <c r="S4919" i="3"/>
  <c r="S1872" i="3"/>
  <c r="S1935" i="3"/>
  <c r="S2731" i="3"/>
  <c r="S2738" i="3"/>
  <c r="S2770" i="3"/>
  <c r="S2970" i="3"/>
  <c r="S3188" i="3"/>
  <c r="S3317" i="3"/>
  <c r="S3487" i="3"/>
  <c r="S3916" i="3"/>
  <c r="S4264" i="3"/>
  <c r="S4275" i="3"/>
  <c r="S4297" i="3"/>
  <c r="S4389" i="3"/>
  <c r="S4438" i="3"/>
  <c r="S4603" i="3"/>
  <c r="S4670" i="3"/>
  <c r="S4746" i="3"/>
  <c r="S1757" i="3"/>
  <c r="S2694" i="3"/>
  <c r="S2866" i="3"/>
  <c r="S2453" i="3"/>
  <c r="S3462" i="3"/>
  <c r="S185" i="3"/>
  <c r="S3407" i="3"/>
  <c r="S486" i="3"/>
  <c r="S953" i="3"/>
  <c r="S3166" i="3"/>
  <c r="S3348" i="3"/>
  <c r="S3858" i="3"/>
  <c r="S3987" i="3"/>
  <c r="S4019" i="3"/>
  <c r="S4241" i="3"/>
  <c r="S4597" i="3"/>
  <c r="S4633" i="3"/>
  <c r="S2632" i="3"/>
  <c r="S2863" i="3"/>
  <c r="S746" i="3"/>
  <c r="S997" i="3"/>
  <c r="S1492" i="3"/>
  <c r="S1663" i="3"/>
  <c r="S2204" i="3"/>
  <c r="S3156" i="3"/>
  <c r="S3373" i="3"/>
  <c r="S3666" i="3"/>
  <c r="S3742" i="3"/>
  <c r="S3901" i="3"/>
  <c r="S4004" i="3"/>
  <c r="S4390" i="3"/>
  <c r="S4797" i="3"/>
  <c r="S4968" i="3"/>
  <c r="S4081" i="3"/>
  <c r="S4277" i="3"/>
  <c r="S4976" i="3"/>
  <c r="S4260" i="3"/>
  <c r="S2100" i="3"/>
  <c r="S1278" i="3"/>
  <c r="S2713" i="3"/>
  <c r="S3747" i="3"/>
  <c r="S4243" i="3"/>
  <c r="S4409" i="3"/>
  <c r="S4458" i="3"/>
  <c r="S4955" i="3"/>
  <c r="S3229" i="3"/>
  <c r="S3389" i="3"/>
  <c r="S3002" i="3"/>
  <c r="S1328" i="3"/>
  <c r="S1501" i="3"/>
  <c r="S2553" i="3"/>
  <c r="S3130" i="3"/>
  <c r="S3232" i="3"/>
  <c r="S3476" i="3"/>
  <c r="S4321" i="3"/>
  <c r="S1314" i="3"/>
  <c r="S1670" i="3"/>
  <c r="S1890" i="3"/>
  <c r="S2144" i="3"/>
  <c r="S2201" i="3"/>
  <c r="S2347" i="3"/>
  <c r="S2372" i="3"/>
  <c r="S2411" i="3"/>
  <c r="S2478" i="3"/>
  <c r="S2687" i="3"/>
  <c r="S3581" i="3"/>
  <c r="S4030" i="3"/>
  <c r="S4291" i="3"/>
  <c r="S4617" i="3"/>
  <c r="S1459" i="3"/>
  <c r="S1354" i="3"/>
  <c r="S1452" i="3"/>
  <c r="S2494" i="3"/>
  <c r="S3832" i="3"/>
  <c r="S3967" i="3"/>
  <c r="S3875" i="3"/>
  <c r="S1886" i="3"/>
  <c r="S3043" i="3"/>
  <c r="S3660" i="3"/>
  <c r="S4233" i="3"/>
  <c r="S1564" i="3"/>
  <c r="S2332" i="3"/>
  <c r="S4838" i="3"/>
  <c r="S2729" i="3"/>
  <c r="S4184" i="3"/>
  <c r="S4792" i="3"/>
  <c r="S1855" i="3"/>
  <c r="S2719" i="3"/>
  <c r="S4185" i="3"/>
  <c r="S4960" i="3"/>
  <c r="S5011" i="3"/>
  <c r="S951" i="3"/>
  <c r="S1904" i="3"/>
  <c r="S2495" i="3"/>
  <c r="S3161" i="3"/>
  <c r="S3237" i="3"/>
  <c r="S3269" i="3"/>
  <c r="S3342" i="3"/>
  <c r="S4011" i="3"/>
  <c r="S4300" i="3"/>
  <c r="S4465" i="3"/>
  <c r="S4487" i="3"/>
  <c r="S4648" i="3"/>
  <c r="S3842" i="3"/>
  <c r="S3584" i="3"/>
  <c r="S3891" i="3"/>
  <c r="S4704" i="3"/>
  <c r="S938" i="3"/>
  <c r="S1535" i="3"/>
  <c r="S3738" i="3"/>
  <c r="S3835" i="3"/>
  <c r="S3929" i="3"/>
  <c r="S1368" i="3"/>
  <c r="S1878" i="3"/>
  <c r="S2000" i="3"/>
  <c r="S2216" i="3"/>
  <c r="S3058" i="3"/>
  <c r="S4036" i="3"/>
  <c r="S4309" i="3"/>
  <c r="S4508" i="3"/>
  <c r="S4596" i="3"/>
  <c r="S4729" i="3"/>
  <c r="S851" i="3"/>
  <c r="S1013" i="3"/>
  <c r="S2187" i="3"/>
  <c r="S2827" i="3"/>
  <c r="S3081" i="3"/>
  <c r="S4433" i="3"/>
  <c r="S1392" i="3"/>
  <c r="S1751" i="3"/>
  <c r="S2001" i="3"/>
  <c r="S2356" i="3"/>
  <c r="S2572" i="3"/>
  <c r="S2583" i="3"/>
  <c r="S2789" i="3"/>
  <c r="S3137" i="3"/>
  <c r="S3201" i="3"/>
  <c r="S3443" i="3"/>
  <c r="S3838" i="3"/>
  <c r="S4062" i="3"/>
  <c r="S4098" i="3"/>
  <c r="S4177" i="3"/>
  <c r="S4267" i="3"/>
  <c r="S4373" i="3"/>
  <c r="S4446" i="3"/>
  <c r="S4660" i="3"/>
  <c r="S4752" i="3"/>
  <c r="S4908" i="3"/>
  <c r="S1246" i="3"/>
  <c r="S3565" i="3"/>
  <c r="S535" i="3"/>
  <c r="S1665" i="3"/>
  <c r="S2049" i="3"/>
  <c r="S3126" i="3"/>
  <c r="S3345" i="3"/>
  <c r="S4002" i="3"/>
  <c r="S4096" i="3"/>
  <c r="S46" i="3"/>
  <c r="S738" i="3"/>
  <c r="S928" i="3"/>
  <c r="S1637" i="3"/>
  <c r="S1946" i="3"/>
  <c r="S2203" i="3"/>
  <c r="S2256" i="3"/>
  <c r="S2456" i="3"/>
  <c r="S2786" i="3"/>
  <c r="S3193" i="3"/>
  <c r="S3195" i="3"/>
  <c r="S3196" i="3"/>
  <c r="S3490" i="3"/>
  <c r="S3576" i="3"/>
  <c r="S3684" i="3"/>
  <c r="S3819" i="3"/>
  <c r="S3822" i="3"/>
  <c r="S4107" i="3"/>
  <c r="S4114" i="3"/>
  <c r="S4142" i="3"/>
  <c r="S4155" i="3"/>
  <c r="S4323" i="3"/>
  <c r="S4399" i="3"/>
  <c r="S4504" i="3"/>
  <c r="S4786" i="3"/>
  <c r="S4821" i="3"/>
  <c r="S4873" i="3"/>
  <c r="S2302" i="3"/>
  <c r="S2954" i="3"/>
  <c r="S4503" i="3"/>
  <c r="S4924" i="3"/>
  <c r="S2610" i="3"/>
  <c r="S3259" i="3"/>
  <c r="S3099" i="3"/>
  <c r="S852" i="3"/>
  <c r="S3278" i="3"/>
  <c r="S514" i="3"/>
  <c r="S3726" i="3"/>
  <c r="S4316" i="3"/>
  <c r="S4384" i="3"/>
  <c r="S2243" i="3"/>
  <c r="S375" i="3"/>
  <c r="S426" i="3"/>
  <c r="S464" i="3"/>
  <c r="S1329" i="3"/>
  <c r="S1442" i="3"/>
  <c r="S1450" i="3"/>
  <c r="S1562" i="3"/>
  <c r="S1583" i="3"/>
  <c r="S1753" i="3"/>
  <c r="S1838" i="3"/>
  <c r="S1887" i="3"/>
  <c r="S1936" i="3"/>
  <c r="S2206" i="3"/>
  <c r="S3447" i="3"/>
  <c r="S3923" i="3"/>
  <c r="S4039" i="3"/>
  <c r="S4947" i="3"/>
  <c r="S1003" i="3"/>
  <c r="S1345" i="3"/>
  <c r="S1991" i="3"/>
  <c r="S3749" i="3"/>
  <c r="S4331" i="3"/>
  <c r="S407" i="3"/>
  <c r="S1069" i="3"/>
  <c r="S1205" i="3"/>
  <c r="S2460" i="3"/>
  <c r="S2469" i="3"/>
  <c r="S3015" i="3"/>
  <c r="S3420" i="3"/>
  <c r="S3435" i="3"/>
  <c r="S3612" i="3"/>
  <c r="S4120" i="3"/>
  <c r="S4173" i="3"/>
  <c r="S4224" i="3"/>
  <c r="S4306" i="3"/>
  <c r="S4580" i="3"/>
  <c r="S4795" i="3"/>
  <c r="S3624" i="3"/>
  <c r="S1361" i="3"/>
  <c r="S4382" i="3"/>
  <c r="S503" i="3"/>
  <c r="S674" i="3"/>
  <c r="S1412" i="3"/>
  <c r="S1532" i="3"/>
  <c r="S1536" i="3"/>
  <c r="S1736" i="3"/>
  <c r="S2909" i="3"/>
  <c r="S3653" i="3"/>
  <c r="S3809" i="3"/>
  <c r="S4461" i="3"/>
  <c r="S4817" i="3"/>
  <c r="S1928" i="3"/>
  <c r="S1945" i="3"/>
  <c r="S2557" i="3"/>
  <c r="S1443" i="3"/>
  <c r="S1571" i="3"/>
  <c r="S2215" i="3"/>
  <c r="S2286" i="3"/>
  <c r="S2600" i="3"/>
  <c r="S2790" i="3"/>
  <c r="S2811" i="3"/>
  <c r="S3294" i="3"/>
  <c r="S3310" i="3"/>
  <c r="S4340" i="3"/>
  <c r="S4501" i="3"/>
  <c r="S3519" i="3"/>
  <c r="S2589" i="3"/>
  <c r="S4176" i="3"/>
  <c r="S4736" i="3"/>
  <c r="S1815" i="3"/>
  <c r="S655" i="3"/>
  <c r="S1294" i="3"/>
  <c r="S1496" i="3"/>
  <c r="S1621" i="3"/>
  <c r="S1801" i="3"/>
  <c r="S3199" i="3"/>
  <c r="S3415" i="3"/>
  <c r="S3485" i="3"/>
  <c r="S3934" i="3"/>
  <c r="S4222" i="3"/>
  <c r="S4281" i="3"/>
  <c r="S4687" i="3"/>
  <c r="S203" i="3"/>
  <c r="S2551" i="3"/>
  <c r="S4000" i="3"/>
  <c r="S4075" i="3"/>
  <c r="S4356" i="3"/>
  <c r="S2599" i="3"/>
  <c r="S3648" i="3"/>
  <c r="S4170" i="3"/>
  <c r="S4317" i="3"/>
  <c r="S4828" i="3"/>
  <c r="S4865" i="3"/>
  <c r="S1754" i="3"/>
  <c r="S2569" i="3"/>
  <c r="S3008" i="3"/>
  <c r="S521" i="3"/>
  <c r="S1369" i="3"/>
  <c r="S2213" i="3"/>
  <c r="S2650" i="3"/>
  <c r="S3676" i="3"/>
  <c r="S4074" i="3"/>
  <c r="S4509" i="3"/>
  <c r="S4857" i="3"/>
  <c r="S2370" i="3"/>
  <c r="S3111" i="3"/>
  <c r="S4420" i="3"/>
  <c r="S4335" i="3"/>
  <c r="S4787" i="3"/>
  <c r="S2822" i="3"/>
  <c r="S1210" i="3"/>
  <c r="S112" i="3"/>
  <c r="S1413" i="3"/>
  <c r="S2041" i="3"/>
  <c r="S3753" i="3"/>
  <c r="S4770" i="3"/>
  <c r="S4771" i="3"/>
  <c r="S3953" i="3"/>
  <c r="S4674" i="3"/>
  <c r="S2461" i="3"/>
  <c r="S758" i="3"/>
  <c r="S1319" i="3"/>
  <c r="S1552" i="3"/>
  <c r="S1575" i="3"/>
  <c r="S3141" i="3"/>
  <c r="S3343" i="3"/>
  <c r="S4231" i="3"/>
  <c r="S4930" i="3"/>
  <c r="S947" i="3"/>
  <c r="S1144" i="3"/>
  <c r="S1512" i="3"/>
  <c r="S2324" i="3"/>
  <c r="S2439" i="3"/>
  <c r="S2695" i="3"/>
  <c r="S3108" i="3"/>
  <c r="S3174" i="3"/>
  <c r="S4361" i="3"/>
  <c r="S4551" i="3"/>
  <c r="S3004" i="3"/>
  <c r="S654" i="3"/>
  <c r="S1752" i="3"/>
  <c r="S159" i="3"/>
  <c r="S306" i="3"/>
  <c r="S1835" i="3"/>
  <c r="S2082" i="3"/>
  <c r="S2267" i="3"/>
  <c r="S2615" i="3"/>
  <c r="S2689" i="3"/>
  <c r="S2800" i="3"/>
  <c r="S2848" i="3"/>
  <c r="S2864" i="3"/>
  <c r="S3107" i="3"/>
  <c r="S3338" i="3"/>
  <c r="S3401" i="3"/>
  <c r="S3500" i="3"/>
  <c r="S3501" i="3"/>
  <c r="S3517" i="3"/>
  <c r="S3664" i="3"/>
  <c r="S3696" i="3"/>
  <c r="S4013" i="3"/>
  <c r="S4068" i="3"/>
  <c r="S4391" i="3"/>
  <c r="S4631" i="3"/>
  <c r="S4712" i="3"/>
  <c r="S4783" i="3"/>
  <c r="S4889" i="3"/>
  <c r="S4938" i="3"/>
  <c r="S4966" i="3"/>
  <c r="S737" i="3"/>
  <c r="S927" i="3"/>
  <c r="S2925" i="3"/>
  <c r="S4089" i="3"/>
  <c r="S1544" i="3"/>
  <c r="S2937" i="3"/>
  <c r="S3333" i="3"/>
  <c r="S4417" i="3"/>
  <c r="S3659" i="3"/>
  <c r="S4518" i="3"/>
  <c r="S1913" i="3"/>
  <c r="S2609" i="3"/>
  <c r="S2627" i="3"/>
  <c r="S3383" i="3"/>
  <c r="S965" i="3"/>
  <c r="S1330" i="3"/>
  <c r="S1579" i="3"/>
  <c r="S1740" i="3"/>
  <c r="S2138" i="3"/>
  <c r="S3277" i="3"/>
  <c r="S3432" i="3"/>
  <c r="S3645" i="3"/>
  <c r="S3775" i="3"/>
  <c r="S3936" i="3"/>
  <c r="S4214" i="3"/>
  <c r="S4552" i="3"/>
  <c r="S4569" i="3"/>
  <c r="S4588" i="3"/>
  <c r="S4853" i="3"/>
  <c r="S2755" i="3"/>
  <c r="S4227" i="3"/>
  <c r="S4237" i="3"/>
  <c r="S1659" i="3"/>
  <c r="S1791" i="3"/>
  <c r="S1842" i="3"/>
  <c r="S2012" i="3"/>
  <c r="S2066" i="3"/>
  <c r="S2397" i="3"/>
  <c r="S2582" i="3"/>
  <c r="S2821" i="3"/>
  <c r="S2923" i="3"/>
  <c r="S2939" i="3"/>
  <c r="S3319" i="3"/>
  <c r="S3467" i="3"/>
  <c r="S3679" i="3"/>
  <c r="S3800" i="3"/>
  <c r="S4091" i="3"/>
  <c r="S4183" i="3"/>
  <c r="S4190" i="3"/>
  <c r="S4207" i="3"/>
  <c r="S4230" i="3"/>
  <c r="S4383" i="3"/>
  <c r="S4422" i="3"/>
  <c r="S4437" i="3"/>
  <c r="S4833" i="3"/>
  <c r="S4990" i="3"/>
  <c r="S4516" i="3"/>
  <c r="S4690" i="3"/>
  <c r="S4228" i="3"/>
  <c r="S919" i="3"/>
  <c r="S1035" i="3"/>
  <c r="S3197" i="3"/>
  <c r="S3217" i="3"/>
  <c r="S3779" i="3"/>
  <c r="S4457" i="3"/>
  <c r="S4628" i="3"/>
  <c r="S2877" i="3"/>
  <c r="S4257" i="3"/>
  <c r="S653" i="3"/>
  <c r="S1067" i="3"/>
  <c r="S1861" i="3"/>
  <c r="S2952" i="3"/>
  <c r="S2995" i="3"/>
  <c r="S3532" i="3"/>
  <c r="S3571" i="3"/>
  <c r="S3672" i="3"/>
  <c r="S3802" i="3"/>
  <c r="S4283" i="3"/>
  <c r="S4303" i="3"/>
  <c r="S4935" i="3"/>
  <c r="S2782" i="3"/>
  <c r="S3378" i="3"/>
  <c r="S3507" i="3"/>
  <c r="S4287" i="3"/>
  <c r="S4486" i="3"/>
  <c r="S4519" i="3"/>
  <c r="S4872" i="3"/>
  <c r="S3326" i="3"/>
  <c r="S3466" i="3"/>
  <c r="S3961" i="3"/>
  <c r="S558" i="3"/>
  <c r="S1537" i="3"/>
  <c r="S2095" i="3"/>
  <c r="S3700" i="3"/>
  <c r="S3704" i="3"/>
  <c r="S4024" i="3"/>
  <c r="S4256" i="3"/>
  <c r="S4282" i="3"/>
  <c r="S1117" i="3"/>
  <c r="S2189" i="3"/>
  <c r="S2742" i="3"/>
  <c r="S4003" i="3"/>
  <c r="S4023" i="3"/>
  <c r="S5013" i="3"/>
  <c r="S152" i="3"/>
  <c r="S1332" i="3"/>
  <c r="S1910" i="3"/>
  <c r="S4931" i="3"/>
  <c r="S3745" i="3"/>
  <c r="S2440" i="3"/>
  <c r="S3678" i="3"/>
  <c r="S3774" i="3"/>
  <c r="S2420" i="3"/>
  <c r="S4147" i="3"/>
  <c r="S1085" i="3"/>
  <c r="S1276" i="3"/>
  <c r="S2327" i="3"/>
  <c r="S2391" i="3"/>
  <c r="S2120" i="3"/>
  <c r="S3618" i="3"/>
  <c r="S3681" i="3"/>
  <c r="S4009" i="3"/>
  <c r="S2950" i="3"/>
  <c r="S4890" i="3"/>
  <c r="S468" i="3"/>
  <c r="S825" i="3"/>
  <c r="S1618" i="3"/>
  <c r="S4136" i="3"/>
  <c r="S4885" i="3"/>
  <c r="S1409" i="3"/>
  <c r="S1480" i="3"/>
  <c r="S1567" i="3"/>
  <c r="S1985" i="3"/>
  <c r="S2941" i="3"/>
  <c r="S3258" i="3"/>
  <c r="S3771" i="3"/>
  <c r="S4160" i="3"/>
  <c r="S4412" i="3"/>
  <c r="S3265" i="3"/>
  <c r="S736" i="3"/>
  <c r="S1021" i="3"/>
  <c r="S1724" i="3"/>
  <c r="S1915" i="3"/>
  <c r="S2458" i="3"/>
  <c r="S3067" i="3"/>
  <c r="S3440" i="3"/>
  <c r="S4156" i="3"/>
  <c r="S1451" i="3"/>
  <c r="S1673" i="3"/>
  <c r="S1749" i="3"/>
  <c r="S1847" i="3"/>
  <c r="S2240" i="3"/>
  <c r="S2423" i="3"/>
  <c r="S2620" i="3"/>
  <c r="S3716" i="3"/>
  <c r="S3752" i="3"/>
  <c r="S4234" i="3"/>
  <c r="S4546" i="3"/>
  <c r="S4900" i="3"/>
  <c r="S1485" i="3"/>
  <c r="S2489" i="3"/>
  <c r="S1864" i="3"/>
  <c r="S3550" i="3"/>
  <c r="S4918" i="3"/>
  <c r="S510" i="3"/>
  <c r="S1439" i="3"/>
  <c r="S2349" i="3"/>
  <c r="S2374" i="3"/>
  <c r="S2871" i="3"/>
  <c r="S3790" i="3"/>
  <c r="S4326" i="3"/>
  <c r="S4829" i="3"/>
  <c r="S20" i="3"/>
  <c r="S1202" i="3"/>
  <c r="S1967" i="3"/>
  <c r="S2127" i="3"/>
  <c r="S2194" i="3"/>
  <c r="S2367" i="3"/>
  <c r="S2393" i="3"/>
  <c r="S2414" i="3"/>
  <c r="S2564" i="3"/>
  <c r="S2587" i="3"/>
  <c r="S2614" i="3"/>
  <c r="S2887" i="3"/>
  <c r="S3121" i="3"/>
  <c r="S3171" i="3"/>
  <c r="S3430" i="3"/>
  <c r="S3463" i="3"/>
  <c r="S3498" i="3"/>
  <c r="S3767" i="3"/>
  <c r="S4052" i="3"/>
  <c r="S4163" i="3"/>
  <c r="S4347" i="3"/>
  <c r="S4781" i="3"/>
  <c r="S4798" i="3"/>
  <c r="S4905" i="3"/>
  <c r="S4920" i="3"/>
  <c r="S4996" i="3"/>
  <c r="S1823" i="3"/>
  <c r="S2748" i="3"/>
  <c r="S3220" i="3"/>
  <c r="S3534" i="3"/>
  <c r="S3739" i="3"/>
  <c r="S1441" i="3"/>
  <c r="S2113" i="3"/>
  <c r="S2252" i="3"/>
  <c r="S2171" i="3"/>
  <c r="S1360" i="3"/>
  <c r="S4629" i="3"/>
  <c r="S64" i="3"/>
  <c r="S1036" i="3"/>
  <c r="S1174" i="3"/>
  <c r="S1335" i="3"/>
  <c r="S3381" i="3"/>
  <c r="S4708" i="3"/>
  <c r="S68" i="3"/>
  <c r="S666" i="3"/>
  <c r="S889" i="3"/>
  <c r="S892" i="3"/>
  <c r="S1399" i="3"/>
  <c r="S1682" i="3"/>
  <c r="S1708" i="3"/>
  <c r="S1922" i="3"/>
  <c r="S1976" i="3"/>
  <c r="S2109" i="3"/>
  <c r="S2145" i="3"/>
  <c r="S2858" i="3"/>
  <c r="S2880" i="3"/>
  <c r="S3315" i="3"/>
  <c r="S3367" i="3"/>
  <c r="S3412" i="3"/>
  <c r="S3520" i="3"/>
  <c r="S3575" i="3"/>
  <c r="S3740" i="3"/>
  <c r="S4932" i="3"/>
  <c r="S789" i="3"/>
  <c r="S1146" i="3"/>
  <c r="S1226" i="3"/>
  <c r="S1730" i="3"/>
  <c r="S2607" i="3"/>
  <c r="S2895" i="3"/>
  <c r="S4001" i="3"/>
  <c r="S290" i="3"/>
  <c r="S1406" i="3"/>
  <c r="S1554" i="3"/>
  <c r="S1917" i="3"/>
  <c r="S2282" i="3"/>
  <c r="S2708" i="3"/>
  <c r="S2982" i="3"/>
  <c r="S3046" i="3"/>
  <c r="S3241" i="3"/>
  <c r="S3341" i="3"/>
  <c r="S3638" i="3"/>
  <c r="S3736" i="3"/>
  <c r="S3968" i="3"/>
  <c r="S3975" i="3"/>
  <c r="S3986" i="3"/>
  <c r="S4067" i="3"/>
  <c r="S4357" i="3"/>
  <c r="S4432" i="3"/>
  <c r="S4527" i="3"/>
  <c r="S4668" i="3"/>
  <c r="S4711" i="3"/>
  <c r="S4925" i="3"/>
  <c r="S990" i="3"/>
  <c r="S2305" i="3"/>
  <c r="S2893" i="3"/>
  <c r="S2979" i="3"/>
  <c r="S4716" i="3"/>
  <c r="S4773" i="3"/>
  <c r="S4790" i="3"/>
  <c r="S1891" i="3"/>
  <c r="S2585" i="3"/>
  <c r="S2853" i="3"/>
  <c r="S1292" i="3"/>
  <c r="S2669" i="3"/>
  <c r="S2746" i="3"/>
  <c r="S2890" i="3"/>
  <c r="S3216" i="3"/>
  <c r="S3963" i="3"/>
  <c r="S4029" i="3"/>
  <c r="S4191" i="3"/>
  <c r="S4907" i="3"/>
  <c r="S1755" i="3"/>
  <c r="S1863" i="3"/>
  <c r="S4048" i="3"/>
  <c r="S1641" i="3"/>
  <c r="S1702" i="3"/>
  <c r="S1925" i="3"/>
  <c r="S1999" i="3"/>
  <c r="S2705" i="3"/>
  <c r="S2842" i="3"/>
  <c r="S2898" i="3"/>
  <c r="S3441" i="3"/>
  <c r="S3938" i="3"/>
  <c r="S4090" i="3"/>
  <c r="S4539" i="3"/>
  <c r="S4656" i="3"/>
  <c r="S4740" i="3"/>
  <c r="S4876" i="3"/>
  <c r="S720" i="3"/>
  <c r="S1271" i="3"/>
  <c r="S1868" i="3"/>
  <c r="S2010" i="3"/>
  <c r="S2158" i="3"/>
  <c r="S2559" i="3"/>
  <c r="S3005" i="3"/>
  <c r="S3620" i="3"/>
  <c r="S3810" i="3"/>
  <c r="S3839" i="3"/>
  <c r="S3878" i="3"/>
  <c r="S3991" i="3"/>
  <c r="S4620" i="3"/>
  <c r="S4709" i="3"/>
  <c r="S4743" i="3"/>
  <c r="S2321" i="3"/>
  <c r="S1828" i="3"/>
  <c r="S627" i="3"/>
  <c r="S2668" i="3"/>
  <c r="S3148" i="3"/>
  <c r="S3945" i="3"/>
  <c r="S4377" i="3"/>
  <c r="S3654" i="3"/>
  <c r="S2758" i="3"/>
  <c r="S3983" i="3"/>
  <c r="S876" i="3"/>
  <c r="S1869" i="3"/>
  <c r="S2293" i="3"/>
  <c r="S3256" i="3"/>
  <c r="S3346" i="3"/>
  <c r="S4181" i="3"/>
  <c r="S3499" i="3"/>
  <c r="S1531" i="3"/>
  <c r="S1747" i="3"/>
  <c r="S2156" i="3"/>
  <c r="S2416" i="3"/>
  <c r="S2560" i="3"/>
  <c r="S3183" i="3"/>
  <c r="S239" i="3"/>
  <c r="S839" i="3"/>
  <c r="S2057" i="3"/>
  <c r="S2845" i="3"/>
  <c r="S4592" i="3"/>
  <c r="S4816" i="3"/>
  <c r="S1234" i="3"/>
  <c r="S1289" i="3"/>
  <c r="S2485" i="3"/>
  <c r="S3651" i="3"/>
  <c r="S3770" i="3"/>
  <c r="S3846" i="3"/>
  <c r="S4025" i="3"/>
  <c r="S4849" i="3"/>
  <c r="S2017" i="3"/>
  <c r="S2330" i="3"/>
  <c r="S3751" i="3"/>
  <c r="S2003" i="3"/>
  <c r="S2510" i="3"/>
  <c r="S3627" i="3"/>
  <c r="S2055" i="3"/>
  <c r="S2643" i="3"/>
  <c r="S2702" i="3"/>
  <c r="S4065" i="3"/>
  <c r="S4348" i="3"/>
  <c r="S4447" i="3"/>
  <c r="S4520" i="3"/>
  <c r="S4637" i="3"/>
  <c r="S183" i="3"/>
  <c r="S2294" i="3"/>
  <c r="S2813" i="3"/>
  <c r="S4549" i="3"/>
  <c r="S334" i="3"/>
  <c r="S443" i="3"/>
  <c r="S1393" i="3"/>
  <c r="S1630" i="3"/>
  <c r="S2054" i="3"/>
  <c r="S2861" i="3"/>
  <c r="S3604" i="3"/>
  <c r="S3633" i="3"/>
  <c r="S3956" i="3"/>
  <c r="S4032" i="3"/>
  <c r="S4077" i="3"/>
  <c r="S4118" i="3"/>
  <c r="S4441" i="3"/>
  <c r="S4454" i="3"/>
  <c r="S4578" i="3"/>
  <c r="S4714" i="3"/>
  <c r="S4949" i="3"/>
  <c r="S4975" i="3"/>
  <c r="S1529" i="3"/>
  <c r="S2015" i="3"/>
  <c r="S2033" i="3"/>
  <c r="S2052" i="3"/>
  <c r="S2410" i="3"/>
  <c r="S2894" i="3"/>
  <c r="S3127" i="3"/>
  <c r="S3922" i="3"/>
  <c r="S4324" i="3"/>
  <c r="S4352" i="3"/>
  <c r="S4477" i="3"/>
  <c r="S4607" i="3"/>
  <c r="S4936" i="3"/>
  <c r="S3685" i="3"/>
  <c r="S3947" i="3"/>
  <c r="S4066" i="3"/>
  <c r="S4618" i="3"/>
  <c r="S2606" i="3"/>
  <c r="S4782" i="3"/>
  <c r="S690" i="3"/>
  <c r="S754" i="3"/>
  <c r="S936" i="3"/>
  <c r="S2473" i="3"/>
  <c r="S3145" i="3"/>
  <c r="S4536" i="3"/>
  <c r="S291" i="3"/>
  <c r="S508" i="3"/>
  <c r="S560" i="3"/>
  <c r="S771" i="3"/>
  <c r="S846" i="3"/>
  <c r="S1229" i="3"/>
  <c r="S1265" i="3"/>
  <c r="S1342" i="3"/>
  <c r="S1699" i="3"/>
  <c r="S1713" i="3"/>
  <c r="S1867" i="3"/>
  <c r="S1948" i="3"/>
  <c r="S2032" i="3"/>
  <c r="S2135" i="3"/>
  <c r="S2672" i="3"/>
  <c r="S2706" i="3"/>
  <c r="S2715" i="3"/>
  <c r="S2844" i="3"/>
  <c r="S2912" i="3"/>
  <c r="S2963" i="3"/>
  <c r="S3068" i="3"/>
  <c r="S3147" i="3"/>
  <c r="S3245" i="3"/>
  <c r="S3250" i="3"/>
  <c r="S3255" i="3"/>
  <c r="S3514" i="3"/>
  <c r="S3712" i="3"/>
  <c r="S3768" i="3"/>
  <c r="S3896" i="3"/>
  <c r="S4111" i="3"/>
  <c r="S4128" i="3"/>
  <c r="S4168" i="3"/>
  <c r="S4210" i="3"/>
  <c r="S4298" i="3"/>
  <c r="S4494" i="3"/>
  <c r="S4525" i="3"/>
  <c r="S4623" i="3"/>
  <c r="S4842" i="3"/>
  <c r="S4847" i="3"/>
  <c r="S4994" i="3"/>
  <c r="S1049" i="3"/>
  <c r="S1923" i="3"/>
  <c r="S3853" i="3"/>
  <c r="S4246" i="3"/>
  <c r="S1597" i="3"/>
  <c r="S2700" i="3"/>
  <c r="S2828" i="3"/>
  <c r="S2971" i="3"/>
  <c r="S505" i="3"/>
  <c r="S4174" i="3"/>
  <c r="S1020" i="3"/>
  <c r="S1223" i="3"/>
  <c r="S2550" i="3"/>
  <c r="S3669" i="3"/>
  <c r="S111" i="3"/>
  <c r="S804" i="3"/>
  <c r="S1105" i="3"/>
  <c r="S1624" i="3"/>
  <c r="S1850" i="3"/>
  <c r="S1937" i="3"/>
  <c r="S1995" i="3"/>
  <c r="S2115" i="3"/>
  <c r="S2344" i="3"/>
  <c r="S2892" i="3"/>
  <c r="S2910" i="3"/>
  <c r="S3540" i="3"/>
  <c r="S3718" i="3"/>
  <c r="S4218" i="3"/>
  <c r="S4288" i="3"/>
  <c r="S4456" i="3"/>
  <c r="S4878" i="3"/>
  <c r="S4954" i="3"/>
  <c r="S763" i="3"/>
  <c r="S1110" i="3"/>
  <c r="S1348" i="3"/>
  <c r="S1550" i="3"/>
  <c r="S2308" i="3"/>
  <c r="S2588" i="3"/>
  <c r="S2967" i="3"/>
  <c r="S3091" i="3"/>
  <c r="S3351" i="3"/>
  <c r="S3544" i="3"/>
  <c r="S4745" i="3"/>
  <c r="S4753" i="3"/>
  <c r="S592" i="3"/>
  <c r="S1104" i="3"/>
  <c r="S1199" i="3"/>
  <c r="S1249" i="3"/>
  <c r="S1326" i="3"/>
  <c r="S1421" i="3"/>
  <c r="S1449" i="3"/>
  <c r="S1526" i="3"/>
  <c r="S1592" i="3"/>
  <c r="S1634" i="3"/>
  <c r="S1824" i="3"/>
  <c r="S1954" i="3"/>
  <c r="S2122" i="3"/>
  <c r="S2149" i="3"/>
  <c r="S2192" i="3"/>
  <c r="S2378" i="3"/>
  <c r="S2406" i="3"/>
  <c r="S2571" i="3"/>
  <c r="S2816" i="3"/>
  <c r="S3078" i="3"/>
  <c r="S3225" i="3"/>
  <c r="S3257" i="3"/>
  <c r="S3334" i="3"/>
  <c r="S3364" i="3"/>
  <c r="S3370" i="3"/>
  <c r="S3486" i="3"/>
  <c r="S3553" i="3"/>
  <c r="S3593" i="3"/>
  <c r="S3614" i="3"/>
  <c r="S3632" i="3"/>
  <c r="S3693" i="3"/>
  <c r="S3926" i="3"/>
  <c r="S4006" i="3"/>
  <c r="S4119" i="3"/>
  <c r="S4380" i="3"/>
  <c r="S4713" i="3"/>
  <c r="S1307" i="3"/>
  <c r="S2472" i="3"/>
  <c r="S755" i="3"/>
  <c r="S2117" i="3"/>
  <c r="S2153" i="3"/>
  <c r="S2209" i="3"/>
  <c r="S1267" i="3"/>
  <c r="S2534" i="3"/>
  <c r="S2756" i="3"/>
  <c r="S2808" i="3"/>
  <c r="S3119" i="3"/>
  <c r="S3120" i="3"/>
  <c r="S3272" i="3"/>
  <c r="S3308" i="3"/>
  <c r="S3701" i="3"/>
  <c r="S4060" i="3"/>
  <c r="S4568" i="3"/>
  <c r="S582" i="3"/>
  <c r="S1865" i="3"/>
  <c r="S2911" i="3"/>
  <c r="S2964" i="3"/>
  <c r="S3040" i="3"/>
  <c r="S1242" i="3"/>
  <c r="S3131" i="3"/>
  <c r="S10" i="3"/>
  <c r="S1323" i="3"/>
  <c r="S2180" i="3"/>
  <c r="S2652" i="3"/>
  <c r="S3872" i="3"/>
  <c r="S4252" i="3"/>
  <c r="S60" i="3"/>
  <c r="S214" i="3"/>
  <c r="S556" i="3"/>
  <c r="S991" i="3"/>
  <c r="S2042" i="3"/>
  <c r="S2094" i="3"/>
  <c r="S2612" i="3"/>
  <c r="S2854" i="3"/>
  <c r="S3282" i="3"/>
  <c r="S3307" i="3"/>
  <c r="S3406" i="3"/>
  <c r="S3609" i="3"/>
  <c r="S3656" i="3"/>
  <c r="S3862" i="3"/>
  <c r="S4034" i="3"/>
  <c r="S4565" i="3"/>
  <c r="S1814" i="3"/>
  <c r="S1875" i="3"/>
  <c r="S3391" i="3"/>
  <c r="S1386" i="3"/>
  <c r="S2920" i="3"/>
  <c r="S2238" i="3"/>
  <c r="S2605" i="3"/>
  <c r="S3393" i="3"/>
  <c r="S3683" i="3"/>
  <c r="S1795" i="3"/>
  <c r="S2359" i="3"/>
  <c r="S1973" i="3"/>
  <c r="S1111" i="3"/>
  <c r="S2545" i="3"/>
  <c r="S2765" i="3"/>
  <c r="S2779" i="3"/>
  <c r="S3566" i="3"/>
  <c r="S4424" i="3"/>
  <c r="S4974" i="3"/>
  <c r="S2328" i="3"/>
  <c r="S3478" i="3"/>
  <c r="S4545" i="3"/>
  <c r="S4741" i="3"/>
  <c r="S507" i="3"/>
  <c r="S4604" i="3"/>
  <c r="S2226" i="3"/>
  <c r="S2352" i="3"/>
  <c r="S4162" i="3"/>
  <c r="S4636" i="3"/>
  <c r="S380" i="3"/>
  <c r="S559" i="3"/>
  <c r="S594" i="3"/>
  <c r="S1044" i="3"/>
  <c r="S1487" i="3"/>
  <c r="S1711" i="3"/>
  <c r="S3030" i="3"/>
  <c r="S3405" i="3"/>
  <c r="S3780" i="3"/>
  <c r="S4122" i="3"/>
  <c r="S4262" i="3"/>
  <c r="S1091" i="3"/>
  <c r="S1410" i="3"/>
  <c r="S1710" i="3"/>
  <c r="S2470" i="3"/>
  <c r="S2644" i="3"/>
  <c r="S2722" i="3"/>
  <c r="S2926" i="3"/>
  <c r="S3049" i="3"/>
  <c r="S3073" i="3"/>
  <c r="S4272" i="3"/>
  <c r="S4431" i="3"/>
  <c r="S4723" i="3"/>
  <c r="S837" i="3"/>
  <c r="S1131" i="3"/>
  <c r="S1821" i="3"/>
  <c r="S2061" i="3"/>
  <c r="S2437" i="3"/>
  <c r="S4537" i="3"/>
  <c r="S2130" i="3"/>
  <c r="S2928" i="3"/>
  <c r="S1500" i="3"/>
  <c r="S1521" i="3"/>
  <c r="S1611" i="3"/>
  <c r="S2484" i="3"/>
  <c r="S2803" i="3"/>
  <c r="S2805" i="3"/>
  <c r="S3075" i="3"/>
  <c r="S3132" i="3"/>
  <c r="S3494" i="3"/>
  <c r="S3512" i="3"/>
  <c r="S3599" i="3"/>
  <c r="S3893" i="3"/>
  <c r="S4276" i="3"/>
  <c r="S4591" i="3"/>
  <c r="S4909" i="3"/>
  <c r="S299" i="3"/>
  <c r="S2810" i="3"/>
  <c r="S1538" i="3"/>
  <c r="S1688" i="3"/>
  <c r="S3920" i="3"/>
  <c r="S1744" i="3"/>
  <c r="S1805" i="3"/>
  <c r="S2296" i="3"/>
  <c r="S2402" i="3"/>
  <c r="S2873" i="3"/>
  <c r="S3477" i="3"/>
  <c r="S4307" i="3"/>
  <c r="S4595" i="3"/>
  <c r="S4840" i="3"/>
  <c r="S5001" i="3"/>
  <c r="S411" i="3"/>
  <c r="S1444" i="3"/>
  <c r="S1508" i="3"/>
  <c r="S1705" i="3"/>
  <c r="S1979" i="3"/>
  <c r="S2104" i="3"/>
  <c r="S2445" i="3"/>
  <c r="S2526" i="3"/>
  <c r="S2554" i="3"/>
  <c r="S2676" i="3"/>
  <c r="S2778" i="3"/>
  <c r="S3318" i="3"/>
  <c r="S3472" i="3"/>
  <c r="S3474" i="3"/>
  <c r="S3757" i="3"/>
  <c r="S3899" i="3"/>
  <c r="S4495" i="3"/>
  <c r="S4589" i="3"/>
  <c r="S4634" i="3"/>
  <c r="S4695" i="3"/>
  <c r="S4891" i="3"/>
  <c r="S2465" i="3"/>
  <c r="S2421" i="3"/>
  <c r="S3288" i="3"/>
  <c r="S4175" i="3"/>
  <c r="S2754" i="3"/>
  <c r="S2953" i="3"/>
  <c r="S3761" i="3"/>
  <c r="S896" i="3"/>
  <c r="S1262" i="3"/>
  <c r="S1685" i="3"/>
  <c r="S1949" i="3"/>
  <c r="S2150" i="3"/>
  <c r="S2661" i="3"/>
  <c r="S2885" i="3"/>
  <c r="S3450" i="3"/>
  <c r="S3941" i="3"/>
  <c r="S4095" i="3"/>
  <c r="S4784" i="3"/>
  <c r="S4895" i="3"/>
  <c r="S418" i="3"/>
  <c r="S722" i="3"/>
  <c r="S788" i="3"/>
  <c r="S937" i="3"/>
  <c r="S1026" i="3"/>
  <c r="S1079" i="3"/>
  <c r="S1120" i="3"/>
  <c r="S1626" i="3"/>
  <c r="S1667" i="3"/>
  <c r="S1750" i="3"/>
  <c r="S2101" i="3"/>
  <c r="S2257" i="3"/>
  <c r="S2266" i="3"/>
  <c r="S2290" i="3"/>
  <c r="S2725" i="3"/>
  <c r="S2830" i="3"/>
  <c r="S3115" i="3"/>
  <c r="S3133" i="3"/>
  <c r="S3170" i="3"/>
  <c r="S3233" i="3"/>
  <c r="S3251" i="3"/>
  <c r="S3404" i="3"/>
  <c r="S3479" i="3"/>
  <c r="S3629" i="3"/>
  <c r="S4101" i="3"/>
  <c r="S4137" i="3"/>
  <c r="S4254" i="3"/>
  <c r="S4401" i="3"/>
  <c r="S4428" i="3"/>
  <c r="S4459" i="3"/>
  <c r="S4613" i="3"/>
  <c r="S883" i="3"/>
  <c r="S1124" i="3"/>
  <c r="S1896" i="3"/>
  <c r="S2516" i="3"/>
  <c r="S2608" i="3"/>
  <c r="S2812" i="3"/>
  <c r="S3024" i="3"/>
  <c r="S4376" i="3"/>
  <c r="S4884" i="3"/>
  <c r="S673" i="3"/>
  <c r="S878" i="3"/>
  <c r="S930" i="3"/>
  <c r="S2085" i="3"/>
  <c r="S2230" i="3"/>
  <c r="S2304" i="3"/>
  <c r="S2462" i="3"/>
  <c r="S2543" i="3"/>
  <c r="S3932" i="3"/>
  <c r="S4016" i="3"/>
  <c r="S4989" i="3"/>
  <c r="S1522" i="3"/>
  <c r="S3033" i="3"/>
  <c r="S2774" i="3"/>
  <c r="S3781" i="3"/>
  <c r="S4819" i="3"/>
  <c r="S269" i="3"/>
  <c r="S1142" i="3"/>
  <c r="S1388" i="3"/>
  <c r="S1534" i="3"/>
  <c r="S1684" i="3"/>
  <c r="S1914" i="3"/>
  <c r="S2787" i="3"/>
  <c r="S2793" i="3"/>
  <c r="S2901" i="3"/>
  <c r="S3019" i="3"/>
  <c r="S3064" i="3"/>
  <c r="S3128" i="3"/>
  <c r="S3177" i="3"/>
  <c r="S3732" i="3"/>
  <c r="S4749" i="3"/>
  <c r="S1974" i="3"/>
  <c r="S562" i="3"/>
  <c r="S735" i="3"/>
  <c r="S772" i="3"/>
  <c r="S869" i="3"/>
  <c r="S1161" i="3"/>
  <c r="S1455" i="3"/>
  <c r="S1456" i="3"/>
  <c r="S1796" i="3"/>
  <c r="S1939" i="3"/>
  <c r="S2288" i="3"/>
  <c r="S2533" i="3"/>
  <c r="S2987" i="3"/>
  <c r="S3194" i="3"/>
  <c r="S3354" i="3"/>
  <c r="S3551" i="3"/>
  <c r="S3583" i="3"/>
  <c r="S3743" i="3"/>
  <c r="S4290" i="3"/>
  <c r="S4515" i="3"/>
  <c r="S1043" i="3"/>
  <c r="S2929" i="3"/>
  <c r="S2986" i="3"/>
  <c r="S3122" i="3"/>
  <c r="S3293" i="3"/>
  <c r="S3590" i="3"/>
  <c r="S4158" i="3"/>
  <c r="S4505" i="3"/>
  <c r="S4972" i="3"/>
  <c r="S328" i="3"/>
  <c r="S471" i="3"/>
  <c r="S519" i="3"/>
  <c r="S659" i="3"/>
  <c r="S744" i="3"/>
  <c r="S817" i="3"/>
  <c r="S859" i="3"/>
  <c r="S1200" i="3"/>
  <c r="S1215" i="3"/>
  <c r="S1225" i="3"/>
  <c r="S1310" i="3"/>
  <c r="S1458" i="3"/>
  <c r="S1601" i="3"/>
  <c r="S1816" i="3"/>
  <c r="S1830" i="3"/>
  <c r="S2011" i="3"/>
  <c r="S2051" i="3"/>
  <c r="S2232" i="3"/>
  <c r="S2246" i="3"/>
  <c r="S2315" i="3"/>
  <c r="S2325" i="3"/>
  <c r="S2358" i="3"/>
  <c r="S2486" i="3"/>
  <c r="S2655" i="3"/>
  <c r="S2743" i="3"/>
  <c r="S2837" i="3"/>
  <c r="S3223" i="3"/>
  <c r="S3635" i="3"/>
  <c r="S3784" i="3"/>
  <c r="S3788" i="3"/>
  <c r="S3884" i="3"/>
  <c r="S3902" i="3"/>
  <c r="S3921" i="3"/>
  <c r="S4219" i="3"/>
  <c r="S4470" i="3"/>
  <c r="S4659" i="3"/>
  <c r="S1025" i="3"/>
  <c r="S1203" i="3"/>
  <c r="S2479" i="3"/>
  <c r="S3262" i="3"/>
  <c r="S4245" i="3"/>
  <c r="S4765" i="3"/>
  <c r="S4805" i="3"/>
  <c r="S2278" i="3"/>
  <c r="S279" i="3"/>
  <c r="S591" i="3"/>
  <c r="S1771" i="3"/>
  <c r="S2346" i="3"/>
  <c r="S3025" i="3"/>
  <c r="S3321" i="3"/>
  <c r="S3530" i="3"/>
  <c r="S3537" i="3"/>
  <c r="S3569" i="3"/>
  <c r="S496" i="3"/>
  <c r="S739" i="3"/>
  <c r="S1081" i="3"/>
  <c r="S1083" i="3"/>
  <c r="S1165" i="3"/>
  <c r="S1424" i="3"/>
  <c r="S1644" i="3"/>
  <c r="S2693" i="3"/>
  <c r="S2711" i="3"/>
  <c r="S2734" i="3"/>
  <c r="S4292" i="3"/>
  <c r="S4463" i="3"/>
  <c r="S4823" i="3"/>
  <c r="S1191" i="3"/>
  <c r="S1396" i="3"/>
  <c r="S1899" i="3"/>
  <c r="S2637" i="3"/>
  <c r="S3065" i="3"/>
  <c r="S3608" i="3"/>
  <c r="S608" i="3"/>
  <c r="S2590" i="3"/>
  <c r="S1577" i="3"/>
  <c r="S1984" i="3"/>
  <c r="S2038" i="3"/>
  <c r="S2449" i="3"/>
  <c r="S2664" i="3"/>
  <c r="S2849" i="3"/>
  <c r="S3198" i="3"/>
  <c r="S3526" i="3"/>
  <c r="S3545" i="3"/>
  <c r="S3997" i="3"/>
  <c r="S4327" i="3"/>
  <c r="S4372" i="3"/>
  <c r="S160" i="3"/>
  <c r="S530" i="3"/>
  <c r="S546" i="3"/>
  <c r="S1103" i="3"/>
  <c r="S1610" i="3"/>
  <c r="S1741" i="3"/>
  <c r="S2121" i="3"/>
  <c r="S2287" i="3"/>
  <c r="S2371" i="3"/>
  <c r="S2471" i="3"/>
  <c r="S2678" i="3"/>
  <c r="S2709" i="3"/>
  <c r="S2833" i="3"/>
  <c r="S2984" i="3"/>
  <c r="S3093" i="3"/>
  <c r="S3286" i="3"/>
  <c r="S3292" i="3"/>
  <c r="S3954" i="3"/>
  <c r="S4005" i="3"/>
  <c r="S4131" i="3"/>
  <c r="S4232" i="3"/>
  <c r="S4945" i="3"/>
  <c r="S2727" i="3"/>
  <c r="S217" i="3"/>
  <c r="S987" i="3"/>
  <c r="S1288" i="3"/>
  <c r="S1669" i="3"/>
  <c r="S1903" i="3"/>
  <c r="S2007" i="3"/>
  <c r="S4126" i="3"/>
  <c r="S4491" i="3"/>
  <c r="S4639" i="3"/>
  <c r="S1811" i="3"/>
  <c r="S3637" i="3"/>
  <c r="S1768" i="3"/>
  <c r="S491" i="3"/>
  <c r="S711" i="3"/>
  <c r="S1401" i="3"/>
  <c r="S1428" i="3"/>
  <c r="S1462" i="3"/>
  <c r="S1568" i="3"/>
  <c r="S2074" i="3"/>
  <c r="S2353" i="3"/>
  <c r="S2400" i="3"/>
  <c r="S2454" i="3"/>
  <c r="S4573" i="3"/>
  <c r="S2166" i="3"/>
  <c r="S2253" i="3"/>
  <c r="S363" i="3"/>
  <c r="S1743" i="3"/>
  <c r="S2389" i="3"/>
  <c r="S2535" i="3"/>
  <c r="S3709" i="3"/>
  <c r="S964" i="3"/>
  <c r="S2981" i="3"/>
  <c r="S3106" i="3"/>
  <c r="S3509" i="3"/>
  <c r="S4110" i="3"/>
  <c r="S4154" i="3"/>
  <c r="S543" i="3"/>
  <c r="S668" i="3"/>
  <c r="S1093" i="3"/>
  <c r="S1590" i="3"/>
  <c r="S1591" i="3"/>
  <c r="S3014" i="3"/>
  <c r="S3169" i="3"/>
  <c r="S3616" i="3"/>
  <c r="S4238" i="3"/>
  <c r="S4892" i="3"/>
  <c r="S4910" i="3"/>
  <c r="S3110" i="3"/>
  <c r="S195" i="3"/>
  <c r="S970" i="3"/>
  <c r="S1516" i="3"/>
  <c r="S2059" i="3"/>
  <c r="S3228" i="3"/>
  <c r="S3473" i="3"/>
  <c r="S3491" i="3"/>
  <c r="S4166" i="3"/>
  <c r="S1573" i="3"/>
  <c r="S2126" i="3"/>
  <c r="S2684" i="3"/>
  <c r="S2690" i="3"/>
  <c r="S2767" i="3"/>
  <c r="S2915" i="3"/>
  <c r="S4415" i="3"/>
  <c r="S1050" i="3"/>
  <c r="S1514" i="3"/>
  <c r="S2593" i="3"/>
  <c r="S2879" i="3"/>
  <c r="S5006" i="3"/>
  <c r="S439" i="3"/>
  <c r="S1880" i="3"/>
  <c r="S1397" i="3"/>
  <c r="S1650" i="3"/>
  <c r="S1664" i="3"/>
  <c r="S1871" i="3"/>
  <c r="S2073" i="3"/>
  <c r="S2096" i="3"/>
  <c r="S2160" i="3"/>
  <c r="S2175" i="3"/>
  <c r="S2834" i="3"/>
  <c r="S2839" i="3"/>
  <c r="S2947" i="3"/>
  <c r="S3071" i="3"/>
  <c r="S3175" i="3"/>
  <c r="S3937" i="3"/>
  <c r="S4020" i="3"/>
  <c r="S4261" i="3"/>
  <c r="S4378" i="3"/>
  <c r="S3823" i="3"/>
  <c r="S873" i="3"/>
  <c r="S1090" i="3"/>
  <c r="S1255" i="3"/>
  <c r="S1606" i="3"/>
  <c r="S2500" i="3"/>
  <c r="S3301" i="3"/>
  <c r="S3480" i="3"/>
  <c r="S3772" i="3"/>
  <c r="S3930" i="3"/>
  <c r="S4146" i="3"/>
  <c r="S7" i="3"/>
  <c r="S465" i="3"/>
  <c r="S933" i="3"/>
  <c r="S1343" i="3"/>
  <c r="S1628" i="3"/>
  <c r="S1807" i="3"/>
  <c r="S1836" i="3"/>
  <c r="S1853" i="3"/>
  <c r="S1877" i="3"/>
  <c r="S1919" i="3"/>
  <c r="S1951" i="3"/>
  <c r="S2005" i="3"/>
  <c r="S2008" i="3"/>
  <c r="S2128" i="3"/>
  <c r="S2314" i="3"/>
  <c r="S2467" i="3"/>
  <c r="S2507" i="3"/>
  <c r="S2518" i="3"/>
  <c r="S2905" i="3"/>
  <c r="S2906" i="3"/>
  <c r="S3330" i="3"/>
  <c r="S3417" i="3"/>
  <c r="S3456" i="3"/>
  <c r="S3562" i="3"/>
  <c r="S3731" i="3"/>
  <c r="S3776" i="3"/>
  <c r="S3789" i="3"/>
  <c r="S3814" i="3"/>
  <c r="S3837" i="3"/>
  <c r="S3877" i="3"/>
  <c r="S4015" i="3"/>
  <c r="S4466" i="3"/>
  <c r="S4490" i="3"/>
  <c r="S4698" i="3"/>
  <c r="S4858" i="3"/>
  <c r="S4952" i="3"/>
  <c r="S819" i="3"/>
  <c r="S3010" i="3"/>
  <c r="S550" i="3"/>
  <c r="S4116" i="3"/>
  <c r="S4151" i="3"/>
  <c r="S983" i="3"/>
  <c r="S1763" i="3"/>
  <c r="S3996" i="3"/>
  <c r="S432" i="3"/>
  <c r="S472" i="3"/>
  <c r="S611" i="3"/>
  <c r="S1870" i="3"/>
  <c r="S2091" i="3"/>
  <c r="S2228" i="3"/>
  <c r="S2237" i="3"/>
  <c r="S2825" i="3"/>
  <c r="S4610" i="3"/>
  <c r="S4830" i="3"/>
  <c r="S215" i="3"/>
  <c r="S563" i="3"/>
  <c r="S660" i="3"/>
  <c r="S709" i="3"/>
  <c r="S916" i="3"/>
  <c r="S1073" i="3"/>
  <c r="S1170" i="3"/>
  <c r="S1222" i="3"/>
  <c r="S1483" i="3"/>
  <c r="S1604" i="3"/>
  <c r="S1643" i="3"/>
  <c r="S1651" i="3"/>
  <c r="S2004" i="3"/>
  <c r="S2021" i="3"/>
  <c r="S2087" i="3"/>
  <c r="S2110" i="3"/>
  <c r="S2188" i="3"/>
  <c r="S2281" i="3"/>
  <c r="S2413" i="3"/>
  <c r="S2532" i="3"/>
  <c r="S2601" i="3"/>
  <c r="S2645" i="3"/>
  <c r="S2730" i="3"/>
  <c r="S2799" i="3"/>
  <c r="S2847" i="3"/>
  <c r="S3047" i="3"/>
  <c r="S3102" i="3"/>
  <c r="S3150" i="3"/>
  <c r="S3246" i="3"/>
  <c r="S3502" i="3"/>
  <c r="S3644" i="3"/>
  <c r="S3686" i="3"/>
  <c r="S3852" i="3"/>
  <c r="S3943" i="3"/>
  <c r="S3955" i="3"/>
  <c r="S4141" i="3"/>
  <c r="S4149" i="3"/>
  <c r="S4215" i="3"/>
  <c r="S4404" i="3"/>
  <c r="S4645" i="3"/>
  <c r="S4820" i="3"/>
  <c r="S4843" i="3"/>
  <c r="S723" i="3"/>
  <c r="S1077" i="3"/>
  <c r="S1300" i="3"/>
  <c r="S1419" i="3"/>
  <c r="S1524" i="3"/>
  <c r="S2373" i="3"/>
  <c r="S3541" i="3"/>
  <c r="S4206" i="3"/>
  <c r="S1414" i="3"/>
  <c r="S2501" i="3"/>
  <c r="S2969" i="3"/>
  <c r="S1230" i="3"/>
  <c r="S2528" i="3"/>
  <c r="S3549" i="3"/>
  <c r="S3587" i="3"/>
  <c r="S589" i="3"/>
  <c r="S1494" i="3"/>
  <c r="S1599" i="3"/>
  <c r="S2913" i="3"/>
  <c r="S3028" i="3"/>
  <c r="S3362" i="3"/>
  <c r="S3595" i="3"/>
  <c r="S3960" i="3"/>
  <c r="S5000" i="3"/>
  <c r="S145" i="3"/>
  <c r="S148" i="3"/>
  <c r="S500" i="3"/>
  <c r="S588" i="3"/>
  <c r="S1015" i="3"/>
  <c r="S1053" i="3"/>
  <c r="S1055" i="3"/>
  <c r="S1245" i="3"/>
  <c r="S1382" i="3"/>
  <c r="S1636" i="3"/>
  <c r="S1686" i="3"/>
  <c r="S1773" i="3"/>
  <c r="S1960" i="3"/>
  <c r="S2105" i="3"/>
  <c r="S2280" i="3"/>
  <c r="S2385" i="3"/>
  <c r="S2580" i="3"/>
  <c r="S2686" i="3"/>
  <c r="S2932" i="3"/>
  <c r="S3035" i="3"/>
  <c r="S3135" i="3"/>
  <c r="S3668" i="3"/>
  <c r="S3794" i="3"/>
  <c r="S3815" i="3"/>
  <c r="S3861" i="3"/>
  <c r="S3876" i="3"/>
  <c r="S4045" i="3"/>
  <c r="S4056" i="3"/>
  <c r="S4084" i="3"/>
  <c r="S4133" i="3"/>
  <c r="S4302" i="3"/>
  <c r="S4367" i="3"/>
  <c r="S4450" i="3"/>
  <c r="S4733" i="3"/>
  <c r="S4742" i="3"/>
  <c r="S802" i="3"/>
  <c r="S1138" i="3"/>
  <c r="S2212" i="3"/>
  <c r="S2392" i="3"/>
  <c r="S2726" i="3"/>
  <c r="S3380" i="3"/>
  <c r="S3662" i="3"/>
  <c r="S4294" i="3"/>
  <c r="S501" i="3"/>
  <c r="S888" i="3"/>
  <c r="S1016" i="3"/>
  <c r="S1062" i="3"/>
  <c r="S1114" i="3"/>
  <c r="S1429" i="3"/>
  <c r="S1570" i="3"/>
  <c r="S1679" i="3"/>
  <c r="S1759" i="3"/>
  <c r="S1798" i="3"/>
  <c r="S1930" i="3"/>
  <c r="S1988" i="3"/>
  <c r="S2018" i="3"/>
  <c r="S2436" i="3"/>
  <c r="S2508" i="3"/>
  <c r="S2520" i="3"/>
  <c r="S2673" i="3"/>
  <c r="S2704" i="3"/>
  <c r="S2718" i="3"/>
  <c r="S2991" i="3"/>
  <c r="S3089" i="3"/>
  <c r="S3208" i="3"/>
  <c r="S3268" i="3"/>
  <c r="S3291" i="3"/>
  <c r="S3548" i="3"/>
  <c r="S3636" i="3"/>
  <c r="S3813" i="3"/>
  <c r="S4050" i="3"/>
  <c r="S4109" i="3"/>
  <c r="S4139" i="3"/>
  <c r="S4178" i="3"/>
  <c r="S4194" i="3"/>
  <c r="S4521" i="3"/>
  <c r="S4575" i="3"/>
  <c r="S4584" i="3"/>
  <c r="S4986" i="3"/>
  <c r="S1719" i="3"/>
  <c r="S1833" i="3"/>
  <c r="S1929" i="3"/>
  <c r="S2079" i="3"/>
  <c r="S3580" i="3"/>
  <c r="S4796" i="3"/>
  <c r="S4991" i="3"/>
  <c r="S1303" i="3"/>
  <c r="S3051" i="3"/>
  <c r="S3178" i="3"/>
  <c r="S3870" i="3"/>
  <c r="S3914" i="3"/>
  <c r="S909" i="3"/>
  <c r="S913" i="3"/>
  <c r="S2235" i="3"/>
  <c r="S2309" i="3"/>
  <c r="S2351" i="3"/>
  <c r="S3459" i="3"/>
  <c r="S3982" i="3"/>
  <c r="S4310" i="3"/>
  <c r="S4485" i="3"/>
  <c r="S4869" i="3"/>
  <c r="S542" i="3"/>
  <c r="S1162" i="3"/>
  <c r="S4208" i="3"/>
  <c r="S4299" i="3"/>
  <c r="S1353" i="3"/>
  <c r="S776" i="3"/>
  <c r="S1932" i="3"/>
  <c r="S2814" i="3"/>
  <c r="S3003" i="3"/>
  <c r="S4866" i="3"/>
  <c r="S116" i="3"/>
  <c r="S604" i="3"/>
  <c r="S710" i="3"/>
  <c r="S1010" i="3"/>
  <c r="S1115" i="3"/>
  <c r="S1128" i="3"/>
  <c r="S1175" i="3"/>
  <c r="S1187" i="3"/>
  <c r="S1370" i="3"/>
  <c r="S1584" i="3"/>
  <c r="S1695" i="3"/>
  <c r="S1732" i="3"/>
  <c r="S1898" i="3"/>
  <c r="S1921" i="3"/>
  <c r="S2081" i="3"/>
  <c r="S2417" i="3"/>
  <c r="S2538" i="3"/>
  <c r="S3497" i="3"/>
  <c r="S3850" i="3"/>
  <c r="S4171" i="3"/>
  <c r="S4460" i="3"/>
  <c r="S4469" i="3"/>
  <c r="S4893" i="3"/>
  <c r="S2229" i="3"/>
  <c r="S4559" i="3"/>
  <c r="S356" i="3"/>
  <c r="S1769" i="3"/>
  <c r="S2043" i="3"/>
  <c r="S2151" i="3"/>
  <c r="S2176" i="3"/>
  <c r="S2366" i="3"/>
  <c r="S2777" i="3"/>
  <c r="S3331" i="3"/>
  <c r="S4103" i="3"/>
  <c r="S4572" i="3"/>
  <c r="S4739" i="3"/>
  <c r="S918" i="3"/>
  <c r="S2210" i="3"/>
  <c r="S4332" i="3"/>
  <c r="S35" i="3"/>
  <c r="S223" i="3"/>
  <c r="S665" i="3"/>
  <c r="S834" i="3"/>
  <c r="S1283" i="3"/>
  <c r="S2272" i="3"/>
  <c r="S2394" i="3"/>
  <c r="S2530" i="3"/>
  <c r="S2966" i="3"/>
  <c r="S3231" i="3"/>
  <c r="S3377" i="3"/>
  <c r="S3596" i="3"/>
  <c r="S3730" i="3"/>
  <c r="S3863" i="3"/>
  <c r="S4108" i="3"/>
  <c r="S3944" i="3"/>
  <c r="S4035" i="3"/>
  <c r="S885" i="3"/>
  <c r="S1099" i="3"/>
  <c r="S1758" i="3"/>
  <c r="S2424" i="3"/>
  <c r="S2531" i="3"/>
  <c r="S3657" i="3"/>
  <c r="S4249" i="3"/>
  <c r="S2908" i="3"/>
  <c r="S3052" i="3"/>
  <c r="S4247" i="3"/>
  <c r="S4371" i="3"/>
  <c r="S4720" i="3"/>
  <c r="S1639" i="3"/>
  <c r="S2573" i="3"/>
  <c r="S3797" i="3"/>
  <c r="S870" i="3"/>
  <c r="S453" i="3"/>
  <c r="S1400" i="3"/>
  <c r="S1545" i="3"/>
  <c r="S1990" i="3"/>
  <c r="S489" i="3"/>
  <c r="S593" i="3"/>
  <c r="S821" i="3"/>
  <c r="S1039" i="3"/>
  <c r="S1470" i="3"/>
  <c r="S1475" i="3"/>
  <c r="S2547" i="3"/>
  <c r="S2927" i="3"/>
  <c r="S2956" i="3"/>
  <c r="S3521" i="3"/>
  <c r="S1894" i="3"/>
  <c r="S4421" i="3"/>
  <c r="S1906" i="3"/>
  <c r="S3365" i="3"/>
  <c r="S4933" i="3"/>
  <c r="S1123" i="3"/>
  <c r="S2721" i="3"/>
  <c r="S2857" i="3"/>
  <c r="S700" i="3"/>
  <c r="S1109" i="3"/>
  <c r="S1129" i="3"/>
  <c r="S1179" i="3"/>
  <c r="S1371" i="3"/>
  <c r="S1876" i="3"/>
  <c r="S2211" i="3"/>
  <c r="S2364" i="3"/>
  <c r="S2365" i="3"/>
  <c r="S2677" i="3"/>
  <c r="S2701" i="3"/>
  <c r="S3641" i="3"/>
  <c r="S3795" i="3"/>
  <c r="S3824" i="3"/>
  <c r="S4144" i="3"/>
  <c r="S4196" i="3"/>
  <c r="S4524" i="3"/>
  <c r="S4693" i="3"/>
  <c r="S4985" i="3"/>
  <c r="S2574" i="3"/>
  <c r="S2196" i="3"/>
  <c r="S2034" i="3"/>
  <c r="S247" i="3"/>
  <c r="S249" i="3"/>
  <c r="S1052" i="3"/>
  <c r="S1383" i="3"/>
  <c r="S1707" i="3"/>
  <c r="S1856" i="3"/>
  <c r="S1882" i="3"/>
  <c r="S1966" i="3"/>
  <c r="S2035" i="3"/>
  <c r="S2269" i="3"/>
  <c r="S2312" i="3"/>
  <c r="S2524" i="3"/>
  <c r="S2763" i="3"/>
  <c r="S2806" i="3"/>
  <c r="S3673" i="3"/>
  <c r="S3756" i="3"/>
  <c r="S4164" i="3"/>
  <c r="S4274" i="3"/>
  <c r="S163" i="3"/>
  <c r="S841" i="3"/>
  <c r="S898" i="3"/>
  <c r="S1220" i="3"/>
  <c r="S1437" i="3"/>
  <c r="S1453" i="3"/>
  <c r="S1468" i="3"/>
  <c r="S1944" i="3"/>
  <c r="S2023" i="3"/>
  <c r="S2039" i="3"/>
  <c r="S2276" i="3"/>
  <c r="S2277" i="3"/>
  <c r="S2350" i="3"/>
  <c r="S2459" i="3"/>
  <c r="S2464" i="3"/>
  <c r="S2567" i="3"/>
  <c r="S2728" i="3"/>
  <c r="S2960" i="3"/>
  <c r="S3139" i="3"/>
  <c r="S3398" i="3"/>
  <c r="S3561" i="3"/>
  <c r="S3567" i="3"/>
  <c r="S3785" i="3"/>
  <c r="S3799" i="3"/>
  <c r="S4069" i="3"/>
  <c r="S4351" i="3"/>
  <c r="S4564" i="3"/>
  <c r="S4697" i="3"/>
  <c r="S4779" i="3"/>
  <c r="S570" i="3"/>
  <c r="S1440" i="3"/>
  <c r="S3630" i="3"/>
  <c r="S2985" i="3"/>
  <c r="S4813" i="3"/>
  <c r="S830" i="3"/>
  <c r="S1407" i="3"/>
  <c r="S1542" i="3"/>
  <c r="S1546" i="3"/>
  <c r="S1800" i="3"/>
  <c r="S1900" i="3"/>
  <c r="S1920" i="3"/>
  <c r="S1972" i="3"/>
  <c r="S2047" i="3"/>
  <c r="S2178" i="3"/>
  <c r="S3563" i="3"/>
  <c r="S3942" i="3"/>
  <c r="S4008" i="3"/>
  <c r="S4443" i="3"/>
  <c r="S4448" i="3"/>
  <c r="S4478" i="3"/>
  <c r="S4883" i="3"/>
  <c r="S50" i="3"/>
  <c r="S322" i="3"/>
  <c r="S348" i="3"/>
  <c r="S419" i="3"/>
  <c r="S829" i="3"/>
  <c r="S999" i="3"/>
  <c r="S1054" i="3"/>
  <c r="S1064" i="3"/>
  <c r="S1086" i="3"/>
  <c r="S1145" i="3"/>
  <c r="S1201" i="3"/>
  <c r="S1248" i="3"/>
  <c r="S1350" i="3"/>
  <c r="S1541" i="3"/>
  <c r="S1701" i="3"/>
  <c r="S1748" i="3"/>
  <c r="S2136" i="3"/>
  <c r="S2142" i="3"/>
  <c r="S2220" i="3"/>
  <c r="S2221" i="3"/>
  <c r="S2222" i="3"/>
  <c r="S2241" i="3"/>
  <c r="S2450" i="3"/>
  <c r="S2463" i="3"/>
  <c r="S2621" i="3"/>
  <c r="S2697" i="3"/>
  <c r="S2988" i="3"/>
  <c r="S2994" i="3"/>
  <c r="S3152" i="3"/>
  <c r="S3154" i="3"/>
  <c r="S3320" i="3"/>
  <c r="S3396" i="3"/>
  <c r="S3449" i="3"/>
  <c r="S3554" i="3"/>
  <c r="S3600" i="3"/>
  <c r="S3849" i="3"/>
  <c r="S3933" i="3"/>
  <c r="S4338" i="3"/>
  <c r="S4396" i="3"/>
  <c r="S4496" i="3"/>
  <c r="S4732" i="3"/>
  <c r="S4841" i="3"/>
  <c r="S4912" i="3"/>
  <c r="S1046" i="3"/>
  <c r="S3090" i="3"/>
  <c r="S3192" i="3"/>
  <c r="S3867" i="3"/>
  <c r="S4492" i="3"/>
  <c r="S940" i="3"/>
  <c r="S1513" i="3"/>
  <c r="S2177" i="3"/>
  <c r="S4534" i="3"/>
  <c r="S428" i="3"/>
  <c r="S1706" i="3"/>
  <c r="S4738" i="3"/>
  <c r="S946" i="3"/>
  <c r="S1034" i="3"/>
  <c r="S1281" i="3"/>
  <c r="S1464" i="3"/>
  <c r="S1595" i="3"/>
  <c r="S2773" i="3"/>
  <c r="S4582" i="3"/>
  <c r="S437" i="3"/>
  <c r="S438" i="3"/>
  <c r="S770" i="3"/>
  <c r="S1336" i="3"/>
  <c r="S1376" i="3"/>
  <c r="S1527" i="3"/>
  <c r="S1756" i="3"/>
  <c r="S2133" i="3"/>
  <c r="S2217" i="3"/>
  <c r="S2505" i="3"/>
  <c r="S2635" i="3"/>
  <c r="S2714" i="3"/>
  <c r="S2965" i="3"/>
  <c r="S3254" i="3"/>
  <c r="S3535" i="3"/>
  <c r="S3793" i="3"/>
  <c r="S3864" i="3"/>
  <c r="S3888" i="3"/>
  <c r="S4284" i="3"/>
  <c r="S856" i="3"/>
  <c r="S1338" i="3"/>
  <c r="S1819" i="3"/>
  <c r="S2262" i="3"/>
  <c r="S2872" i="3"/>
  <c r="S3070" i="3"/>
  <c r="S3568" i="3"/>
  <c r="S3640" i="3"/>
  <c r="S3690" i="3"/>
  <c r="S3787" i="3"/>
  <c r="S3900" i="3"/>
  <c r="S106" i="3"/>
  <c r="S794" i="3"/>
  <c r="S807" i="3"/>
  <c r="S816" i="3"/>
  <c r="S926" i="3"/>
  <c r="S949" i="3"/>
  <c r="S966" i="3"/>
  <c r="S1007" i="3"/>
  <c r="S1159" i="3"/>
  <c r="S1233" i="3"/>
  <c r="S1296" i="3"/>
  <c r="S1432" i="3"/>
  <c r="S1558" i="3"/>
  <c r="S1693" i="3"/>
  <c r="S1698" i="3"/>
  <c r="S1905" i="3"/>
  <c r="S2046" i="3"/>
  <c r="S2065" i="3"/>
  <c r="S2071" i="3"/>
  <c r="S2169" i="3"/>
  <c r="S2261" i="3"/>
  <c r="S2317" i="3"/>
  <c r="S2335" i="3"/>
  <c r="S2368" i="3"/>
  <c r="S2431" i="3"/>
  <c r="S2522" i="3"/>
  <c r="S2597" i="3"/>
  <c r="S3104" i="3"/>
  <c r="S3316" i="3"/>
  <c r="S3613" i="3"/>
  <c r="S3727" i="3"/>
  <c r="S3898" i="3"/>
  <c r="S3917" i="3"/>
  <c r="S3965" i="3"/>
  <c r="S4082" i="3"/>
  <c r="S4416" i="3"/>
  <c r="S4476" i="3"/>
  <c r="S4497" i="3"/>
  <c r="S4762" i="3"/>
  <c r="S4848" i="3"/>
  <c r="S4871" i="3"/>
  <c r="S211" i="3"/>
  <c r="S1766" i="3"/>
  <c r="S2552" i="3"/>
  <c r="S2707" i="3"/>
  <c r="S3410" i="3"/>
  <c r="S3489" i="3"/>
  <c r="S3978" i="3"/>
  <c r="S4337" i="3"/>
  <c r="S1722" i="3"/>
  <c r="S1874" i="3"/>
  <c r="S3908" i="3"/>
  <c r="S270" i="3"/>
  <c r="S509" i="3"/>
  <c r="S671" i="3"/>
  <c r="S1136" i="3"/>
  <c r="S1423" i="3"/>
  <c r="S2577" i="3"/>
  <c r="S2662" i="3"/>
  <c r="S2720" i="3"/>
  <c r="S3854" i="3"/>
  <c r="S4560" i="3"/>
  <c r="S1822" i="3"/>
  <c r="S3189" i="3"/>
  <c r="S4255" i="3"/>
  <c r="S800" i="3"/>
  <c r="S1365" i="3"/>
  <c r="S1996" i="3"/>
  <c r="S2030" i="3"/>
  <c r="S2688" i="3"/>
  <c r="S2840" i="3"/>
  <c r="S2978" i="3"/>
  <c r="S3053" i="3"/>
  <c r="S4026" i="3"/>
  <c r="S4165" i="3"/>
  <c r="S4696" i="3"/>
  <c r="S52" i="3"/>
  <c r="S384" i="3"/>
  <c r="S476" i="3"/>
  <c r="S733" i="3"/>
  <c r="S1058" i="3"/>
  <c r="S1132" i="3"/>
  <c r="S1363" i="3"/>
  <c r="S1390" i="3"/>
  <c r="S1477" i="3"/>
  <c r="S1484" i="3"/>
  <c r="S1574" i="3"/>
  <c r="S1646" i="3"/>
  <c r="S2064" i="3"/>
  <c r="S2186" i="3"/>
  <c r="S2313" i="3"/>
  <c r="S2558" i="3"/>
  <c r="S2744" i="3"/>
  <c r="S3157" i="3"/>
  <c r="S3179" i="3"/>
  <c r="S3266" i="3"/>
  <c r="S4124" i="3"/>
  <c r="S4152" i="3"/>
  <c r="S4410" i="3"/>
  <c r="S745" i="3"/>
  <c r="S1518" i="3"/>
  <c r="S1952" i="3"/>
  <c r="S75" i="3"/>
  <c r="S278" i="3"/>
  <c r="S1071" i="3"/>
  <c r="S1291" i="3"/>
  <c r="S1540" i="3"/>
  <c r="S1895" i="3"/>
  <c r="S2098" i="3"/>
  <c r="S2193" i="3"/>
  <c r="S2667" i="3"/>
  <c r="S2865" i="3"/>
  <c r="S4187" i="3"/>
  <c r="S155" i="3"/>
  <c r="S2014" i="3"/>
  <c r="S1486" i="3"/>
  <c r="S2525" i="3"/>
  <c r="S1735" i="3"/>
  <c r="S1762" i="3"/>
  <c r="S2334" i="3"/>
  <c r="S3818" i="3"/>
  <c r="S3980" i="3"/>
  <c r="S1658" i="3"/>
  <c r="S3359" i="3"/>
  <c r="S3527" i="3"/>
  <c r="S4259" i="3"/>
  <c r="S4430" i="3"/>
  <c r="S4881" i="3"/>
  <c r="S748" i="3"/>
  <c r="S1185" i="3"/>
  <c r="S1277" i="3"/>
  <c r="S1378" i="3"/>
  <c r="S1998" i="3"/>
  <c r="S2570" i="3"/>
  <c r="S2780" i="3"/>
  <c r="S3016" i="3"/>
  <c r="S626" i="3"/>
  <c r="S907" i="3"/>
  <c r="S1438" i="3"/>
  <c r="S2339" i="3"/>
  <c r="S2517" i="3"/>
  <c r="S4319" i="3"/>
  <c r="S166" i="3"/>
  <c r="S342" i="3"/>
  <c r="S568" i="3"/>
  <c r="S1023" i="3"/>
  <c r="S1182" i="3"/>
  <c r="S2106" i="3"/>
  <c r="S3841" i="3"/>
  <c r="S1024" i="3"/>
  <c r="S1586" i="3"/>
  <c r="S2488" i="3"/>
  <c r="S2575" i="3"/>
  <c r="S2685" i="3"/>
  <c r="S3323" i="3"/>
  <c r="S3325" i="3"/>
  <c r="S3513" i="3"/>
  <c r="S3883" i="3"/>
  <c r="S984" i="3"/>
  <c r="S2181" i="3"/>
  <c r="S3715" i="3"/>
  <c r="S3801" i="3"/>
  <c r="S1837" i="3"/>
  <c r="S2361" i="3"/>
  <c r="S2955" i="3"/>
  <c r="S3155" i="3"/>
  <c r="S4468" i="3"/>
  <c r="S268" i="3"/>
  <c r="S276" i="3"/>
  <c r="S350" i="3"/>
  <c r="S377" i="3"/>
  <c r="S445" i="3"/>
  <c r="S512" i="3"/>
  <c r="S595" i="3"/>
  <c r="S715" i="3"/>
  <c r="S767" i="3"/>
  <c r="S865" i="3"/>
  <c r="S950" i="3"/>
  <c r="S1236" i="3"/>
  <c r="S2515" i="3"/>
  <c r="S2536" i="3"/>
  <c r="S2537" i="3"/>
  <c r="S2749" i="3"/>
  <c r="S2884" i="3"/>
  <c r="S3769" i="3"/>
  <c r="S4374" i="3"/>
  <c r="S4488" i="3"/>
  <c r="S4764" i="3"/>
  <c r="S4814" i="3"/>
  <c r="S5010" i="3"/>
  <c r="S598" i="3"/>
  <c r="S2387" i="3"/>
  <c r="S2405" i="3"/>
  <c r="S2426" i="3"/>
  <c r="S2776" i="3"/>
  <c r="S301" i="3"/>
  <c r="S441" i="3"/>
  <c r="S1084" i="3"/>
  <c r="S1384" i="3"/>
  <c r="S1403" i="3"/>
  <c r="S1647" i="3"/>
  <c r="S2029" i="3"/>
  <c r="S2591" i="3"/>
  <c r="S2818" i="3"/>
  <c r="S2938" i="3"/>
  <c r="S3045" i="3"/>
  <c r="S3606" i="3"/>
  <c r="S4213" i="3"/>
  <c r="S4626" i="3"/>
  <c r="S181" i="3"/>
  <c r="S208" i="3"/>
  <c r="S283" i="3"/>
  <c r="S404" i="3"/>
  <c r="S571" i="3"/>
  <c r="S585" i="3"/>
  <c r="S607" i="3"/>
  <c r="S726" i="3"/>
  <c r="S768" i="3"/>
  <c r="S884" i="3"/>
  <c r="S974" i="3"/>
  <c r="S1068" i="3"/>
  <c r="S1119" i="3"/>
  <c r="S1218" i="3"/>
  <c r="S1316" i="3"/>
  <c r="S1420" i="3"/>
  <c r="S1666" i="3"/>
  <c r="S1689" i="3"/>
  <c r="S1696" i="3"/>
  <c r="S1789" i="3"/>
  <c r="S1803" i="3"/>
  <c r="S1812" i="3"/>
  <c r="S1820" i="3"/>
  <c r="S2112" i="3"/>
  <c r="S2197" i="3"/>
  <c r="S2798" i="3"/>
  <c r="S2881" i="3"/>
  <c r="S2917" i="3"/>
  <c r="S3057" i="3"/>
  <c r="S3439" i="3"/>
  <c r="S3445" i="3"/>
  <c r="S3808" i="3"/>
  <c r="S4706" i="3"/>
  <c r="S4728" i="3"/>
  <c r="S4832" i="3"/>
  <c r="S4835" i="3"/>
  <c r="S4846" i="3"/>
  <c r="S3205" i="3"/>
  <c r="S218" i="3"/>
  <c r="S517" i="3"/>
  <c r="S1076" i="3"/>
  <c r="S2050" i="3"/>
  <c r="S3167" i="3"/>
  <c r="S492" i="3"/>
  <c r="S702" i="3"/>
  <c r="S959" i="3"/>
  <c r="S1427" i="3"/>
  <c r="S1992" i="3"/>
  <c r="S2075" i="3"/>
  <c r="S2345" i="3"/>
  <c r="S2732" i="3"/>
  <c r="S2974" i="3"/>
  <c r="S3114" i="3"/>
  <c r="S3261" i="3"/>
  <c r="S3786" i="3"/>
  <c r="S4100" i="3"/>
  <c r="S4462" i="3"/>
  <c r="S4498" i="3"/>
  <c r="S98" i="3"/>
  <c r="S180" i="3"/>
  <c r="S436" i="3"/>
  <c r="S460" i="3"/>
  <c r="S529" i="3"/>
  <c r="S554" i="3"/>
  <c r="S642" i="3"/>
  <c r="S646" i="3"/>
  <c r="S679" i="3"/>
  <c r="S708" i="3"/>
  <c r="S716" i="3"/>
  <c r="S732" i="3"/>
  <c r="S1033" i="3"/>
  <c r="S1040" i="3"/>
  <c r="S1112" i="3"/>
  <c r="S1154" i="3"/>
  <c r="S1178" i="3"/>
  <c r="S1257" i="3"/>
  <c r="S1309" i="3"/>
  <c r="S1404" i="3"/>
  <c r="S1417" i="3"/>
  <c r="S1482" i="3"/>
  <c r="S1509" i="3"/>
  <c r="S1589" i="3"/>
  <c r="S1617" i="3"/>
  <c r="S1782" i="3"/>
  <c r="S1783" i="3"/>
  <c r="S1849" i="3"/>
  <c r="S2037" i="3"/>
  <c r="S2062" i="3"/>
  <c r="S2148" i="3"/>
  <c r="S2173" i="3"/>
  <c r="S2202" i="3"/>
  <c r="S2284" i="3"/>
  <c r="S2300" i="3"/>
  <c r="S2342" i="3"/>
  <c r="S2403" i="3"/>
  <c r="S2642" i="3"/>
  <c r="S2794" i="3"/>
  <c r="S2948" i="3"/>
  <c r="S2992" i="3"/>
  <c r="S3013" i="3"/>
  <c r="S3055" i="3"/>
  <c r="S3184" i="3"/>
  <c r="S3382" i="3"/>
  <c r="S3387" i="3"/>
  <c r="S3395" i="3"/>
  <c r="S3431" i="3"/>
  <c r="S3475" i="3"/>
  <c r="S3506" i="3"/>
  <c r="S3542" i="3"/>
  <c r="S3579" i="3"/>
  <c r="S3760" i="3"/>
  <c r="S4339" i="3"/>
  <c r="S4570" i="3"/>
  <c r="S4585" i="3"/>
  <c r="S4766" i="3"/>
  <c r="S4922" i="3"/>
  <c r="S5012" i="3"/>
  <c r="S177" i="3"/>
  <c r="S3591" i="3"/>
  <c r="S3675" i="3"/>
  <c r="S2961" i="3"/>
  <c r="S1657" i="3"/>
  <c r="S1726" i="3"/>
  <c r="S2083" i="3"/>
  <c r="S2089" i="3"/>
  <c r="S2647" i="3"/>
  <c r="S3778" i="3"/>
  <c r="S1709" i="3"/>
  <c r="S1190" i="3"/>
  <c r="S1971" i="3"/>
  <c r="S2060" i="3"/>
  <c r="S2512" i="3"/>
  <c r="S4330" i="3"/>
  <c r="S298" i="3"/>
  <c r="S475" i="3"/>
  <c r="S932" i="3"/>
  <c r="S1563" i="3"/>
  <c r="S2265" i="3"/>
  <c r="S2566" i="3"/>
  <c r="S3044" i="3"/>
  <c r="S3750" i="3"/>
  <c r="S5003" i="3"/>
  <c r="S93" i="3"/>
  <c r="S228" i="3"/>
  <c r="S474" i="3"/>
  <c r="S518" i="3"/>
  <c r="S577" i="3"/>
  <c r="S621" i="3"/>
  <c r="S650" i="3"/>
  <c r="S675" i="3"/>
  <c r="S681" i="3"/>
  <c r="S1137" i="3"/>
  <c r="S1152" i="3"/>
  <c r="S1339" i="3"/>
  <c r="S2409" i="3"/>
  <c r="S2581" i="3"/>
  <c r="S2747" i="3"/>
  <c r="S2769" i="3"/>
  <c r="S2792" i="3"/>
  <c r="S2957" i="3"/>
  <c r="S3160" i="3"/>
  <c r="S3741" i="3"/>
  <c r="S3951" i="3"/>
  <c r="S3957" i="3"/>
  <c r="S4831" i="3"/>
  <c r="S625" i="3"/>
  <c r="S1155" i="3"/>
  <c r="S1279" i="3"/>
  <c r="S1347" i="3"/>
  <c r="S2298" i="3"/>
  <c r="S2724" i="3"/>
  <c r="S54" i="3"/>
  <c r="S84" i="3"/>
  <c r="S264" i="3"/>
  <c r="S408" i="3"/>
  <c r="S523" i="3"/>
  <c r="S532" i="3"/>
  <c r="S743" i="3"/>
  <c r="S1041" i="3"/>
  <c r="S1135" i="3"/>
  <c r="S1260" i="3"/>
  <c r="S1305" i="3"/>
  <c r="S1327" i="3"/>
  <c r="S1609" i="3"/>
  <c r="S1704" i="3"/>
  <c r="S1813" i="3"/>
  <c r="S1980" i="3"/>
  <c r="S2107" i="3"/>
  <c r="S2124" i="3"/>
  <c r="S2165" i="3"/>
  <c r="S2200" i="3"/>
  <c r="S2258" i="3"/>
  <c r="S2415" i="3"/>
  <c r="S2418" i="3"/>
  <c r="S2596" i="3"/>
  <c r="S2651" i="3"/>
  <c r="S2665" i="3"/>
  <c r="S2819" i="3"/>
  <c r="S2888" i="3"/>
  <c r="S2914" i="3"/>
  <c r="S3020" i="3"/>
  <c r="S3066" i="3"/>
  <c r="S3151" i="3"/>
  <c r="S3263" i="3"/>
  <c r="S3290" i="3"/>
  <c r="S3306" i="3"/>
  <c r="S3413" i="3"/>
  <c r="S3464" i="3"/>
  <c r="S3905" i="3"/>
  <c r="S3946" i="3"/>
  <c r="S4407" i="3"/>
  <c r="S692" i="3"/>
  <c r="S890" i="3"/>
  <c r="S1122" i="3"/>
  <c r="S1344" i="3"/>
  <c r="S1674" i="3"/>
  <c r="S1901" i="3"/>
  <c r="S2521" i="3"/>
  <c r="S4113" i="3"/>
  <c r="S1211" i="3"/>
  <c r="S704" i="3"/>
  <c r="S858" i="3"/>
  <c r="S1742" i="3"/>
  <c r="S1794" i="3"/>
  <c r="S3125" i="3"/>
  <c r="S3748" i="3"/>
  <c r="S385" i="3"/>
  <c r="S547" i="3"/>
  <c r="S610" i="3"/>
  <c r="S747" i="3"/>
  <c r="S1038" i="3"/>
  <c r="S1095" i="3"/>
  <c r="S1312" i="3"/>
  <c r="S1941" i="3"/>
  <c r="S1950" i="3"/>
  <c r="S2239" i="3"/>
  <c r="S2502" i="3"/>
  <c r="S2541" i="3"/>
  <c r="S3311" i="3"/>
  <c r="S3723" i="3"/>
  <c r="S4148" i="3"/>
  <c r="S4811" i="3"/>
  <c r="S868" i="3"/>
  <c r="S1254" i="3"/>
  <c r="S1926" i="3"/>
  <c r="S2382" i="3"/>
  <c r="S2429" i="3"/>
  <c r="S3176" i="3"/>
  <c r="S1216" i="3"/>
  <c r="S2273" i="3"/>
  <c r="S312" i="3"/>
  <c r="S1238" i="3"/>
  <c r="S1340" i="3"/>
  <c r="S1436" i="3"/>
  <c r="S1460" i="3"/>
  <c r="S1585" i="3"/>
  <c r="S1818" i="3"/>
  <c r="S3454" i="3"/>
  <c r="S4444" i="3"/>
  <c r="S281" i="3"/>
  <c r="S423" i="3"/>
  <c r="S564" i="3"/>
  <c r="S682" i="3"/>
  <c r="S961" i="3"/>
  <c r="S977" i="3"/>
  <c r="S982" i="3"/>
  <c r="S1045" i="3"/>
  <c r="S1088" i="3"/>
  <c r="S1121" i="3"/>
  <c r="S1379" i="3"/>
  <c r="S1776" i="3"/>
  <c r="S1885" i="3"/>
  <c r="S2028" i="3"/>
  <c r="S2184" i="3"/>
  <c r="S2223" i="3"/>
  <c r="S2225" i="3"/>
  <c r="S2468" i="3"/>
  <c r="S2629" i="3"/>
  <c r="S2683" i="3"/>
  <c r="S3234" i="3"/>
  <c r="S3508" i="3"/>
  <c r="S3589" i="3"/>
  <c r="S3687" i="3"/>
  <c r="S3702" i="3"/>
  <c r="S3966" i="3"/>
  <c r="S4453" i="3"/>
  <c r="S4677" i="3"/>
  <c r="S150" i="3"/>
  <c r="S400" i="3"/>
  <c r="S756" i="3"/>
  <c r="S1196" i="3"/>
  <c r="S1593" i="3"/>
  <c r="S2989" i="3"/>
  <c r="S395" i="3"/>
  <c r="S801" i="3"/>
  <c r="S912" i="3"/>
  <c r="S1228" i="3"/>
  <c r="S2254" i="3"/>
  <c r="S2441" i="3"/>
  <c r="S4662" i="3"/>
  <c r="S1652" i="3"/>
  <c r="S2829" i="3"/>
  <c r="S4362" i="3"/>
  <c r="S401" i="3"/>
  <c r="S857" i="3"/>
  <c r="S1491" i="3"/>
  <c r="S3134" i="3"/>
  <c r="S1061" i="3"/>
  <c r="S1430" i="3"/>
  <c r="S1490" i="3"/>
  <c r="S1640" i="3"/>
  <c r="S1734" i="3"/>
  <c r="S1907" i="3"/>
  <c r="S2092" i="3"/>
  <c r="S3118" i="3"/>
  <c r="S1204" i="3"/>
  <c r="S3552" i="3"/>
  <c r="S231" i="3"/>
  <c r="S1059" i="3"/>
  <c r="S1140" i="3"/>
  <c r="S1572" i="3"/>
  <c r="S2070" i="3"/>
  <c r="S3782" i="3"/>
  <c r="S664" i="3"/>
  <c r="S1285" i="3"/>
  <c r="S1315" i="3"/>
  <c r="S1346" i="3"/>
  <c r="S1515" i="3"/>
  <c r="S2766" i="3"/>
  <c r="S2820" i="3"/>
  <c r="S122" i="3"/>
  <c r="S331" i="3"/>
  <c r="S785" i="3"/>
  <c r="S806" i="3"/>
  <c r="S915" i="3"/>
  <c r="S4188" i="3"/>
  <c r="S4682" i="3"/>
  <c r="S39" i="3"/>
  <c r="S51" i="3"/>
  <c r="S199" i="3"/>
  <c r="S412" i="3"/>
  <c r="S613" i="3"/>
  <c r="S994" i="3"/>
  <c r="S1156" i="3"/>
  <c r="S1469" i="3"/>
  <c r="S1561" i="3"/>
  <c r="S1866" i="3"/>
  <c r="S2002" i="3"/>
  <c r="S3586" i="3"/>
  <c r="S173" i="3"/>
  <c r="S274" i="3"/>
  <c r="S422" i="3"/>
  <c r="S579" i="3"/>
  <c r="S762" i="3"/>
  <c r="S842" i="3"/>
  <c r="S863" i="3"/>
  <c r="S1633" i="3"/>
  <c r="S2616" i="3"/>
  <c r="S2843" i="3"/>
  <c r="S3424" i="3"/>
  <c r="S688" i="3"/>
  <c r="S973" i="3"/>
  <c r="S2681" i="3"/>
  <c r="S1497" i="3"/>
  <c r="S1918" i="3"/>
  <c r="S2362" i="3"/>
  <c r="S381" i="3"/>
  <c r="S759" i="3"/>
  <c r="S1533" i="3"/>
  <c r="S574" i="3"/>
  <c r="S854" i="3"/>
  <c r="S957" i="3"/>
  <c r="S1829" i="3"/>
  <c r="S4672" i="3"/>
  <c r="S233" i="3"/>
  <c r="S323" i="3"/>
  <c r="S410" i="3"/>
  <c r="S603" i="3"/>
  <c r="S958" i="3"/>
  <c r="S1051" i="3"/>
  <c r="S1151" i="3"/>
  <c r="S1221" i="3"/>
  <c r="S1408" i="3"/>
  <c r="S1502" i="3"/>
  <c r="S1831" i="3"/>
  <c r="S1933" i="3"/>
  <c r="S2123" i="3"/>
  <c r="S2360" i="3"/>
  <c r="S2407" i="3"/>
  <c r="S2446" i="3"/>
  <c r="S2544" i="3"/>
  <c r="S2942" i="3"/>
  <c r="S3313" i="3"/>
  <c r="S3522" i="3"/>
  <c r="S4072" i="3"/>
  <c r="S366" i="3"/>
  <c r="S820" i="3"/>
  <c r="S1729" i="3"/>
  <c r="S3834" i="3"/>
  <c r="S2048" i="3"/>
  <c r="S123" i="3"/>
  <c r="S284" i="3"/>
  <c r="S309" i="3"/>
  <c r="S761" i="3"/>
  <c r="S808" i="3"/>
  <c r="S1334" i="3"/>
  <c r="S1964" i="3"/>
  <c r="S2380" i="3"/>
  <c r="S2499" i="3"/>
  <c r="S2539" i="3"/>
  <c r="S2752" i="3"/>
  <c r="S3249" i="3"/>
  <c r="S3588" i="3"/>
  <c r="S4076" i="3"/>
  <c r="S63" i="3"/>
  <c r="S76" i="3"/>
  <c r="S246" i="3"/>
  <c r="S302" i="3"/>
  <c r="S494" i="3"/>
  <c r="S583" i="3"/>
  <c r="S773" i="3"/>
  <c r="S905" i="3"/>
  <c r="S969" i="3"/>
  <c r="S1032" i="3"/>
  <c r="S1118" i="3"/>
  <c r="S1250" i="3"/>
  <c r="S1503" i="3"/>
  <c r="S1565" i="3"/>
  <c r="S1613" i="3"/>
  <c r="S1745" i="3"/>
  <c r="S1817" i="3"/>
  <c r="S1843" i="3"/>
  <c r="S1883" i="3"/>
  <c r="S2141" i="3"/>
  <c r="S2549" i="3"/>
  <c r="S2809" i="3"/>
  <c r="S3295" i="3"/>
  <c r="S4031" i="3"/>
  <c r="S728" i="3"/>
  <c r="S1195" i="3"/>
  <c r="S2511" i="3"/>
  <c r="S4397" i="3"/>
  <c r="S4860" i="3"/>
  <c r="S734" i="3"/>
  <c r="S1130" i="3"/>
  <c r="S1852" i="3"/>
  <c r="S4044" i="3"/>
  <c r="S61" i="3"/>
  <c r="S701" i="3"/>
  <c r="S703" i="3"/>
  <c r="S779" i="3"/>
  <c r="S988" i="3"/>
  <c r="S1434" i="3"/>
  <c r="S1691" i="3"/>
  <c r="S1703" i="3"/>
  <c r="S2025" i="3"/>
  <c r="S2168" i="3"/>
  <c r="S2279" i="3"/>
  <c r="S2295" i="3"/>
  <c r="S2576" i="3"/>
  <c r="S2759" i="3"/>
  <c r="S4059" i="3"/>
  <c r="S4079" i="3"/>
  <c r="S4643" i="3"/>
  <c r="S70" i="3"/>
  <c r="S89" i="3"/>
  <c r="S126" i="3"/>
  <c r="S235" i="3"/>
  <c r="S325" i="3"/>
  <c r="S329" i="3"/>
  <c r="S352" i="3"/>
  <c r="S353" i="3"/>
  <c r="S382" i="3"/>
  <c r="S397" i="3"/>
  <c r="S405" i="3"/>
  <c r="S416" i="3"/>
  <c r="S427" i="3"/>
  <c r="S450" i="3"/>
  <c r="S480" i="3"/>
  <c r="S488" i="3"/>
  <c r="S536" i="3"/>
  <c r="S596" i="3"/>
  <c r="S605" i="3"/>
  <c r="S617" i="3"/>
  <c r="S638" i="3"/>
  <c r="S685" i="3"/>
  <c r="S712" i="3"/>
  <c r="S750" i="3"/>
  <c r="S778" i="3"/>
  <c r="S797" i="3"/>
  <c r="S799" i="3"/>
  <c r="S836" i="3"/>
  <c r="S866" i="3"/>
  <c r="S871" i="3"/>
  <c r="S955" i="3"/>
  <c r="S986" i="3"/>
  <c r="S1011" i="3"/>
  <c r="S1108" i="3"/>
  <c r="S1139" i="3"/>
  <c r="S1141" i="3"/>
  <c r="S1147" i="3"/>
  <c r="S1193" i="3"/>
  <c r="S1212" i="3"/>
  <c r="S1232" i="3"/>
  <c r="S1235" i="3"/>
  <c r="S1237" i="3"/>
  <c r="S1244" i="3"/>
  <c r="S1269" i="3"/>
  <c r="S1318" i="3"/>
  <c r="S1331" i="3"/>
  <c r="S1447" i="3"/>
  <c r="S1476" i="3"/>
  <c r="S1767" i="3"/>
  <c r="S1797" i="3"/>
  <c r="S1804" i="3"/>
  <c r="S1881" i="3"/>
  <c r="S1897" i="3"/>
  <c r="S1981" i="3"/>
  <c r="S2019" i="3"/>
  <c r="S2020" i="3"/>
  <c r="S2088" i="3"/>
  <c r="S2248" i="3"/>
  <c r="S2310" i="3"/>
  <c r="S2319" i="3"/>
  <c r="S2341" i="3"/>
  <c r="S2357" i="3"/>
  <c r="S2390" i="3"/>
  <c r="S2399" i="3"/>
  <c r="S2442" i="3"/>
  <c r="S2476" i="3"/>
  <c r="S2477" i="3"/>
  <c r="S2482" i="3"/>
  <c r="S2565" i="3"/>
  <c r="S2613" i="3"/>
  <c r="S2771" i="3"/>
  <c r="S2856" i="3"/>
  <c r="S2903" i="3"/>
  <c r="S2996" i="3"/>
  <c r="S3009" i="3"/>
  <c r="S3069" i="3"/>
  <c r="S3146" i="3"/>
  <c r="S3247" i="3"/>
  <c r="S3299" i="3"/>
  <c r="S3335" i="3"/>
  <c r="S3399" i="3"/>
  <c r="S3990" i="3"/>
  <c r="S4017" i="3"/>
  <c r="S4169" i="3"/>
  <c r="S4205" i="3"/>
  <c r="S4439" i="3"/>
  <c r="S4701" i="3"/>
  <c r="S4715" i="3"/>
  <c r="S5004" i="3"/>
  <c r="S524" i="3"/>
  <c r="S580" i="3"/>
  <c r="S1845" i="3"/>
  <c r="S2218" i="3"/>
  <c r="S3032" i="3"/>
  <c r="S3448" i="3"/>
  <c r="S4445" i="3"/>
  <c r="S4601" i="3"/>
  <c r="S308" i="3"/>
  <c r="S729" i="3"/>
  <c r="S1466" i="3"/>
  <c r="S1559" i="3"/>
  <c r="S2882" i="3"/>
  <c r="S3471" i="3"/>
  <c r="S1467" i="3"/>
  <c r="S36" i="3"/>
  <c r="S69" i="3"/>
  <c r="S14" i="3"/>
  <c r="S33" i="3"/>
  <c r="S351" i="3"/>
  <c r="S371" i="3"/>
  <c r="S979" i="3"/>
  <c r="S1481" i="3"/>
  <c r="S3236" i="3"/>
  <c r="S4530" i="3"/>
  <c r="S4680" i="3"/>
  <c r="S13" i="3"/>
  <c r="S28" i="3"/>
  <c r="S392" i="3"/>
  <c r="S578" i="3"/>
  <c r="S620" i="3"/>
  <c r="S753" i="3"/>
  <c r="S795" i="3"/>
  <c r="S798" i="3"/>
  <c r="S1157" i="3"/>
  <c r="S1160" i="3"/>
  <c r="S1256" i="3"/>
  <c r="S1355" i="3"/>
  <c r="S1625" i="3"/>
  <c r="S1938" i="3"/>
  <c r="S1962" i="3"/>
  <c r="S1975" i="3"/>
  <c r="S2419" i="3"/>
  <c r="S2425" i="3"/>
  <c r="S3924" i="3"/>
  <c r="S4345" i="3"/>
  <c r="S4767" i="3"/>
  <c r="S200" i="3"/>
  <c r="S406" i="3"/>
  <c r="S599" i="3"/>
  <c r="S683" i="3"/>
  <c r="S900" i="3"/>
  <c r="S1280" i="3"/>
  <c r="S1505" i="3"/>
  <c r="S2103" i="3"/>
  <c r="S4093" i="3"/>
  <c r="S4325" i="3"/>
  <c r="S40" i="3"/>
  <c r="S222" i="3"/>
  <c r="S242" i="3"/>
  <c r="S287" i="3"/>
  <c r="S330" i="3"/>
  <c r="S430" i="3"/>
  <c r="S467" i="3"/>
  <c r="S473" i="3"/>
  <c r="S641" i="3"/>
  <c r="S658" i="3"/>
  <c r="S672" i="3"/>
  <c r="S791" i="3"/>
  <c r="S864" i="3"/>
  <c r="S976" i="3"/>
  <c r="S1166" i="3"/>
  <c r="S1167" i="3"/>
  <c r="S1177" i="3"/>
  <c r="S1415" i="3"/>
  <c r="S1495" i="3"/>
  <c r="S1620" i="3"/>
  <c r="S1765" i="3"/>
  <c r="S1908" i="3"/>
  <c r="S1965" i="3"/>
  <c r="S1968" i="3"/>
  <c r="S2044" i="3"/>
  <c r="S2086" i="3"/>
  <c r="S2185" i="3"/>
  <c r="S2191" i="3"/>
  <c r="S2270" i="3"/>
  <c r="S2343" i="3"/>
  <c r="S2682" i="3"/>
  <c r="S2737" i="3"/>
  <c r="S2745" i="3"/>
  <c r="S2807" i="3"/>
  <c r="S2897" i="3"/>
  <c r="S4125" i="3"/>
  <c r="S34" i="3"/>
  <c r="S485" i="3"/>
  <c r="S968" i="3"/>
  <c r="S978" i="3"/>
  <c r="S1520" i="3"/>
  <c r="S2451" i="3"/>
  <c r="S4370" i="3"/>
  <c r="S874" i="3"/>
  <c r="S2723" i="3"/>
  <c r="S3628" i="3"/>
  <c r="S4867" i="3"/>
  <c r="S882" i="3"/>
  <c r="S48" i="3"/>
  <c r="S399" i="3"/>
  <c r="S575" i="3"/>
  <c r="S742" i="3"/>
  <c r="S1017" i="3"/>
  <c r="S2182" i="3"/>
  <c r="S2542" i="3"/>
  <c r="S3328" i="3"/>
  <c r="S4385" i="3"/>
  <c r="S448" i="3"/>
  <c r="S1171" i="3"/>
  <c r="S1240" i="3"/>
  <c r="S1180" i="3"/>
  <c r="S1846" i="3"/>
  <c r="S2016" i="3"/>
  <c r="S58" i="3"/>
  <c r="S241" i="3"/>
  <c r="S538" i="3"/>
  <c r="S843" i="3"/>
  <c r="S929" i="3"/>
  <c r="S943" i="3"/>
  <c r="S1297" i="3"/>
  <c r="S1510" i="3"/>
  <c r="S1616" i="3"/>
  <c r="S1799" i="3"/>
  <c r="S2022" i="3"/>
  <c r="S3390" i="3"/>
  <c r="S19" i="3"/>
  <c r="S167" i="3"/>
  <c r="S227" i="3"/>
  <c r="S307" i="3"/>
  <c r="S335" i="3"/>
  <c r="S340" i="3"/>
  <c r="S528" i="3"/>
  <c r="S616" i="3"/>
  <c r="S630" i="3"/>
  <c r="S661" i="3"/>
  <c r="S706" i="3"/>
  <c r="S727" i="3"/>
  <c r="S774" i="3"/>
  <c r="S827" i="3"/>
  <c r="S831" i="3"/>
  <c r="S848" i="3"/>
  <c r="S887" i="3"/>
  <c r="S911" i="3"/>
  <c r="S1206" i="3"/>
  <c r="S1605" i="3"/>
  <c r="S1629" i="3"/>
  <c r="S1844" i="3"/>
  <c r="S1983" i="3"/>
  <c r="S2422" i="3"/>
  <c r="S2435" i="3"/>
  <c r="S2506" i="3"/>
  <c r="S2514" i="3"/>
  <c r="S2775" i="3"/>
  <c r="S2781" i="3"/>
  <c r="S2930" i="3"/>
  <c r="S3356" i="3"/>
  <c r="S3610" i="3"/>
  <c r="S3977" i="3"/>
  <c r="S4027" i="3"/>
  <c r="S4054" i="3"/>
  <c r="S4522" i="3"/>
  <c r="S4810" i="3"/>
  <c r="S552" i="3"/>
  <c r="S1614" i="3"/>
  <c r="S3949" i="3"/>
  <c r="S141" i="3"/>
  <c r="S487" i="3"/>
  <c r="S687" i="3"/>
  <c r="S1022" i="3"/>
  <c r="S1530" i="3"/>
  <c r="S1588" i="3"/>
  <c r="S1687" i="3"/>
  <c r="S1927" i="3"/>
  <c r="S2618" i="3"/>
  <c r="S1473" i="3"/>
  <c r="S209" i="3"/>
  <c r="S939" i="3"/>
  <c r="S3129" i="3"/>
  <c r="S191" i="3"/>
  <c r="S844" i="3"/>
  <c r="S74" i="3"/>
  <c r="S244" i="3"/>
  <c r="S452" i="3"/>
  <c r="S566" i="3"/>
  <c r="S782" i="3"/>
  <c r="S904" i="3"/>
  <c r="S931" i="3"/>
  <c r="S1322" i="3"/>
  <c r="S1517" i="3"/>
  <c r="S1607" i="3"/>
  <c r="S2291" i="3"/>
  <c r="S2443" i="3"/>
  <c r="S2670" i="3"/>
  <c r="S2671" i="3"/>
  <c r="S2990" i="3"/>
  <c r="S4354" i="3"/>
  <c r="S4590" i="3"/>
  <c r="S2433" i="3"/>
  <c r="S1825" i="3"/>
  <c r="S902" i="3"/>
  <c r="S1189" i="3"/>
  <c r="S1308" i="3"/>
  <c r="S1493" i="3"/>
  <c r="S2249" i="3"/>
  <c r="S4051" i="3"/>
  <c r="S572" i="3"/>
  <c r="S618" i="3"/>
  <c r="S1037" i="3"/>
  <c r="S1113" i="3"/>
  <c r="S1252" i="3"/>
  <c r="S1286" i="3"/>
  <c r="S1504" i="3"/>
  <c r="S2195" i="3"/>
  <c r="S2934" i="3"/>
  <c r="S4273" i="3"/>
  <c r="S95" i="3"/>
  <c r="S168" i="3"/>
  <c r="S637" i="3"/>
  <c r="S1787" i="3"/>
  <c r="S2009" i="3"/>
  <c r="S2027" i="3"/>
  <c r="S3670" i="3"/>
  <c r="S894" i="3"/>
  <c r="S1394" i="3"/>
  <c r="S2271" i="3"/>
  <c r="S147" i="3"/>
  <c r="S493" i="3"/>
  <c r="S600" i="3"/>
  <c r="S903" i="3"/>
  <c r="S942" i="3"/>
  <c r="S1173" i="3"/>
  <c r="S1284" i="3"/>
  <c r="S1619" i="3"/>
  <c r="S2207" i="3"/>
  <c r="S2448" i="3"/>
  <c r="S3332" i="3"/>
  <c r="S3927" i="3"/>
  <c r="S4349" i="3"/>
  <c r="S525" i="3"/>
  <c r="S1341" i="3"/>
  <c r="S1422" i="3"/>
  <c r="S1761" i="3"/>
  <c r="S2274" i="3"/>
  <c r="S2438" i="3"/>
  <c r="S3037" i="3"/>
  <c r="S3039" i="3"/>
  <c r="S456" i="3"/>
  <c r="S3426" i="3"/>
  <c r="S3836" i="3"/>
  <c r="S1352" i="3"/>
  <c r="S2072" i="3"/>
  <c r="S3556" i="3"/>
  <c r="S1356" i="3"/>
  <c r="S369" i="3"/>
  <c r="S812" i="3"/>
  <c r="S1556" i="3"/>
  <c r="S3304" i="3"/>
  <c r="S4965" i="3"/>
  <c r="S92" i="3"/>
  <c r="S282" i="3"/>
  <c r="S344" i="3"/>
  <c r="S362" i="3"/>
  <c r="S440" i="3"/>
  <c r="S449" i="3"/>
  <c r="S515" i="3"/>
  <c r="S587" i="3"/>
  <c r="S1372" i="3"/>
  <c r="S1426" i="3"/>
  <c r="S1433" i="3"/>
  <c r="S1523" i="3"/>
  <c r="S2408" i="3"/>
  <c r="S3314" i="3"/>
  <c r="S4018" i="3"/>
  <c r="S4928" i="3"/>
  <c r="S24" i="3"/>
  <c r="S634" i="3"/>
  <c r="S766" i="3"/>
  <c r="S1102" i="3"/>
  <c r="S1333" i="3"/>
  <c r="S483" i="3"/>
  <c r="S4040" i="3"/>
  <c r="S133" i="3"/>
  <c r="S391" i="3"/>
  <c r="S499" i="3"/>
  <c r="S537" i="3"/>
  <c r="S724" i="3"/>
  <c r="S796" i="3"/>
  <c r="S1072" i="3"/>
  <c r="S1100" i="3"/>
  <c r="S1295" i="3"/>
  <c r="S1680" i="3"/>
  <c r="S1785" i="3"/>
  <c r="S1788" i="3"/>
  <c r="S2084" i="3"/>
  <c r="S2108" i="3"/>
  <c r="S2375" i="3"/>
  <c r="S2556" i="3"/>
  <c r="S2654" i="3"/>
  <c r="S2716" i="3"/>
  <c r="S2852" i="3"/>
  <c r="S3085" i="3"/>
  <c r="S3525" i="3"/>
  <c r="S3564" i="3"/>
  <c r="S3994" i="3"/>
  <c r="S4558" i="3"/>
  <c r="S165" i="3"/>
  <c r="S169" i="3"/>
  <c r="S346" i="3"/>
  <c r="S378" i="3"/>
  <c r="S461" i="3"/>
  <c r="S790" i="3"/>
  <c r="S853" i="3"/>
  <c r="S880" i="3"/>
  <c r="S891" i="3"/>
  <c r="S923" i="3"/>
  <c r="S963" i="3"/>
  <c r="S975" i="3"/>
  <c r="S985" i="3"/>
  <c r="S1219" i="3"/>
  <c r="S1302" i="3"/>
  <c r="S1304" i="3"/>
  <c r="S1325" i="3"/>
  <c r="S1374" i="3"/>
  <c r="S1398" i="3"/>
  <c r="S1549" i="3"/>
  <c r="S1555" i="3"/>
  <c r="S1594" i="3"/>
  <c r="S1694" i="3"/>
  <c r="S1728" i="3"/>
  <c r="S1977" i="3"/>
  <c r="S2236" i="3"/>
  <c r="S2289" i="3"/>
  <c r="S2455" i="3"/>
  <c r="S2592" i="3"/>
  <c r="S2675" i="3"/>
  <c r="S3142" i="3"/>
  <c r="S3446" i="3"/>
  <c r="S1306" i="3"/>
  <c r="S431" i="3"/>
  <c r="S731" i="3"/>
  <c r="S775" i="3"/>
  <c r="S1888" i="3"/>
  <c r="S434" i="3"/>
  <c r="S628" i="3"/>
  <c r="S1048" i="3"/>
  <c r="S1253" i="3"/>
  <c r="S1738" i="3"/>
  <c r="S2006" i="3"/>
  <c r="S3095" i="3"/>
  <c r="S38" i="3"/>
  <c r="S484" i="3"/>
  <c r="S495" i="3"/>
  <c r="S730" i="3"/>
  <c r="S786" i="3"/>
  <c r="S920" i="3"/>
  <c r="S1989" i="3"/>
  <c r="S2097" i="3"/>
  <c r="S2224" i="3"/>
  <c r="S2481" i="3"/>
  <c r="S85" i="3"/>
  <c r="S117" i="3"/>
  <c r="S121" i="3"/>
  <c r="S136" i="3"/>
  <c r="S144" i="3"/>
  <c r="S157" i="3"/>
  <c r="S189" i="3"/>
  <c r="S205" i="3"/>
  <c r="S300" i="3"/>
  <c r="S358" i="3"/>
  <c r="S398" i="3"/>
  <c r="S414" i="3"/>
  <c r="S457" i="3"/>
  <c r="S481" i="3"/>
  <c r="S539" i="3"/>
  <c r="S612" i="3"/>
  <c r="S636" i="3"/>
  <c r="S644" i="3"/>
  <c r="S651" i="3"/>
  <c r="S657" i="3"/>
  <c r="S699" i="3"/>
  <c r="S705" i="3"/>
  <c r="S751" i="3"/>
  <c r="S764" i="3"/>
  <c r="S803" i="3"/>
  <c r="S822" i="3"/>
  <c r="S917" i="3"/>
  <c r="S980" i="3"/>
  <c r="S1027" i="3"/>
  <c r="S1164" i="3"/>
  <c r="S1208" i="3"/>
  <c r="S1217" i="3"/>
  <c r="S1320" i="3"/>
  <c r="S1366" i="3"/>
  <c r="S1448" i="3"/>
  <c r="S1461" i="3"/>
  <c r="S1603" i="3"/>
  <c r="S1622" i="3"/>
  <c r="S1648" i="3"/>
  <c r="S1668" i="3"/>
  <c r="S1792" i="3"/>
  <c r="S1810" i="3"/>
  <c r="S1854" i="3"/>
  <c r="S1859" i="3"/>
  <c r="S1879" i="3"/>
  <c r="S2067" i="3"/>
  <c r="S2102" i="3"/>
  <c r="S2190" i="3"/>
  <c r="S2381" i="3"/>
  <c r="S2628" i="3"/>
  <c r="S2851" i="3"/>
  <c r="S2900" i="3"/>
  <c r="S3100" i="3"/>
  <c r="S3222" i="3"/>
  <c r="S3303" i="3"/>
  <c r="S3368" i="3"/>
  <c r="S3428" i="3"/>
  <c r="S3451" i="3"/>
  <c r="S3481" i="3"/>
  <c r="S3707" i="3"/>
  <c r="S3881" i="3"/>
  <c r="S4189" i="3"/>
  <c r="S4747" i="3"/>
  <c r="S5002" i="3"/>
  <c r="S1047" i="3"/>
  <c r="S1125" i="3"/>
  <c r="S1261" i="3"/>
  <c r="S1324" i="3"/>
  <c r="S2076" i="3"/>
  <c r="S2384" i="3"/>
  <c r="S2598" i="3"/>
  <c r="S2791" i="3"/>
  <c r="S2951" i="3"/>
  <c r="S4333" i="3"/>
  <c r="S1802" i="3"/>
  <c r="S619" i="3"/>
  <c r="S1313" i="3"/>
  <c r="S1385" i="3"/>
  <c r="S1916" i="3"/>
  <c r="S581" i="3"/>
  <c r="S1446" i="3"/>
  <c r="S162" i="3"/>
  <c r="S647" i="3"/>
  <c r="S1028" i="3"/>
  <c r="S2259" i="3"/>
  <c r="S2649" i="3"/>
  <c r="S304" i="3"/>
  <c r="S740" i="3"/>
  <c r="S805" i="3"/>
  <c r="S956" i="3"/>
  <c r="S972" i="3"/>
  <c r="S1107" i="3"/>
  <c r="S1181" i="3"/>
  <c r="S1718" i="3"/>
  <c r="S2850" i="3"/>
  <c r="S3529" i="3"/>
  <c r="S66" i="3"/>
  <c r="S105" i="3"/>
  <c r="S277" i="3"/>
  <c r="S365" i="3"/>
  <c r="S388" i="3"/>
  <c r="S455" i="3"/>
  <c r="S533" i="3"/>
  <c r="S633" i="3"/>
  <c r="S717" i="3"/>
  <c r="S952" i="3"/>
  <c r="S1209" i="3"/>
  <c r="S1858" i="3"/>
  <c r="S3218" i="3"/>
  <c r="S3409" i="3"/>
  <c r="S3570" i="3"/>
  <c r="S3833" i="3"/>
  <c r="S53" i="3"/>
  <c r="S86" i="3"/>
  <c r="S260" i="3"/>
  <c r="S359" i="3"/>
  <c r="S393" i="3"/>
  <c r="S614" i="3"/>
  <c r="S615" i="3"/>
  <c r="S680" i="3"/>
  <c r="S814" i="3"/>
  <c r="S998" i="3"/>
  <c r="S1192" i="3"/>
  <c r="S1301" i="3"/>
  <c r="S1389" i="3"/>
  <c r="S1391" i="3"/>
  <c r="S1994" i="3"/>
  <c r="S2275" i="3"/>
  <c r="S3087" i="3"/>
  <c r="S3226" i="3"/>
  <c r="S4799" i="3"/>
  <c r="S41" i="3"/>
  <c r="S55" i="3"/>
  <c r="S143" i="3"/>
  <c r="S171" i="3"/>
  <c r="S175" i="3"/>
  <c r="S261" i="3"/>
  <c r="S321" i="3"/>
  <c r="S333" i="3"/>
  <c r="S339" i="3"/>
  <c r="S341" i="3"/>
  <c r="S372" i="3"/>
  <c r="S415" i="3"/>
  <c r="S479" i="3"/>
  <c r="S545" i="3"/>
  <c r="S567" i="3"/>
  <c r="S645" i="3"/>
  <c r="S652" i="3"/>
  <c r="S667" i="3"/>
  <c r="S670" i="3"/>
  <c r="S713" i="3"/>
  <c r="S721" i="3"/>
  <c r="S811" i="3"/>
  <c r="S908" i="3"/>
  <c r="S1012" i="3"/>
  <c r="S1089" i="3"/>
  <c r="S1290" i="3"/>
  <c r="S1299" i="3"/>
  <c r="S1362" i="3"/>
  <c r="S1375" i="3"/>
  <c r="S1402" i="3"/>
  <c r="S1832" i="3"/>
  <c r="S1978" i="3"/>
  <c r="S2242" i="3"/>
  <c r="S2891" i="3"/>
  <c r="S2968" i="3"/>
  <c r="S3357" i="3"/>
  <c r="S146" i="3"/>
  <c r="S184" i="3"/>
  <c r="S355" i="3"/>
  <c r="S367" i="3"/>
  <c r="S368" i="3"/>
  <c r="S394" i="3"/>
  <c r="S1660" i="3"/>
  <c r="S1690" i="3"/>
  <c r="S2161" i="3"/>
  <c r="S2801" i="3"/>
  <c r="S3851" i="3"/>
  <c r="S4180" i="3"/>
  <c r="S1098" i="3"/>
  <c r="S769" i="3"/>
  <c r="S993" i="3"/>
  <c r="S1169" i="3"/>
  <c r="S1457" i="3"/>
  <c r="S2338" i="3"/>
  <c r="S6" i="3"/>
  <c r="S390" i="3"/>
  <c r="S693" i="3"/>
  <c r="S809" i="3"/>
  <c r="S1031" i="3"/>
  <c r="S2152" i="3"/>
  <c r="S2513" i="3"/>
  <c r="S2764" i="3"/>
  <c r="S2797" i="3"/>
  <c r="S4809" i="3"/>
  <c r="S403" i="3"/>
  <c r="S424" i="3"/>
  <c r="S2999" i="3"/>
  <c r="S1074" i="3"/>
  <c r="S1548" i="3"/>
  <c r="S100" i="3"/>
  <c r="S262" i="3"/>
  <c r="S349" i="3"/>
  <c r="S557" i="3"/>
  <c r="S718" i="3"/>
  <c r="S989" i="3"/>
  <c r="S1224" i="3"/>
  <c r="S1367" i="3"/>
  <c r="S1649" i="3"/>
  <c r="S1715" i="3"/>
  <c r="S2636" i="3"/>
  <c r="S2768" i="3"/>
  <c r="S3029" i="3"/>
  <c r="S42" i="3"/>
  <c r="S43" i="3"/>
  <c r="S45" i="3"/>
  <c r="S47" i="3"/>
  <c r="S96" i="3"/>
  <c r="S99" i="3"/>
  <c r="S139" i="3"/>
  <c r="S140" i="3"/>
  <c r="S258" i="3"/>
  <c r="S275" i="3"/>
  <c r="S376" i="3"/>
  <c r="S446" i="3"/>
  <c r="S549" i="3"/>
  <c r="S565" i="3"/>
  <c r="S569" i="3"/>
  <c r="S624" i="3"/>
  <c r="S643" i="3"/>
  <c r="S823" i="3"/>
  <c r="S862" i="3"/>
  <c r="S886" i="3"/>
  <c r="S944" i="3"/>
  <c r="S948" i="3"/>
  <c r="S1000" i="3"/>
  <c r="S1395" i="3"/>
  <c r="S1662" i="3"/>
  <c r="S1770" i="3"/>
  <c r="S1772" i="3"/>
  <c r="S2146" i="3"/>
  <c r="S2383" i="3"/>
  <c r="S2519" i="3"/>
  <c r="S2646" i="3"/>
  <c r="S3084" i="3"/>
  <c r="S3213" i="3"/>
  <c r="S3349" i="3"/>
  <c r="S4070" i="3"/>
  <c r="S4193" i="3"/>
  <c r="S4413" i="3"/>
  <c r="S541" i="3"/>
  <c r="S1188" i="3"/>
  <c r="S5" i="3"/>
  <c r="S8" i="3"/>
  <c r="S192" i="3"/>
  <c r="S513" i="3"/>
  <c r="S849" i="3"/>
  <c r="S910" i="3"/>
  <c r="S1082" i="3"/>
  <c r="S1126" i="3"/>
  <c r="S1172" i="3"/>
  <c r="S3724" i="3"/>
  <c r="S2379" i="3"/>
  <c r="S4726" i="3"/>
  <c r="S781" i="3"/>
  <c r="S65" i="3"/>
  <c r="S161" i="3"/>
  <c r="S286" i="3"/>
  <c r="S561" i="3"/>
  <c r="S824" i="3"/>
  <c r="S906" i="3"/>
  <c r="S935" i="3"/>
  <c r="S1008" i="3"/>
  <c r="S1087" i="3"/>
  <c r="S1317" i="3"/>
  <c r="S1569" i="3"/>
  <c r="S1580" i="3"/>
  <c r="S2815" i="3"/>
  <c r="S30" i="3"/>
  <c r="S555" i="3"/>
  <c r="S172" i="3"/>
  <c r="S522" i="3"/>
  <c r="S531" i="3"/>
  <c r="S752" i="3"/>
  <c r="S813" i="3"/>
  <c r="S49" i="3"/>
  <c r="S107" i="3"/>
  <c r="S631" i="3"/>
  <c r="S695" i="3"/>
  <c r="S1357" i="3"/>
  <c r="S1638" i="3"/>
  <c r="S37" i="3"/>
  <c r="S257" i="3"/>
  <c r="S420" i="3"/>
  <c r="S1066" i="3"/>
  <c r="S3680" i="3"/>
  <c r="S3887" i="3"/>
  <c r="S77" i="3"/>
  <c r="S1029" i="3"/>
  <c r="S82" i="3"/>
  <c r="S170" i="3"/>
  <c r="S245" i="3"/>
  <c r="S265" i="3"/>
  <c r="S469" i="3"/>
  <c r="S663" i="3"/>
  <c r="S676" i="3"/>
  <c r="S845" i="3"/>
  <c r="S1163" i="3"/>
  <c r="S1471" i="3"/>
  <c r="S1600" i="3"/>
  <c r="S1784" i="3"/>
  <c r="S2487" i="3"/>
  <c r="S4248" i="3"/>
  <c r="S4474" i="3"/>
  <c r="S4574" i="3"/>
  <c r="S57" i="3"/>
  <c r="S255" i="3"/>
  <c r="S1065" i="3"/>
  <c r="S1168" i="3"/>
  <c r="S1231" i="3"/>
  <c r="S2147" i="3"/>
  <c r="S3992" i="3"/>
  <c r="S2817" i="3"/>
  <c r="S94" i="3"/>
  <c r="S548" i="3"/>
  <c r="S784" i="3"/>
  <c r="S252" i="3"/>
  <c r="S478" i="3"/>
  <c r="S757" i="3"/>
  <c r="S1612" i="3"/>
  <c r="S1827" i="3"/>
  <c r="S2430" i="3"/>
  <c r="S101" i="3"/>
  <c r="S182" i="3"/>
  <c r="S402" i="3"/>
  <c r="S459" i="3"/>
  <c r="S553" i="3"/>
  <c r="S741" i="3"/>
  <c r="S826" i="3"/>
  <c r="S855" i="3"/>
  <c r="S921" i="3"/>
  <c r="S1005" i="3"/>
  <c r="S1387" i="3"/>
  <c r="S1454" i="3"/>
  <c r="S1472" i="3"/>
  <c r="S1884" i="3"/>
  <c r="S1997" i="3"/>
  <c r="S2063" i="3"/>
  <c r="S2198" i="3"/>
  <c r="S2648" i="3"/>
  <c r="S3658" i="3"/>
  <c r="S29" i="3"/>
  <c r="S256" i="3"/>
  <c r="S442" i="3"/>
  <c r="S1239" i="3"/>
  <c r="S18" i="3"/>
  <c r="S62" i="3"/>
  <c r="S72" i="3"/>
  <c r="S120" i="3"/>
  <c r="S230" i="3"/>
  <c r="S295" i="3"/>
  <c r="S540" i="3"/>
  <c r="S590" i="3"/>
  <c r="S635" i="3"/>
  <c r="S649" i="3"/>
  <c r="S678" i="3"/>
  <c r="S696" i="3"/>
  <c r="S765" i="3"/>
  <c r="S995" i="3"/>
  <c r="S1101" i="3"/>
  <c r="S1298" i="3"/>
  <c r="S2245" i="3"/>
  <c r="S2626" i="3"/>
  <c r="S23" i="3"/>
  <c r="S32" i="3"/>
  <c r="S103" i="3"/>
  <c r="S130" i="3"/>
  <c r="S156" i="3"/>
  <c r="S196" i="3"/>
  <c r="S207" i="3"/>
  <c r="S210" i="3"/>
  <c r="S216" i="3"/>
  <c r="S219" i="3"/>
  <c r="S229" i="3"/>
  <c r="S297" i="3"/>
  <c r="S305" i="3"/>
  <c r="S313" i="3"/>
  <c r="S326" i="3"/>
  <c r="S336" i="3"/>
  <c r="S386" i="3"/>
  <c r="S413" i="3"/>
  <c r="S425" i="3"/>
  <c r="S551" i="3"/>
  <c r="S640" i="3"/>
  <c r="S662" i="3"/>
  <c r="S669" i="3"/>
  <c r="S725" i="3"/>
  <c r="S877" i="3"/>
  <c r="S925" i="3"/>
  <c r="S960" i="3"/>
  <c r="S1004" i="3"/>
  <c r="S1014" i="3"/>
  <c r="S1056" i="3"/>
  <c r="S1096" i="3"/>
  <c r="S1116" i="3"/>
  <c r="S1268" i="3"/>
  <c r="S1293" i="3"/>
  <c r="S1435" i="3"/>
  <c r="S1463" i="3"/>
  <c r="S1528" i="3"/>
  <c r="S1654" i="3"/>
  <c r="S1720" i="3"/>
  <c r="S1721" i="3"/>
  <c r="S1781" i="3"/>
  <c r="S1840" i="3"/>
  <c r="S1982" i="3"/>
  <c r="S2157" i="3"/>
  <c r="S2306" i="3"/>
  <c r="S2354" i="3"/>
  <c r="S2679" i="3"/>
  <c r="S2826" i="3"/>
  <c r="S2976" i="3"/>
  <c r="S3352" i="3"/>
  <c r="S3533" i="3"/>
  <c r="S3710" i="3"/>
  <c r="S3904" i="3"/>
  <c r="S387" i="3"/>
  <c r="S1478" i="3"/>
  <c r="S1596" i="3"/>
  <c r="S124" i="3"/>
  <c r="S622" i="3"/>
  <c r="S12" i="3"/>
  <c r="S187" i="3"/>
  <c r="S248" i="3"/>
  <c r="S396" i="3"/>
  <c r="S698" i="3"/>
  <c r="S1176" i="3"/>
  <c r="S1186" i="3"/>
  <c r="S1241" i="3"/>
  <c r="S1445" i="3"/>
  <c r="S3050" i="3"/>
  <c r="S3695" i="3"/>
  <c r="S11" i="3"/>
  <c r="S16" i="3"/>
  <c r="S44" i="3"/>
  <c r="S71" i="3"/>
  <c r="S97" i="3"/>
  <c r="S127" i="3"/>
  <c r="S153" i="3"/>
  <c r="S197" i="3"/>
  <c r="S198" i="3"/>
  <c r="S202" i="3"/>
  <c r="S206" i="3"/>
  <c r="S220" i="3"/>
  <c r="S226" i="3"/>
  <c r="S237" i="3"/>
  <c r="S238" i="3"/>
  <c r="S240" i="3"/>
  <c r="S259" i="3"/>
  <c r="S310" i="3"/>
  <c r="S315" i="3"/>
  <c r="S317" i="3"/>
  <c r="S324" i="3"/>
  <c r="S354" i="3"/>
  <c r="S361" i="3"/>
  <c r="S364" i="3"/>
  <c r="S389" i="3"/>
  <c r="S409" i="3"/>
  <c r="S421" i="3"/>
  <c r="S458" i="3"/>
  <c r="S470" i="3"/>
  <c r="S497" i="3"/>
  <c r="S504" i="3"/>
  <c r="S516" i="3"/>
  <c r="S534" i="3"/>
  <c r="S601" i="3"/>
  <c r="S606" i="3"/>
  <c r="S609" i="3"/>
  <c r="S694" i="3"/>
  <c r="S780" i="3"/>
  <c r="S787" i="3"/>
  <c r="S793" i="3"/>
  <c r="S835" i="3"/>
  <c r="S838" i="3"/>
  <c r="S850" i="3"/>
  <c r="S861" i="3"/>
  <c r="S875" i="3"/>
  <c r="S895" i="3"/>
  <c r="S924" i="3"/>
  <c r="S954" i="3"/>
  <c r="S996" i="3"/>
  <c r="S1006" i="3"/>
  <c r="S1018" i="3"/>
  <c r="S1057" i="3"/>
  <c r="S1063" i="3"/>
  <c r="S1133" i="3"/>
  <c r="S1194" i="3"/>
  <c r="S1243" i="3"/>
  <c r="S1258" i="3"/>
  <c r="S1270" i="3"/>
  <c r="S1358" i="3"/>
  <c r="S1380" i="3"/>
  <c r="S1425" i="3"/>
  <c r="S1489" i="3"/>
  <c r="S1499" i="3"/>
  <c r="S1566" i="3"/>
  <c r="S1581" i="3"/>
  <c r="S1587" i="3"/>
  <c r="S1632" i="3"/>
  <c r="S1676" i="3"/>
  <c r="S1733" i="3"/>
  <c r="S1902" i="3"/>
  <c r="S1942" i="3"/>
  <c r="S1943" i="3"/>
  <c r="S1987" i="3"/>
  <c r="S2483" i="3"/>
  <c r="S2493" i="3"/>
  <c r="S2561" i="3"/>
  <c r="S2735" i="3"/>
  <c r="S2924" i="3"/>
  <c r="S3168" i="3"/>
  <c r="S3302" i="3"/>
  <c r="S3857" i="3"/>
  <c r="S3907" i="3"/>
  <c r="S4442" i="3"/>
  <c r="S4511" i="3"/>
  <c r="S4702" i="3"/>
  <c r="S4995" i="3"/>
  <c r="S125" i="3"/>
  <c r="S134" i="3"/>
  <c r="S250" i="3"/>
  <c r="S379" i="3"/>
  <c r="S941" i="3"/>
  <c r="S1097" i="3"/>
  <c r="S1263" i="3"/>
  <c r="S1274" i="3"/>
  <c r="S3442" i="3"/>
  <c r="S4788" i="3"/>
  <c r="S1672" i="3"/>
  <c r="S3309" i="3"/>
  <c r="S288" i="3"/>
  <c r="S338" i="3"/>
  <c r="S899" i="3"/>
  <c r="S945" i="3"/>
  <c r="S1661" i="3"/>
  <c r="S213" i="3"/>
  <c r="S1273" i="3"/>
  <c r="S573" i="3"/>
  <c r="S3244" i="3"/>
  <c r="S498" i="3"/>
  <c r="S684" i="3"/>
  <c r="S828" i="3"/>
  <c r="S9" i="3"/>
  <c r="S131" i="3"/>
  <c r="S188" i="3"/>
  <c r="S520" i="3"/>
  <c r="S677" i="3"/>
  <c r="S26" i="3"/>
  <c r="S81" i="3"/>
  <c r="S383" i="3"/>
  <c r="S914" i="3"/>
  <c r="S1207" i="3"/>
  <c r="S4395" i="3"/>
  <c r="S4" i="3"/>
  <c r="S27" i="3"/>
  <c r="S73" i="3"/>
  <c r="S88" i="3"/>
  <c r="S115" i="3"/>
  <c r="S138" i="3"/>
  <c r="S164" i="3"/>
  <c r="S236" i="3"/>
  <c r="S320" i="3"/>
  <c r="S327" i="3"/>
  <c r="S689" i="3"/>
  <c r="S897" i="3"/>
  <c r="S962" i="3"/>
  <c r="S1158" i="3"/>
  <c r="S1183" i="3"/>
  <c r="S1197" i="3"/>
  <c r="S1198" i="3"/>
  <c r="S1506" i="3"/>
  <c r="S2219" i="3"/>
  <c r="S3" i="3"/>
  <c r="S271" i="3"/>
  <c r="S285" i="3"/>
  <c r="S373" i="3"/>
  <c r="S490" i="3"/>
  <c r="S1678" i="3"/>
  <c r="S343" i="3"/>
  <c r="S506" i="3"/>
  <c r="S78" i="3"/>
  <c r="S137" i="3"/>
  <c r="S243" i="3"/>
  <c r="S749" i="3"/>
  <c r="S981" i="3"/>
  <c r="S2509" i="3"/>
  <c r="S3374" i="3"/>
  <c r="S463" i="3"/>
  <c r="S129" i="3"/>
  <c r="S833" i="3"/>
  <c r="S15" i="3"/>
  <c r="S17" i="3"/>
  <c r="S109" i="3"/>
  <c r="S135" i="3"/>
  <c r="S142" i="3"/>
  <c r="S178" i="3"/>
  <c r="S179" i="3"/>
  <c r="S224" i="3"/>
  <c r="S266" i="3"/>
  <c r="S345" i="3"/>
  <c r="S526" i="3"/>
  <c r="S860" i="3"/>
  <c r="S967" i="3"/>
  <c r="S1001" i="3"/>
  <c r="S1080" i="3"/>
  <c r="S1127" i="3"/>
  <c r="S1153" i="3"/>
  <c r="S1727" i="3"/>
  <c r="S104" i="3"/>
  <c r="S225" i="3"/>
  <c r="S648" i="3"/>
  <c r="S1009" i="3"/>
  <c r="S1631" i="3"/>
  <c r="S102" i="3"/>
  <c r="S332" i="3"/>
  <c r="S433" i="3"/>
  <c r="S1143" i="3"/>
  <c r="S4731" i="3"/>
  <c r="S212" i="3"/>
  <c r="S544" i="3"/>
  <c r="S1359" i="3"/>
  <c r="S254" i="3"/>
  <c r="S59" i="3"/>
  <c r="S934" i="3"/>
  <c r="S462" i="3"/>
  <c r="S232" i="3"/>
  <c r="S879" i="3"/>
  <c r="S158" i="3"/>
  <c r="S1700" i="3"/>
  <c r="S289" i="3"/>
  <c r="S316" i="3"/>
  <c r="S511" i="3"/>
  <c r="S22" i="3"/>
  <c r="S319" i="3"/>
  <c r="S83" i="3"/>
  <c r="S174" i="3"/>
  <c r="S893" i="3"/>
  <c r="S132" i="3"/>
  <c r="S151" i="3"/>
  <c r="S176" i="3"/>
  <c r="S204" i="3"/>
  <c r="S273" i="3"/>
  <c r="S357" i="3"/>
  <c r="S697" i="3"/>
  <c r="S4896" i="3"/>
  <c r="S303" i="3"/>
  <c r="S2622" i="3"/>
  <c r="S454" i="3"/>
  <c r="S4812" i="3"/>
  <c r="S110" i="3"/>
  <c r="S119" i="3"/>
  <c r="S186" i="3"/>
  <c r="S190" i="3"/>
  <c r="S193" i="3"/>
  <c r="S586" i="3"/>
  <c r="S602" i="3"/>
  <c r="S2386" i="3"/>
  <c r="S2659" i="3"/>
  <c r="S4088" i="3"/>
  <c r="S31" i="3"/>
  <c r="S128" i="3"/>
  <c r="S154" i="3"/>
  <c r="S251" i="3"/>
  <c r="S293" i="3"/>
  <c r="S296" i="3"/>
  <c r="S1094" i="3"/>
  <c r="S1488" i="3"/>
  <c r="S3619" i="3"/>
  <c r="S201" i="3"/>
  <c r="S417" i="3"/>
  <c r="S3572" i="3"/>
  <c r="S253" i="3"/>
  <c r="S263" i="3"/>
  <c r="S318" i="3"/>
  <c r="S2013" i="3"/>
  <c r="S21" i="3"/>
  <c r="S25" i="3"/>
  <c r="S67" i="3"/>
  <c r="S90" i="3"/>
  <c r="S91" i="3"/>
  <c r="S108" i="3"/>
  <c r="S114" i="3"/>
  <c r="S234" i="3"/>
  <c r="S267" i="3"/>
  <c r="S292" i="3"/>
  <c r="S311" i="3"/>
  <c r="S314" i="3"/>
  <c r="S447" i="3"/>
  <c r="S714" i="3"/>
  <c r="S810" i="3"/>
  <c r="S818" i="3"/>
  <c r="S867" i="3"/>
  <c r="S881" i="3"/>
  <c r="S1148" i="3"/>
  <c r="S1539" i="3"/>
  <c r="S1731" i="3"/>
  <c r="S1873" i="3"/>
  <c r="S2068" i="3"/>
  <c r="S2093" i="3"/>
  <c r="S2247" i="3"/>
  <c r="S2" i="3"/>
  <c r="S87" i="3"/>
  <c r="S337" i="3"/>
  <c r="S347" i="3"/>
  <c r="S597" i="3"/>
  <c r="S56" i="3"/>
  <c r="S118" i="3"/>
  <c r="S2835" i="3"/>
  <c r="S4251" i="3"/>
  <c r="S4727" i="3"/>
  <c r="J1975" i="3"/>
  <c r="J4944" i="3"/>
  <c r="J4569" i="3"/>
  <c r="J109" i="3"/>
  <c r="J952" i="3"/>
  <c r="J1186" i="3"/>
  <c r="J1511" i="3"/>
  <c r="J1518" i="3"/>
  <c r="J1643" i="3"/>
  <c r="J2375" i="3"/>
  <c r="J2557" i="3"/>
  <c r="J2794" i="3"/>
  <c r="J4424" i="3"/>
  <c r="J4460" i="3"/>
  <c r="J258" i="3"/>
  <c r="J604" i="3"/>
  <c r="J1072" i="3"/>
  <c r="J1366" i="3"/>
  <c r="J1859" i="3"/>
  <c r="J349" i="3"/>
  <c r="J902" i="3"/>
  <c r="J1292" i="3"/>
  <c r="J2002" i="3"/>
  <c r="J2031" i="3"/>
  <c r="J2844" i="3"/>
  <c r="J237" i="3"/>
  <c r="J1029" i="3"/>
  <c r="J2257" i="3"/>
  <c r="J2279" i="3"/>
  <c r="J2812" i="3"/>
  <c r="J3299" i="3"/>
  <c r="J3913" i="3"/>
  <c r="J399" i="3"/>
  <c r="J813" i="3"/>
  <c r="J910" i="3"/>
  <c r="J915" i="3"/>
  <c r="J1303" i="3"/>
  <c r="J2616" i="3"/>
  <c r="J4511" i="3"/>
  <c r="J4788" i="3"/>
  <c r="J879" i="3"/>
  <c r="J363" i="3"/>
  <c r="J4700" i="3"/>
  <c r="J405" i="3"/>
  <c r="J752" i="3"/>
  <c r="J900" i="3"/>
  <c r="J945" i="3"/>
  <c r="J1703" i="3"/>
  <c r="J2013" i="3"/>
  <c r="J2048" i="3"/>
  <c r="J2098" i="3"/>
  <c r="J3295" i="3"/>
  <c r="J142" i="3"/>
  <c r="J146" i="3"/>
  <c r="J229" i="3"/>
  <c r="J591" i="3"/>
  <c r="J1506" i="3"/>
  <c r="J4438" i="3"/>
  <c r="J1229" i="3"/>
  <c r="J1350" i="3"/>
  <c r="J2619" i="3"/>
  <c r="J2992" i="3"/>
  <c r="J3779" i="3"/>
  <c r="J2561" i="3"/>
  <c r="J3833" i="3"/>
  <c r="J4903" i="3"/>
  <c r="J1584" i="3"/>
  <c r="J2968" i="3"/>
  <c r="J3543" i="3"/>
  <c r="J4729" i="3"/>
  <c r="J2631" i="3"/>
  <c r="J132" i="3"/>
  <c r="J157" i="3"/>
  <c r="J206" i="3"/>
  <c r="J231" i="3"/>
  <c r="J402" i="3"/>
  <c r="J443" i="3"/>
  <c r="J1001" i="3"/>
  <c r="J1143" i="3"/>
  <c r="J1741" i="3"/>
  <c r="J1933" i="3"/>
  <c r="J2121" i="3"/>
  <c r="J2319" i="3"/>
  <c r="J205" i="3"/>
  <c r="J222" i="3"/>
  <c r="J243" i="3"/>
  <c r="J342" i="3"/>
  <c r="J933" i="3"/>
  <c r="J1425" i="3"/>
  <c r="J1457" i="3"/>
  <c r="J1523" i="3"/>
  <c r="J1613" i="3"/>
  <c r="J1652" i="3"/>
  <c r="J2019" i="3"/>
  <c r="J2602" i="3"/>
  <c r="J2990" i="3"/>
  <c r="J3540" i="3"/>
  <c r="J116" i="3"/>
  <c r="J262" i="3"/>
  <c r="J764" i="3"/>
  <c r="J1810" i="3"/>
  <c r="J2100" i="3"/>
  <c r="J2361" i="3"/>
  <c r="J2645" i="3"/>
  <c r="J2718" i="3"/>
  <c r="J3082" i="3"/>
  <c r="J416" i="3"/>
  <c r="J1291" i="3"/>
  <c r="J1875" i="3"/>
  <c r="J4349" i="3"/>
  <c r="J4603" i="3"/>
  <c r="J4648" i="3"/>
  <c r="J452" i="3"/>
  <c r="J2093" i="3"/>
  <c r="J3832" i="3"/>
  <c r="J1147" i="3"/>
  <c r="J477" i="3"/>
  <c r="J271" i="3"/>
  <c r="J326" i="3"/>
  <c r="J379" i="3"/>
  <c r="J1127" i="3"/>
  <c r="J2504" i="3"/>
  <c r="J3177" i="3"/>
  <c r="J138" i="3"/>
  <c r="J139" i="3"/>
  <c r="J241" i="3"/>
  <c r="J313" i="3"/>
  <c r="J463" i="3"/>
  <c r="J498" i="3"/>
  <c r="J670" i="3"/>
  <c r="J774" i="3"/>
  <c r="J1233" i="3"/>
  <c r="J1587" i="3"/>
  <c r="J1797" i="3"/>
  <c r="J2062" i="3"/>
  <c r="J2108" i="3"/>
  <c r="J2446" i="3"/>
  <c r="J373" i="3"/>
  <c r="J1381" i="3"/>
  <c r="J1633" i="3"/>
  <c r="J1943" i="3"/>
  <c r="J1983" i="3"/>
  <c r="J2365" i="3"/>
  <c r="J2472" i="3"/>
  <c r="J2955" i="3"/>
  <c r="J3426" i="3"/>
  <c r="J1017" i="3"/>
  <c r="J1254" i="3"/>
  <c r="J1337" i="3"/>
  <c r="J1761" i="3"/>
  <c r="J2197" i="3"/>
  <c r="J888" i="3"/>
  <c r="J960" i="3"/>
  <c r="J4002" i="3"/>
  <c r="J4841" i="3"/>
  <c r="J414" i="3"/>
  <c r="J725" i="3"/>
  <c r="J1182" i="3"/>
  <c r="J1352" i="3"/>
  <c r="J1458" i="3"/>
  <c r="J1942" i="3"/>
  <c r="J3542" i="3"/>
  <c r="J401" i="3"/>
  <c r="J491" i="3"/>
  <c r="J660" i="3"/>
  <c r="J811" i="3"/>
  <c r="J904" i="3"/>
  <c r="J1204" i="3"/>
  <c r="J1253" i="3"/>
  <c r="J1485" i="3"/>
  <c r="J2027" i="3"/>
  <c r="J640" i="3"/>
  <c r="J797" i="3"/>
  <c r="J805" i="3"/>
  <c r="J972" i="3"/>
  <c r="J1628" i="3"/>
  <c r="J1629" i="3"/>
  <c r="J1631" i="3"/>
  <c r="J1648" i="3"/>
  <c r="J1687" i="3"/>
  <c r="J1829" i="3"/>
  <c r="J2407" i="3"/>
  <c r="J2506" i="3"/>
  <c r="J2593" i="3"/>
  <c r="J2988" i="3"/>
  <c r="J3003" i="3"/>
  <c r="J3013" i="3"/>
  <c r="J3166" i="3"/>
  <c r="J3549" i="3"/>
  <c r="J58" i="3"/>
  <c r="J343" i="3"/>
  <c r="J1035" i="3"/>
  <c r="J1215" i="3"/>
  <c r="J1630" i="3"/>
  <c r="J3673" i="3"/>
  <c r="J3818" i="3"/>
  <c r="J4141" i="3"/>
  <c r="J4273" i="3"/>
  <c r="J71" i="3"/>
  <c r="J1608" i="3"/>
  <c r="J2412" i="3"/>
  <c r="J3121" i="3"/>
  <c r="J3815" i="3"/>
  <c r="J4584" i="3"/>
  <c r="J4695" i="3"/>
  <c r="J413" i="3"/>
  <c r="J3888" i="3"/>
  <c r="J4873" i="3"/>
  <c r="J3395" i="3"/>
  <c r="J4470" i="3"/>
  <c r="J2028" i="3"/>
  <c r="J29" i="3"/>
  <c r="J63" i="3"/>
  <c r="J129" i="3"/>
  <c r="J213" i="3"/>
  <c r="J447" i="3"/>
  <c r="J164" i="3"/>
  <c r="J581" i="3"/>
  <c r="J644" i="3"/>
  <c r="J692" i="3"/>
  <c r="J1066" i="3"/>
  <c r="J1158" i="3"/>
  <c r="J1325" i="3"/>
  <c r="J1695" i="3"/>
  <c r="J1800" i="3"/>
  <c r="J2512" i="3"/>
  <c r="J2683" i="3"/>
  <c r="J4488" i="3"/>
  <c r="J174" i="3"/>
  <c r="J220" i="3"/>
  <c r="J358" i="3"/>
  <c r="J425" i="3"/>
  <c r="J917" i="3"/>
  <c r="J1220" i="3"/>
  <c r="J1356" i="3"/>
  <c r="J1454" i="3"/>
  <c r="J1642" i="3"/>
  <c r="J2059" i="3"/>
  <c r="J2175" i="3"/>
  <c r="J2623" i="3"/>
  <c r="J460" i="3"/>
  <c r="J1359" i="3"/>
  <c r="J1387" i="3"/>
  <c r="J1823" i="3"/>
  <c r="J2336" i="3"/>
  <c r="J2388" i="3"/>
  <c r="J3586" i="3"/>
  <c r="J4218" i="3"/>
  <c r="J487" i="3"/>
  <c r="J873" i="3"/>
  <c r="J923" i="3"/>
  <c r="J1653" i="3"/>
  <c r="J2071" i="3"/>
  <c r="J2886" i="3"/>
  <c r="J3370" i="3"/>
  <c r="J4079" i="3"/>
  <c r="J746" i="3"/>
  <c r="J1594" i="3"/>
  <c r="J2260" i="3"/>
  <c r="J4074" i="3"/>
  <c r="J4391" i="3"/>
  <c r="J1820" i="3"/>
  <c r="J3104" i="3"/>
  <c r="J3544" i="3"/>
  <c r="J3755" i="3"/>
  <c r="J4580" i="3"/>
  <c r="J1743" i="3"/>
  <c r="J4535" i="3"/>
  <c r="J4152" i="3"/>
  <c r="J341" i="3"/>
  <c r="J515" i="3"/>
  <c r="J717" i="3"/>
  <c r="J1843" i="3"/>
  <c r="J179" i="3"/>
  <c r="J256" i="3"/>
  <c r="J283" i="3"/>
  <c r="J556" i="3"/>
  <c r="J557" i="3"/>
  <c r="J753" i="3"/>
  <c r="J1411" i="3"/>
  <c r="J1637" i="3"/>
  <c r="J2070" i="3"/>
  <c r="J2367" i="3"/>
  <c r="J744" i="3"/>
  <c r="J893" i="3"/>
  <c r="J1074" i="3"/>
  <c r="J1609" i="3"/>
  <c r="J4444" i="3"/>
  <c r="J4498" i="3"/>
  <c r="J686" i="3"/>
  <c r="J986" i="3"/>
  <c r="J1396" i="3"/>
  <c r="J1433" i="3"/>
  <c r="J1621" i="3"/>
  <c r="J1749" i="3"/>
  <c r="J1864" i="3"/>
  <c r="J2023" i="3"/>
  <c r="J2334" i="3"/>
  <c r="J2704" i="3"/>
  <c r="J2976" i="3"/>
  <c r="J3446" i="3"/>
  <c r="J4315" i="3"/>
  <c r="J4439" i="3"/>
  <c r="J610" i="3"/>
  <c r="J1419" i="3"/>
  <c r="J1436" i="3"/>
  <c r="J1989" i="3"/>
  <c r="J2776" i="3"/>
  <c r="J2824" i="3"/>
  <c r="J3005" i="3"/>
  <c r="J3610" i="3"/>
  <c r="J3990" i="3"/>
  <c r="J4428" i="3"/>
  <c r="J4602" i="3"/>
  <c r="J4716" i="3"/>
  <c r="J446" i="3"/>
  <c r="J3265" i="3"/>
  <c r="J4035" i="3"/>
  <c r="J4083" i="3"/>
  <c r="J3784" i="3"/>
  <c r="J3548" i="3"/>
  <c r="J276" i="3"/>
  <c r="J637" i="3"/>
  <c r="J641" i="3"/>
  <c r="J767" i="3"/>
  <c r="J823" i="3"/>
  <c r="J1080" i="3"/>
  <c r="J1315" i="3"/>
  <c r="J46" i="3"/>
  <c r="J112" i="3"/>
  <c r="J141" i="3"/>
  <c r="J195" i="3"/>
  <c r="J197" i="3"/>
  <c r="J251" i="3"/>
  <c r="J320" i="3"/>
  <c r="J328" i="3"/>
  <c r="J411" i="3"/>
  <c r="J534" i="3"/>
  <c r="J620" i="3"/>
  <c r="J697" i="3"/>
  <c r="J957" i="3"/>
  <c r="J1549" i="3"/>
  <c r="J1707" i="3"/>
  <c r="J2043" i="3"/>
  <c r="J2238" i="3"/>
  <c r="J4307" i="3"/>
  <c r="J374" i="3"/>
  <c r="J548" i="3"/>
  <c r="J583" i="3"/>
  <c r="J595" i="3"/>
  <c r="J718" i="3"/>
  <c r="J941" i="3"/>
  <c r="J1192" i="3"/>
  <c r="J1375" i="3"/>
  <c r="J1391" i="3"/>
  <c r="J1439" i="3"/>
  <c r="J2165" i="3"/>
  <c r="J2286" i="3"/>
  <c r="J2780" i="3"/>
  <c r="J3037" i="3"/>
  <c r="J3053" i="3"/>
  <c r="J3377" i="3"/>
  <c r="J779" i="3"/>
  <c r="J1896" i="3"/>
  <c r="J1900" i="3"/>
  <c r="J1941" i="3"/>
  <c r="J2051" i="3"/>
  <c r="J2384" i="3"/>
  <c r="J2778" i="3"/>
  <c r="J2829" i="3"/>
  <c r="J3125" i="3"/>
  <c r="J562" i="3"/>
  <c r="J678" i="3"/>
  <c r="J829" i="3"/>
  <c r="J928" i="3"/>
  <c r="J973" i="3"/>
  <c r="J977" i="3"/>
  <c r="J1504" i="3"/>
  <c r="J2229" i="3"/>
  <c r="J2254" i="3"/>
  <c r="J2345" i="3"/>
  <c r="J3034" i="3"/>
  <c r="J3345" i="3"/>
  <c r="J3371" i="3"/>
  <c r="J3502" i="3"/>
  <c r="J3564" i="3"/>
  <c r="J3872" i="3"/>
  <c r="J4604" i="3"/>
  <c r="J738" i="3"/>
  <c r="J1476" i="3"/>
  <c r="J1988" i="3"/>
  <c r="J2114" i="3"/>
  <c r="J2170" i="3"/>
  <c r="J2598" i="3"/>
  <c r="J3167" i="3"/>
  <c r="J3386" i="3"/>
  <c r="J4034" i="3"/>
  <c r="J4502" i="3"/>
  <c r="J4783" i="3"/>
  <c r="J4840" i="3"/>
  <c r="J3079" i="3"/>
  <c r="J4004" i="3"/>
  <c r="J4332" i="3"/>
  <c r="J4636" i="3"/>
  <c r="J1826" i="3"/>
  <c r="J2041" i="3"/>
  <c r="J2293" i="3"/>
  <c r="J2314" i="3"/>
  <c r="J2413" i="3"/>
  <c r="J2790" i="3"/>
  <c r="J3928" i="3"/>
  <c r="J4577" i="3"/>
  <c r="J4924" i="3"/>
  <c r="J4030" i="3"/>
  <c r="J3624" i="3"/>
  <c r="J318" i="3"/>
  <c r="J135" i="3"/>
  <c r="J289" i="3"/>
  <c r="J369" i="3"/>
  <c r="J392" i="3"/>
  <c r="J569" i="3"/>
  <c r="J769" i="3"/>
  <c r="J4180" i="3"/>
  <c r="J505" i="3"/>
  <c r="J878" i="3"/>
  <c r="J1666" i="3"/>
  <c r="J1706" i="3"/>
  <c r="J1858" i="3"/>
  <c r="J2067" i="3"/>
  <c r="J2084" i="3"/>
  <c r="J221" i="3"/>
  <c r="J567" i="3"/>
  <c r="J1118" i="3"/>
  <c r="J1595" i="3"/>
  <c r="J1622" i="3"/>
  <c r="J1952" i="3"/>
  <c r="J2005" i="3"/>
  <c r="J2104" i="3"/>
  <c r="J2607" i="3"/>
  <c r="J2793" i="3"/>
  <c r="J4128" i="3"/>
  <c r="J38" i="3"/>
  <c r="J224" i="3"/>
  <c r="J1997" i="3"/>
  <c r="J2290" i="3"/>
  <c r="J3514" i="3"/>
  <c r="J3644" i="3"/>
  <c r="J676" i="3"/>
  <c r="J1085" i="3"/>
  <c r="J2288" i="3"/>
  <c r="J3208" i="3"/>
  <c r="J3485" i="3"/>
  <c r="J1689" i="3"/>
  <c r="J2846" i="3"/>
  <c r="J3168" i="3"/>
  <c r="J3291" i="3"/>
  <c r="J4009" i="3"/>
  <c r="J4737" i="3"/>
  <c r="J773" i="3"/>
  <c r="J2405" i="3"/>
  <c r="J3008" i="3"/>
  <c r="J3660" i="3"/>
  <c r="J4792" i="3"/>
  <c r="J2965" i="3"/>
  <c r="J3190" i="3"/>
  <c r="J3261" i="3"/>
  <c r="J3852" i="3"/>
  <c r="J4277" i="3"/>
  <c r="J5004" i="3"/>
  <c r="J3380" i="3"/>
  <c r="J8" i="3"/>
  <c r="J1720" i="3"/>
  <c r="J23" i="3"/>
  <c r="J81" i="3"/>
  <c r="J151" i="3"/>
  <c r="J244" i="3"/>
  <c r="J273" i="3"/>
  <c r="J334" i="3"/>
  <c r="J390" i="3"/>
  <c r="J394" i="3"/>
  <c r="J533" i="3"/>
  <c r="J1002" i="3"/>
  <c r="J1327" i="3"/>
  <c r="J1700" i="3"/>
  <c r="J143" i="3"/>
  <c r="J168" i="3"/>
  <c r="J524" i="3"/>
  <c r="J603" i="3"/>
  <c r="J929" i="3"/>
  <c r="J1089" i="3"/>
  <c r="J1469" i="3"/>
  <c r="J3213" i="3"/>
  <c r="J3314" i="3"/>
  <c r="J4781" i="3"/>
  <c r="J338" i="3"/>
  <c r="J512" i="3"/>
  <c r="J962" i="3"/>
  <c r="J1083" i="3"/>
  <c r="J1094" i="3"/>
  <c r="J1326" i="3"/>
  <c r="J1661" i="3"/>
  <c r="J1738" i="3"/>
  <c r="J1916" i="3"/>
  <c r="J2487" i="3"/>
  <c r="J2498" i="3"/>
  <c r="J3176" i="3"/>
  <c r="J3186" i="3"/>
  <c r="J633" i="3"/>
  <c r="J948" i="3"/>
  <c r="J1152" i="3"/>
  <c r="J1221" i="3"/>
  <c r="J1286" i="3"/>
  <c r="J1342" i="3"/>
  <c r="J1675" i="3"/>
  <c r="J1688" i="3"/>
  <c r="J1794" i="3"/>
  <c r="J1895" i="3"/>
  <c r="J1958" i="3"/>
  <c r="J3704" i="3"/>
  <c r="J4092" i="3"/>
  <c r="J4259" i="3"/>
  <c r="J792" i="3"/>
  <c r="J1298" i="3"/>
  <c r="J2847" i="3"/>
  <c r="J3171" i="3"/>
  <c r="J3293" i="3"/>
  <c r="J3525" i="3"/>
  <c r="J3588" i="3"/>
  <c r="J3602" i="3"/>
  <c r="J3718" i="3"/>
  <c r="J3973" i="3"/>
  <c r="J4628" i="3"/>
  <c r="J4780" i="3"/>
  <c r="J1206" i="3"/>
  <c r="J2448" i="3"/>
  <c r="J3464" i="3"/>
  <c r="J4201" i="3"/>
  <c r="J1656" i="3"/>
  <c r="J4675" i="3"/>
  <c r="J4762" i="3"/>
  <c r="J4831" i="3"/>
  <c r="J2272" i="3"/>
  <c r="J3812" i="3"/>
  <c r="J4656" i="3"/>
  <c r="J1776" i="3"/>
  <c r="J3108" i="3"/>
  <c r="J3335" i="3"/>
  <c r="J2676" i="3"/>
  <c r="J4283" i="3"/>
  <c r="J4751" i="3"/>
  <c r="J3304" i="3"/>
  <c r="J432" i="3"/>
  <c r="J42" i="3"/>
  <c r="J182" i="3"/>
  <c r="J541" i="3"/>
  <c r="J645" i="3"/>
  <c r="J669" i="3"/>
  <c r="J803" i="3"/>
  <c r="J2797" i="3"/>
  <c r="J3702" i="3"/>
  <c r="J833" i="3"/>
  <c r="J1043" i="3"/>
  <c r="J1237" i="3"/>
  <c r="J1620" i="3"/>
  <c r="J2468" i="3"/>
  <c r="J4461" i="3"/>
  <c r="J543" i="3"/>
  <c r="J1301" i="3"/>
  <c r="J1320" i="3"/>
  <c r="J1616" i="3"/>
  <c r="J1821" i="3"/>
  <c r="J1911" i="3"/>
  <c r="J2713" i="3"/>
  <c r="J2779" i="3"/>
  <c r="J480" i="3"/>
  <c r="J721" i="3"/>
  <c r="J2648" i="3"/>
  <c r="J3007" i="3"/>
  <c r="J3065" i="3"/>
  <c r="J3201" i="3"/>
  <c r="J4188" i="3"/>
  <c r="J72" i="3"/>
  <c r="J1526" i="3"/>
  <c r="J1532" i="3"/>
  <c r="J2359" i="3"/>
  <c r="J3160" i="3"/>
  <c r="J4324" i="3"/>
  <c r="J4733" i="3"/>
  <c r="J2228" i="3"/>
  <c r="J3378" i="3"/>
  <c r="J3445" i="3"/>
  <c r="J3683" i="3"/>
  <c r="J4443" i="3"/>
  <c r="J4978" i="3"/>
  <c r="J2029" i="3"/>
  <c r="J3527" i="3"/>
  <c r="J4262" i="3"/>
  <c r="J5001" i="3"/>
  <c r="J86" i="3"/>
  <c r="J1093" i="3"/>
  <c r="J1903" i="3"/>
  <c r="J4050" i="3"/>
  <c r="J2518" i="3"/>
  <c r="J3170" i="3"/>
  <c r="J4570" i="3"/>
  <c r="J4815" i="3"/>
  <c r="J2923" i="3"/>
  <c r="J4790" i="3"/>
  <c r="J4453" i="3"/>
  <c r="J3399" i="3"/>
  <c r="J79" i="3"/>
  <c r="J193" i="3"/>
  <c r="J628" i="3"/>
  <c r="J19" i="3"/>
  <c r="J216" i="3"/>
  <c r="J588" i="3"/>
  <c r="J596" i="3"/>
  <c r="J613" i="3"/>
  <c r="J2811" i="3"/>
  <c r="J3556" i="3"/>
  <c r="J327" i="3"/>
  <c r="J743" i="3"/>
  <c r="J1649" i="3"/>
  <c r="J1824" i="3"/>
  <c r="J980" i="3"/>
  <c r="J1051" i="3"/>
  <c r="J1112" i="3"/>
  <c r="J1196" i="3"/>
  <c r="J2044" i="3"/>
  <c r="J2441" i="3"/>
  <c r="J2712" i="3"/>
  <c r="J657" i="3"/>
  <c r="J816" i="3"/>
  <c r="J1270" i="3"/>
  <c r="J1556" i="3"/>
  <c r="J1814" i="3"/>
  <c r="J1957" i="3"/>
  <c r="J2214" i="3"/>
  <c r="J2590" i="3"/>
  <c r="J2764" i="3"/>
  <c r="J3906" i="3"/>
  <c r="J2159" i="3"/>
  <c r="J2235" i="3"/>
  <c r="J2597" i="3"/>
  <c r="J2866" i="3"/>
  <c r="J2944" i="3"/>
  <c r="J5002" i="3"/>
  <c r="J907" i="3"/>
  <c r="J1100" i="3"/>
  <c r="J1580" i="3"/>
  <c r="J2157" i="3"/>
  <c r="J2270" i="3"/>
  <c r="J2465" i="3"/>
  <c r="J3873" i="3"/>
  <c r="J3902" i="3"/>
  <c r="J1787" i="3"/>
  <c r="J2445" i="3"/>
  <c r="J3941" i="3"/>
  <c r="J4683" i="3"/>
  <c r="J1570" i="3"/>
  <c r="J3054" i="3"/>
  <c r="J3277" i="3"/>
  <c r="J3834" i="3"/>
  <c r="J4078" i="3"/>
  <c r="J1732" i="3"/>
  <c r="J2284" i="3"/>
  <c r="J2730" i="3"/>
  <c r="J3187" i="3"/>
  <c r="J4919" i="3"/>
  <c r="J3085" i="3"/>
  <c r="J2464" i="3"/>
  <c r="J1795" i="3"/>
  <c r="J1734" i="3"/>
  <c r="J44" i="3"/>
  <c r="J120" i="3"/>
  <c r="J189" i="3"/>
  <c r="J544" i="3"/>
  <c r="J1302" i="3"/>
  <c r="J115" i="3"/>
  <c r="J292" i="3"/>
  <c r="J321" i="3"/>
  <c r="J501" i="3"/>
  <c r="J862" i="3"/>
  <c r="J934" i="3"/>
  <c r="J1054" i="3"/>
  <c r="J1082" i="3"/>
  <c r="J2223" i="3"/>
  <c r="J161" i="3"/>
  <c r="J226" i="3"/>
  <c r="J228" i="3"/>
  <c r="J259" i="3"/>
  <c r="J350" i="3"/>
  <c r="J698" i="3"/>
  <c r="J860" i="3"/>
  <c r="J1242" i="3"/>
  <c r="J1281" i="3"/>
  <c r="J1568" i="3"/>
  <c r="J2530" i="3"/>
  <c r="J2996" i="3"/>
  <c r="J3200" i="3"/>
  <c r="J4095" i="3"/>
  <c r="J315" i="3"/>
  <c r="J520" i="3"/>
  <c r="J1239" i="3"/>
  <c r="J1297" i="3"/>
  <c r="J1499" i="3"/>
  <c r="J1715" i="3"/>
  <c r="J2068" i="3"/>
  <c r="J2247" i="3"/>
  <c r="J299" i="3"/>
  <c r="J711" i="3"/>
  <c r="J759" i="3"/>
  <c r="J841" i="3"/>
  <c r="J1846" i="3"/>
  <c r="J1886" i="3"/>
  <c r="J2107" i="3"/>
  <c r="J2433" i="3"/>
  <c r="J2840" i="3"/>
  <c r="J4196" i="3"/>
  <c r="J4952" i="3"/>
  <c r="J1134" i="3"/>
  <c r="J1519" i="3"/>
  <c r="J1831" i="3"/>
  <c r="J1840" i="3"/>
  <c r="J1920" i="3"/>
  <c r="J3439" i="3"/>
  <c r="J4263" i="3"/>
  <c r="J355" i="3"/>
  <c r="J1099" i="3"/>
  <c r="J1119" i="3"/>
  <c r="J1908" i="3"/>
  <c r="J3055" i="3"/>
  <c r="J3194" i="3"/>
  <c r="J4326" i="3"/>
  <c r="J2302" i="3"/>
  <c r="J2331" i="3"/>
  <c r="J3151" i="3"/>
  <c r="J3443" i="3"/>
  <c r="J3582" i="3"/>
  <c r="J3740" i="3"/>
  <c r="J3790" i="3"/>
  <c r="J4120" i="3"/>
  <c r="J4269" i="3"/>
  <c r="J4285" i="3"/>
  <c r="J4373" i="3"/>
  <c r="J4715" i="3"/>
  <c r="J4974" i="3"/>
  <c r="J709" i="3"/>
  <c r="J1822" i="3"/>
  <c r="J2425" i="3"/>
  <c r="J4586" i="3"/>
  <c r="J4614" i="3"/>
  <c r="J839" i="3"/>
  <c r="J935" i="3"/>
  <c r="J1238" i="3"/>
  <c r="J1798" i="3"/>
  <c r="J2278" i="3"/>
  <c r="J2991" i="3"/>
  <c r="J3403" i="3"/>
  <c r="J3511" i="3"/>
  <c r="J3770" i="3"/>
  <c r="J3937" i="3"/>
  <c r="J4151" i="3"/>
  <c r="J4362" i="3"/>
  <c r="J4522" i="3"/>
  <c r="J464" i="3"/>
  <c r="J3158" i="3"/>
  <c r="J4255" i="3"/>
  <c r="J2809" i="3"/>
  <c r="J3141" i="3"/>
  <c r="J3633" i="3"/>
  <c r="J3942" i="3"/>
  <c r="J4268" i="3"/>
  <c r="J1165" i="3"/>
  <c r="J268" i="3"/>
  <c r="J1258" i="3"/>
  <c r="J147" i="3"/>
  <c r="J357" i="3"/>
  <c r="J516" i="3"/>
  <c r="J810" i="3"/>
  <c r="J734" i="3"/>
  <c r="J1235" i="3"/>
  <c r="J1644" i="3"/>
  <c r="J1898" i="3"/>
  <c r="J846" i="3"/>
  <c r="J2360" i="3"/>
  <c r="J1180" i="3"/>
  <c r="J1358" i="3"/>
  <c r="J1372" i="3"/>
  <c r="J736" i="3"/>
  <c r="J1114" i="3"/>
  <c r="J1592" i="3"/>
  <c r="J1770" i="3"/>
  <c r="J2240" i="3"/>
  <c r="J4645" i="3"/>
  <c r="J4764" i="3"/>
  <c r="J1937" i="3"/>
  <c r="J2328" i="3"/>
  <c r="J2638" i="3"/>
  <c r="J3154" i="3"/>
  <c r="J98" i="3"/>
  <c r="J1116" i="3"/>
  <c r="J1167" i="3"/>
  <c r="J1825" i="3"/>
  <c r="J1982" i="3"/>
  <c r="J3551" i="3"/>
  <c r="J4942" i="3"/>
  <c r="J5006" i="3"/>
  <c r="J1039" i="3"/>
  <c r="J2985" i="3"/>
  <c r="J3273" i="3"/>
  <c r="J1287" i="3"/>
  <c r="J1299" i="3"/>
  <c r="J2716" i="3"/>
  <c r="J2784" i="3"/>
  <c r="J3039" i="3"/>
  <c r="J3255" i="3"/>
  <c r="J4650" i="3"/>
  <c r="J3466" i="3"/>
  <c r="J4908" i="3"/>
  <c r="J4693" i="3"/>
  <c r="J4891" i="3"/>
  <c r="J2949" i="3"/>
  <c r="J2344" i="3"/>
  <c r="J4257" i="3"/>
  <c r="J3968" i="3"/>
  <c r="J4545" i="3"/>
  <c r="J4797" i="3"/>
  <c r="J677" i="3"/>
  <c r="J362" i="3"/>
  <c r="J729" i="3"/>
  <c r="J749" i="3"/>
  <c r="J795" i="3"/>
  <c r="J364" i="3"/>
  <c r="J991" i="3"/>
  <c r="J1250" i="3"/>
  <c r="J3231" i="3"/>
  <c r="J730" i="3"/>
  <c r="J981" i="3"/>
  <c r="J1860" i="3"/>
  <c r="J493" i="3"/>
  <c r="J1067" i="3"/>
  <c r="J1489" i="3"/>
  <c r="J1881" i="3"/>
  <c r="J2109" i="3"/>
  <c r="J2292" i="3"/>
  <c r="J2934" i="3"/>
  <c r="J1632" i="3"/>
  <c r="J2194" i="3"/>
  <c r="J2872" i="3"/>
  <c r="J3638" i="3"/>
  <c r="J3710" i="3"/>
  <c r="J3992" i="3"/>
  <c r="J1063" i="3"/>
  <c r="J1984" i="3"/>
  <c r="J2392" i="3"/>
  <c r="J2402" i="3"/>
  <c r="J3354" i="3"/>
  <c r="J3471" i="3"/>
  <c r="J3630" i="3"/>
  <c r="J1344" i="3"/>
  <c r="J1929" i="3"/>
  <c r="J2366" i="3"/>
  <c r="J2535" i="3"/>
  <c r="J2706" i="3"/>
  <c r="J4345" i="3"/>
  <c r="J2440" i="3"/>
  <c r="J2877" i="3"/>
  <c r="J2916" i="3"/>
  <c r="J3657" i="3"/>
  <c r="J4288" i="3"/>
  <c r="J4798" i="3"/>
  <c r="J4991" i="3"/>
  <c r="J1068" i="3"/>
  <c r="J1406" i="3"/>
  <c r="J2777" i="3"/>
  <c r="J2822" i="3"/>
  <c r="J2945" i="3"/>
  <c r="J3474" i="3"/>
  <c r="J4042" i="3"/>
  <c r="J4850" i="3"/>
  <c r="J3570" i="3"/>
  <c r="J3955" i="3"/>
  <c r="J1672" i="3"/>
  <c r="J1789" i="3"/>
  <c r="J2168" i="3"/>
  <c r="J3423" i="3"/>
  <c r="J4159" i="3"/>
  <c r="J4389" i="3"/>
  <c r="J4696" i="3"/>
  <c r="J4830" i="3"/>
  <c r="J3614" i="3"/>
  <c r="J4337" i="3"/>
  <c r="J4098" i="3"/>
  <c r="J4763" i="3"/>
  <c r="J3148" i="3"/>
  <c r="J3469" i="3"/>
  <c r="J4236" i="3"/>
  <c r="J4659" i="3"/>
  <c r="J3994" i="3"/>
  <c r="J149" i="3"/>
  <c r="J648" i="3"/>
  <c r="J1102" i="3"/>
  <c r="J108" i="3"/>
  <c r="J191" i="3"/>
  <c r="J266" i="3"/>
  <c r="J267" i="3"/>
  <c r="J1151" i="3"/>
  <c r="J1197" i="3"/>
  <c r="J4474" i="3"/>
  <c r="J200" i="3"/>
  <c r="J253" i="3"/>
  <c r="J351" i="3"/>
  <c r="J598" i="3"/>
  <c r="J1163" i="3"/>
  <c r="J1421" i="3"/>
  <c r="J1619" i="3"/>
  <c r="J2971" i="3"/>
  <c r="J3023" i="3"/>
  <c r="J180" i="3"/>
  <c r="J331" i="3"/>
  <c r="J558" i="3"/>
  <c r="J997" i="3"/>
  <c r="J3114" i="3"/>
  <c r="J3522" i="3"/>
  <c r="J553" i="3"/>
  <c r="J684" i="3"/>
  <c r="J790" i="3"/>
  <c r="J1380" i="3"/>
  <c r="J2906" i="3"/>
  <c r="J2912" i="3"/>
  <c r="J3052" i="3"/>
  <c r="J542" i="3"/>
  <c r="J1683" i="3"/>
  <c r="J1723" i="3"/>
  <c r="J2576" i="3"/>
  <c r="J3359" i="3"/>
  <c r="J4291" i="3"/>
  <c r="J311" i="3"/>
  <c r="J449" i="3"/>
  <c r="J1018" i="3"/>
  <c r="J1033" i="3"/>
  <c r="J1064" i="3"/>
  <c r="J2074" i="3"/>
  <c r="J2188" i="3"/>
  <c r="J2198" i="3"/>
  <c r="J2219" i="3"/>
  <c r="J2313" i="3"/>
  <c r="J2754" i="3"/>
  <c r="J2924" i="3"/>
  <c r="J3398" i="3"/>
  <c r="J2224" i="3"/>
  <c r="J2485" i="3"/>
  <c r="J3080" i="3"/>
  <c r="J3331" i="3"/>
  <c r="J4252" i="3"/>
  <c r="J1934" i="3"/>
  <c r="J2434" i="3"/>
  <c r="J2861" i="3"/>
  <c r="J2930" i="3"/>
  <c r="J4094" i="3"/>
  <c r="J4895" i="3"/>
  <c r="J1705" i="3"/>
  <c r="J2179" i="3"/>
  <c r="J3857" i="3"/>
  <c r="J1037" i="3"/>
  <c r="J2769" i="3"/>
  <c r="J3776" i="3"/>
  <c r="J3829" i="3"/>
  <c r="J4652" i="3"/>
  <c r="J4886" i="3"/>
  <c r="J2736" i="3"/>
  <c r="J2808" i="3"/>
  <c r="J3876" i="3"/>
  <c r="J3970" i="3"/>
  <c r="J2915" i="3"/>
  <c r="J3036" i="3"/>
  <c r="J3841" i="3"/>
  <c r="J4222" i="3"/>
  <c r="J4928" i="3"/>
  <c r="J2053" i="3"/>
  <c r="J3453" i="3"/>
  <c r="J2351" i="3"/>
  <c r="J4678" i="3"/>
  <c r="J94" i="3"/>
  <c r="J1930" i="3"/>
  <c r="J87" i="3"/>
  <c r="J310" i="3"/>
  <c r="J370" i="3"/>
  <c r="J898" i="3"/>
  <c r="J1788" i="3"/>
  <c r="J352" i="3"/>
  <c r="J632" i="3"/>
  <c r="J1133" i="3"/>
  <c r="J702" i="3"/>
  <c r="J1168" i="3"/>
  <c r="J1230" i="3"/>
  <c r="J1240" i="3"/>
  <c r="J2137" i="3"/>
  <c r="J894" i="3"/>
  <c r="J1057" i="3"/>
  <c r="J2006" i="3"/>
  <c r="J126" i="3"/>
  <c r="J666" i="3"/>
  <c r="J2618" i="3"/>
  <c r="J3188" i="3"/>
  <c r="J441" i="3"/>
  <c r="J1144" i="3"/>
  <c r="J2083" i="3"/>
  <c r="J2890" i="3"/>
  <c r="J4846" i="3"/>
  <c r="J1340" i="3"/>
  <c r="J1577" i="3"/>
  <c r="J1665" i="3"/>
  <c r="J1808" i="3"/>
  <c r="J4462" i="3"/>
  <c r="J4608" i="3"/>
  <c r="J238" i="3"/>
  <c r="J3303" i="3"/>
  <c r="J3654" i="3"/>
  <c r="J4018" i="3"/>
  <c r="J4253" i="3"/>
  <c r="J1323" i="3"/>
  <c r="J4084" i="3"/>
  <c r="J4208" i="3"/>
  <c r="J4251" i="3"/>
  <c r="J4998" i="3"/>
  <c r="J2880" i="3"/>
  <c r="J5005" i="3"/>
  <c r="J3789" i="3"/>
  <c r="J4341" i="3"/>
  <c r="J4364" i="3"/>
  <c r="J4618" i="3"/>
  <c r="J4770" i="3"/>
  <c r="J2212" i="3"/>
  <c r="J3883" i="3"/>
  <c r="J4157" i="3"/>
  <c r="J4550" i="3"/>
  <c r="J3840" i="3"/>
  <c r="J4056" i="3"/>
  <c r="J3051" i="3"/>
  <c r="J3196" i="3"/>
  <c r="J4189" i="3"/>
  <c r="J461" i="3"/>
  <c r="J486" i="3"/>
  <c r="J800" i="3"/>
  <c r="J1269" i="3"/>
  <c r="J1590" i="3"/>
  <c r="J2105" i="3"/>
  <c r="J483" i="3"/>
  <c r="J651" i="3"/>
  <c r="J714" i="3"/>
  <c r="J130" i="3"/>
  <c r="J257" i="3"/>
  <c r="J303" i="3"/>
  <c r="J469" i="3"/>
  <c r="J807" i="3"/>
  <c r="J1098" i="3"/>
  <c r="J1153" i="3"/>
  <c r="J319" i="3"/>
  <c r="J855" i="3"/>
  <c r="J998" i="3"/>
  <c r="J1106" i="3"/>
  <c r="J2262" i="3"/>
  <c r="J2563" i="3"/>
  <c r="J3528" i="3"/>
  <c r="J2007" i="3"/>
  <c r="J1128" i="3"/>
  <c r="J1799" i="3"/>
  <c r="J1923" i="3"/>
  <c r="J2338" i="3"/>
  <c r="J2919" i="3"/>
  <c r="J3319" i="3"/>
  <c r="J3680" i="3"/>
  <c r="J3856" i="3"/>
  <c r="J4574" i="3"/>
  <c r="J4739" i="3"/>
  <c r="J1497" i="3"/>
  <c r="J2020" i="3"/>
  <c r="J2073" i="3"/>
  <c r="J2398" i="3"/>
  <c r="J2536" i="3"/>
  <c r="J3230" i="3"/>
  <c r="J3881" i="3"/>
  <c r="J4000" i="3"/>
  <c r="J4174" i="3"/>
  <c r="J1241" i="3"/>
  <c r="J1478" i="3"/>
  <c r="J2451" i="3"/>
  <c r="J2556" i="3"/>
  <c r="J4185" i="3"/>
  <c r="J1759" i="3"/>
  <c r="J1772" i="3"/>
  <c r="J1991" i="3"/>
  <c r="J2335" i="3"/>
  <c r="J2417" i="3"/>
  <c r="J2482" i="3"/>
  <c r="J2537" i="3"/>
  <c r="J3084" i="3"/>
  <c r="J3221" i="3"/>
  <c r="J3240" i="3"/>
  <c r="J3764" i="3"/>
  <c r="J4086" i="3"/>
  <c r="J4399" i="3"/>
  <c r="J4487" i="3"/>
  <c r="J2974" i="3"/>
  <c r="J3396" i="3"/>
  <c r="J4115" i="3"/>
  <c r="J983" i="3"/>
  <c r="J1736" i="3"/>
  <c r="J3616" i="3"/>
  <c r="J4301" i="3"/>
  <c r="J4767" i="3"/>
  <c r="J2185" i="3"/>
  <c r="J3591" i="3"/>
  <c r="J4045" i="3"/>
  <c r="J4682" i="3"/>
  <c r="J4482" i="3"/>
  <c r="J4736" i="3"/>
  <c r="J278" i="3"/>
  <c r="J2703" i="3"/>
  <c r="J2810" i="3"/>
  <c r="J3997" i="3"/>
  <c r="J4226" i="3"/>
  <c r="J4860" i="3"/>
  <c r="J3986" i="3"/>
  <c r="J2893" i="3"/>
  <c r="J3513" i="3"/>
  <c r="J4437" i="3"/>
  <c r="J4658" i="3"/>
  <c r="J536" i="3"/>
  <c r="J931" i="3"/>
  <c r="J386" i="3"/>
  <c r="J34" i="3"/>
  <c r="J479" i="3"/>
  <c r="J739" i="3"/>
  <c r="J1431" i="3"/>
  <c r="J3836" i="3"/>
  <c r="J33" i="3"/>
  <c r="J638" i="3"/>
  <c r="J1850" i="3"/>
  <c r="J137" i="3"/>
  <c r="J246" i="3"/>
  <c r="J673" i="3"/>
  <c r="J706" i="3"/>
  <c r="J4125" i="3"/>
  <c r="J35" i="3"/>
  <c r="J1530" i="3"/>
  <c r="J1699" i="3"/>
  <c r="J3131" i="3"/>
  <c r="J984" i="3"/>
  <c r="J1612" i="3"/>
  <c r="J2542" i="3"/>
  <c r="J3163" i="3"/>
  <c r="J348" i="3"/>
  <c r="J2982" i="3"/>
  <c r="J3226" i="3"/>
  <c r="J4779" i="3"/>
  <c r="J2352" i="3"/>
  <c r="J2609" i="3"/>
  <c r="J2898" i="3"/>
  <c r="J3090" i="3"/>
  <c r="J3860" i="3"/>
  <c r="J484" i="3"/>
  <c r="J1876" i="3"/>
  <c r="J2591" i="3"/>
  <c r="J3601" i="3"/>
  <c r="J4149" i="3"/>
  <c r="J1130" i="3"/>
  <c r="J3843" i="3"/>
  <c r="J4348" i="3"/>
  <c r="J4416" i="3"/>
  <c r="J2739" i="3"/>
  <c r="J2819" i="3"/>
  <c r="J3064" i="3"/>
  <c r="J3375" i="3"/>
  <c r="J3956" i="3"/>
  <c r="J4385" i="3"/>
  <c r="J4811" i="3"/>
  <c r="J2817" i="3"/>
  <c r="J3093" i="3"/>
  <c r="J4066" i="3"/>
  <c r="J4243" i="3"/>
  <c r="J4852" i="3"/>
  <c r="J2781" i="3"/>
  <c r="J3250" i="3"/>
  <c r="J4173" i="3"/>
  <c r="J4299" i="3"/>
  <c r="J593" i="3"/>
  <c r="J3390" i="3"/>
  <c r="J4643" i="3"/>
  <c r="J3592" i="3"/>
  <c r="J4214" i="3"/>
  <c r="J4465" i="3"/>
  <c r="J4601" i="3"/>
  <c r="J4610" i="3"/>
  <c r="J3773" i="3"/>
  <c r="J4775" i="3"/>
  <c r="J1599" i="3"/>
  <c r="J4858" i="3"/>
  <c r="J234" i="3"/>
  <c r="J1073" i="3"/>
  <c r="J1207" i="3"/>
  <c r="J1216" i="3"/>
  <c r="J280" i="3"/>
  <c r="J297" i="3"/>
  <c r="J926" i="3"/>
  <c r="J1014" i="3"/>
  <c r="J658" i="3"/>
  <c r="J573" i="3"/>
  <c r="J586" i="3"/>
  <c r="J2245" i="3"/>
  <c r="J2430" i="3"/>
  <c r="J3030" i="3"/>
  <c r="J50" i="3"/>
  <c r="J649" i="3"/>
  <c r="J1328" i="3"/>
  <c r="J2435" i="3"/>
  <c r="J3161" i="3"/>
  <c r="J367" i="3"/>
  <c r="J2094" i="3"/>
  <c r="J2723" i="3"/>
  <c r="J2981" i="3"/>
  <c r="J621" i="3"/>
  <c r="J1101" i="3"/>
  <c r="J1324" i="3"/>
  <c r="J1346" i="3"/>
  <c r="J1593" i="3"/>
  <c r="J1935" i="3"/>
  <c r="J2422" i="3"/>
  <c r="J1225" i="3"/>
  <c r="J2707" i="3"/>
  <c r="J2908" i="3"/>
  <c r="J2661" i="3"/>
  <c r="J3290" i="3"/>
  <c r="J4008" i="3"/>
  <c r="J4721" i="3"/>
  <c r="J2478" i="3"/>
  <c r="J4052" i="3"/>
  <c r="J2652" i="3"/>
  <c r="J2796" i="3"/>
  <c r="J3063" i="3"/>
  <c r="J3102" i="3"/>
  <c r="J4323" i="3"/>
  <c r="J3729" i="3"/>
  <c r="J4524" i="3"/>
  <c r="J2727" i="3"/>
  <c r="J3550" i="3"/>
  <c r="J3732" i="3"/>
  <c r="J1288" i="3"/>
  <c r="J2251" i="3"/>
  <c r="J3373" i="3"/>
  <c r="J3402" i="3"/>
  <c r="J3515" i="3"/>
  <c r="J3651" i="3"/>
  <c r="J3750" i="3"/>
  <c r="J4529" i="3"/>
  <c r="J4723" i="3"/>
  <c r="J4965" i="3"/>
  <c r="J3061" i="3"/>
  <c r="J2708" i="3"/>
  <c r="J4466" i="3"/>
  <c r="J4582" i="3"/>
  <c r="J4681" i="3"/>
  <c r="J4743" i="3"/>
  <c r="J4442" i="3"/>
  <c r="J188" i="3"/>
  <c r="J312" i="3"/>
  <c r="J1828" i="3"/>
  <c r="J3887" i="3"/>
  <c r="J14" i="3"/>
  <c r="J580" i="3"/>
  <c r="J1766" i="3"/>
  <c r="J417" i="3"/>
  <c r="J2088" i="3"/>
  <c r="J210" i="3"/>
  <c r="J285" i="3"/>
  <c r="J582" i="3"/>
  <c r="J2306" i="3"/>
  <c r="J519" i="3"/>
  <c r="J664" i="3"/>
  <c r="J978" i="3"/>
  <c r="J1742" i="3"/>
  <c r="J1514" i="3"/>
  <c r="J1769" i="3"/>
  <c r="J2646" i="3"/>
  <c r="J2759" i="3"/>
  <c r="J202" i="3"/>
  <c r="J546" i="3"/>
  <c r="J1559" i="3"/>
  <c r="J2226" i="3"/>
  <c r="J3559" i="3"/>
  <c r="J1019" i="3"/>
  <c r="J2295" i="3"/>
  <c r="J2682" i="3"/>
  <c r="J2715" i="3"/>
  <c r="J2814" i="3"/>
  <c r="J2711" i="3"/>
  <c r="J2966" i="3"/>
  <c r="J3565" i="3"/>
  <c r="J3900" i="3"/>
  <c r="J1654" i="3"/>
  <c r="J1974" i="3"/>
  <c r="J2424" i="3"/>
  <c r="J3431" i="3"/>
  <c r="J4116" i="3"/>
  <c r="J3181" i="3"/>
  <c r="J4933" i="3"/>
  <c r="J1891" i="3"/>
  <c r="J2427" i="3"/>
  <c r="J3752" i="3"/>
  <c r="J4247" i="3"/>
  <c r="J4912" i="3"/>
  <c r="J2047" i="3"/>
  <c r="J4010" i="3"/>
  <c r="J4154" i="3"/>
  <c r="J4220" i="3"/>
  <c r="J4367" i="3"/>
  <c r="J4950" i="3"/>
  <c r="J2882" i="3"/>
  <c r="J3321" i="3"/>
  <c r="J3777" i="3"/>
  <c r="J4204" i="3"/>
  <c r="J4994" i="3"/>
  <c r="J3846" i="3"/>
  <c r="J3933" i="3"/>
  <c r="J4592" i="3"/>
  <c r="J4969" i="3"/>
  <c r="J3574" i="3"/>
  <c r="J622" i="3"/>
  <c r="J4135" i="3"/>
  <c r="J4404" i="3"/>
  <c r="J396" i="3"/>
  <c r="J956" i="3"/>
  <c r="J822" i="3"/>
  <c r="J1148" i="3"/>
  <c r="J428" i="3"/>
  <c r="J1353" i="3"/>
  <c r="J2343" i="3"/>
  <c r="J3870" i="3"/>
  <c r="J4377" i="3"/>
  <c r="J430" i="3"/>
  <c r="J2003" i="3"/>
  <c r="J1105" i="3"/>
  <c r="J1232" i="3"/>
  <c r="J2381" i="3"/>
  <c r="J700" i="3"/>
  <c r="J987" i="3"/>
  <c r="J3957" i="3"/>
  <c r="J329" i="3"/>
  <c r="J1181" i="3"/>
  <c r="J2629" i="3"/>
  <c r="J2679" i="3"/>
  <c r="J3954" i="3"/>
  <c r="J867" i="3"/>
  <c r="J1754" i="3"/>
  <c r="J2640" i="3"/>
  <c r="J3730" i="3"/>
  <c r="J2546" i="3"/>
  <c r="J2729" i="3"/>
  <c r="J377" i="3"/>
  <c r="J1048" i="3"/>
  <c r="J2637" i="3"/>
  <c r="J2664" i="3"/>
  <c r="J2725" i="3"/>
  <c r="J2785" i="3"/>
  <c r="J3797" i="3"/>
  <c r="J4139" i="3"/>
  <c r="J4370" i="3"/>
  <c r="J4538" i="3"/>
  <c r="J4720" i="3"/>
  <c r="J3627" i="3"/>
  <c r="J4170" i="3"/>
  <c r="J4812" i="3"/>
  <c r="J975" i="3"/>
  <c r="J3695" i="3"/>
  <c r="J4178" i="3"/>
  <c r="J2891" i="3"/>
  <c r="J2894" i="3"/>
  <c r="J3334" i="3"/>
  <c r="J3792" i="3"/>
  <c r="J3483" i="3"/>
  <c r="J2862" i="3"/>
  <c r="J3422" i="3"/>
  <c r="J4396" i="3"/>
  <c r="J4600" i="3"/>
  <c r="J4111" i="3"/>
  <c r="J332" i="3"/>
  <c r="J261" i="3"/>
  <c r="J424" i="3"/>
  <c r="J85" i="3"/>
  <c r="J90" i="3"/>
  <c r="J95" i="3"/>
  <c r="J207" i="3"/>
  <c r="J240" i="3"/>
  <c r="J345" i="3"/>
  <c r="J590" i="3"/>
  <c r="J1266" i="3"/>
  <c r="J2356" i="3"/>
  <c r="J248" i="3"/>
  <c r="J400" i="3"/>
  <c r="J919" i="3"/>
  <c r="J2309" i="3"/>
  <c r="J4376" i="3"/>
  <c r="J4558" i="3"/>
  <c r="J128" i="3"/>
  <c r="J537" i="3"/>
  <c r="J776" i="3"/>
  <c r="J880" i="3"/>
  <c r="J899" i="3"/>
  <c r="J1021" i="3"/>
  <c r="J1023" i="3"/>
  <c r="J1050" i="3"/>
  <c r="J1053" i="3"/>
  <c r="J1336" i="3"/>
  <c r="J4213" i="3"/>
  <c r="J6" i="3"/>
  <c r="J750" i="3"/>
  <c r="J1263" i="3"/>
  <c r="J1277" i="3"/>
  <c r="J1605" i="3"/>
  <c r="J3604" i="3"/>
  <c r="J4697" i="3"/>
  <c r="J227" i="3"/>
  <c r="J1321" i="3"/>
  <c r="J3572" i="3"/>
  <c r="J57" i="3"/>
  <c r="J421" i="3"/>
  <c r="J1978" i="3"/>
  <c r="J2280" i="3"/>
  <c r="J2550" i="3"/>
  <c r="J2565" i="3"/>
  <c r="J3506" i="3"/>
  <c r="J3808" i="3"/>
  <c r="J3951" i="3"/>
  <c r="J4918" i="3"/>
  <c r="J781" i="3"/>
  <c r="J920" i="3"/>
  <c r="J946" i="3"/>
  <c r="J2719" i="3"/>
  <c r="J3156" i="3"/>
  <c r="J1131" i="3"/>
  <c r="J1360" i="3"/>
  <c r="J1610" i="3"/>
  <c r="J1650" i="3"/>
  <c r="J2103" i="3"/>
  <c r="J2342" i="3"/>
  <c r="J2394" i="3"/>
  <c r="J2566" i="3"/>
  <c r="J2620" i="3"/>
  <c r="J2979" i="3"/>
  <c r="J3057" i="3"/>
  <c r="J3100" i="3"/>
  <c r="J3137" i="3"/>
  <c r="J4246" i="3"/>
  <c r="J4559" i="3"/>
  <c r="J2001" i="3"/>
  <c r="J2393" i="3"/>
  <c r="J3800" i="3"/>
  <c r="J255" i="3"/>
  <c r="J1805" i="3"/>
  <c r="J2258" i="3"/>
  <c r="J3670" i="3"/>
  <c r="J3687" i="3"/>
  <c r="J1169" i="3"/>
  <c r="J1445" i="3"/>
  <c r="J1571" i="3"/>
  <c r="J2527" i="3"/>
  <c r="J4925" i="3"/>
  <c r="J1149" i="3"/>
  <c r="J2574" i="3"/>
  <c r="J3330" i="3"/>
  <c r="J3407" i="3"/>
  <c r="J3553" i="3"/>
  <c r="J3737" i="3"/>
  <c r="J3863" i="3"/>
  <c r="J4023" i="3"/>
  <c r="J1313" i="3"/>
  <c r="J1651" i="3"/>
  <c r="J1677" i="3"/>
  <c r="J1998" i="3"/>
  <c r="J2503" i="3"/>
  <c r="J2650" i="3"/>
  <c r="J2720" i="3"/>
  <c r="J2843" i="3"/>
  <c r="J2889" i="3"/>
  <c r="J3150" i="3"/>
  <c r="J3159" i="3"/>
  <c r="J3573" i="3"/>
  <c r="J3895" i="3"/>
  <c r="J4165" i="3"/>
  <c r="J4407" i="3"/>
  <c r="J4480" i="3"/>
  <c r="J4513" i="3"/>
  <c r="J4646" i="3"/>
  <c r="J4688" i="3"/>
  <c r="J4698" i="3"/>
  <c r="J4910" i="3"/>
  <c r="J1140" i="3"/>
  <c r="J1228" i="3"/>
  <c r="J3756" i="3"/>
  <c r="J2474" i="3"/>
  <c r="J3636" i="3"/>
  <c r="J4917" i="3"/>
  <c r="J3766" i="3"/>
  <c r="J4590" i="3"/>
  <c r="J4627" i="3"/>
  <c r="J3447" i="3"/>
  <c r="J3698" i="3"/>
  <c r="J3885" i="3"/>
  <c r="J4548" i="3"/>
  <c r="J2786" i="3"/>
  <c r="J3689" i="3"/>
  <c r="J4956" i="3"/>
  <c r="J1322" i="3"/>
  <c r="J3898" i="3"/>
  <c r="J1318" i="3"/>
  <c r="J1071" i="3"/>
  <c r="J1977" i="3"/>
  <c r="J2311" i="3"/>
  <c r="J2076" i="3"/>
  <c r="J2538" i="3"/>
  <c r="J3465" i="3"/>
  <c r="J4044" i="3"/>
  <c r="J3505" i="3"/>
  <c r="J2651" i="3"/>
  <c r="J2858" i="3"/>
  <c r="J3091" i="3"/>
  <c r="J1657" i="3"/>
  <c r="J3587" i="3"/>
  <c r="J3649" i="3"/>
  <c r="J4494" i="3"/>
  <c r="J845" i="3"/>
  <c r="J465" i="3"/>
  <c r="J2568" i="3"/>
  <c r="J3456" i="3"/>
  <c r="J3874" i="3"/>
  <c r="J4663" i="3"/>
  <c r="J4816" i="3"/>
  <c r="J4883" i="3"/>
  <c r="J2436" i="3"/>
  <c r="J3022" i="3"/>
  <c r="J3821" i="3"/>
  <c r="J4271" i="3"/>
  <c r="J4745" i="3"/>
  <c r="J2075" i="3"/>
  <c r="J4951" i="3"/>
  <c r="J1747" i="3"/>
  <c r="J2957" i="3"/>
  <c r="J360" i="3"/>
  <c r="J532" i="3"/>
  <c r="J1087" i="3"/>
  <c r="J695" i="3"/>
  <c r="J853" i="3"/>
  <c r="J2115" i="3"/>
  <c r="J2592" i="3"/>
  <c r="J526" i="3"/>
  <c r="J2022" i="3"/>
  <c r="J2086" i="3"/>
  <c r="J2259" i="3"/>
  <c r="J40" i="3"/>
  <c r="J1721" i="3"/>
  <c r="J1028" i="3"/>
  <c r="J1493" i="3"/>
  <c r="J3087" i="3"/>
  <c r="J961" i="3"/>
  <c r="J1016" i="3"/>
  <c r="J2681" i="3"/>
  <c r="J995" i="3"/>
  <c r="J1191" i="3"/>
  <c r="J924" i="3"/>
  <c r="J1446" i="3"/>
  <c r="J1884" i="3"/>
  <c r="J3508" i="3"/>
  <c r="J3977" i="3"/>
  <c r="J1902" i="3"/>
  <c r="J3111" i="3"/>
  <c r="J3312" i="3"/>
  <c r="J3714" i="3"/>
  <c r="J3949" i="3"/>
  <c r="J4001" i="3"/>
  <c r="J4605" i="3"/>
  <c r="J3597" i="3"/>
  <c r="J4118" i="3"/>
  <c r="J4392" i="3"/>
  <c r="J4626" i="3"/>
  <c r="J1976" i="3"/>
  <c r="J4382" i="3"/>
  <c r="J1384" i="3"/>
  <c r="J2749" i="3"/>
  <c r="J3943" i="3"/>
  <c r="J1477" i="3"/>
  <c r="J2746" i="3"/>
  <c r="J4089" i="3"/>
  <c r="J4709" i="3"/>
  <c r="J3517" i="3"/>
  <c r="J4827" i="3"/>
  <c r="J4312" i="3"/>
  <c r="J5013" i="3"/>
  <c r="J192" i="3"/>
  <c r="J500" i="3"/>
  <c r="J65" i="3"/>
  <c r="J1987" i="3"/>
  <c r="J212" i="3"/>
  <c r="J496" i="3"/>
  <c r="J777" i="3"/>
  <c r="J551" i="3"/>
  <c r="J1339" i="3"/>
  <c r="J2521" i="3"/>
  <c r="J1601" i="3"/>
  <c r="J1032" i="3"/>
  <c r="J1198" i="3"/>
  <c r="J1395" i="3"/>
  <c r="J1950" i="3"/>
  <c r="J812" i="3"/>
  <c r="J1117" i="3"/>
  <c r="J1625" i="3"/>
  <c r="J2273" i="3"/>
  <c r="J2049" i="3"/>
  <c r="J1744" i="3"/>
  <c r="J2158" i="3"/>
  <c r="J2888" i="3"/>
  <c r="J2161" i="3"/>
  <c r="J3049" i="3"/>
  <c r="J4864" i="3"/>
  <c r="J2581" i="3"/>
  <c r="J3021" i="3"/>
  <c r="J4310" i="3"/>
  <c r="J1209" i="3"/>
  <c r="J1819" i="3"/>
  <c r="J1897" i="3"/>
  <c r="J1944" i="3"/>
  <c r="J2127" i="3"/>
  <c r="J2519" i="3"/>
  <c r="J2705" i="3"/>
  <c r="J3477" i="3"/>
  <c r="J3541" i="3"/>
  <c r="J3793" i="3"/>
  <c r="J4256" i="3"/>
  <c r="J391" i="3"/>
  <c r="J2475" i="3"/>
  <c r="J3468" i="3"/>
  <c r="J4501" i="3"/>
  <c r="J3552" i="3"/>
  <c r="J3959" i="3"/>
  <c r="J3993" i="3"/>
  <c r="J1640" i="3"/>
  <c r="J4706" i="3"/>
  <c r="J4015" i="3"/>
  <c r="J4124" i="3"/>
  <c r="J4171" i="3"/>
  <c r="J4555" i="3"/>
  <c r="J4440" i="3"/>
  <c r="J1364" i="3"/>
  <c r="J3546" i="3"/>
  <c r="J1735" i="3"/>
  <c r="J4527" i="3"/>
  <c r="J208" i="3"/>
  <c r="J530" i="3"/>
  <c r="J688" i="3"/>
  <c r="J782" i="3"/>
  <c r="J2396" i="3"/>
  <c r="J1674" i="3"/>
  <c r="J3700" i="3"/>
  <c r="J1244" i="3"/>
  <c r="J2643" i="3"/>
  <c r="J1917" i="3"/>
  <c r="J2014" i="3"/>
  <c r="J4354" i="3"/>
  <c r="J1295" i="3"/>
  <c r="J1474" i="3"/>
  <c r="J1627" i="3"/>
  <c r="J2191" i="3"/>
  <c r="J1283" i="3"/>
  <c r="J1926" i="3"/>
  <c r="J2171" i="3"/>
  <c r="J3222" i="3"/>
  <c r="J264" i="3"/>
  <c r="J784" i="3"/>
  <c r="J1553" i="3"/>
  <c r="J691" i="3"/>
  <c r="J3409" i="3"/>
  <c r="J366" i="3"/>
  <c r="J4412" i="3"/>
  <c r="J3960" i="3"/>
  <c r="J3613" i="3"/>
  <c r="J1161" i="3"/>
  <c r="J201" i="3"/>
  <c r="J56" i="3"/>
  <c r="J507" i="3"/>
  <c r="J73" i="3"/>
  <c r="J119" i="3"/>
  <c r="J173" i="3"/>
  <c r="J372" i="3"/>
  <c r="J518" i="3"/>
  <c r="J2256" i="3"/>
  <c r="J2456" i="3"/>
  <c r="J529" i="3"/>
  <c r="J976" i="3"/>
  <c r="J2554" i="3"/>
  <c r="J3058" i="3"/>
  <c r="J600" i="3"/>
  <c r="J713" i="3"/>
  <c r="J793" i="3"/>
  <c r="J2216" i="3"/>
  <c r="J2409" i="3"/>
  <c r="J2507" i="3"/>
  <c r="J59" i="3"/>
  <c r="J215" i="3"/>
  <c r="J494" i="3"/>
  <c r="J4727" i="3"/>
  <c r="J814" i="3"/>
  <c r="J836" i="3"/>
  <c r="J1243" i="3"/>
  <c r="J1844" i="3"/>
  <c r="J176" i="3"/>
  <c r="J2520" i="3"/>
  <c r="J4607" i="3"/>
  <c r="J2173" i="3"/>
  <c r="J2900" i="3"/>
  <c r="J4906" i="3"/>
  <c r="J4959" i="3"/>
  <c r="J506" i="3"/>
  <c r="J802" i="3"/>
  <c r="J1157" i="3"/>
  <c r="J1200" i="3"/>
  <c r="J1803" i="3"/>
  <c r="J1968" i="3"/>
  <c r="J2072" i="3"/>
  <c r="J3192" i="3"/>
  <c r="J3216" i="3"/>
  <c r="J3382" i="3"/>
  <c r="J235" i="3"/>
  <c r="J1110" i="3"/>
  <c r="J2509" i="3"/>
  <c r="J3652" i="3"/>
  <c r="J3658" i="3"/>
  <c r="J398" i="3"/>
  <c r="J3678" i="3"/>
  <c r="J4876" i="3"/>
  <c r="J2479" i="3"/>
  <c r="J2901" i="3"/>
  <c r="J3132" i="3"/>
  <c r="J431" i="3"/>
  <c r="J1255" i="3"/>
  <c r="J1871" i="3"/>
  <c r="J2241" i="3"/>
  <c r="J2480" i="3"/>
  <c r="J3534" i="3"/>
  <c r="J4058" i="3"/>
  <c r="J4980" i="3"/>
  <c r="J2350" i="3"/>
  <c r="J4070" i="3"/>
  <c r="J4661" i="3"/>
  <c r="J1172" i="3"/>
  <c r="J2318" i="3"/>
  <c r="J3010" i="3"/>
  <c r="J3316" i="3"/>
  <c r="J4101" i="3"/>
  <c r="J1275" i="3"/>
  <c r="J1999" i="3"/>
  <c r="J2232" i="3"/>
  <c r="J2363" i="3"/>
  <c r="J2636" i="3"/>
  <c r="J3043" i="3"/>
  <c r="J3343" i="3"/>
  <c r="J3519" i="3"/>
  <c r="J3811" i="3"/>
  <c r="J4205" i="3"/>
  <c r="J4405" i="3"/>
  <c r="J4749" i="3"/>
  <c r="J3983" i="3"/>
  <c r="J4075" i="3"/>
  <c r="J2269" i="3"/>
  <c r="J3739" i="3"/>
  <c r="J4866" i="3"/>
  <c r="J4985" i="3"/>
  <c r="J4638" i="3"/>
  <c r="J3578" i="3"/>
  <c r="J4504" i="3"/>
  <c r="J3747" i="3"/>
  <c r="J3533" i="3"/>
  <c r="J653" i="3"/>
  <c r="J799" i="3"/>
  <c r="J682" i="3"/>
  <c r="J1065" i="3"/>
  <c r="J2324" i="3"/>
  <c r="J1355" i="3"/>
  <c r="J1385" i="3"/>
  <c r="J689" i="3"/>
  <c r="J1190" i="3"/>
  <c r="J937" i="3"/>
  <c r="J1535" i="3"/>
  <c r="J2517" i="3"/>
  <c r="J1486" i="3"/>
  <c r="J2691" i="3"/>
  <c r="J1726" i="3"/>
  <c r="J3179" i="3"/>
  <c r="J263" i="3"/>
  <c r="J4861" i="3"/>
  <c r="J1184" i="3"/>
  <c r="J1740" i="3"/>
  <c r="J2303" i="3"/>
  <c r="J2692" i="3"/>
  <c r="J4232" i="3"/>
  <c r="J3475" i="3"/>
  <c r="J4490" i="3"/>
  <c r="J4995" i="3"/>
  <c r="J4566" i="3"/>
  <c r="J3274" i="3"/>
  <c r="J4738" i="3"/>
  <c r="J4878" i="3"/>
  <c r="J1434" i="3"/>
  <c r="J4464" i="3"/>
  <c r="J4854" i="3"/>
  <c r="J4121" i="3"/>
  <c r="J4813" i="3"/>
  <c r="J4448" i="3"/>
  <c r="J4495" i="3"/>
  <c r="J282" i="3"/>
  <c r="J365" i="3"/>
  <c r="J612" i="3"/>
  <c r="J1362" i="3"/>
  <c r="J565" i="3"/>
  <c r="J886" i="3"/>
  <c r="J848" i="3"/>
  <c r="J938" i="3"/>
  <c r="J409" i="3"/>
  <c r="J619" i="3"/>
  <c r="J954" i="3"/>
  <c r="J1374" i="3"/>
  <c r="J1866" i="3"/>
  <c r="J2514" i="3"/>
  <c r="J2559" i="3"/>
  <c r="J3004" i="3"/>
  <c r="J3526" i="3"/>
  <c r="J1484" i="3"/>
  <c r="J1550" i="3"/>
  <c r="J2201" i="3"/>
  <c r="J2594" i="3"/>
  <c r="J2647" i="3"/>
  <c r="J2760" i="3"/>
  <c r="J4005" i="3"/>
  <c r="J2249" i="3"/>
  <c r="J2654" i="3"/>
  <c r="J3387" i="3"/>
  <c r="J4954" i="3"/>
  <c r="J4576" i="3"/>
  <c r="J4016" i="3"/>
  <c r="J2905" i="3"/>
  <c r="J3139" i="3"/>
  <c r="J3197" i="3"/>
  <c r="J3478" i="3"/>
  <c r="J3679" i="3"/>
  <c r="J1164" i="3"/>
  <c r="J1992" i="3"/>
  <c r="J1972" i="3"/>
  <c r="J3130" i="3"/>
  <c r="J3189" i="3"/>
  <c r="J3489" i="3"/>
  <c r="J4887" i="3"/>
  <c r="J2494" i="3"/>
  <c r="J3521" i="3"/>
  <c r="J3621" i="3"/>
  <c r="J3760" i="3"/>
  <c r="J4088" i="3"/>
  <c r="J4454" i="3"/>
  <c r="J4197" i="3"/>
  <c r="J4537" i="3"/>
  <c r="J232" i="3"/>
  <c r="J555" i="3"/>
  <c r="J778" i="3"/>
  <c r="J830" i="3"/>
  <c r="J589" i="3"/>
  <c r="J2242" i="3"/>
  <c r="J538" i="3"/>
  <c r="J949" i="3"/>
  <c r="J1188" i="3"/>
  <c r="J1332" i="3"/>
  <c r="J3016" i="3"/>
  <c r="J1730" i="3"/>
  <c r="J2152" i="3"/>
  <c r="J3391" i="3"/>
  <c r="J1509" i="3"/>
  <c r="J2473" i="3"/>
  <c r="J2484" i="3"/>
  <c r="J2787" i="3"/>
  <c r="J3347" i="3"/>
  <c r="J4823" i="3"/>
  <c r="J1461" i="3"/>
  <c r="J2549" i="3"/>
  <c r="J3449" i="3"/>
  <c r="J4982" i="3"/>
  <c r="J1811" i="3"/>
  <c r="J2738" i="3"/>
  <c r="J3861" i="3"/>
  <c r="J4561" i="3"/>
  <c r="J1555" i="3"/>
  <c r="J4106" i="3"/>
  <c r="J1405" i="3"/>
  <c r="J3432" i="3"/>
  <c r="J3482" i="3"/>
  <c r="J3839" i="3"/>
  <c r="J4217" i="3"/>
  <c r="J2493" i="3"/>
  <c r="J4187" i="3"/>
  <c r="J4305" i="3"/>
  <c r="J4843" i="3"/>
  <c r="J475" i="3"/>
  <c r="J646" i="3"/>
  <c r="J858" i="3"/>
  <c r="J979" i="3"/>
  <c r="J1096" i="3"/>
  <c r="J592" i="3"/>
  <c r="J712" i="3"/>
  <c r="J1308" i="3"/>
  <c r="J2156" i="3"/>
  <c r="J2523" i="3"/>
  <c r="J2500" i="3"/>
  <c r="J435" i="3"/>
  <c r="J891" i="3"/>
  <c r="J2443" i="3"/>
  <c r="J2939" i="3"/>
  <c r="J3322" i="3"/>
  <c r="J2096" i="3"/>
  <c r="J2655" i="3"/>
  <c r="J1679" i="3"/>
  <c r="J4832" i="3"/>
  <c r="J4909" i="3"/>
  <c r="J2673" i="3"/>
  <c r="J3271" i="3"/>
  <c r="J1939" i="3"/>
  <c r="J2123" i="3"/>
  <c r="J3315" i="3"/>
  <c r="J2140" i="3"/>
  <c r="J3608" i="3"/>
  <c r="J1040" i="3"/>
  <c r="J4593" i="3"/>
  <c r="J3809" i="3"/>
  <c r="J4807" i="3"/>
  <c r="J3765" i="3"/>
  <c r="J3771" i="3"/>
  <c r="J4913" i="3"/>
  <c r="J4168" i="3"/>
  <c r="J4318" i="3"/>
  <c r="J4888" i="3"/>
  <c r="J4728" i="3"/>
  <c r="J950" i="3"/>
  <c r="J3685" i="3"/>
  <c r="J4096" i="3"/>
  <c r="J2233" i="3"/>
  <c r="J4724" i="3"/>
  <c r="J100" i="3"/>
  <c r="J21" i="3"/>
  <c r="J77" i="3"/>
  <c r="J1285" i="3"/>
  <c r="J301" i="3"/>
  <c r="J423" i="3"/>
  <c r="J757" i="3"/>
  <c r="J93" i="3"/>
  <c r="J549" i="3"/>
  <c r="J2386" i="3"/>
  <c r="J1159" i="3"/>
  <c r="J1095" i="3"/>
  <c r="J3472" i="3"/>
  <c r="J3318" i="3"/>
  <c r="J254" i="3"/>
  <c r="J1646" i="3"/>
  <c r="J1818" i="3"/>
  <c r="J2034" i="3"/>
  <c r="J2081" i="3"/>
  <c r="J4109" i="3"/>
  <c r="J1785" i="3"/>
  <c r="J2202" i="3"/>
  <c r="J2892" i="3"/>
  <c r="J4929" i="3"/>
  <c r="J2496" i="3"/>
  <c r="J2807" i="3"/>
  <c r="J679" i="3"/>
  <c r="J4336" i="3"/>
  <c r="J1379" i="3"/>
  <c r="J2696" i="3"/>
  <c r="J2700" i="3"/>
  <c r="J3352" i="3"/>
  <c r="J3362" i="3"/>
  <c r="J3669" i="3"/>
  <c r="J3859" i="3"/>
  <c r="J3953" i="3"/>
  <c r="J4069" i="3"/>
  <c r="J594" i="3"/>
  <c r="J1708" i="3"/>
  <c r="J2510" i="3"/>
  <c r="J4017" i="3"/>
  <c r="J636" i="3"/>
  <c r="J3691" i="3"/>
  <c r="J4530" i="3"/>
  <c r="J2341" i="3"/>
  <c r="J2726" i="3"/>
  <c r="J3095" i="3"/>
  <c r="J3814" i="3"/>
  <c r="J4126" i="3"/>
  <c r="J5007" i="3"/>
  <c r="J2656" i="3"/>
  <c r="J4612" i="3"/>
  <c r="J1728" i="3"/>
  <c r="J2931" i="3"/>
  <c r="J3110" i="3"/>
  <c r="J4127" i="3"/>
  <c r="J4422" i="3"/>
  <c r="J2634" i="3"/>
  <c r="J3920" i="3"/>
  <c r="J3842" i="3"/>
  <c r="J3400" i="3"/>
  <c r="J2301" i="3"/>
  <c r="J3234" i="3"/>
  <c r="J3806" i="3"/>
  <c r="J2299" i="3"/>
  <c r="J76" i="3"/>
  <c r="J150" i="3"/>
  <c r="J368" i="3"/>
  <c r="J162" i="3"/>
  <c r="J531" i="3"/>
  <c r="J309" i="3"/>
  <c r="J171" i="3"/>
  <c r="J635" i="3"/>
  <c r="J1300" i="3"/>
  <c r="J959" i="3"/>
  <c r="J495" i="3"/>
  <c r="J820" i="3"/>
  <c r="J1264" i="3"/>
  <c r="J2766" i="3"/>
  <c r="J468" i="3"/>
  <c r="J1757" i="3"/>
  <c r="J2289" i="3"/>
  <c r="J2431" i="3"/>
  <c r="J912" i="3"/>
  <c r="J1494" i="3"/>
  <c r="J3693" i="3"/>
  <c r="J2125" i="3"/>
  <c r="J2603" i="3"/>
  <c r="J3017" i="3"/>
  <c r="J3493" i="3"/>
  <c r="J4714" i="3"/>
  <c r="J4325" i="3"/>
  <c r="J4270" i="3"/>
  <c r="J4329" i="3"/>
  <c r="J1305" i="3"/>
  <c r="J4838" i="3"/>
  <c r="J2788" i="3"/>
  <c r="J2056" i="3"/>
  <c r="J3998" i="3"/>
  <c r="J497" i="3"/>
  <c r="J1027" i="3"/>
  <c r="J11" i="3"/>
  <c r="J31" i="3"/>
  <c r="J1693" i="3"/>
  <c r="J2461" i="3"/>
  <c r="J1690" i="3"/>
  <c r="J24" i="3"/>
  <c r="J408" i="3"/>
  <c r="J2505" i="3"/>
  <c r="J122" i="3"/>
  <c r="J1079" i="3"/>
  <c r="J1473" i="3"/>
  <c r="J1591" i="3"/>
  <c r="J3668" i="3"/>
  <c r="J1727" i="3"/>
  <c r="J3823" i="3"/>
  <c r="J1176" i="3"/>
  <c r="J2743" i="3"/>
  <c r="J2851" i="3"/>
  <c r="J3404" i="3"/>
  <c r="J4303" i="3"/>
  <c r="J3074" i="3"/>
  <c r="J4100" i="3"/>
  <c r="J4787" i="3"/>
  <c r="J3302" i="3"/>
  <c r="J3435" i="3"/>
  <c r="J3707" i="3"/>
  <c r="J1214" i="3"/>
  <c r="J527" i="3"/>
  <c r="J336" i="3"/>
  <c r="J427" i="3"/>
  <c r="J1397" i="3"/>
  <c r="J876" i="3"/>
  <c r="J994" i="3"/>
  <c r="J3965" i="3"/>
  <c r="J82" i="3"/>
  <c r="J2275" i="3"/>
  <c r="J2737" i="3"/>
  <c r="J4534" i="3"/>
  <c r="J568" i="3"/>
  <c r="J2146" i="3"/>
  <c r="J4920" i="3"/>
  <c r="J906" i="3"/>
  <c r="J1055" i="3"/>
  <c r="J1460" i="3"/>
  <c r="J36" i="3"/>
  <c r="J1856" i="3"/>
  <c r="J2009" i="3"/>
  <c r="J3682" i="3"/>
  <c r="J2569" i="3"/>
  <c r="J1698" i="3"/>
  <c r="J1901" i="3"/>
  <c r="J2884" i="3"/>
  <c r="J4575" i="3"/>
  <c r="J2418" i="3"/>
  <c r="J3637" i="3"/>
  <c r="J2694" i="3"/>
  <c r="J3600" i="3"/>
  <c r="J2492" i="3"/>
  <c r="J1960" i="3"/>
  <c r="J1890" i="3"/>
  <c r="J4289" i="3"/>
  <c r="J4701" i="3"/>
  <c r="J3558" i="3"/>
  <c r="J2499" i="3"/>
  <c r="J3583" i="3"/>
  <c r="J3934" i="3"/>
  <c r="J4837" i="3"/>
  <c r="J3248" i="3"/>
  <c r="J4107" i="3"/>
  <c r="J1655" i="3"/>
  <c r="J3922" i="3"/>
  <c r="J4544" i="3"/>
  <c r="J75" i="3"/>
  <c r="J462" i="3"/>
  <c r="J1554" i="3"/>
  <c r="J3" i="3"/>
  <c r="J1537" i="3"/>
  <c r="J599" i="3"/>
  <c r="J539" i="3"/>
  <c r="J3762" i="3"/>
  <c r="J809" i="3"/>
  <c r="J2209" i="3"/>
  <c r="J2863" i="3"/>
  <c r="J4072" i="3"/>
  <c r="J2836" i="3"/>
  <c r="J1861" i="3"/>
  <c r="J3241" i="3"/>
  <c r="J2897" i="3"/>
  <c r="J1887" i="3"/>
  <c r="J3665" i="3"/>
  <c r="J4346" i="3"/>
  <c r="J4254" i="3"/>
  <c r="J4972" i="3"/>
  <c r="J2369" i="3"/>
  <c r="J3278" i="3"/>
  <c r="J939" i="3"/>
  <c r="J118" i="3"/>
  <c r="J12" i="3"/>
  <c r="J504" i="3"/>
  <c r="J4413" i="3"/>
  <c r="J720" i="3"/>
  <c r="J1010" i="3"/>
  <c r="J1218" i="3"/>
  <c r="J2" i="3"/>
  <c r="J67" i="3"/>
  <c r="J642" i="3"/>
  <c r="J80" i="3"/>
  <c r="J944" i="3"/>
  <c r="J169" i="3"/>
  <c r="J230" i="3"/>
  <c r="J1189" i="3"/>
  <c r="J1731" i="3"/>
  <c r="J1801" i="3"/>
  <c r="J245" i="3"/>
  <c r="J918" i="3"/>
  <c r="J1733" i="3"/>
  <c r="J1907" i="3"/>
  <c r="J2455" i="3"/>
  <c r="J4662" i="3"/>
  <c r="J1139" i="3"/>
  <c r="J1466" i="3"/>
  <c r="J3218" i="3"/>
  <c r="J45" i="3"/>
  <c r="J754" i="3"/>
  <c r="J1125" i="3"/>
  <c r="J1479" i="3"/>
  <c r="J1544" i="3"/>
  <c r="J1561" i="3"/>
  <c r="J2419" i="3"/>
  <c r="J2734" i="3"/>
  <c r="J1223" i="3"/>
  <c r="J2380" i="3"/>
  <c r="J2728" i="3"/>
  <c r="J3927" i="3"/>
  <c r="J723" i="3"/>
  <c r="J837" i="3"/>
  <c r="J1408" i="3"/>
  <c r="J1428" i="3"/>
  <c r="J1607" i="3"/>
  <c r="J1877" i="3"/>
  <c r="J3690" i="3"/>
  <c r="J4194" i="3"/>
  <c r="J2325" i="3"/>
  <c r="J2688" i="3"/>
  <c r="J2037" i="3"/>
  <c r="J2237" i="3"/>
  <c r="J2768" i="3"/>
  <c r="J2805" i="3"/>
  <c r="J4144" i="3"/>
  <c r="J4742" i="3"/>
  <c r="J2317" i="3"/>
  <c r="J2531" i="3"/>
  <c r="J4344" i="3"/>
  <c r="J3259" i="3"/>
  <c r="J3904" i="3"/>
  <c r="J4021" i="3"/>
  <c r="J4166" i="3"/>
  <c r="J4403" i="3"/>
  <c r="J4774" i="3"/>
  <c r="J4931" i="3"/>
  <c r="J5000" i="3"/>
  <c r="J2130" i="3"/>
  <c r="J4899" i="3"/>
  <c r="J4936" i="3"/>
  <c r="J2312" i="3"/>
  <c r="J3401" i="3"/>
  <c r="J4186" i="3"/>
  <c r="J4280" i="3"/>
  <c r="J4505" i="3"/>
  <c r="J3381" i="3"/>
  <c r="J3929" i="3"/>
  <c r="J4434" i="3"/>
  <c r="J3585" i="3"/>
  <c r="J4532" i="3"/>
  <c r="J4904" i="3"/>
  <c r="J4546" i="3"/>
  <c r="J183" i="3"/>
  <c r="J43" i="3"/>
  <c r="J339" i="3"/>
  <c r="J1382" i="3"/>
  <c r="J969" i="3"/>
  <c r="J2632" i="3"/>
  <c r="J576" i="3"/>
  <c r="J2362" i="3"/>
  <c r="J2042" i="3"/>
  <c r="J2113" i="3"/>
  <c r="J316" i="3"/>
  <c r="J3001" i="3"/>
  <c r="J3454" i="3"/>
  <c r="J675" i="3"/>
  <c r="J1407" i="3"/>
  <c r="J587" i="3"/>
  <c r="J2745" i="3"/>
  <c r="J3313" i="3"/>
  <c r="J3971" i="3"/>
  <c r="J964" i="3"/>
  <c r="J2139" i="3"/>
  <c r="J3503" i="3"/>
  <c r="J4372" i="3"/>
  <c r="J4225" i="3"/>
  <c r="J3894" i="3"/>
  <c r="J384" i="3"/>
  <c r="J3113" i="3"/>
  <c r="J4896" i="3"/>
  <c r="J2143" i="3"/>
  <c r="J26" i="3"/>
  <c r="J1534" i="3"/>
  <c r="J159" i="3"/>
  <c r="J403" i="3"/>
  <c r="J1004" i="3"/>
  <c r="J1142" i="3"/>
  <c r="J2110" i="3"/>
  <c r="J2825" i="3"/>
  <c r="J1138" i="3"/>
  <c r="J2271" i="3"/>
  <c r="J3309" i="3"/>
  <c r="J850" i="3"/>
  <c r="J1596" i="3"/>
  <c r="J1210" i="3"/>
  <c r="J3996" i="3"/>
  <c r="J4450" i="3"/>
  <c r="J3073" i="3"/>
  <c r="J211" i="3"/>
  <c r="J3907" i="3"/>
  <c r="J2724" i="3"/>
  <c r="J3659" i="3"/>
  <c r="J1015" i="3"/>
  <c r="J2193" i="3"/>
  <c r="J2252" i="3"/>
  <c r="J1278" i="3"/>
  <c r="J1468" i="3"/>
  <c r="J3357" i="3"/>
  <c r="J3029" i="3"/>
  <c r="J1964" i="3"/>
  <c r="J2376" i="3"/>
  <c r="J2693" i="3"/>
  <c r="J1852" i="3"/>
  <c r="J3781" i="3"/>
  <c r="J4862" i="3"/>
  <c r="J4342" i="3"/>
  <c r="J4927" i="3"/>
  <c r="J3296" i="3"/>
  <c r="J4356" i="3"/>
  <c r="J4518" i="3"/>
  <c r="J1954" i="3"/>
  <c r="J3697" i="3"/>
  <c r="J4579" i="3"/>
  <c r="J3975" i="3"/>
  <c r="J4239" i="3"/>
  <c r="J4677" i="3"/>
  <c r="J1009" i="3"/>
  <c r="J824" i="3"/>
  <c r="J1174" i="3"/>
  <c r="J550" i="3"/>
  <c r="J766" i="3"/>
  <c r="J921" i="3"/>
  <c r="J2410" i="3"/>
  <c r="J985" i="3"/>
  <c r="J1257" i="3"/>
  <c r="J1919" i="3"/>
  <c r="J2281" i="3"/>
  <c r="J786" i="3"/>
  <c r="J3905" i="3"/>
  <c r="J2490" i="3"/>
  <c r="J3615" i="3"/>
  <c r="J3617" i="3"/>
  <c r="J4967" i="3"/>
  <c r="J3298" i="3"/>
  <c r="J1938" i="3"/>
  <c r="J3011" i="3"/>
  <c r="J4473" i="3"/>
  <c r="J2782" i="3"/>
  <c r="J4893" i="3"/>
  <c r="J1086" i="3"/>
  <c r="J4221" i="3"/>
  <c r="J4467" i="3"/>
  <c r="J4297" i="3"/>
  <c r="J236" i="3"/>
  <c r="J1289" i="3"/>
  <c r="J1252" i="3"/>
  <c r="J1641" i="3"/>
  <c r="J3146" i="3"/>
  <c r="J3568" i="3"/>
  <c r="J298" i="3"/>
  <c r="J1603" i="3"/>
  <c r="J2913" i="3"/>
  <c r="J2961" i="3"/>
  <c r="J885" i="3"/>
  <c r="J1545" i="3"/>
  <c r="J2408" i="3"/>
  <c r="J1567" i="3"/>
  <c r="J2532" i="3"/>
  <c r="J3169" i="3"/>
  <c r="J4651" i="3"/>
  <c r="J890" i="3"/>
  <c r="J2000" i="3"/>
  <c r="J4795" i="3"/>
  <c r="J2182" i="3"/>
  <c r="J4938" i="3"/>
  <c r="J4306" i="3"/>
  <c r="J1290" i="3"/>
  <c r="J4802" i="3"/>
  <c r="J4808" i="3"/>
  <c r="J4581" i="3"/>
  <c r="J22" i="3"/>
  <c r="J458" i="3"/>
  <c r="J1293" i="3"/>
  <c r="J1516" i="3"/>
  <c r="J196" i="3"/>
  <c r="J448" i="3"/>
  <c r="J1103" i="3"/>
  <c r="J281" i="3"/>
  <c r="J597" i="3"/>
  <c r="J765" i="3"/>
  <c r="J503" i="3"/>
  <c r="J849" i="3"/>
  <c r="J225" i="3"/>
  <c r="J455" i="3"/>
  <c r="J974" i="3"/>
  <c r="J2052" i="3"/>
  <c r="J1696" i="3"/>
  <c r="J993" i="3"/>
  <c r="J2675" i="3"/>
  <c r="J989" i="3"/>
  <c r="J381" i="3"/>
  <c r="J694" i="3"/>
  <c r="J911" i="3"/>
  <c r="J854" i="3"/>
  <c r="J1272" i="3"/>
  <c r="J1279" i="3"/>
  <c r="J1432" i="3"/>
  <c r="J2063" i="3"/>
  <c r="J2775" i="3"/>
  <c r="J2956" i="3"/>
  <c r="J3367" i="3"/>
  <c r="J3470" i="3"/>
  <c r="J1638" i="3"/>
  <c r="J2135" i="3"/>
  <c r="J1392" i="3"/>
  <c r="J1893" i="3"/>
  <c r="J2323" i="3"/>
  <c r="J3071" i="3"/>
  <c r="J3266" i="3"/>
  <c r="J4286" i="3"/>
  <c r="J4316" i="3"/>
  <c r="J4892" i="3"/>
  <c r="J2747" i="3"/>
  <c r="J4179" i="3"/>
  <c r="J3491" i="3"/>
  <c r="J3098" i="3"/>
  <c r="J4713" i="3"/>
  <c r="J1862" i="3"/>
  <c r="J2078" i="3"/>
  <c r="J3822" i="3"/>
  <c r="J4113" i="3"/>
  <c r="J4302" i="3"/>
  <c r="J4673" i="3"/>
  <c r="J4747" i="3"/>
  <c r="J4564" i="3"/>
  <c r="J1932" i="3"/>
  <c r="J4796" i="3"/>
  <c r="J1052" i="3"/>
  <c r="J1488" i="3"/>
  <c r="J2460" i="3"/>
  <c r="J4676" i="3"/>
  <c r="J4874" i="3"/>
  <c r="J1409" i="3"/>
  <c r="J4901" i="3"/>
  <c r="J3418" i="3"/>
  <c r="J3735" i="3"/>
  <c r="J4829" i="3"/>
  <c r="J4872" i="3"/>
  <c r="J3722" i="3"/>
  <c r="J4937" i="3"/>
  <c r="J106" i="3"/>
  <c r="J304" i="3"/>
  <c r="J835" i="3"/>
  <c r="J48" i="3"/>
  <c r="J801" i="3"/>
  <c r="J1273" i="3"/>
  <c r="J470" i="3"/>
  <c r="J547" i="3"/>
  <c r="J1365" i="3"/>
  <c r="J1670" i="3"/>
  <c r="J3032" i="3"/>
  <c r="J2964" i="3"/>
  <c r="J2385" i="3"/>
  <c r="J4922" i="3"/>
  <c r="J1965" i="3"/>
  <c r="J2883" i="3"/>
  <c r="J3509" i="3"/>
  <c r="J4459" i="3"/>
  <c r="J2069" i="3"/>
  <c r="J3748" i="3"/>
  <c r="J1658" i="3"/>
  <c r="J3877" i="3"/>
  <c r="J3709" i="3"/>
  <c r="J3810" i="3"/>
  <c r="J3799" i="3"/>
  <c r="J4801" i="3"/>
  <c r="J3831" i="3"/>
  <c r="J4041" i="3"/>
  <c r="J2486" i="3"/>
  <c r="J2160" i="3"/>
  <c r="J3936" i="3"/>
  <c r="J4258" i="3"/>
  <c r="J388" i="3"/>
  <c r="J324" i="3"/>
  <c r="J663" i="3"/>
  <c r="J2942" i="3"/>
  <c r="J693" i="3"/>
  <c r="J3580" i="3"/>
  <c r="J2387" i="3"/>
  <c r="J741" i="3"/>
  <c r="J1585" i="3"/>
  <c r="J2322" i="3"/>
  <c r="J2195" i="3"/>
  <c r="J3845" i="3"/>
  <c r="J4047" i="3"/>
  <c r="J3175" i="3"/>
  <c r="J3285" i="3"/>
  <c r="J4996" i="3"/>
  <c r="J3436" i="3"/>
  <c r="J4664" i="3"/>
  <c r="J2959" i="3"/>
  <c r="J3819" i="3"/>
  <c r="J3501" i="3"/>
  <c r="J4768" i="3"/>
  <c r="J4870" i="3"/>
  <c r="J3575" i="3"/>
  <c r="J175" i="3"/>
  <c r="J671" i="3"/>
  <c r="J466" i="3"/>
  <c r="J2060" i="3"/>
  <c r="J2801" i="3"/>
  <c r="J1562" i="3"/>
  <c r="J4799" i="3"/>
  <c r="J1265" i="3"/>
  <c r="J1697" i="3"/>
  <c r="J2153" i="3"/>
  <c r="J3128" i="3"/>
  <c r="J1179" i="3"/>
  <c r="J3623" i="3"/>
  <c r="J4351" i="3"/>
  <c r="J1777" i="3"/>
  <c r="J2513" i="3"/>
  <c r="J155" i="3"/>
  <c r="J710" i="3"/>
  <c r="J699" i="3"/>
  <c r="J3135" i="3"/>
  <c r="J3561" i="3"/>
  <c r="J2126" i="3"/>
  <c r="J2403" i="3"/>
  <c r="J2442" i="3"/>
  <c r="J2600" i="3"/>
  <c r="J2669" i="3"/>
  <c r="J3982" i="3"/>
  <c r="J4275" i="3"/>
  <c r="J3199" i="3"/>
  <c r="J2855" i="3"/>
  <c r="J1145" i="3"/>
  <c r="J2183" i="3"/>
  <c r="J3945" i="3"/>
  <c r="J2748" i="3"/>
  <c r="J3622" i="3"/>
  <c r="J4594" i="3"/>
  <c r="J2690" i="3"/>
  <c r="J3925" i="3"/>
  <c r="J4791" i="3"/>
  <c r="J3567" i="3"/>
  <c r="J4142" i="3"/>
  <c r="J92" i="3"/>
  <c r="J775" i="3"/>
  <c r="J444" i="3"/>
  <c r="J687" i="3"/>
  <c r="J1481" i="3"/>
  <c r="J1678" i="3"/>
  <c r="J269" i="3"/>
  <c r="J852" i="3"/>
  <c r="J1574" i="3"/>
  <c r="J2416" i="3"/>
  <c r="J1212" i="3"/>
  <c r="J2497" i="3"/>
  <c r="J2285" i="3"/>
  <c r="J3392" i="3"/>
  <c r="J3976" i="3"/>
  <c r="J1611" i="3"/>
  <c r="J3745" i="3"/>
  <c r="J4175" i="3"/>
  <c r="J4853" i="3"/>
  <c r="J3097" i="3"/>
  <c r="J3164" i="3"/>
  <c r="J4224" i="3"/>
  <c r="J4821" i="3"/>
  <c r="J2599" i="3"/>
  <c r="J4589" i="3"/>
  <c r="J4059" i="3"/>
  <c r="J4836" i="3"/>
  <c r="J4943" i="3"/>
  <c r="J4563" i="3"/>
  <c r="J3427" i="3"/>
  <c r="J982" i="3"/>
  <c r="J83" i="3"/>
  <c r="J3529" i="3"/>
  <c r="J1022" i="3"/>
  <c r="J3223" i="3"/>
  <c r="J1316" i="3"/>
  <c r="J1345" i="3"/>
  <c r="J110" i="3"/>
  <c r="J4317" i="3"/>
  <c r="J181" i="3"/>
  <c r="J838" i="3"/>
  <c r="J897" i="3"/>
  <c r="J1536" i="3"/>
  <c r="J1566" i="3"/>
  <c r="J1681" i="3"/>
  <c r="J2207" i="3"/>
  <c r="J2261" i="3"/>
  <c r="J4193" i="3"/>
  <c r="J407" i="3"/>
  <c r="J859" i="3"/>
  <c r="J3356" i="3"/>
  <c r="J828" i="3"/>
  <c r="J1791" i="3"/>
  <c r="J1816" i="3"/>
  <c r="J2255" i="3"/>
  <c r="J4158" i="3"/>
  <c r="J84" i="3"/>
  <c r="J826" i="3"/>
  <c r="J990" i="3"/>
  <c r="J1091" i="3"/>
  <c r="J1136" i="3"/>
  <c r="J1528" i="3"/>
  <c r="J1863" i="3"/>
  <c r="J473" i="3"/>
  <c r="J2406" i="3"/>
  <c r="J438" i="3"/>
  <c r="J2021" i="3"/>
  <c r="J103" i="3"/>
  <c r="J1107" i="3"/>
  <c r="J788" i="3"/>
  <c r="J1155" i="3"/>
  <c r="J1306" i="3"/>
  <c r="J1867" i="3"/>
  <c r="J2211" i="3"/>
  <c r="J2658" i="3"/>
  <c r="J2702" i="3"/>
  <c r="J3958" i="3"/>
  <c r="J3077" i="3"/>
  <c r="J3484" i="3"/>
  <c r="J2246" i="3"/>
  <c r="J2268" i="3"/>
  <c r="J2798" i="3"/>
  <c r="J2750" i="3"/>
  <c r="J2839" i="3"/>
  <c r="J2951" i="3"/>
  <c r="J2975" i="3"/>
  <c r="J3050" i="3"/>
  <c r="J3481" i="3"/>
  <c r="J4026" i="3"/>
  <c r="J4469" i="3"/>
  <c r="J4060" i="3"/>
  <c r="J1401" i="3"/>
  <c r="J3263" i="3"/>
  <c r="J1586" i="3"/>
  <c r="J1990" i="3"/>
  <c r="J2015" i="3"/>
  <c r="J3107" i="3"/>
  <c r="J3416" i="3"/>
  <c r="J3979" i="3"/>
  <c r="J4020" i="3"/>
  <c r="J2346" i="3"/>
  <c r="J4202" i="3"/>
  <c r="J1617" i="3"/>
  <c r="J3918" i="3"/>
  <c r="J4789" i="3"/>
  <c r="J3075" i="3"/>
  <c r="J3577" i="3"/>
  <c r="J3802" i="3"/>
  <c r="J3324" i="3"/>
  <c r="J3686" i="3"/>
  <c r="J4476" i="3"/>
  <c r="J4692" i="3"/>
  <c r="J3311" i="3"/>
  <c r="J2541" i="3"/>
  <c r="J3801" i="3"/>
  <c r="J647" i="3"/>
  <c r="J420" i="3"/>
  <c r="J485" i="3"/>
  <c r="J525" i="3"/>
  <c r="J842" i="3"/>
  <c r="J1522" i="3"/>
  <c r="J3724" i="3"/>
  <c r="J1403" i="3"/>
  <c r="J1056" i="3"/>
  <c r="J1219" i="3"/>
  <c r="J3966" i="3"/>
  <c r="J4835" i="3"/>
  <c r="J2799" i="3"/>
  <c r="J2677" i="3"/>
  <c r="J3147" i="3"/>
  <c r="J3609" i="3"/>
  <c r="J4543" i="3"/>
  <c r="J955" i="3"/>
  <c r="J2879" i="3"/>
  <c r="J3235" i="3"/>
  <c r="J4420" i="3"/>
  <c r="J3974" i="3"/>
  <c r="J32" i="3"/>
  <c r="J37" i="3"/>
  <c r="J742" i="3"/>
  <c r="J404" i="3"/>
  <c r="J397" i="3"/>
  <c r="J1156" i="3"/>
  <c r="J113" i="3"/>
  <c r="J2055" i="3"/>
  <c r="J2588" i="3"/>
  <c r="J914" i="3"/>
  <c r="J953" i="3"/>
  <c r="J2467" i="3"/>
  <c r="J1767" i="3"/>
  <c r="J3590" i="3"/>
  <c r="J4966" i="3"/>
  <c r="J3557" i="3"/>
  <c r="J3741" i="3"/>
  <c r="J4491" i="3"/>
  <c r="J4907" i="3"/>
  <c r="J2995" i="3"/>
  <c r="J3157" i="3"/>
  <c r="J4508" i="3"/>
  <c r="J2791" i="3"/>
  <c r="J3467" i="3"/>
  <c r="J4757" i="3"/>
  <c r="J3950" i="3"/>
  <c r="J4828" i="3"/>
  <c r="J4267" i="3"/>
  <c r="J1347" i="3"/>
  <c r="J861" i="3"/>
  <c r="J2036" i="3"/>
  <c r="J439" i="3"/>
  <c r="J1389" i="3"/>
  <c r="J3837" i="3"/>
  <c r="J1888" i="3"/>
  <c r="J2101" i="3"/>
  <c r="J4062" i="3"/>
  <c r="J2231" i="3"/>
  <c r="J4572" i="3"/>
  <c r="J1137" i="3"/>
  <c r="J3227" i="3"/>
  <c r="J3667" i="3"/>
  <c r="J509" i="3"/>
  <c r="J99" i="3"/>
  <c r="J650" i="3"/>
  <c r="J2411" i="3"/>
  <c r="J1815" i="3"/>
  <c r="J943" i="3"/>
  <c r="J652" i="3"/>
  <c r="J1231" i="3"/>
  <c r="J3120" i="3"/>
  <c r="J335" i="3"/>
  <c r="J3498" i="3"/>
  <c r="J218" i="3"/>
  <c r="J1512" i="3"/>
  <c r="J2751" i="3"/>
  <c r="J2821" i="3"/>
  <c r="J2587" i="3"/>
  <c r="J4553" i="3"/>
  <c r="J2935" i="3"/>
  <c r="J4905" i="3"/>
  <c r="J2928" i="3"/>
  <c r="J4496" i="3"/>
  <c r="J1962" i="3"/>
  <c r="J3901" i="3"/>
  <c r="J4703" i="3"/>
  <c r="J2717" i="3"/>
  <c r="J152" i="3"/>
  <c r="J574" i="3"/>
  <c r="J314" i="3"/>
  <c r="J412" i="3"/>
  <c r="J153" i="3"/>
  <c r="J305" i="3"/>
  <c r="J661" i="3"/>
  <c r="J3220" i="3"/>
  <c r="J696" i="3"/>
  <c r="J1260" i="3"/>
  <c r="J601" i="3"/>
  <c r="J925" i="3"/>
  <c r="J1471" i="3"/>
  <c r="J3153" i="3"/>
  <c r="J988" i="3"/>
  <c r="J1463" i="3"/>
  <c r="J184" i="3"/>
  <c r="J844" i="3"/>
  <c r="J1108" i="3"/>
  <c r="J3066" i="3"/>
  <c r="J3254" i="3"/>
  <c r="J3596" i="3"/>
  <c r="J4227" i="3"/>
  <c r="J874" i="3"/>
  <c r="J1855" i="3"/>
  <c r="J2305" i="3"/>
  <c r="J2853" i="3"/>
  <c r="J2960" i="3"/>
  <c r="J3349" i="3"/>
  <c r="J3791" i="3"/>
  <c r="J3129" i="3"/>
  <c r="J3178" i="3"/>
  <c r="J3518" i="3"/>
  <c r="J4245" i="3"/>
  <c r="J4672" i="3"/>
  <c r="J3631" i="3"/>
  <c r="J4080" i="3"/>
  <c r="J4338" i="3"/>
  <c r="J3388" i="3"/>
  <c r="J4398" i="3"/>
  <c r="J4732" i="3"/>
  <c r="J4945" i="3"/>
  <c r="J2035" i="3"/>
  <c r="J2038" i="3"/>
  <c r="J3893" i="3"/>
  <c r="J4517" i="3"/>
  <c r="J3931" i="3"/>
  <c r="J4025" i="3"/>
  <c r="J4477" i="3"/>
  <c r="J3847" i="3"/>
  <c r="J47" i="3"/>
  <c r="J385" i="3"/>
  <c r="J3434" i="3"/>
  <c r="J815" i="3"/>
  <c r="J1756" i="3"/>
  <c r="J2054" i="3"/>
  <c r="J1558" i="3"/>
  <c r="J1639" i="3"/>
  <c r="J4595" i="3"/>
  <c r="J1005" i="3"/>
  <c r="J2196" i="3"/>
  <c r="J1563" i="3"/>
  <c r="J3778" i="3"/>
  <c r="J1882" i="3"/>
  <c r="J1953" i="3"/>
  <c r="J3598" i="3"/>
  <c r="J4191" i="3"/>
  <c r="J2545" i="3"/>
  <c r="J2660" i="3"/>
  <c r="J4054" i="3"/>
  <c r="J4386" i="3"/>
  <c r="J4033" i="3"/>
  <c r="J148" i="3"/>
  <c r="J5" i="3"/>
  <c r="J903" i="3"/>
  <c r="J1284" i="3"/>
  <c r="J996" i="3"/>
  <c r="J1312" i="3"/>
  <c r="J2926" i="3"/>
  <c r="J2481" i="3"/>
  <c r="J1986" i="3"/>
  <c r="J1329" i="3"/>
  <c r="J4519" i="3"/>
  <c r="J2400" i="3"/>
  <c r="J4027" i="3"/>
  <c r="J4395" i="3"/>
  <c r="J2752" i="3"/>
  <c r="J3915" i="3"/>
  <c r="J4826" i="3"/>
  <c r="J4384" i="3"/>
  <c r="J158" i="3"/>
  <c r="J1090" i="3"/>
  <c r="J2572" i="3"/>
  <c r="J748" i="3"/>
  <c r="J2348" i="3"/>
  <c r="J728" i="3"/>
  <c r="J626" i="3"/>
  <c r="J703" i="3"/>
  <c r="J1427" i="3"/>
  <c r="J2378" i="3"/>
  <c r="J1061" i="3"/>
  <c r="J2765" i="3"/>
  <c r="J1961" i="3"/>
  <c r="J1124" i="3"/>
  <c r="J2881" i="3"/>
  <c r="J3269" i="3"/>
  <c r="J2543" i="3"/>
  <c r="J2502" i="3"/>
  <c r="J3731" i="3"/>
  <c r="J4162" i="3"/>
  <c r="J4207" i="3"/>
  <c r="J2763" i="3"/>
  <c r="J3031" i="3"/>
  <c r="J3198" i="3"/>
  <c r="J252" i="3"/>
  <c r="J726" i="3"/>
  <c r="J1495" i="3"/>
  <c r="J1588" i="3"/>
  <c r="J1531" i="3"/>
  <c r="J1075" i="3"/>
  <c r="J2373" i="3"/>
  <c r="J4769" i="3"/>
  <c r="J2983" i="3"/>
  <c r="J3666" i="3"/>
  <c r="J3803" i="3"/>
  <c r="J1760" i="3"/>
  <c r="J30" i="3"/>
  <c r="J293" i="3"/>
  <c r="J346" i="3"/>
  <c r="J522" i="3"/>
  <c r="J1044" i="3"/>
  <c r="J1194" i="3"/>
  <c r="J1492" i="3"/>
  <c r="J54" i="3"/>
  <c r="J683" i="3"/>
  <c r="J10" i="3"/>
  <c r="J199" i="3"/>
  <c r="J242" i="3"/>
  <c r="J627" i="3"/>
  <c r="J818" i="3"/>
  <c r="J2999" i="3"/>
  <c r="J291" i="3"/>
  <c r="J611" i="3"/>
  <c r="J643" i="3"/>
  <c r="J124" i="3"/>
  <c r="J1041" i="3"/>
  <c r="J1618" i="3"/>
  <c r="J4378" i="3"/>
  <c r="J1551" i="3"/>
  <c r="J1589" i="3"/>
  <c r="J3655" i="3"/>
  <c r="J674" i="3"/>
  <c r="J887" i="3"/>
  <c r="J1763" i="3"/>
  <c r="J2909" i="3"/>
  <c r="J4975" i="3"/>
  <c r="J165" i="3"/>
  <c r="J1088" i="3"/>
  <c r="J1280" i="3"/>
  <c r="J1751" i="3"/>
  <c r="J2176" i="3"/>
  <c r="J3547" i="3"/>
  <c r="J3537" i="3"/>
  <c r="J308" i="3"/>
  <c r="J1187" i="3"/>
  <c r="J1335" i="3"/>
  <c r="J3780" i="3"/>
  <c r="J4771" i="3"/>
  <c r="J2710" i="3"/>
  <c r="J3736" i="3"/>
  <c r="J4211" i="3"/>
  <c r="J3896" i="3"/>
  <c r="J4740" i="3"/>
  <c r="J2943" i="3"/>
  <c r="J3903" i="3"/>
  <c r="J4617" i="3"/>
  <c r="J1351" i="3"/>
  <c r="J681" i="3"/>
  <c r="J1042" i="3"/>
  <c r="J490" i="3"/>
  <c r="J1304" i="3"/>
  <c r="J2208" i="3"/>
  <c r="J3040" i="3"/>
  <c r="J1872" i="3"/>
  <c r="J4670" i="3"/>
  <c r="J3067" i="3"/>
  <c r="J3127" i="3"/>
  <c r="J4620" i="3"/>
  <c r="J2826" i="3"/>
  <c r="J198" i="3"/>
  <c r="J1141" i="3"/>
  <c r="J1058" i="3"/>
  <c r="J1062" i="3"/>
  <c r="J1963" i="3"/>
  <c r="J2756" i="3"/>
  <c r="J2544" i="3"/>
  <c r="J2218" i="3"/>
  <c r="J3320" i="3"/>
  <c r="J3042" i="3"/>
  <c r="J3361" i="3"/>
  <c r="J3480" i="3"/>
  <c r="J3884" i="3"/>
  <c r="J1909" i="3"/>
  <c r="J3379" i="3"/>
  <c r="J3122" i="3"/>
  <c r="J2885" i="3"/>
  <c r="J4921" i="3"/>
  <c r="J1847" i="3"/>
  <c r="J2181" i="3"/>
  <c r="J4992" i="3"/>
  <c r="J2835" i="3"/>
  <c r="J2524" i="3"/>
  <c r="J4292" i="3"/>
  <c r="J296" i="3"/>
  <c r="J840" i="3"/>
  <c r="J167" i="3"/>
  <c r="J1837" i="3"/>
  <c r="J2357" i="3"/>
  <c r="J2347" i="3"/>
  <c r="J882" i="3"/>
  <c r="J3914" i="3"/>
  <c r="J1348" i="3"/>
  <c r="J2227" i="3"/>
  <c r="J69" i="3"/>
  <c r="J3344" i="3"/>
  <c r="J3758" i="3"/>
  <c r="J4233" i="3"/>
  <c r="J4900" i="3"/>
  <c r="J2414" i="3"/>
  <c r="J68" i="3"/>
  <c r="J186" i="3"/>
  <c r="J2092" i="3"/>
  <c r="J1367" i="3"/>
  <c r="J2205" i="3"/>
  <c r="J1185" i="3"/>
  <c r="J1782" i="3"/>
  <c r="J1193" i="3"/>
  <c r="J2253" i="3"/>
  <c r="J4145" i="3"/>
  <c r="J3326" i="3"/>
  <c r="J2948" i="3"/>
  <c r="J4160" i="3"/>
  <c r="J4961" i="3"/>
  <c r="J4923" i="3"/>
  <c r="J3924" i="3"/>
  <c r="J942" i="3"/>
  <c r="J481" i="3"/>
  <c r="J1669" i="3"/>
  <c r="J96" i="3"/>
  <c r="J422" i="3"/>
  <c r="J578" i="3"/>
  <c r="J654" i="3"/>
  <c r="J1472" i="3"/>
  <c r="J1817" i="3"/>
  <c r="J1981" i="3"/>
  <c r="J3882" i="3"/>
  <c r="J1047" i="3"/>
  <c r="J843" i="3"/>
  <c r="J1414" i="3"/>
  <c r="J4309" i="3"/>
  <c r="J4930" i="3"/>
  <c r="J2222" i="3"/>
  <c r="J2287" i="3"/>
  <c r="J4525" i="3"/>
  <c r="J2927" i="3"/>
  <c r="J1834" i="3"/>
  <c r="J2644" i="3"/>
  <c r="J2947" i="3"/>
  <c r="J3452" i="3"/>
  <c r="J947" i="3"/>
  <c r="J4122" i="3"/>
  <c r="J2429" i="3"/>
  <c r="J2842" i="3"/>
  <c r="J3172" i="3"/>
  <c r="J4308" i="3"/>
  <c r="J2575" i="3"/>
  <c r="J3389" i="3"/>
  <c r="J4820" i="3"/>
  <c r="J4810" i="3"/>
  <c r="J1878" i="3"/>
  <c r="J2439" i="3"/>
  <c r="J3118" i="3"/>
  <c r="J3743" i="3"/>
  <c r="J2491" i="3"/>
  <c r="J4136" i="3"/>
  <c r="J4639" i="3"/>
  <c r="J3562" i="3"/>
  <c r="J4352" i="3"/>
  <c r="J4497" i="3"/>
  <c r="J4793" i="3"/>
  <c r="J3440" i="3"/>
  <c r="J4366" i="3"/>
  <c r="J5003" i="3"/>
  <c r="J15" i="3"/>
  <c r="J3109" i="3"/>
  <c r="J123" i="3"/>
  <c r="J554" i="3"/>
  <c r="J1334" i="3"/>
  <c r="J1208" i="3"/>
  <c r="J1122" i="3"/>
  <c r="J2887" i="3"/>
  <c r="J3180" i="3"/>
  <c r="J2383" i="3"/>
  <c r="J3369" i="3"/>
  <c r="J4635" i="3"/>
  <c r="J3267" i="3"/>
  <c r="J3708" i="3"/>
  <c r="J3835" i="3"/>
  <c r="J3327" i="3"/>
  <c r="J2970" i="3"/>
  <c r="J2459" i="3"/>
  <c r="J577" i="3"/>
  <c r="J2495" i="3"/>
  <c r="J965" i="3"/>
  <c r="J3618" i="3"/>
  <c r="J1725" i="3"/>
  <c r="J3045" i="3"/>
  <c r="J2804" i="3"/>
  <c r="J3286" i="3"/>
  <c r="J1578" i="3"/>
  <c r="J4671" i="3"/>
  <c r="J806" i="3"/>
  <c r="J875" i="3"/>
  <c r="J517" i="3"/>
  <c r="J3944" i="3"/>
  <c r="J1710" i="3"/>
  <c r="J2079" i="3"/>
  <c r="J1398" i="3"/>
  <c r="J2243" i="3"/>
  <c r="J1173" i="3"/>
  <c r="J1994" i="3"/>
  <c r="J3012" i="3"/>
  <c r="J4773" i="3"/>
  <c r="J3603" i="3"/>
  <c r="J4108" i="3"/>
  <c r="J3412" i="3"/>
  <c r="J3044" i="3"/>
  <c r="J3923" i="3"/>
  <c r="J2837" i="3"/>
  <c r="J4387" i="3"/>
  <c r="J3424" i="3"/>
  <c r="J3864" i="3"/>
  <c r="J3645" i="3"/>
  <c r="J4686" i="3"/>
  <c r="J4414" i="3"/>
  <c r="J1166" i="3"/>
  <c r="J615" i="3"/>
  <c r="J2868" i="3"/>
  <c r="J3408" i="3"/>
  <c r="J3337" i="3"/>
  <c r="J2871" i="3"/>
  <c r="J4668" i="3"/>
  <c r="J3530" i="3"/>
  <c r="J4343" i="3"/>
  <c r="J4641" i="3"/>
  <c r="J4897" i="3"/>
  <c r="J25" i="3"/>
  <c r="J317" i="3"/>
  <c r="J393" i="3"/>
  <c r="J1113" i="3"/>
  <c r="J453" i="3"/>
  <c r="J1076" i="3"/>
  <c r="J1077" i="3"/>
  <c r="J2147" i="3"/>
  <c r="J1123" i="3"/>
  <c r="J1006" i="3"/>
  <c r="J1256" i="3"/>
  <c r="J1429" i="3"/>
  <c r="J4279" i="3"/>
  <c r="J1160" i="3"/>
  <c r="J2614" i="3"/>
  <c r="J4809" i="3"/>
  <c r="J1470" i="3"/>
  <c r="J1842" i="3"/>
  <c r="J4753" i="3"/>
  <c r="J585" i="3"/>
  <c r="J1892" i="3"/>
  <c r="J2310" i="3"/>
  <c r="J2466" i="3"/>
  <c r="J3798" i="3"/>
  <c r="J2758" i="3"/>
  <c r="J4065" i="3"/>
  <c r="J3368" i="3"/>
  <c r="J3203" i="3"/>
  <c r="J3394" i="3"/>
  <c r="J3938" i="3"/>
  <c r="J1868" i="3"/>
  <c r="J3628" i="3"/>
  <c r="J3699" i="3"/>
  <c r="J4393" i="3"/>
  <c r="J4684" i="3"/>
  <c r="J502" i="3"/>
  <c r="J4231" i="3"/>
  <c r="J4451" i="3"/>
  <c r="J4660" i="3"/>
  <c r="J2320" i="3"/>
  <c r="J2697" i="3"/>
  <c r="J4406" i="3"/>
  <c r="J2896" i="3"/>
  <c r="J1874" i="3"/>
  <c r="J2613" i="3"/>
  <c r="J4741" i="3"/>
  <c r="J4281" i="3"/>
  <c r="J4585" i="3"/>
  <c r="J41" i="3"/>
  <c r="J1467" i="3"/>
  <c r="J154" i="3"/>
  <c r="J3268" i="3"/>
  <c r="J1483" i="3"/>
  <c r="J1927" i="3"/>
  <c r="J4397" i="3"/>
  <c r="J1296" i="3"/>
  <c r="J2102" i="3"/>
  <c r="J4935" i="3"/>
  <c r="J3457" i="3"/>
  <c r="J3545" i="3"/>
  <c r="J4623" i="3"/>
  <c r="J4839" i="3"/>
  <c r="J4260" i="3"/>
  <c r="J4619" i="3"/>
  <c r="J3850" i="3"/>
  <c r="J9" i="3"/>
  <c r="J559" i="3"/>
  <c r="J4177" i="3"/>
  <c r="J1517" i="3"/>
  <c r="J1635" i="3"/>
  <c r="J2395" i="3"/>
  <c r="J2428" i="3"/>
  <c r="J4076" i="3"/>
  <c r="J3301" i="3"/>
  <c r="J3854" i="3"/>
  <c r="J3462" i="3"/>
  <c r="J4785" i="3"/>
  <c r="J871" i="3"/>
  <c r="J1444" i="3"/>
  <c r="J4331" i="3"/>
  <c r="J4699" i="3"/>
  <c r="J4446" i="3"/>
  <c r="J3393" i="3"/>
  <c r="J4515" i="3"/>
  <c r="J4778" i="3"/>
  <c r="J3133" i="3"/>
  <c r="J3182" i="3"/>
  <c r="J287" i="3"/>
  <c r="J3358" i="3"/>
  <c r="J2800" i="3"/>
  <c r="J1662" i="3"/>
  <c r="J2057" i="3"/>
  <c r="J2608" i="3"/>
  <c r="J2685" i="3"/>
  <c r="J1804" i="3"/>
  <c r="J4803" i="3"/>
  <c r="J3372" i="3"/>
  <c r="J3555" i="3"/>
  <c r="J2857" i="3"/>
  <c r="J1807" i="3"/>
  <c r="J1129" i="3"/>
  <c r="J3246" i="3"/>
  <c r="J2166" i="3"/>
  <c r="J2595" i="3"/>
  <c r="J2129" i="3"/>
  <c r="J745" i="3"/>
  <c r="J2180" i="3"/>
  <c r="J3142" i="3"/>
  <c r="J3981" i="3"/>
  <c r="J3626" i="3"/>
  <c r="J2010" i="3"/>
  <c r="J4067" i="3"/>
  <c r="J4261" i="3"/>
  <c r="J4613" i="3"/>
  <c r="J1459" i="3"/>
  <c r="J219" i="3"/>
  <c r="J780" i="3"/>
  <c r="J864" i="3"/>
  <c r="J511" i="3"/>
  <c r="J755" i="3"/>
  <c r="J705" i="3"/>
  <c r="J1267" i="3"/>
  <c r="J382" i="3"/>
  <c r="J791" i="3"/>
  <c r="J482" i="3"/>
  <c r="J2667" i="3"/>
  <c r="J3723" i="3"/>
  <c r="J1294" i="3"/>
  <c r="J1276" i="3"/>
  <c r="J3244" i="3"/>
  <c r="J3258" i="3"/>
  <c r="J3880" i="3"/>
  <c r="J1307" i="3"/>
  <c r="J1719" i="3"/>
  <c r="J3366" i="3"/>
  <c r="J2977" i="3"/>
  <c r="J3018" i="3"/>
  <c r="J3360" i="3"/>
  <c r="J2899" i="3"/>
  <c r="J3365" i="3"/>
  <c r="J3816" i="3"/>
  <c r="J4884" i="3"/>
  <c r="J2686" i="3"/>
  <c r="J4040" i="3"/>
  <c r="J3701" i="3"/>
  <c r="J4551" i="3"/>
  <c r="J3749" i="3"/>
  <c r="J1513" i="3"/>
  <c r="J3886" i="3"/>
  <c r="J2025" i="3"/>
  <c r="J2845" i="3"/>
  <c r="J3853" i="3"/>
  <c r="J4483" i="3"/>
  <c r="J4516" i="3"/>
  <c r="J787" i="3"/>
  <c r="J1569" i="3"/>
  <c r="J1873" i="3"/>
  <c r="J1440" i="3"/>
  <c r="J3076" i="3"/>
  <c r="J2447" i="3"/>
  <c r="J3620" i="3"/>
  <c r="J4556" i="3"/>
  <c r="J4562" i="3"/>
  <c r="J4014" i="3"/>
  <c r="J4734" i="3"/>
  <c r="J4169" i="3"/>
  <c r="J476" i="3"/>
  <c r="J2217" i="3"/>
  <c r="J1525" i="3"/>
  <c r="J2962" i="3"/>
  <c r="J3414" i="3"/>
  <c r="J457" i="3"/>
  <c r="J3492" i="3"/>
  <c r="J1154" i="3"/>
  <c r="J78" i="3"/>
  <c r="J1885" i="3"/>
  <c r="J1205" i="3"/>
  <c r="J492" i="3"/>
  <c r="J2864" i="3"/>
  <c r="J3964" i="3"/>
  <c r="J1668" i="3"/>
  <c r="J2601" i="3"/>
  <c r="J3715" i="3"/>
  <c r="J1542" i="3"/>
  <c r="J4304" i="3"/>
  <c r="J3442" i="3"/>
  <c r="J233" i="3"/>
  <c r="J2177" i="3"/>
  <c r="J3569" i="3"/>
  <c r="J2938" i="3"/>
  <c r="J2437" i="3"/>
  <c r="J3969" i="3"/>
  <c r="J4765" i="3"/>
  <c r="J4934" i="3"/>
  <c r="J4859" i="3"/>
  <c r="J3875" i="3"/>
  <c r="J4068" i="3"/>
  <c r="J3581" i="3"/>
  <c r="J440" i="3"/>
  <c r="J361" i="3"/>
  <c r="J307" i="3"/>
  <c r="J1538" i="3"/>
  <c r="J418" i="3"/>
  <c r="J478" i="3"/>
  <c r="J1426" i="3"/>
  <c r="J804" i="3"/>
  <c r="J808" i="3"/>
  <c r="J1354" i="3"/>
  <c r="J513" i="3"/>
  <c r="J1371" i="3"/>
  <c r="J3940" i="3"/>
  <c r="J4536" i="3"/>
  <c r="J1092" i="3"/>
  <c r="J2276" i="3"/>
  <c r="J2488" i="3"/>
  <c r="J3225" i="3"/>
  <c r="J3619" i="3"/>
  <c r="J340" i="3"/>
  <c r="J2184" i="3"/>
  <c r="J1008" i="3"/>
  <c r="J3520" i="3"/>
  <c r="J4596" i="3"/>
  <c r="J3486" i="3"/>
  <c r="J4458" i="3"/>
  <c r="J3143" i="3"/>
  <c r="J178" i="3"/>
  <c r="J2316" i="3"/>
  <c r="J4172" i="3"/>
  <c r="J2267" i="3"/>
  <c r="J3988" i="3"/>
  <c r="J1912" i="3"/>
  <c r="J3086" i="3"/>
  <c r="J4881" i="3"/>
  <c r="J3463" i="3"/>
  <c r="J4402" i="3"/>
  <c r="J634" i="3"/>
  <c r="J279" i="3"/>
  <c r="J275" i="3"/>
  <c r="J1012" i="3"/>
  <c r="J877" i="3"/>
  <c r="J2852" i="3"/>
  <c r="J4634" i="3"/>
  <c r="J1771" i="3"/>
  <c r="J2528" i="3"/>
  <c r="J1490" i="3"/>
  <c r="J3333" i="3"/>
  <c r="J2865" i="3"/>
  <c r="J4250" i="3"/>
  <c r="J4890" i="3"/>
  <c r="J1753" i="3"/>
  <c r="J2489" i="3"/>
  <c r="J1259" i="3"/>
  <c r="J3441" i="3"/>
  <c r="J3317" i="3"/>
  <c r="J1437" i="3"/>
  <c r="J1634" i="3"/>
  <c r="J2920" i="3"/>
  <c r="J4429" i="3"/>
  <c r="J4712" i="3"/>
  <c r="J4725" i="3"/>
  <c r="J3584" i="3"/>
  <c r="J3300" i="3"/>
  <c r="J4894" i="3"/>
  <c r="J3202" i="3"/>
  <c r="J4430" i="3"/>
  <c r="J575" i="3"/>
  <c r="J2307" i="3"/>
  <c r="J1059" i="3"/>
  <c r="J2132" i="3"/>
  <c r="J2453" i="3"/>
  <c r="J4889" i="3"/>
  <c r="J3162" i="3"/>
  <c r="J3450" i="3"/>
  <c r="J3384" i="3"/>
  <c r="J3523" i="3"/>
  <c r="J1410" i="3"/>
  <c r="J383" i="3"/>
  <c r="J333" i="3"/>
  <c r="J1310" i="3"/>
  <c r="J2050" i="3"/>
  <c r="J1111" i="3"/>
  <c r="J1713" i="3"/>
  <c r="J3696" i="3"/>
  <c r="J2017" i="3"/>
  <c r="J3420" i="3"/>
  <c r="J1786" i="3"/>
  <c r="J4293" i="3"/>
  <c r="J4484" i="3"/>
  <c r="J4939" i="3"/>
  <c r="J3786" i="3"/>
  <c r="J97" i="3"/>
  <c r="J2735" i="3"/>
  <c r="J371" i="3"/>
  <c r="J2526" i="3"/>
  <c r="J39" i="3"/>
  <c r="J2570" i="3"/>
  <c r="J4129" i="3"/>
  <c r="J1413" i="3"/>
  <c r="J3410" i="3"/>
  <c r="J3421" i="3"/>
  <c r="J3531" i="3"/>
  <c r="J3674" i="3"/>
  <c r="J1802" i="3"/>
  <c r="J2476" i="3"/>
  <c r="J4114" i="3"/>
  <c r="J662" i="3"/>
  <c r="J2304" i="3"/>
  <c r="J2539" i="3"/>
  <c r="J3825" i="3"/>
  <c r="J4091" i="3"/>
  <c r="J4479" i="3"/>
  <c r="J4865" i="3"/>
  <c r="J2741" i="3"/>
  <c r="J4654" i="3"/>
  <c r="J4825" i="3"/>
  <c r="J49" i="3"/>
  <c r="J104" i="3"/>
  <c r="J881" i="3"/>
  <c r="J1224" i="3"/>
  <c r="J869" i="3"/>
  <c r="J722" i="3"/>
  <c r="J1449" i="3"/>
  <c r="J3253" i="3"/>
  <c r="J1357" i="3"/>
  <c r="J3684" i="3"/>
  <c r="J4463" i="3"/>
  <c r="J4680" i="3"/>
  <c r="J2816" i="3"/>
  <c r="J3751" i="3"/>
  <c r="J474" i="3"/>
  <c r="J55" i="3"/>
  <c r="J3262" i="3"/>
  <c r="J2525" i="3"/>
  <c r="J2860" i="3"/>
  <c r="J3728" i="3"/>
  <c r="J2761" i="3"/>
  <c r="J768" i="3"/>
  <c r="J290" i="3"/>
  <c r="J2420" i="3"/>
  <c r="J1746" i="3"/>
  <c r="J2030" i="3"/>
  <c r="J3459" i="3"/>
  <c r="J3009" i="3"/>
  <c r="J4130" i="3"/>
  <c r="J3195" i="3"/>
  <c r="J3496" i="3"/>
  <c r="J4298" i="3"/>
  <c r="J5009" i="3"/>
  <c r="J2783" i="3"/>
  <c r="J1667" i="3"/>
  <c r="J821" i="3"/>
  <c r="J4702" i="3"/>
  <c r="J3245" i="3"/>
  <c r="J2244" i="3"/>
  <c r="J3027" i="3"/>
  <c r="J4557" i="3"/>
  <c r="J4986" i="3"/>
  <c r="J4353" i="3"/>
  <c r="J223" i="3"/>
  <c r="J172" i="3"/>
  <c r="J378" i="3"/>
  <c r="J1386" i="3"/>
  <c r="J2150" i="3"/>
  <c r="J572" i="3"/>
  <c r="J1694" i="3"/>
  <c r="J387" i="3"/>
  <c r="J2178" i="3"/>
  <c r="J847" i="3"/>
  <c r="J489" i="3"/>
  <c r="J295" i="3"/>
  <c r="J3451" i="3"/>
  <c r="J2374" i="3"/>
  <c r="J3096" i="3"/>
  <c r="J932" i="3"/>
  <c r="J1676" i="3"/>
  <c r="J2291" i="3"/>
  <c r="J4333" i="3"/>
  <c r="J2914" i="3"/>
  <c r="J2596" i="3"/>
  <c r="J3047" i="3"/>
  <c r="J4038" i="3"/>
  <c r="J3239" i="3"/>
  <c r="J3677" i="3"/>
  <c r="J4368" i="3"/>
  <c r="J2940" i="3"/>
  <c r="J3460" i="3"/>
  <c r="J4687" i="3"/>
  <c r="J3593" i="3"/>
  <c r="J4958" i="3"/>
  <c r="J4394" i="3"/>
  <c r="J4877" i="3"/>
  <c r="J4869" i="3"/>
  <c r="J521" i="3"/>
  <c r="J3306" i="3"/>
  <c r="J2450" i="3"/>
  <c r="J2869" i="3"/>
  <c r="J3794" i="3"/>
  <c r="J2850" i="3"/>
  <c r="J4049" i="3"/>
  <c r="J4503" i="3"/>
  <c r="J758" i="3"/>
  <c r="J940" i="3"/>
  <c r="J2980" i="3"/>
  <c r="J2832" i="3"/>
  <c r="J4606" i="3"/>
  <c r="J4365" i="3"/>
  <c r="J4150" i="3"/>
  <c r="J3260" i="3"/>
  <c r="J3019" i="3"/>
  <c r="J3932" i="3"/>
  <c r="J3595" i="3"/>
  <c r="J4542" i="3"/>
  <c r="J445" i="3"/>
  <c r="J1552" i="3"/>
  <c r="J1971" i="3"/>
  <c r="J1388" i="3"/>
  <c r="J2678" i="3"/>
  <c r="J3448" i="3"/>
  <c r="J866" i="3"/>
  <c r="J1659" i="3"/>
  <c r="J631" i="3"/>
  <c r="J1000" i="3"/>
  <c r="J2358" i="3"/>
  <c r="J4500" i="3"/>
  <c r="J3767" i="3"/>
  <c r="J4085" i="3"/>
  <c r="J4357" i="3"/>
  <c r="J4667" i="3"/>
  <c r="J4334" i="3"/>
  <c r="J3939" i="3"/>
  <c r="J4531" i="3"/>
  <c r="J618" i="3"/>
  <c r="J442" i="3"/>
  <c r="J908" i="3"/>
  <c r="J2236" i="3"/>
  <c r="J690" i="3"/>
  <c r="J1435" i="3"/>
  <c r="J616" i="3"/>
  <c r="J2612" i="3"/>
  <c r="J3499" i="3"/>
  <c r="J3612" i="3"/>
  <c r="J499" i="3"/>
  <c r="J2066" i="3"/>
  <c r="J2206" i="3"/>
  <c r="J3325" i="3"/>
  <c r="J1597" i="3"/>
  <c r="J2742" i="3"/>
  <c r="J4632" i="3"/>
  <c r="J3878" i="3"/>
  <c r="J2077" i="3"/>
  <c r="J4766" i="3"/>
  <c r="J4457" i="3"/>
  <c r="J133" i="3"/>
  <c r="J1529" i="3"/>
  <c r="J1949" i="3"/>
  <c r="J1438" i="3"/>
  <c r="J2671" i="3"/>
  <c r="J2087" i="3"/>
  <c r="J4388" i="3"/>
  <c r="J3516" i="3"/>
  <c r="J2699" i="3"/>
  <c r="J2585" i="3"/>
  <c r="J1178" i="3"/>
  <c r="J3289" i="3"/>
  <c r="J4037" i="3"/>
  <c r="J3490" i="3"/>
  <c r="J4198" i="3"/>
  <c r="J5008" i="3"/>
  <c r="J4164" i="3"/>
  <c r="J64" i="3"/>
  <c r="J166" i="3"/>
  <c r="J359" i="3"/>
  <c r="J302" i="3"/>
  <c r="J889" i="3"/>
  <c r="J185" i="3"/>
  <c r="J614" i="3"/>
  <c r="J2265" i="3"/>
  <c r="J2659" i="3"/>
  <c r="J623" i="3"/>
  <c r="J756" i="3"/>
  <c r="J1451" i="3"/>
  <c r="J1533" i="3"/>
  <c r="J1615" i="3"/>
  <c r="J629" i="3"/>
  <c r="J2120" i="3"/>
  <c r="J2215" i="3"/>
  <c r="J608" i="3"/>
  <c r="J1849" i="3"/>
  <c r="J2024" i="3"/>
  <c r="J4591" i="3"/>
  <c r="J4335" i="3"/>
  <c r="J2477" i="3"/>
  <c r="J3332" i="3"/>
  <c r="J3272" i="3"/>
  <c r="J2382" i="3"/>
  <c r="J4223" i="3"/>
  <c r="J2415" i="3"/>
  <c r="J2665" i="3"/>
  <c r="J3247" i="3"/>
  <c r="J3340" i="3"/>
  <c r="J3681" i="3"/>
  <c r="J3706" i="3"/>
  <c r="J4710" i="3"/>
  <c r="J3305" i="3"/>
  <c r="J4031" i="3"/>
  <c r="J2827" i="3"/>
  <c r="J4019" i="3"/>
  <c r="J4704" i="3"/>
  <c r="J3855" i="3"/>
  <c r="J1226" i="3"/>
  <c r="J4599" i="3"/>
  <c r="J4879" i="3"/>
  <c r="J4647" i="3"/>
  <c r="J4272" i="3"/>
  <c r="J330" i="3"/>
  <c r="J4717" i="3"/>
  <c r="J1915" i="3"/>
  <c r="J1349" i="3"/>
  <c r="J1905" i="3"/>
  <c r="J2128" i="3"/>
  <c r="J3571" i="3"/>
  <c r="J4758" i="3"/>
  <c r="J1946" i="3"/>
  <c r="J4625" i="3"/>
  <c r="J4456" i="3"/>
  <c r="J300" i="3"/>
  <c r="J606" i="3"/>
  <c r="J1515" i="3"/>
  <c r="J203" i="3"/>
  <c r="J2131" i="3"/>
  <c r="J1543" i="3"/>
  <c r="J4320" i="3"/>
  <c r="J3041" i="3"/>
  <c r="J1894" i="3"/>
  <c r="J4400" i="3"/>
  <c r="J3720" i="3"/>
  <c r="J3406" i="3"/>
  <c r="J187" i="3"/>
  <c r="J825" i="3"/>
  <c r="J467" i="3"/>
  <c r="J3002" i="3"/>
  <c r="J4117" i="3"/>
  <c r="J426" i="3"/>
  <c r="J1373" i="3"/>
  <c r="J2731" i="3"/>
  <c r="J4134" i="3"/>
  <c r="J3364" i="3"/>
  <c r="J4427" i="3"/>
  <c r="J3972" i="3"/>
  <c r="J3641" i="3"/>
  <c r="J719" i="3"/>
  <c r="J2274" i="3"/>
  <c r="J2332" i="3"/>
  <c r="J3947" i="3"/>
  <c r="J2399" i="3"/>
  <c r="J3605" i="3"/>
  <c r="J3772" i="3"/>
  <c r="J4048" i="3"/>
  <c r="J1268" i="3"/>
  <c r="J672" i="3"/>
  <c r="J1442" i="3"/>
  <c r="J177" i="3"/>
  <c r="J772" i="3"/>
  <c r="J1400" i="3"/>
  <c r="J3094" i="3"/>
  <c r="J794" i="3"/>
  <c r="J1773" i="3"/>
  <c r="J3081" i="3"/>
  <c r="J2368" i="3"/>
  <c r="J3650" i="3"/>
  <c r="J2773" i="3"/>
  <c r="J3504" i="3"/>
  <c r="J4452" i="3"/>
  <c r="J4848" i="3"/>
  <c r="J3935" i="3"/>
  <c r="J2709" i="3"/>
  <c r="J4744" i="3"/>
  <c r="J4746" i="3"/>
  <c r="J4578" i="3"/>
  <c r="J1673" i="3"/>
  <c r="J1835" i="3"/>
  <c r="J277" i="3"/>
  <c r="J2449" i="3"/>
  <c r="J2508" i="3"/>
  <c r="J999" i="3"/>
  <c r="J4633" i="3"/>
  <c r="J4819" i="3"/>
  <c r="J523" i="3"/>
  <c r="J2833" i="3"/>
  <c r="J4568" i="3"/>
  <c r="J3782" i="3"/>
  <c r="J4565" i="3"/>
  <c r="J2649" i="3"/>
  <c r="J1333" i="3"/>
  <c r="J4339" i="3"/>
  <c r="J3191" i="3"/>
  <c r="J3539" i="3"/>
  <c r="J3419" i="3"/>
  <c r="J4314" i="3"/>
  <c r="J3088" i="3"/>
  <c r="J4099" i="3"/>
  <c r="J1557" i="3"/>
  <c r="J3566" i="3"/>
  <c r="J16" i="3"/>
  <c r="J3444" i="3"/>
  <c r="J2753" i="3"/>
  <c r="J3671" i="3"/>
  <c r="J4679" i="3"/>
  <c r="J17" i="3"/>
  <c r="J883" i="3"/>
  <c r="J2151" i="3"/>
  <c r="J1003" i="3"/>
  <c r="J1175" i="3"/>
  <c r="J796" i="3"/>
  <c r="J2124" i="3"/>
  <c r="J1441" i="3"/>
  <c r="J3092" i="3"/>
  <c r="J2463" i="3"/>
  <c r="J4493" i="3"/>
  <c r="J2452" i="3"/>
  <c r="J3560" i="3"/>
  <c r="J2815" i="3"/>
  <c r="J4147" i="3"/>
  <c r="J4242" i="3"/>
  <c r="J4915" i="3"/>
  <c r="J2353" i="3"/>
  <c r="J3734" i="3"/>
  <c r="J4410" i="3"/>
  <c r="J3228" i="3"/>
  <c r="J2364" i="3"/>
  <c r="J4523" i="3"/>
  <c r="J1560" i="3"/>
  <c r="J4748" i="3"/>
  <c r="J1813" i="3"/>
  <c r="J4229" i="3"/>
  <c r="J4973" i="3"/>
  <c r="J3297" i="3"/>
  <c r="J1579" i="3"/>
  <c r="J761" i="3"/>
  <c r="J1363" i="3"/>
  <c r="J2772" i="3"/>
  <c r="J3952" i="3"/>
  <c r="J419" i="3"/>
  <c r="J1924" i="3"/>
  <c r="J2438" i="3"/>
  <c r="J602" i="3"/>
  <c r="J4290" i="3"/>
  <c r="J3279" i="3"/>
  <c r="J1704" i="3"/>
  <c r="J4131" i="3"/>
  <c r="J2444" i="3"/>
  <c r="J1765" i="3"/>
  <c r="J3963" i="3"/>
  <c r="J3173" i="3"/>
  <c r="J3284" i="3"/>
  <c r="J1203" i="3"/>
  <c r="J4761" i="3"/>
  <c r="J4817" i="3"/>
  <c r="J4148" i="3"/>
  <c r="J395" i="3"/>
  <c r="J724" i="3"/>
  <c r="J868" i="3"/>
  <c r="J1966" i="3"/>
  <c r="J2016" i="3"/>
  <c r="J3046" i="3"/>
  <c r="J3323" i="3"/>
  <c r="J4163" i="3"/>
  <c r="J2401" i="3"/>
  <c r="J4419" i="3"/>
  <c r="J4669" i="3"/>
  <c r="J3871" i="3"/>
  <c r="J1945" i="3"/>
  <c r="J1464" i="3"/>
  <c r="J2008" i="3"/>
  <c r="J1940" i="3"/>
  <c r="J2379" i="3"/>
  <c r="J60" i="3"/>
  <c r="J2122" i="3"/>
  <c r="J1565" i="3"/>
  <c r="J1361" i="3"/>
  <c r="J2213" i="3"/>
  <c r="J1417" i="3"/>
  <c r="J3000" i="3"/>
  <c r="J406" i="3"/>
  <c r="J1025" i="3"/>
  <c r="J3824" i="3"/>
  <c r="J3675" i="3"/>
  <c r="J4949" i="3"/>
  <c r="J1195" i="3"/>
  <c r="J3512" i="3"/>
  <c r="J434" i="3"/>
  <c r="J2354" i="3"/>
  <c r="J783" i="3"/>
  <c r="J665" i="3"/>
  <c r="J3867" i="3"/>
  <c r="J1505" i="3"/>
  <c r="J1081" i="3"/>
  <c r="J3727" i="3"/>
  <c r="J1602" i="3"/>
  <c r="J3632" i="3"/>
  <c r="J4657" i="3"/>
  <c r="J2578" i="3"/>
  <c r="J3106" i="3"/>
  <c r="J3826" i="3"/>
  <c r="J3256" i="3"/>
  <c r="J4237" i="3"/>
  <c r="J1739" i="3"/>
  <c r="J3538" i="3"/>
  <c r="J4541" i="3"/>
  <c r="J4953" i="3"/>
  <c r="J2771" i="3"/>
  <c r="J3429" i="3"/>
  <c r="J4514" i="3"/>
  <c r="J4321" i="3"/>
  <c r="J4719" i="3"/>
  <c r="J376" i="3"/>
  <c r="J896" i="3"/>
  <c r="J2210" i="3"/>
  <c r="J3415" i="3"/>
  <c r="J389" i="3"/>
  <c r="J4478" i="3"/>
  <c r="J2950" i="3"/>
  <c r="J4445" i="3"/>
  <c r="J2755" i="3"/>
  <c r="J1282" i="3"/>
  <c r="J1251" i="3"/>
  <c r="J4061" i="3"/>
  <c r="J819" i="3"/>
  <c r="J4822" i="3"/>
  <c r="J2978" i="3"/>
  <c r="J2994" i="3"/>
  <c r="J2144" i="3"/>
  <c r="J2635" i="3"/>
  <c r="J131" i="3"/>
  <c r="J2457" i="3"/>
  <c r="J3611" i="3"/>
  <c r="J2089" i="3"/>
  <c r="J437" i="3"/>
  <c r="J625" i="3"/>
  <c r="J1762" i="3"/>
  <c r="J2404" i="3"/>
  <c r="J4192" i="3"/>
  <c r="J3911" i="3"/>
  <c r="J4960" i="3"/>
  <c r="J4598" i="3"/>
  <c r="J2687" i="3"/>
  <c r="J4311" i="3"/>
  <c r="J1317" i="3"/>
  <c r="J4421" i="3"/>
  <c r="J909" i="3"/>
  <c r="J3787" i="3"/>
  <c r="J4631" i="3"/>
  <c r="J2873" i="3"/>
  <c r="J2548" i="3"/>
  <c r="J4433" i="3"/>
  <c r="J1199" i="3"/>
  <c r="J3625" i="3"/>
  <c r="J3978" i="3"/>
  <c r="J4161" i="3"/>
  <c r="J4489" i="3"/>
  <c r="J436" i="3"/>
  <c r="J1211" i="3"/>
  <c r="J2560" i="3"/>
  <c r="J2770" i="3"/>
  <c r="J2534" i="3"/>
  <c r="J895" i="3"/>
  <c r="J1475" i="3"/>
  <c r="J2221" i="3"/>
  <c r="J1717" i="3"/>
  <c r="J2657" i="3"/>
  <c r="J2820" i="3"/>
  <c r="J2469" i="3"/>
  <c r="J2792" i="3"/>
  <c r="J3112" i="3"/>
  <c r="J2297" i="3"/>
  <c r="J2621" i="3"/>
  <c r="J3185" i="3"/>
  <c r="J3774" i="3"/>
  <c r="J4266" i="3"/>
  <c r="J3376" i="3"/>
  <c r="J3717" i="3"/>
  <c r="J3479" i="3"/>
  <c r="J3961" i="3"/>
  <c r="J4665" i="3"/>
  <c r="J4547" i="3"/>
  <c r="J3805" i="3"/>
  <c r="J4932" i="3"/>
  <c r="J3144" i="3"/>
  <c r="J380" i="3"/>
  <c r="J1126" i="3"/>
  <c r="J3287" i="3"/>
  <c r="J4043" i="3"/>
  <c r="J3140" i="3"/>
  <c r="J4554" i="3"/>
  <c r="J4845" i="3"/>
  <c r="J2989" i="3"/>
  <c r="J5012" i="3"/>
  <c r="J4955" i="3"/>
  <c r="J4794" i="3"/>
  <c r="J3101" i="3"/>
  <c r="J2203" i="3"/>
  <c r="J375" i="3"/>
  <c r="J2117" i="3"/>
  <c r="J1764" i="3"/>
  <c r="J560" i="3"/>
  <c r="J4347" i="3"/>
  <c r="J1201" i="3"/>
  <c r="J2501" i="3"/>
  <c r="J4432" i="3"/>
  <c r="J4103" i="3"/>
  <c r="J4363" i="3"/>
  <c r="J4689" i="3"/>
  <c r="J4087" i="3"/>
  <c r="J4629" i="3"/>
  <c r="J1274" i="3"/>
  <c r="J2167" i="3"/>
  <c r="J1913" i="3"/>
  <c r="J4238" i="3"/>
  <c r="J4782" i="3"/>
  <c r="J3535" i="3"/>
  <c r="J1985" i="3"/>
  <c r="J4776" i="3"/>
  <c r="J3733" i="3"/>
  <c r="J2721" i="3"/>
  <c r="J2134" i="3"/>
  <c r="J2136" i="3"/>
  <c r="J2458" i="3"/>
  <c r="J4082" i="3"/>
  <c r="J1213" i="3"/>
  <c r="J3229" i="3"/>
  <c r="J2684" i="3"/>
  <c r="J936" i="3"/>
  <c r="J337" i="3"/>
  <c r="J1709" i="3"/>
  <c r="J2004" i="3"/>
  <c r="J1462" i="3"/>
  <c r="J3458" i="3"/>
  <c r="J1624" i="3"/>
  <c r="J2670" i="3"/>
  <c r="J1970" i="3"/>
  <c r="J3123" i="3"/>
  <c r="J733" i="3"/>
  <c r="J2220" i="3"/>
  <c r="J3353" i="3"/>
  <c r="J3865" i="3"/>
  <c r="J4013" i="3"/>
  <c r="J4571" i="3"/>
  <c r="J1714" i="3"/>
  <c r="J2986" i="3"/>
  <c r="J190" i="3"/>
  <c r="J2584" i="3"/>
  <c r="J968" i="3"/>
  <c r="J905" i="3"/>
  <c r="J3028" i="3"/>
  <c r="J4051" i="3"/>
  <c r="J2371" i="3"/>
  <c r="J2330" i="3"/>
  <c r="J4528" i="3"/>
  <c r="J1575" i="3"/>
  <c r="J4322" i="3"/>
  <c r="J145" i="3"/>
  <c r="J111" i="3"/>
  <c r="J2573" i="3"/>
  <c r="J1686" i="3"/>
  <c r="J2993" i="3"/>
  <c r="J3374" i="3"/>
  <c r="J2907" i="3"/>
  <c r="J2910" i="3"/>
  <c r="J2972" i="3"/>
  <c r="J760" i="3"/>
  <c r="J4181" i="3"/>
  <c r="J971" i="3"/>
  <c r="J1132" i="3"/>
  <c r="J3149" i="3"/>
  <c r="J4176" i="3"/>
  <c r="J4999" i="3"/>
  <c r="J2225" i="3"/>
  <c r="J2701" i="3"/>
  <c r="J2333" i="3"/>
  <c r="J528" i="3"/>
  <c r="J2390" i="3"/>
  <c r="J1904" i="3"/>
  <c r="J3238" i="3"/>
  <c r="J4867" i="3"/>
  <c r="J1524" i="3"/>
  <c r="J798" i="3"/>
  <c r="J2011" i="3"/>
  <c r="J1906" i="3"/>
  <c r="J508" i="3"/>
  <c r="J667" i="3"/>
  <c r="J827" i="3"/>
  <c r="J2522" i="3"/>
  <c r="J3069" i="3"/>
  <c r="J3984" i="3"/>
  <c r="J1453" i="3"/>
  <c r="J3848" i="3"/>
  <c r="J1889" i="3"/>
  <c r="J2803" i="3"/>
  <c r="J3249" i="3"/>
  <c r="J1115" i="3"/>
  <c r="J2932" i="3"/>
  <c r="J3346" i="3"/>
  <c r="J2740" i="3"/>
  <c r="J3899" i="3"/>
  <c r="J3891" i="3"/>
  <c r="J3209" i="3"/>
  <c r="J3308" i="3"/>
  <c r="J3967" i="3"/>
  <c r="J4844" i="3"/>
  <c r="J1790" i="3"/>
  <c r="J4036" i="3"/>
  <c r="J4195" i="3"/>
  <c r="J4694" i="3"/>
  <c r="J1851" i="3"/>
  <c r="J3136" i="3"/>
  <c r="J105" i="3"/>
  <c r="J4587" i="3"/>
  <c r="J2917" i="3"/>
  <c r="J2998" i="3"/>
  <c r="J239" i="3"/>
  <c r="J1928" i="3"/>
  <c r="J3909" i="3"/>
  <c r="J3351" i="3"/>
  <c r="J4499" i="3"/>
  <c r="J3206" i="3"/>
  <c r="J2580" i="3"/>
  <c r="J2733" i="3"/>
  <c r="J3428" i="3"/>
  <c r="J4234" i="3"/>
  <c r="J2200" i="3"/>
  <c r="J2875" i="3"/>
  <c r="J4375" i="3"/>
  <c r="J770" i="3"/>
  <c r="J1452" i="3"/>
  <c r="J785" i="3"/>
  <c r="J2630" i="3"/>
  <c r="J3563" i="3"/>
  <c r="J4615" i="3"/>
  <c r="J870" i="3"/>
  <c r="J735" i="3"/>
  <c r="J624" i="3"/>
  <c r="J1121" i="3"/>
  <c r="J617" i="3"/>
  <c r="J4105" i="3"/>
  <c r="J4731" i="3"/>
  <c r="J2611" i="3"/>
  <c r="J66" i="3"/>
  <c r="J3288" i="3"/>
  <c r="J2662" i="3"/>
  <c r="J4294" i="3"/>
  <c r="J892" i="3"/>
  <c r="J561" i="3"/>
  <c r="J1576" i="3"/>
  <c r="J2095" i="3"/>
  <c r="J1806" i="3"/>
  <c r="J2326" i="3"/>
  <c r="J2849" i="3"/>
  <c r="J2248" i="3"/>
  <c r="J3807" i="3"/>
  <c r="J3796" i="3"/>
  <c r="J2876" i="3"/>
  <c r="J4507" i="3"/>
  <c r="J4616" i="3"/>
  <c r="J4834" i="3"/>
  <c r="J4957" i="3"/>
  <c r="J685" i="3"/>
  <c r="J1378" i="3"/>
  <c r="J3283" i="3"/>
  <c r="J2941" i="3"/>
  <c r="J4265" i="3"/>
  <c r="J62" i="3"/>
  <c r="J966" i="3"/>
  <c r="J3252" i="3"/>
  <c r="J4278" i="3"/>
  <c r="J451" i="3"/>
  <c r="J762" i="3"/>
  <c r="J3635" i="3"/>
  <c r="J4485" i="3"/>
  <c r="J270" i="3"/>
  <c r="J3193" i="3"/>
  <c r="J2663" i="3"/>
  <c r="J4097" i="3"/>
  <c r="J2329" i="3"/>
  <c r="J3908" i="3"/>
  <c r="J2082" i="3"/>
  <c r="J1827" i="3"/>
  <c r="J4471" i="3"/>
  <c r="J3648" i="3"/>
  <c r="J4360" i="3"/>
  <c r="J354" i="3"/>
  <c r="J2339" i="3"/>
  <c r="J4963" i="3"/>
  <c r="J2902" i="3"/>
  <c r="J4104" i="3"/>
  <c r="J1084" i="3"/>
  <c r="J1521" i="3"/>
  <c r="J4090" i="3"/>
  <c r="J1546" i="3"/>
  <c r="J472" i="3"/>
  <c r="J1249" i="3"/>
  <c r="J2818" i="3"/>
  <c r="J1832" i="3"/>
  <c r="J2714" i="3"/>
  <c r="J3339" i="3"/>
  <c r="J3433" i="3"/>
  <c r="J4777" i="3"/>
  <c r="J4371" i="3"/>
  <c r="J4583" i="3"/>
  <c r="J4800" i="3"/>
  <c r="J344" i="3"/>
  <c r="J2296" i="3"/>
  <c r="J3995" i="3"/>
  <c r="J3126" i="3"/>
  <c r="J1716" i="3"/>
  <c r="J1880" i="3"/>
  <c r="J4588" i="3"/>
  <c r="J4674" i="3"/>
  <c r="J857" i="3"/>
  <c r="J2806" i="3"/>
  <c r="J294" i="3"/>
  <c r="J265" i="3"/>
  <c r="J3070" i="3"/>
  <c r="J2033" i="3"/>
  <c r="J3078" i="3"/>
  <c r="J2145" i="3"/>
  <c r="J2148" i="3"/>
  <c r="J2831" i="3"/>
  <c r="J2090" i="3"/>
  <c r="J140" i="3"/>
  <c r="J3606" i="3"/>
  <c r="J91" i="3"/>
  <c r="J1422" i="3"/>
  <c r="J1796" i="3"/>
  <c r="J4863" i="3"/>
  <c r="J831" i="3"/>
  <c r="J2674" i="3"/>
  <c r="J2142" i="3"/>
  <c r="J3759" i="3"/>
  <c r="J322" i="3"/>
  <c r="J107" i="3"/>
  <c r="J707" i="3"/>
  <c r="J456" i="3"/>
  <c r="J1049" i="3"/>
  <c r="J3849" i="3"/>
  <c r="J958" i="3"/>
  <c r="J2189" i="3"/>
  <c r="J3105" i="3"/>
  <c r="J2628" i="3"/>
  <c r="J3892" i="3"/>
  <c r="J4666" i="3"/>
  <c r="J4786" i="3"/>
  <c r="J3307" i="3"/>
  <c r="J4425" i="3"/>
  <c r="J4046" i="3"/>
  <c r="J4824" i="3"/>
  <c r="J1046" i="3"/>
  <c r="J2192" i="3"/>
  <c r="J655" i="3"/>
  <c r="J2558" i="3"/>
  <c r="J865" i="3"/>
  <c r="J3742" i="3"/>
  <c r="J3726" i="3"/>
  <c r="J3866" i="3"/>
  <c r="J584" i="3"/>
  <c r="J3236" i="3"/>
  <c r="J3056" i="3"/>
  <c r="J3014" i="3"/>
  <c r="J4355" i="3"/>
  <c r="J4573" i="3"/>
  <c r="J356" i="3"/>
  <c r="J1146" i="3"/>
  <c r="J4024" i="3"/>
  <c r="J4875" i="3"/>
  <c r="J4512" i="3"/>
  <c r="J2058" i="3"/>
  <c r="J1956" i="3"/>
  <c r="J2627" i="3"/>
  <c r="J2567" i="3"/>
  <c r="J5011" i="3"/>
  <c r="J992" i="3"/>
  <c r="J4182" i="3"/>
  <c r="J4691" i="3"/>
  <c r="J2622" i="3"/>
  <c r="J3134" i="3"/>
  <c r="J1899" i="3"/>
  <c r="J2582" i="3"/>
  <c r="J4" i="3"/>
  <c r="J18" i="3"/>
  <c r="J1177" i="3"/>
  <c r="J571" i="3"/>
  <c r="J3672" i="3"/>
  <c r="J3676" i="3"/>
  <c r="J2903" i="3"/>
  <c r="J1645" i="3"/>
  <c r="J4274" i="3"/>
  <c r="J4621" i="3"/>
  <c r="J28" i="3"/>
  <c r="J27" i="3"/>
  <c r="J117" i="3"/>
  <c r="J1330" i="3"/>
  <c r="J20" i="3"/>
  <c r="J2952" i="3"/>
  <c r="J731" i="3"/>
  <c r="J3217" i="3"/>
  <c r="J1036" i="3"/>
  <c r="J963" i="3"/>
  <c r="J4847" i="3"/>
  <c r="J1540" i="3"/>
  <c r="J2462" i="3"/>
  <c r="J125" i="3"/>
  <c r="J3851" i="3"/>
  <c r="J2848" i="3"/>
  <c r="J2605" i="3"/>
  <c r="J3879" i="3"/>
  <c r="J3661" i="3"/>
  <c r="J4249" i="3"/>
  <c r="J4409" i="3"/>
  <c r="J170" i="3"/>
  <c r="J1503" i="3"/>
  <c r="J2606" i="3"/>
  <c r="J3026" i="3"/>
  <c r="J1918" i="3"/>
  <c r="J817" i="3"/>
  <c r="J1343" i="3"/>
  <c r="J2315" i="3"/>
  <c r="J1246" i="3"/>
  <c r="J2039" i="3"/>
  <c r="J2774" i="3"/>
  <c r="J1069" i="3"/>
  <c r="J2834" i="3"/>
  <c r="J1026" i="3"/>
  <c r="J2841" i="3"/>
  <c r="J4833" i="3"/>
  <c r="J3035" i="3"/>
  <c r="J3059" i="3"/>
  <c r="J4183" i="3"/>
  <c r="J4119" i="3"/>
  <c r="J4359" i="3"/>
  <c r="J3461" i="3"/>
  <c r="J3768" i="3"/>
  <c r="J4539" i="3"/>
  <c r="J3033" i="3"/>
  <c r="J2838" i="3"/>
  <c r="J605" i="3"/>
  <c r="J2421" i="3"/>
  <c r="J4417" i="3"/>
  <c r="J325" i="3"/>
  <c r="J4063" i="3"/>
  <c r="J3024" i="3"/>
  <c r="J306" i="3"/>
  <c r="J564" i="3"/>
  <c r="J3703" i="3"/>
  <c r="J3785" i="3"/>
  <c r="J4219" i="3"/>
  <c r="J3215" i="3"/>
  <c r="J951" i="3"/>
  <c r="J2564" i="3"/>
  <c r="J3251" i="3"/>
  <c r="J433" i="3"/>
  <c r="J540" i="3"/>
  <c r="J3889" i="3"/>
  <c r="J2162" i="3"/>
  <c r="J4431" i="3"/>
  <c r="J4230" i="3"/>
  <c r="J4644" i="3"/>
  <c r="J4401" i="3"/>
  <c r="J4851" i="3"/>
  <c r="J1604" i="3"/>
  <c r="J832" i="3"/>
  <c r="J1402" i="3"/>
  <c r="J1271" i="3"/>
  <c r="J4190" i="3"/>
  <c r="J4155" i="3"/>
  <c r="J4264" i="3"/>
  <c r="J1663" i="3"/>
  <c r="J2097" i="3"/>
  <c r="J2626" i="3"/>
  <c r="J2933" i="3"/>
  <c r="J3862" i="3"/>
  <c r="J2547" i="3"/>
  <c r="J1341" i="3"/>
  <c r="J3083" i="3"/>
  <c r="J3138" i="3"/>
  <c r="J704" i="3"/>
  <c r="J834" i="3"/>
  <c r="J4946" i="3"/>
  <c r="J4276" i="3"/>
  <c r="J1510" i="3"/>
  <c r="J1564" i="3"/>
  <c r="J1980" i="3"/>
  <c r="J3282" i="3"/>
  <c r="J4948" i="3"/>
  <c r="J4156" i="3"/>
  <c r="J1581" i="3"/>
  <c r="J1135" i="3"/>
  <c r="J4039" i="3"/>
  <c r="J1393" i="3"/>
  <c r="J4492" i="3"/>
  <c r="J3237" i="3"/>
  <c r="J4447" i="3"/>
  <c r="J4295" i="3"/>
  <c r="J1793" i="3"/>
  <c r="J579" i="3"/>
  <c r="J2391" i="3"/>
  <c r="J3494" i="3"/>
  <c r="J2856" i="3"/>
  <c r="J4006" i="3"/>
  <c r="J2340" i="3"/>
  <c r="J2065" i="3"/>
  <c r="J4990" i="3"/>
  <c r="J4730" i="3"/>
  <c r="J3383" i="3"/>
  <c r="J13" i="3"/>
  <c r="J1104" i="3"/>
  <c r="J3243" i="3"/>
  <c r="J3629" i="3"/>
  <c r="J2164" i="3"/>
  <c r="J2118" i="3"/>
  <c r="J1034" i="3"/>
  <c r="J2722" i="3"/>
  <c r="J347" i="3"/>
  <c r="J3987" i="3"/>
  <c r="J1910" i="3"/>
  <c r="J2282" i="3"/>
  <c r="J4210" i="3"/>
  <c r="J3817" i="3"/>
  <c r="J3890" i="3"/>
  <c r="J4215" i="3"/>
  <c r="J3397" i="3"/>
  <c r="J4754" i="3"/>
  <c r="J1600" i="3"/>
  <c r="J272" i="3"/>
  <c r="J1399" i="3"/>
  <c r="J2641" i="3"/>
  <c r="J1792" i="3"/>
  <c r="J4481" i="3"/>
  <c r="J4857" i="3"/>
  <c r="J4914" i="3"/>
  <c r="J2617" i="3"/>
  <c r="J2695" i="3"/>
  <c r="J1412" i="3"/>
  <c r="J1948" i="3"/>
  <c r="J450" i="3"/>
  <c r="J1724" i="3"/>
  <c r="J4708" i="3"/>
  <c r="J1692" i="3"/>
  <c r="J2878" i="3"/>
  <c r="J2370" i="3"/>
  <c r="J2954" i="3"/>
  <c r="J1680" i="3"/>
  <c r="J2111" i="3"/>
  <c r="J4970" i="3"/>
  <c r="J2174" i="3"/>
  <c r="J3292" i="3"/>
  <c r="J727" i="3"/>
  <c r="J1768" i="3"/>
  <c r="J930" i="3"/>
  <c r="J4760" i="3"/>
  <c r="J3946" i="3"/>
  <c r="J3769" i="3"/>
  <c r="J4549" i="3"/>
  <c r="J2149" i="3"/>
  <c r="J2133" i="3"/>
  <c r="J4361" i="3"/>
  <c r="J4486" i="3"/>
  <c r="J1227" i="3"/>
  <c r="J1959" i="3"/>
  <c r="J3744" i="3"/>
  <c r="J260" i="3"/>
  <c r="J535" i="3"/>
  <c r="J1482" i="3"/>
  <c r="J4330" i="3"/>
  <c r="J209" i="3"/>
  <c r="J1502" i="3"/>
  <c r="J1879" i="3"/>
  <c r="J1248" i="3"/>
  <c r="J659" i="3"/>
  <c r="J1711" i="3"/>
  <c r="J1404" i="3"/>
  <c r="J1245" i="3"/>
  <c r="J1448" i="3"/>
  <c r="J2032" i="3"/>
  <c r="J2624" i="3"/>
  <c r="J3020" i="3"/>
  <c r="J2355" i="3"/>
  <c r="J4123" i="3"/>
  <c r="J4167" i="3"/>
  <c r="J4206" i="3"/>
  <c r="J4509" i="3"/>
  <c r="J1626" i="3"/>
  <c r="J61" i="3"/>
  <c r="J4064" i="3"/>
  <c r="J4856" i="3"/>
  <c r="J410" i="3"/>
  <c r="J2552" i="3"/>
  <c r="J771" i="3"/>
  <c r="J2867" i="3"/>
  <c r="J4328" i="3"/>
  <c r="J3072" i="3"/>
  <c r="J4449" i="3"/>
  <c r="J668" i="3"/>
  <c r="J1060" i="3"/>
  <c r="J1171" i="3"/>
  <c r="J1664" i="3"/>
  <c r="J74" i="3"/>
  <c r="J3275" i="3"/>
  <c r="J4313" i="3"/>
  <c r="J2918" i="3"/>
  <c r="J2389" i="3"/>
  <c r="J3576" i="3"/>
  <c r="J2204" i="3"/>
  <c r="J3804" i="3"/>
  <c r="J2397" i="3"/>
  <c r="J4240" i="3"/>
  <c r="J2061" i="3"/>
  <c r="J2987" i="3"/>
  <c r="J3117" i="3"/>
  <c r="J1045" i="3"/>
  <c r="J4947" i="3"/>
  <c r="J1995" i="3"/>
  <c r="J1973" i="3"/>
  <c r="J1748" i="3"/>
  <c r="J2672" i="3"/>
  <c r="J1030" i="3"/>
  <c r="J136" i="3"/>
  <c r="J1737" i="3"/>
  <c r="J250" i="3"/>
  <c r="J1853" i="3"/>
  <c r="J3705" i="3"/>
  <c r="J4885" i="3"/>
  <c r="J4640" i="3"/>
  <c r="J1854" i="3"/>
  <c r="J1701" i="3"/>
  <c r="J1038" i="3"/>
  <c r="J3476" i="3"/>
  <c r="J2454" i="3"/>
  <c r="J570" i="3"/>
  <c r="J1097" i="3"/>
  <c r="J3664" i="3"/>
  <c r="J4140" i="3"/>
  <c r="J1508" i="3"/>
  <c r="J2426" i="3"/>
  <c r="J3336" i="3"/>
  <c r="J4369" i="3"/>
  <c r="J1729" i="3"/>
  <c r="J1465" i="3"/>
  <c r="J2937" i="3"/>
  <c r="J4898" i="3"/>
  <c r="J4655" i="3"/>
  <c r="J3647" i="3"/>
  <c r="J4653" i="3"/>
  <c r="J1507" i="3"/>
  <c r="J4988" i="3"/>
  <c r="J1520" i="3"/>
  <c r="J3119" i="3"/>
  <c r="J4630" i="3"/>
  <c r="J4984" i="3"/>
  <c r="J2349" i="3"/>
  <c r="J3663" i="3"/>
  <c r="J2854" i="3"/>
  <c r="J1548" i="3"/>
  <c r="J2533" i="3"/>
  <c r="J3642" i="3"/>
  <c r="J1996" i="3"/>
  <c r="J2830" i="3"/>
  <c r="J4319" i="3"/>
  <c r="J2239" i="3"/>
  <c r="J4350" i="3"/>
  <c r="J4340" i="3"/>
  <c r="J3989" i="3"/>
  <c r="J1684" i="3"/>
  <c r="J4241" i="3"/>
  <c r="J2936" i="3"/>
  <c r="J459" i="3"/>
  <c r="J1809" i="3"/>
  <c r="J913" i="3"/>
  <c r="J630" i="3"/>
  <c r="J763" i="3"/>
  <c r="J4374" i="3"/>
  <c r="J1865" i="3"/>
  <c r="J4073" i="3"/>
  <c r="J3775" i="3"/>
  <c r="J2984" i="3"/>
  <c r="J1024" i="3"/>
  <c r="J1541" i="3"/>
  <c r="J1547" i="3"/>
  <c r="J872" i="3"/>
  <c r="J2633" i="3"/>
  <c r="J2946" i="3"/>
  <c r="J4216" i="3"/>
  <c r="J1424" i="3"/>
  <c r="J2515" i="3"/>
  <c r="J2106" i="3"/>
  <c r="J2904" i="3"/>
  <c r="J3646" i="3"/>
  <c r="J3437" i="3"/>
  <c r="J3554" i="3"/>
  <c r="J4868" i="3"/>
  <c r="J1183" i="3"/>
  <c r="J2911" i="3"/>
  <c r="J3350" i="3"/>
  <c r="J3103" i="3"/>
  <c r="J656" i="3"/>
  <c r="J4707" i="3"/>
  <c r="J323" i="3"/>
  <c r="J114" i="3"/>
  <c r="J2589" i="3"/>
  <c r="J4726" i="3"/>
  <c r="J1848" i="3"/>
  <c r="J3006" i="3"/>
  <c r="J1682" i="3"/>
  <c r="J2555" i="3"/>
  <c r="J2298" i="3"/>
  <c r="J3640" i="3"/>
  <c r="J4057" i="3"/>
  <c r="J552" i="3"/>
  <c r="J3495" i="3"/>
  <c r="J1647" i="3"/>
  <c r="J2762" i="3"/>
  <c r="J3912" i="3"/>
  <c r="J4383" i="3"/>
  <c r="J3413" i="3"/>
  <c r="J3233" i="3"/>
  <c r="J284" i="3"/>
  <c r="J4071" i="3"/>
  <c r="J3688" i="3"/>
  <c r="J4200" i="3"/>
  <c r="J747" i="3"/>
  <c r="J2969" i="3"/>
  <c r="J4296" i="3"/>
  <c r="J1606" i="3"/>
  <c r="J2967" i="3"/>
  <c r="J4926" i="3"/>
  <c r="J3917" i="3"/>
  <c r="J1368" i="3"/>
  <c r="J2529" i="3"/>
  <c r="J2666" i="3"/>
  <c r="J4649" i="3"/>
  <c r="J3089" i="3"/>
  <c r="J3761" i="3"/>
  <c r="J2141" i="3"/>
  <c r="J1922" i="3"/>
  <c r="J1309" i="3"/>
  <c r="J3212" i="3"/>
  <c r="J4284" i="3"/>
  <c r="J1031" i="3"/>
  <c r="J2802" i="3"/>
  <c r="J3713" i="3"/>
  <c r="J2154" i="3"/>
  <c r="J3694" i="3"/>
  <c r="J2040" i="3"/>
  <c r="J2046" i="3"/>
  <c r="J156" i="3"/>
  <c r="J194" i="3"/>
  <c r="J609" i="3"/>
  <c r="J2483" i="3"/>
  <c r="J1070" i="3"/>
  <c r="J1780" i="3"/>
  <c r="J1430" i="3"/>
  <c r="J2300" i="3"/>
  <c r="J2921" i="3"/>
  <c r="J4022" i="3"/>
  <c r="J3828" i="3"/>
  <c r="J3232" i="3"/>
  <c r="J4411" i="3"/>
  <c r="J2327" i="3"/>
  <c r="J2230" i="3"/>
  <c r="J1498" i="3"/>
  <c r="J716" i="3"/>
  <c r="J4521" i="3"/>
  <c r="J144" i="3"/>
  <c r="J3711" i="3"/>
  <c r="J4390" i="3"/>
  <c r="J3599" i="3"/>
  <c r="J2045" i="3"/>
  <c r="J2511" i="3"/>
  <c r="J3656" i="3"/>
  <c r="J863" i="3"/>
  <c r="J4718" i="3"/>
  <c r="J1420" i="3"/>
  <c r="J2823" i="3"/>
  <c r="J4756" i="3"/>
  <c r="J1969" i="3"/>
  <c r="J3430" i="3"/>
  <c r="J740" i="3"/>
  <c r="J274" i="3"/>
  <c r="J127" i="3"/>
  <c r="J2116" i="3"/>
  <c r="J3183" i="3"/>
  <c r="J2112" i="3"/>
  <c r="J1450" i="3"/>
  <c r="J3062" i="3"/>
  <c r="J4997" i="3"/>
  <c r="J4979" i="3"/>
  <c r="J2953" i="3"/>
  <c r="J70" i="3"/>
  <c r="J1331" i="3"/>
  <c r="J5010" i="3"/>
  <c r="J3115" i="3"/>
  <c r="J1011" i="3"/>
  <c r="J1750" i="3"/>
  <c r="J4153" i="3"/>
  <c r="J4435" i="3"/>
  <c r="J2553" i="3"/>
  <c r="J1685" i="3"/>
  <c r="J3355" i="3"/>
  <c r="J2925" i="3"/>
  <c r="J4415" i="3"/>
  <c r="J3795" i="3"/>
  <c r="J3487" i="3"/>
  <c r="J4711" i="3"/>
  <c r="J2163" i="3"/>
  <c r="J4426" i="3"/>
  <c r="J471" i="3"/>
  <c r="J1967" i="3"/>
  <c r="J2423" i="3"/>
  <c r="J52" i="3"/>
  <c r="J353" i="3"/>
  <c r="J1455" i="3"/>
  <c r="J1572" i="3"/>
  <c r="J1781" i="3"/>
  <c r="J1830" i="3"/>
  <c r="J1636" i="3"/>
  <c r="J2080" i="3"/>
  <c r="J3099" i="3"/>
  <c r="J4560" i="3"/>
  <c r="J3264" i="3"/>
  <c r="J1774" i="3"/>
  <c r="J2064" i="3"/>
  <c r="J4871" i="3"/>
  <c r="J1487" i="3"/>
  <c r="J4029" i="3"/>
  <c r="J3294" i="3"/>
  <c r="J4235" i="3"/>
  <c r="J4962" i="3"/>
  <c r="J2698" i="3"/>
  <c r="J3342" i="3"/>
  <c r="J3639" i="3"/>
  <c r="J4750" i="3"/>
  <c r="J3329" i="3"/>
  <c r="J4597" i="3"/>
  <c r="J3341" i="3"/>
  <c r="J3536" i="3"/>
  <c r="J2264" i="3"/>
  <c r="J2026" i="3"/>
  <c r="J3783" i="3"/>
  <c r="J1845" i="3"/>
  <c r="J4381" i="3"/>
  <c r="J3719" i="3"/>
  <c r="J4248" i="3"/>
  <c r="J2610" i="3"/>
  <c r="J3015" i="3"/>
  <c r="J1718" i="3"/>
  <c r="J1784" i="3"/>
  <c r="J1925" i="3"/>
  <c r="J4093" i="3"/>
  <c r="J1870" i="3"/>
  <c r="J1416" i="3"/>
  <c r="J2874" i="3"/>
  <c r="J4983" i="3"/>
  <c r="J4520" i="3"/>
  <c r="J1150" i="3"/>
  <c r="J4472" i="3"/>
  <c r="J53" i="3"/>
  <c r="J1500" i="3"/>
  <c r="J1390" i="3"/>
  <c r="J715" i="3"/>
  <c r="J4327" i="3"/>
  <c r="J2583" i="3"/>
  <c r="J510" i="3"/>
  <c r="J1415" i="3"/>
  <c r="J1775" i="3"/>
  <c r="J101" i="3"/>
  <c r="J639" i="3"/>
  <c r="J1869" i="3"/>
  <c r="J1394" i="3"/>
  <c r="J1836" i="3"/>
  <c r="J2828" i="3"/>
  <c r="J2432" i="3"/>
  <c r="J3746" i="3"/>
  <c r="J88" i="3"/>
  <c r="J789" i="3"/>
  <c r="J4805" i="3"/>
  <c r="J4993" i="3"/>
  <c r="J4081" i="3"/>
  <c r="J1202" i="3"/>
  <c r="J1598" i="3"/>
  <c r="J3643" i="3"/>
  <c r="J1812" i="3"/>
  <c r="J3068" i="3"/>
  <c r="J2155" i="3"/>
  <c r="J3497" i="3"/>
  <c r="J4032" i="3"/>
  <c r="J2012" i="3"/>
  <c r="J2562" i="3"/>
  <c r="J2190" i="3"/>
  <c r="J1779" i="3"/>
  <c r="J4624" i="3"/>
  <c r="J970" i="3"/>
  <c r="J1369" i="3"/>
  <c r="J3607" i="3"/>
  <c r="J2091" i="3"/>
  <c r="J732" i="3"/>
  <c r="J1527" i="3"/>
  <c r="J1222" i="3"/>
  <c r="J1109" i="3"/>
  <c r="J3500" i="3"/>
  <c r="J545" i="3"/>
  <c r="J566" i="3"/>
  <c r="J51" i="3"/>
  <c r="J1501" i="3"/>
  <c r="J1755" i="3"/>
  <c r="J4611" i="3"/>
  <c r="J1162" i="3"/>
  <c r="J1914" i="3"/>
  <c r="J286" i="3"/>
  <c r="J1314" i="3"/>
  <c r="J2767" i="3"/>
  <c r="J1539" i="3"/>
  <c r="J3455" i="3"/>
  <c r="J2680" i="3"/>
  <c r="J2516" i="3"/>
  <c r="J3060" i="3"/>
  <c r="J701" i="3"/>
  <c r="J4468" i="3"/>
  <c r="J4455" i="3"/>
  <c r="J2757" i="3"/>
  <c r="J3897" i="3"/>
  <c r="J4609" i="3"/>
  <c r="J2470" i="3"/>
  <c r="J4981" i="3"/>
  <c r="J3919" i="3"/>
  <c r="J4902" i="3"/>
  <c r="J160" i="3"/>
  <c r="J3338" i="3"/>
  <c r="J3210" i="3"/>
  <c r="J2922" i="3"/>
  <c r="J1921" i="3"/>
  <c r="J4977" i="3"/>
  <c r="J3425" i="3"/>
  <c r="J2199" i="3"/>
  <c r="J1722" i="3"/>
  <c r="J3999" i="3"/>
  <c r="J1931" i="3"/>
  <c r="J3594" i="3"/>
  <c r="J2551" i="3"/>
  <c r="J4055" i="3"/>
  <c r="J488" i="3"/>
  <c r="J3214" i="3"/>
  <c r="J3579" i="3"/>
  <c r="J1447" i="3"/>
  <c r="J1702" i="3"/>
  <c r="J2471" i="3"/>
  <c r="J3038" i="3"/>
  <c r="J102" i="3"/>
  <c r="J967" i="3"/>
  <c r="J3116" i="3"/>
  <c r="J3219" i="3"/>
  <c r="J2186" i="3"/>
  <c r="J4007" i="3"/>
  <c r="J2138" i="3"/>
  <c r="J4203" i="3"/>
  <c r="J4199" i="3"/>
  <c r="J3788" i="3"/>
  <c r="J1947" i="3"/>
  <c r="J415" i="3"/>
  <c r="J856" i="3"/>
  <c r="J1758" i="3"/>
  <c r="J3385" i="3"/>
  <c r="J2099" i="3"/>
  <c r="J2958" i="3"/>
  <c r="J2372" i="3"/>
  <c r="J1955" i="3"/>
  <c r="J4408" i="3"/>
  <c r="J3048" i="3"/>
  <c r="J2895" i="3"/>
  <c r="J3721" i="3"/>
  <c r="J1583" i="3"/>
  <c r="J4804" i="3"/>
  <c r="J2668" i="3"/>
  <c r="J4110" i="3"/>
  <c r="J1614" i="3"/>
  <c r="J163" i="3"/>
  <c r="J3507" i="3"/>
  <c r="J2859" i="3"/>
  <c r="J4137" i="3"/>
  <c r="J1671" i="3"/>
  <c r="J4003" i="3"/>
  <c r="J2294" i="3"/>
  <c r="J1480" i="3"/>
  <c r="J3653" i="3"/>
  <c r="J1247" i="3"/>
  <c r="J4533" i="3"/>
  <c r="J3716" i="3"/>
  <c r="J3184" i="3"/>
  <c r="J563" i="3"/>
  <c r="J1573" i="3"/>
  <c r="J4752" i="3"/>
  <c r="J4053" i="3"/>
  <c r="J4818" i="3"/>
  <c r="J4567" i="3"/>
  <c r="J2277" i="3"/>
  <c r="J3916" i="3"/>
  <c r="J4282" i="3"/>
  <c r="J4911" i="3"/>
  <c r="J2263" i="3"/>
  <c r="J2119" i="3"/>
  <c r="J1456" i="3"/>
  <c r="J1783" i="3"/>
  <c r="J3725" i="3"/>
  <c r="J2337" i="3"/>
  <c r="J4133" i="3"/>
  <c r="J2187" i="3"/>
  <c r="J2308" i="3"/>
  <c r="J514" i="3"/>
  <c r="J121" i="3"/>
  <c r="J2283" i="3"/>
  <c r="J7" i="3"/>
  <c r="J4916" i="3"/>
  <c r="J1370" i="3"/>
  <c r="J1491" i="3"/>
  <c r="J4642" i="3"/>
  <c r="J3910" i="3"/>
  <c r="J3257" i="3"/>
  <c r="J3473" i="3"/>
  <c r="J4842" i="3"/>
  <c r="J4441" i="3"/>
  <c r="J2579" i="3"/>
  <c r="J4244" i="3"/>
  <c r="J4882" i="3"/>
  <c r="J1377" i="3"/>
  <c r="J4964" i="3"/>
  <c r="J2571" i="3"/>
  <c r="J4941" i="3"/>
  <c r="J3985" i="3"/>
  <c r="J2234" i="3"/>
  <c r="J1883" i="3"/>
  <c r="J3276" i="3"/>
  <c r="J922" i="3"/>
  <c r="J1383" i="3"/>
  <c r="J1833" i="3"/>
  <c r="J3844" i="3"/>
  <c r="J1752" i="3"/>
  <c r="J1376" i="3"/>
  <c r="J4436" i="3"/>
  <c r="J3348" i="3"/>
  <c r="J4475" i="3"/>
  <c r="J3438" i="3"/>
  <c r="J3763" i="3"/>
  <c r="J851" i="3"/>
  <c r="J3205" i="3"/>
  <c r="J1319" i="3"/>
  <c r="J3411" i="3"/>
  <c r="J4849" i="3"/>
  <c r="J4380" i="3"/>
  <c r="J4552" i="3"/>
  <c r="J249" i="3"/>
  <c r="J4102" i="3"/>
  <c r="J3310" i="3"/>
  <c r="J3921" i="3"/>
  <c r="J3124" i="3"/>
  <c r="J3207" i="3"/>
  <c r="J3281" i="3"/>
  <c r="J3830" i="3"/>
  <c r="J2789" i="3"/>
  <c r="J4228" i="3"/>
  <c r="J134" i="3"/>
  <c r="J1936" i="3"/>
  <c r="J2266" i="3"/>
  <c r="J3025" i="3"/>
  <c r="J4212" i="3"/>
  <c r="J3145" i="3"/>
  <c r="J3363" i="3"/>
  <c r="J884" i="3"/>
  <c r="J4418" i="3"/>
  <c r="J927" i="3"/>
  <c r="J2085" i="3"/>
  <c r="J3712" i="3"/>
  <c r="J3524" i="3"/>
  <c r="J3858" i="3"/>
  <c r="J4685" i="3"/>
  <c r="J4138" i="3"/>
  <c r="J3155" i="3"/>
  <c r="J3930" i="3"/>
  <c r="J3869" i="3"/>
  <c r="J4690" i="3"/>
  <c r="J4735" i="3"/>
  <c r="J680" i="3"/>
  <c r="J3510" i="3"/>
  <c r="J3204" i="3"/>
  <c r="J1443" i="3"/>
  <c r="J1423" i="3"/>
  <c r="J3328" i="3"/>
  <c r="J1857" i="3"/>
  <c r="J2973" i="3"/>
  <c r="J1217" i="3"/>
  <c r="J1778" i="3"/>
  <c r="J3634" i="3"/>
  <c r="J3417" i="3"/>
  <c r="J2870" i="3"/>
  <c r="J217" i="3"/>
  <c r="J4855" i="3"/>
  <c r="J2997" i="3"/>
  <c r="J1838" i="3"/>
  <c r="J1496" i="3"/>
  <c r="J89" i="3"/>
  <c r="J1951" i="3"/>
  <c r="J2625" i="3"/>
  <c r="J2250" i="3"/>
  <c r="J3242" i="3"/>
  <c r="J4814" i="3"/>
  <c r="J4705" i="3"/>
  <c r="J751" i="3"/>
  <c r="J4423" i="3"/>
  <c r="J4146" i="3"/>
  <c r="J214" i="3"/>
  <c r="J4077" i="3"/>
  <c r="J1712" i="3"/>
  <c r="J4722" i="3"/>
  <c r="J3948" i="3"/>
  <c r="J2169" i="3"/>
  <c r="J4784" i="3"/>
  <c r="J4968" i="3"/>
  <c r="J2963" i="3"/>
  <c r="J4300" i="3"/>
  <c r="J2321" i="3"/>
  <c r="J1234" i="3"/>
  <c r="J1236" i="3"/>
  <c r="J3991" i="3"/>
  <c r="J1262" i="3"/>
  <c r="J4971" i="3"/>
  <c r="J4806" i="3"/>
  <c r="J1007" i="3"/>
  <c r="J2377" i="3"/>
  <c r="J288" i="3"/>
  <c r="J2639" i="3"/>
  <c r="J3838" i="3"/>
  <c r="J4287" i="3"/>
  <c r="J4184" i="3"/>
  <c r="J2642" i="3"/>
  <c r="J2172" i="3"/>
  <c r="J4510" i="3"/>
  <c r="J1745" i="3"/>
  <c r="J3152" i="3"/>
  <c r="J1979" i="3"/>
  <c r="J1841" i="3"/>
  <c r="J3813" i="3"/>
  <c r="J3211" i="3"/>
  <c r="J2540" i="3"/>
  <c r="J708" i="3"/>
  <c r="J1261" i="3"/>
  <c r="J2018" i="3"/>
  <c r="J1691" i="3"/>
  <c r="J3962" i="3"/>
  <c r="J3738" i="3"/>
  <c r="J2744" i="3"/>
  <c r="J3165" i="3"/>
  <c r="J4379" i="3"/>
  <c r="J3827" i="3"/>
  <c r="J1582" i="3"/>
  <c r="J2653" i="3"/>
  <c r="J2577" i="3"/>
  <c r="J2586" i="3"/>
  <c r="J2813" i="3"/>
  <c r="J737" i="3"/>
  <c r="J454" i="3"/>
  <c r="J1418" i="3"/>
  <c r="J1170" i="3"/>
  <c r="J4540" i="3"/>
  <c r="J4209" i="3"/>
  <c r="J1013" i="3"/>
  <c r="J3868" i="3"/>
  <c r="J3488" i="3"/>
  <c r="J4028" i="3"/>
  <c r="J4011" i="3"/>
  <c r="J4358" i="3"/>
  <c r="J3532" i="3"/>
  <c r="J204" i="3"/>
  <c r="J4772" i="3"/>
  <c r="J2732" i="3"/>
  <c r="J3692" i="3"/>
  <c r="J1993" i="3"/>
  <c r="J4143" i="3"/>
  <c r="J4880" i="3"/>
  <c r="J1660" i="3"/>
  <c r="J4976" i="3"/>
  <c r="J3589" i="3"/>
  <c r="J2615" i="3"/>
  <c r="J3224" i="3"/>
  <c r="J3662" i="3"/>
  <c r="J4506" i="3"/>
  <c r="J901" i="3"/>
  <c r="J1078" i="3"/>
  <c r="J1839" i="3"/>
  <c r="J3926" i="3"/>
  <c r="J3820" i="3"/>
  <c r="J1311" i="3"/>
  <c r="J3270" i="3"/>
  <c r="J2929" i="3"/>
  <c r="J429" i="3"/>
  <c r="J4526" i="3"/>
  <c r="J4989" i="3"/>
  <c r="J3753" i="3"/>
  <c r="J3280" i="3"/>
  <c r="J4755" i="3"/>
  <c r="J4622" i="3"/>
  <c r="J4940" i="3"/>
  <c r="J4759" i="3"/>
  <c r="J2604" i="3"/>
  <c r="J1020" i="3"/>
  <c r="J4637" i="3"/>
  <c r="J3980" i="3"/>
  <c r="J4132" i="3"/>
  <c r="J2689" i="3"/>
  <c r="J2795" i="3"/>
  <c r="J607" i="3"/>
  <c r="J4987" i="3"/>
  <c r="J4012" i="3"/>
  <c r="J4112" i="3"/>
  <c r="J1120" i="3"/>
  <c r="J1338" i="3"/>
  <c r="J3174" i="3"/>
  <c r="J916" i="3"/>
  <c r="J3405" i="3"/>
  <c r="J3754" i="3"/>
  <c r="J1623" i="3"/>
  <c r="J3757" i="3"/>
  <c r="J247" i="3"/>
  <c r="L4569" i="3"/>
  <c r="L1078" i="3"/>
  <c r="L4411" i="3"/>
  <c r="L4138" i="3"/>
  <c r="L4272" i="3"/>
  <c r="L4155" i="3"/>
  <c r="L3629" i="3"/>
  <c r="L4585" i="3"/>
  <c r="L4981" i="3"/>
  <c r="L2717" i="3"/>
  <c r="L3786" i="3"/>
  <c r="L4573" i="3"/>
  <c r="L4677" i="3"/>
  <c r="L4944" i="3"/>
  <c r="L527" i="3"/>
  <c r="L3850" i="3"/>
  <c r="L4156" i="3"/>
  <c r="L2957" i="3"/>
  <c r="L5003" i="3"/>
  <c r="L536" i="3"/>
  <c r="L4442" i="3"/>
  <c r="L1604" i="3"/>
  <c r="L4169" i="3"/>
  <c r="L3406" i="3"/>
  <c r="L3757" i="3"/>
  <c r="L1835" i="3"/>
  <c r="L1161" i="3"/>
  <c r="L2143" i="3"/>
  <c r="L4148" i="3"/>
  <c r="L4435" i="3"/>
  <c r="L647" i="3"/>
  <c r="L1673" i="3"/>
  <c r="L2631" i="3"/>
  <c r="L3304" i="3"/>
  <c r="L3548" i="3"/>
  <c r="L477" i="3"/>
  <c r="L3535" i="3"/>
  <c r="L3575" i="3"/>
  <c r="L4152" i="3"/>
  <c r="L4292" i="3"/>
  <c r="L4527" i="3"/>
  <c r="L4619" i="3"/>
  <c r="L3581" i="3"/>
  <c r="L4658" i="3"/>
  <c r="L1214" i="3"/>
  <c r="L1734" i="3"/>
  <c r="L3182" i="3"/>
  <c r="L3380" i="3"/>
  <c r="L3747" i="3"/>
  <c r="L3784" i="3"/>
  <c r="L1165" i="3"/>
  <c r="L3998" i="3"/>
  <c r="L4189" i="3"/>
  <c r="L4297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8" i="3"/>
  <c r="L529" i="3"/>
  <c r="L530" i="3"/>
  <c r="L531" i="3"/>
  <c r="L532" i="3"/>
  <c r="L533" i="3"/>
  <c r="L534" i="3"/>
  <c r="L535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2" i="3"/>
  <c r="L1163" i="3"/>
  <c r="L1164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1" i="3"/>
  <c r="L3440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6" i="3"/>
  <c r="L3577" i="3"/>
  <c r="L3578" i="3"/>
  <c r="L3579" i="3"/>
  <c r="L3580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8" i="3"/>
  <c r="L3749" i="3"/>
  <c r="L3750" i="3"/>
  <c r="L3751" i="3"/>
  <c r="L3752" i="3"/>
  <c r="L3753" i="3"/>
  <c r="L3754" i="3"/>
  <c r="L3755" i="3"/>
  <c r="L3756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5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9" i="3"/>
  <c r="L4140" i="3"/>
  <c r="L4141" i="3"/>
  <c r="L4142" i="3"/>
  <c r="L4143" i="3"/>
  <c r="L4144" i="3"/>
  <c r="L4145" i="3"/>
  <c r="L4146" i="3"/>
  <c r="L4147" i="3"/>
  <c r="L4149" i="3"/>
  <c r="L4150" i="3"/>
  <c r="L4151" i="3"/>
  <c r="L4153" i="3"/>
  <c r="L4154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3" i="3"/>
  <c r="L4294" i="3"/>
  <c r="L4295" i="3"/>
  <c r="L4296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6" i="3"/>
  <c r="L4437" i="3"/>
  <c r="L4438" i="3"/>
  <c r="L4439" i="3"/>
  <c r="L4440" i="3"/>
  <c r="L4441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70" i="3"/>
  <c r="L4571" i="3"/>
  <c r="L4572" i="3"/>
  <c r="L4574" i="3"/>
  <c r="L4575" i="3"/>
  <c r="L4576" i="3"/>
  <c r="L4577" i="3"/>
  <c r="L4578" i="3"/>
  <c r="L4579" i="3"/>
  <c r="L4580" i="3"/>
  <c r="L4581" i="3"/>
  <c r="L4582" i="3"/>
  <c r="L4583" i="3"/>
  <c r="L4584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3" i="3"/>
  <c r="L4852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4" i="3"/>
  <c r="L5005" i="3"/>
  <c r="L5006" i="3"/>
  <c r="L5007" i="3"/>
  <c r="L5008" i="3"/>
  <c r="L5009" i="3"/>
  <c r="L5010" i="3"/>
  <c r="L5011" i="3"/>
  <c r="L5012" i="3"/>
  <c r="L5013" i="3"/>
  <c r="L2" i="3"/>
  <c r="M3" i="3"/>
  <c r="N3" i="3" s="1"/>
  <c r="O3" i="3" s="1"/>
  <c r="P3" i="3" s="1"/>
  <c r="M4" i="3"/>
  <c r="N4" i="3" s="1"/>
  <c r="O4" i="3" s="1"/>
  <c r="P4" i="3" s="1"/>
  <c r="M5" i="3"/>
  <c r="N5" i="3" s="1"/>
  <c r="O5" i="3" s="1"/>
  <c r="P5" i="3" s="1"/>
  <c r="M6" i="3"/>
  <c r="N6" i="3" s="1"/>
  <c r="O6" i="3" s="1"/>
  <c r="P6" i="3" s="1"/>
  <c r="M7" i="3"/>
  <c r="N7" i="3" s="1"/>
  <c r="O7" i="3" s="1"/>
  <c r="P7" i="3" s="1"/>
  <c r="M8" i="3"/>
  <c r="N8" i="3" s="1"/>
  <c r="O8" i="3" s="1"/>
  <c r="P8" i="3" s="1"/>
  <c r="M9" i="3"/>
  <c r="N9" i="3" s="1"/>
  <c r="O9" i="3" s="1"/>
  <c r="P9" i="3" s="1"/>
  <c r="M10" i="3"/>
  <c r="N10" i="3" s="1"/>
  <c r="O10" i="3" s="1"/>
  <c r="P10" i="3" s="1"/>
  <c r="M11" i="3"/>
  <c r="N11" i="3" s="1"/>
  <c r="O11" i="3" s="1"/>
  <c r="P11" i="3" s="1"/>
  <c r="M12" i="3"/>
  <c r="N12" i="3" s="1"/>
  <c r="O12" i="3" s="1"/>
  <c r="P12" i="3" s="1"/>
  <c r="M13" i="3"/>
  <c r="N13" i="3" s="1"/>
  <c r="O13" i="3" s="1"/>
  <c r="P13" i="3" s="1"/>
  <c r="M14" i="3"/>
  <c r="N14" i="3" s="1"/>
  <c r="O14" i="3" s="1"/>
  <c r="P14" i="3" s="1"/>
  <c r="M15" i="3"/>
  <c r="N15" i="3" s="1"/>
  <c r="O15" i="3" s="1"/>
  <c r="P15" i="3" s="1"/>
  <c r="M16" i="3"/>
  <c r="N16" i="3" s="1"/>
  <c r="O16" i="3" s="1"/>
  <c r="P16" i="3" s="1"/>
  <c r="M17" i="3"/>
  <c r="N17" i="3" s="1"/>
  <c r="O17" i="3" s="1"/>
  <c r="P17" i="3" s="1"/>
  <c r="M18" i="3"/>
  <c r="N18" i="3" s="1"/>
  <c r="O18" i="3" s="1"/>
  <c r="P18" i="3" s="1"/>
  <c r="M19" i="3"/>
  <c r="N19" i="3" s="1"/>
  <c r="O19" i="3" s="1"/>
  <c r="P19" i="3" s="1"/>
  <c r="M20" i="3"/>
  <c r="N20" i="3" s="1"/>
  <c r="O20" i="3" s="1"/>
  <c r="P20" i="3" s="1"/>
  <c r="M21" i="3"/>
  <c r="N21" i="3" s="1"/>
  <c r="O21" i="3" s="1"/>
  <c r="P21" i="3" s="1"/>
  <c r="M22" i="3"/>
  <c r="N22" i="3" s="1"/>
  <c r="O22" i="3" s="1"/>
  <c r="P22" i="3" s="1"/>
  <c r="M23" i="3"/>
  <c r="N23" i="3" s="1"/>
  <c r="O23" i="3" s="1"/>
  <c r="P23" i="3" s="1"/>
  <c r="M24" i="3"/>
  <c r="N24" i="3" s="1"/>
  <c r="O24" i="3" s="1"/>
  <c r="P24" i="3" s="1"/>
  <c r="M25" i="3"/>
  <c r="N25" i="3" s="1"/>
  <c r="O25" i="3" s="1"/>
  <c r="P25" i="3" s="1"/>
  <c r="M26" i="3"/>
  <c r="N26" i="3" s="1"/>
  <c r="O26" i="3" s="1"/>
  <c r="P26" i="3" s="1"/>
  <c r="M27" i="3"/>
  <c r="N27" i="3" s="1"/>
  <c r="O27" i="3" s="1"/>
  <c r="P27" i="3" s="1"/>
  <c r="M28" i="3"/>
  <c r="N28" i="3" s="1"/>
  <c r="O28" i="3" s="1"/>
  <c r="P28" i="3" s="1"/>
  <c r="M29" i="3"/>
  <c r="N29" i="3" s="1"/>
  <c r="O29" i="3" s="1"/>
  <c r="P29" i="3" s="1"/>
  <c r="M30" i="3"/>
  <c r="N30" i="3" s="1"/>
  <c r="O30" i="3" s="1"/>
  <c r="P30" i="3" s="1"/>
  <c r="M31" i="3"/>
  <c r="N31" i="3" s="1"/>
  <c r="O31" i="3" s="1"/>
  <c r="P31" i="3" s="1"/>
  <c r="M32" i="3"/>
  <c r="N32" i="3" s="1"/>
  <c r="O32" i="3" s="1"/>
  <c r="P32" i="3" s="1"/>
  <c r="M33" i="3"/>
  <c r="N33" i="3" s="1"/>
  <c r="O33" i="3" s="1"/>
  <c r="P33" i="3" s="1"/>
  <c r="M34" i="3"/>
  <c r="N34" i="3" s="1"/>
  <c r="O34" i="3" s="1"/>
  <c r="P34" i="3" s="1"/>
  <c r="M35" i="3"/>
  <c r="N35" i="3" s="1"/>
  <c r="O35" i="3" s="1"/>
  <c r="P35" i="3" s="1"/>
  <c r="M36" i="3"/>
  <c r="N36" i="3" s="1"/>
  <c r="O36" i="3" s="1"/>
  <c r="P36" i="3" s="1"/>
  <c r="M37" i="3"/>
  <c r="N37" i="3" s="1"/>
  <c r="O37" i="3" s="1"/>
  <c r="P37" i="3" s="1"/>
  <c r="M38" i="3"/>
  <c r="N38" i="3" s="1"/>
  <c r="O38" i="3" s="1"/>
  <c r="P38" i="3" s="1"/>
  <c r="M39" i="3"/>
  <c r="N39" i="3" s="1"/>
  <c r="O39" i="3" s="1"/>
  <c r="P39" i="3" s="1"/>
  <c r="M40" i="3"/>
  <c r="N40" i="3" s="1"/>
  <c r="O40" i="3" s="1"/>
  <c r="P40" i="3" s="1"/>
  <c r="M41" i="3"/>
  <c r="N41" i="3" s="1"/>
  <c r="O41" i="3" s="1"/>
  <c r="P41" i="3" s="1"/>
  <c r="M42" i="3"/>
  <c r="N42" i="3" s="1"/>
  <c r="O42" i="3" s="1"/>
  <c r="P42" i="3" s="1"/>
  <c r="M43" i="3"/>
  <c r="N43" i="3" s="1"/>
  <c r="O43" i="3" s="1"/>
  <c r="P43" i="3" s="1"/>
  <c r="M44" i="3"/>
  <c r="N44" i="3" s="1"/>
  <c r="O44" i="3" s="1"/>
  <c r="P44" i="3" s="1"/>
  <c r="M45" i="3"/>
  <c r="N45" i="3" s="1"/>
  <c r="O45" i="3" s="1"/>
  <c r="P45" i="3" s="1"/>
  <c r="M46" i="3"/>
  <c r="N46" i="3" s="1"/>
  <c r="O46" i="3" s="1"/>
  <c r="P46" i="3" s="1"/>
  <c r="M47" i="3"/>
  <c r="N47" i="3" s="1"/>
  <c r="O47" i="3" s="1"/>
  <c r="P47" i="3" s="1"/>
  <c r="M48" i="3"/>
  <c r="N48" i="3" s="1"/>
  <c r="O48" i="3" s="1"/>
  <c r="P48" i="3" s="1"/>
  <c r="M49" i="3"/>
  <c r="N49" i="3" s="1"/>
  <c r="O49" i="3" s="1"/>
  <c r="P49" i="3" s="1"/>
  <c r="M50" i="3"/>
  <c r="N50" i="3" s="1"/>
  <c r="O50" i="3" s="1"/>
  <c r="P50" i="3" s="1"/>
  <c r="M51" i="3"/>
  <c r="N51" i="3" s="1"/>
  <c r="O51" i="3" s="1"/>
  <c r="P51" i="3" s="1"/>
  <c r="M52" i="3"/>
  <c r="N52" i="3" s="1"/>
  <c r="O52" i="3" s="1"/>
  <c r="P52" i="3" s="1"/>
  <c r="M53" i="3"/>
  <c r="N53" i="3" s="1"/>
  <c r="O53" i="3" s="1"/>
  <c r="P53" i="3" s="1"/>
  <c r="M54" i="3"/>
  <c r="N54" i="3" s="1"/>
  <c r="O54" i="3" s="1"/>
  <c r="P54" i="3" s="1"/>
  <c r="M55" i="3"/>
  <c r="N55" i="3" s="1"/>
  <c r="O55" i="3" s="1"/>
  <c r="P55" i="3" s="1"/>
  <c r="M56" i="3"/>
  <c r="N56" i="3" s="1"/>
  <c r="O56" i="3" s="1"/>
  <c r="P56" i="3" s="1"/>
  <c r="M57" i="3"/>
  <c r="N57" i="3" s="1"/>
  <c r="O57" i="3" s="1"/>
  <c r="P57" i="3" s="1"/>
  <c r="M58" i="3"/>
  <c r="N58" i="3" s="1"/>
  <c r="O58" i="3" s="1"/>
  <c r="P58" i="3" s="1"/>
  <c r="M59" i="3"/>
  <c r="N59" i="3" s="1"/>
  <c r="O59" i="3" s="1"/>
  <c r="P59" i="3" s="1"/>
  <c r="M60" i="3"/>
  <c r="N60" i="3" s="1"/>
  <c r="O60" i="3" s="1"/>
  <c r="P60" i="3" s="1"/>
  <c r="M61" i="3"/>
  <c r="N61" i="3" s="1"/>
  <c r="O61" i="3" s="1"/>
  <c r="P61" i="3" s="1"/>
  <c r="M62" i="3"/>
  <c r="N62" i="3" s="1"/>
  <c r="O62" i="3" s="1"/>
  <c r="P62" i="3" s="1"/>
  <c r="M63" i="3"/>
  <c r="N63" i="3" s="1"/>
  <c r="O63" i="3" s="1"/>
  <c r="P63" i="3" s="1"/>
  <c r="M64" i="3"/>
  <c r="N64" i="3" s="1"/>
  <c r="O64" i="3" s="1"/>
  <c r="P64" i="3" s="1"/>
  <c r="M65" i="3"/>
  <c r="N65" i="3" s="1"/>
  <c r="O65" i="3" s="1"/>
  <c r="P65" i="3" s="1"/>
  <c r="M66" i="3"/>
  <c r="N66" i="3" s="1"/>
  <c r="O66" i="3" s="1"/>
  <c r="P66" i="3" s="1"/>
  <c r="M67" i="3"/>
  <c r="N67" i="3" s="1"/>
  <c r="O67" i="3" s="1"/>
  <c r="P67" i="3" s="1"/>
  <c r="M68" i="3"/>
  <c r="N68" i="3" s="1"/>
  <c r="O68" i="3" s="1"/>
  <c r="P68" i="3" s="1"/>
  <c r="M69" i="3"/>
  <c r="N69" i="3" s="1"/>
  <c r="O69" i="3" s="1"/>
  <c r="P69" i="3" s="1"/>
  <c r="M70" i="3"/>
  <c r="N70" i="3" s="1"/>
  <c r="O70" i="3" s="1"/>
  <c r="P70" i="3" s="1"/>
  <c r="M71" i="3"/>
  <c r="N71" i="3" s="1"/>
  <c r="O71" i="3" s="1"/>
  <c r="P71" i="3" s="1"/>
  <c r="M72" i="3"/>
  <c r="N72" i="3" s="1"/>
  <c r="O72" i="3" s="1"/>
  <c r="P72" i="3" s="1"/>
  <c r="M73" i="3"/>
  <c r="N73" i="3" s="1"/>
  <c r="O73" i="3" s="1"/>
  <c r="P73" i="3" s="1"/>
  <c r="M74" i="3"/>
  <c r="N74" i="3" s="1"/>
  <c r="O74" i="3" s="1"/>
  <c r="P74" i="3" s="1"/>
  <c r="M75" i="3"/>
  <c r="N75" i="3" s="1"/>
  <c r="O75" i="3" s="1"/>
  <c r="P75" i="3" s="1"/>
  <c r="M76" i="3"/>
  <c r="N76" i="3" s="1"/>
  <c r="O76" i="3" s="1"/>
  <c r="P76" i="3" s="1"/>
  <c r="M77" i="3"/>
  <c r="N77" i="3" s="1"/>
  <c r="O77" i="3" s="1"/>
  <c r="P77" i="3" s="1"/>
  <c r="M78" i="3"/>
  <c r="N78" i="3" s="1"/>
  <c r="O78" i="3" s="1"/>
  <c r="P78" i="3" s="1"/>
  <c r="M79" i="3"/>
  <c r="N79" i="3" s="1"/>
  <c r="O79" i="3" s="1"/>
  <c r="P79" i="3" s="1"/>
  <c r="M80" i="3"/>
  <c r="N80" i="3" s="1"/>
  <c r="O80" i="3" s="1"/>
  <c r="P80" i="3" s="1"/>
  <c r="M81" i="3"/>
  <c r="N81" i="3" s="1"/>
  <c r="O81" i="3" s="1"/>
  <c r="P81" i="3" s="1"/>
  <c r="M82" i="3"/>
  <c r="N82" i="3" s="1"/>
  <c r="O82" i="3" s="1"/>
  <c r="P82" i="3" s="1"/>
  <c r="M83" i="3"/>
  <c r="N83" i="3" s="1"/>
  <c r="O83" i="3" s="1"/>
  <c r="P83" i="3" s="1"/>
  <c r="M85" i="3"/>
  <c r="N85" i="3" s="1"/>
  <c r="O85" i="3" s="1"/>
  <c r="P85" i="3" s="1"/>
  <c r="M84" i="3"/>
  <c r="N84" i="3" s="1"/>
  <c r="O84" i="3" s="1"/>
  <c r="P84" i="3" s="1"/>
  <c r="M86" i="3"/>
  <c r="N86" i="3" s="1"/>
  <c r="O86" i="3" s="1"/>
  <c r="P86" i="3" s="1"/>
  <c r="M87" i="3"/>
  <c r="N87" i="3" s="1"/>
  <c r="O87" i="3" s="1"/>
  <c r="P87" i="3" s="1"/>
  <c r="M88" i="3"/>
  <c r="N88" i="3" s="1"/>
  <c r="O88" i="3" s="1"/>
  <c r="P88" i="3" s="1"/>
  <c r="M89" i="3"/>
  <c r="N89" i="3" s="1"/>
  <c r="O89" i="3" s="1"/>
  <c r="P89" i="3" s="1"/>
  <c r="M90" i="3"/>
  <c r="N90" i="3" s="1"/>
  <c r="O90" i="3" s="1"/>
  <c r="P90" i="3" s="1"/>
  <c r="M91" i="3"/>
  <c r="N91" i="3" s="1"/>
  <c r="O91" i="3" s="1"/>
  <c r="P91" i="3" s="1"/>
  <c r="M92" i="3"/>
  <c r="N92" i="3" s="1"/>
  <c r="O92" i="3" s="1"/>
  <c r="P92" i="3" s="1"/>
  <c r="M93" i="3"/>
  <c r="N93" i="3" s="1"/>
  <c r="O93" i="3" s="1"/>
  <c r="P93" i="3" s="1"/>
  <c r="M94" i="3"/>
  <c r="N94" i="3" s="1"/>
  <c r="O94" i="3" s="1"/>
  <c r="P94" i="3" s="1"/>
  <c r="M95" i="3"/>
  <c r="N95" i="3" s="1"/>
  <c r="O95" i="3" s="1"/>
  <c r="P95" i="3" s="1"/>
  <c r="M96" i="3"/>
  <c r="N96" i="3" s="1"/>
  <c r="O96" i="3" s="1"/>
  <c r="P96" i="3" s="1"/>
  <c r="M97" i="3"/>
  <c r="N97" i="3" s="1"/>
  <c r="O97" i="3" s="1"/>
  <c r="P97" i="3" s="1"/>
  <c r="M98" i="3"/>
  <c r="N98" i="3" s="1"/>
  <c r="O98" i="3" s="1"/>
  <c r="P98" i="3" s="1"/>
  <c r="M99" i="3"/>
  <c r="N99" i="3" s="1"/>
  <c r="O99" i="3" s="1"/>
  <c r="P99" i="3" s="1"/>
  <c r="M100" i="3"/>
  <c r="N100" i="3" s="1"/>
  <c r="O100" i="3" s="1"/>
  <c r="P100" i="3" s="1"/>
  <c r="M101" i="3"/>
  <c r="N101" i="3" s="1"/>
  <c r="O101" i="3" s="1"/>
  <c r="P101" i="3" s="1"/>
  <c r="M102" i="3"/>
  <c r="N102" i="3" s="1"/>
  <c r="O102" i="3" s="1"/>
  <c r="P102" i="3" s="1"/>
  <c r="M103" i="3"/>
  <c r="N103" i="3" s="1"/>
  <c r="O103" i="3" s="1"/>
  <c r="P103" i="3" s="1"/>
  <c r="M104" i="3"/>
  <c r="N104" i="3" s="1"/>
  <c r="O104" i="3" s="1"/>
  <c r="P104" i="3" s="1"/>
  <c r="M105" i="3"/>
  <c r="N105" i="3" s="1"/>
  <c r="O105" i="3" s="1"/>
  <c r="P105" i="3" s="1"/>
  <c r="M106" i="3"/>
  <c r="N106" i="3" s="1"/>
  <c r="O106" i="3" s="1"/>
  <c r="P106" i="3" s="1"/>
  <c r="M107" i="3"/>
  <c r="N107" i="3" s="1"/>
  <c r="O107" i="3" s="1"/>
  <c r="P107" i="3" s="1"/>
  <c r="M108" i="3"/>
  <c r="N108" i="3" s="1"/>
  <c r="O108" i="3" s="1"/>
  <c r="P108" i="3" s="1"/>
  <c r="M109" i="3"/>
  <c r="N109" i="3" s="1"/>
  <c r="O109" i="3" s="1"/>
  <c r="P109" i="3" s="1"/>
  <c r="M110" i="3"/>
  <c r="N110" i="3" s="1"/>
  <c r="O110" i="3" s="1"/>
  <c r="P110" i="3" s="1"/>
  <c r="M111" i="3"/>
  <c r="N111" i="3" s="1"/>
  <c r="O111" i="3" s="1"/>
  <c r="P111" i="3" s="1"/>
  <c r="M112" i="3"/>
  <c r="N112" i="3" s="1"/>
  <c r="O112" i="3" s="1"/>
  <c r="P112" i="3" s="1"/>
  <c r="M113" i="3"/>
  <c r="N113" i="3" s="1"/>
  <c r="O113" i="3" s="1"/>
  <c r="P113" i="3" s="1"/>
  <c r="M114" i="3"/>
  <c r="N114" i="3" s="1"/>
  <c r="O114" i="3" s="1"/>
  <c r="P114" i="3" s="1"/>
  <c r="M115" i="3"/>
  <c r="N115" i="3" s="1"/>
  <c r="O115" i="3" s="1"/>
  <c r="P115" i="3" s="1"/>
  <c r="M116" i="3"/>
  <c r="N116" i="3" s="1"/>
  <c r="O116" i="3" s="1"/>
  <c r="P116" i="3" s="1"/>
  <c r="M117" i="3"/>
  <c r="N117" i="3" s="1"/>
  <c r="O117" i="3" s="1"/>
  <c r="P117" i="3" s="1"/>
  <c r="M118" i="3"/>
  <c r="N118" i="3" s="1"/>
  <c r="O118" i="3" s="1"/>
  <c r="P118" i="3" s="1"/>
  <c r="M119" i="3"/>
  <c r="N119" i="3" s="1"/>
  <c r="O119" i="3" s="1"/>
  <c r="P119" i="3" s="1"/>
  <c r="M120" i="3"/>
  <c r="N120" i="3" s="1"/>
  <c r="O120" i="3" s="1"/>
  <c r="P120" i="3" s="1"/>
  <c r="M121" i="3"/>
  <c r="N121" i="3" s="1"/>
  <c r="O121" i="3" s="1"/>
  <c r="P121" i="3" s="1"/>
  <c r="M122" i="3"/>
  <c r="N122" i="3" s="1"/>
  <c r="O122" i="3" s="1"/>
  <c r="P122" i="3" s="1"/>
  <c r="M123" i="3"/>
  <c r="N123" i="3" s="1"/>
  <c r="O123" i="3" s="1"/>
  <c r="P123" i="3" s="1"/>
  <c r="M124" i="3"/>
  <c r="N124" i="3" s="1"/>
  <c r="O124" i="3" s="1"/>
  <c r="P124" i="3" s="1"/>
  <c r="M125" i="3"/>
  <c r="N125" i="3" s="1"/>
  <c r="O125" i="3" s="1"/>
  <c r="P125" i="3" s="1"/>
  <c r="M126" i="3"/>
  <c r="N126" i="3" s="1"/>
  <c r="O126" i="3" s="1"/>
  <c r="P126" i="3" s="1"/>
  <c r="M127" i="3"/>
  <c r="N127" i="3" s="1"/>
  <c r="O127" i="3" s="1"/>
  <c r="P127" i="3" s="1"/>
  <c r="M128" i="3"/>
  <c r="N128" i="3" s="1"/>
  <c r="O128" i="3" s="1"/>
  <c r="P128" i="3" s="1"/>
  <c r="M129" i="3"/>
  <c r="N129" i="3" s="1"/>
  <c r="O129" i="3" s="1"/>
  <c r="P129" i="3" s="1"/>
  <c r="M130" i="3"/>
  <c r="N130" i="3" s="1"/>
  <c r="O130" i="3" s="1"/>
  <c r="P130" i="3" s="1"/>
  <c r="M131" i="3"/>
  <c r="N131" i="3" s="1"/>
  <c r="O131" i="3" s="1"/>
  <c r="P131" i="3" s="1"/>
  <c r="M132" i="3"/>
  <c r="N132" i="3" s="1"/>
  <c r="O132" i="3" s="1"/>
  <c r="P132" i="3" s="1"/>
  <c r="M133" i="3"/>
  <c r="N133" i="3" s="1"/>
  <c r="O133" i="3" s="1"/>
  <c r="P133" i="3" s="1"/>
  <c r="M134" i="3"/>
  <c r="N134" i="3" s="1"/>
  <c r="O134" i="3" s="1"/>
  <c r="P134" i="3" s="1"/>
  <c r="M135" i="3"/>
  <c r="N135" i="3" s="1"/>
  <c r="O135" i="3" s="1"/>
  <c r="P135" i="3" s="1"/>
  <c r="M136" i="3"/>
  <c r="N136" i="3" s="1"/>
  <c r="O136" i="3" s="1"/>
  <c r="P136" i="3" s="1"/>
  <c r="M137" i="3"/>
  <c r="N137" i="3" s="1"/>
  <c r="O137" i="3" s="1"/>
  <c r="P137" i="3" s="1"/>
  <c r="M138" i="3"/>
  <c r="N138" i="3" s="1"/>
  <c r="O138" i="3" s="1"/>
  <c r="P138" i="3" s="1"/>
  <c r="M139" i="3"/>
  <c r="N139" i="3" s="1"/>
  <c r="O139" i="3" s="1"/>
  <c r="P139" i="3" s="1"/>
  <c r="M140" i="3"/>
  <c r="N140" i="3" s="1"/>
  <c r="O140" i="3" s="1"/>
  <c r="P140" i="3" s="1"/>
  <c r="M141" i="3"/>
  <c r="N141" i="3" s="1"/>
  <c r="O141" i="3" s="1"/>
  <c r="P141" i="3" s="1"/>
  <c r="M142" i="3"/>
  <c r="N142" i="3" s="1"/>
  <c r="O142" i="3" s="1"/>
  <c r="P142" i="3" s="1"/>
  <c r="M143" i="3"/>
  <c r="N143" i="3" s="1"/>
  <c r="O143" i="3" s="1"/>
  <c r="P143" i="3" s="1"/>
  <c r="M144" i="3"/>
  <c r="N144" i="3" s="1"/>
  <c r="O144" i="3" s="1"/>
  <c r="P144" i="3" s="1"/>
  <c r="M145" i="3"/>
  <c r="N145" i="3" s="1"/>
  <c r="O145" i="3" s="1"/>
  <c r="P145" i="3" s="1"/>
  <c r="M146" i="3"/>
  <c r="N146" i="3" s="1"/>
  <c r="O146" i="3" s="1"/>
  <c r="P146" i="3" s="1"/>
  <c r="M147" i="3"/>
  <c r="N147" i="3" s="1"/>
  <c r="O147" i="3" s="1"/>
  <c r="P147" i="3" s="1"/>
  <c r="M148" i="3"/>
  <c r="N148" i="3" s="1"/>
  <c r="O148" i="3" s="1"/>
  <c r="P148" i="3" s="1"/>
  <c r="M149" i="3"/>
  <c r="N149" i="3" s="1"/>
  <c r="O149" i="3" s="1"/>
  <c r="P149" i="3" s="1"/>
  <c r="M150" i="3"/>
  <c r="N150" i="3" s="1"/>
  <c r="O150" i="3" s="1"/>
  <c r="P150" i="3" s="1"/>
  <c r="M151" i="3"/>
  <c r="N151" i="3" s="1"/>
  <c r="O151" i="3" s="1"/>
  <c r="P151" i="3" s="1"/>
  <c r="M152" i="3"/>
  <c r="N152" i="3" s="1"/>
  <c r="O152" i="3" s="1"/>
  <c r="P152" i="3" s="1"/>
  <c r="M153" i="3"/>
  <c r="N153" i="3" s="1"/>
  <c r="O153" i="3" s="1"/>
  <c r="P153" i="3" s="1"/>
  <c r="M154" i="3"/>
  <c r="N154" i="3" s="1"/>
  <c r="O154" i="3" s="1"/>
  <c r="P154" i="3" s="1"/>
  <c r="M155" i="3"/>
  <c r="N155" i="3" s="1"/>
  <c r="O155" i="3" s="1"/>
  <c r="P155" i="3" s="1"/>
  <c r="M156" i="3"/>
  <c r="N156" i="3" s="1"/>
  <c r="O156" i="3" s="1"/>
  <c r="P156" i="3" s="1"/>
  <c r="M157" i="3"/>
  <c r="N157" i="3" s="1"/>
  <c r="O157" i="3" s="1"/>
  <c r="P157" i="3" s="1"/>
  <c r="M158" i="3"/>
  <c r="N158" i="3" s="1"/>
  <c r="O158" i="3" s="1"/>
  <c r="P158" i="3" s="1"/>
  <c r="M159" i="3"/>
  <c r="N159" i="3" s="1"/>
  <c r="O159" i="3" s="1"/>
  <c r="P159" i="3" s="1"/>
  <c r="M160" i="3"/>
  <c r="N160" i="3" s="1"/>
  <c r="O160" i="3" s="1"/>
  <c r="P160" i="3" s="1"/>
  <c r="M161" i="3"/>
  <c r="N161" i="3" s="1"/>
  <c r="O161" i="3" s="1"/>
  <c r="P161" i="3" s="1"/>
  <c r="M162" i="3"/>
  <c r="N162" i="3" s="1"/>
  <c r="O162" i="3" s="1"/>
  <c r="P162" i="3" s="1"/>
  <c r="M163" i="3"/>
  <c r="N163" i="3" s="1"/>
  <c r="O163" i="3" s="1"/>
  <c r="P163" i="3" s="1"/>
  <c r="M164" i="3"/>
  <c r="N164" i="3" s="1"/>
  <c r="O164" i="3" s="1"/>
  <c r="P164" i="3" s="1"/>
  <c r="M165" i="3"/>
  <c r="N165" i="3" s="1"/>
  <c r="O165" i="3" s="1"/>
  <c r="P165" i="3" s="1"/>
  <c r="M166" i="3"/>
  <c r="N166" i="3" s="1"/>
  <c r="O166" i="3" s="1"/>
  <c r="P166" i="3" s="1"/>
  <c r="M167" i="3"/>
  <c r="N167" i="3" s="1"/>
  <c r="O167" i="3" s="1"/>
  <c r="P167" i="3" s="1"/>
  <c r="M168" i="3"/>
  <c r="N168" i="3" s="1"/>
  <c r="O168" i="3" s="1"/>
  <c r="P168" i="3" s="1"/>
  <c r="M169" i="3"/>
  <c r="N169" i="3" s="1"/>
  <c r="O169" i="3" s="1"/>
  <c r="P169" i="3" s="1"/>
  <c r="M170" i="3"/>
  <c r="N170" i="3" s="1"/>
  <c r="O170" i="3" s="1"/>
  <c r="P170" i="3" s="1"/>
  <c r="M171" i="3"/>
  <c r="N171" i="3" s="1"/>
  <c r="O171" i="3" s="1"/>
  <c r="P171" i="3" s="1"/>
  <c r="M172" i="3"/>
  <c r="N172" i="3" s="1"/>
  <c r="O172" i="3" s="1"/>
  <c r="P172" i="3" s="1"/>
  <c r="M173" i="3"/>
  <c r="N173" i="3" s="1"/>
  <c r="O173" i="3" s="1"/>
  <c r="P173" i="3" s="1"/>
  <c r="M174" i="3"/>
  <c r="N174" i="3" s="1"/>
  <c r="O174" i="3" s="1"/>
  <c r="P174" i="3" s="1"/>
  <c r="M175" i="3"/>
  <c r="N175" i="3" s="1"/>
  <c r="O175" i="3" s="1"/>
  <c r="P175" i="3" s="1"/>
  <c r="M176" i="3"/>
  <c r="N176" i="3" s="1"/>
  <c r="O176" i="3" s="1"/>
  <c r="P176" i="3" s="1"/>
  <c r="M177" i="3"/>
  <c r="N177" i="3" s="1"/>
  <c r="O177" i="3" s="1"/>
  <c r="P177" i="3" s="1"/>
  <c r="M178" i="3"/>
  <c r="N178" i="3" s="1"/>
  <c r="O178" i="3" s="1"/>
  <c r="P178" i="3" s="1"/>
  <c r="M179" i="3"/>
  <c r="N179" i="3" s="1"/>
  <c r="O179" i="3" s="1"/>
  <c r="P179" i="3" s="1"/>
  <c r="M180" i="3"/>
  <c r="N180" i="3" s="1"/>
  <c r="O180" i="3" s="1"/>
  <c r="P180" i="3" s="1"/>
  <c r="M181" i="3"/>
  <c r="N181" i="3" s="1"/>
  <c r="O181" i="3" s="1"/>
  <c r="P181" i="3" s="1"/>
  <c r="M182" i="3"/>
  <c r="N182" i="3" s="1"/>
  <c r="O182" i="3" s="1"/>
  <c r="P182" i="3" s="1"/>
  <c r="M183" i="3"/>
  <c r="N183" i="3" s="1"/>
  <c r="O183" i="3" s="1"/>
  <c r="P183" i="3" s="1"/>
  <c r="M184" i="3"/>
  <c r="N184" i="3" s="1"/>
  <c r="O184" i="3" s="1"/>
  <c r="P184" i="3" s="1"/>
  <c r="M185" i="3"/>
  <c r="N185" i="3" s="1"/>
  <c r="O185" i="3" s="1"/>
  <c r="P185" i="3" s="1"/>
  <c r="M186" i="3"/>
  <c r="N186" i="3" s="1"/>
  <c r="O186" i="3" s="1"/>
  <c r="P186" i="3" s="1"/>
  <c r="M187" i="3"/>
  <c r="N187" i="3" s="1"/>
  <c r="O187" i="3" s="1"/>
  <c r="P187" i="3" s="1"/>
  <c r="M188" i="3"/>
  <c r="N188" i="3" s="1"/>
  <c r="O188" i="3" s="1"/>
  <c r="P188" i="3" s="1"/>
  <c r="M189" i="3"/>
  <c r="N189" i="3" s="1"/>
  <c r="O189" i="3" s="1"/>
  <c r="P189" i="3" s="1"/>
  <c r="M190" i="3"/>
  <c r="N190" i="3" s="1"/>
  <c r="O190" i="3" s="1"/>
  <c r="P190" i="3" s="1"/>
  <c r="M191" i="3"/>
  <c r="N191" i="3" s="1"/>
  <c r="O191" i="3" s="1"/>
  <c r="P191" i="3" s="1"/>
  <c r="M192" i="3"/>
  <c r="N192" i="3" s="1"/>
  <c r="O192" i="3" s="1"/>
  <c r="P192" i="3" s="1"/>
  <c r="M193" i="3"/>
  <c r="N193" i="3" s="1"/>
  <c r="O193" i="3" s="1"/>
  <c r="P193" i="3" s="1"/>
  <c r="M194" i="3"/>
  <c r="N194" i="3" s="1"/>
  <c r="O194" i="3" s="1"/>
  <c r="P194" i="3" s="1"/>
  <c r="M195" i="3"/>
  <c r="N195" i="3" s="1"/>
  <c r="O195" i="3" s="1"/>
  <c r="P195" i="3" s="1"/>
  <c r="M196" i="3"/>
  <c r="N196" i="3" s="1"/>
  <c r="O196" i="3" s="1"/>
  <c r="P196" i="3" s="1"/>
  <c r="M197" i="3"/>
  <c r="N197" i="3" s="1"/>
  <c r="O197" i="3" s="1"/>
  <c r="P197" i="3" s="1"/>
  <c r="M198" i="3"/>
  <c r="N198" i="3" s="1"/>
  <c r="O198" i="3" s="1"/>
  <c r="P198" i="3" s="1"/>
  <c r="M199" i="3"/>
  <c r="N199" i="3" s="1"/>
  <c r="O199" i="3" s="1"/>
  <c r="P199" i="3" s="1"/>
  <c r="M200" i="3"/>
  <c r="N200" i="3" s="1"/>
  <c r="O200" i="3" s="1"/>
  <c r="P200" i="3" s="1"/>
  <c r="M201" i="3"/>
  <c r="N201" i="3" s="1"/>
  <c r="O201" i="3" s="1"/>
  <c r="P201" i="3" s="1"/>
  <c r="M202" i="3"/>
  <c r="N202" i="3" s="1"/>
  <c r="O202" i="3" s="1"/>
  <c r="P202" i="3" s="1"/>
  <c r="M203" i="3"/>
  <c r="N203" i="3" s="1"/>
  <c r="O203" i="3" s="1"/>
  <c r="P203" i="3" s="1"/>
  <c r="M204" i="3"/>
  <c r="N204" i="3" s="1"/>
  <c r="O204" i="3" s="1"/>
  <c r="P204" i="3" s="1"/>
  <c r="M205" i="3"/>
  <c r="N205" i="3" s="1"/>
  <c r="O205" i="3" s="1"/>
  <c r="P205" i="3" s="1"/>
  <c r="M206" i="3"/>
  <c r="N206" i="3" s="1"/>
  <c r="O206" i="3" s="1"/>
  <c r="P206" i="3" s="1"/>
  <c r="M207" i="3"/>
  <c r="N207" i="3" s="1"/>
  <c r="O207" i="3" s="1"/>
  <c r="P207" i="3" s="1"/>
  <c r="M208" i="3"/>
  <c r="N208" i="3" s="1"/>
  <c r="O208" i="3" s="1"/>
  <c r="P208" i="3" s="1"/>
  <c r="M209" i="3"/>
  <c r="N209" i="3" s="1"/>
  <c r="O209" i="3" s="1"/>
  <c r="P209" i="3" s="1"/>
  <c r="M210" i="3"/>
  <c r="N210" i="3" s="1"/>
  <c r="O210" i="3" s="1"/>
  <c r="P210" i="3" s="1"/>
  <c r="M211" i="3"/>
  <c r="N211" i="3" s="1"/>
  <c r="O211" i="3" s="1"/>
  <c r="P211" i="3" s="1"/>
  <c r="M212" i="3"/>
  <c r="N212" i="3" s="1"/>
  <c r="O212" i="3" s="1"/>
  <c r="P212" i="3" s="1"/>
  <c r="M213" i="3"/>
  <c r="N213" i="3" s="1"/>
  <c r="O213" i="3" s="1"/>
  <c r="P213" i="3" s="1"/>
  <c r="M214" i="3"/>
  <c r="N214" i="3" s="1"/>
  <c r="O214" i="3" s="1"/>
  <c r="P214" i="3" s="1"/>
  <c r="M215" i="3"/>
  <c r="N215" i="3" s="1"/>
  <c r="O215" i="3" s="1"/>
  <c r="P215" i="3" s="1"/>
  <c r="M216" i="3"/>
  <c r="N216" i="3" s="1"/>
  <c r="O216" i="3" s="1"/>
  <c r="P216" i="3" s="1"/>
  <c r="M217" i="3"/>
  <c r="N217" i="3" s="1"/>
  <c r="O217" i="3" s="1"/>
  <c r="P217" i="3" s="1"/>
  <c r="M218" i="3"/>
  <c r="N218" i="3" s="1"/>
  <c r="O218" i="3" s="1"/>
  <c r="P218" i="3" s="1"/>
  <c r="M219" i="3"/>
  <c r="N219" i="3" s="1"/>
  <c r="O219" i="3" s="1"/>
  <c r="P219" i="3" s="1"/>
  <c r="M220" i="3"/>
  <c r="N220" i="3" s="1"/>
  <c r="O220" i="3" s="1"/>
  <c r="P220" i="3" s="1"/>
  <c r="M221" i="3"/>
  <c r="N221" i="3" s="1"/>
  <c r="O221" i="3" s="1"/>
  <c r="P221" i="3" s="1"/>
  <c r="M222" i="3"/>
  <c r="N222" i="3" s="1"/>
  <c r="O222" i="3" s="1"/>
  <c r="P222" i="3" s="1"/>
  <c r="M223" i="3"/>
  <c r="N223" i="3" s="1"/>
  <c r="O223" i="3" s="1"/>
  <c r="P223" i="3" s="1"/>
  <c r="M224" i="3"/>
  <c r="N224" i="3" s="1"/>
  <c r="O224" i="3" s="1"/>
  <c r="P224" i="3" s="1"/>
  <c r="M225" i="3"/>
  <c r="N225" i="3" s="1"/>
  <c r="O225" i="3" s="1"/>
  <c r="P225" i="3" s="1"/>
  <c r="M226" i="3"/>
  <c r="N226" i="3" s="1"/>
  <c r="O226" i="3" s="1"/>
  <c r="P226" i="3" s="1"/>
  <c r="M227" i="3"/>
  <c r="N227" i="3" s="1"/>
  <c r="O227" i="3" s="1"/>
  <c r="P227" i="3" s="1"/>
  <c r="M228" i="3"/>
  <c r="N228" i="3" s="1"/>
  <c r="O228" i="3" s="1"/>
  <c r="P228" i="3" s="1"/>
  <c r="M229" i="3"/>
  <c r="N229" i="3" s="1"/>
  <c r="O229" i="3" s="1"/>
  <c r="P229" i="3" s="1"/>
  <c r="M230" i="3"/>
  <c r="N230" i="3" s="1"/>
  <c r="O230" i="3" s="1"/>
  <c r="P230" i="3" s="1"/>
  <c r="M231" i="3"/>
  <c r="N231" i="3" s="1"/>
  <c r="O231" i="3" s="1"/>
  <c r="P231" i="3" s="1"/>
  <c r="M232" i="3"/>
  <c r="N232" i="3" s="1"/>
  <c r="O232" i="3" s="1"/>
  <c r="P232" i="3" s="1"/>
  <c r="M233" i="3"/>
  <c r="N233" i="3" s="1"/>
  <c r="O233" i="3" s="1"/>
  <c r="P233" i="3" s="1"/>
  <c r="M234" i="3"/>
  <c r="N234" i="3" s="1"/>
  <c r="O234" i="3" s="1"/>
  <c r="P234" i="3" s="1"/>
  <c r="M235" i="3"/>
  <c r="N235" i="3" s="1"/>
  <c r="O235" i="3" s="1"/>
  <c r="P235" i="3" s="1"/>
  <c r="M236" i="3"/>
  <c r="N236" i="3" s="1"/>
  <c r="O236" i="3" s="1"/>
  <c r="P236" i="3" s="1"/>
  <c r="M237" i="3"/>
  <c r="N237" i="3" s="1"/>
  <c r="O237" i="3" s="1"/>
  <c r="P237" i="3" s="1"/>
  <c r="M238" i="3"/>
  <c r="N238" i="3" s="1"/>
  <c r="O238" i="3" s="1"/>
  <c r="P238" i="3" s="1"/>
  <c r="M239" i="3"/>
  <c r="N239" i="3" s="1"/>
  <c r="O239" i="3" s="1"/>
  <c r="P239" i="3" s="1"/>
  <c r="M240" i="3"/>
  <c r="N240" i="3" s="1"/>
  <c r="O240" i="3" s="1"/>
  <c r="P240" i="3" s="1"/>
  <c r="M241" i="3"/>
  <c r="N241" i="3" s="1"/>
  <c r="O241" i="3" s="1"/>
  <c r="P241" i="3" s="1"/>
  <c r="M242" i="3"/>
  <c r="N242" i="3" s="1"/>
  <c r="O242" i="3" s="1"/>
  <c r="P242" i="3" s="1"/>
  <c r="M243" i="3"/>
  <c r="N243" i="3" s="1"/>
  <c r="O243" i="3" s="1"/>
  <c r="P243" i="3" s="1"/>
  <c r="M244" i="3"/>
  <c r="N244" i="3" s="1"/>
  <c r="O244" i="3" s="1"/>
  <c r="P244" i="3" s="1"/>
  <c r="M245" i="3"/>
  <c r="N245" i="3" s="1"/>
  <c r="O245" i="3" s="1"/>
  <c r="P245" i="3" s="1"/>
  <c r="M246" i="3"/>
  <c r="N246" i="3" s="1"/>
  <c r="O246" i="3" s="1"/>
  <c r="P246" i="3" s="1"/>
  <c r="M247" i="3"/>
  <c r="N247" i="3" s="1"/>
  <c r="O247" i="3" s="1"/>
  <c r="P247" i="3" s="1"/>
  <c r="M248" i="3"/>
  <c r="N248" i="3" s="1"/>
  <c r="O248" i="3" s="1"/>
  <c r="P248" i="3" s="1"/>
  <c r="M249" i="3"/>
  <c r="N249" i="3" s="1"/>
  <c r="O249" i="3" s="1"/>
  <c r="P249" i="3" s="1"/>
  <c r="M250" i="3"/>
  <c r="N250" i="3" s="1"/>
  <c r="O250" i="3" s="1"/>
  <c r="P250" i="3" s="1"/>
  <c r="M251" i="3"/>
  <c r="N251" i="3" s="1"/>
  <c r="O251" i="3" s="1"/>
  <c r="P251" i="3" s="1"/>
  <c r="M252" i="3"/>
  <c r="N252" i="3" s="1"/>
  <c r="O252" i="3" s="1"/>
  <c r="P252" i="3" s="1"/>
  <c r="M253" i="3"/>
  <c r="N253" i="3" s="1"/>
  <c r="O253" i="3" s="1"/>
  <c r="P253" i="3" s="1"/>
  <c r="M254" i="3"/>
  <c r="N254" i="3" s="1"/>
  <c r="O254" i="3" s="1"/>
  <c r="P254" i="3" s="1"/>
  <c r="M255" i="3"/>
  <c r="N255" i="3" s="1"/>
  <c r="O255" i="3" s="1"/>
  <c r="P255" i="3" s="1"/>
  <c r="M256" i="3"/>
  <c r="N256" i="3" s="1"/>
  <c r="O256" i="3" s="1"/>
  <c r="P256" i="3" s="1"/>
  <c r="M257" i="3"/>
  <c r="N257" i="3" s="1"/>
  <c r="O257" i="3" s="1"/>
  <c r="P257" i="3" s="1"/>
  <c r="M258" i="3"/>
  <c r="N258" i="3" s="1"/>
  <c r="O258" i="3" s="1"/>
  <c r="P258" i="3" s="1"/>
  <c r="M259" i="3"/>
  <c r="N259" i="3" s="1"/>
  <c r="O259" i="3" s="1"/>
  <c r="P259" i="3" s="1"/>
  <c r="M260" i="3"/>
  <c r="N260" i="3" s="1"/>
  <c r="O260" i="3" s="1"/>
  <c r="P260" i="3" s="1"/>
  <c r="M261" i="3"/>
  <c r="N261" i="3" s="1"/>
  <c r="O261" i="3" s="1"/>
  <c r="P261" i="3" s="1"/>
  <c r="M262" i="3"/>
  <c r="N262" i="3" s="1"/>
  <c r="O262" i="3" s="1"/>
  <c r="P262" i="3" s="1"/>
  <c r="M263" i="3"/>
  <c r="N263" i="3" s="1"/>
  <c r="O263" i="3" s="1"/>
  <c r="P263" i="3" s="1"/>
  <c r="M264" i="3"/>
  <c r="N264" i="3" s="1"/>
  <c r="O264" i="3" s="1"/>
  <c r="P264" i="3" s="1"/>
  <c r="M265" i="3"/>
  <c r="N265" i="3" s="1"/>
  <c r="O265" i="3" s="1"/>
  <c r="P265" i="3" s="1"/>
  <c r="M266" i="3"/>
  <c r="N266" i="3" s="1"/>
  <c r="O266" i="3" s="1"/>
  <c r="P266" i="3" s="1"/>
  <c r="M267" i="3"/>
  <c r="N267" i="3" s="1"/>
  <c r="O267" i="3" s="1"/>
  <c r="P267" i="3" s="1"/>
  <c r="M268" i="3"/>
  <c r="N268" i="3" s="1"/>
  <c r="O268" i="3" s="1"/>
  <c r="P268" i="3" s="1"/>
  <c r="M269" i="3"/>
  <c r="N269" i="3" s="1"/>
  <c r="O269" i="3" s="1"/>
  <c r="P269" i="3" s="1"/>
  <c r="M270" i="3"/>
  <c r="N270" i="3" s="1"/>
  <c r="O270" i="3" s="1"/>
  <c r="P270" i="3" s="1"/>
  <c r="M271" i="3"/>
  <c r="N271" i="3" s="1"/>
  <c r="O271" i="3" s="1"/>
  <c r="P271" i="3" s="1"/>
  <c r="M272" i="3"/>
  <c r="N272" i="3" s="1"/>
  <c r="O272" i="3" s="1"/>
  <c r="P272" i="3" s="1"/>
  <c r="M273" i="3"/>
  <c r="N273" i="3" s="1"/>
  <c r="O273" i="3" s="1"/>
  <c r="P273" i="3" s="1"/>
  <c r="M274" i="3"/>
  <c r="N274" i="3" s="1"/>
  <c r="O274" i="3" s="1"/>
  <c r="P274" i="3" s="1"/>
  <c r="M275" i="3"/>
  <c r="N275" i="3" s="1"/>
  <c r="O275" i="3" s="1"/>
  <c r="P275" i="3" s="1"/>
  <c r="M276" i="3"/>
  <c r="N276" i="3" s="1"/>
  <c r="O276" i="3" s="1"/>
  <c r="P276" i="3" s="1"/>
  <c r="M277" i="3"/>
  <c r="N277" i="3" s="1"/>
  <c r="O277" i="3" s="1"/>
  <c r="P277" i="3" s="1"/>
  <c r="M278" i="3"/>
  <c r="N278" i="3" s="1"/>
  <c r="O278" i="3" s="1"/>
  <c r="P278" i="3" s="1"/>
  <c r="M279" i="3"/>
  <c r="N279" i="3" s="1"/>
  <c r="O279" i="3" s="1"/>
  <c r="P279" i="3" s="1"/>
  <c r="M280" i="3"/>
  <c r="N280" i="3" s="1"/>
  <c r="O280" i="3" s="1"/>
  <c r="P280" i="3" s="1"/>
  <c r="M281" i="3"/>
  <c r="N281" i="3" s="1"/>
  <c r="O281" i="3" s="1"/>
  <c r="P281" i="3" s="1"/>
  <c r="M282" i="3"/>
  <c r="N282" i="3" s="1"/>
  <c r="O282" i="3" s="1"/>
  <c r="P282" i="3" s="1"/>
  <c r="M283" i="3"/>
  <c r="N283" i="3" s="1"/>
  <c r="O283" i="3" s="1"/>
  <c r="P283" i="3" s="1"/>
  <c r="M284" i="3"/>
  <c r="N284" i="3" s="1"/>
  <c r="O284" i="3" s="1"/>
  <c r="P284" i="3" s="1"/>
  <c r="M285" i="3"/>
  <c r="N285" i="3" s="1"/>
  <c r="O285" i="3" s="1"/>
  <c r="P285" i="3" s="1"/>
  <c r="M286" i="3"/>
  <c r="N286" i="3" s="1"/>
  <c r="O286" i="3" s="1"/>
  <c r="P286" i="3" s="1"/>
  <c r="M287" i="3"/>
  <c r="N287" i="3" s="1"/>
  <c r="O287" i="3" s="1"/>
  <c r="P287" i="3" s="1"/>
  <c r="M288" i="3"/>
  <c r="N288" i="3" s="1"/>
  <c r="O288" i="3" s="1"/>
  <c r="P288" i="3" s="1"/>
  <c r="M289" i="3"/>
  <c r="N289" i="3" s="1"/>
  <c r="O289" i="3" s="1"/>
  <c r="P289" i="3" s="1"/>
  <c r="M290" i="3"/>
  <c r="N290" i="3" s="1"/>
  <c r="O290" i="3" s="1"/>
  <c r="P290" i="3" s="1"/>
  <c r="M291" i="3"/>
  <c r="N291" i="3" s="1"/>
  <c r="O291" i="3" s="1"/>
  <c r="P291" i="3" s="1"/>
  <c r="M292" i="3"/>
  <c r="N292" i="3" s="1"/>
  <c r="O292" i="3" s="1"/>
  <c r="P292" i="3" s="1"/>
  <c r="M293" i="3"/>
  <c r="N293" i="3" s="1"/>
  <c r="O293" i="3" s="1"/>
  <c r="P293" i="3" s="1"/>
  <c r="M294" i="3"/>
  <c r="N294" i="3" s="1"/>
  <c r="O294" i="3" s="1"/>
  <c r="P294" i="3" s="1"/>
  <c r="M295" i="3"/>
  <c r="N295" i="3" s="1"/>
  <c r="O295" i="3" s="1"/>
  <c r="P295" i="3" s="1"/>
  <c r="M296" i="3"/>
  <c r="N296" i="3" s="1"/>
  <c r="O296" i="3" s="1"/>
  <c r="P296" i="3" s="1"/>
  <c r="M297" i="3"/>
  <c r="N297" i="3" s="1"/>
  <c r="O297" i="3" s="1"/>
  <c r="P297" i="3" s="1"/>
  <c r="M298" i="3"/>
  <c r="N298" i="3" s="1"/>
  <c r="O298" i="3" s="1"/>
  <c r="P298" i="3" s="1"/>
  <c r="M299" i="3"/>
  <c r="N299" i="3" s="1"/>
  <c r="O299" i="3" s="1"/>
  <c r="P299" i="3" s="1"/>
  <c r="M300" i="3"/>
  <c r="N300" i="3" s="1"/>
  <c r="O300" i="3" s="1"/>
  <c r="P300" i="3" s="1"/>
  <c r="M301" i="3"/>
  <c r="N301" i="3" s="1"/>
  <c r="O301" i="3" s="1"/>
  <c r="P301" i="3" s="1"/>
  <c r="M302" i="3"/>
  <c r="N302" i="3" s="1"/>
  <c r="O302" i="3" s="1"/>
  <c r="P302" i="3" s="1"/>
  <c r="M303" i="3"/>
  <c r="N303" i="3" s="1"/>
  <c r="O303" i="3" s="1"/>
  <c r="P303" i="3" s="1"/>
  <c r="M304" i="3"/>
  <c r="N304" i="3" s="1"/>
  <c r="O304" i="3" s="1"/>
  <c r="P304" i="3" s="1"/>
  <c r="M305" i="3"/>
  <c r="N305" i="3" s="1"/>
  <c r="O305" i="3" s="1"/>
  <c r="P305" i="3" s="1"/>
  <c r="M306" i="3"/>
  <c r="N306" i="3" s="1"/>
  <c r="O306" i="3" s="1"/>
  <c r="P306" i="3" s="1"/>
  <c r="M307" i="3"/>
  <c r="N307" i="3" s="1"/>
  <c r="O307" i="3" s="1"/>
  <c r="P307" i="3" s="1"/>
  <c r="M308" i="3"/>
  <c r="N308" i="3" s="1"/>
  <c r="O308" i="3" s="1"/>
  <c r="P308" i="3" s="1"/>
  <c r="M309" i="3"/>
  <c r="N309" i="3" s="1"/>
  <c r="O309" i="3" s="1"/>
  <c r="P309" i="3" s="1"/>
  <c r="M310" i="3"/>
  <c r="N310" i="3" s="1"/>
  <c r="O310" i="3" s="1"/>
  <c r="P310" i="3" s="1"/>
  <c r="M311" i="3"/>
  <c r="N311" i="3" s="1"/>
  <c r="O311" i="3" s="1"/>
  <c r="P311" i="3" s="1"/>
  <c r="M312" i="3"/>
  <c r="N312" i="3" s="1"/>
  <c r="O312" i="3" s="1"/>
  <c r="P312" i="3" s="1"/>
  <c r="M313" i="3"/>
  <c r="N313" i="3" s="1"/>
  <c r="O313" i="3" s="1"/>
  <c r="P313" i="3" s="1"/>
  <c r="M314" i="3"/>
  <c r="N314" i="3" s="1"/>
  <c r="O314" i="3" s="1"/>
  <c r="P314" i="3" s="1"/>
  <c r="M315" i="3"/>
  <c r="N315" i="3" s="1"/>
  <c r="O315" i="3" s="1"/>
  <c r="P315" i="3" s="1"/>
  <c r="M316" i="3"/>
  <c r="N316" i="3" s="1"/>
  <c r="O316" i="3" s="1"/>
  <c r="P316" i="3" s="1"/>
  <c r="M317" i="3"/>
  <c r="N317" i="3" s="1"/>
  <c r="O317" i="3" s="1"/>
  <c r="P317" i="3" s="1"/>
  <c r="M318" i="3"/>
  <c r="N318" i="3" s="1"/>
  <c r="O318" i="3" s="1"/>
  <c r="P318" i="3" s="1"/>
  <c r="M319" i="3"/>
  <c r="N319" i="3" s="1"/>
  <c r="O319" i="3" s="1"/>
  <c r="P319" i="3" s="1"/>
  <c r="M320" i="3"/>
  <c r="N320" i="3" s="1"/>
  <c r="O320" i="3" s="1"/>
  <c r="P320" i="3" s="1"/>
  <c r="M321" i="3"/>
  <c r="N321" i="3" s="1"/>
  <c r="O321" i="3" s="1"/>
  <c r="P321" i="3" s="1"/>
  <c r="M322" i="3"/>
  <c r="N322" i="3" s="1"/>
  <c r="O322" i="3" s="1"/>
  <c r="P322" i="3" s="1"/>
  <c r="M323" i="3"/>
  <c r="N323" i="3" s="1"/>
  <c r="O323" i="3" s="1"/>
  <c r="P323" i="3" s="1"/>
  <c r="M324" i="3"/>
  <c r="N324" i="3" s="1"/>
  <c r="O324" i="3" s="1"/>
  <c r="P324" i="3" s="1"/>
  <c r="M325" i="3"/>
  <c r="N325" i="3" s="1"/>
  <c r="O325" i="3" s="1"/>
  <c r="P325" i="3" s="1"/>
  <c r="M326" i="3"/>
  <c r="N326" i="3" s="1"/>
  <c r="O326" i="3" s="1"/>
  <c r="P326" i="3" s="1"/>
  <c r="M327" i="3"/>
  <c r="N327" i="3" s="1"/>
  <c r="O327" i="3" s="1"/>
  <c r="P327" i="3" s="1"/>
  <c r="M328" i="3"/>
  <c r="N328" i="3" s="1"/>
  <c r="O328" i="3" s="1"/>
  <c r="P328" i="3" s="1"/>
  <c r="M329" i="3"/>
  <c r="N329" i="3" s="1"/>
  <c r="O329" i="3" s="1"/>
  <c r="P329" i="3" s="1"/>
  <c r="M330" i="3"/>
  <c r="N330" i="3" s="1"/>
  <c r="O330" i="3" s="1"/>
  <c r="P330" i="3" s="1"/>
  <c r="M331" i="3"/>
  <c r="N331" i="3" s="1"/>
  <c r="O331" i="3" s="1"/>
  <c r="P331" i="3" s="1"/>
  <c r="M332" i="3"/>
  <c r="N332" i="3" s="1"/>
  <c r="O332" i="3" s="1"/>
  <c r="P332" i="3" s="1"/>
  <c r="M333" i="3"/>
  <c r="N333" i="3" s="1"/>
  <c r="O333" i="3" s="1"/>
  <c r="P333" i="3" s="1"/>
  <c r="M334" i="3"/>
  <c r="N334" i="3" s="1"/>
  <c r="O334" i="3" s="1"/>
  <c r="P334" i="3" s="1"/>
  <c r="M335" i="3"/>
  <c r="N335" i="3" s="1"/>
  <c r="O335" i="3" s="1"/>
  <c r="P335" i="3" s="1"/>
  <c r="M336" i="3"/>
  <c r="N336" i="3" s="1"/>
  <c r="O336" i="3" s="1"/>
  <c r="P336" i="3" s="1"/>
  <c r="M337" i="3"/>
  <c r="N337" i="3" s="1"/>
  <c r="O337" i="3" s="1"/>
  <c r="P337" i="3" s="1"/>
  <c r="M338" i="3"/>
  <c r="N338" i="3" s="1"/>
  <c r="O338" i="3" s="1"/>
  <c r="P338" i="3" s="1"/>
  <c r="M339" i="3"/>
  <c r="N339" i="3" s="1"/>
  <c r="O339" i="3" s="1"/>
  <c r="P339" i="3" s="1"/>
  <c r="M340" i="3"/>
  <c r="N340" i="3" s="1"/>
  <c r="O340" i="3" s="1"/>
  <c r="P340" i="3" s="1"/>
  <c r="M341" i="3"/>
  <c r="N341" i="3" s="1"/>
  <c r="O341" i="3" s="1"/>
  <c r="P341" i="3" s="1"/>
  <c r="M342" i="3"/>
  <c r="N342" i="3" s="1"/>
  <c r="O342" i="3" s="1"/>
  <c r="P342" i="3" s="1"/>
  <c r="M343" i="3"/>
  <c r="N343" i="3" s="1"/>
  <c r="O343" i="3" s="1"/>
  <c r="P343" i="3" s="1"/>
  <c r="M344" i="3"/>
  <c r="N344" i="3" s="1"/>
  <c r="O344" i="3" s="1"/>
  <c r="P344" i="3" s="1"/>
  <c r="M345" i="3"/>
  <c r="N345" i="3" s="1"/>
  <c r="O345" i="3" s="1"/>
  <c r="P345" i="3" s="1"/>
  <c r="M346" i="3"/>
  <c r="N346" i="3" s="1"/>
  <c r="O346" i="3" s="1"/>
  <c r="P346" i="3" s="1"/>
  <c r="M347" i="3"/>
  <c r="N347" i="3" s="1"/>
  <c r="O347" i="3" s="1"/>
  <c r="P347" i="3" s="1"/>
  <c r="M348" i="3"/>
  <c r="N348" i="3" s="1"/>
  <c r="O348" i="3" s="1"/>
  <c r="P348" i="3" s="1"/>
  <c r="M349" i="3"/>
  <c r="N349" i="3" s="1"/>
  <c r="O349" i="3" s="1"/>
  <c r="P349" i="3" s="1"/>
  <c r="M350" i="3"/>
  <c r="N350" i="3" s="1"/>
  <c r="O350" i="3" s="1"/>
  <c r="P350" i="3" s="1"/>
  <c r="M351" i="3"/>
  <c r="N351" i="3" s="1"/>
  <c r="O351" i="3" s="1"/>
  <c r="P351" i="3" s="1"/>
  <c r="M352" i="3"/>
  <c r="N352" i="3" s="1"/>
  <c r="O352" i="3" s="1"/>
  <c r="P352" i="3" s="1"/>
  <c r="M353" i="3"/>
  <c r="N353" i="3" s="1"/>
  <c r="O353" i="3" s="1"/>
  <c r="P353" i="3" s="1"/>
  <c r="M354" i="3"/>
  <c r="N354" i="3" s="1"/>
  <c r="O354" i="3" s="1"/>
  <c r="P354" i="3" s="1"/>
  <c r="M355" i="3"/>
  <c r="N355" i="3" s="1"/>
  <c r="O355" i="3" s="1"/>
  <c r="P355" i="3" s="1"/>
  <c r="M356" i="3"/>
  <c r="N356" i="3" s="1"/>
  <c r="O356" i="3" s="1"/>
  <c r="P356" i="3" s="1"/>
  <c r="M357" i="3"/>
  <c r="N357" i="3" s="1"/>
  <c r="O357" i="3" s="1"/>
  <c r="P357" i="3" s="1"/>
  <c r="M358" i="3"/>
  <c r="N358" i="3" s="1"/>
  <c r="O358" i="3" s="1"/>
  <c r="P358" i="3" s="1"/>
  <c r="M359" i="3"/>
  <c r="N359" i="3" s="1"/>
  <c r="O359" i="3" s="1"/>
  <c r="P359" i="3" s="1"/>
  <c r="M360" i="3"/>
  <c r="N360" i="3" s="1"/>
  <c r="O360" i="3" s="1"/>
  <c r="P360" i="3" s="1"/>
  <c r="M361" i="3"/>
  <c r="N361" i="3" s="1"/>
  <c r="O361" i="3" s="1"/>
  <c r="P361" i="3" s="1"/>
  <c r="M362" i="3"/>
  <c r="N362" i="3" s="1"/>
  <c r="O362" i="3" s="1"/>
  <c r="P362" i="3" s="1"/>
  <c r="M363" i="3"/>
  <c r="N363" i="3" s="1"/>
  <c r="O363" i="3" s="1"/>
  <c r="P363" i="3" s="1"/>
  <c r="M364" i="3"/>
  <c r="N364" i="3" s="1"/>
  <c r="O364" i="3" s="1"/>
  <c r="P364" i="3" s="1"/>
  <c r="M365" i="3"/>
  <c r="N365" i="3" s="1"/>
  <c r="O365" i="3" s="1"/>
  <c r="P365" i="3" s="1"/>
  <c r="M366" i="3"/>
  <c r="N366" i="3" s="1"/>
  <c r="O366" i="3" s="1"/>
  <c r="P366" i="3" s="1"/>
  <c r="M367" i="3"/>
  <c r="N367" i="3" s="1"/>
  <c r="O367" i="3" s="1"/>
  <c r="P367" i="3" s="1"/>
  <c r="M368" i="3"/>
  <c r="N368" i="3" s="1"/>
  <c r="O368" i="3" s="1"/>
  <c r="P368" i="3" s="1"/>
  <c r="M369" i="3"/>
  <c r="N369" i="3" s="1"/>
  <c r="O369" i="3" s="1"/>
  <c r="P369" i="3" s="1"/>
  <c r="M370" i="3"/>
  <c r="N370" i="3" s="1"/>
  <c r="O370" i="3" s="1"/>
  <c r="P370" i="3" s="1"/>
  <c r="M371" i="3"/>
  <c r="N371" i="3" s="1"/>
  <c r="O371" i="3" s="1"/>
  <c r="P371" i="3" s="1"/>
  <c r="M372" i="3"/>
  <c r="N372" i="3" s="1"/>
  <c r="O372" i="3" s="1"/>
  <c r="P372" i="3" s="1"/>
  <c r="M373" i="3"/>
  <c r="N373" i="3" s="1"/>
  <c r="O373" i="3" s="1"/>
  <c r="P373" i="3" s="1"/>
  <c r="M374" i="3"/>
  <c r="N374" i="3" s="1"/>
  <c r="O374" i="3" s="1"/>
  <c r="P374" i="3" s="1"/>
  <c r="M375" i="3"/>
  <c r="N375" i="3" s="1"/>
  <c r="O375" i="3" s="1"/>
  <c r="P375" i="3" s="1"/>
  <c r="M376" i="3"/>
  <c r="N376" i="3" s="1"/>
  <c r="O376" i="3" s="1"/>
  <c r="P376" i="3" s="1"/>
  <c r="M377" i="3"/>
  <c r="N377" i="3" s="1"/>
  <c r="O377" i="3" s="1"/>
  <c r="P377" i="3" s="1"/>
  <c r="M378" i="3"/>
  <c r="N378" i="3" s="1"/>
  <c r="O378" i="3" s="1"/>
  <c r="P378" i="3" s="1"/>
  <c r="M379" i="3"/>
  <c r="N379" i="3" s="1"/>
  <c r="O379" i="3" s="1"/>
  <c r="P379" i="3" s="1"/>
  <c r="M380" i="3"/>
  <c r="N380" i="3" s="1"/>
  <c r="O380" i="3" s="1"/>
  <c r="P380" i="3" s="1"/>
  <c r="M381" i="3"/>
  <c r="N381" i="3" s="1"/>
  <c r="O381" i="3" s="1"/>
  <c r="P381" i="3" s="1"/>
  <c r="M382" i="3"/>
  <c r="N382" i="3" s="1"/>
  <c r="O382" i="3" s="1"/>
  <c r="P382" i="3" s="1"/>
  <c r="M383" i="3"/>
  <c r="N383" i="3" s="1"/>
  <c r="O383" i="3" s="1"/>
  <c r="P383" i="3" s="1"/>
  <c r="M384" i="3"/>
  <c r="N384" i="3" s="1"/>
  <c r="O384" i="3" s="1"/>
  <c r="P384" i="3" s="1"/>
  <c r="M385" i="3"/>
  <c r="N385" i="3" s="1"/>
  <c r="O385" i="3" s="1"/>
  <c r="P385" i="3" s="1"/>
  <c r="M386" i="3"/>
  <c r="N386" i="3" s="1"/>
  <c r="O386" i="3" s="1"/>
  <c r="P386" i="3" s="1"/>
  <c r="M387" i="3"/>
  <c r="N387" i="3" s="1"/>
  <c r="O387" i="3" s="1"/>
  <c r="P387" i="3" s="1"/>
  <c r="M388" i="3"/>
  <c r="N388" i="3" s="1"/>
  <c r="O388" i="3" s="1"/>
  <c r="P388" i="3" s="1"/>
  <c r="M389" i="3"/>
  <c r="N389" i="3" s="1"/>
  <c r="O389" i="3" s="1"/>
  <c r="P389" i="3" s="1"/>
  <c r="M390" i="3"/>
  <c r="N390" i="3" s="1"/>
  <c r="O390" i="3" s="1"/>
  <c r="P390" i="3" s="1"/>
  <c r="M391" i="3"/>
  <c r="N391" i="3" s="1"/>
  <c r="O391" i="3" s="1"/>
  <c r="P391" i="3" s="1"/>
  <c r="M392" i="3"/>
  <c r="N392" i="3" s="1"/>
  <c r="O392" i="3" s="1"/>
  <c r="P392" i="3" s="1"/>
  <c r="M393" i="3"/>
  <c r="N393" i="3" s="1"/>
  <c r="O393" i="3" s="1"/>
  <c r="P393" i="3" s="1"/>
  <c r="M394" i="3"/>
  <c r="N394" i="3" s="1"/>
  <c r="O394" i="3" s="1"/>
  <c r="P394" i="3" s="1"/>
  <c r="M395" i="3"/>
  <c r="N395" i="3" s="1"/>
  <c r="O395" i="3" s="1"/>
  <c r="P395" i="3" s="1"/>
  <c r="M396" i="3"/>
  <c r="N396" i="3" s="1"/>
  <c r="O396" i="3" s="1"/>
  <c r="P396" i="3" s="1"/>
  <c r="M397" i="3"/>
  <c r="N397" i="3" s="1"/>
  <c r="O397" i="3" s="1"/>
  <c r="P397" i="3" s="1"/>
  <c r="M398" i="3"/>
  <c r="N398" i="3" s="1"/>
  <c r="O398" i="3" s="1"/>
  <c r="P398" i="3" s="1"/>
  <c r="M399" i="3"/>
  <c r="N399" i="3" s="1"/>
  <c r="O399" i="3" s="1"/>
  <c r="P399" i="3" s="1"/>
  <c r="M400" i="3"/>
  <c r="N400" i="3" s="1"/>
  <c r="O400" i="3" s="1"/>
  <c r="P400" i="3" s="1"/>
  <c r="M401" i="3"/>
  <c r="N401" i="3" s="1"/>
  <c r="O401" i="3" s="1"/>
  <c r="P401" i="3" s="1"/>
  <c r="M402" i="3"/>
  <c r="N402" i="3" s="1"/>
  <c r="O402" i="3" s="1"/>
  <c r="P402" i="3" s="1"/>
  <c r="M403" i="3"/>
  <c r="N403" i="3" s="1"/>
  <c r="O403" i="3" s="1"/>
  <c r="P403" i="3" s="1"/>
  <c r="M404" i="3"/>
  <c r="N404" i="3" s="1"/>
  <c r="O404" i="3" s="1"/>
  <c r="P404" i="3" s="1"/>
  <c r="M405" i="3"/>
  <c r="N405" i="3" s="1"/>
  <c r="O405" i="3" s="1"/>
  <c r="P405" i="3" s="1"/>
  <c r="M406" i="3"/>
  <c r="N406" i="3" s="1"/>
  <c r="O406" i="3" s="1"/>
  <c r="P406" i="3" s="1"/>
  <c r="M407" i="3"/>
  <c r="N407" i="3" s="1"/>
  <c r="O407" i="3" s="1"/>
  <c r="P407" i="3" s="1"/>
  <c r="M408" i="3"/>
  <c r="N408" i="3" s="1"/>
  <c r="O408" i="3" s="1"/>
  <c r="P408" i="3" s="1"/>
  <c r="M409" i="3"/>
  <c r="N409" i="3" s="1"/>
  <c r="O409" i="3" s="1"/>
  <c r="P409" i="3" s="1"/>
  <c r="M410" i="3"/>
  <c r="N410" i="3" s="1"/>
  <c r="O410" i="3" s="1"/>
  <c r="P410" i="3" s="1"/>
  <c r="M411" i="3"/>
  <c r="N411" i="3" s="1"/>
  <c r="O411" i="3" s="1"/>
  <c r="P411" i="3" s="1"/>
  <c r="M412" i="3"/>
  <c r="N412" i="3" s="1"/>
  <c r="O412" i="3" s="1"/>
  <c r="P412" i="3" s="1"/>
  <c r="M413" i="3"/>
  <c r="N413" i="3" s="1"/>
  <c r="O413" i="3" s="1"/>
  <c r="P413" i="3" s="1"/>
  <c r="M414" i="3"/>
  <c r="N414" i="3" s="1"/>
  <c r="O414" i="3" s="1"/>
  <c r="P414" i="3" s="1"/>
  <c r="M415" i="3"/>
  <c r="N415" i="3" s="1"/>
  <c r="O415" i="3" s="1"/>
  <c r="P415" i="3" s="1"/>
  <c r="M416" i="3"/>
  <c r="N416" i="3" s="1"/>
  <c r="O416" i="3" s="1"/>
  <c r="P416" i="3" s="1"/>
  <c r="M417" i="3"/>
  <c r="N417" i="3" s="1"/>
  <c r="O417" i="3" s="1"/>
  <c r="P417" i="3" s="1"/>
  <c r="M418" i="3"/>
  <c r="N418" i="3" s="1"/>
  <c r="O418" i="3" s="1"/>
  <c r="P418" i="3" s="1"/>
  <c r="M419" i="3"/>
  <c r="N419" i="3" s="1"/>
  <c r="O419" i="3" s="1"/>
  <c r="P419" i="3" s="1"/>
  <c r="M420" i="3"/>
  <c r="N420" i="3" s="1"/>
  <c r="O420" i="3" s="1"/>
  <c r="P420" i="3" s="1"/>
  <c r="M421" i="3"/>
  <c r="N421" i="3" s="1"/>
  <c r="O421" i="3" s="1"/>
  <c r="P421" i="3" s="1"/>
  <c r="M422" i="3"/>
  <c r="N422" i="3" s="1"/>
  <c r="O422" i="3" s="1"/>
  <c r="P422" i="3" s="1"/>
  <c r="M423" i="3"/>
  <c r="N423" i="3" s="1"/>
  <c r="O423" i="3" s="1"/>
  <c r="P423" i="3" s="1"/>
  <c r="M424" i="3"/>
  <c r="N424" i="3" s="1"/>
  <c r="O424" i="3" s="1"/>
  <c r="P424" i="3" s="1"/>
  <c r="M425" i="3"/>
  <c r="N425" i="3" s="1"/>
  <c r="O425" i="3" s="1"/>
  <c r="P425" i="3" s="1"/>
  <c r="M426" i="3"/>
  <c r="N426" i="3" s="1"/>
  <c r="O426" i="3" s="1"/>
  <c r="P426" i="3" s="1"/>
  <c r="M427" i="3"/>
  <c r="N427" i="3" s="1"/>
  <c r="O427" i="3" s="1"/>
  <c r="P427" i="3" s="1"/>
  <c r="M428" i="3"/>
  <c r="N428" i="3" s="1"/>
  <c r="O428" i="3" s="1"/>
  <c r="P428" i="3" s="1"/>
  <c r="M429" i="3"/>
  <c r="N429" i="3" s="1"/>
  <c r="O429" i="3" s="1"/>
  <c r="P429" i="3" s="1"/>
  <c r="M430" i="3"/>
  <c r="N430" i="3" s="1"/>
  <c r="O430" i="3" s="1"/>
  <c r="P430" i="3" s="1"/>
  <c r="M431" i="3"/>
  <c r="N431" i="3" s="1"/>
  <c r="O431" i="3" s="1"/>
  <c r="P431" i="3" s="1"/>
  <c r="M432" i="3"/>
  <c r="N432" i="3" s="1"/>
  <c r="O432" i="3" s="1"/>
  <c r="P432" i="3" s="1"/>
  <c r="M433" i="3"/>
  <c r="N433" i="3" s="1"/>
  <c r="O433" i="3" s="1"/>
  <c r="P433" i="3" s="1"/>
  <c r="M434" i="3"/>
  <c r="N434" i="3" s="1"/>
  <c r="O434" i="3" s="1"/>
  <c r="P434" i="3" s="1"/>
  <c r="M435" i="3"/>
  <c r="N435" i="3" s="1"/>
  <c r="O435" i="3" s="1"/>
  <c r="P435" i="3" s="1"/>
  <c r="M436" i="3"/>
  <c r="N436" i="3" s="1"/>
  <c r="O436" i="3" s="1"/>
  <c r="P436" i="3" s="1"/>
  <c r="M437" i="3"/>
  <c r="N437" i="3" s="1"/>
  <c r="O437" i="3" s="1"/>
  <c r="P437" i="3" s="1"/>
  <c r="M438" i="3"/>
  <c r="N438" i="3" s="1"/>
  <c r="O438" i="3" s="1"/>
  <c r="P438" i="3" s="1"/>
  <c r="M439" i="3"/>
  <c r="N439" i="3" s="1"/>
  <c r="O439" i="3" s="1"/>
  <c r="P439" i="3" s="1"/>
  <c r="M440" i="3"/>
  <c r="N440" i="3" s="1"/>
  <c r="O440" i="3" s="1"/>
  <c r="P440" i="3" s="1"/>
  <c r="M441" i="3"/>
  <c r="N441" i="3" s="1"/>
  <c r="O441" i="3" s="1"/>
  <c r="P441" i="3" s="1"/>
  <c r="M442" i="3"/>
  <c r="N442" i="3" s="1"/>
  <c r="O442" i="3" s="1"/>
  <c r="P442" i="3" s="1"/>
  <c r="M443" i="3"/>
  <c r="N443" i="3" s="1"/>
  <c r="O443" i="3" s="1"/>
  <c r="P443" i="3" s="1"/>
  <c r="M444" i="3"/>
  <c r="N444" i="3" s="1"/>
  <c r="O444" i="3" s="1"/>
  <c r="P444" i="3" s="1"/>
  <c r="M445" i="3"/>
  <c r="N445" i="3" s="1"/>
  <c r="O445" i="3" s="1"/>
  <c r="P445" i="3" s="1"/>
  <c r="M446" i="3"/>
  <c r="N446" i="3" s="1"/>
  <c r="O446" i="3" s="1"/>
  <c r="P446" i="3" s="1"/>
  <c r="M447" i="3"/>
  <c r="N447" i="3" s="1"/>
  <c r="O447" i="3" s="1"/>
  <c r="P447" i="3" s="1"/>
  <c r="M448" i="3"/>
  <c r="N448" i="3" s="1"/>
  <c r="O448" i="3" s="1"/>
  <c r="P448" i="3" s="1"/>
  <c r="M449" i="3"/>
  <c r="N449" i="3" s="1"/>
  <c r="O449" i="3" s="1"/>
  <c r="P449" i="3" s="1"/>
  <c r="M450" i="3"/>
  <c r="N450" i="3" s="1"/>
  <c r="O450" i="3" s="1"/>
  <c r="P450" i="3" s="1"/>
  <c r="M451" i="3"/>
  <c r="N451" i="3" s="1"/>
  <c r="O451" i="3" s="1"/>
  <c r="P451" i="3" s="1"/>
  <c r="M452" i="3"/>
  <c r="N452" i="3" s="1"/>
  <c r="O452" i="3" s="1"/>
  <c r="P452" i="3" s="1"/>
  <c r="M453" i="3"/>
  <c r="N453" i="3" s="1"/>
  <c r="O453" i="3" s="1"/>
  <c r="P453" i="3" s="1"/>
  <c r="M454" i="3"/>
  <c r="N454" i="3" s="1"/>
  <c r="O454" i="3" s="1"/>
  <c r="P454" i="3" s="1"/>
  <c r="M455" i="3"/>
  <c r="N455" i="3" s="1"/>
  <c r="O455" i="3" s="1"/>
  <c r="P455" i="3" s="1"/>
  <c r="M456" i="3"/>
  <c r="N456" i="3" s="1"/>
  <c r="O456" i="3" s="1"/>
  <c r="P456" i="3" s="1"/>
  <c r="M457" i="3"/>
  <c r="N457" i="3" s="1"/>
  <c r="O457" i="3" s="1"/>
  <c r="P457" i="3" s="1"/>
  <c r="M458" i="3"/>
  <c r="N458" i="3" s="1"/>
  <c r="O458" i="3" s="1"/>
  <c r="P458" i="3" s="1"/>
  <c r="M459" i="3"/>
  <c r="N459" i="3" s="1"/>
  <c r="O459" i="3" s="1"/>
  <c r="P459" i="3" s="1"/>
  <c r="M460" i="3"/>
  <c r="N460" i="3" s="1"/>
  <c r="O460" i="3" s="1"/>
  <c r="P460" i="3" s="1"/>
  <c r="M461" i="3"/>
  <c r="N461" i="3" s="1"/>
  <c r="O461" i="3" s="1"/>
  <c r="P461" i="3" s="1"/>
  <c r="M462" i="3"/>
  <c r="N462" i="3" s="1"/>
  <c r="O462" i="3" s="1"/>
  <c r="P462" i="3" s="1"/>
  <c r="M463" i="3"/>
  <c r="N463" i="3" s="1"/>
  <c r="O463" i="3" s="1"/>
  <c r="P463" i="3" s="1"/>
  <c r="M464" i="3"/>
  <c r="N464" i="3" s="1"/>
  <c r="O464" i="3" s="1"/>
  <c r="P464" i="3" s="1"/>
  <c r="M465" i="3"/>
  <c r="N465" i="3" s="1"/>
  <c r="O465" i="3" s="1"/>
  <c r="P465" i="3" s="1"/>
  <c r="M466" i="3"/>
  <c r="N466" i="3" s="1"/>
  <c r="O466" i="3" s="1"/>
  <c r="P466" i="3" s="1"/>
  <c r="M467" i="3"/>
  <c r="N467" i="3" s="1"/>
  <c r="O467" i="3" s="1"/>
  <c r="P467" i="3" s="1"/>
  <c r="M468" i="3"/>
  <c r="N468" i="3" s="1"/>
  <c r="O468" i="3" s="1"/>
  <c r="P468" i="3" s="1"/>
  <c r="M469" i="3"/>
  <c r="N469" i="3" s="1"/>
  <c r="O469" i="3" s="1"/>
  <c r="P469" i="3" s="1"/>
  <c r="M470" i="3"/>
  <c r="N470" i="3" s="1"/>
  <c r="O470" i="3" s="1"/>
  <c r="P470" i="3" s="1"/>
  <c r="M471" i="3"/>
  <c r="N471" i="3" s="1"/>
  <c r="O471" i="3" s="1"/>
  <c r="P471" i="3" s="1"/>
  <c r="M472" i="3"/>
  <c r="N472" i="3" s="1"/>
  <c r="O472" i="3" s="1"/>
  <c r="P472" i="3" s="1"/>
  <c r="M473" i="3"/>
  <c r="N473" i="3" s="1"/>
  <c r="O473" i="3" s="1"/>
  <c r="P473" i="3" s="1"/>
  <c r="M474" i="3"/>
  <c r="N474" i="3" s="1"/>
  <c r="O474" i="3" s="1"/>
  <c r="P474" i="3" s="1"/>
  <c r="M475" i="3"/>
  <c r="N475" i="3" s="1"/>
  <c r="O475" i="3" s="1"/>
  <c r="P475" i="3" s="1"/>
  <c r="M476" i="3"/>
  <c r="N476" i="3" s="1"/>
  <c r="O476" i="3" s="1"/>
  <c r="P476" i="3" s="1"/>
  <c r="M477" i="3"/>
  <c r="N477" i="3" s="1"/>
  <c r="O477" i="3" s="1"/>
  <c r="P477" i="3" s="1"/>
  <c r="M478" i="3"/>
  <c r="N478" i="3" s="1"/>
  <c r="O478" i="3" s="1"/>
  <c r="P478" i="3" s="1"/>
  <c r="M479" i="3"/>
  <c r="N479" i="3" s="1"/>
  <c r="O479" i="3" s="1"/>
  <c r="P479" i="3" s="1"/>
  <c r="M480" i="3"/>
  <c r="N480" i="3" s="1"/>
  <c r="O480" i="3" s="1"/>
  <c r="P480" i="3" s="1"/>
  <c r="M481" i="3"/>
  <c r="N481" i="3" s="1"/>
  <c r="O481" i="3" s="1"/>
  <c r="P481" i="3" s="1"/>
  <c r="M482" i="3"/>
  <c r="N482" i="3" s="1"/>
  <c r="O482" i="3" s="1"/>
  <c r="P482" i="3" s="1"/>
  <c r="M483" i="3"/>
  <c r="N483" i="3" s="1"/>
  <c r="O483" i="3" s="1"/>
  <c r="P483" i="3" s="1"/>
  <c r="M484" i="3"/>
  <c r="N484" i="3" s="1"/>
  <c r="O484" i="3" s="1"/>
  <c r="P484" i="3" s="1"/>
  <c r="M485" i="3"/>
  <c r="N485" i="3" s="1"/>
  <c r="O485" i="3" s="1"/>
  <c r="P485" i="3" s="1"/>
  <c r="M486" i="3"/>
  <c r="N486" i="3" s="1"/>
  <c r="O486" i="3" s="1"/>
  <c r="P486" i="3" s="1"/>
  <c r="M487" i="3"/>
  <c r="N487" i="3" s="1"/>
  <c r="O487" i="3" s="1"/>
  <c r="P487" i="3" s="1"/>
  <c r="M488" i="3"/>
  <c r="N488" i="3" s="1"/>
  <c r="O488" i="3" s="1"/>
  <c r="P488" i="3" s="1"/>
  <c r="M489" i="3"/>
  <c r="N489" i="3" s="1"/>
  <c r="O489" i="3" s="1"/>
  <c r="P489" i="3" s="1"/>
  <c r="M490" i="3"/>
  <c r="N490" i="3" s="1"/>
  <c r="O490" i="3" s="1"/>
  <c r="P490" i="3" s="1"/>
  <c r="M491" i="3"/>
  <c r="N491" i="3" s="1"/>
  <c r="O491" i="3" s="1"/>
  <c r="P491" i="3" s="1"/>
  <c r="M492" i="3"/>
  <c r="N492" i="3" s="1"/>
  <c r="O492" i="3" s="1"/>
  <c r="P492" i="3" s="1"/>
  <c r="M493" i="3"/>
  <c r="N493" i="3" s="1"/>
  <c r="O493" i="3" s="1"/>
  <c r="P493" i="3" s="1"/>
  <c r="M494" i="3"/>
  <c r="N494" i="3" s="1"/>
  <c r="O494" i="3" s="1"/>
  <c r="P494" i="3" s="1"/>
  <c r="M495" i="3"/>
  <c r="N495" i="3" s="1"/>
  <c r="O495" i="3" s="1"/>
  <c r="P495" i="3" s="1"/>
  <c r="M496" i="3"/>
  <c r="N496" i="3" s="1"/>
  <c r="O496" i="3" s="1"/>
  <c r="P496" i="3" s="1"/>
  <c r="M497" i="3"/>
  <c r="N497" i="3" s="1"/>
  <c r="O497" i="3" s="1"/>
  <c r="P497" i="3" s="1"/>
  <c r="M498" i="3"/>
  <c r="N498" i="3" s="1"/>
  <c r="O498" i="3" s="1"/>
  <c r="P498" i="3" s="1"/>
  <c r="M499" i="3"/>
  <c r="N499" i="3" s="1"/>
  <c r="O499" i="3" s="1"/>
  <c r="P499" i="3" s="1"/>
  <c r="M500" i="3"/>
  <c r="N500" i="3" s="1"/>
  <c r="O500" i="3" s="1"/>
  <c r="P500" i="3" s="1"/>
  <c r="M501" i="3"/>
  <c r="N501" i="3" s="1"/>
  <c r="O501" i="3" s="1"/>
  <c r="P501" i="3" s="1"/>
  <c r="M502" i="3"/>
  <c r="N502" i="3" s="1"/>
  <c r="O502" i="3" s="1"/>
  <c r="P502" i="3" s="1"/>
  <c r="M503" i="3"/>
  <c r="N503" i="3" s="1"/>
  <c r="O503" i="3" s="1"/>
  <c r="P503" i="3" s="1"/>
  <c r="M504" i="3"/>
  <c r="N504" i="3" s="1"/>
  <c r="O504" i="3" s="1"/>
  <c r="P504" i="3" s="1"/>
  <c r="M505" i="3"/>
  <c r="N505" i="3" s="1"/>
  <c r="O505" i="3" s="1"/>
  <c r="P505" i="3" s="1"/>
  <c r="M506" i="3"/>
  <c r="N506" i="3" s="1"/>
  <c r="O506" i="3" s="1"/>
  <c r="P506" i="3" s="1"/>
  <c r="M507" i="3"/>
  <c r="N507" i="3" s="1"/>
  <c r="O507" i="3" s="1"/>
  <c r="P507" i="3" s="1"/>
  <c r="M508" i="3"/>
  <c r="N508" i="3" s="1"/>
  <c r="O508" i="3" s="1"/>
  <c r="P508" i="3" s="1"/>
  <c r="M509" i="3"/>
  <c r="N509" i="3" s="1"/>
  <c r="O509" i="3" s="1"/>
  <c r="P509" i="3" s="1"/>
  <c r="M510" i="3"/>
  <c r="N510" i="3" s="1"/>
  <c r="O510" i="3" s="1"/>
  <c r="P510" i="3" s="1"/>
  <c r="M511" i="3"/>
  <c r="N511" i="3" s="1"/>
  <c r="O511" i="3" s="1"/>
  <c r="P511" i="3" s="1"/>
  <c r="M512" i="3"/>
  <c r="N512" i="3" s="1"/>
  <c r="O512" i="3" s="1"/>
  <c r="P512" i="3" s="1"/>
  <c r="M513" i="3"/>
  <c r="N513" i="3" s="1"/>
  <c r="O513" i="3" s="1"/>
  <c r="P513" i="3" s="1"/>
  <c r="M514" i="3"/>
  <c r="N514" i="3" s="1"/>
  <c r="O514" i="3" s="1"/>
  <c r="P514" i="3" s="1"/>
  <c r="M515" i="3"/>
  <c r="N515" i="3" s="1"/>
  <c r="O515" i="3" s="1"/>
  <c r="P515" i="3" s="1"/>
  <c r="M516" i="3"/>
  <c r="N516" i="3" s="1"/>
  <c r="O516" i="3" s="1"/>
  <c r="P516" i="3" s="1"/>
  <c r="M517" i="3"/>
  <c r="N517" i="3" s="1"/>
  <c r="O517" i="3" s="1"/>
  <c r="P517" i="3" s="1"/>
  <c r="M518" i="3"/>
  <c r="N518" i="3" s="1"/>
  <c r="O518" i="3" s="1"/>
  <c r="P518" i="3" s="1"/>
  <c r="M519" i="3"/>
  <c r="N519" i="3" s="1"/>
  <c r="O519" i="3" s="1"/>
  <c r="P519" i="3" s="1"/>
  <c r="M520" i="3"/>
  <c r="N520" i="3" s="1"/>
  <c r="O520" i="3" s="1"/>
  <c r="P520" i="3" s="1"/>
  <c r="M521" i="3"/>
  <c r="N521" i="3" s="1"/>
  <c r="O521" i="3" s="1"/>
  <c r="P521" i="3" s="1"/>
  <c r="M522" i="3"/>
  <c r="N522" i="3" s="1"/>
  <c r="O522" i="3" s="1"/>
  <c r="P522" i="3" s="1"/>
  <c r="M523" i="3"/>
  <c r="N523" i="3" s="1"/>
  <c r="O523" i="3" s="1"/>
  <c r="P523" i="3" s="1"/>
  <c r="M524" i="3"/>
  <c r="N524" i="3" s="1"/>
  <c r="O524" i="3" s="1"/>
  <c r="P524" i="3" s="1"/>
  <c r="M525" i="3"/>
  <c r="N525" i="3" s="1"/>
  <c r="O525" i="3" s="1"/>
  <c r="P525" i="3" s="1"/>
  <c r="M526" i="3"/>
  <c r="N526" i="3" s="1"/>
  <c r="O526" i="3" s="1"/>
  <c r="P526" i="3" s="1"/>
  <c r="M527" i="3"/>
  <c r="N527" i="3" s="1"/>
  <c r="O527" i="3" s="1"/>
  <c r="P527" i="3" s="1"/>
  <c r="M528" i="3"/>
  <c r="N528" i="3" s="1"/>
  <c r="O528" i="3" s="1"/>
  <c r="P528" i="3" s="1"/>
  <c r="M529" i="3"/>
  <c r="N529" i="3" s="1"/>
  <c r="O529" i="3" s="1"/>
  <c r="P529" i="3" s="1"/>
  <c r="M530" i="3"/>
  <c r="N530" i="3" s="1"/>
  <c r="O530" i="3" s="1"/>
  <c r="P530" i="3" s="1"/>
  <c r="M531" i="3"/>
  <c r="N531" i="3" s="1"/>
  <c r="O531" i="3" s="1"/>
  <c r="P531" i="3" s="1"/>
  <c r="M532" i="3"/>
  <c r="N532" i="3" s="1"/>
  <c r="O532" i="3" s="1"/>
  <c r="P532" i="3" s="1"/>
  <c r="M533" i="3"/>
  <c r="N533" i="3" s="1"/>
  <c r="O533" i="3" s="1"/>
  <c r="P533" i="3" s="1"/>
  <c r="M534" i="3"/>
  <c r="N534" i="3" s="1"/>
  <c r="O534" i="3" s="1"/>
  <c r="P534" i="3" s="1"/>
  <c r="M535" i="3"/>
  <c r="N535" i="3" s="1"/>
  <c r="O535" i="3" s="1"/>
  <c r="P535" i="3" s="1"/>
  <c r="M536" i="3"/>
  <c r="N536" i="3" s="1"/>
  <c r="O536" i="3" s="1"/>
  <c r="P536" i="3" s="1"/>
  <c r="M537" i="3"/>
  <c r="N537" i="3" s="1"/>
  <c r="O537" i="3" s="1"/>
  <c r="P537" i="3" s="1"/>
  <c r="M538" i="3"/>
  <c r="N538" i="3" s="1"/>
  <c r="O538" i="3" s="1"/>
  <c r="P538" i="3" s="1"/>
  <c r="M539" i="3"/>
  <c r="N539" i="3" s="1"/>
  <c r="O539" i="3" s="1"/>
  <c r="P539" i="3" s="1"/>
  <c r="M540" i="3"/>
  <c r="N540" i="3" s="1"/>
  <c r="O540" i="3" s="1"/>
  <c r="P540" i="3" s="1"/>
  <c r="M541" i="3"/>
  <c r="N541" i="3" s="1"/>
  <c r="O541" i="3" s="1"/>
  <c r="P541" i="3" s="1"/>
  <c r="M542" i="3"/>
  <c r="N542" i="3" s="1"/>
  <c r="O542" i="3" s="1"/>
  <c r="P542" i="3" s="1"/>
  <c r="M543" i="3"/>
  <c r="N543" i="3" s="1"/>
  <c r="O543" i="3" s="1"/>
  <c r="P543" i="3" s="1"/>
  <c r="M544" i="3"/>
  <c r="N544" i="3" s="1"/>
  <c r="O544" i="3" s="1"/>
  <c r="P544" i="3" s="1"/>
  <c r="M545" i="3"/>
  <c r="N545" i="3" s="1"/>
  <c r="O545" i="3" s="1"/>
  <c r="P545" i="3" s="1"/>
  <c r="M546" i="3"/>
  <c r="N546" i="3" s="1"/>
  <c r="O546" i="3" s="1"/>
  <c r="P546" i="3" s="1"/>
  <c r="M547" i="3"/>
  <c r="N547" i="3" s="1"/>
  <c r="O547" i="3" s="1"/>
  <c r="P547" i="3" s="1"/>
  <c r="M548" i="3"/>
  <c r="N548" i="3" s="1"/>
  <c r="O548" i="3" s="1"/>
  <c r="P548" i="3" s="1"/>
  <c r="M549" i="3"/>
  <c r="N549" i="3" s="1"/>
  <c r="O549" i="3" s="1"/>
  <c r="P549" i="3" s="1"/>
  <c r="M550" i="3"/>
  <c r="N550" i="3" s="1"/>
  <c r="O550" i="3" s="1"/>
  <c r="P550" i="3" s="1"/>
  <c r="M551" i="3"/>
  <c r="N551" i="3" s="1"/>
  <c r="O551" i="3" s="1"/>
  <c r="P551" i="3" s="1"/>
  <c r="M552" i="3"/>
  <c r="N552" i="3" s="1"/>
  <c r="O552" i="3" s="1"/>
  <c r="P552" i="3" s="1"/>
  <c r="M553" i="3"/>
  <c r="N553" i="3" s="1"/>
  <c r="O553" i="3" s="1"/>
  <c r="P553" i="3" s="1"/>
  <c r="M554" i="3"/>
  <c r="N554" i="3" s="1"/>
  <c r="O554" i="3" s="1"/>
  <c r="P554" i="3" s="1"/>
  <c r="M555" i="3"/>
  <c r="N555" i="3" s="1"/>
  <c r="O555" i="3" s="1"/>
  <c r="P555" i="3" s="1"/>
  <c r="M556" i="3"/>
  <c r="N556" i="3" s="1"/>
  <c r="O556" i="3" s="1"/>
  <c r="P556" i="3" s="1"/>
  <c r="M557" i="3"/>
  <c r="N557" i="3" s="1"/>
  <c r="O557" i="3" s="1"/>
  <c r="P557" i="3" s="1"/>
  <c r="M558" i="3"/>
  <c r="N558" i="3" s="1"/>
  <c r="O558" i="3" s="1"/>
  <c r="P558" i="3" s="1"/>
  <c r="M559" i="3"/>
  <c r="N559" i="3" s="1"/>
  <c r="O559" i="3" s="1"/>
  <c r="P559" i="3" s="1"/>
  <c r="M560" i="3"/>
  <c r="N560" i="3" s="1"/>
  <c r="O560" i="3" s="1"/>
  <c r="P560" i="3" s="1"/>
  <c r="M561" i="3"/>
  <c r="N561" i="3" s="1"/>
  <c r="O561" i="3" s="1"/>
  <c r="P561" i="3" s="1"/>
  <c r="M562" i="3"/>
  <c r="N562" i="3" s="1"/>
  <c r="O562" i="3" s="1"/>
  <c r="P562" i="3" s="1"/>
  <c r="M563" i="3"/>
  <c r="N563" i="3" s="1"/>
  <c r="O563" i="3" s="1"/>
  <c r="P563" i="3" s="1"/>
  <c r="M564" i="3"/>
  <c r="N564" i="3" s="1"/>
  <c r="O564" i="3" s="1"/>
  <c r="P564" i="3" s="1"/>
  <c r="M565" i="3"/>
  <c r="N565" i="3" s="1"/>
  <c r="O565" i="3" s="1"/>
  <c r="P565" i="3" s="1"/>
  <c r="M566" i="3"/>
  <c r="N566" i="3" s="1"/>
  <c r="O566" i="3" s="1"/>
  <c r="P566" i="3" s="1"/>
  <c r="M567" i="3"/>
  <c r="N567" i="3" s="1"/>
  <c r="O567" i="3" s="1"/>
  <c r="P567" i="3" s="1"/>
  <c r="M568" i="3"/>
  <c r="N568" i="3" s="1"/>
  <c r="O568" i="3" s="1"/>
  <c r="P568" i="3" s="1"/>
  <c r="M569" i="3"/>
  <c r="N569" i="3" s="1"/>
  <c r="O569" i="3" s="1"/>
  <c r="P569" i="3" s="1"/>
  <c r="M570" i="3"/>
  <c r="N570" i="3" s="1"/>
  <c r="O570" i="3" s="1"/>
  <c r="P570" i="3" s="1"/>
  <c r="M571" i="3"/>
  <c r="N571" i="3" s="1"/>
  <c r="O571" i="3" s="1"/>
  <c r="P571" i="3" s="1"/>
  <c r="M572" i="3"/>
  <c r="N572" i="3" s="1"/>
  <c r="O572" i="3" s="1"/>
  <c r="P572" i="3" s="1"/>
  <c r="M573" i="3"/>
  <c r="N573" i="3" s="1"/>
  <c r="O573" i="3" s="1"/>
  <c r="P573" i="3" s="1"/>
  <c r="M574" i="3"/>
  <c r="N574" i="3" s="1"/>
  <c r="O574" i="3" s="1"/>
  <c r="P574" i="3" s="1"/>
  <c r="M575" i="3"/>
  <c r="N575" i="3" s="1"/>
  <c r="O575" i="3" s="1"/>
  <c r="P575" i="3" s="1"/>
  <c r="M576" i="3"/>
  <c r="N576" i="3" s="1"/>
  <c r="O576" i="3" s="1"/>
  <c r="P576" i="3" s="1"/>
  <c r="M577" i="3"/>
  <c r="N577" i="3" s="1"/>
  <c r="O577" i="3" s="1"/>
  <c r="P577" i="3" s="1"/>
  <c r="M578" i="3"/>
  <c r="N578" i="3" s="1"/>
  <c r="O578" i="3" s="1"/>
  <c r="P578" i="3" s="1"/>
  <c r="M579" i="3"/>
  <c r="N579" i="3" s="1"/>
  <c r="O579" i="3" s="1"/>
  <c r="P579" i="3" s="1"/>
  <c r="M580" i="3"/>
  <c r="N580" i="3" s="1"/>
  <c r="O580" i="3" s="1"/>
  <c r="P580" i="3" s="1"/>
  <c r="M581" i="3"/>
  <c r="N581" i="3" s="1"/>
  <c r="O581" i="3" s="1"/>
  <c r="P581" i="3" s="1"/>
  <c r="M582" i="3"/>
  <c r="N582" i="3" s="1"/>
  <c r="O582" i="3" s="1"/>
  <c r="P582" i="3" s="1"/>
  <c r="M583" i="3"/>
  <c r="N583" i="3" s="1"/>
  <c r="O583" i="3" s="1"/>
  <c r="P583" i="3" s="1"/>
  <c r="M584" i="3"/>
  <c r="N584" i="3" s="1"/>
  <c r="O584" i="3" s="1"/>
  <c r="P584" i="3" s="1"/>
  <c r="M585" i="3"/>
  <c r="N585" i="3" s="1"/>
  <c r="O585" i="3" s="1"/>
  <c r="P585" i="3" s="1"/>
  <c r="M586" i="3"/>
  <c r="N586" i="3" s="1"/>
  <c r="O586" i="3" s="1"/>
  <c r="P586" i="3" s="1"/>
  <c r="M587" i="3"/>
  <c r="N587" i="3" s="1"/>
  <c r="O587" i="3" s="1"/>
  <c r="P587" i="3" s="1"/>
  <c r="M588" i="3"/>
  <c r="N588" i="3" s="1"/>
  <c r="O588" i="3" s="1"/>
  <c r="P588" i="3" s="1"/>
  <c r="M589" i="3"/>
  <c r="N589" i="3" s="1"/>
  <c r="O589" i="3" s="1"/>
  <c r="P589" i="3" s="1"/>
  <c r="M590" i="3"/>
  <c r="N590" i="3" s="1"/>
  <c r="O590" i="3" s="1"/>
  <c r="P590" i="3" s="1"/>
  <c r="M591" i="3"/>
  <c r="N591" i="3" s="1"/>
  <c r="O591" i="3" s="1"/>
  <c r="P591" i="3" s="1"/>
  <c r="M592" i="3"/>
  <c r="N592" i="3" s="1"/>
  <c r="O592" i="3" s="1"/>
  <c r="P592" i="3" s="1"/>
  <c r="M593" i="3"/>
  <c r="N593" i="3" s="1"/>
  <c r="O593" i="3" s="1"/>
  <c r="P593" i="3" s="1"/>
  <c r="M594" i="3"/>
  <c r="N594" i="3" s="1"/>
  <c r="O594" i="3" s="1"/>
  <c r="P594" i="3" s="1"/>
  <c r="M595" i="3"/>
  <c r="N595" i="3" s="1"/>
  <c r="O595" i="3" s="1"/>
  <c r="P595" i="3" s="1"/>
  <c r="M596" i="3"/>
  <c r="N596" i="3" s="1"/>
  <c r="O596" i="3" s="1"/>
  <c r="P596" i="3" s="1"/>
  <c r="M597" i="3"/>
  <c r="N597" i="3" s="1"/>
  <c r="O597" i="3" s="1"/>
  <c r="P597" i="3" s="1"/>
  <c r="M598" i="3"/>
  <c r="N598" i="3" s="1"/>
  <c r="O598" i="3" s="1"/>
  <c r="P598" i="3" s="1"/>
  <c r="M599" i="3"/>
  <c r="N599" i="3" s="1"/>
  <c r="O599" i="3" s="1"/>
  <c r="P599" i="3" s="1"/>
  <c r="M600" i="3"/>
  <c r="N600" i="3" s="1"/>
  <c r="O600" i="3" s="1"/>
  <c r="P600" i="3" s="1"/>
  <c r="M601" i="3"/>
  <c r="N601" i="3" s="1"/>
  <c r="O601" i="3" s="1"/>
  <c r="P601" i="3" s="1"/>
  <c r="M602" i="3"/>
  <c r="N602" i="3" s="1"/>
  <c r="O602" i="3" s="1"/>
  <c r="P602" i="3" s="1"/>
  <c r="M603" i="3"/>
  <c r="N603" i="3" s="1"/>
  <c r="O603" i="3" s="1"/>
  <c r="P603" i="3" s="1"/>
  <c r="M604" i="3"/>
  <c r="N604" i="3" s="1"/>
  <c r="O604" i="3" s="1"/>
  <c r="P604" i="3" s="1"/>
  <c r="M605" i="3"/>
  <c r="N605" i="3" s="1"/>
  <c r="O605" i="3" s="1"/>
  <c r="P605" i="3" s="1"/>
  <c r="M606" i="3"/>
  <c r="N606" i="3" s="1"/>
  <c r="O606" i="3" s="1"/>
  <c r="P606" i="3" s="1"/>
  <c r="M607" i="3"/>
  <c r="N607" i="3" s="1"/>
  <c r="O607" i="3" s="1"/>
  <c r="P607" i="3" s="1"/>
  <c r="M608" i="3"/>
  <c r="N608" i="3" s="1"/>
  <c r="O608" i="3" s="1"/>
  <c r="P608" i="3" s="1"/>
  <c r="M609" i="3"/>
  <c r="N609" i="3" s="1"/>
  <c r="O609" i="3" s="1"/>
  <c r="P609" i="3" s="1"/>
  <c r="M610" i="3"/>
  <c r="N610" i="3" s="1"/>
  <c r="O610" i="3" s="1"/>
  <c r="P610" i="3" s="1"/>
  <c r="M611" i="3"/>
  <c r="N611" i="3" s="1"/>
  <c r="O611" i="3" s="1"/>
  <c r="P611" i="3" s="1"/>
  <c r="M612" i="3"/>
  <c r="N612" i="3" s="1"/>
  <c r="O612" i="3" s="1"/>
  <c r="P612" i="3" s="1"/>
  <c r="M613" i="3"/>
  <c r="N613" i="3" s="1"/>
  <c r="O613" i="3" s="1"/>
  <c r="P613" i="3" s="1"/>
  <c r="M614" i="3"/>
  <c r="N614" i="3" s="1"/>
  <c r="O614" i="3" s="1"/>
  <c r="P614" i="3" s="1"/>
  <c r="M615" i="3"/>
  <c r="N615" i="3" s="1"/>
  <c r="O615" i="3" s="1"/>
  <c r="P615" i="3" s="1"/>
  <c r="M616" i="3"/>
  <c r="N616" i="3" s="1"/>
  <c r="O616" i="3" s="1"/>
  <c r="P616" i="3" s="1"/>
  <c r="M617" i="3"/>
  <c r="N617" i="3" s="1"/>
  <c r="O617" i="3" s="1"/>
  <c r="P617" i="3" s="1"/>
  <c r="M618" i="3"/>
  <c r="N618" i="3" s="1"/>
  <c r="O618" i="3" s="1"/>
  <c r="P618" i="3" s="1"/>
  <c r="M619" i="3"/>
  <c r="N619" i="3" s="1"/>
  <c r="O619" i="3" s="1"/>
  <c r="P619" i="3" s="1"/>
  <c r="M620" i="3"/>
  <c r="N620" i="3" s="1"/>
  <c r="O620" i="3" s="1"/>
  <c r="P620" i="3" s="1"/>
  <c r="M621" i="3"/>
  <c r="N621" i="3" s="1"/>
  <c r="O621" i="3" s="1"/>
  <c r="P621" i="3" s="1"/>
  <c r="M622" i="3"/>
  <c r="N622" i="3" s="1"/>
  <c r="O622" i="3" s="1"/>
  <c r="P622" i="3" s="1"/>
  <c r="M623" i="3"/>
  <c r="N623" i="3" s="1"/>
  <c r="O623" i="3" s="1"/>
  <c r="P623" i="3" s="1"/>
  <c r="M624" i="3"/>
  <c r="N624" i="3" s="1"/>
  <c r="O624" i="3" s="1"/>
  <c r="P624" i="3" s="1"/>
  <c r="M625" i="3"/>
  <c r="N625" i="3" s="1"/>
  <c r="O625" i="3" s="1"/>
  <c r="P625" i="3" s="1"/>
  <c r="M626" i="3"/>
  <c r="N626" i="3" s="1"/>
  <c r="O626" i="3" s="1"/>
  <c r="P626" i="3" s="1"/>
  <c r="M627" i="3"/>
  <c r="N627" i="3" s="1"/>
  <c r="O627" i="3" s="1"/>
  <c r="P627" i="3" s="1"/>
  <c r="M628" i="3"/>
  <c r="N628" i="3" s="1"/>
  <c r="O628" i="3" s="1"/>
  <c r="P628" i="3" s="1"/>
  <c r="M629" i="3"/>
  <c r="N629" i="3" s="1"/>
  <c r="O629" i="3" s="1"/>
  <c r="P629" i="3" s="1"/>
  <c r="M630" i="3"/>
  <c r="N630" i="3" s="1"/>
  <c r="O630" i="3" s="1"/>
  <c r="P630" i="3" s="1"/>
  <c r="M631" i="3"/>
  <c r="N631" i="3" s="1"/>
  <c r="O631" i="3" s="1"/>
  <c r="P631" i="3" s="1"/>
  <c r="M632" i="3"/>
  <c r="N632" i="3" s="1"/>
  <c r="O632" i="3" s="1"/>
  <c r="P632" i="3" s="1"/>
  <c r="M633" i="3"/>
  <c r="N633" i="3" s="1"/>
  <c r="O633" i="3" s="1"/>
  <c r="P633" i="3" s="1"/>
  <c r="M634" i="3"/>
  <c r="N634" i="3" s="1"/>
  <c r="O634" i="3" s="1"/>
  <c r="P634" i="3" s="1"/>
  <c r="M635" i="3"/>
  <c r="N635" i="3" s="1"/>
  <c r="O635" i="3" s="1"/>
  <c r="P635" i="3" s="1"/>
  <c r="M636" i="3"/>
  <c r="N636" i="3" s="1"/>
  <c r="O636" i="3" s="1"/>
  <c r="P636" i="3" s="1"/>
  <c r="M637" i="3"/>
  <c r="N637" i="3" s="1"/>
  <c r="O637" i="3" s="1"/>
  <c r="P637" i="3" s="1"/>
  <c r="M638" i="3"/>
  <c r="N638" i="3" s="1"/>
  <c r="O638" i="3" s="1"/>
  <c r="P638" i="3" s="1"/>
  <c r="M639" i="3"/>
  <c r="N639" i="3" s="1"/>
  <c r="O639" i="3" s="1"/>
  <c r="P639" i="3" s="1"/>
  <c r="M640" i="3"/>
  <c r="N640" i="3" s="1"/>
  <c r="O640" i="3" s="1"/>
  <c r="P640" i="3" s="1"/>
  <c r="M641" i="3"/>
  <c r="N641" i="3" s="1"/>
  <c r="O641" i="3" s="1"/>
  <c r="P641" i="3" s="1"/>
  <c r="M642" i="3"/>
  <c r="N642" i="3" s="1"/>
  <c r="O642" i="3" s="1"/>
  <c r="P642" i="3" s="1"/>
  <c r="M643" i="3"/>
  <c r="N643" i="3" s="1"/>
  <c r="O643" i="3" s="1"/>
  <c r="P643" i="3" s="1"/>
  <c r="M644" i="3"/>
  <c r="N644" i="3" s="1"/>
  <c r="O644" i="3" s="1"/>
  <c r="P644" i="3" s="1"/>
  <c r="M645" i="3"/>
  <c r="N645" i="3" s="1"/>
  <c r="O645" i="3" s="1"/>
  <c r="P645" i="3" s="1"/>
  <c r="M646" i="3"/>
  <c r="N646" i="3" s="1"/>
  <c r="O646" i="3" s="1"/>
  <c r="P646" i="3" s="1"/>
  <c r="M647" i="3"/>
  <c r="N647" i="3" s="1"/>
  <c r="O647" i="3" s="1"/>
  <c r="P647" i="3" s="1"/>
  <c r="M648" i="3"/>
  <c r="N648" i="3" s="1"/>
  <c r="O648" i="3" s="1"/>
  <c r="P648" i="3" s="1"/>
  <c r="M649" i="3"/>
  <c r="N649" i="3" s="1"/>
  <c r="O649" i="3" s="1"/>
  <c r="P649" i="3" s="1"/>
  <c r="M650" i="3"/>
  <c r="N650" i="3" s="1"/>
  <c r="O650" i="3" s="1"/>
  <c r="P650" i="3" s="1"/>
  <c r="M651" i="3"/>
  <c r="N651" i="3" s="1"/>
  <c r="O651" i="3" s="1"/>
  <c r="P651" i="3" s="1"/>
  <c r="M652" i="3"/>
  <c r="N652" i="3" s="1"/>
  <c r="O652" i="3" s="1"/>
  <c r="P652" i="3" s="1"/>
  <c r="M653" i="3"/>
  <c r="N653" i="3" s="1"/>
  <c r="O653" i="3" s="1"/>
  <c r="P653" i="3" s="1"/>
  <c r="M654" i="3"/>
  <c r="N654" i="3" s="1"/>
  <c r="O654" i="3" s="1"/>
  <c r="P654" i="3" s="1"/>
  <c r="M655" i="3"/>
  <c r="N655" i="3" s="1"/>
  <c r="O655" i="3" s="1"/>
  <c r="P655" i="3" s="1"/>
  <c r="M656" i="3"/>
  <c r="N656" i="3" s="1"/>
  <c r="O656" i="3" s="1"/>
  <c r="P656" i="3" s="1"/>
  <c r="M657" i="3"/>
  <c r="N657" i="3" s="1"/>
  <c r="O657" i="3" s="1"/>
  <c r="P657" i="3" s="1"/>
  <c r="M658" i="3"/>
  <c r="N658" i="3" s="1"/>
  <c r="O658" i="3" s="1"/>
  <c r="P658" i="3" s="1"/>
  <c r="M659" i="3"/>
  <c r="N659" i="3" s="1"/>
  <c r="O659" i="3" s="1"/>
  <c r="P659" i="3" s="1"/>
  <c r="M660" i="3"/>
  <c r="N660" i="3" s="1"/>
  <c r="O660" i="3" s="1"/>
  <c r="P660" i="3" s="1"/>
  <c r="M661" i="3"/>
  <c r="N661" i="3" s="1"/>
  <c r="O661" i="3" s="1"/>
  <c r="P661" i="3" s="1"/>
  <c r="M662" i="3"/>
  <c r="N662" i="3" s="1"/>
  <c r="O662" i="3" s="1"/>
  <c r="P662" i="3" s="1"/>
  <c r="M663" i="3"/>
  <c r="N663" i="3" s="1"/>
  <c r="O663" i="3" s="1"/>
  <c r="P663" i="3" s="1"/>
  <c r="M664" i="3"/>
  <c r="N664" i="3" s="1"/>
  <c r="O664" i="3" s="1"/>
  <c r="P664" i="3" s="1"/>
  <c r="M665" i="3"/>
  <c r="N665" i="3" s="1"/>
  <c r="O665" i="3" s="1"/>
  <c r="P665" i="3" s="1"/>
  <c r="M666" i="3"/>
  <c r="N666" i="3" s="1"/>
  <c r="O666" i="3" s="1"/>
  <c r="P666" i="3" s="1"/>
  <c r="M667" i="3"/>
  <c r="N667" i="3" s="1"/>
  <c r="O667" i="3" s="1"/>
  <c r="P667" i="3" s="1"/>
  <c r="M668" i="3"/>
  <c r="N668" i="3" s="1"/>
  <c r="O668" i="3" s="1"/>
  <c r="P668" i="3" s="1"/>
  <c r="M669" i="3"/>
  <c r="N669" i="3" s="1"/>
  <c r="O669" i="3" s="1"/>
  <c r="P669" i="3" s="1"/>
  <c r="M670" i="3"/>
  <c r="N670" i="3" s="1"/>
  <c r="O670" i="3" s="1"/>
  <c r="P670" i="3" s="1"/>
  <c r="M671" i="3"/>
  <c r="N671" i="3" s="1"/>
  <c r="O671" i="3" s="1"/>
  <c r="P671" i="3" s="1"/>
  <c r="M672" i="3"/>
  <c r="N672" i="3" s="1"/>
  <c r="O672" i="3" s="1"/>
  <c r="P672" i="3" s="1"/>
  <c r="M673" i="3"/>
  <c r="N673" i="3" s="1"/>
  <c r="O673" i="3" s="1"/>
  <c r="P673" i="3" s="1"/>
  <c r="M674" i="3"/>
  <c r="N674" i="3" s="1"/>
  <c r="O674" i="3" s="1"/>
  <c r="P674" i="3" s="1"/>
  <c r="M675" i="3"/>
  <c r="N675" i="3" s="1"/>
  <c r="O675" i="3" s="1"/>
  <c r="P675" i="3" s="1"/>
  <c r="M676" i="3"/>
  <c r="N676" i="3" s="1"/>
  <c r="O676" i="3" s="1"/>
  <c r="P676" i="3" s="1"/>
  <c r="M677" i="3"/>
  <c r="N677" i="3" s="1"/>
  <c r="O677" i="3" s="1"/>
  <c r="P677" i="3" s="1"/>
  <c r="M678" i="3"/>
  <c r="N678" i="3" s="1"/>
  <c r="O678" i="3" s="1"/>
  <c r="P678" i="3" s="1"/>
  <c r="M679" i="3"/>
  <c r="N679" i="3" s="1"/>
  <c r="O679" i="3" s="1"/>
  <c r="P679" i="3" s="1"/>
  <c r="M680" i="3"/>
  <c r="N680" i="3" s="1"/>
  <c r="O680" i="3" s="1"/>
  <c r="P680" i="3" s="1"/>
  <c r="M681" i="3"/>
  <c r="N681" i="3" s="1"/>
  <c r="O681" i="3" s="1"/>
  <c r="P681" i="3" s="1"/>
  <c r="M682" i="3"/>
  <c r="N682" i="3" s="1"/>
  <c r="O682" i="3" s="1"/>
  <c r="P682" i="3" s="1"/>
  <c r="M683" i="3"/>
  <c r="N683" i="3" s="1"/>
  <c r="O683" i="3" s="1"/>
  <c r="P683" i="3" s="1"/>
  <c r="M684" i="3"/>
  <c r="N684" i="3" s="1"/>
  <c r="O684" i="3" s="1"/>
  <c r="P684" i="3" s="1"/>
  <c r="M685" i="3"/>
  <c r="N685" i="3" s="1"/>
  <c r="O685" i="3" s="1"/>
  <c r="P685" i="3" s="1"/>
  <c r="M686" i="3"/>
  <c r="N686" i="3" s="1"/>
  <c r="O686" i="3" s="1"/>
  <c r="P686" i="3" s="1"/>
  <c r="M687" i="3"/>
  <c r="N687" i="3" s="1"/>
  <c r="O687" i="3" s="1"/>
  <c r="P687" i="3" s="1"/>
  <c r="M688" i="3"/>
  <c r="N688" i="3" s="1"/>
  <c r="O688" i="3" s="1"/>
  <c r="P688" i="3" s="1"/>
  <c r="M689" i="3"/>
  <c r="N689" i="3" s="1"/>
  <c r="O689" i="3" s="1"/>
  <c r="P689" i="3" s="1"/>
  <c r="M690" i="3"/>
  <c r="N690" i="3" s="1"/>
  <c r="O690" i="3" s="1"/>
  <c r="P690" i="3" s="1"/>
  <c r="M691" i="3"/>
  <c r="N691" i="3" s="1"/>
  <c r="O691" i="3" s="1"/>
  <c r="P691" i="3" s="1"/>
  <c r="M692" i="3"/>
  <c r="N692" i="3" s="1"/>
  <c r="O692" i="3" s="1"/>
  <c r="P692" i="3" s="1"/>
  <c r="M693" i="3"/>
  <c r="N693" i="3" s="1"/>
  <c r="O693" i="3" s="1"/>
  <c r="P693" i="3" s="1"/>
  <c r="M694" i="3"/>
  <c r="N694" i="3" s="1"/>
  <c r="O694" i="3" s="1"/>
  <c r="P694" i="3" s="1"/>
  <c r="M695" i="3"/>
  <c r="N695" i="3" s="1"/>
  <c r="O695" i="3" s="1"/>
  <c r="P695" i="3" s="1"/>
  <c r="M696" i="3"/>
  <c r="N696" i="3" s="1"/>
  <c r="O696" i="3" s="1"/>
  <c r="P696" i="3" s="1"/>
  <c r="M697" i="3"/>
  <c r="N697" i="3" s="1"/>
  <c r="O697" i="3" s="1"/>
  <c r="P697" i="3" s="1"/>
  <c r="M698" i="3"/>
  <c r="N698" i="3" s="1"/>
  <c r="O698" i="3" s="1"/>
  <c r="P698" i="3" s="1"/>
  <c r="M699" i="3"/>
  <c r="N699" i="3" s="1"/>
  <c r="O699" i="3" s="1"/>
  <c r="P699" i="3" s="1"/>
  <c r="M700" i="3"/>
  <c r="N700" i="3" s="1"/>
  <c r="O700" i="3" s="1"/>
  <c r="P700" i="3" s="1"/>
  <c r="M701" i="3"/>
  <c r="N701" i="3" s="1"/>
  <c r="O701" i="3" s="1"/>
  <c r="P701" i="3" s="1"/>
  <c r="M702" i="3"/>
  <c r="N702" i="3" s="1"/>
  <c r="O702" i="3" s="1"/>
  <c r="P702" i="3" s="1"/>
  <c r="M703" i="3"/>
  <c r="N703" i="3" s="1"/>
  <c r="O703" i="3" s="1"/>
  <c r="P703" i="3" s="1"/>
  <c r="M704" i="3"/>
  <c r="N704" i="3" s="1"/>
  <c r="O704" i="3" s="1"/>
  <c r="P704" i="3" s="1"/>
  <c r="M705" i="3"/>
  <c r="N705" i="3" s="1"/>
  <c r="O705" i="3" s="1"/>
  <c r="P705" i="3" s="1"/>
  <c r="M706" i="3"/>
  <c r="N706" i="3" s="1"/>
  <c r="O706" i="3" s="1"/>
  <c r="P706" i="3" s="1"/>
  <c r="M707" i="3"/>
  <c r="N707" i="3" s="1"/>
  <c r="O707" i="3" s="1"/>
  <c r="P707" i="3" s="1"/>
  <c r="M708" i="3"/>
  <c r="N708" i="3" s="1"/>
  <c r="O708" i="3" s="1"/>
  <c r="P708" i="3" s="1"/>
  <c r="M709" i="3"/>
  <c r="N709" i="3" s="1"/>
  <c r="O709" i="3" s="1"/>
  <c r="P709" i="3" s="1"/>
  <c r="M710" i="3"/>
  <c r="N710" i="3" s="1"/>
  <c r="O710" i="3" s="1"/>
  <c r="P710" i="3" s="1"/>
  <c r="M711" i="3"/>
  <c r="N711" i="3" s="1"/>
  <c r="O711" i="3" s="1"/>
  <c r="P711" i="3" s="1"/>
  <c r="M712" i="3"/>
  <c r="N712" i="3" s="1"/>
  <c r="O712" i="3" s="1"/>
  <c r="P712" i="3" s="1"/>
  <c r="M713" i="3"/>
  <c r="N713" i="3" s="1"/>
  <c r="O713" i="3" s="1"/>
  <c r="P713" i="3" s="1"/>
  <c r="M714" i="3"/>
  <c r="N714" i="3" s="1"/>
  <c r="O714" i="3" s="1"/>
  <c r="P714" i="3" s="1"/>
  <c r="M715" i="3"/>
  <c r="N715" i="3" s="1"/>
  <c r="O715" i="3" s="1"/>
  <c r="P715" i="3" s="1"/>
  <c r="M716" i="3"/>
  <c r="N716" i="3" s="1"/>
  <c r="O716" i="3" s="1"/>
  <c r="P716" i="3" s="1"/>
  <c r="M717" i="3"/>
  <c r="N717" i="3" s="1"/>
  <c r="O717" i="3" s="1"/>
  <c r="P717" i="3" s="1"/>
  <c r="M718" i="3"/>
  <c r="N718" i="3" s="1"/>
  <c r="O718" i="3" s="1"/>
  <c r="P718" i="3" s="1"/>
  <c r="M719" i="3"/>
  <c r="N719" i="3" s="1"/>
  <c r="O719" i="3" s="1"/>
  <c r="P719" i="3" s="1"/>
  <c r="M720" i="3"/>
  <c r="N720" i="3" s="1"/>
  <c r="O720" i="3" s="1"/>
  <c r="P720" i="3" s="1"/>
  <c r="M721" i="3"/>
  <c r="N721" i="3" s="1"/>
  <c r="O721" i="3" s="1"/>
  <c r="P721" i="3" s="1"/>
  <c r="M722" i="3"/>
  <c r="N722" i="3" s="1"/>
  <c r="O722" i="3" s="1"/>
  <c r="P722" i="3" s="1"/>
  <c r="M723" i="3"/>
  <c r="N723" i="3" s="1"/>
  <c r="O723" i="3" s="1"/>
  <c r="P723" i="3" s="1"/>
  <c r="M724" i="3"/>
  <c r="N724" i="3" s="1"/>
  <c r="O724" i="3" s="1"/>
  <c r="P724" i="3" s="1"/>
  <c r="M725" i="3"/>
  <c r="N725" i="3" s="1"/>
  <c r="O725" i="3" s="1"/>
  <c r="P725" i="3" s="1"/>
  <c r="M726" i="3"/>
  <c r="N726" i="3" s="1"/>
  <c r="O726" i="3" s="1"/>
  <c r="P726" i="3" s="1"/>
  <c r="M727" i="3"/>
  <c r="N727" i="3" s="1"/>
  <c r="O727" i="3" s="1"/>
  <c r="P727" i="3" s="1"/>
  <c r="M728" i="3"/>
  <c r="N728" i="3" s="1"/>
  <c r="O728" i="3" s="1"/>
  <c r="P728" i="3" s="1"/>
  <c r="M729" i="3"/>
  <c r="N729" i="3" s="1"/>
  <c r="O729" i="3" s="1"/>
  <c r="P729" i="3" s="1"/>
  <c r="M730" i="3"/>
  <c r="N730" i="3" s="1"/>
  <c r="O730" i="3" s="1"/>
  <c r="P730" i="3" s="1"/>
  <c r="M731" i="3"/>
  <c r="N731" i="3" s="1"/>
  <c r="O731" i="3" s="1"/>
  <c r="P731" i="3" s="1"/>
  <c r="M732" i="3"/>
  <c r="N732" i="3" s="1"/>
  <c r="O732" i="3" s="1"/>
  <c r="P732" i="3" s="1"/>
  <c r="M733" i="3"/>
  <c r="N733" i="3" s="1"/>
  <c r="O733" i="3" s="1"/>
  <c r="P733" i="3" s="1"/>
  <c r="M734" i="3"/>
  <c r="N734" i="3" s="1"/>
  <c r="O734" i="3" s="1"/>
  <c r="P734" i="3" s="1"/>
  <c r="M735" i="3"/>
  <c r="N735" i="3" s="1"/>
  <c r="O735" i="3" s="1"/>
  <c r="P735" i="3" s="1"/>
  <c r="M736" i="3"/>
  <c r="N736" i="3" s="1"/>
  <c r="O736" i="3" s="1"/>
  <c r="P736" i="3" s="1"/>
  <c r="M737" i="3"/>
  <c r="N737" i="3" s="1"/>
  <c r="O737" i="3" s="1"/>
  <c r="P737" i="3" s="1"/>
  <c r="M738" i="3"/>
  <c r="N738" i="3" s="1"/>
  <c r="O738" i="3" s="1"/>
  <c r="P738" i="3" s="1"/>
  <c r="M739" i="3"/>
  <c r="N739" i="3" s="1"/>
  <c r="O739" i="3" s="1"/>
  <c r="P739" i="3" s="1"/>
  <c r="M740" i="3"/>
  <c r="N740" i="3" s="1"/>
  <c r="O740" i="3" s="1"/>
  <c r="P740" i="3" s="1"/>
  <c r="M741" i="3"/>
  <c r="N741" i="3" s="1"/>
  <c r="O741" i="3" s="1"/>
  <c r="P741" i="3" s="1"/>
  <c r="M742" i="3"/>
  <c r="N742" i="3" s="1"/>
  <c r="O742" i="3" s="1"/>
  <c r="P742" i="3" s="1"/>
  <c r="M743" i="3"/>
  <c r="N743" i="3" s="1"/>
  <c r="O743" i="3" s="1"/>
  <c r="P743" i="3" s="1"/>
  <c r="M744" i="3"/>
  <c r="N744" i="3" s="1"/>
  <c r="O744" i="3" s="1"/>
  <c r="P744" i="3" s="1"/>
  <c r="M745" i="3"/>
  <c r="N745" i="3" s="1"/>
  <c r="O745" i="3" s="1"/>
  <c r="P745" i="3" s="1"/>
  <c r="M746" i="3"/>
  <c r="N746" i="3" s="1"/>
  <c r="O746" i="3" s="1"/>
  <c r="P746" i="3" s="1"/>
  <c r="M747" i="3"/>
  <c r="N747" i="3" s="1"/>
  <c r="O747" i="3" s="1"/>
  <c r="P747" i="3" s="1"/>
  <c r="M748" i="3"/>
  <c r="N748" i="3" s="1"/>
  <c r="O748" i="3" s="1"/>
  <c r="P748" i="3" s="1"/>
  <c r="M749" i="3"/>
  <c r="N749" i="3" s="1"/>
  <c r="O749" i="3" s="1"/>
  <c r="P749" i="3" s="1"/>
  <c r="M750" i="3"/>
  <c r="N750" i="3" s="1"/>
  <c r="O750" i="3" s="1"/>
  <c r="P750" i="3" s="1"/>
  <c r="M751" i="3"/>
  <c r="N751" i="3" s="1"/>
  <c r="O751" i="3" s="1"/>
  <c r="P751" i="3" s="1"/>
  <c r="M752" i="3"/>
  <c r="N752" i="3" s="1"/>
  <c r="O752" i="3" s="1"/>
  <c r="P752" i="3" s="1"/>
  <c r="M753" i="3"/>
  <c r="N753" i="3" s="1"/>
  <c r="O753" i="3" s="1"/>
  <c r="P753" i="3" s="1"/>
  <c r="M754" i="3"/>
  <c r="N754" i="3" s="1"/>
  <c r="O754" i="3" s="1"/>
  <c r="P754" i="3" s="1"/>
  <c r="M755" i="3"/>
  <c r="N755" i="3" s="1"/>
  <c r="O755" i="3" s="1"/>
  <c r="P755" i="3" s="1"/>
  <c r="M756" i="3"/>
  <c r="N756" i="3" s="1"/>
  <c r="O756" i="3" s="1"/>
  <c r="P756" i="3" s="1"/>
  <c r="M757" i="3"/>
  <c r="N757" i="3" s="1"/>
  <c r="O757" i="3" s="1"/>
  <c r="P757" i="3" s="1"/>
  <c r="M758" i="3"/>
  <c r="N758" i="3" s="1"/>
  <c r="O758" i="3" s="1"/>
  <c r="P758" i="3" s="1"/>
  <c r="M759" i="3"/>
  <c r="N759" i="3" s="1"/>
  <c r="O759" i="3" s="1"/>
  <c r="P759" i="3" s="1"/>
  <c r="M760" i="3"/>
  <c r="N760" i="3" s="1"/>
  <c r="O760" i="3" s="1"/>
  <c r="P760" i="3" s="1"/>
  <c r="M761" i="3"/>
  <c r="N761" i="3" s="1"/>
  <c r="O761" i="3" s="1"/>
  <c r="P761" i="3" s="1"/>
  <c r="M762" i="3"/>
  <c r="N762" i="3" s="1"/>
  <c r="O762" i="3" s="1"/>
  <c r="P762" i="3" s="1"/>
  <c r="M763" i="3"/>
  <c r="N763" i="3" s="1"/>
  <c r="O763" i="3" s="1"/>
  <c r="P763" i="3" s="1"/>
  <c r="M764" i="3"/>
  <c r="N764" i="3" s="1"/>
  <c r="O764" i="3" s="1"/>
  <c r="P764" i="3" s="1"/>
  <c r="M765" i="3"/>
  <c r="N765" i="3" s="1"/>
  <c r="O765" i="3" s="1"/>
  <c r="P765" i="3" s="1"/>
  <c r="M766" i="3"/>
  <c r="N766" i="3" s="1"/>
  <c r="O766" i="3" s="1"/>
  <c r="P766" i="3" s="1"/>
  <c r="M767" i="3"/>
  <c r="N767" i="3" s="1"/>
  <c r="O767" i="3" s="1"/>
  <c r="P767" i="3" s="1"/>
  <c r="M768" i="3"/>
  <c r="N768" i="3" s="1"/>
  <c r="O768" i="3" s="1"/>
  <c r="P768" i="3" s="1"/>
  <c r="M769" i="3"/>
  <c r="N769" i="3" s="1"/>
  <c r="O769" i="3" s="1"/>
  <c r="P769" i="3" s="1"/>
  <c r="M770" i="3"/>
  <c r="N770" i="3" s="1"/>
  <c r="O770" i="3" s="1"/>
  <c r="P770" i="3" s="1"/>
  <c r="M771" i="3"/>
  <c r="N771" i="3" s="1"/>
  <c r="O771" i="3" s="1"/>
  <c r="P771" i="3" s="1"/>
  <c r="M772" i="3"/>
  <c r="N772" i="3" s="1"/>
  <c r="O772" i="3" s="1"/>
  <c r="P772" i="3" s="1"/>
  <c r="M773" i="3"/>
  <c r="N773" i="3" s="1"/>
  <c r="O773" i="3" s="1"/>
  <c r="P773" i="3" s="1"/>
  <c r="M774" i="3"/>
  <c r="N774" i="3" s="1"/>
  <c r="O774" i="3" s="1"/>
  <c r="P774" i="3" s="1"/>
  <c r="M775" i="3"/>
  <c r="N775" i="3" s="1"/>
  <c r="O775" i="3" s="1"/>
  <c r="P775" i="3" s="1"/>
  <c r="M776" i="3"/>
  <c r="N776" i="3" s="1"/>
  <c r="O776" i="3" s="1"/>
  <c r="P776" i="3" s="1"/>
  <c r="M777" i="3"/>
  <c r="N777" i="3" s="1"/>
  <c r="O777" i="3" s="1"/>
  <c r="P777" i="3" s="1"/>
  <c r="M778" i="3"/>
  <c r="N778" i="3" s="1"/>
  <c r="O778" i="3" s="1"/>
  <c r="P778" i="3" s="1"/>
  <c r="M779" i="3"/>
  <c r="N779" i="3" s="1"/>
  <c r="O779" i="3" s="1"/>
  <c r="P779" i="3" s="1"/>
  <c r="M780" i="3"/>
  <c r="N780" i="3" s="1"/>
  <c r="O780" i="3" s="1"/>
  <c r="P780" i="3" s="1"/>
  <c r="M781" i="3"/>
  <c r="N781" i="3" s="1"/>
  <c r="O781" i="3" s="1"/>
  <c r="P781" i="3" s="1"/>
  <c r="M782" i="3"/>
  <c r="N782" i="3" s="1"/>
  <c r="O782" i="3" s="1"/>
  <c r="P782" i="3" s="1"/>
  <c r="M783" i="3"/>
  <c r="N783" i="3" s="1"/>
  <c r="O783" i="3" s="1"/>
  <c r="P783" i="3" s="1"/>
  <c r="M784" i="3"/>
  <c r="N784" i="3" s="1"/>
  <c r="O784" i="3" s="1"/>
  <c r="P784" i="3" s="1"/>
  <c r="M785" i="3"/>
  <c r="N785" i="3" s="1"/>
  <c r="O785" i="3" s="1"/>
  <c r="P785" i="3" s="1"/>
  <c r="M786" i="3"/>
  <c r="N786" i="3" s="1"/>
  <c r="O786" i="3" s="1"/>
  <c r="P786" i="3" s="1"/>
  <c r="M787" i="3"/>
  <c r="N787" i="3" s="1"/>
  <c r="O787" i="3" s="1"/>
  <c r="P787" i="3" s="1"/>
  <c r="M788" i="3"/>
  <c r="N788" i="3" s="1"/>
  <c r="O788" i="3" s="1"/>
  <c r="P788" i="3" s="1"/>
  <c r="M789" i="3"/>
  <c r="N789" i="3" s="1"/>
  <c r="O789" i="3" s="1"/>
  <c r="P789" i="3" s="1"/>
  <c r="M790" i="3"/>
  <c r="N790" i="3" s="1"/>
  <c r="O790" i="3" s="1"/>
  <c r="P790" i="3" s="1"/>
  <c r="M791" i="3"/>
  <c r="N791" i="3" s="1"/>
  <c r="O791" i="3" s="1"/>
  <c r="P791" i="3" s="1"/>
  <c r="M792" i="3"/>
  <c r="N792" i="3" s="1"/>
  <c r="O792" i="3" s="1"/>
  <c r="P792" i="3" s="1"/>
  <c r="M793" i="3"/>
  <c r="N793" i="3" s="1"/>
  <c r="O793" i="3" s="1"/>
  <c r="P793" i="3" s="1"/>
  <c r="M794" i="3"/>
  <c r="N794" i="3" s="1"/>
  <c r="O794" i="3" s="1"/>
  <c r="P794" i="3" s="1"/>
  <c r="M795" i="3"/>
  <c r="N795" i="3" s="1"/>
  <c r="O795" i="3" s="1"/>
  <c r="P795" i="3" s="1"/>
  <c r="M796" i="3"/>
  <c r="N796" i="3" s="1"/>
  <c r="O796" i="3" s="1"/>
  <c r="P796" i="3" s="1"/>
  <c r="M797" i="3"/>
  <c r="N797" i="3" s="1"/>
  <c r="O797" i="3" s="1"/>
  <c r="P797" i="3" s="1"/>
  <c r="M798" i="3"/>
  <c r="N798" i="3" s="1"/>
  <c r="O798" i="3" s="1"/>
  <c r="P798" i="3" s="1"/>
  <c r="M799" i="3"/>
  <c r="N799" i="3" s="1"/>
  <c r="O799" i="3" s="1"/>
  <c r="P799" i="3" s="1"/>
  <c r="M800" i="3"/>
  <c r="N800" i="3" s="1"/>
  <c r="O800" i="3" s="1"/>
  <c r="P800" i="3" s="1"/>
  <c r="M801" i="3"/>
  <c r="N801" i="3" s="1"/>
  <c r="O801" i="3" s="1"/>
  <c r="P801" i="3" s="1"/>
  <c r="M802" i="3"/>
  <c r="N802" i="3" s="1"/>
  <c r="O802" i="3" s="1"/>
  <c r="P802" i="3" s="1"/>
  <c r="M803" i="3"/>
  <c r="N803" i="3" s="1"/>
  <c r="O803" i="3" s="1"/>
  <c r="P803" i="3" s="1"/>
  <c r="M804" i="3"/>
  <c r="N804" i="3" s="1"/>
  <c r="O804" i="3" s="1"/>
  <c r="P804" i="3" s="1"/>
  <c r="M805" i="3"/>
  <c r="N805" i="3" s="1"/>
  <c r="O805" i="3" s="1"/>
  <c r="P805" i="3" s="1"/>
  <c r="M806" i="3"/>
  <c r="N806" i="3" s="1"/>
  <c r="O806" i="3" s="1"/>
  <c r="P806" i="3" s="1"/>
  <c r="M807" i="3"/>
  <c r="N807" i="3" s="1"/>
  <c r="O807" i="3" s="1"/>
  <c r="P807" i="3" s="1"/>
  <c r="M808" i="3"/>
  <c r="N808" i="3" s="1"/>
  <c r="O808" i="3" s="1"/>
  <c r="P808" i="3" s="1"/>
  <c r="M809" i="3"/>
  <c r="N809" i="3" s="1"/>
  <c r="O809" i="3" s="1"/>
  <c r="P809" i="3" s="1"/>
  <c r="M810" i="3"/>
  <c r="N810" i="3" s="1"/>
  <c r="O810" i="3" s="1"/>
  <c r="P810" i="3" s="1"/>
  <c r="M811" i="3"/>
  <c r="N811" i="3" s="1"/>
  <c r="O811" i="3" s="1"/>
  <c r="P811" i="3" s="1"/>
  <c r="M812" i="3"/>
  <c r="N812" i="3" s="1"/>
  <c r="O812" i="3" s="1"/>
  <c r="P812" i="3" s="1"/>
  <c r="M813" i="3"/>
  <c r="N813" i="3" s="1"/>
  <c r="O813" i="3" s="1"/>
  <c r="P813" i="3" s="1"/>
  <c r="M814" i="3"/>
  <c r="N814" i="3" s="1"/>
  <c r="O814" i="3" s="1"/>
  <c r="P814" i="3" s="1"/>
  <c r="M815" i="3"/>
  <c r="N815" i="3" s="1"/>
  <c r="O815" i="3" s="1"/>
  <c r="P815" i="3" s="1"/>
  <c r="M816" i="3"/>
  <c r="N816" i="3" s="1"/>
  <c r="O816" i="3" s="1"/>
  <c r="P816" i="3" s="1"/>
  <c r="M817" i="3"/>
  <c r="N817" i="3" s="1"/>
  <c r="O817" i="3" s="1"/>
  <c r="P817" i="3" s="1"/>
  <c r="M818" i="3"/>
  <c r="N818" i="3" s="1"/>
  <c r="O818" i="3" s="1"/>
  <c r="P818" i="3" s="1"/>
  <c r="M819" i="3"/>
  <c r="N819" i="3" s="1"/>
  <c r="O819" i="3" s="1"/>
  <c r="P819" i="3" s="1"/>
  <c r="M820" i="3"/>
  <c r="N820" i="3" s="1"/>
  <c r="O820" i="3" s="1"/>
  <c r="P820" i="3" s="1"/>
  <c r="M821" i="3"/>
  <c r="N821" i="3" s="1"/>
  <c r="O821" i="3" s="1"/>
  <c r="P821" i="3" s="1"/>
  <c r="M822" i="3"/>
  <c r="N822" i="3" s="1"/>
  <c r="O822" i="3" s="1"/>
  <c r="P822" i="3" s="1"/>
  <c r="M823" i="3"/>
  <c r="N823" i="3" s="1"/>
  <c r="O823" i="3" s="1"/>
  <c r="P823" i="3" s="1"/>
  <c r="M824" i="3"/>
  <c r="N824" i="3" s="1"/>
  <c r="O824" i="3" s="1"/>
  <c r="P824" i="3" s="1"/>
  <c r="M825" i="3"/>
  <c r="N825" i="3" s="1"/>
  <c r="O825" i="3" s="1"/>
  <c r="P825" i="3" s="1"/>
  <c r="M826" i="3"/>
  <c r="N826" i="3" s="1"/>
  <c r="O826" i="3" s="1"/>
  <c r="P826" i="3" s="1"/>
  <c r="M827" i="3"/>
  <c r="N827" i="3" s="1"/>
  <c r="O827" i="3" s="1"/>
  <c r="P827" i="3" s="1"/>
  <c r="M828" i="3"/>
  <c r="N828" i="3" s="1"/>
  <c r="O828" i="3" s="1"/>
  <c r="P828" i="3" s="1"/>
  <c r="M829" i="3"/>
  <c r="N829" i="3" s="1"/>
  <c r="O829" i="3" s="1"/>
  <c r="P829" i="3" s="1"/>
  <c r="M830" i="3"/>
  <c r="N830" i="3" s="1"/>
  <c r="O830" i="3" s="1"/>
  <c r="P830" i="3" s="1"/>
  <c r="M831" i="3"/>
  <c r="N831" i="3" s="1"/>
  <c r="O831" i="3" s="1"/>
  <c r="P831" i="3" s="1"/>
  <c r="M832" i="3"/>
  <c r="N832" i="3" s="1"/>
  <c r="O832" i="3" s="1"/>
  <c r="P832" i="3" s="1"/>
  <c r="M833" i="3"/>
  <c r="N833" i="3" s="1"/>
  <c r="O833" i="3" s="1"/>
  <c r="P833" i="3" s="1"/>
  <c r="M834" i="3"/>
  <c r="N834" i="3" s="1"/>
  <c r="O834" i="3" s="1"/>
  <c r="P834" i="3" s="1"/>
  <c r="M835" i="3"/>
  <c r="N835" i="3" s="1"/>
  <c r="O835" i="3" s="1"/>
  <c r="P835" i="3" s="1"/>
  <c r="M836" i="3"/>
  <c r="N836" i="3" s="1"/>
  <c r="O836" i="3" s="1"/>
  <c r="P836" i="3" s="1"/>
  <c r="M837" i="3"/>
  <c r="N837" i="3" s="1"/>
  <c r="O837" i="3" s="1"/>
  <c r="P837" i="3" s="1"/>
  <c r="M838" i="3"/>
  <c r="N838" i="3" s="1"/>
  <c r="O838" i="3" s="1"/>
  <c r="P838" i="3" s="1"/>
  <c r="M839" i="3"/>
  <c r="N839" i="3" s="1"/>
  <c r="O839" i="3" s="1"/>
  <c r="P839" i="3" s="1"/>
  <c r="M840" i="3"/>
  <c r="N840" i="3" s="1"/>
  <c r="O840" i="3" s="1"/>
  <c r="P840" i="3" s="1"/>
  <c r="M841" i="3"/>
  <c r="N841" i="3" s="1"/>
  <c r="O841" i="3" s="1"/>
  <c r="P841" i="3" s="1"/>
  <c r="M842" i="3"/>
  <c r="N842" i="3" s="1"/>
  <c r="O842" i="3" s="1"/>
  <c r="P842" i="3" s="1"/>
  <c r="M843" i="3"/>
  <c r="N843" i="3" s="1"/>
  <c r="O843" i="3" s="1"/>
  <c r="P843" i="3" s="1"/>
  <c r="M844" i="3"/>
  <c r="N844" i="3" s="1"/>
  <c r="O844" i="3" s="1"/>
  <c r="P844" i="3" s="1"/>
  <c r="M845" i="3"/>
  <c r="N845" i="3" s="1"/>
  <c r="O845" i="3" s="1"/>
  <c r="P845" i="3" s="1"/>
  <c r="M846" i="3"/>
  <c r="N846" i="3" s="1"/>
  <c r="O846" i="3" s="1"/>
  <c r="P846" i="3" s="1"/>
  <c r="M847" i="3"/>
  <c r="N847" i="3" s="1"/>
  <c r="O847" i="3" s="1"/>
  <c r="P847" i="3" s="1"/>
  <c r="M848" i="3"/>
  <c r="N848" i="3" s="1"/>
  <c r="O848" i="3" s="1"/>
  <c r="P848" i="3" s="1"/>
  <c r="M849" i="3"/>
  <c r="N849" i="3" s="1"/>
  <c r="O849" i="3" s="1"/>
  <c r="P849" i="3" s="1"/>
  <c r="M850" i="3"/>
  <c r="N850" i="3" s="1"/>
  <c r="O850" i="3" s="1"/>
  <c r="P850" i="3" s="1"/>
  <c r="M851" i="3"/>
  <c r="N851" i="3" s="1"/>
  <c r="O851" i="3" s="1"/>
  <c r="P851" i="3" s="1"/>
  <c r="M852" i="3"/>
  <c r="N852" i="3" s="1"/>
  <c r="O852" i="3" s="1"/>
  <c r="P852" i="3" s="1"/>
  <c r="M853" i="3"/>
  <c r="N853" i="3" s="1"/>
  <c r="O853" i="3" s="1"/>
  <c r="P853" i="3" s="1"/>
  <c r="M854" i="3"/>
  <c r="N854" i="3" s="1"/>
  <c r="O854" i="3" s="1"/>
  <c r="P854" i="3" s="1"/>
  <c r="M855" i="3"/>
  <c r="N855" i="3" s="1"/>
  <c r="O855" i="3" s="1"/>
  <c r="P855" i="3" s="1"/>
  <c r="M856" i="3"/>
  <c r="N856" i="3" s="1"/>
  <c r="O856" i="3" s="1"/>
  <c r="P856" i="3" s="1"/>
  <c r="M857" i="3"/>
  <c r="N857" i="3" s="1"/>
  <c r="O857" i="3" s="1"/>
  <c r="P857" i="3" s="1"/>
  <c r="M858" i="3"/>
  <c r="N858" i="3" s="1"/>
  <c r="O858" i="3" s="1"/>
  <c r="P858" i="3" s="1"/>
  <c r="M859" i="3"/>
  <c r="N859" i="3" s="1"/>
  <c r="O859" i="3" s="1"/>
  <c r="P859" i="3" s="1"/>
  <c r="M860" i="3"/>
  <c r="N860" i="3" s="1"/>
  <c r="O860" i="3" s="1"/>
  <c r="P860" i="3" s="1"/>
  <c r="M861" i="3"/>
  <c r="N861" i="3" s="1"/>
  <c r="O861" i="3" s="1"/>
  <c r="P861" i="3" s="1"/>
  <c r="M862" i="3"/>
  <c r="N862" i="3" s="1"/>
  <c r="O862" i="3" s="1"/>
  <c r="P862" i="3" s="1"/>
  <c r="M863" i="3"/>
  <c r="N863" i="3" s="1"/>
  <c r="O863" i="3" s="1"/>
  <c r="P863" i="3" s="1"/>
  <c r="M864" i="3"/>
  <c r="N864" i="3" s="1"/>
  <c r="O864" i="3" s="1"/>
  <c r="P864" i="3" s="1"/>
  <c r="M865" i="3"/>
  <c r="N865" i="3" s="1"/>
  <c r="O865" i="3" s="1"/>
  <c r="P865" i="3" s="1"/>
  <c r="M866" i="3"/>
  <c r="N866" i="3" s="1"/>
  <c r="O866" i="3" s="1"/>
  <c r="P866" i="3" s="1"/>
  <c r="M867" i="3"/>
  <c r="N867" i="3" s="1"/>
  <c r="O867" i="3" s="1"/>
  <c r="P867" i="3" s="1"/>
  <c r="M868" i="3"/>
  <c r="N868" i="3" s="1"/>
  <c r="O868" i="3" s="1"/>
  <c r="P868" i="3" s="1"/>
  <c r="M869" i="3"/>
  <c r="N869" i="3" s="1"/>
  <c r="O869" i="3" s="1"/>
  <c r="P869" i="3" s="1"/>
  <c r="M870" i="3"/>
  <c r="N870" i="3" s="1"/>
  <c r="O870" i="3" s="1"/>
  <c r="P870" i="3" s="1"/>
  <c r="M871" i="3"/>
  <c r="N871" i="3" s="1"/>
  <c r="O871" i="3" s="1"/>
  <c r="P871" i="3" s="1"/>
  <c r="M872" i="3"/>
  <c r="N872" i="3" s="1"/>
  <c r="O872" i="3" s="1"/>
  <c r="P872" i="3" s="1"/>
  <c r="M873" i="3"/>
  <c r="N873" i="3" s="1"/>
  <c r="O873" i="3" s="1"/>
  <c r="P873" i="3" s="1"/>
  <c r="M874" i="3"/>
  <c r="N874" i="3" s="1"/>
  <c r="O874" i="3" s="1"/>
  <c r="P874" i="3" s="1"/>
  <c r="M875" i="3"/>
  <c r="N875" i="3" s="1"/>
  <c r="O875" i="3" s="1"/>
  <c r="P875" i="3" s="1"/>
  <c r="M876" i="3"/>
  <c r="N876" i="3" s="1"/>
  <c r="O876" i="3" s="1"/>
  <c r="P876" i="3" s="1"/>
  <c r="M877" i="3"/>
  <c r="N877" i="3" s="1"/>
  <c r="O877" i="3" s="1"/>
  <c r="P877" i="3" s="1"/>
  <c r="M878" i="3"/>
  <c r="N878" i="3" s="1"/>
  <c r="O878" i="3" s="1"/>
  <c r="P878" i="3" s="1"/>
  <c r="M879" i="3"/>
  <c r="N879" i="3" s="1"/>
  <c r="O879" i="3" s="1"/>
  <c r="P879" i="3" s="1"/>
  <c r="M880" i="3"/>
  <c r="N880" i="3" s="1"/>
  <c r="O880" i="3" s="1"/>
  <c r="P880" i="3" s="1"/>
  <c r="M881" i="3"/>
  <c r="N881" i="3" s="1"/>
  <c r="O881" i="3" s="1"/>
  <c r="P881" i="3" s="1"/>
  <c r="M882" i="3"/>
  <c r="N882" i="3" s="1"/>
  <c r="O882" i="3" s="1"/>
  <c r="P882" i="3" s="1"/>
  <c r="M883" i="3"/>
  <c r="N883" i="3" s="1"/>
  <c r="O883" i="3" s="1"/>
  <c r="P883" i="3" s="1"/>
  <c r="M884" i="3"/>
  <c r="N884" i="3" s="1"/>
  <c r="O884" i="3" s="1"/>
  <c r="P884" i="3" s="1"/>
  <c r="M885" i="3"/>
  <c r="N885" i="3" s="1"/>
  <c r="O885" i="3" s="1"/>
  <c r="P885" i="3" s="1"/>
  <c r="M886" i="3"/>
  <c r="N886" i="3" s="1"/>
  <c r="O886" i="3" s="1"/>
  <c r="P886" i="3" s="1"/>
  <c r="M887" i="3"/>
  <c r="N887" i="3" s="1"/>
  <c r="O887" i="3" s="1"/>
  <c r="P887" i="3" s="1"/>
  <c r="M888" i="3"/>
  <c r="N888" i="3" s="1"/>
  <c r="O888" i="3" s="1"/>
  <c r="P888" i="3" s="1"/>
  <c r="M889" i="3"/>
  <c r="N889" i="3" s="1"/>
  <c r="O889" i="3" s="1"/>
  <c r="P889" i="3" s="1"/>
  <c r="M890" i="3"/>
  <c r="N890" i="3" s="1"/>
  <c r="O890" i="3" s="1"/>
  <c r="P890" i="3" s="1"/>
  <c r="M891" i="3"/>
  <c r="N891" i="3" s="1"/>
  <c r="O891" i="3" s="1"/>
  <c r="P891" i="3" s="1"/>
  <c r="M892" i="3"/>
  <c r="N892" i="3" s="1"/>
  <c r="O892" i="3" s="1"/>
  <c r="P892" i="3" s="1"/>
  <c r="M893" i="3"/>
  <c r="N893" i="3" s="1"/>
  <c r="O893" i="3" s="1"/>
  <c r="P893" i="3" s="1"/>
  <c r="M894" i="3"/>
  <c r="N894" i="3" s="1"/>
  <c r="O894" i="3" s="1"/>
  <c r="P894" i="3" s="1"/>
  <c r="M895" i="3"/>
  <c r="N895" i="3" s="1"/>
  <c r="O895" i="3" s="1"/>
  <c r="P895" i="3" s="1"/>
  <c r="M896" i="3"/>
  <c r="N896" i="3" s="1"/>
  <c r="O896" i="3" s="1"/>
  <c r="P896" i="3" s="1"/>
  <c r="M897" i="3"/>
  <c r="N897" i="3" s="1"/>
  <c r="O897" i="3" s="1"/>
  <c r="P897" i="3" s="1"/>
  <c r="M898" i="3"/>
  <c r="N898" i="3" s="1"/>
  <c r="O898" i="3" s="1"/>
  <c r="P898" i="3" s="1"/>
  <c r="M899" i="3"/>
  <c r="N899" i="3" s="1"/>
  <c r="O899" i="3" s="1"/>
  <c r="P899" i="3" s="1"/>
  <c r="M900" i="3"/>
  <c r="N900" i="3" s="1"/>
  <c r="O900" i="3" s="1"/>
  <c r="P900" i="3" s="1"/>
  <c r="M901" i="3"/>
  <c r="N901" i="3" s="1"/>
  <c r="O901" i="3" s="1"/>
  <c r="P901" i="3" s="1"/>
  <c r="M902" i="3"/>
  <c r="N902" i="3" s="1"/>
  <c r="O902" i="3" s="1"/>
  <c r="P902" i="3" s="1"/>
  <c r="M903" i="3"/>
  <c r="N903" i="3" s="1"/>
  <c r="O903" i="3" s="1"/>
  <c r="P903" i="3" s="1"/>
  <c r="M904" i="3"/>
  <c r="N904" i="3" s="1"/>
  <c r="O904" i="3" s="1"/>
  <c r="P904" i="3" s="1"/>
  <c r="M906" i="3"/>
  <c r="N906" i="3" s="1"/>
  <c r="O906" i="3" s="1"/>
  <c r="P906" i="3" s="1"/>
  <c r="M905" i="3"/>
  <c r="N905" i="3" s="1"/>
  <c r="O905" i="3" s="1"/>
  <c r="P905" i="3" s="1"/>
  <c r="M907" i="3"/>
  <c r="N907" i="3" s="1"/>
  <c r="O907" i="3" s="1"/>
  <c r="P907" i="3" s="1"/>
  <c r="M908" i="3"/>
  <c r="N908" i="3" s="1"/>
  <c r="O908" i="3" s="1"/>
  <c r="P908" i="3" s="1"/>
  <c r="M909" i="3"/>
  <c r="N909" i="3" s="1"/>
  <c r="O909" i="3" s="1"/>
  <c r="P909" i="3" s="1"/>
  <c r="M910" i="3"/>
  <c r="N910" i="3" s="1"/>
  <c r="O910" i="3" s="1"/>
  <c r="P910" i="3" s="1"/>
  <c r="M911" i="3"/>
  <c r="N911" i="3" s="1"/>
  <c r="O911" i="3" s="1"/>
  <c r="P911" i="3" s="1"/>
  <c r="M912" i="3"/>
  <c r="N912" i="3" s="1"/>
  <c r="O912" i="3" s="1"/>
  <c r="P912" i="3" s="1"/>
  <c r="M913" i="3"/>
  <c r="N913" i="3" s="1"/>
  <c r="O913" i="3" s="1"/>
  <c r="P913" i="3" s="1"/>
  <c r="M914" i="3"/>
  <c r="N914" i="3" s="1"/>
  <c r="O914" i="3" s="1"/>
  <c r="P914" i="3" s="1"/>
  <c r="M915" i="3"/>
  <c r="N915" i="3" s="1"/>
  <c r="O915" i="3" s="1"/>
  <c r="P915" i="3" s="1"/>
  <c r="M916" i="3"/>
  <c r="N916" i="3" s="1"/>
  <c r="O916" i="3" s="1"/>
  <c r="P916" i="3" s="1"/>
  <c r="M917" i="3"/>
  <c r="N917" i="3" s="1"/>
  <c r="O917" i="3" s="1"/>
  <c r="P917" i="3" s="1"/>
  <c r="M918" i="3"/>
  <c r="N918" i="3" s="1"/>
  <c r="O918" i="3" s="1"/>
  <c r="P918" i="3" s="1"/>
  <c r="M919" i="3"/>
  <c r="N919" i="3" s="1"/>
  <c r="O919" i="3" s="1"/>
  <c r="P919" i="3" s="1"/>
  <c r="M920" i="3"/>
  <c r="N920" i="3" s="1"/>
  <c r="O920" i="3" s="1"/>
  <c r="P920" i="3" s="1"/>
  <c r="M921" i="3"/>
  <c r="N921" i="3" s="1"/>
  <c r="O921" i="3" s="1"/>
  <c r="P921" i="3" s="1"/>
  <c r="M922" i="3"/>
  <c r="N922" i="3" s="1"/>
  <c r="O922" i="3" s="1"/>
  <c r="P922" i="3" s="1"/>
  <c r="M923" i="3"/>
  <c r="N923" i="3" s="1"/>
  <c r="O923" i="3" s="1"/>
  <c r="P923" i="3" s="1"/>
  <c r="M924" i="3"/>
  <c r="N924" i="3" s="1"/>
  <c r="O924" i="3" s="1"/>
  <c r="P924" i="3" s="1"/>
  <c r="M925" i="3"/>
  <c r="N925" i="3" s="1"/>
  <c r="O925" i="3" s="1"/>
  <c r="P925" i="3" s="1"/>
  <c r="M926" i="3"/>
  <c r="N926" i="3" s="1"/>
  <c r="O926" i="3" s="1"/>
  <c r="P926" i="3" s="1"/>
  <c r="M927" i="3"/>
  <c r="N927" i="3" s="1"/>
  <c r="O927" i="3" s="1"/>
  <c r="P927" i="3" s="1"/>
  <c r="M928" i="3"/>
  <c r="N928" i="3" s="1"/>
  <c r="O928" i="3" s="1"/>
  <c r="P928" i="3" s="1"/>
  <c r="M929" i="3"/>
  <c r="N929" i="3" s="1"/>
  <c r="O929" i="3" s="1"/>
  <c r="P929" i="3" s="1"/>
  <c r="M930" i="3"/>
  <c r="N930" i="3" s="1"/>
  <c r="O930" i="3" s="1"/>
  <c r="P930" i="3" s="1"/>
  <c r="M931" i="3"/>
  <c r="N931" i="3" s="1"/>
  <c r="O931" i="3" s="1"/>
  <c r="P931" i="3" s="1"/>
  <c r="M932" i="3"/>
  <c r="N932" i="3" s="1"/>
  <c r="O932" i="3" s="1"/>
  <c r="P932" i="3" s="1"/>
  <c r="M933" i="3"/>
  <c r="N933" i="3" s="1"/>
  <c r="O933" i="3" s="1"/>
  <c r="P933" i="3" s="1"/>
  <c r="M934" i="3"/>
  <c r="N934" i="3" s="1"/>
  <c r="O934" i="3" s="1"/>
  <c r="P934" i="3" s="1"/>
  <c r="M935" i="3"/>
  <c r="N935" i="3" s="1"/>
  <c r="O935" i="3" s="1"/>
  <c r="P935" i="3" s="1"/>
  <c r="M936" i="3"/>
  <c r="N936" i="3" s="1"/>
  <c r="O936" i="3" s="1"/>
  <c r="P936" i="3" s="1"/>
  <c r="M937" i="3"/>
  <c r="N937" i="3" s="1"/>
  <c r="O937" i="3" s="1"/>
  <c r="P937" i="3" s="1"/>
  <c r="M938" i="3"/>
  <c r="N938" i="3" s="1"/>
  <c r="O938" i="3" s="1"/>
  <c r="P938" i="3" s="1"/>
  <c r="M939" i="3"/>
  <c r="N939" i="3" s="1"/>
  <c r="O939" i="3" s="1"/>
  <c r="P939" i="3" s="1"/>
  <c r="M940" i="3"/>
  <c r="N940" i="3" s="1"/>
  <c r="O940" i="3" s="1"/>
  <c r="P940" i="3" s="1"/>
  <c r="M941" i="3"/>
  <c r="N941" i="3" s="1"/>
  <c r="O941" i="3" s="1"/>
  <c r="P941" i="3" s="1"/>
  <c r="M942" i="3"/>
  <c r="N942" i="3" s="1"/>
  <c r="O942" i="3" s="1"/>
  <c r="P942" i="3" s="1"/>
  <c r="M943" i="3"/>
  <c r="N943" i="3" s="1"/>
  <c r="O943" i="3" s="1"/>
  <c r="P943" i="3" s="1"/>
  <c r="M944" i="3"/>
  <c r="N944" i="3" s="1"/>
  <c r="O944" i="3" s="1"/>
  <c r="P944" i="3" s="1"/>
  <c r="M945" i="3"/>
  <c r="N945" i="3" s="1"/>
  <c r="O945" i="3" s="1"/>
  <c r="P945" i="3" s="1"/>
  <c r="M946" i="3"/>
  <c r="N946" i="3" s="1"/>
  <c r="O946" i="3" s="1"/>
  <c r="P946" i="3" s="1"/>
  <c r="M947" i="3"/>
  <c r="N947" i="3" s="1"/>
  <c r="O947" i="3" s="1"/>
  <c r="P947" i="3" s="1"/>
  <c r="M948" i="3"/>
  <c r="N948" i="3" s="1"/>
  <c r="O948" i="3" s="1"/>
  <c r="P948" i="3" s="1"/>
  <c r="M949" i="3"/>
  <c r="N949" i="3" s="1"/>
  <c r="O949" i="3" s="1"/>
  <c r="P949" i="3" s="1"/>
  <c r="M950" i="3"/>
  <c r="N950" i="3" s="1"/>
  <c r="O950" i="3" s="1"/>
  <c r="P950" i="3" s="1"/>
  <c r="M951" i="3"/>
  <c r="N951" i="3" s="1"/>
  <c r="O951" i="3" s="1"/>
  <c r="P951" i="3" s="1"/>
  <c r="M952" i="3"/>
  <c r="N952" i="3" s="1"/>
  <c r="O952" i="3" s="1"/>
  <c r="P952" i="3" s="1"/>
  <c r="M953" i="3"/>
  <c r="N953" i="3" s="1"/>
  <c r="O953" i="3" s="1"/>
  <c r="P953" i="3" s="1"/>
  <c r="M954" i="3"/>
  <c r="N954" i="3" s="1"/>
  <c r="O954" i="3" s="1"/>
  <c r="P954" i="3" s="1"/>
  <c r="M955" i="3"/>
  <c r="N955" i="3" s="1"/>
  <c r="O955" i="3" s="1"/>
  <c r="P955" i="3" s="1"/>
  <c r="M956" i="3"/>
  <c r="N956" i="3" s="1"/>
  <c r="O956" i="3" s="1"/>
  <c r="P956" i="3" s="1"/>
  <c r="M957" i="3"/>
  <c r="N957" i="3" s="1"/>
  <c r="O957" i="3" s="1"/>
  <c r="P957" i="3" s="1"/>
  <c r="M958" i="3"/>
  <c r="N958" i="3" s="1"/>
  <c r="O958" i="3" s="1"/>
  <c r="P958" i="3" s="1"/>
  <c r="M959" i="3"/>
  <c r="N959" i="3" s="1"/>
  <c r="O959" i="3" s="1"/>
  <c r="P959" i="3" s="1"/>
  <c r="M960" i="3"/>
  <c r="N960" i="3" s="1"/>
  <c r="O960" i="3" s="1"/>
  <c r="P960" i="3" s="1"/>
  <c r="M961" i="3"/>
  <c r="N961" i="3" s="1"/>
  <c r="O961" i="3" s="1"/>
  <c r="P961" i="3" s="1"/>
  <c r="M962" i="3"/>
  <c r="N962" i="3" s="1"/>
  <c r="O962" i="3" s="1"/>
  <c r="P962" i="3" s="1"/>
  <c r="M963" i="3"/>
  <c r="N963" i="3" s="1"/>
  <c r="O963" i="3" s="1"/>
  <c r="P963" i="3" s="1"/>
  <c r="M964" i="3"/>
  <c r="N964" i="3" s="1"/>
  <c r="O964" i="3" s="1"/>
  <c r="P964" i="3" s="1"/>
  <c r="M965" i="3"/>
  <c r="N965" i="3" s="1"/>
  <c r="O965" i="3" s="1"/>
  <c r="P965" i="3" s="1"/>
  <c r="M966" i="3"/>
  <c r="N966" i="3" s="1"/>
  <c r="O966" i="3" s="1"/>
  <c r="P966" i="3" s="1"/>
  <c r="M967" i="3"/>
  <c r="N967" i="3" s="1"/>
  <c r="O967" i="3" s="1"/>
  <c r="P967" i="3" s="1"/>
  <c r="M968" i="3"/>
  <c r="N968" i="3" s="1"/>
  <c r="O968" i="3" s="1"/>
  <c r="P968" i="3" s="1"/>
  <c r="M969" i="3"/>
  <c r="N969" i="3" s="1"/>
  <c r="O969" i="3" s="1"/>
  <c r="P969" i="3" s="1"/>
  <c r="M970" i="3"/>
  <c r="N970" i="3" s="1"/>
  <c r="O970" i="3" s="1"/>
  <c r="P970" i="3" s="1"/>
  <c r="M971" i="3"/>
  <c r="N971" i="3" s="1"/>
  <c r="O971" i="3" s="1"/>
  <c r="P971" i="3" s="1"/>
  <c r="M972" i="3"/>
  <c r="N972" i="3" s="1"/>
  <c r="O972" i="3" s="1"/>
  <c r="P972" i="3" s="1"/>
  <c r="M973" i="3"/>
  <c r="N973" i="3" s="1"/>
  <c r="O973" i="3" s="1"/>
  <c r="P973" i="3" s="1"/>
  <c r="M974" i="3"/>
  <c r="N974" i="3" s="1"/>
  <c r="O974" i="3" s="1"/>
  <c r="P974" i="3" s="1"/>
  <c r="M975" i="3"/>
  <c r="N975" i="3" s="1"/>
  <c r="O975" i="3" s="1"/>
  <c r="P975" i="3" s="1"/>
  <c r="M976" i="3"/>
  <c r="N976" i="3" s="1"/>
  <c r="O976" i="3" s="1"/>
  <c r="P976" i="3" s="1"/>
  <c r="M977" i="3"/>
  <c r="N977" i="3" s="1"/>
  <c r="O977" i="3" s="1"/>
  <c r="P977" i="3" s="1"/>
  <c r="M978" i="3"/>
  <c r="N978" i="3" s="1"/>
  <c r="O978" i="3" s="1"/>
  <c r="P978" i="3" s="1"/>
  <c r="M979" i="3"/>
  <c r="N979" i="3" s="1"/>
  <c r="O979" i="3" s="1"/>
  <c r="P979" i="3" s="1"/>
  <c r="M980" i="3"/>
  <c r="N980" i="3" s="1"/>
  <c r="O980" i="3" s="1"/>
  <c r="P980" i="3" s="1"/>
  <c r="M981" i="3"/>
  <c r="N981" i="3" s="1"/>
  <c r="O981" i="3" s="1"/>
  <c r="P981" i="3" s="1"/>
  <c r="M982" i="3"/>
  <c r="N982" i="3" s="1"/>
  <c r="O982" i="3" s="1"/>
  <c r="P982" i="3" s="1"/>
  <c r="M983" i="3"/>
  <c r="N983" i="3" s="1"/>
  <c r="O983" i="3" s="1"/>
  <c r="P983" i="3" s="1"/>
  <c r="M984" i="3"/>
  <c r="N984" i="3" s="1"/>
  <c r="O984" i="3" s="1"/>
  <c r="P984" i="3" s="1"/>
  <c r="M985" i="3"/>
  <c r="N985" i="3" s="1"/>
  <c r="O985" i="3" s="1"/>
  <c r="P985" i="3" s="1"/>
  <c r="M986" i="3"/>
  <c r="N986" i="3" s="1"/>
  <c r="O986" i="3" s="1"/>
  <c r="P986" i="3" s="1"/>
  <c r="M987" i="3"/>
  <c r="N987" i="3" s="1"/>
  <c r="O987" i="3" s="1"/>
  <c r="P987" i="3" s="1"/>
  <c r="M988" i="3"/>
  <c r="N988" i="3" s="1"/>
  <c r="O988" i="3" s="1"/>
  <c r="P988" i="3" s="1"/>
  <c r="M989" i="3"/>
  <c r="N989" i="3" s="1"/>
  <c r="O989" i="3" s="1"/>
  <c r="P989" i="3" s="1"/>
  <c r="M990" i="3"/>
  <c r="N990" i="3" s="1"/>
  <c r="O990" i="3" s="1"/>
  <c r="P990" i="3" s="1"/>
  <c r="M991" i="3"/>
  <c r="N991" i="3" s="1"/>
  <c r="O991" i="3" s="1"/>
  <c r="P991" i="3" s="1"/>
  <c r="M992" i="3"/>
  <c r="N992" i="3" s="1"/>
  <c r="O992" i="3" s="1"/>
  <c r="P992" i="3" s="1"/>
  <c r="M993" i="3"/>
  <c r="N993" i="3" s="1"/>
  <c r="O993" i="3" s="1"/>
  <c r="P993" i="3" s="1"/>
  <c r="M994" i="3"/>
  <c r="N994" i="3" s="1"/>
  <c r="O994" i="3" s="1"/>
  <c r="P994" i="3" s="1"/>
  <c r="M995" i="3"/>
  <c r="N995" i="3" s="1"/>
  <c r="O995" i="3" s="1"/>
  <c r="P995" i="3" s="1"/>
  <c r="M996" i="3"/>
  <c r="N996" i="3" s="1"/>
  <c r="O996" i="3" s="1"/>
  <c r="P996" i="3" s="1"/>
  <c r="M997" i="3"/>
  <c r="N997" i="3" s="1"/>
  <c r="O997" i="3" s="1"/>
  <c r="P997" i="3" s="1"/>
  <c r="M998" i="3"/>
  <c r="N998" i="3" s="1"/>
  <c r="O998" i="3" s="1"/>
  <c r="P998" i="3" s="1"/>
  <c r="M999" i="3"/>
  <c r="N999" i="3" s="1"/>
  <c r="O999" i="3" s="1"/>
  <c r="P999" i="3" s="1"/>
  <c r="M1000" i="3"/>
  <c r="N1000" i="3" s="1"/>
  <c r="O1000" i="3" s="1"/>
  <c r="P1000" i="3" s="1"/>
  <c r="M1001" i="3"/>
  <c r="N1001" i="3" s="1"/>
  <c r="O1001" i="3" s="1"/>
  <c r="P1001" i="3" s="1"/>
  <c r="M1002" i="3"/>
  <c r="N1002" i="3" s="1"/>
  <c r="O1002" i="3" s="1"/>
  <c r="P1002" i="3" s="1"/>
  <c r="M1003" i="3"/>
  <c r="N1003" i="3" s="1"/>
  <c r="O1003" i="3" s="1"/>
  <c r="P1003" i="3" s="1"/>
  <c r="M1004" i="3"/>
  <c r="N1004" i="3" s="1"/>
  <c r="O1004" i="3" s="1"/>
  <c r="P1004" i="3" s="1"/>
  <c r="M1005" i="3"/>
  <c r="N1005" i="3" s="1"/>
  <c r="O1005" i="3" s="1"/>
  <c r="P1005" i="3" s="1"/>
  <c r="M1006" i="3"/>
  <c r="N1006" i="3" s="1"/>
  <c r="O1006" i="3" s="1"/>
  <c r="P1006" i="3" s="1"/>
  <c r="M1007" i="3"/>
  <c r="N1007" i="3" s="1"/>
  <c r="O1007" i="3" s="1"/>
  <c r="P1007" i="3" s="1"/>
  <c r="M1008" i="3"/>
  <c r="N1008" i="3" s="1"/>
  <c r="O1008" i="3" s="1"/>
  <c r="P1008" i="3" s="1"/>
  <c r="M1009" i="3"/>
  <c r="N1009" i="3" s="1"/>
  <c r="O1009" i="3" s="1"/>
  <c r="P1009" i="3" s="1"/>
  <c r="M1010" i="3"/>
  <c r="N1010" i="3" s="1"/>
  <c r="O1010" i="3" s="1"/>
  <c r="P1010" i="3" s="1"/>
  <c r="M1011" i="3"/>
  <c r="N1011" i="3" s="1"/>
  <c r="O1011" i="3" s="1"/>
  <c r="P1011" i="3" s="1"/>
  <c r="M1012" i="3"/>
  <c r="N1012" i="3" s="1"/>
  <c r="O1012" i="3" s="1"/>
  <c r="P1012" i="3" s="1"/>
  <c r="M1013" i="3"/>
  <c r="N1013" i="3" s="1"/>
  <c r="O1013" i="3" s="1"/>
  <c r="P1013" i="3" s="1"/>
  <c r="M1014" i="3"/>
  <c r="N1014" i="3" s="1"/>
  <c r="O1014" i="3" s="1"/>
  <c r="P1014" i="3" s="1"/>
  <c r="M1015" i="3"/>
  <c r="N1015" i="3" s="1"/>
  <c r="O1015" i="3" s="1"/>
  <c r="P1015" i="3" s="1"/>
  <c r="M1016" i="3"/>
  <c r="N1016" i="3" s="1"/>
  <c r="O1016" i="3" s="1"/>
  <c r="P1016" i="3" s="1"/>
  <c r="M1017" i="3"/>
  <c r="N1017" i="3" s="1"/>
  <c r="O1017" i="3" s="1"/>
  <c r="P1017" i="3" s="1"/>
  <c r="M1018" i="3"/>
  <c r="N1018" i="3" s="1"/>
  <c r="O1018" i="3" s="1"/>
  <c r="P1018" i="3" s="1"/>
  <c r="M1019" i="3"/>
  <c r="N1019" i="3" s="1"/>
  <c r="O1019" i="3" s="1"/>
  <c r="P1019" i="3" s="1"/>
  <c r="M1020" i="3"/>
  <c r="N1020" i="3" s="1"/>
  <c r="O1020" i="3" s="1"/>
  <c r="P1020" i="3" s="1"/>
  <c r="M1021" i="3"/>
  <c r="N1021" i="3" s="1"/>
  <c r="O1021" i="3" s="1"/>
  <c r="P1021" i="3" s="1"/>
  <c r="M1023" i="3"/>
  <c r="N1023" i="3" s="1"/>
  <c r="O1023" i="3" s="1"/>
  <c r="P1023" i="3" s="1"/>
  <c r="M1022" i="3"/>
  <c r="N1022" i="3" s="1"/>
  <c r="O1022" i="3" s="1"/>
  <c r="P1022" i="3" s="1"/>
  <c r="M1024" i="3"/>
  <c r="N1024" i="3" s="1"/>
  <c r="O1024" i="3" s="1"/>
  <c r="P1024" i="3" s="1"/>
  <c r="M1025" i="3"/>
  <c r="N1025" i="3" s="1"/>
  <c r="O1025" i="3" s="1"/>
  <c r="P1025" i="3" s="1"/>
  <c r="M1026" i="3"/>
  <c r="N1026" i="3" s="1"/>
  <c r="O1026" i="3" s="1"/>
  <c r="P1026" i="3" s="1"/>
  <c r="M1027" i="3"/>
  <c r="N1027" i="3" s="1"/>
  <c r="O1027" i="3" s="1"/>
  <c r="P1027" i="3" s="1"/>
  <c r="M1028" i="3"/>
  <c r="N1028" i="3" s="1"/>
  <c r="O1028" i="3" s="1"/>
  <c r="P1028" i="3" s="1"/>
  <c r="M1029" i="3"/>
  <c r="N1029" i="3" s="1"/>
  <c r="O1029" i="3" s="1"/>
  <c r="P1029" i="3" s="1"/>
  <c r="M1030" i="3"/>
  <c r="N1030" i="3" s="1"/>
  <c r="O1030" i="3" s="1"/>
  <c r="P1030" i="3" s="1"/>
  <c r="M1031" i="3"/>
  <c r="N1031" i="3" s="1"/>
  <c r="O1031" i="3" s="1"/>
  <c r="P1031" i="3" s="1"/>
  <c r="M1032" i="3"/>
  <c r="N1032" i="3" s="1"/>
  <c r="O1032" i="3" s="1"/>
  <c r="P1032" i="3" s="1"/>
  <c r="M1033" i="3"/>
  <c r="N1033" i="3" s="1"/>
  <c r="O1033" i="3" s="1"/>
  <c r="P1033" i="3" s="1"/>
  <c r="M1034" i="3"/>
  <c r="N1034" i="3" s="1"/>
  <c r="O1034" i="3" s="1"/>
  <c r="P1034" i="3" s="1"/>
  <c r="M1035" i="3"/>
  <c r="N1035" i="3" s="1"/>
  <c r="O1035" i="3" s="1"/>
  <c r="P1035" i="3" s="1"/>
  <c r="M1036" i="3"/>
  <c r="N1036" i="3" s="1"/>
  <c r="O1036" i="3" s="1"/>
  <c r="P1036" i="3" s="1"/>
  <c r="M1037" i="3"/>
  <c r="N1037" i="3" s="1"/>
  <c r="O1037" i="3" s="1"/>
  <c r="P1037" i="3" s="1"/>
  <c r="M1038" i="3"/>
  <c r="N1038" i="3" s="1"/>
  <c r="O1038" i="3" s="1"/>
  <c r="P1038" i="3" s="1"/>
  <c r="M1039" i="3"/>
  <c r="N1039" i="3" s="1"/>
  <c r="O1039" i="3" s="1"/>
  <c r="P1039" i="3" s="1"/>
  <c r="M1040" i="3"/>
  <c r="N1040" i="3" s="1"/>
  <c r="O1040" i="3" s="1"/>
  <c r="P1040" i="3" s="1"/>
  <c r="M1041" i="3"/>
  <c r="N1041" i="3" s="1"/>
  <c r="O1041" i="3" s="1"/>
  <c r="P1041" i="3" s="1"/>
  <c r="M1042" i="3"/>
  <c r="N1042" i="3" s="1"/>
  <c r="O1042" i="3" s="1"/>
  <c r="P1042" i="3" s="1"/>
  <c r="M1043" i="3"/>
  <c r="N1043" i="3" s="1"/>
  <c r="O1043" i="3" s="1"/>
  <c r="P1043" i="3" s="1"/>
  <c r="M1044" i="3"/>
  <c r="N1044" i="3" s="1"/>
  <c r="O1044" i="3" s="1"/>
  <c r="P1044" i="3" s="1"/>
  <c r="M1045" i="3"/>
  <c r="N1045" i="3" s="1"/>
  <c r="O1045" i="3" s="1"/>
  <c r="P1045" i="3" s="1"/>
  <c r="M1046" i="3"/>
  <c r="N1046" i="3" s="1"/>
  <c r="O1046" i="3" s="1"/>
  <c r="P1046" i="3" s="1"/>
  <c r="M1047" i="3"/>
  <c r="N1047" i="3" s="1"/>
  <c r="O1047" i="3" s="1"/>
  <c r="P1047" i="3" s="1"/>
  <c r="M1048" i="3"/>
  <c r="N1048" i="3" s="1"/>
  <c r="O1048" i="3" s="1"/>
  <c r="P1048" i="3" s="1"/>
  <c r="M1049" i="3"/>
  <c r="N1049" i="3" s="1"/>
  <c r="O1049" i="3" s="1"/>
  <c r="P1049" i="3" s="1"/>
  <c r="M1050" i="3"/>
  <c r="N1050" i="3" s="1"/>
  <c r="O1050" i="3" s="1"/>
  <c r="P1050" i="3" s="1"/>
  <c r="M1051" i="3"/>
  <c r="N1051" i="3" s="1"/>
  <c r="O1051" i="3" s="1"/>
  <c r="P1051" i="3" s="1"/>
  <c r="M1052" i="3"/>
  <c r="N1052" i="3" s="1"/>
  <c r="O1052" i="3" s="1"/>
  <c r="P1052" i="3" s="1"/>
  <c r="M1053" i="3"/>
  <c r="N1053" i="3" s="1"/>
  <c r="O1053" i="3" s="1"/>
  <c r="P1053" i="3" s="1"/>
  <c r="M1054" i="3"/>
  <c r="N1054" i="3" s="1"/>
  <c r="O1054" i="3" s="1"/>
  <c r="P1054" i="3" s="1"/>
  <c r="M1055" i="3"/>
  <c r="N1055" i="3" s="1"/>
  <c r="O1055" i="3" s="1"/>
  <c r="P1055" i="3" s="1"/>
  <c r="M1056" i="3"/>
  <c r="N1056" i="3" s="1"/>
  <c r="O1056" i="3" s="1"/>
  <c r="P1056" i="3" s="1"/>
  <c r="M1057" i="3"/>
  <c r="N1057" i="3" s="1"/>
  <c r="O1057" i="3" s="1"/>
  <c r="P1057" i="3" s="1"/>
  <c r="M1058" i="3"/>
  <c r="N1058" i="3" s="1"/>
  <c r="O1058" i="3" s="1"/>
  <c r="P1058" i="3" s="1"/>
  <c r="M1059" i="3"/>
  <c r="N1059" i="3" s="1"/>
  <c r="O1059" i="3" s="1"/>
  <c r="P1059" i="3" s="1"/>
  <c r="M1060" i="3"/>
  <c r="N1060" i="3" s="1"/>
  <c r="O1060" i="3" s="1"/>
  <c r="P1060" i="3" s="1"/>
  <c r="M1061" i="3"/>
  <c r="N1061" i="3" s="1"/>
  <c r="O1061" i="3" s="1"/>
  <c r="P1061" i="3" s="1"/>
  <c r="M1062" i="3"/>
  <c r="N1062" i="3" s="1"/>
  <c r="O1062" i="3" s="1"/>
  <c r="P1062" i="3" s="1"/>
  <c r="M1063" i="3"/>
  <c r="N1063" i="3" s="1"/>
  <c r="O1063" i="3" s="1"/>
  <c r="P1063" i="3" s="1"/>
  <c r="M1064" i="3"/>
  <c r="N1064" i="3" s="1"/>
  <c r="O1064" i="3" s="1"/>
  <c r="P1064" i="3" s="1"/>
  <c r="M1065" i="3"/>
  <c r="N1065" i="3" s="1"/>
  <c r="O1065" i="3" s="1"/>
  <c r="P1065" i="3" s="1"/>
  <c r="M1066" i="3"/>
  <c r="N1066" i="3" s="1"/>
  <c r="O1066" i="3" s="1"/>
  <c r="P1066" i="3" s="1"/>
  <c r="M1068" i="3"/>
  <c r="N1068" i="3" s="1"/>
  <c r="O1068" i="3" s="1"/>
  <c r="P1068" i="3" s="1"/>
  <c r="M1067" i="3"/>
  <c r="N1067" i="3" s="1"/>
  <c r="O1067" i="3" s="1"/>
  <c r="P1067" i="3" s="1"/>
  <c r="M1069" i="3"/>
  <c r="N1069" i="3" s="1"/>
  <c r="O1069" i="3" s="1"/>
  <c r="P1069" i="3" s="1"/>
  <c r="M1070" i="3"/>
  <c r="N1070" i="3" s="1"/>
  <c r="O1070" i="3" s="1"/>
  <c r="P1070" i="3" s="1"/>
  <c r="M1071" i="3"/>
  <c r="N1071" i="3" s="1"/>
  <c r="O1071" i="3" s="1"/>
  <c r="P1071" i="3" s="1"/>
  <c r="M1072" i="3"/>
  <c r="N1072" i="3" s="1"/>
  <c r="O1072" i="3" s="1"/>
  <c r="P1072" i="3" s="1"/>
  <c r="M1073" i="3"/>
  <c r="N1073" i="3" s="1"/>
  <c r="O1073" i="3" s="1"/>
  <c r="P1073" i="3" s="1"/>
  <c r="M1074" i="3"/>
  <c r="N1074" i="3" s="1"/>
  <c r="O1074" i="3" s="1"/>
  <c r="P1074" i="3" s="1"/>
  <c r="M1075" i="3"/>
  <c r="N1075" i="3" s="1"/>
  <c r="O1075" i="3" s="1"/>
  <c r="P1075" i="3" s="1"/>
  <c r="M1076" i="3"/>
  <c r="N1076" i="3" s="1"/>
  <c r="O1076" i="3" s="1"/>
  <c r="P1076" i="3" s="1"/>
  <c r="M1077" i="3"/>
  <c r="N1077" i="3" s="1"/>
  <c r="O1077" i="3" s="1"/>
  <c r="P1077" i="3" s="1"/>
  <c r="M1078" i="3"/>
  <c r="N1078" i="3" s="1"/>
  <c r="O1078" i="3" s="1"/>
  <c r="P1078" i="3" s="1"/>
  <c r="M1079" i="3"/>
  <c r="N1079" i="3" s="1"/>
  <c r="O1079" i="3" s="1"/>
  <c r="P1079" i="3" s="1"/>
  <c r="M1080" i="3"/>
  <c r="N1080" i="3" s="1"/>
  <c r="O1080" i="3" s="1"/>
  <c r="P1080" i="3" s="1"/>
  <c r="M1081" i="3"/>
  <c r="N1081" i="3" s="1"/>
  <c r="O1081" i="3" s="1"/>
  <c r="P1081" i="3" s="1"/>
  <c r="M1082" i="3"/>
  <c r="N1082" i="3" s="1"/>
  <c r="O1082" i="3" s="1"/>
  <c r="P1082" i="3" s="1"/>
  <c r="M1083" i="3"/>
  <c r="N1083" i="3" s="1"/>
  <c r="O1083" i="3" s="1"/>
  <c r="P1083" i="3" s="1"/>
  <c r="M1084" i="3"/>
  <c r="N1084" i="3" s="1"/>
  <c r="O1084" i="3" s="1"/>
  <c r="P1084" i="3" s="1"/>
  <c r="M1085" i="3"/>
  <c r="N1085" i="3" s="1"/>
  <c r="O1085" i="3" s="1"/>
  <c r="P1085" i="3" s="1"/>
  <c r="M1086" i="3"/>
  <c r="N1086" i="3" s="1"/>
  <c r="O1086" i="3" s="1"/>
  <c r="P1086" i="3" s="1"/>
  <c r="M1087" i="3"/>
  <c r="N1087" i="3" s="1"/>
  <c r="O1087" i="3" s="1"/>
  <c r="P1087" i="3" s="1"/>
  <c r="M1088" i="3"/>
  <c r="N1088" i="3" s="1"/>
  <c r="O1088" i="3" s="1"/>
  <c r="P1088" i="3" s="1"/>
  <c r="M1089" i="3"/>
  <c r="N1089" i="3" s="1"/>
  <c r="O1089" i="3" s="1"/>
  <c r="P1089" i="3" s="1"/>
  <c r="M1090" i="3"/>
  <c r="N1090" i="3" s="1"/>
  <c r="O1090" i="3" s="1"/>
  <c r="P1090" i="3" s="1"/>
  <c r="M1091" i="3"/>
  <c r="N1091" i="3" s="1"/>
  <c r="O1091" i="3" s="1"/>
  <c r="P1091" i="3" s="1"/>
  <c r="M1092" i="3"/>
  <c r="N1092" i="3" s="1"/>
  <c r="O1092" i="3" s="1"/>
  <c r="P1092" i="3" s="1"/>
  <c r="M1093" i="3"/>
  <c r="N1093" i="3" s="1"/>
  <c r="O1093" i="3" s="1"/>
  <c r="P1093" i="3" s="1"/>
  <c r="M1094" i="3"/>
  <c r="N1094" i="3" s="1"/>
  <c r="O1094" i="3" s="1"/>
  <c r="P1094" i="3" s="1"/>
  <c r="M1095" i="3"/>
  <c r="N1095" i="3" s="1"/>
  <c r="O1095" i="3" s="1"/>
  <c r="P1095" i="3" s="1"/>
  <c r="M1096" i="3"/>
  <c r="N1096" i="3" s="1"/>
  <c r="O1096" i="3" s="1"/>
  <c r="P1096" i="3" s="1"/>
  <c r="M1097" i="3"/>
  <c r="N1097" i="3" s="1"/>
  <c r="O1097" i="3" s="1"/>
  <c r="P1097" i="3" s="1"/>
  <c r="M1098" i="3"/>
  <c r="N1098" i="3" s="1"/>
  <c r="O1098" i="3" s="1"/>
  <c r="P1098" i="3" s="1"/>
  <c r="M1099" i="3"/>
  <c r="N1099" i="3" s="1"/>
  <c r="O1099" i="3" s="1"/>
  <c r="P1099" i="3" s="1"/>
  <c r="M1100" i="3"/>
  <c r="N1100" i="3" s="1"/>
  <c r="O1100" i="3" s="1"/>
  <c r="P1100" i="3" s="1"/>
  <c r="M1101" i="3"/>
  <c r="N1101" i="3" s="1"/>
  <c r="O1101" i="3" s="1"/>
  <c r="P1101" i="3" s="1"/>
  <c r="M1102" i="3"/>
  <c r="N1102" i="3" s="1"/>
  <c r="O1102" i="3" s="1"/>
  <c r="P1102" i="3" s="1"/>
  <c r="M1103" i="3"/>
  <c r="N1103" i="3" s="1"/>
  <c r="O1103" i="3" s="1"/>
  <c r="P1103" i="3" s="1"/>
  <c r="M1104" i="3"/>
  <c r="N1104" i="3" s="1"/>
  <c r="O1104" i="3" s="1"/>
  <c r="P1104" i="3" s="1"/>
  <c r="M1105" i="3"/>
  <c r="N1105" i="3" s="1"/>
  <c r="O1105" i="3" s="1"/>
  <c r="P1105" i="3" s="1"/>
  <c r="M1106" i="3"/>
  <c r="N1106" i="3" s="1"/>
  <c r="O1106" i="3" s="1"/>
  <c r="P1106" i="3" s="1"/>
  <c r="M1107" i="3"/>
  <c r="N1107" i="3" s="1"/>
  <c r="O1107" i="3" s="1"/>
  <c r="P1107" i="3" s="1"/>
  <c r="M1108" i="3"/>
  <c r="N1108" i="3" s="1"/>
  <c r="O1108" i="3" s="1"/>
  <c r="P1108" i="3" s="1"/>
  <c r="M1109" i="3"/>
  <c r="N1109" i="3" s="1"/>
  <c r="O1109" i="3" s="1"/>
  <c r="P1109" i="3" s="1"/>
  <c r="M1110" i="3"/>
  <c r="N1110" i="3" s="1"/>
  <c r="O1110" i="3" s="1"/>
  <c r="P1110" i="3" s="1"/>
  <c r="M1111" i="3"/>
  <c r="N1111" i="3" s="1"/>
  <c r="O1111" i="3" s="1"/>
  <c r="P1111" i="3" s="1"/>
  <c r="M1112" i="3"/>
  <c r="N1112" i="3" s="1"/>
  <c r="O1112" i="3" s="1"/>
  <c r="P1112" i="3" s="1"/>
  <c r="M1113" i="3"/>
  <c r="N1113" i="3" s="1"/>
  <c r="O1113" i="3" s="1"/>
  <c r="P1113" i="3" s="1"/>
  <c r="M1114" i="3"/>
  <c r="N1114" i="3" s="1"/>
  <c r="O1114" i="3" s="1"/>
  <c r="P1114" i="3" s="1"/>
  <c r="M1115" i="3"/>
  <c r="N1115" i="3" s="1"/>
  <c r="O1115" i="3" s="1"/>
  <c r="P1115" i="3" s="1"/>
  <c r="M1116" i="3"/>
  <c r="N1116" i="3" s="1"/>
  <c r="O1116" i="3" s="1"/>
  <c r="P1116" i="3" s="1"/>
  <c r="M1117" i="3"/>
  <c r="N1117" i="3" s="1"/>
  <c r="O1117" i="3" s="1"/>
  <c r="P1117" i="3" s="1"/>
  <c r="M1118" i="3"/>
  <c r="N1118" i="3" s="1"/>
  <c r="O1118" i="3" s="1"/>
  <c r="P1118" i="3" s="1"/>
  <c r="M1119" i="3"/>
  <c r="N1119" i="3" s="1"/>
  <c r="O1119" i="3" s="1"/>
  <c r="P1119" i="3" s="1"/>
  <c r="M1120" i="3"/>
  <c r="N1120" i="3" s="1"/>
  <c r="O1120" i="3" s="1"/>
  <c r="P1120" i="3" s="1"/>
  <c r="M1121" i="3"/>
  <c r="N1121" i="3" s="1"/>
  <c r="O1121" i="3" s="1"/>
  <c r="P1121" i="3" s="1"/>
  <c r="M1122" i="3"/>
  <c r="N1122" i="3" s="1"/>
  <c r="O1122" i="3" s="1"/>
  <c r="P1122" i="3" s="1"/>
  <c r="M1123" i="3"/>
  <c r="N1123" i="3" s="1"/>
  <c r="O1123" i="3" s="1"/>
  <c r="P1123" i="3" s="1"/>
  <c r="M1124" i="3"/>
  <c r="N1124" i="3" s="1"/>
  <c r="O1124" i="3" s="1"/>
  <c r="P1124" i="3" s="1"/>
  <c r="M1125" i="3"/>
  <c r="N1125" i="3" s="1"/>
  <c r="O1125" i="3" s="1"/>
  <c r="P1125" i="3" s="1"/>
  <c r="M1126" i="3"/>
  <c r="N1126" i="3" s="1"/>
  <c r="O1126" i="3" s="1"/>
  <c r="P1126" i="3" s="1"/>
  <c r="M1127" i="3"/>
  <c r="N1127" i="3" s="1"/>
  <c r="O1127" i="3" s="1"/>
  <c r="P1127" i="3" s="1"/>
  <c r="M1128" i="3"/>
  <c r="N1128" i="3" s="1"/>
  <c r="O1128" i="3" s="1"/>
  <c r="P1128" i="3" s="1"/>
  <c r="M1129" i="3"/>
  <c r="N1129" i="3" s="1"/>
  <c r="O1129" i="3" s="1"/>
  <c r="P1129" i="3" s="1"/>
  <c r="M1130" i="3"/>
  <c r="N1130" i="3" s="1"/>
  <c r="O1130" i="3" s="1"/>
  <c r="P1130" i="3" s="1"/>
  <c r="M1131" i="3"/>
  <c r="N1131" i="3" s="1"/>
  <c r="O1131" i="3" s="1"/>
  <c r="P1131" i="3" s="1"/>
  <c r="M1132" i="3"/>
  <c r="N1132" i="3" s="1"/>
  <c r="O1132" i="3" s="1"/>
  <c r="P1132" i="3" s="1"/>
  <c r="M1133" i="3"/>
  <c r="N1133" i="3" s="1"/>
  <c r="O1133" i="3" s="1"/>
  <c r="P1133" i="3" s="1"/>
  <c r="M1134" i="3"/>
  <c r="N1134" i="3" s="1"/>
  <c r="O1134" i="3" s="1"/>
  <c r="P1134" i="3" s="1"/>
  <c r="M1135" i="3"/>
  <c r="N1135" i="3" s="1"/>
  <c r="O1135" i="3" s="1"/>
  <c r="P1135" i="3" s="1"/>
  <c r="M1136" i="3"/>
  <c r="N1136" i="3" s="1"/>
  <c r="O1136" i="3" s="1"/>
  <c r="P1136" i="3" s="1"/>
  <c r="M1137" i="3"/>
  <c r="N1137" i="3" s="1"/>
  <c r="O1137" i="3" s="1"/>
  <c r="P1137" i="3" s="1"/>
  <c r="M1138" i="3"/>
  <c r="N1138" i="3" s="1"/>
  <c r="O1138" i="3" s="1"/>
  <c r="P1138" i="3" s="1"/>
  <c r="M1139" i="3"/>
  <c r="N1139" i="3" s="1"/>
  <c r="O1139" i="3" s="1"/>
  <c r="P1139" i="3" s="1"/>
  <c r="M1140" i="3"/>
  <c r="N1140" i="3" s="1"/>
  <c r="O1140" i="3" s="1"/>
  <c r="P1140" i="3" s="1"/>
  <c r="M1141" i="3"/>
  <c r="N1141" i="3" s="1"/>
  <c r="O1141" i="3" s="1"/>
  <c r="P1141" i="3" s="1"/>
  <c r="M1142" i="3"/>
  <c r="N1142" i="3" s="1"/>
  <c r="O1142" i="3" s="1"/>
  <c r="P1142" i="3" s="1"/>
  <c r="M1143" i="3"/>
  <c r="N1143" i="3" s="1"/>
  <c r="O1143" i="3" s="1"/>
  <c r="P1143" i="3" s="1"/>
  <c r="M1144" i="3"/>
  <c r="N1144" i="3" s="1"/>
  <c r="O1144" i="3" s="1"/>
  <c r="P1144" i="3" s="1"/>
  <c r="M1145" i="3"/>
  <c r="N1145" i="3" s="1"/>
  <c r="O1145" i="3" s="1"/>
  <c r="P1145" i="3" s="1"/>
  <c r="M1146" i="3"/>
  <c r="N1146" i="3" s="1"/>
  <c r="O1146" i="3" s="1"/>
  <c r="P1146" i="3" s="1"/>
  <c r="M1147" i="3"/>
  <c r="N1147" i="3" s="1"/>
  <c r="O1147" i="3" s="1"/>
  <c r="P1147" i="3" s="1"/>
  <c r="M1148" i="3"/>
  <c r="N1148" i="3" s="1"/>
  <c r="O1148" i="3" s="1"/>
  <c r="P1148" i="3" s="1"/>
  <c r="M1149" i="3"/>
  <c r="N1149" i="3" s="1"/>
  <c r="O1149" i="3" s="1"/>
  <c r="P1149" i="3" s="1"/>
  <c r="M1150" i="3"/>
  <c r="N1150" i="3" s="1"/>
  <c r="O1150" i="3" s="1"/>
  <c r="P1150" i="3" s="1"/>
  <c r="M1151" i="3"/>
  <c r="N1151" i="3" s="1"/>
  <c r="O1151" i="3" s="1"/>
  <c r="P1151" i="3" s="1"/>
  <c r="M1152" i="3"/>
  <c r="N1152" i="3" s="1"/>
  <c r="O1152" i="3" s="1"/>
  <c r="P1152" i="3" s="1"/>
  <c r="M1153" i="3"/>
  <c r="N1153" i="3" s="1"/>
  <c r="O1153" i="3" s="1"/>
  <c r="P1153" i="3" s="1"/>
  <c r="M1154" i="3"/>
  <c r="N1154" i="3" s="1"/>
  <c r="O1154" i="3" s="1"/>
  <c r="P1154" i="3" s="1"/>
  <c r="M1155" i="3"/>
  <c r="N1155" i="3" s="1"/>
  <c r="O1155" i="3" s="1"/>
  <c r="P1155" i="3" s="1"/>
  <c r="M1156" i="3"/>
  <c r="N1156" i="3" s="1"/>
  <c r="O1156" i="3" s="1"/>
  <c r="P1156" i="3" s="1"/>
  <c r="M1157" i="3"/>
  <c r="N1157" i="3" s="1"/>
  <c r="O1157" i="3" s="1"/>
  <c r="P1157" i="3" s="1"/>
  <c r="M1158" i="3"/>
  <c r="N1158" i="3" s="1"/>
  <c r="O1158" i="3" s="1"/>
  <c r="P1158" i="3" s="1"/>
  <c r="M1159" i="3"/>
  <c r="N1159" i="3" s="1"/>
  <c r="O1159" i="3" s="1"/>
  <c r="P1159" i="3" s="1"/>
  <c r="M1160" i="3"/>
  <c r="N1160" i="3" s="1"/>
  <c r="O1160" i="3" s="1"/>
  <c r="P1160" i="3" s="1"/>
  <c r="M1161" i="3"/>
  <c r="N1161" i="3" s="1"/>
  <c r="O1161" i="3" s="1"/>
  <c r="P1161" i="3" s="1"/>
  <c r="M1162" i="3"/>
  <c r="N1162" i="3" s="1"/>
  <c r="O1162" i="3" s="1"/>
  <c r="P1162" i="3" s="1"/>
  <c r="M1163" i="3"/>
  <c r="N1163" i="3" s="1"/>
  <c r="O1163" i="3" s="1"/>
  <c r="P1163" i="3" s="1"/>
  <c r="M1164" i="3"/>
  <c r="N1164" i="3" s="1"/>
  <c r="O1164" i="3" s="1"/>
  <c r="P1164" i="3" s="1"/>
  <c r="M1165" i="3"/>
  <c r="N1165" i="3" s="1"/>
  <c r="O1165" i="3" s="1"/>
  <c r="P1165" i="3" s="1"/>
  <c r="M1166" i="3"/>
  <c r="N1166" i="3" s="1"/>
  <c r="O1166" i="3" s="1"/>
  <c r="P1166" i="3" s="1"/>
  <c r="M1167" i="3"/>
  <c r="N1167" i="3" s="1"/>
  <c r="O1167" i="3" s="1"/>
  <c r="P1167" i="3" s="1"/>
  <c r="M1168" i="3"/>
  <c r="N1168" i="3" s="1"/>
  <c r="O1168" i="3" s="1"/>
  <c r="P1168" i="3" s="1"/>
  <c r="M1169" i="3"/>
  <c r="N1169" i="3" s="1"/>
  <c r="O1169" i="3" s="1"/>
  <c r="P1169" i="3" s="1"/>
  <c r="M1170" i="3"/>
  <c r="N1170" i="3" s="1"/>
  <c r="O1170" i="3" s="1"/>
  <c r="P1170" i="3" s="1"/>
  <c r="M1171" i="3"/>
  <c r="N1171" i="3" s="1"/>
  <c r="O1171" i="3" s="1"/>
  <c r="P1171" i="3" s="1"/>
  <c r="M1172" i="3"/>
  <c r="N1172" i="3" s="1"/>
  <c r="O1172" i="3" s="1"/>
  <c r="P1172" i="3" s="1"/>
  <c r="M1173" i="3"/>
  <c r="N1173" i="3" s="1"/>
  <c r="O1173" i="3" s="1"/>
  <c r="P1173" i="3" s="1"/>
  <c r="M1174" i="3"/>
  <c r="N1174" i="3" s="1"/>
  <c r="O1174" i="3" s="1"/>
  <c r="P1174" i="3" s="1"/>
  <c r="M1175" i="3"/>
  <c r="N1175" i="3" s="1"/>
  <c r="O1175" i="3" s="1"/>
  <c r="P1175" i="3" s="1"/>
  <c r="M1176" i="3"/>
  <c r="N1176" i="3" s="1"/>
  <c r="O1176" i="3" s="1"/>
  <c r="P1176" i="3" s="1"/>
  <c r="M1177" i="3"/>
  <c r="N1177" i="3" s="1"/>
  <c r="O1177" i="3" s="1"/>
  <c r="P1177" i="3" s="1"/>
  <c r="M1178" i="3"/>
  <c r="N1178" i="3" s="1"/>
  <c r="O1178" i="3" s="1"/>
  <c r="P1178" i="3" s="1"/>
  <c r="M1179" i="3"/>
  <c r="N1179" i="3" s="1"/>
  <c r="O1179" i="3" s="1"/>
  <c r="P1179" i="3" s="1"/>
  <c r="M1180" i="3"/>
  <c r="N1180" i="3" s="1"/>
  <c r="O1180" i="3" s="1"/>
  <c r="P1180" i="3" s="1"/>
  <c r="M1181" i="3"/>
  <c r="N1181" i="3" s="1"/>
  <c r="O1181" i="3" s="1"/>
  <c r="P1181" i="3" s="1"/>
  <c r="M1182" i="3"/>
  <c r="N1182" i="3" s="1"/>
  <c r="O1182" i="3" s="1"/>
  <c r="P1182" i="3" s="1"/>
  <c r="M1183" i="3"/>
  <c r="N1183" i="3" s="1"/>
  <c r="O1183" i="3" s="1"/>
  <c r="P1183" i="3" s="1"/>
  <c r="M1184" i="3"/>
  <c r="N1184" i="3" s="1"/>
  <c r="O1184" i="3" s="1"/>
  <c r="P1184" i="3" s="1"/>
  <c r="M1185" i="3"/>
  <c r="N1185" i="3" s="1"/>
  <c r="O1185" i="3" s="1"/>
  <c r="P1185" i="3" s="1"/>
  <c r="M1186" i="3"/>
  <c r="N1186" i="3" s="1"/>
  <c r="O1186" i="3" s="1"/>
  <c r="P1186" i="3" s="1"/>
  <c r="M1187" i="3"/>
  <c r="N1187" i="3" s="1"/>
  <c r="O1187" i="3" s="1"/>
  <c r="P1187" i="3" s="1"/>
  <c r="M1188" i="3"/>
  <c r="N1188" i="3" s="1"/>
  <c r="O1188" i="3" s="1"/>
  <c r="P1188" i="3" s="1"/>
  <c r="M1189" i="3"/>
  <c r="N1189" i="3" s="1"/>
  <c r="O1189" i="3" s="1"/>
  <c r="P1189" i="3" s="1"/>
  <c r="M1190" i="3"/>
  <c r="N1190" i="3" s="1"/>
  <c r="O1190" i="3" s="1"/>
  <c r="P1190" i="3" s="1"/>
  <c r="M1191" i="3"/>
  <c r="N1191" i="3" s="1"/>
  <c r="O1191" i="3" s="1"/>
  <c r="P1191" i="3" s="1"/>
  <c r="M1192" i="3"/>
  <c r="N1192" i="3" s="1"/>
  <c r="O1192" i="3" s="1"/>
  <c r="P1192" i="3" s="1"/>
  <c r="M1193" i="3"/>
  <c r="N1193" i="3" s="1"/>
  <c r="O1193" i="3" s="1"/>
  <c r="P1193" i="3" s="1"/>
  <c r="M1194" i="3"/>
  <c r="N1194" i="3" s="1"/>
  <c r="O1194" i="3" s="1"/>
  <c r="P1194" i="3" s="1"/>
  <c r="M1195" i="3"/>
  <c r="N1195" i="3" s="1"/>
  <c r="O1195" i="3" s="1"/>
  <c r="P1195" i="3" s="1"/>
  <c r="M1196" i="3"/>
  <c r="N1196" i="3" s="1"/>
  <c r="O1196" i="3" s="1"/>
  <c r="P1196" i="3" s="1"/>
  <c r="M1197" i="3"/>
  <c r="N1197" i="3" s="1"/>
  <c r="O1197" i="3" s="1"/>
  <c r="P1197" i="3" s="1"/>
  <c r="M1198" i="3"/>
  <c r="N1198" i="3" s="1"/>
  <c r="O1198" i="3" s="1"/>
  <c r="P1198" i="3" s="1"/>
  <c r="M1199" i="3"/>
  <c r="N1199" i="3" s="1"/>
  <c r="O1199" i="3" s="1"/>
  <c r="P1199" i="3" s="1"/>
  <c r="M1200" i="3"/>
  <c r="N1200" i="3" s="1"/>
  <c r="O1200" i="3" s="1"/>
  <c r="P1200" i="3" s="1"/>
  <c r="M1201" i="3"/>
  <c r="N1201" i="3" s="1"/>
  <c r="O1201" i="3" s="1"/>
  <c r="P1201" i="3" s="1"/>
  <c r="M1202" i="3"/>
  <c r="N1202" i="3" s="1"/>
  <c r="O1202" i="3" s="1"/>
  <c r="P1202" i="3" s="1"/>
  <c r="M1203" i="3"/>
  <c r="N1203" i="3" s="1"/>
  <c r="O1203" i="3" s="1"/>
  <c r="P1203" i="3" s="1"/>
  <c r="M1204" i="3"/>
  <c r="N1204" i="3" s="1"/>
  <c r="O1204" i="3" s="1"/>
  <c r="P1204" i="3" s="1"/>
  <c r="M1205" i="3"/>
  <c r="N1205" i="3" s="1"/>
  <c r="O1205" i="3" s="1"/>
  <c r="P1205" i="3" s="1"/>
  <c r="M1206" i="3"/>
  <c r="N1206" i="3" s="1"/>
  <c r="O1206" i="3" s="1"/>
  <c r="P1206" i="3" s="1"/>
  <c r="M1207" i="3"/>
  <c r="N1207" i="3" s="1"/>
  <c r="O1207" i="3" s="1"/>
  <c r="P1207" i="3" s="1"/>
  <c r="M1208" i="3"/>
  <c r="N1208" i="3" s="1"/>
  <c r="O1208" i="3" s="1"/>
  <c r="P1208" i="3" s="1"/>
  <c r="M1209" i="3"/>
  <c r="N1209" i="3" s="1"/>
  <c r="O1209" i="3" s="1"/>
  <c r="P1209" i="3" s="1"/>
  <c r="M1210" i="3"/>
  <c r="N1210" i="3" s="1"/>
  <c r="O1210" i="3" s="1"/>
  <c r="P1210" i="3" s="1"/>
  <c r="M1211" i="3"/>
  <c r="N1211" i="3" s="1"/>
  <c r="O1211" i="3" s="1"/>
  <c r="P1211" i="3" s="1"/>
  <c r="M1212" i="3"/>
  <c r="N1212" i="3" s="1"/>
  <c r="O1212" i="3" s="1"/>
  <c r="P1212" i="3" s="1"/>
  <c r="M1213" i="3"/>
  <c r="N1213" i="3" s="1"/>
  <c r="O1213" i="3" s="1"/>
  <c r="P1213" i="3" s="1"/>
  <c r="M1214" i="3"/>
  <c r="N1214" i="3" s="1"/>
  <c r="O1214" i="3" s="1"/>
  <c r="P1214" i="3" s="1"/>
  <c r="M1215" i="3"/>
  <c r="N1215" i="3" s="1"/>
  <c r="O1215" i="3" s="1"/>
  <c r="P1215" i="3" s="1"/>
  <c r="M1216" i="3"/>
  <c r="N1216" i="3" s="1"/>
  <c r="O1216" i="3" s="1"/>
  <c r="P1216" i="3" s="1"/>
  <c r="M1217" i="3"/>
  <c r="N1217" i="3" s="1"/>
  <c r="O1217" i="3" s="1"/>
  <c r="P1217" i="3" s="1"/>
  <c r="M1218" i="3"/>
  <c r="N1218" i="3" s="1"/>
  <c r="O1218" i="3" s="1"/>
  <c r="P1218" i="3" s="1"/>
  <c r="M1219" i="3"/>
  <c r="N1219" i="3" s="1"/>
  <c r="O1219" i="3" s="1"/>
  <c r="P1219" i="3" s="1"/>
  <c r="M1220" i="3"/>
  <c r="N1220" i="3" s="1"/>
  <c r="O1220" i="3" s="1"/>
  <c r="P1220" i="3" s="1"/>
  <c r="M1221" i="3"/>
  <c r="N1221" i="3" s="1"/>
  <c r="O1221" i="3" s="1"/>
  <c r="P1221" i="3" s="1"/>
  <c r="M1222" i="3"/>
  <c r="N1222" i="3" s="1"/>
  <c r="O1222" i="3" s="1"/>
  <c r="P1222" i="3" s="1"/>
  <c r="M1223" i="3"/>
  <c r="N1223" i="3" s="1"/>
  <c r="O1223" i="3" s="1"/>
  <c r="P1223" i="3" s="1"/>
  <c r="M1224" i="3"/>
  <c r="N1224" i="3" s="1"/>
  <c r="O1224" i="3" s="1"/>
  <c r="P1224" i="3" s="1"/>
  <c r="M1225" i="3"/>
  <c r="N1225" i="3" s="1"/>
  <c r="O1225" i="3" s="1"/>
  <c r="P1225" i="3" s="1"/>
  <c r="M1226" i="3"/>
  <c r="N1226" i="3" s="1"/>
  <c r="O1226" i="3" s="1"/>
  <c r="P1226" i="3" s="1"/>
  <c r="M1227" i="3"/>
  <c r="N1227" i="3" s="1"/>
  <c r="O1227" i="3" s="1"/>
  <c r="P1227" i="3" s="1"/>
  <c r="M1228" i="3"/>
  <c r="N1228" i="3" s="1"/>
  <c r="O1228" i="3" s="1"/>
  <c r="P1228" i="3" s="1"/>
  <c r="M1229" i="3"/>
  <c r="N1229" i="3" s="1"/>
  <c r="O1229" i="3" s="1"/>
  <c r="P1229" i="3" s="1"/>
  <c r="M1230" i="3"/>
  <c r="N1230" i="3" s="1"/>
  <c r="O1230" i="3" s="1"/>
  <c r="P1230" i="3" s="1"/>
  <c r="M1231" i="3"/>
  <c r="N1231" i="3" s="1"/>
  <c r="O1231" i="3" s="1"/>
  <c r="P1231" i="3" s="1"/>
  <c r="M1232" i="3"/>
  <c r="N1232" i="3" s="1"/>
  <c r="O1232" i="3" s="1"/>
  <c r="P1232" i="3" s="1"/>
  <c r="M1233" i="3"/>
  <c r="N1233" i="3" s="1"/>
  <c r="O1233" i="3" s="1"/>
  <c r="P1233" i="3" s="1"/>
  <c r="M1234" i="3"/>
  <c r="N1234" i="3" s="1"/>
  <c r="O1234" i="3" s="1"/>
  <c r="P1234" i="3" s="1"/>
  <c r="M1235" i="3"/>
  <c r="N1235" i="3" s="1"/>
  <c r="O1235" i="3" s="1"/>
  <c r="P1235" i="3" s="1"/>
  <c r="M1236" i="3"/>
  <c r="N1236" i="3" s="1"/>
  <c r="O1236" i="3" s="1"/>
  <c r="P1236" i="3" s="1"/>
  <c r="M1237" i="3"/>
  <c r="N1237" i="3" s="1"/>
  <c r="O1237" i="3" s="1"/>
  <c r="P1237" i="3" s="1"/>
  <c r="M1238" i="3"/>
  <c r="N1238" i="3" s="1"/>
  <c r="O1238" i="3" s="1"/>
  <c r="P1238" i="3" s="1"/>
  <c r="M1239" i="3"/>
  <c r="N1239" i="3" s="1"/>
  <c r="O1239" i="3" s="1"/>
  <c r="P1239" i="3" s="1"/>
  <c r="M1240" i="3"/>
  <c r="N1240" i="3" s="1"/>
  <c r="O1240" i="3" s="1"/>
  <c r="P1240" i="3" s="1"/>
  <c r="M1241" i="3"/>
  <c r="N1241" i="3" s="1"/>
  <c r="O1241" i="3" s="1"/>
  <c r="P1241" i="3" s="1"/>
  <c r="M1242" i="3"/>
  <c r="N1242" i="3" s="1"/>
  <c r="O1242" i="3" s="1"/>
  <c r="P1242" i="3" s="1"/>
  <c r="M1243" i="3"/>
  <c r="N1243" i="3" s="1"/>
  <c r="O1243" i="3" s="1"/>
  <c r="P1243" i="3" s="1"/>
  <c r="M1244" i="3"/>
  <c r="N1244" i="3" s="1"/>
  <c r="O1244" i="3" s="1"/>
  <c r="P1244" i="3" s="1"/>
  <c r="M1245" i="3"/>
  <c r="N1245" i="3" s="1"/>
  <c r="O1245" i="3" s="1"/>
  <c r="P1245" i="3" s="1"/>
  <c r="M1246" i="3"/>
  <c r="N1246" i="3" s="1"/>
  <c r="O1246" i="3" s="1"/>
  <c r="P1246" i="3" s="1"/>
  <c r="M1247" i="3"/>
  <c r="N1247" i="3" s="1"/>
  <c r="O1247" i="3" s="1"/>
  <c r="P1247" i="3" s="1"/>
  <c r="M1248" i="3"/>
  <c r="N1248" i="3" s="1"/>
  <c r="O1248" i="3" s="1"/>
  <c r="P1248" i="3" s="1"/>
  <c r="M1249" i="3"/>
  <c r="N1249" i="3" s="1"/>
  <c r="O1249" i="3" s="1"/>
  <c r="P1249" i="3" s="1"/>
  <c r="M1250" i="3"/>
  <c r="N1250" i="3" s="1"/>
  <c r="O1250" i="3" s="1"/>
  <c r="P1250" i="3" s="1"/>
  <c r="M1251" i="3"/>
  <c r="N1251" i="3" s="1"/>
  <c r="O1251" i="3" s="1"/>
  <c r="P1251" i="3" s="1"/>
  <c r="M1252" i="3"/>
  <c r="N1252" i="3" s="1"/>
  <c r="O1252" i="3" s="1"/>
  <c r="P1252" i="3" s="1"/>
  <c r="M1253" i="3"/>
  <c r="N1253" i="3" s="1"/>
  <c r="O1253" i="3" s="1"/>
  <c r="P1253" i="3" s="1"/>
  <c r="M1254" i="3"/>
  <c r="N1254" i="3" s="1"/>
  <c r="O1254" i="3" s="1"/>
  <c r="P1254" i="3" s="1"/>
  <c r="M1255" i="3"/>
  <c r="N1255" i="3" s="1"/>
  <c r="O1255" i="3" s="1"/>
  <c r="P1255" i="3" s="1"/>
  <c r="M1256" i="3"/>
  <c r="N1256" i="3" s="1"/>
  <c r="O1256" i="3" s="1"/>
  <c r="P1256" i="3" s="1"/>
  <c r="M1257" i="3"/>
  <c r="N1257" i="3" s="1"/>
  <c r="O1257" i="3" s="1"/>
  <c r="P1257" i="3" s="1"/>
  <c r="M1258" i="3"/>
  <c r="N1258" i="3" s="1"/>
  <c r="O1258" i="3" s="1"/>
  <c r="P1258" i="3" s="1"/>
  <c r="M1259" i="3"/>
  <c r="N1259" i="3" s="1"/>
  <c r="O1259" i="3" s="1"/>
  <c r="P1259" i="3" s="1"/>
  <c r="M1260" i="3"/>
  <c r="N1260" i="3" s="1"/>
  <c r="O1260" i="3" s="1"/>
  <c r="P1260" i="3" s="1"/>
  <c r="M1261" i="3"/>
  <c r="N1261" i="3" s="1"/>
  <c r="O1261" i="3" s="1"/>
  <c r="P1261" i="3" s="1"/>
  <c r="M1262" i="3"/>
  <c r="N1262" i="3" s="1"/>
  <c r="O1262" i="3" s="1"/>
  <c r="P1262" i="3" s="1"/>
  <c r="M1263" i="3"/>
  <c r="N1263" i="3" s="1"/>
  <c r="O1263" i="3" s="1"/>
  <c r="P1263" i="3" s="1"/>
  <c r="M1264" i="3"/>
  <c r="N1264" i="3" s="1"/>
  <c r="O1264" i="3" s="1"/>
  <c r="P1264" i="3" s="1"/>
  <c r="M1265" i="3"/>
  <c r="N1265" i="3" s="1"/>
  <c r="O1265" i="3" s="1"/>
  <c r="P1265" i="3" s="1"/>
  <c r="M1266" i="3"/>
  <c r="N1266" i="3" s="1"/>
  <c r="O1266" i="3" s="1"/>
  <c r="P1266" i="3" s="1"/>
  <c r="M1267" i="3"/>
  <c r="N1267" i="3" s="1"/>
  <c r="O1267" i="3" s="1"/>
  <c r="P1267" i="3" s="1"/>
  <c r="M1268" i="3"/>
  <c r="N1268" i="3" s="1"/>
  <c r="O1268" i="3" s="1"/>
  <c r="P1268" i="3" s="1"/>
  <c r="M1269" i="3"/>
  <c r="N1269" i="3" s="1"/>
  <c r="O1269" i="3" s="1"/>
  <c r="P1269" i="3" s="1"/>
  <c r="M1270" i="3"/>
  <c r="N1270" i="3" s="1"/>
  <c r="O1270" i="3" s="1"/>
  <c r="P1270" i="3" s="1"/>
  <c r="M1271" i="3"/>
  <c r="N1271" i="3" s="1"/>
  <c r="O1271" i="3" s="1"/>
  <c r="P1271" i="3" s="1"/>
  <c r="M1272" i="3"/>
  <c r="N1272" i="3" s="1"/>
  <c r="O1272" i="3" s="1"/>
  <c r="P1272" i="3" s="1"/>
  <c r="M1273" i="3"/>
  <c r="N1273" i="3" s="1"/>
  <c r="O1273" i="3" s="1"/>
  <c r="P1273" i="3" s="1"/>
  <c r="M1274" i="3"/>
  <c r="N1274" i="3" s="1"/>
  <c r="O1274" i="3" s="1"/>
  <c r="P1274" i="3" s="1"/>
  <c r="M1275" i="3"/>
  <c r="N1275" i="3" s="1"/>
  <c r="O1275" i="3" s="1"/>
  <c r="P1275" i="3" s="1"/>
  <c r="M1276" i="3"/>
  <c r="N1276" i="3" s="1"/>
  <c r="O1276" i="3" s="1"/>
  <c r="P1276" i="3" s="1"/>
  <c r="M1277" i="3"/>
  <c r="N1277" i="3" s="1"/>
  <c r="O1277" i="3" s="1"/>
  <c r="P1277" i="3" s="1"/>
  <c r="M1278" i="3"/>
  <c r="N1278" i="3" s="1"/>
  <c r="O1278" i="3" s="1"/>
  <c r="P1278" i="3" s="1"/>
  <c r="M1279" i="3"/>
  <c r="N1279" i="3" s="1"/>
  <c r="O1279" i="3" s="1"/>
  <c r="P1279" i="3" s="1"/>
  <c r="M1280" i="3"/>
  <c r="N1280" i="3" s="1"/>
  <c r="O1280" i="3" s="1"/>
  <c r="P1280" i="3" s="1"/>
  <c r="M1281" i="3"/>
  <c r="N1281" i="3" s="1"/>
  <c r="O1281" i="3" s="1"/>
  <c r="P1281" i="3" s="1"/>
  <c r="M1282" i="3"/>
  <c r="N1282" i="3" s="1"/>
  <c r="O1282" i="3" s="1"/>
  <c r="P1282" i="3" s="1"/>
  <c r="M1283" i="3"/>
  <c r="N1283" i="3" s="1"/>
  <c r="O1283" i="3" s="1"/>
  <c r="P1283" i="3" s="1"/>
  <c r="M1284" i="3"/>
  <c r="N1284" i="3" s="1"/>
  <c r="O1284" i="3" s="1"/>
  <c r="P1284" i="3" s="1"/>
  <c r="M1285" i="3"/>
  <c r="N1285" i="3" s="1"/>
  <c r="O1285" i="3" s="1"/>
  <c r="P1285" i="3" s="1"/>
  <c r="M1286" i="3"/>
  <c r="N1286" i="3" s="1"/>
  <c r="O1286" i="3" s="1"/>
  <c r="P1286" i="3" s="1"/>
  <c r="M1287" i="3"/>
  <c r="N1287" i="3" s="1"/>
  <c r="O1287" i="3" s="1"/>
  <c r="P1287" i="3" s="1"/>
  <c r="M1288" i="3"/>
  <c r="N1288" i="3" s="1"/>
  <c r="O1288" i="3" s="1"/>
  <c r="P1288" i="3" s="1"/>
  <c r="M1289" i="3"/>
  <c r="N1289" i="3" s="1"/>
  <c r="O1289" i="3" s="1"/>
  <c r="P1289" i="3" s="1"/>
  <c r="M1290" i="3"/>
  <c r="N1290" i="3" s="1"/>
  <c r="O1290" i="3" s="1"/>
  <c r="P1290" i="3" s="1"/>
  <c r="M1291" i="3"/>
  <c r="N1291" i="3" s="1"/>
  <c r="O1291" i="3" s="1"/>
  <c r="P1291" i="3" s="1"/>
  <c r="M1292" i="3"/>
  <c r="N1292" i="3" s="1"/>
  <c r="O1292" i="3" s="1"/>
  <c r="P1292" i="3" s="1"/>
  <c r="M1293" i="3"/>
  <c r="N1293" i="3" s="1"/>
  <c r="O1293" i="3" s="1"/>
  <c r="P1293" i="3" s="1"/>
  <c r="M1294" i="3"/>
  <c r="N1294" i="3" s="1"/>
  <c r="O1294" i="3" s="1"/>
  <c r="P1294" i="3" s="1"/>
  <c r="M1295" i="3"/>
  <c r="N1295" i="3" s="1"/>
  <c r="O1295" i="3" s="1"/>
  <c r="P1295" i="3" s="1"/>
  <c r="M1296" i="3"/>
  <c r="N1296" i="3" s="1"/>
  <c r="O1296" i="3" s="1"/>
  <c r="P1296" i="3" s="1"/>
  <c r="M1297" i="3"/>
  <c r="N1297" i="3" s="1"/>
  <c r="O1297" i="3" s="1"/>
  <c r="P1297" i="3" s="1"/>
  <c r="M1298" i="3"/>
  <c r="N1298" i="3" s="1"/>
  <c r="O1298" i="3" s="1"/>
  <c r="P1298" i="3" s="1"/>
  <c r="M1299" i="3"/>
  <c r="N1299" i="3" s="1"/>
  <c r="O1299" i="3" s="1"/>
  <c r="P1299" i="3" s="1"/>
  <c r="M1300" i="3"/>
  <c r="N1300" i="3" s="1"/>
  <c r="O1300" i="3" s="1"/>
  <c r="P1300" i="3" s="1"/>
  <c r="M1301" i="3"/>
  <c r="N1301" i="3" s="1"/>
  <c r="O1301" i="3" s="1"/>
  <c r="P1301" i="3" s="1"/>
  <c r="M1302" i="3"/>
  <c r="N1302" i="3" s="1"/>
  <c r="O1302" i="3" s="1"/>
  <c r="P1302" i="3" s="1"/>
  <c r="M1303" i="3"/>
  <c r="N1303" i="3" s="1"/>
  <c r="O1303" i="3" s="1"/>
  <c r="P1303" i="3" s="1"/>
  <c r="M1304" i="3"/>
  <c r="N1304" i="3" s="1"/>
  <c r="O1304" i="3" s="1"/>
  <c r="P1304" i="3" s="1"/>
  <c r="M1305" i="3"/>
  <c r="N1305" i="3" s="1"/>
  <c r="O1305" i="3" s="1"/>
  <c r="P1305" i="3" s="1"/>
  <c r="M1306" i="3"/>
  <c r="N1306" i="3" s="1"/>
  <c r="O1306" i="3" s="1"/>
  <c r="P1306" i="3" s="1"/>
  <c r="M1307" i="3"/>
  <c r="N1307" i="3" s="1"/>
  <c r="O1307" i="3" s="1"/>
  <c r="P1307" i="3" s="1"/>
  <c r="M1308" i="3"/>
  <c r="N1308" i="3" s="1"/>
  <c r="O1308" i="3" s="1"/>
  <c r="P1308" i="3" s="1"/>
  <c r="M1309" i="3"/>
  <c r="N1309" i="3" s="1"/>
  <c r="O1309" i="3" s="1"/>
  <c r="P1309" i="3" s="1"/>
  <c r="M1310" i="3"/>
  <c r="N1310" i="3" s="1"/>
  <c r="O1310" i="3" s="1"/>
  <c r="P1310" i="3" s="1"/>
  <c r="M1311" i="3"/>
  <c r="N1311" i="3" s="1"/>
  <c r="O1311" i="3" s="1"/>
  <c r="P1311" i="3" s="1"/>
  <c r="M1312" i="3"/>
  <c r="N1312" i="3" s="1"/>
  <c r="O1312" i="3" s="1"/>
  <c r="P1312" i="3" s="1"/>
  <c r="M1313" i="3"/>
  <c r="N1313" i="3" s="1"/>
  <c r="O1313" i="3" s="1"/>
  <c r="P1313" i="3" s="1"/>
  <c r="M1314" i="3"/>
  <c r="N1314" i="3" s="1"/>
  <c r="O1314" i="3" s="1"/>
  <c r="P1314" i="3" s="1"/>
  <c r="M1315" i="3"/>
  <c r="N1315" i="3" s="1"/>
  <c r="O1315" i="3" s="1"/>
  <c r="P1315" i="3" s="1"/>
  <c r="M1316" i="3"/>
  <c r="N1316" i="3" s="1"/>
  <c r="O1316" i="3" s="1"/>
  <c r="P1316" i="3" s="1"/>
  <c r="M1317" i="3"/>
  <c r="N1317" i="3" s="1"/>
  <c r="O1317" i="3" s="1"/>
  <c r="P1317" i="3" s="1"/>
  <c r="M1318" i="3"/>
  <c r="N1318" i="3" s="1"/>
  <c r="O1318" i="3" s="1"/>
  <c r="P1318" i="3" s="1"/>
  <c r="M1319" i="3"/>
  <c r="N1319" i="3" s="1"/>
  <c r="O1319" i="3" s="1"/>
  <c r="P1319" i="3" s="1"/>
  <c r="M1320" i="3"/>
  <c r="N1320" i="3" s="1"/>
  <c r="O1320" i="3" s="1"/>
  <c r="P1320" i="3" s="1"/>
  <c r="M1321" i="3"/>
  <c r="N1321" i="3" s="1"/>
  <c r="O1321" i="3" s="1"/>
  <c r="P1321" i="3" s="1"/>
  <c r="M1322" i="3"/>
  <c r="N1322" i="3" s="1"/>
  <c r="O1322" i="3" s="1"/>
  <c r="P1322" i="3" s="1"/>
  <c r="M1323" i="3"/>
  <c r="N1323" i="3" s="1"/>
  <c r="O1323" i="3" s="1"/>
  <c r="P1323" i="3" s="1"/>
  <c r="M1324" i="3"/>
  <c r="N1324" i="3" s="1"/>
  <c r="O1324" i="3" s="1"/>
  <c r="P1324" i="3" s="1"/>
  <c r="M1325" i="3"/>
  <c r="N1325" i="3" s="1"/>
  <c r="O1325" i="3" s="1"/>
  <c r="P1325" i="3" s="1"/>
  <c r="M1326" i="3"/>
  <c r="N1326" i="3" s="1"/>
  <c r="O1326" i="3" s="1"/>
  <c r="P1326" i="3" s="1"/>
  <c r="M1327" i="3"/>
  <c r="N1327" i="3" s="1"/>
  <c r="O1327" i="3" s="1"/>
  <c r="P1327" i="3" s="1"/>
  <c r="M1328" i="3"/>
  <c r="N1328" i="3" s="1"/>
  <c r="O1328" i="3" s="1"/>
  <c r="P1328" i="3" s="1"/>
  <c r="M1329" i="3"/>
  <c r="N1329" i="3" s="1"/>
  <c r="O1329" i="3" s="1"/>
  <c r="P1329" i="3" s="1"/>
  <c r="M1330" i="3"/>
  <c r="N1330" i="3" s="1"/>
  <c r="O1330" i="3" s="1"/>
  <c r="P1330" i="3" s="1"/>
  <c r="M1331" i="3"/>
  <c r="N1331" i="3" s="1"/>
  <c r="O1331" i="3" s="1"/>
  <c r="P1331" i="3" s="1"/>
  <c r="M1332" i="3"/>
  <c r="N1332" i="3" s="1"/>
  <c r="O1332" i="3" s="1"/>
  <c r="P1332" i="3" s="1"/>
  <c r="M1333" i="3"/>
  <c r="N1333" i="3" s="1"/>
  <c r="O1333" i="3" s="1"/>
  <c r="P1333" i="3" s="1"/>
  <c r="M1334" i="3"/>
  <c r="N1334" i="3" s="1"/>
  <c r="O1334" i="3" s="1"/>
  <c r="P1334" i="3" s="1"/>
  <c r="M1335" i="3"/>
  <c r="N1335" i="3" s="1"/>
  <c r="O1335" i="3" s="1"/>
  <c r="P1335" i="3" s="1"/>
  <c r="M1336" i="3"/>
  <c r="N1336" i="3" s="1"/>
  <c r="O1336" i="3" s="1"/>
  <c r="P1336" i="3" s="1"/>
  <c r="M1337" i="3"/>
  <c r="N1337" i="3" s="1"/>
  <c r="O1337" i="3" s="1"/>
  <c r="P1337" i="3" s="1"/>
  <c r="M1338" i="3"/>
  <c r="N1338" i="3" s="1"/>
  <c r="O1338" i="3" s="1"/>
  <c r="P1338" i="3" s="1"/>
  <c r="M1339" i="3"/>
  <c r="N1339" i="3" s="1"/>
  <c r="O1339" i="3" s="1"/>
  <c r="P1339" i="3" s="1"/>
  <c r="M1340" i="3"/>
  <c r="N1340" i="3" s="1"/>
  <c r="O1340" i="3" s="1"/>
  <c r="P1340" i="3" s="1"/>
  <c r="M1341" i="3"/>
  <c r="N1341" i="3" s="1"/>
  <c r="O1341" i="3" s="1"/>
  <c r="P1341" i="3" s="1"/>
  <c r="M1342" i="3"/>
  <c r="N1342" i="3" s="1"/>
  <c r="O1342" i="3" s="1"/>
  <c r="P1342" i="3" s="1"/>
  <c r="M1343" i="3"/>
  <c r="N1343" i="3" s="1"/>
  <c r="O1343" i="3" s="1"/>
  <c r="P1343" i="3" s="1"/>
  <c r="M1344" i="3"/>
  <c r="N1344" i="3" s="1"/>
  <c r="O1344" i="3" s="1"/>
  <c r="P1344" i="3" s="1"/>
  <c r="M1345" i="3"/>
  <c r="N1345" i="3" s="1"/>
  <c r="O1345" i="3" s="1"/>
  <c r="P1345" i="3" s="1"/>
  <c r="M1346" i="3"/>
  <c r="N1346" i="3" s="1"/>
  <c r="O1346" i="3" s="1"/>
  <c r="P1346" i="3" s="1"/>
  <c r="M1347" i="3"/>
  <c r="N1347" i="3" s="1"/>
  <c r="O1347" i="3" s="1"/>
  <c r="P1347" i="3" s="1"/>
  <c r="M1348" i="3"/>
  <c r="N1348" i="3" s="1"/>
  <c r="O1348" i="3" s="1"/>
  <c r="P1348" i="3" s="1"/>
  <c r="M1349" i="3"/>
  <c r="N1349" i="3" s="1"/>
  <c r="O1349" i="3" s="1"/>
  <c r="P1349" i="3" s="1"/>
  <c r="M1350" i="3"/>
  <c r="N1350" i="3" s="1"/>
  <c r="O1350" i="3" s="1"/>
  <c r="P1350" i="3" s="1"/>
  <c r="M1351" i="3"/>
  <c r="N1351" i="3" s="1"/>
  <c r="O1351" i="3" s="1"/>
  <c r="P1351" i="3" s="1"/>
  <c r="M1352" i="3"/>
  <c r="N1352" i="3" s="1"/>
  <c r="O1352" i="3" s="1"/>
  <c r="P1352" i="3" s="1"/>
  <c r="M1353" i="3"/>
  <c r="N1353" i="3" s="1"/>
  <c r="O1353" i="3" s="1"/>
  <c r="P1353" i="3" s="1"/>
  <c r="M1354" i="3"/>
  <c r="N1354" i="3" s="1"/>
  <c r="O1354" i="3" s="1"/>
  <c r="P1354" i="3" s="1"/>
  <c r="M1355" i="3"/>
  <c r="N1355" i="3" s="1"/>
  <c r="O1355" i="3" s="1"/>
  <c r="P1355" i="3" s="1"/>
  <c r="M1356" i="3"/>
  <c r="N1356" i="3" s="1"/>
  <c r="O1356" i="3" s="1"/>
  <c r="P1356" i="3" s="1"/>
  <c r="M1357" i="3"/>
  <c r="N1357" i="3" s="1"/>
  <c r="O1357" i="3" s="1"/>
  <c r="P1357" i="3" s="1"/>
  <c r="M1358" i="3"/>
  <c r="N1358" i="3" s="1"/>
  <c r="O1358" i="3" s="1"/>
  <c r="P1358" i="3" s="1"/>
  <c r="M1359" i="3"/>
  <c r="N1359" i="3" s="1"/>
  <c r="O1359" i="3" s="1"/>
  <c r="P1359" i="3" s="1"/>
  <c r="M1360" i="3"/>
  <c r="N1360" i="3" s="1"/>
  <c r="O1360" i="3" s="1"/>
  <c r="P1360" i="3" s="1"/>
  <c r="M1361" i="3"/>
  <c r="N1361" i="3" s="1"/>
  <c r="O1361" i="3" s="1"/>
  <c r="P1361" i="3" s="1"/>
  <c r="M1362" i="3"/>
  <c r="N1362" i="3" s="1"/>
  <c r="O1362" i="3" s="1"/>
  <c r="P1362" i="3" s="1"/>
  <c r="M1363" i="3"/>
  <c r="N1363" i="3" s="1"/>
  <c r="O1363" i="3" s="1"/>
  <c r="P1363" i="3" s="1"/>
  <c r="M1364" i="3"/>
  <c r="N1364" i="3" s="1"/>
  <c r="O1364" i="3" s="1"/>
  <c r="P1364" i="3" s="1"/>
  <c r="M1365" i="3"/>
  <c r="N1365" i="3" s="1"/>
  <c r="O1365" i="3" s="1"/>
  <c r="P1365" i="3" s="1"/>
  <c r="M1366" i="3"/>
  <c r="N1366" i="3" s="1"/>
  <c r="O1366" i="3" s="1"/>
  <c r="P1366" i="3" s="1"/>
  <c r="M1367" i="3"/>
  <c r="N1367" i="3" s="1"/>
  <c r="O1367" i="3" s="1"/>
  <c r="P1367" i="3" s="1"/>
  <c r="M1368" i="3"/>
  <c r="N1368" i="3" s="1"/>
  <c r="O1368" i="3" s="1"/>
  <c r="P1368" i="3" s="1"/>
  <c r="M1369" i="3"/>
  <c r="N1369" i="3" s="1"/>
  <c r="O1369" i="3" s="1"/>
  <c r="P1369" i="3" s="1"/>
  <c r="M1370" i="3"/>
  <c r="N1370" i="3" s="1"/>
  <c r="O1370" i="3" s="1"/>
  <c r="P1370" i="3" s="1"/>
  <c r="M1371" i="3"/>
  <c r="N1371" i="3" s="1"/>
  <c r="O1371" i="3" s="1"/>
  <c r="P1371" i="3" s="1"/>
  <c r="M1372" i="3"/>
  <c r="N1372" i="3" s="1"/>
  <c r="O1372" i="3" s="1"/>
  <c r="P1372" i="3" s="1"/>
  <c r="M1373" i="3"/>
  <c r="N1373" i="3" s="1"/>
  <c r="O1373" i="3" s="1"/>
  <c r="P1373" i="3" s="1"/>
  <c r="M1374" i="3"/>
  <c r="N1374" i="3" s="1"/>
  <c r="O1374" i="3" s="1"/>
  <c r="P1374" i="3" s="1"/>
  <c r="M1375" i="3"/>
  <c r="N1375" i="3" s="1"/>
  <c r="O1375" i="3" s="1"/>
  <c r="P1375" i="3" s="1"/>
  <c r="M1376" i="3"/>
  <c r="N1376" i="3" s="1"/>
  <c r="O1376" i="3" s="1"/>
  <c r="P1376" i="3" s="1"/>
  <c r="M1377" i="3"/>
  <c r="N1377" i="3" s="1"/>
  <c r="O1377" i="3" s="1"/>
  <c r="P1377" i="3" s="1"/>
  <c r="M1378" i="3"/>
  <c r="N1378" i="3" s="1"/>
  <c r="O1378" i="3" s="1"/>
  <c r="P1378" i="3" s="1"/>
  <c r="M1379" i="3"/>
  <c r="N1379" i="3" s="1"/>
  <c r="O1379" i="3" s="1"/>
  <c r="P1379" i="3" s="1"/>
  <c r="M1380" i="3"/>
  <c r="N1380" i="3" s="1"/>
  <c r="O1380" i="3" s="1"/>
  <c r="P1380" i="3" s="1"/>
  <c r="M1381" i="3"/>
  <c r="N1381" i="3" s="1"/>
  <c r="O1381" i="3" s="1"/>
  <c r="P1381" i="3" s="1"/>
  <c r="M1382" i="3"/>
  <c r="N1382" i="3" s="1"/>
  <c r="O1382" i="3" s="1"/>
  <c r="P1382" i="3" s="1"/>
  <c r="M1383" i="3"/>
  <c r="N1383" i="3" s="1"/>
  <c r="O1383" i="3" s="1"/>
  <c r="P1383" i="3" s="1"/>
  <c r="M1384" i="3"/>
  <c r="N1384" i="3" s="1"/>
  <c r="O1384" i="3" s="1"/>
  <c r="P1384" i="3" s="1"/>
  <c r="M1385" i="3"/>
  <c r="N1385" i="3" s="1"/>
  <c r="O1385" i="3" s="1"/>
  <c r="P1385" i="3" s="1"/>
  <c r="M1386" i="3"/>
  <c r="N1386" i="3" s="1"/>
  <c r="O1386" i="3" s="1"/>
  <c r="P1386" i="3" s="1"/>
  <c r="M1387" i="3"/>
  <c r="N1387" i="3" s="1"/>
  <c r="O1387" i="3" s="1"/>
  <c r="P1387" i="3" s="1"/>
  <c r="M1388" i="3"/>
  <c r="N1388" i="3" s="1"/>
  <c r="O1388" i="3" s="1"/>
  <c r="P1388" i="3" s="1"/>
  <c r="M1389" i="3"/>
  <c r="N1389" i="3" s="1"/>
  <c r="O1389" i="3" s="1"/>
  <c r="P1389" i="3" s="1"/>
  <c r="M1390" i="3"/>
  <c r="N1390" i="3" s="1"/>
  <c r="O1390" i="3" s="1"/>
  <c r="P1390" i="3" s="1"/>
  <c r="M1391" i="3"/>
  <c r="N1391" i="3" s="1"/>
  <c r="O1391" i="3" s="1"/>
  <c r="P1391" i="3" s="1"/>
  <c r="M1392" i="3"/>
  <c r="N1392" i="3" s="1"/>
  <c r="O1392" i="3" s="1"/>
  <c r="P1392" i="3" s="1"/>
  <c r="M1393" i="3"/>
  <c r="N1393" i="3" s="1"/>
  <c r="O1393" i="3" s="1"/>
  <c r="P1393" i="3" s="1"/>
  <c r="M1394" i="3"/>
  <c r="N1394" i="3" s="1"/>
  <c r="O1394" i="3" s="1"/>
  <c r="P1394" i="3" s="1"/>
  <c r="M1395" i="3"/>
  <c r="N1395" i="3" s="1"/>
  <c r="O1395" i="3" s="1"/>
  <c r="P1395" i="3" s="1"/>
  <c r="M1396" i="3"/>
  <c r="N1396" i="3" s="1"/>
  <c r="O1396" i="3" s="1"/>
  <c r="P1396" i="3" s="1"/>
  <c r="M1397" i="3"/>
  <c r="N1397" i="3" s="1"/>
  <c r="O1397" i="3" s="1"/>
  <c r="P1397" i="3" s="1"/>
  <c r="M1398" i="3"/>
  <c r="N1398" i="3" s="1"/>
  <c r="O1398" i="3" s="1"/>
  <c r="P1398" i="3" s="1"/>
  <c r="M1399" i="3"/>
  <c r="N1399" i="3" s="1"/>
  <c r="O1399" i="3" s="1"/>
  <c r="P1399" i="3" s="1"/>
  <c r="M1400" i="3"/>
  <c r="N1400" i="3" s="1"/>
  <c r="O1400" i="3" s="1"/>
  <c r="P1400" i="3" s="1"/>
  <c r="M1401" i="3"/>
  <c r="N1401" i="3" s="1"/>
  <c r="O1401" i="3" s="1"/>
  <c r="P1401" i="3" s="1"/>
  <c r="M1402" i="3"/>
  <c r="N1402" i="3" s="1"/>
  <c r="O1402" i="3" s="1"/>
  <c r="P1402" i="3" s="1"/>
  <c r="M1403" i="3"/>
  <c r="N1403" i="3" s="1"/>
  <c r="O1403" i="3" s="1"/>
  <c r="P1403" i="3" s="1"/>
  <c r="M1404" i="3"/>
  <c r="N1404" i="3" s="1"/>
  <c r="O1404" i="3" s="1"/>
  <c r="P1404" i="3" s="1"/>
  <c r="M1405" i="3"/>
  <c r="N1405" i="3" s="1"/>
  <c r="O1405" i="3" s="1"/>
  <c r="P1405" i="3" s="1"/>
  <c r="M1406" i="3"/>
  <c r="N1406" i="3" s="1"/>
  <c r="O1406" i="3" s="1"/>
  <c r="P1406" i="3" s="1"/>
  <c r="M1407" i="3"/>
  <c r="N1407" i="3" s="1"/>
  <c r="O1407" i="3" s="1"/>
  <c r="P1407" i="3" s="1"/>
  <c r="M1408" i="3"/>
  <c r="N1408" i="3" s="1"/>
  <c r="O1408" i="3" s="1"/>
  <c r="P1408" i="3" s="1"/>
  <c r="M1409" i="3"/>
  <c r="N1409" i="3" s="1"/>
  <c r="O1409" i="3" s="1"/>
  <c r="P1409" i="3" s="1"/>
  <c r="M1410" i="3"/>
  <c r="N1410" i="3" s="1"/>
  <c r="O1410" i="3" s="1"/>
  <c r="P1410" i="3" s="1"/>
  <c r="M1411" i="3"/>
  <c r="N1411" i="3" s="1"/>
  <c r="O1411" i="3" s="1"/>
  <c r="P1411" i="3" s="1"/>
  <c r="M1412" i="3"/>
  <c r="N1412" i="3" s="1"/>
  <c r="O1412" i="3" s="1"/>
  <c r="P1412" i="3" s="1"/>
  <c r="M1413" i="3"/>
  <c r="N1413" i="3" s="1"/>
  <c r="O1413" i="3" s="1"/>
  <c r="P1413" i="3" s="1"/>
  <c r="M1414" i="3"/>
  <c r="N1414" i="3" s="1"/>
  <c r="O1414" i="3" s="1"/>
  <c r="P1414" i="3" s="1"/>
  <c r="M1415" i="3"/>
  <c r="N1415" i="3" s="1"/>
  <c r="O1415" i="3" s="1"/>
  <c r="P1415" i="3" s="1"/>
  <c r="M1416" i="3"/>
  <c r="N1416" i="3" s="1"/>
  <c r="O1416" i="3" s="1"/>
  <c r="P1416" i="3" s="1"/>
  <c r="M1417" i="3"/>
  <c r="N1417" i="3" s="1"/>
  <c r="O1417" i="3" s="1"/>
  <c r="P1417" i="3" s="1"/>
  <c r="M1418" i="3"/>
  <c r="N1418" i="3" s="1"/>
  <c r="O1418" i="3" s="1"/>
  <c r="P1418" i="3" s="1"/>
  <c r="M1419" i="3"/>
  <c r="N1419" i="3" s="1"/>
  <c r="O1419" i="3" s="1"/>
  <c r="P1419" i="3" s="1"/>
  <c r="M1420" i="3"/>
  <c r="N1420" i="3" s="1"/>
  <c r="O1420" i="3" s="1"/>
  <c r="P1420" i="3" s="1"/>
  <c r="M1421" i="3"/>
  <c r="N1421" i="3" s="1"/>
  <c r="O1421" i="3" s="1"/>
  <c r="P1421" i="3" s="1"/>
  <c r="M1422" i="3"/>
  <c r="N1422" i="3" s="1"/>
  <c r="O1422" i="3" s="1"/>
  <c r="P1422" i="3" s="1"/>
  <c r="M1423" i="3"/>
  <c r="N1423" i="3" s="1"/>
  <c r="O1423" i="3" s="1"/>
  <c r="P1423" i="3" s="1"/>
  <c r="M1424" i="3"/>
  <c r="N1424" i="3" s="1"/>
  <c r="O1424" i="3" s="1"/>
  <c r="P1424" i="3" s="1"/>
  <c r="M1425" i="3"/>
  <c r="N1425" i="3" s="1"/>
  <c r="O1425" i="3" s="1"/>
  <c r="P1425" i="3" s="1"/>
  <c r="M1426" i="3"/>
  <c r="N1426" i="3" s="1"/>
  <c r="O1426" i="3" s="1"/>
  <c r="P1426" i="3" s="1"/>
  <c r="M1427" i="3"/>
  <c r="N1427" i="3" s="1"/>
  <c r="O1427" i="3" s="1"/>
  <c r="P1427" i="3" s="1"/>
  <c r="M1428" i="3"/>
  <c r="N1428" i="3" s="1"/>
  <c r="O1428" i="3" s="1"/>
  <c r="P1428" i="3" s="1"/>
  <c r="M1429" i="3"/>
  <c r="N1429" i="3" s="1"/>
  <c r="O1429" i="3" s="1"/>
  <c r="P1429" i="3" s="1"/>
  <c r="M1430" i="3"/>
  <c r="N1430" i="3" s="1"/>
  <c r="O1430" i="3" s="1"/>
  <c r="P1430" i="3" s="1"/>
  <c r="M1431" i="3"/>
  <c r="N1431" i="3" s="1"/>
  <c r="O1431" i="3" s="1"/>
  <c r="P1431" i="3" s="1"/>
  <c r="M1432" i="3"/>
  <c r="N1432" i="3" s="1"/>
  <c r="O1432" i="3" s="1"/>
  <c r="P1432" i="3" s="1"/>
  <c r="M1433" i="3"/>
  <c r="N1433" i="3" s="1"/>
  <c r="O1433" i="3" s="1"/>
  <c r="P1433" i="3" s="1"/>
  <c r="M1434" i="3"/>
  <c r="N1434" i="3" s="1"/>
  <c r="O1434" i="3" s="1"/>
  <c r="P1434" i="3" s="1"/>
  <c r="M1435" i="3"/>
  <c r="N1435" i="3" s="1"/>
  <c r="O1435" i="3" s="1"/>
  <c r="P1435" i="3" s="1"/>
  <c r="M1436" i="3"/>
  <c r="N1436" i="3" s="1"/>
  <c r="O1436" i="3" s="1"/>
  <c r="P1436" i="3" s="1"/>
  <c r="M1437" i="3"/>
  <c r="N1437" i="3" s="1"/>
  <c r="O1437" i="3" s="1"/>
  <c r="P1437" i="3" s="1"/>
  <c r="M1438" i="3"/>
  <c r="N1438" i="3" s="1"/>
  <c r="O1438" i="3" s="1"/>
  <c r="P1438" i="3" s="1"/>
  <c r="M1439" i="3"/>
  <c r="N1439" i="3" s="1"/>
  <c r="O1439" i="3" s="1"/>
  <c r="P1439" i="3" s="1"/>
  <c r="M1440" i="3"/>
  <c r="N1440" i="3" s="1"/>
  <c r="O1440" i="3" s="1"/>
  <c r="P1440" i="3" s="1"/>
  <c r="M1441" i="3"/>
  <c r="N1441" i="3" s="1"/>
  <c r="O1441" i="3" s="1"/>
  <c r="P1441" i="3" s="1"/>
  <c r="M1442" i="3"/>
  <c r="N1442" i="3" s="1"/>
  <c r="O1442" i="3" s="1"/>
  <c r="P1442" i="3" s="1"/>
  <c r="M1443" i="3"/>
  <c r="N1443" i="3" s="1"/>
  <c r="O1443" i="3" s="1"/>
  <c r="P1443" i="3" s="1"/>
  <c r="M1444" i="3"/>
  <c r="N1444" i="3" s="1"/>
  <c r="O1444" i="3" s="1"/>
  <c r="P1444" i="3" s="1"/>
  <c r="M1445" i="3"/>
  <c r="N1445" i="3" s="1"/>
  <c r="O1445" i="3" s="1"/>
  <c r="P1445" i="3" s="1"/>
  <c r="M1446" i="3"/>
  <c r="N1446" i="3" s="1"/>
  <c r="O1446" i="3" s="1"/>
  <c r="P1446" i="3" s="1"/>
  <c r="M1447" i="3"/>
  <c r="N1447" i="3" s="1"/>
  <c r="O1447" i="3" s="1"/>
  <c r="P1447" i="3" s="1"/>
  <c r="M1448" i="3"/>
  <c r="N1448" i="3" s="1"/>
  <c r="O1448" i="3" s="1"/>
  <c r="P1448" i="3" s="1"/>
  <c r="M1449" i="3"/>
  <c r="N1449" i="3" s="1"/>
  <c r="O1449" i="3" s="1"/>
  <c r="P1449" i="3" s="1"/>
  <c r="M1450" i="3"/>
  <c r="N1450" i="3" s="1"/>
  <c r="O1450" i="3" s="1"/>
  <c r="P1450" i="3" s="1"/>
  <c r="M1451" i="3"/>
  <c r="N1451" i="3" s="1"/>
  <c r="O1451" i="3" s="1"/>
  <c r="P1451" i="3" s="1"/>
  <c r="M1452" i="3"/>
  <c r="N1452" i="3" s="1"/>
  <c r="O1452" i="3" s="1"/>
  <c r="P1452" i="3" s="1"/>
  <c r="M1453" i="3"/>
  <c r="N1453" i="3" s="1"/>
  <c r="O1453" i="3" s="1"/>
  <c r="P1453" i="3" s="1"/>
  <c r="M1454" i="3"/>
  <c r="N1454" i="3" s="1"/>
  <c r="O1454" i="3" s="1"/>
  <c r="P1454" i="3" s="1"/>
  <c r="M1455" i="3"/>
  <c r="N1455" i="3" s="1"/>
  <c r="O1455" i="3" s="1"/>
  <c r="P1455" i="3" s="1"/>
  <c r="M1456" i="3"/>
  <c r="N1456" i="3" s="1"/>
  <c r="O1456" i="3" s="1"/>
  <c r="P1456" i="3" s="1"/>
  <c r="M1457" i="3"/>
  <c r="N1457" i="3" s="1"/>
  <c r="O1457" i="3" s="1"/>
  <c r="P1457" i="3" s="1"/>
  <c r="M1458" i="3"/>
  <c r="N1458" i="3" s="1"/>
  <c r="O1458" i="3" s="1"/>
  <c r="P1458" i="3" s="1"/>
  <c r="M1459" i="3"/>
  <c r="N1459" i="3" s="1"/>
  <c r="O1459" i="3" s="1"/>
  <c r="P1459" i="3" s="1"/>
  <c r="M1460" i="3"/>
  <c r="N1460" i="3" s="1"/>
  <c r="O1460" i="3" s="1"/>
  <c r="P1460" i="3" s="1"/>
  <c r="M1461" i="3"/>
  <c r="N1461" i="3" s="1"/>
  <c r="O1461" i="3" s="1"/>
  <c r="P1461" i="3" s="1"/>
  <c r="M1462" i="3"/>
  <c r="N1462" i="3" s="1"/>
  <c r="O1462" i="3" s="1"/>
  <c r="P1462" i="3" s="1"/>
  <c r="M1463" i="3"/>
  <c r="N1463" i="3" s="1"/>
  <c r="O1463" i="3" s="1"/>
  <c r="P1463" i="3" s="1"/>
  <c r="M1464" i="3"/>
  <c r="N1464" i="3" s="1"/>
  <c r="O1464" i="3" s="1"/>
  <c r="P1464" i="3" s="1"/>
  <c r="M1465" i="3"/>
  <c r="N1465" i="3" s="1"/>
  <c r="O1465" i="3" s="1"/>
  <c r="P1465" i="3" s="1"/>
  <c r="M1466" i="3"/>
  <c r="N1466" i="3" s="1"/>
  <c r="O1466" i="3" s="1"/>
  <c r="P1466" i="3" s="1"/>
  <c r="M1467" i="3"/>
  <c r="N1467" i="3" s="1"/>
  <c r="O1467" i="3" s="1"/>
  <c r="P1467" i="3" s="1"/>
  <c r="M1468" i="3"/>
  <c r="N1468" i="3" s="1"/>
  <c r="O1468" i="3" s="1"/>
  <c r="P1468" i="3" s="1"/>
  <c r="M1469" i="3"/>
  <c r="N1469" i="3" s="1"/>
  <c r="O1469" i="3" s="1"/>
  <c r="P1469" i="3" s="1"/>
  <c r="M1470" i="3"/>
  <c r="N1470" i="3" s="1"/>
  <c r="O1470" i="3" s="1"/>
  <c r="P1470" i="3" s="1"/>
  <c r="M1471" i="3"/>
  <c r="N1471" i="3" s="1"/>
  <c r="O1471" i="3" s="1"/>
  <c r="P1471" i="3" s="1"/>
  <c r="M1472" i="3"/>
  <c r="N1472" i="3" s="1"/>
  <c r="O1472" i="3" s="1"/>
  <c r="P1472" i="3" s="1"/>
  <c r="M1473" i="3"/>
  <c r="N1473" i="3" s="1"/>
  <c r="O1473" i="3" s="1"/>
  <c r="P1473" i="3" s="1"/>
  <c r="M1474" i="3"/>
  <c r="N1474" i="3" s="1"/>
  <c r="O1474" i="3" s="1"/>
  <c r="P1474" i="3" s="1"/>
  <c r="M1475" i="3"/>
  <c r="N1475" i="3" s="1"/>
  <c r="O1475" i="3" s="1"/>
  <c r="P1475" i="3" s="1"/>
  <c r="M1476" i="3"/>
  <c r="N1476" i="3" s="1"/>
  <c r="O1476" i="3" s="1"/>
  <c r="P1476" i="3" s="1"/>
  <c r="M1477" i="3"/>
  <c r="N1477" i="3" s="1"/>
  <c r="O1477" i="3" s="1"/>
  <c r="P1477" i="3" s="1"/>
  <c r="M1478" i="3"/>
  <c r="N1478" i="3" s="1"/>
  <c r="O1478" i="3" s="1"/>
  <c r="P1478" i="3" s="1"/>
  <c r="M1479" i="3"/>
  <c r="N1479" i="3" s="1"/>
  <c r="O1479" i="3" s="1"/>
  <c r="P1479" i="3" s="1"/>
  <c r="M1480" i="3"/>
  <c r="N1480" i="3" s="1"/>
  <c r="O1480" i="3" s="1"/>
  <c r="P1480" i="3" s="1"/>
  <c r="M1481" i="3"/>
  <c r="N1481" i="3" s="1"/>
  <c r="O1481" i="3" s="1"/>
  <c r="P1481" i="3" s="1"/>
  <c r="M1482" i="3"/>
  <c r="N1482" i="3" s="1"/>
  <c r="O1482" i="3" s="1"/>
  <c r="P1482" i="3" s="1"/>
  <c r="M1483" i="3"/>
  <c r="N1483" i="3" s="1"/>
  <c r="O1483" i="3" s="1"/>
  <c r="P1483" i="3" s="1"/>
  <c r="M1484" i="3"/>
  <c r="N1484" i="3" s="1"/>
  <c r="O1484" i="3" s="1"/>
  <c r="P1484" i="3" s="1"/>
  <c r="M1485" i="3"/>
  <c r="N1485" i="3" s="1"/>
  <c r="O1485" i="3" s="1"/>
  <c r="P1485" i="3" s="1"/>
  <c r="M1486" i="3"/>
  <c r="N1486" i="3" s="1"/>
  <c r="O1486" i="3" s="1"/>
  <c r="P1486" i="3" s="1"/>
  <c r="M1487" i="3"/>
  <c r="N1487" i="3" s="1"/>
  <c r="O1487" i="3" s="1"/>
  <c r="P1487" i="3" s="1"/>
  <c r="M1488" i="3"/>
  <c r="N1488" i="3" s="1"/>
  <c r="O1488" i="3" s="1"/>
  <c r="P1488" i="3" s="1"/>
  <c r="M1489" i="3"/>
  <c r="N1489" i="3" s="1"/>
  <c r="O1489" i="3" s="1"/>
  <c r="P1489" i="3" s="1"/>
  <c r="M1490" i="3"/>
  <c r="N1490" i="3" s="1"/>
  <c r="O1490" i="3" s="1"/>
  <c r="P1490" i="3" s="1"/>
  <c r="M1491" i="3"/>
  <c r="N1491" i="3" s="1"/>
  <c r="O1491" i="3" s="1"/>
  <c r="P1491" i="3" s="1"/>
  <c r="M1492" i="3"/>
  <c r="N1492" i="3" s="1"/>
  <c r="O1492" i="3" s="1"/>
  <c r="P1492" i="3" s="1"/>
  <c r="M1493" i="3"/>
  <c r="N1493" i="3" s="1"/>
  <c r="O1493" i="3" s="1"/>
  <c r="P1493" i="3" s="1"/>
  <c r="M1494" i="3"/>
  <c r="N1494" i="3" s="1"/>
  <c r="O1494" i="3" s="1"/>
  <c r="P1494" i="3" s="1"/>
  <c r="M1495" i="3"/>
  <c r="N1495" i="3" s="1"/>
  <c r="O1495" i="3" s="1"/>
  <c r="P1495" i="3" s="1"/>
  <c r="M1496" i="3"/>
  <c r="N1496" i="3" s="1"/>
  <c r="O1496" i="3" s="1"/>
  <c r="P1496" i="3" s="1"/>
  <c r="M1497" i="3"/>
  <c r="N1497" i="3" s="1"/>
  <c r="O1497" i="3" s="1"/>
  <c r="P1497" i="3" s="1"/>
  <c r="M1498" i="3"/>
  <c r="N1498" i="3" s="1"/>
  <c r="O1498" i="3" s="1"/>
  <c r="P1498" i="3" s="1"/>
  <c r="M1499" i="3"/>
  <c r="N1499" i="3" s="1"/>
  <c r="O1499" i="3" s="1"/>
  <c r="P1499" i="3" s="1"/>
  <c r="M1500" i="3"/>
  <c r="N1500" i="3" s="1"/>
  <c r="O1500" i="3" s="1"/>
  <c r="P1500" i="3" s="1"/>
  <c r="M1501" i="3"/>
  <c r="N1501" i="3" s="1"/>
  <c r="O1501" i="3" s="1"/>
  <c r="P1501" i="3" s="1"/>
  <c r="M1502" i="3"/>
  <c r="N1502" i="3" s="1"/>
  <c r="O1502" i="3" s="1"/>
  <c r="P1502" i="3" s="1"/>
  <c r="M1503" i="3"/>
  <c r="N1503" i="3" s="1"/>
  <c r="O1503" i="3" s="1"/>
  <c r="P1503" i="3" s="1"/>
  <c r="M1504" i="3"/>
  <c r="N1504" i="3" s="1"/>
  <c r="O1504" i="3" s="1"/>
  <c r="P1504" i="3" s="1"/>
  <c r="M1505" i="3"/>
  <c r="N1505" i="3" s="1"/>
  <c r="O1505" i="3" s="1"/>
  <c r="P1505" i="3" s="1"/>
  <c r="M1506" i="3"/>
  <c r="N1506" i="3" s="1"/>
  <c r="O1506" i="3" s="1"/>
  <c r="P1506" i="3" s="1"/>
  <c r="M1507" i="3"/>
  <c r="N1507" i="3" s="1"/>
  <c r="O1507" i="3" s="1"/>
  <c r="P1507" i="3" s="1"/>
  <c r="M1508" i="3"/>
  <c r="N1508" i="3" s="1"/>
  <c r="O1508" i="3" s="1"/>
  <c r="P1508" i="3" s="1"/>
  <c r="M1509" i="3"/>
  <c r="N1509" i="3" s="1"/>
  <c r="O1509" i="3" s="1"/>
  <c r="P1509" i="3" s="1"/>
  <c r="M1510" i="3"/>
  <c r="N1510" i="3" s="1"/>
  <c r="O1510" i="3" s="1"/>
  <c r="P1510" i="3" s="1"/>
  <c r="M1511" i="3"/>
  <c r="N1511" i="3" s="1"/>
  <c r="O1511" i="3" s="1"/>
  <c r="P1511" i="3" s="1"/>
  <c r="M1512" i="3"/>
  <c r="N1512" i="3" s="1"/>
  <c r="O1512" i="3" s="1"/>
  <c r="P1512" i="3" s="1"/>
  <c r="M1513" i="3"/>
  <c r="N1513" i="3" s="1"/>
  <c r="O1513" i="3" s="1"/>
  <c r="P1513" i="3" s="1"/>
  <c r="M1514" i="3"/>
  <c r="N1514" i="3" s="1"/>
  <c r="O1514" i="3" s="1"/>
  <c r="P1514" i="3" s="1"/>
  <c r="M1515" i="3"/>
  <c r="N1515" i="3" s="1"/>
  <c r="O1515" i="3" s="1"/>
  <c r="P1515" i="3" s="1"/>
  <c r="M1516" i="3"/>
  <c r="N1516" i="3" s="1"/>
  <c r="O1516" i="3" s="1"/>
  <c r="P1516" i="3" s="1"/>
  <c r="M1517" i="3"/>
  <c r="N1517" i="3" s="1"/>
  <c r="O1517" i="3" s="1"/>
  <c r="P1517" i="3" s="1"/>
  <c r="M1518" i="3"/>
  <c r="N1518" i="3" s="1"/>
  <c r="O1518" i="3" s="1"/>
  <c r="P1518" i="3" s="1"/>
  <c r="M1519" i="3"/>
  <c r="N1519" i="3" s="1"/>
  <c r="O1519" i="3" s="1"/>
  <c r="P1519" i="3" s="1"/>
  <c r="M1520" i="3"/>
  <c r="N1520" i="3" s="1"/>
  <c r="O1520" i="3" s="1"/>
  <c r="P1520" i="3" s="1"/>
  <c r="M1521" i="3"/>
  <c r="N1521" i="3" s="1"/>
  <c r="O1521" i="3" s="1"/>
  <c r="P1521" i="3" s="1"/>
  <c r="M1522" i="3"/>
  <c r="N1522" i="3" s="1"/>
  <c r="O1522" i="3" s="1"/>
  <c r="P1522" i="3" s="1"/>
  <c r="M1523" i="3"/>
  <c r="N1523" i="3" s="1"/>
  <c r="O1523" i="3" s="1"/>
  <c r="P1523" i="3" s="1"/>
  <c r="M1524" i="3"/>
  <c r="N1524" i="3" s="1"/>
  <c r="O1524" i="3" s="1"/>
  <c r="P1524" i="3" s="1"/>
  <c r="M1525" i="3"/>
  <c r="N1525" i="3" s="1"/>
  <c r="O1525" i="3" s="1"/>
  <c r="P1525" i="3" s="1"/>
  <c r="M1526" i="3"/>
  <c r="N1526" i="3" s="1"/>
  <c r="O1526" i="3" s="1"/>
  <c r="P1526" i="3" s="1"/>
  <c r="M1527" i="3"/>
  <c r="N1527" i="3" s="1"/>
  <c r="O1527" i="3" s="1"/>
  <c r="P1527" i="3" s="1"/>
  <c r="M1528" i="3"/>
  <c r="N1528" i="3" s="1"/>
  <c r="O1528" i="3" s="1"/>
  <c r="P1528" i="3" s="1"/>
  <c r="M1529" i="3"/>
  <c r="N1529" i="3" s="1"/>
  <c r="O1529" i="3" s="1"/>
  <c r="P1529" i="3" s="1"/>
  <c r="M1530" i="3"/>
  <c r="N1530" i="3" s="1"/>
  <c r="O1530" i="3" s="1"/>
  <c r="P1530" i="3" s="1"/>
  <c r="M1531" i="3"/>
  <c r="N1531" i="3" s="1"/>
  <c r="O1531" i="3" s="1"/>
  <c r="P1531" i="3" s="1"/>
  <c r="M1532" i="3"/>
  <c r="N1532" i="3" s="1"/>
  <c r="O1532" i="3" s="1"/>
  <c r="P1532" i="3" s="1"/>
  <c r="M1533" i="3"/>
  <c r="N1533" i="3" s="1"/>
  <c r="O1533" i="3" s="1"/>
  <c r="P1533" i="3" s="1"/>
  <c r="M1534" i="3"/>
  <c r="N1534" i="3" s="1"/>
  <c r="O1534" i="3" s="1"/>
  <c r="P1534" i="3" s="1"/>
  <c r="M1535" i="3"/>
  <c r="N1535" i="3" s="1"/>
  <c r="O1535" i="3" s="1"/>
  <c r="P1535" i="3" s="1"/>
  <c r="M1536" i="3"/>
  <c r="N1536" i="3" s="1"/>
  <c r="O1536" i="3" s="1"/>
  <c r="P1536" i="3" s="1"/>
  <c r="M1537" i="3"/>
  <c r="N1537" i="3" s="1"/>
  <c r="O1537" i="3" s="1"/>
  <c r="P1537" i="3" s="1"/>
  <c r="M1538" i="3"/>
  <c r="N1538" i="3" s="1"/>
  <c r="O1538" i="3" s="1"/>
  <c r="P1538" i="3" s="1"/>
  <c r="M1539" i="3"/>
  <c r="N1539" i="3" s="1"/>
  <c r="O1539" i="3" s="1"/>
  <c r="P1539" i="3" s="1"/>
  <c r="M1540" i="3"/>
  <c r="N1540" i="3" s="1"/>
  <c r="O1540" i="3" s="1"/>
  <c r="P1540" i="3" s="1"/>
  <c r="M1541" i="3"/>
  <c r="N1541" i="3" s="1"/>
  <c r="O1541" i="3" s="1"/>
  <c r="P1541" i="3" s="1"/>
  <c r="M1542" i="3"/>
  <c r="N1542" i="3" s="1"/>
  <c r="O1542" i="3" s="1"/>
  <c r="P1542" i="3" s="1"/>
  <c r="M1543" i="3"/>
  <c r="N1543" i="3" s="1"/>
  <c r="O1543" i="3" s="1"/>
  <c r="P1543" i="3" s="1"/>
  <c r="M1544" i="3"/>
  <c r="N1544" i="3" s="1"/>
  <c r="O1544" i="3" s="1"/>
  <c r="P1544" i="3" s="1"/>
  <c r="M1545" i="3"/>
  <c r="N1545" i="3" s="1"/>
  <c r="O1545" i="3" s="1"/>
  <c r="P1545" i="3" s="1"/>
  <c r="M1546" i="3"/>
  <c r="N1546" i="3" s="1"/>
  <c r="O1546" i="3" s="1"/>
  <c r="P1546" i="3" s="1"/>
  <c r="M1547" i="3"/>
  <c r="N1547" i="3" s="1"/>
  <c r="O1547" i="3" s="1"/>
  <c r="P1547" i="3" s="1"/>
  <c r="M1548" i="3"/>
  <c r="N1548" i="3" s="1"/>
  <c r="O1548" i="3" s="1"/>
  <c r="P1548" i="3" s="1"/>
  <c r="M1549" i="3"/>
  <c r="N1549" i="3" s="1"/>
  <c r="O1549" i="3" s="1"/>
  <c r="P1549" i="3" s="1"/>
  <c r="M1550" i="3"/>
  <c r="N1550" i="3" s="1"/>
  <c r="O1550" i="3" s="1"/>
  <c r="P1550" i="3" s="1"/>
  <c r="M1551" i="3"/>
  <c r="N1551" i="3" s="1"/>
  <c r="O1551" i="3" s="1"/>
  <c r="P1551" i="3" s="1"/>
  <c r="M1552" i="3"/>
  <c r="N1552" i="3" s="1"/>
  <c r="O1552" i="3" s="1"/>
  <c r="P1552" i="3" s="1"/>
  <c r="M1553" i="3"/>
  <c r="N1553" i="3" s="1"/>
  <c r="O1553" i="3" s="1"/>
  <c r="P1553" i="3" s="1"/>
  <c r="M1554" i="3"/>
  <c r="N1554" i="3" s="1"/>
  <c r="O1554" i="3" s="1"/>
  <c r="P1554" i="3" s="1"/>
  <c r="M1555" i="3"/>
  <c r="N1555" i="3" s="1"/>
  <c r="O1555" i="3" s="1"/>
  <c r="P1555" i="3" s="1"/>
  <c r="M1556" i="3"/>
  <c r="N1556" i="3" s="1"/>
  <c r="O1556" i="3" s="1"/>
  <c r="P1556" i="3" s="1"/>
  <c r="M1557" i="3"/>
  <c r="N1557" i="3" s="1"/>
  <c r="O1557" i="3" s="1"/>
  <c r="P1557" i="3" s="1"/>
  <c r="M1558" i="3"/>
  <c r="N1558" i="3" s="1"/>
  <c r="O1558" i="3" s="1"/>
  <c r="P1558" i="3" s="1"/>
  <c r="M1559" i="3"/>
  <c r="N1559" i="3" s="1"/>
  <c r="O1559" i="3" s="1"/>
  <c r="P1559" i="3" s="1"/>
  <c r="M1560" i="3"/>
  <c r="N1560" i="3" s="1"/>
  <c r="O1560" i="3" s="1"/>
  <c r="P1560" i="3" s="1"/>
  <c r="M1561" i="3"/>
  <c r="N1561" i="3" s="1"/>
  <c r="O1561" i="3" s="1"/>
  <c r="P1561" i="3" s="1"/>
  <c r="M1562" i="3"/>
  <c r="N1562" i="3" s="1"/>
  <c r="O1562" i="3" s="1"/>
  <c r="P1562" i="3" s="1"/>
  <c r="M1563" i="3"/>
  <c r="N1563" i="3" s="1"/>
  <c r="O1563" i="3" s="1"/>
  <c r="P1563" i="3" s="1"/>
  <c r="M1564" i="3"/>
  <c r="N1564" i="3" s="1"/>
  <c r="O1564" i="3" s="1"/>
  <c r="P1564" i="3" s="1"/>
  <c r="M1565" i="3"/>
  <c r="N1565" i="3" s="1"/>
  <c r="O1565" i="3" s="1"/>
  <c r="P1565" i="3" s="1"/>
  <c r="M1566" i="3"/>
  <c r="N1566" i="3" s="1"/>
  <c r="O1566" i="3" s="1"/>
  <c r="P1566" i="3" s="1"/>
  <c r="M1567" i="3"/>
  <c r="N1567" i="3" s="1"/>
  <c r="O1567" i="3" s="1"/>
  <c r="P1567" i="3" s="1"/>
  <c r="M1568" i="3"/>
  <c r="N1568" i="3" s="1"/>
  <c r="O1568" i="3" s="1"/>
  <c r="P1568" i="3" s="1"/>
  <c r="M1569" i="3"/>
  <c r="N1569" i="3" s="1"/>
  <c r="O1569" i="3" s="1"/>
  <c r="P1569" i="3" s="1"/>
  <c r="M1570" i="3"/>
  <c r="N1570" i="3" s="1"/>
  <c r="O1570" i="3" s="1"/>
  <c r="P1570" i="3" s="1"/>
  <c r="M1571" i="3"/>
  <c r="N1571" i="3" s="1"/>
  <c r="O1571" i="3" s="1"/>
  <c r="P1571" i="3" s="1"/>
  <c r="M1572" i="3"/>
  <c r="N1572" i="3" s="1"/>
  <c r="O1572" i="3" s="1"/>
  <c r="P1572" i="3" s="1"/>
  <c r="M1573" i="3"/>
  <c r="N1573" i="3" s="1"/>
  <c r="O1573" i="3" s="1"/>
  <c r="P1573" i="3" s="1"/>
  <c r="M1574" i="3"/>
  <c r="N1574" i="3" s="1"/>
  <c r="O1574" i="3" s="1"/>
  <c r="P1574" i="3" s="1"/>
  <c r="M1575" i="3"/>
  <c r="N1575" i="3" s="1"/>
  <c r="O1575" i="3" s="1"/>
  <c r="P1575" i="3" s="1"/>
  <c r="M1576" i="3"/>
  <c r="N1576" i="3" s="1"/>
  <c r="O1576" i="3" s="1"/>
  <c r="P1576" i="3" s="1"/>
  <c r="M1577" i="3"/>
  <c r="N1577" i="3" s="1"/>
  <c r="O1577" i="3" s="1"/>
  <c r="P1577" i="3" s="1"/>
  <c r="M1578" i="3"/>
  <c r="N1578" i="3" s="1"/>
  <c r="O1578" i="3" s="1"/>
  <c r="P1578" i="3" s="1"/>
  <c r="M1579" i="3"/>
  <c r="N1579" i="3" s="1"/>
  <c r="O1579" i="3" s="1"/>
  <c r="P1579" i="3" s="1"/>
  <c r="M1580" i="3"/>
  <c r="N1580" i="3" s="1"/>
  <c r="O1580" i="3" s="1"/>
  <c r="P1580" i="3" s="1"/>
  <c r="M1581" i="3"/>
  <c r="N1581" i="3" s="1"/>
  <c r="O1581" i="3" s="1"/>
  <c r="P1581" i="3" s="1"/>
  <c r="M1582" i="3"/>
  <c r="N1582" i="3" s="1"/>
  <c r="O1582" i="3" s="1"/>
  <c r="P1582" i="3" s="1"/>
  <c r="M1583" i="3"/>
  <c r="N1583" i="3" s="1"/>
  <c r="O1583" i="3" s="1"/>
  <c r="P1583" i="3" s="1"/>
  <c r="M1584" i="3"/>
  <c r="N1584" i="3" s="1"/>
  <c r="O1584" i="3" s="1"/>
  <c r="P1584" i="3" s="1"/>
  <c r="M1585" i="3"/>
  <c r="N1585" i="3" s="1"/>
  <c r="O1585" i="3" s="1"/>
  <c r="P1585" i="3" s="1"/>
  <c r="M1586" i="3"/>
  <c r="N1586" i="3" s="1"/>
  <c r="O1586" i="3" s="1"/>
  <c r="P1586" i="3" s="1"/>
  <c r="M1587" i="3"/>
  <c r="N1587" i="3" s="1"/>
  <c r="O1587" i="3" s="1"/>
  <c r="P1587" i="3" s="1"/>
  <c r="M1588" i="3"/>
  <c r="N1588" i="3" s="1"/>
  <c r="O1588" i="3" s="1"/>
  <c r="P1588" i="3" s="1"/>
  <c r="M1589" i="3"/>
  <c r="N1589" i="3" s="1"/>
  <c r="O1589" i="3" s="1"/>
  <c r="P1589" i="3" s="1"/>
  <c r="M1590" i="3"/>
  <c r="N1590" i="3" s="1"/>
  <c r="O1590" i="3" s="1"/>
  <c r="P1590" i="3" s="1"/>
  <c r="M1591" i="3"/>
  <c r="N1591" i="3" s="1"/>
  <c r="O1591" i="3" s="1"/>
  <c r="P1591" i="3" s="1"/>
  <c r="M1592" i="3"/>
  <c r="N1592" i="3" s="1"/>
  <c r="O1592" i="3" s="1"/>
  <c r="P1592" i="3" s="1"/>
  <c r="M1593" i="3"/>
  <c r="N1593" i="3" s="1"/>
  <c r="O1593" i="3" s="1"/>
  <c r="P1593" i="3" s="1"/>
  <c r="M1594" i="3"/>
  <c r="N1594" i="3" s="1"/>
  <c r="O1594" i="3" s="1"/>
  <c r="P1594" i="3" s="1"/>
  <c r="M1595" i="3"/>
  <c r="N1595" i="3" s="1"/>
  <c r="O1595" i="3" s="1"/>
  <c r="P1595" i="3" s="1"/>
  <c r="M1596" i="3"/>
  <c r="N1596" i="3" s="1"/>
  <c r="O1596" i="3" s="1"/>
  <c r="P1596" i="3" s="1"/>
  <c r="M1597" i="3"/>
  <c r="N1597" i="3" s="1"/>
  <c r="O1597" i="3" s="1"/>
  <c r="P1597" i="3" s="1"/>
  <c r="M1598" i="3"/>
  <c r="N1598" i="3" s="1"/>
  <c r="O1598" i="3" s="1"/>
  <c r="P1598" i="3" s="1"/>
  <c r="M1599" i="3"/>
  <c r="N1599" i="3" s="1"/>
  <c r="O1599" i="3" s="1"/>
  <c r="P1599" i="3" s="1"/>
  <c r="M1600" i="3"/>
  <c r="N1600" i="3" s="1"/>
  <c r="O1600" i="3" s="1"/>
  <c r="P1600" i="3" s="1"/>
  <c r="M1601" i="3"/>
  <c r="N1601" i="3" s="1"/>
  <c r="O1601" i="3" s="1"/>
  <c r="P1601" i="3" s="1"/>
  <c r="M1602" i="3"/>
  <c r="N1602" i="3" s="1"/>
  <c r="O1602" i="3" s="1"/>
  <c r="P1602" i="3" s="1"/>
  <c r="M1603" i="3"/>
  <c r="N1603" i="3" s="1"/>
  <c r="O1603" i="3" s="1"/>
  <c r="P1603" i="3" s="1"/>
  <c r="M1604" i="3"/>
  <c r="N1604" i="3" s="1"/>
  <c r="O1604" i="3" s="1"/>
  <c r="P1604" i="3" s="1"/>
  <c r="M1605" i="3"/>
  <c r="N1605" i="3" s="1"/>
  <c r="O1605" i="3" s="1"/>
  <c r="P1605" i="3" s="1"/>
  <c r="M1606" i="3"/>
  <c r="N1606" i="3" s="1"/>
  <c r="O1606" i="3" s="1"/>
  <c r="P1606" i="3" s="1"/>
  <c r="M1607" i="3"/>
  <c r="N1607" i="3" s="1"/>
  <c r="O1607" i="3" s="1"/>
  <c r="P1607" i="3" s="1"/>
  <c r="M1608" i="3"/>
  <c r="N1608" i="3" s="1"/>
  <c r="O1608" i="3" s="1"/>
  <c r="P1608" i="3" s="1"/>
  <c r="M1609" i="3"/>
  <c r="N1609" i="3" s="1"/>
  <c r="O1609" i="3" s="1"/>
  <c r="P1609" i="3" s="1"/>
  <c r="M1610" i="3"/>
  <c r="N1610" i="3" s="1"/>
  <c r="O1610" i="3" s="1"/>
  <c r="P1610" i="3" s="1"/>
  <c r="M1611" i="3"/>
  <c r="N1611" i="3" s="1"/>
  <c r="O1611" i="3" s="1"/>
  <c r="P1611" i="3" s="1"/>
  <c r="M1612" i="3"/>
  <c r="N1612" i="3" s="1"/>
  <c r="O1612" i="3" s="1"/>
  <c r="P1612" i="3" s="1"/>
  <c r="M1613" i="3"/>
  <c r="N1613" i="3" s="1"/>
  <c r="O1613" i="3" s="1"/>
  <c r="P1613" i="3" s="1"/>
  <c r="M1614" i="3"/>
  <c r="N1614" i="3" s="1"/>
  <c r="O1614" i="3" s="1"/>
  <c r="P1614" i="3" s="1"/>
  <c r="M1615" i="3"/>
  <c r="N1615" i="3" s="1"/>
  <c r="O1615" i="3" s="1"/>
  <c r="P1615" i="3" s="1"/>
  <c r="M1616" i="3"/>
  <c r="N1616" i="3" s="1"/>
  <c r="O1616" i="3" s="1"/>
  <c r="P1616" i="3" s="1"/>
  <c r="M1617" i="3"/>
  <c r="N1617" i="3" s="1"/>
  <c r="O1617" i="3" s="1"/>
  <c r="P1617" i="3" s="1"/>
  <c r="M1618" i="3"/>
  <c r="N1618" i="3" s="1"/>
  <c r="O1618" i="3" s="1"/>
  <c r="P1618" i="3" s="1"/>
  <c r="M1619" i="3"/>
  <c r="N1619" i="3" s="1"/>
  <c r="O1619" i="3" s="1"/>
  <c r="P1619" i="3" s="1"/>
  <c r="M1620" i="3"/>
  <c r="N1620" i="3" s="1"/>
  <c r="O1620" i="3" s="1"/>
  <c r="P1620" i="3" s="1"/>
  <c r="M1621" i="3"/>
  <c r="N1621" i="3" s="1"/>
  <c r="O1621" i="3" s="1"/>
  <c r="P1621" i="3" s="1"/>
  <c r="M1622" i="3"/>
  <c r="N1622" i="3" s="1"/>
  <c r="O1622" i="3" s="1"/>
  <c r="P1622" i="3" s="1"/>
  <c r="M1623" i="3"/>
  <c r="N1623" i="3" s="1"/>
  <c r="O1623" i="3" s="1"/>
  <c r="P1623" i="3" s="1"/>
  <c r="M1624" i="3"/>
  <c r="N1624" i="3" s="1"/>
  <c r="O1624" i="3" s="1"/>
  <c r="P1624" i="3" s="1"/>
  <c r="M1625" i="3"/>
  <c r="N1625" i="3" s="1"/>
  <c r="O1625" i="3" s="1"/>
  <c r="P1625" i="3" s="1"/>
  <c r="M1626" i="3"/>
  <c r="N1626" i="3" s="1"/>
  <c r="O1626" i="3" s="1"/>
  <c r="P1626" i="3" s="1"/>
  <c r="M1627" i="3"/>
  <c r="N1627" i="3" s="1"/>
  <c r="O1627" i="3" s="1"/>
  <c r="P1627" i="3" s="1"/>
  <c r="M1628" i="3"/>
  <c r="N1628" i="3" s="1"/>
  <c r="O1628" i="3" s="1"/>
  <c r="P1628" i="3" s="1"/>
  <c r="M1629" i="3"/>
  <c r="N1629" i="3" s="1"/>
  <c r="O1629" i="3" s="1"/>
  <c r="P1629" i="3" s="1"/>
  <c r="M1630" i="3"/>
  <c r="N1630" i="3" s="1"/>
  <c r="O1630" i="3" s="1"/>
  <c r="P1630" i="3" s="1"/>
  <c r="M1631" i="3"/>
  <c r="N1631" i="3" s="1"/>
  <c r="O1631" i="3" s="1"/>
  <c r="P1631" i="3" s="1"/>
  <c r="M1632" i="3"/>
  <c r="N1632" i="3" s="1"/>
  <c r="O1632" i="3" s="1"/>
  <c r="P1632" i="3" s="1"/>
  <c r="M1633" i="3"/>
  <c r="N1633" i="3" s="1"/>
  <c r="O1633" i="3" s="1"/>
  <c r="P1633" i="3" s="1"/>
  <c r="M1634" i="3"/>
  <c r="N1634" i="3" s="1"/>
  <c r="O1634" i="3" s="1"/>
  <c r="P1634" i="3" s="1"/>
  <c r="M1635" i="3"/>
  <c r="N1635" i="3" s="1"/>
  <c r="O1635" i="3" s="1"/>
  <c r="P1635" i="3" s="1"/>
  <c r="M1636" i="3"/>
  <c r="N1636" i="3" s="1"/>
  <c r="O1636" i="3" s="1"/>
  <c r="P1636" i="3" s="1"/>
  <c r="M1637" i="3"/>
  <c r="N1637" i="3" s="1"/>
  <c r="O1637" i="3" s="1"/>
  <c r="P1637" i="3" s="1"/>
  <c r="M1638" i="3"/>
  <c r="N1638" i="3" s="1"/>
  <c r="O1638" i="3" s="1"/>
  <c r="P1638" i="3" s="1"/>
  <c r="M1639" i="3"/>
  <c r="N1639" i="3" s="1"/>
  <c r="O1639" i="3" s="1"/>
  <c r="P1639" i="3" s="1"/>
  <c r="M1640" i="3"/>
  <c r="N1640" i="3" s="1"/>
  <c r="O1640" i="3" s="1"/>
  <c r="P1640" i="3" s="1"/>
  <c r="M1641" i="3"/>
  <c r="N1641" i="3" s="1"/>
  <c r="O1641" i="3" s="1"/>
  <c r="P1641" i="3" s="1"/>
  <c r="M1642" i="3"/>
  <c r="N1642" i="3" s="1"/>
  <c r="O1642" i="3" s="1"/>
  <c r="P1642" i="3" s="1"/>
  <c r="M1643" i="3"/>
  <c r="N1643" i="3" s="1"/>
  <c r="O1643" i="3" s="1"/>
  <c r="P1643" i="3" s="1"/>
  <c r="M1644" i="3"/>
  <c r="N1644" i="3" s="1"/>
  <c r="O1644" i="3" s="1"/>
  <c r="P1644" i="3" s="1"/>
  <c r="M1645" i="3"/>
  <c r="N1645" i="3" s="1"/>
  <c r="O1645" i="3" s="1"/>
  <c r="P1645" i="3" s="1"/>
  <c r="M1646" i="3"/>
  <c r="N1646" i="3" s="1"/>
  <c r="O1646" i="3" s="1"/>
  <c r="P1646" i="3" s="1"/>
  <c r="M1647" i="3"/>
  <c r="N1647" i="3" s="1"/>
  <c r="O1647" i="3" s="1"/>
  <c r="P1647" i="3" s="1"/>
  <c r="M1648" i="3"/>
  <c r="N1648" i="3" s="1"/>
  <c r="O1648" i="3" s="1"/>
  <c r="P1648" i="3" s="1"/>
  <c r="M1649" i="3"/>
  <c r="N1649" i="3" s="1"/>
  <c r="O1649" i="3" s="1"/>
  <c r="P1649" i="3" s="1"/>
  <c r="M1650" i="3"/>
  <c r="N1650" i="3" s="1"/>
  <c r="O1650" i="3" s="1"/>
  <c r="P1650" i="3" s="1"/>
  <c r="M1651" i="3"/>
  <c r="N1651" i="3" s="1"/>
  <c r="O1651" i="3" s="1"/>
  <c r="P1651" i="3" s="1"/>
  <c r="M1652" i="3"/>
  <c r="N1652" i="3" s="1"/>
  <c r="O1652" i="3" s="1"/>
  <c r="P1652" i="3" s="1"/>
  <c r="M1653" i="3"/>
  <c r="N1653" i="3" s="1"/>
  <c r="O1653" i="3" s="1"/>
  <c r="P1653" i="3" s="1"/>
  <c r="M1654" i="3"/>
  <c r="N1654" i="3" s="1"/>
  <c r="O1654" i="3" s="1"/>
  <c r="P1654" i="3" s="1"/>
  <c r="M1655" i="3"/>
  <c r="N1655" i="3" s="1"/>
  <c r="O1655" i="3" s="1"/>
  <c r="P1655" i="3" s="1"/>
  <c r="M1656" i="3"/>
  <c r="N1656" i="3" s="1"/>
  <c r="O1656" i="3" s="1"/>
  <c r="P1656" i="3" s="1"/>
  <c r="M1657" i="3"/>
  <c r="N1657" i="3" s="1"/>
  <c r="O1657" i="3" s="1"/>
  <c r="P1657" i="3" s="1"/>
  <c r="M1658" i="3"/>
  <c r="N1658" i="3" s="1"/>
  <c r="O1658" i="3" s="1"/>
  <c r="P1658" i="3" s="1"/>
  <c r="M1659" i="3"/>
  <c r="N1659" i="3" s="1"/>
  <c r="O1659" i="3" s="1"/>
  <c r="P1659" i="3" s="1"/>
  <c r="M1660" i="3"/>
  <c r="N1660" i="3" s="1"/>
  <c r="O1660" i="3" s="1"/>
  <c r="P1660" i="3" s="1"/>
  <c r="M1661" i="3"/>
  <c r="N1661" i="3" s="1"/>
  <c r="O1661" i="3" s="1"/>
  <c r="P1661" i="3" s="1"/>
  <c r="M1662" i="3"/>
  <c r="N1662" i="3" s="1"/>
  <c r="O1662" i="3" s="1"/>
  <c r="P1662" i="3" s="1"/>
  <c r="M1663" i="3"/>
  <c r="N1663" i="3" s="1"/>
  <c r="O1663" i="3" s="1"/>
  <c r="P1663" i="3" s="1"/>
  <c r="M1664" i="3"/>
  <c r="N1664" i="3" s="1"/>
  <c r="O1664" i="3" s="1"/>
  <c r="P1664" i="3" s="1"/>
  <c r="M1665" i="3"/>
  <c r="N1665" i="3" s="1"/>
  <c r="O1665" i="3" s="1"/>
  <c r="P1665" i="3" s="1"/>
  <c r="M1666" i="3"/>
  <c r="N1666" i="3" s="1"/>
  <c r="O1666" i="3" s="1"/>
  <c r="P1666" i="3" s="1"/>
  <c r="M1667" i="3"/>
  <c r="N1667" i="3" s="1"/>
  <c r="O1667" i="3" s="1"/>
  <c r="P1667" i="3" s="1"/>
  <c r="M1668" i="3"/>
  <c r="N1668" i="3" s="1"/>
  <c r="O1668" i="3" s="1"/>
  <c r="P1668" i="3" s="1"/>
  <c r="M1669" i="3"/>
  <c r="N1669" i="3" s="1"/>
  <c r="O1669" i="3" s="1"/>
  <c r="P1669" i="3" s="1"/>
  <c r="M1670" i="3"/>
  <c r="N1670" i="3" s="1"/>
  <c r="O1670" i="3" s="1"/>
  <c r="P1670" i="3" s="1"/>
  <c r="M1671" i="3"/>
  <c r="N1671" i="3" s="1"/>
  <c r="O1671" i="3" s="1"/>
  <c r="P1671" i="3" s="1"/>
  <c r="M1672" i="3"/>
  <c r="N1672" i="3" s="1"/>
  <c r="O1672" i="3" s="1"/>
  <c r="P1672" i="3" s="1"/>
  <c r="M1673" i="3"/>
  <c r="N1673" i="3" s="1"/>
  <c r="O1673" i="3" s="1"/>
  <c r="P1673" i="3" s="1"/>
  <c r="M1674" i="3"/>
  <c r="N1674" i="3" s="1"/>
  <c r="O1674" i="3" s="1"/>
  <c r="P1674" i="3" s="1"/>
  <c r="M1675" i="3"/>
  <c r="N1675" i="3" s="1"/>
  <c r="O1675" i="3" s="1"/>
  <c r="P1675" i="3" s="1"/>
  <c r="M1676" i="3"/>
  <c r="N1676" i="3" s="1"/>
  <c r="O1676" i="3" s="1"/>
  <c r="P1676" i="3" s="1"/>
  <c r="M1677" i="3"/>
  <c r="N1677" i="3" s="1"/>
  <c r="O1677" i="3" s="1"/>
  <c r="P1677" i="3" s="1"/>
  <c r="M1678" i="3"/>
  <c r="N1678" i="3" s="1"/>
  <c r="O1678" i="3" s="1"/>
  <c r="P1678" i="3" s="1"/>
  <c r="M1679" i="3"/>
  <c r="N1679" i="3" s="1"/>
  <c r="O1679" i="3" s="1"/>
  <c r="P1679" i="3" s="1"/>
  <c r="M1680" i="3"/>
  <c r="N1680" i="3" s="1"/>
  <c r="O1680" i="3" s="1"/>
  <c r="P1680" i="3" s="1"/>
  <c r="M1681" i="3"/>
  <c r="N1681" i="3" s="1"/>
  <c r="O1681" i="3" s="1"/>
  <c r="P1681" i="3" s="1"/>
  <c r="M1682" i="3"/>
  <c r="N1682" i="3" s="1"/>
  <c r="O1682" i="3" s="1"/>
  <c r="P1682" i="3" s="1"/>
  <c r="M1683" i="3"/>
  <c r="N1683" i="3" s="1"/>
  <c r="O1683" i="3" s="1"/>
  <c r="P1683" i="3" s="1"/>
  <c r="M1684" i="3"/>
  <c r="N1684" i="3" s="1"/>
  <c r="O1684" i="3" s="1"/>
  <c r="P1684" i="3" s="1"/>
  <c r="M1685" i="3"/>
  <c r="N1685" i="3" s="1"/>
  <c r="O1685" i="3" s="1"/>
  <c r="P1685" i="3" s="1"/>
  <c r="M1686" i="3"/>
  <c r="N1686" i="3" s="1"/>
  <c r="O1686" i="3" s="1"/>
  <c r="P1686" i="3" s="1"/>
  <c r="M1687" i="3"/>
  <c r="N1687" i="3" s="1"/>
  <c r="O1687" i="3" s="1"/>
  <c r="P1687" i="3" s="1"/>
  <c r="M1688" i="3"/>
  <c r="N1688" i="3" s="1"/>
  <c r="O1688" i="3" s="1"/>
  <c r="P1688" i="3" s="1"/>
  <c r="M1689" i="3"/>
  <c r="N1689" i="3" s="1"/>
  <c r="O1689" i="3" s="1"/>
  <c r="P1689" i="3" s="1"/>
  <c r="M1690" i="3"/>
  <c r="N1690" i="3" s="1"/>
  <c r="O1690" i="3" s="1"/>
  <c r="P1690" i="3" s="1"/>
  <c r="M1691" i="3"/>
  <c r="N1691" i="3" s="1"/>
  <c r="O1691" i="3" s="1"/>
  <c r="P1691" i="3" s="1"/>
  <c r="M1692" i="3"/>
  <c r="N1692" i="3" s="1"/>
  <c r="O1692" i="3" s="1"/>
  <c r="P1692" i="3" s="1"/>
  <c r="M1693" i="3"/>
  <c r="N1693" i="3" s="1"/>
  <c r="O1693" i="3" s="1"/>
  <c r="P1693" i="3" s="1"/>
  <c r="M1694" i="3"/>
  <c r="N1694" i="3" s="1"/>
  <c r="O1694" i="3" s="1"/>
  <c r="P1694" i="3" s="1"/>
  <c r="M1695" i="3"/>
  <c r="N1695" i="3" s="1"/>
  <c r="O1695" i="3" s="1"/>
  <c r="P1695" i="3" s="1"/>
  <c r="M1696" i="3"/>
  <c r="N1696" i="3" s="1"/>
  <c r="O1696" i="3" s="1"/>
  <c r="P1696" i="3" s="1"/>
  <c r="M1697" i="3"/>
  <c r="N1697" i="3" s="1"/>
  <c r="O1697" i="3" s="1"/>
  <c r="P1697" i="3" s="1"/>
  <c r="M1698" i="3"/>
  <c r="N1698" i="3" s="1"/>
  <c r="O1698" i="3" s="1"/>
  <c r="P1698" i="3" s="1"/>
  <c r="M1699" i="3"/>
  <c r="N1699" i="3" s="1"/>
  <c r="O1699" i="3" s="1"/>
  <c r="P1699" i="3" s="1"/>
  <c r="M1700" i="3"/>
  <c r="N1700" i="3" s="1"/>
  <c r="O1700" i="3" s="1"/>
  <c r="P1700" i="3" s="1"/>
  <c r="M1701" i="3"/>
  <c r="N1701" i="3" s="1"/>
  <c r="O1701" i="3" s="1"/>
  <c r="P1701" i="3" s="1"/>
  <c r="M1702" i="3"/>
  <c r="N1702" i="3" s="1"/>
  <c r="O1702" i="3" s="1"/>
  <c r="P1702" i="3" s="1"/>
  <c r="M1703" i="3"/>
  <c r="N1703" i="3" s="1"/>
  <c r="O1703" i="3" s="1"/>
  <c r="P1703" i="3" s="1"/>
  <c r="M1704" i="3"/>
  <c r="N1704" i="3" s="1"/>
  <c r="O1704" i="3" s="1"/>
  <c r="P1704" i="3" s="1"/>
  <c r="M1705" i="3"/>
  <c r="N1705" i="3" s="1"/>
  <c r="O1705" i="3" s="1"/>
  <c r="P1705" i="3" s="1"/>
  <c r="M1706" i="3"/>
  <c r="N1706" i="3" s="1"/>
  <c r="O1706" i="3" s="1"/>
  <c r="P1706" i="3" s="1"/>
  <c r="M1707" i="3"/>
  <c r="N1707" i="3" s="1"/>
  <c r="O1707" i="3" s="1"/>
  <c r="P1707" i="3" s="1"/>
  <c r="M1708" i="3"/>
  <c r="N1708" i="3" s="1"/>
  <c r="O1708" i="3" s="1"/>
  <c r="P1708" i="3" s="1"/>
  <c r="M1709" i="3"/>
  <c r="N1709" i="3" s="1"/>
  <c r="O1709" i="3" s="1"/>
  <c r="P1709" i="3" s="1"/>
  <c r="M1710" i="3"/>
  <c r="N1710" i="3" s="1"/>
  <c r="O1710" i="3" s="1"/>
  <c r="P1710" i="3" s="1"/>
  <c r="M1711" i="3"/>
  <c r="N1711" i="3" s="1"/>
  <c r="O1711" i="3" s="1"/>
  <c r="P1711" i="3" s="1"/>
  <c r="M1712" i="3"/>
  <c r="N1712" i="3" s="1"/>
  <c r="O1712" i="3" s="1"/>
  <c r="P1712" i="3" s="1"/>
  <c r="M1713" i="3"/>
  <c r="N1713" i="3" s="1"/>
  <c r="O1713" i="3" s="1"/>
  <c r="P1713" i="3" s="1"/>
  <c r="M1714" i="3"/>
  <c r="N1714" i="3" s="1"/>
  <c r="O1714" i="3" s="1"/>
  <c r="P1714" i="3" s="1"/>
  <c r="M1715" i="3"/>
  <c r="N1715" i="3" s="1"/>
  <c r="O1715" i="3" s="1"/>
  <c r="P1715" i="3" s="1"/>
  <c r="M1716" i="3"/>
  <c r="N1716" i="3" s="1"/>
  <c r="O1716" i="3" s="1"/>
  <c r="P1716" i="3" s="1"/>
  <c r="M1717" i="3"/>
  <c r="N1717" i="3" s="1"/>
  <c r="O1717" i="3" s="1"/>
  <c r="P1717" i="3" s="1"/>
  <c r="M1718" i="3"/>
  <c r="N1718" i="3" s="1"/>
  <c r="O1718" i="3" s="1"/>
  <c r="P1718" i="3" s="1"/>
  <c r="M1719" i="3"/>
  <c r="N1719" i="3" s="1"/>
  <c r="O1719" i="3" s="1"/>
  <c r="P1719" i="3" s="1"/>
  <c r="M1720" i="3"/>
  <c r="N1720" i="3" s="1"/>
  <c r="O1720" i="3" s="1"/>
  <c r="P1720" i="3" s="1"/>
  <c r="M1721" i="3"/>
  <c r="N1721" i="3" s="1"/>
  <c r="O1721" i="3" s="1"/>
  <c r="P1721" i="3" s="1"/>
  <c r="M1722" i="3"/>
  <c r="N1722" i="3" s="1"/>
  <c r="O1722" i="3" s="1"/>
  <c r="P1722" i="3" s="1"/>
  <c r="M1723" i="3"/>
  <c r="N1723" i="3" s="1"/>
  <c r="O1723" i="3" s="1"/>
  <c r="P1723" i="3" s="1"/>
  <c r="M1724" i="3"/>
  <c r="N1724" i="3" s="1"/>
  <c r="O1724" i="3" s="1"/>
  <c r="P1724" i="3" s="1"/>
  <c r="M1725" i="3"/>
  <c r="N1725" i="3" s="1"/>
  <c r="O1725" i="3" s="1"/>
  <c r="P1725" i="3" s="1"/>
  <c r="M1726" i="3"/>
  <c r="N1726" i="3" s="1"/>
  <c r="O1726" i="3" s="1"/>
  <c r="P1726" i="3" s="1"/>
  <c r="M1727" i="3"/>
  <c r="N1727" i="3" s="1"/>
  <c r="O1727" i="3" s="1"/>
  <c r="P1727" i="3" s="1"/>
  <c r="M1728" i="3"/>
  <c r="N1728" i="3" s="1"/>
  <c r="O1728" i="3" s="1"/>
  <c r="P1728" i="3" s="1"/>
  <c r="M1729" i="3"/>
  <c r="N1729" i="3" s="1"/>
  <c r="O1729" i="3" s="1"/>
  <c r="P1729" i="3" s="1"/>
  <c r="M1730" i="3"/>
  <c r="N1730" i="3" s="1"/>
  <c r="O1730" i="3" s="1"/>
  <c r="P1730" i="3" s="1"/>
  <c r="M1731" i="3"/>
  <c r="N1731" i="3" s="1"/>
  <c r="O1731" i="3" s="1"/>
  <c r="P1731" i="3" s="1"/>
  <c r="M1732" i="3"/>
  <c r="N1732" i="3" s="1"/>
  <c r="O1732" i="3" s="1"/>
  <c r="P1732" i="3" s="1"/>
  <c r="M1733" i="3"/>
  <c r="N1733" i="3" s="1"/>
  <c r="O1733" i="3" s="1"/>
  <c r="P1733" i="3" s="1"/>
  <c r="M1734" i="3"/>
  <c r="N1734" i="3" s="1"/>
  <c r="O1734" i="3" s="1"/>
  <c r="P1734" i="3" s="1"/>
  <c r="M1735" i="3"/>
  <c r="N1735" i="3" s="1"/>
  <c r="O1735" i="3" s="1"/>
  <c r="P1735" i="3" s="1"/>
  <c r="M1736" i="3"/>
  <c r="N1736" i="3" s="1"/>
  <c r="O1736" i="3" s="1"/>
  <c r="P1736" i="3" s="1"/>
  <c r="M1737" i="3"/>
  <c r="N1737" i="3" s="1"/>
  <c r="O1737" i="3" s="1"/>
  <c r="P1737" i="3" s="1"/>
  <c r="M1738" i="3"/>
  <c r="N1738" i="3" s="1"/>
  <c r="O1738" i="3" s="1"/>
  <c r="P1738" i="3" s="1"/>
  <c r="M1739" i="3"/>
  <c r="N1739" i="3" s="1"/>
  <c r="O1739" i="3" s="1"/>
  <c r="P1739" i="3" s="1"/>
  <c r="M1740" i="3"/>
  <c r="N1740" i="3" s="1"/>
  <c r="O1740" i="3" s="1"/>
  <c r="P1740" i="3" s="1"/>
  <c r="M1741" i="3"/>
  <c r="N1741" i="3" s="1"/>
  <c r="O1741" i="3" s="1"/>
  <c r="P1741" i="3" s="1"/>
  <c r="M1742" i="3"/>
  <c r="N1742" i="3" s="1"/>
  <c r="O1742" i="3" s="1"/>
  <c r="P1742" i="3" s="1"/>
  <c r="M1743" i="3"/>
  <c r="N1743" i="3" s="1"/>
  <c r="O1743" i="3" s="1"/>
  <c r="P1743" i="3" s="1"/>
  <c r="M1744" i="3"/>
  <c r="N1744" i="3" s="1"/>
  <c r="O1744" i="3" s="1"/>
  <c r="P1744" i="3" s="1"/>
  <c r="M1745" i="3"/>
  <c r="N1745" i="3" s="1"/>
  <c r="O1745" i="3" s="1"/>
  <c r="P1745" i="3" s="1"/>
  <c r="M1746" i="3"/>
  <c r="N1746" i="3" s="1"/>
  <c r="O1746" i="3" s="1"/>
  <c r="P1746" i="3" s="1"/>
  <c r="M1747" i="3"/>
  <c r="N1747" i="3" s="1"/>
  <c r="O1747" i="3" s="1"/>
  <c r="P1747" i="3" s="1"/>
  <c r="M1748" i="3"/>
  <c r="N1748" i="3" s="1"/>
  <c r="O1748" i="3" s="1"/>
  <c r="P1748" i="3" s="1"/>
  <c r="M1749" i="3"/>
  <c r="N1749" i="3" s="1"/>
  <c r="O1749" i="3" s="1"/>
  <c r="P1749" i="3" s="1"/>
  <c r="M1750" i="3"/>
  <c r="N1750" i="3" s="1"/>
  <c r="O1750" i="3" s="1"/>
  <c r="P1750" i="3" s="1"/>
  <c r="M1751" i="3"/>
  <c r="N1751" i="3" s="1"/>
  <c r="O1751" i="3" s="1"/>
  <c r="P1751" i="3" s="1"/>
  <c r="M1752" i="3"/>
  <c r="N1752" i="3" s="1"/>
  <c r="O1752" i="3" s="1"/>
  <c r="P1752" i="3" s="1"/>
  <c r="M1753" i="3"/>
  <c r="N1753" i="3" s="1"/>
  <c r="O1753" i="3" s="1"/>
  <c r="P1753" i="3" s="1"/>
  <c r="M1754" i="3"/>
  <c r="N1754" i="3" s="1"/>
  <c r="O1754" i="3" s="1"/>
  <c r="P1754" i="3" s="1"/>
  <c r="M1755" i="3"/>
  <c r="N1755" i="3" s="1"/>
  <c r="O1755" i="3" s="1"/>
  <c r="P1755" i="3" s="1"/>
  <c r="M1756" i="3"/>
  <c r="N1756" i="3" s="1"/>
  <c r="O1756" i="3" s="1"/>
  <c r="P1756" i="3" s="1"/>
  <c r="M1757" i="3"/>
  <c r="N1757" i="3" s="1"/>
  <c r="O1757" i="3" s="1"/>
  <c r="P1757" i="3" s="1"/>
  <c r="M1758" i="3"/>
  <c r="N1758" i="3" s="1"/>
  <c r="O1758" i="3" s="1"/>
  <c r="P1758" i="3" s="1"/>
  <c r="M1759" i="3"/>
  <c r="N1759" i="3" s="1"/>
  <c r="O1759" i="3" s="1"/>
  <c r="P1759" i="3" s="1"/>
  <c r="M1760" i="3"/>
  <c r="N1760" i="3" s="1"/>
  <c r="O1760" i="3" s="1"/>
  <c r="P1760" i="3" s="1"/>
  <c r="M1761" i="3"/>
  <c r="N1761" i="3" s="1"/>
  <c r="O1761" i="3" s="1"/>
  <c r="P1761" i="3" s="1"/>
  <c r="M1762" i="3"/>
  <c r="N1762" i="3" s="1"/>
  <c r="O1762" i="3" s="1"/>
  <c r="P1762" i="3" s="1"/>
  <c r="M1763" i="3"/>
  <c r="N1763" i="3" s="1"/>
  <c r="O1763" i="3" s="1"/>
  <c r="P1763" i="3" s="1"/>
  <c r="M1764" i="3"/>
  <c r="N1764" i="3" s="1"/>
  <c r="O1764" i="3" s="1"/>
  <c r="P1764" i="3" s="1"/>
  <c r="M1765" i="3"/>
  <c r="N1765" i="3" s="1"/>
  <c r="O1765" i="3" s="1"/>
  <c r="P1765" i="3" s="1"/>
  <c r="M1766" i="3"/>
  <c r="N1766" i="3" s="1"/>
  <c r="O1766" i="3" s="1"/>
  <c r="P1766" i="3" s="1"/>
  <c r="M1767" i="3"/>
  <c r="N1767" i="3" s="1"/>
  <c r="O1767" i="3" s="1"/>
  <c r="P1767" i="3" s="1"/>
  <c r="M1768" i="3"/>
  <c r="N1768" i="3" s="1"/>
  <c r="O1768" i="3" s="1"/>
  <c r="P1768" i="3" s="1"/>
  <c r="M1769" i="3"/>
  <c r="N1769" i="3" s="1"/>
  <c r="O1769" i="3" s="1"/>
  <c r="P1769" i="3" s="1"/>
  <c r="M1770" i="3"/>
  <c r="N1770" i="3" s="1"/>
  <c r="O1770" i="3" s="1"/>
  <c r="P1770" i="3" s="1"/>
  <c r="M1771" i="3"/>
  <c r="N1771" i="3" s="1"/>
  <c r="O1771" i="3" s="1"/>
  <c r="P1771" i="3" s="1"/>
  <c r="M1772" i="3"/>
  <c r="N1772" i="3" s="1"/>
  <c r="O1772" i="3" s="1"/>
  <c r="P1772" i="3" s="1"/>
  <c r="M1773" i="3"/>
  <c r="N1773" i="3" s="1"/>
  <c r="O1773" i="3" s="1"/>
  <c r="P1773" i="3" s="1"/>
  <c r="M1774" i="3"/>
  <c r="N1774" i="3" s="1"/>
  <c r="O1774" i="3" s="1"/>
  <c r="P1774" i="3" s="1"/>
  <c r="M1775" i="3"/>
  <c r="N1775" i="3" s="1"/>
  <c r="O1775" i="3" s="1"/>
  <c r="P1775" i="3" s="1"/>
  <c r="M1776" i="3"/>
  <c r="N1776" i="3" s="1"/>
  <c r="O1776" i="3" s="1"/>
  <c r="P1776" i="3" s="1"/>
  <c r="M1777" i="3"/>
  <c r="N1777" i="3" s="1"/>
  <c r="O1777" i="3" s="1"/>
  <c r="P1777" i="3" s="1"/>
  <c r="M1778" i="3"/>
  <c r="N1778" i="3" s="1"/>
  <c r="O1778" i="3" s="1"/>
  <c r="P1778" i="3" s="1"/>
  <c r="M1779" i="3"/>
  <c r="N1779" i="3" s="1"/>
  <c r="O1779" i="3" s="1"/>
  <c r="P1779" i="3" s="1"/>
  <c r="M1780" i="3"/>
  <c r="N1780" i="3" s="1"/>
  <c r="O1780" i="3" s="1"/>
  <c r="P1780" i="3" s="1"/>
  <c r="M1781" i="3"/>
  <c r="N1781" i="3" s="1"/>
  <c r="O1781" i="3" s="1"/>
  <c r="P1781" i="3" s="1"/>
  <c r="M1782" i="3"/>
  <c r="N1782" i="3" s="1"/>
  <c r="O1782" i="3" s="1"/>
  <c r="P1782" i="3" s="1"/>
  <c r="M1783" i="3"/>
  <c r="N1783" i="3" s="1"/>
  <c r="O1783" i="3" s="1"/>
  <c r="P1783" i="3" s="1"/>
  <c r="M1784" i="3"/>
  <c r="N1784" i="3" s="1"/>
  <c r="O1784" i="3" s="1"/>
  <c r="P1784" i="3" s="1"/>
  <c r="M1785" i="3"/>
  <c r="N1785" i="3" s="1"/>
  <c r="O1785" i="3" s="1"/>
  <c r="P1785" i="3" s="1"/>
  <c r="M1786" i="3"/>
  <c r="N1786" i="3" s="1"/>
  <c r="O1786" i="3" s="1"/>
  <c r="P1786" i="3" s="1"/>
  <c r="M1787" i="3"/>
  <c r="N1787" i="3" s="1"/>
  <c r="O1787" i="3" s="1"/>
  <c r="P1787" i="3" s="1"/>
  <c r="M1788" i="3"/>
  <c r="N1788" i="3" s="1"/>
  <c r="O1788" i="3" s="1"/>
  <c r="P1788" i="3" s="1"/>
  <c r="M1789" i="3"/>
  <c r="N1789" i="3" s="1"/>
  <c r="O1789" i="3" s="1"/>
  <c r="P1789" i="3" s="1"/>
  <c r="M1790" i="3"/>
  <c r="N1790" i="3" s="1"/>
  <c r="O1790" i="3" s="1"/>
  <c r="P1790" i="3" s="1"/>
  <c r="M1791" i="3"/>
  <c r="N1791" i="3" s="1"/>
  <c r="O1791" i="3" s="1"/>
  <c r="P1791" i="3" s="1"/>
  <c r="M1792" i="3"/>
  <c r="N1792" i="3" s="1"/>
  <c r="O1792" i="3" s="1"/>
  <c r="P1792" i="3" s="1"/>
  <c r="M1793" i="3"/>
  <c r="N1793" i="3" s="1"/>
  <c r="O1793" i="3" s="1"/>
  <c r="P1793" i="3" s="1"/>
  <c r="M1794" i="3"/>
  <c r="N1794" i="3" s="1"/>
  <c r="O1794" i="3" s="1"/>
  <c r="P1794" i="3" s="1"/>
  <c r="M1795" i="3"/>
  <c r="N1795" i="3" s="1"/>
  <c r="O1795" i="3" s="1"/>
  <c r="P1795" i="3" s="1"/>
  <c r="M1796" i="3"/>
  <c r="N1796" i="3" s="1"/>
  <c r="O1796" i="3" s="1"/>
  <c r="P1796" i="3" s="1"/>
  <c r="M1797" i="3"/>
  <c r="N1797" i="3" s="1"/>
  <c r="O1797" i="3" s="1"/>
  <c r="P1797" i="3" s="1"/>
  <c r="M1798" i="3"/>
  <c r="N1798" i="3" s="1"/>
  <c r="O1798" i="3" s="1"/>
  <c r="P1798" i="3" s="1"/>
  <c r="M1799" i="3"/>
  <c r="N1799" i="3" s="1"/>
  <c r="O1799" i="3" s="1"/>
  <c r="P1799" i="3" s="1"/>
  <c r="M1800" i="3"/>
  <c r="N1800" i="3" s="1"/>
  <c r="O1800" i="3" s="1"/>
  <c r="P1800" i="3" s="1"/>
  <c r="M1801" i="3"/>
  <c r="N1801" i="3" s="1"/>
  <c r="O1801" i="3" s="1"/>
  <c r="P1801" i="3" s="1"/>
  <c r="M1802" i="3"/>
  <c r="N1802" i="3" s="1"/>
  <c r="O1802" i="3" s="1"/>
  <c r="P1802" i="3" s="1"/>
  <c r="M1803" i="3"/>
  <c r="N1803" i="3" s="1"/>
  <c r="O1803" i="3" s="1"/>
  <c r="P1803" i="3" s="1"/>
  <c r="M1804" i="3"/>
  <c r="N1804" i="3" s="1"/>
  <c r="O1804" i="3" s="1"/>
  <c r="P1804" i="3" s="1"/>
  <c r="M1805" i="3"/>
  <c r="N1805" i="3" s="1"/>
  <c r="O1805" i="3" s="1"/>
  <c r="P1805" i="3" s="1"/>
  <c r="M1806" i="3"/>
  <c r="N1806" i="3" s="1"/>
  <c r="O1806" i="3" s="1"/>
  <c r="P1806" i="3" s="1"/>
  <c r="M1807" i="3"/>
  <c r="N1807" i="3" s="1"/>
  <c r="O1807" i="3" s="1"/>
  <c r="P1807" i="3" s="1"/>
  <c r="M1808" i="3"/>
  <c r="N1808" i="3" s="1"/>
  <c r="O1808" i="3" s="1"/>
  <c r="P1808" i="3" s="1"/>
  <c r="M1809" i="3"/>
  <c r="N1809" i="3" s="1"/>
  <c r="O1809" i="3" s="1"/>
  <c r="P1809" i="3" s="1"/>
  <c r="M1810" i="3"/>
  <c r="N1810" i="3" s="1"/>
  <c r="O1810" i="3" s="1"/>
  <c r="P1810" i="3" s="1"/>
  <c r="M1811" i="3"/>
  <c r="N1811" i="3" s="1"/>
  <c r="O1811" i="3" s="1"/>
  <c r="P1811" i="3" s="1"/>
  <c r="M1812" i="3"/>
  <c r="N1812" i="3" s="1"/>
  <c r="O1812" i="3" s="1"/>
  <c r="P1812" i="3" s="1"/>
  <c r="M1813" i="3"/>
  <c r="N1813" i="3" s="1"/>
  <c r="O1813" i="3" s="1"/>
  <c r="P1813" i="3" s="1"/>
  <c r="M1814" i="3"/>
  <c r="N1814" i="3" s="1"/>
  <c r="O1814" i="3" s="1"/>
  <c r="P1814" i="3" s="1"/>
  <c r="M1815" i="3"/>
  <c r="N1815" i="3" s="1"/>
  <c r="O1815" i="3" s="1"/>
  <c r="P1815" i="3" s="1"/>
  <c r="M1816" i="3"/>
  <c r="N1816" i="3" s="1"/>
  <c r="O1816" i="3" s="1"/>
  <c r="P1816" i="3" s="1"/>
  <c r="M1817" i="3"/>
  <c r="N1817" i="3" s="1"/>
  <c r="O1817" i="3" s="1"/>
  <c r="P1817" i="3" s="1"/>
  <c r="M1818" i="3"/>
  <c r="N1818" i="3" s="1"/>
  <c r="O1818" i="3" s="1"/>
  <c r="P1818" i="3" s="1"/>
  <c r="M1819" i="3"/>
  <c r="N1819" i="3" s="1"/>
  <c r="O1819" i="3" s="1"/>
  <c r="P1819" i="3" s="1"/>
  <c r="M1820" i="3"/>
  <c r="N1820" i="3" s="1"/>
  <c r="O1820" i="3" s="1"/>
  <c r="P1820" i="3" s="1"/>
  <c r="M1821" i="3"/>
  <c r="N1821" i="3" s="1"/>
  <c r="O1821" i="3" s="1"/>
  <c r="P1821" i="3" s="1"/>
  <c r="M1822" i="3"/>
  <c r="N1822" i="3" s="1"/>
  <c r="O1822" i="3" s="1"/>
  <c r="P1822" i="3" s="1"/>
  <c r="M1823" i="3"/>
  <c r="N1823" i="3" s="1"/>
  <c r="O1823" i="3" s="1"/>
  <c r="P1823" i="3" s="1"/>
  <c r="M1824" i="3"/>
  <c r="N1824" i="3" s="1"/>
  <c r="O1824" i="3" s="1"/>
  <c r="P1824" i="3" s="1"/>
  <c r="M1825" i="3"/>
  <c r="N1825" i="3" s="1"/>
  <c r="O1825" i="3" s="1"/>
  <c r="P1825" i="3" s="1"/>
  <c r="M1826" i="3"/>
  <c r="N1826" i="3" s="1"/>
  <c r="O1826" i="3" s="1"/>
  <c r="P1826" i="3" s="1"/>
  <c r="M1827" i="3"/>
  <c r="N1827" i="3" s="1"/>
  <c r="O1827" i="3" s="1"/>
  <c r="P1827" i="3" s="1"/>
  <c r="M1828" i="3"/>
  <c r="N1828" i="3" s="1"/>
  <c r="O1828" i="3" s="1"/>
  <c r="P1828" i="3" s="1"/>
  <c r="M1829" i="3"/>
  <c r="N1829" i="3" s="1"/>
  <c r="O1829" i="3" s="1"/>
  <c r="P1829" i="3" s="1"/>
  <c r="M1830" i="3"/>
  <c r="N1830" i="3" s="1"/>
  <c r="O1830" i="3" s="1"/>
  <c r="P1830" i="3" s="1"/>
  <c r="M1831" i="3"/>
  <c r="N1831" i="3" s="1"/>
  <c r="O1831" i="3" s="1"/>
  <c r="P1831" i="3" s="1"/>
  <c r="M1832" i="3"/>
  <c r="N1832" i="3" s="1"/>
  <c r="O1832" i="3" s="1"/>
  <c r="P1832" i="3" s="1"/>
  <c r="M1833" i="3"/>
  <c r="N1833" i="3" s="1"/>
  <c r="O1833" i="3" s="1"/>
  <c r="P1833" i="3" s="1"/>
  <c r="M1834" i="3"/>
  <c r="N1834" i="3" s="1"/>
  <c r="O1834" i="3" s="1"/>
  <c r="P1834" i="3" s="1"/>
  <c r="M1835" i="3"/>
  <c r="N1835" i="3" s="1"/>
  <c r="O1835" i="3" s="1"/>
  <c r="P1835" i="3" s="1"/>
  <c r="M1836" i="3"/>
  <c r="N1836" i="3" s="1"/>
  <c r="O1836" i="3" s="1"/>
  <c r="P1836" i="3" s="1"/>
  <c r="M1837" i="3"/>
  <c r="N1837" i="3" s="1"/>
  <c r="O1837" i="3" s="1"/>
  <c r="P1837" i="3" s="1"/>
  <c r="M1838" i="3"/>
  <c r="N1838" i="3" s="1"/>
  <c r="O1838" i="3" s="1"/>
  <c r="P1838" i="3" s="1"/>
  <c r="M1839" i="3"/>
  <c r="N1839" i="3" s="1"/>
  <c r="O1839" i="3" s="1"/>
  <c r="P1839" i="3" s="1"/>
  <c r="M1840" i="3"/>
  <c r="N1840" i="3" s="1"/>
  <c r="O1840" i="3" s="1"/>
  <c r="P1840" i="3" s="1"/>
  <c r="M1841" i="3"/>
  <c r="N1841" i="3" s="1"/>
  <c r="O1841" i="3" s="1"/>
  <c r="P1841" i="3" s="1"/>
  <c r="M1842" i="3"/>
  <c r="N1842" i="3" s="1"/>
  <c r="O1842" i="3" s="1"/>
  <c r="P1842" i="3" s="1"/>
  <c r="M1843" i="3"/>
  <c r="N1843" i="3" s="1"/>
  <c r="O1843" i="3" s="1"/>
  <c r="P1843" i="3" s="1"/>
  <c r="M1844" i="3"/>
  <c r="N1844" i="3" s="1"/>
  <c r="O1844" i="3" s="1"/>
  <c r="P1844" i="3" s="1"/>
  <c r="M1845" i="3"/>
  <c r="N1845" i="3" s="1"/>
  <c r="O1845" i="3" s="1"/>
  <c r="P1845" i="3" s="1"/>
  <c r="M1846" i="3"/>
  <c r="N1846" i="3" s="1"/>
  <c r="O1846" i="3" s="1"/>
  <c r="P1846" i="3" s="1"/>
  <c r="M1847" i="3"/>
  <c r="N1847" i="3" s="1"/>
  <c r="O1847" i="3" s="1"/>
  <c r="P1847" i="3" s="1"/>
  <c r="M1848" i="3"/>
  <c r="N1848" i="3" s="1"/>
  <c r="O1848" i="3" s="1"/>
  <c r="P1848" i="3" s="1"/>
  <c r="M1849" i="3"/>
  <c r="N1849" i="3" s="1"/>
  <c r="O1849" i="3" s="1"/>
  <c r="P1849" i="3" s="1"/>
  <c r="M1850" i="3"/>
  <c r="N1850" i="3" s="1"/>
  <c r="O1850" i="3" s="1"/>
  <c r="P1850" i="3" s="1"/>
  <c r="M1851" i="3"/>
  <c r="N1851" i="3" s="1"/>
  <c r="O1851" i="3" s="1"/>
  <c r="P1851" i="3" s="1"/>
  <c r="M1852" i="3"/>
  <c r="N1852" i="3" s="1"/>
  <c r="O1852" i="3" s="1"/>
  <c r="P1852" i="3" s="1"/>
  <c r="M1853" i="3"/>
  <c r="N1853" i="3" s="1"/>
  <c r="O1853" i="3" s="1"/>
  <c r="P1853" i="3" s="1"/>
  <c r="M1854" i="3"/>
  <c r="N1854" i="3" s="1"/>
  <c r="O1854" i="3" s="1"/>
  <c r="P1854" i="3" s="1"/>
  <c r="M1855" i="3"/>
  <c r="N1855" i="3" s="1"/>
  <c r="O1855" i="3" s="1"/>
  <c r="P1855" i="3" s="1"/>
  <c r="M1856" i="3"/>
  <c r="N1856" i="3" s="1"/>
  <c r="O1856" i="3" s="1"/>
  <c r="P1856" i="3" s="1"/>
  <c r="M1857" i="3"/>
  <c r="N1857" i="3" s="1"/>
  <c r="O1857" i="3" s="1"/>
  <c r="P1857" i="3" s="1"/>
  <c r="M1858" i="3"/>
  <c r="N1858" i="3" s="1"/>
  <c r="O1858" i="3" s="1"/>
  <c r="P1858" i="3" s="1"/>
  <c r="M1859" i="3"/>
  <c r="N1859" i="3" s="1"/>
  <c r="O1859" i="3" s="1"/>
  <c r="P1859" i="3" s="1"/>
  <c r="M1860" i="3"/>
  <c r="N1860" i="3" s="1"/>
  <c r="O1860" i="3" s="1"/>
  <c r="P1860" i="3" s="1"/>
  <c r="M1861" i="3"/>
  <c r="N1861" i="3" s="1"/>
  <c r="O1861" i="3" s="1"/>
  <c r="P1861" i="3" s="1"/>
  <c r="M1862" i="3"/>
  <c r="N1862" i="3" s="1"/>
  <c r="O1862" i="3" s="1"/>
  <c r="P1862" i="3" s="1"/>
  <c r="M1863" i="3"/>
  <c r="N1863" i="3" s="1"/>
  <c r="O1863" i="3" s="1"/>
  <c r="P1863" i="3" s="1"/>
  <c r="M1864" i="3"/>
  <c r="N1864" i="3" s="1"/>
  <c r="O1864" i="3" s="1"/>
  <c r="P1864" i="3" s="1"/>
  <c r="M1865" i="3"/>
  <c r="N1865" i="3" s="1"/>
  <c r="O1865" i="3" s="1"/>
  <c r="P1865" i="3" s="1"/>
  <c r="M1866" i="3"/>
  <c r="N1866" i="3" s="1"/>
  <c r="O1866" i="3" s="1"/>
  <c r="P1866" i="3" s="1"/>
  <c r="M1867" i="3"/>
  <c r="N1867" i="3" s="1"/>
  <c r="O1867" i="3" s="1"/>
  <c r="P1867" i="3" s="1"/>
  <c r="M1868" i="3"/>
  <c r="N1868" i="3" s="1"/>
  <c r="O1868" i="3" s="1"/>
  <c r="P1868" i="3" s="1"/>
  <c r="M1869" i="3"/>
  <c r="N1869" i="3" s="1"/>
  <c r="O1869" i="3" s="1"/>
  <c r="P1869" i="3" s="1"/>
  <c r="M1870" i="3"/>
  <c r="N1870" i="3" s="1"/>
  <c r="O1870" i="3" s="1"/>
  <c r="P1870" i="3" s="1"/>
  <c r="M1871" i="3"/>
  <c r="N1871" i="3" s="1"/>
  <c r="O1871" i="3" s="1"/>
  <c r="P1871" i="3" s="1"/>
  <c r="M1872" i="3"/>
  <c r="N1872" i="3" s="1"/>
  <c r="O1872" i="3" s="1"/>
  <c r="P1872" i="3" s="1"/>
  <c r="M1873" i="3"/>
  <c r="N1873" i="3" s="1"/>
  <c r="O1873" i="3" s="1"/>
  <c r="P1873" i="3" s="1"/>
  <c r="M1874" i="3"/>
  <c r="N1874" i="3" s="1"/>
  <c r="O1874" i="3" s="1"/>
  <c r="P1874" i="3" s="1"/>
  <c r="M1875" i="3"/>
  <c r="N1875" i="3" s="1"/>
  <c r="O1875" i="3" s="1"/>
  <c r="P1875" i="3" s="1"/>
  <c r="M1876" i="3"/>
  <c r="N1876" i="3" s="1"/>
  <c r="O1876" i="3" s="1"/>
  <c r="P1876" i="3" s="1"/>
  <c r="M1877" i="3"/>
  <c r="N1877" i="3" s="1"/>
  <c r="O1877" i="3" s="1"/>
  <c r="P1877" i="3" s="1"/>
  <c r="M1878" i="3"/>
  <c r="N1878" i="3" s="1"/>
  <c r="O1878" i="3" s="1"/>
  <c r="P1878" i="3" s="1"/>
  <c r="M1879" i="3"/>
  <c r="N1879" i="3" s="1"/>
  <c r="O1879" i="3" s="1"/>
  <c r="P1879" i="3" s="1"/>
  <c r="M1880" i="3"/>
  <c r="N1880" i="3" s="1"/>
  <c r="O1880" i="3" s="1"/>
  <c r="P1880" i="3" s="1"/>
  <c r="M1881" i="3"/>
  <c r="N1881" i="3" s="1"/>
  <c r="O1881" i="3" s="1"/>
  <c r="P1881" i="3" s="1"/>
  <c r="M1882" i="3"/>
  <c r="N1882" i="3" s="1"/>
  <c r="O1882" i="3" s="1"/>
  <c r="P1882" i="3" s="1"/>
  <c r="M1883" i="3"/>
  <c r="N1883" i="3" s="1"/>
  <c r="O1883" i="3" s="1"/>
  <c r="P1883" i="3" s="1"/>
  <c r="M1884" i="3"/>
  <c r="N1884" i="3" s="1"/>
  <c r="O1884" i="3" s="1"/>
  <c r="P1884" i="3" s="1"/>
  <c r="M1885" i="3"/>
  <c r="N1885" i="3" s="1"/>
  <c r="O1885" i="3" s="1"/>
  <c r="P1885" i="3" s="1"/>
  <c r="M1886" i="3"/>
  <c r="N1886" i="3" s="1"/>
  <c r="O1886" i="3" s="1"/>
  <c r="P1886" i="3" s="1"/>
  <c r="M1887" i="3"/>
  <c r="N1887" i="3" s="1"/>
  <c r="O1887" i="3" s="1"/>
  <c r="P1887" i="3" s="1"/>
  <c r="M1888" i="3"/>
  <c r="N1888" i="3" s="1"/>
  <c r="O1888" i="3" s="1"/>
  <c r="P1888" i="3" s="1"/>
  <c r="M1889" i="3"/>
  <c r="N1889" i="3" s="1"/>
  <c r="O1889" i="3" s="1"/>
  <c r="P1889" i="3" s="1"/>
  <c r="M1890" i="3"/>
  <c r="N1890" i="3" s="1"/>
  <c r="O1890" i="3" s="1"/>
  <c r="P1890" i="3" s="1"/>
  <c r="M1891" i="3"/>
  <c r="N1891" i="3" s="1"/>
  <c r="O1891" i="3" s="1"/>
  <c r="P1891" i="3" s="1"/>
  <c r="M1892" i="3"/>
  <c r="N1892" i="3" s="1"/>
  <c r="O1892" i="3" s="1"/>
  <c r="P1892" i="3" s="1"/>
  <c r="M1893" i="3"/>
  <c r="N1893" i="3" s="1"/>
  <c r="O1893" i="3" s="1"/>
  <c r="P1893" i="3" s="1"/>
  <c r="M1894" i="3"/>
  <c r="N1894" i="3" s="1"/>
  <c r="O1894" i="3" s="1"/>
  <c r="P1894" i="3" s="1"/>
  <c r="M1895" i="3"/>
  <c r="N1895" i="3" s="1"/>
  <c r="O1895" i="3" s="1"/>
  <c r="P1895" i="3" s="1"/>
  <c r="M1896" i="3"/>
  <c r="N1896" i="3" s="1"/>
  <c r="O1896" i="3" s="1"/>
  <c r="P1896" i="3" s="1"/>
  <c r="M1897" i="3"/>
  <c r="N1897" i="3" s="1"/>
  <c r="O1897" i="3" s="1"/>
  <c r="P1897" i="3" s="1"/>
  <c r="M1898" i="3"/>
  <c r="N1898" i="3" s="1"/>
  <c r="O1898" i="3" s="1"/>
  <c r="P1898" i="3" s="1"/>
  <c r="M1899" i="3"/>
  <c r="N1899" i="3" s="1"/>
  <c r="O1899" i="3" s="1"/>
  <c r="P1899" i="3" s="1"/>
  <c r="M1900" i="3"/>
  <c r="N1900" i="3" s="1"/>
  <c r="O1900" i="3" s="1"/>
  <c r="P1900" i="3" s="1"/>
  <c r="M1901" i="3"/>
  <c r="N1901" i="3" s="1"/>
  <c r="O1901" i="3" s="1"/>
  <c r="P1901" i="3" s="1"/>
  <c r="M1902" i="3"/>
  <c r="N1902" i="3" s="1"/>
  <c r="O1902" i="3" s="1"/>
  <c r="P1902" i="3" s="1"/>
  <c r="M1903" i="3"/>
  <c r="N1903" i="3" s="1"/>
  <c r="O1903" i="3" s="1"/>
  <c r="P1903" i="3" s="1"/>
  <c r="M1904" i="3"/>
  <c r="N1904" i="3" s="1"/>
  <c r="O1904" i="3" s="1"/>
  <c r="P1904" i="3" s="1"/>
  <c r="M1905" i="3"/>
  <c r="N1905" i="3" s="1"/>
  <c r="O1905" i="3" s="1"/>
  <c r="P1905" i="3" s="1"/>
  <c r="M1906" i="3"/>
  <c r="N1906" i="3" s="1"/>
  <c r="O1906" i="3" s="1"/>
  <c r="P1906" i="3" s="1"/>
  <c r="M1907" i="3"/>
  <c r="N1907" i="3" s="1"/>
  <c r="O1907" i="3" s="1"/>
  <c r="P1907" i="3" s="1"/>
  <c r="M1908" i="3"/>
  <c r="N1908" i="3" s="1"/>
  <c r="O1908" i="3" s="1"/>
  <c r="P1908" i="3" s="1"/>
  <c r="M1909" i="3"/>
  <c r="N1909" i="3" s="1"/>
  <c r="O1909" i="3" s="1"/>
  <c r="P1909" i="3" s="1"/>
  <c r="M1910" i="3"/>
  <c r="N1910" i="3" s="1"/>
  <c r="O1910" i="3" s="1"/>
  <c r="P1910" i="3" s="1"/>
  <c r="M1911" i="3"/>
  <c r="N1911" i="3" s="1"/>
  <c r="O1911" i="3" s="1"/>
  <c r="P1911" i="3" s="1"/>
  <c r="M1912" i="3"/>
  <c r="N1912" i="3" s="1"/>
  <c r="O1912" i="3" s="1"/>
  <c r="P1912" i="3" s="1"/>
  <c r="M1913" i="3"/>
  <c r="N1913" i="3" s="1"/>
  <c r="O1913" i="3" s="1"/>
  <c r="P1913" i="3" s="1"/>
  <c r="M1914" i="3"/>
  <c r="N1914" i="3" s="1"/>
  <c r="O1914" i="3" s="1"/>
  <c r="P1914" i="3" s="1"/>
  <c r="M1915" i="3"/>
  <c r="N1915" i="3" s="1"/>
  <c r="O1915" i="3" s="1"/>
  <c r="P1915" i="3" s="1"/>
  <c r="M1916" i="3"/>
  <c r="N1916" i="3" s="1"/>
  <c r="O1916" i="3" s="1"/>
  <c r="P1916" i="3" s="1"/>
  <c r="M1917" i="3"/>
  <c r="N1917" i="3" s="1"/>
  <c r="O1917" i="3" s="1"/>
  <c r="P1917" i="3" s="1"/>
  <c r="M1918" i="3"/>
  <c r="N1918" i="3" s="1"/>
  <c r="O1918" i="3" s="1"/>
  <c r="P1918" i="3" s="1"/>
  <c r="M1919" i="3"/>
  <c r="N1919" i="3" s="1"/>
  <c r="O1919" i="3" s="1"/>
  <c r="P1919" i="3" s="1"/>
  <c r="M1920" i="3"/>
  <c r="N1920" i="3" s="1"/>
  <c r="O1920" i="3" s="1"/>
  <c r="P1920" i="3" s="1"/>
  <c r="M1921" i="3"/>
  <c r="N1921" i="3" s="1"/>
  <c r="O1921" i="3" s="1"/>
  <c r="P1921" i="3" s="1"/>
  <c r="M1922" i="3"/>
  <c r="N1922" i="3" s="1"/>
  <c r="O1922" i="3" s="1"/>
  <c r="P1922" i="3" s="1"/>
  <c r="M1923" i="3"/>
  <c r="N1923" i="3" s="1"/>
  <c r="O1923" i="3" s="1"/>
  <c r="P1923" i="3" s="1"/>
  <c r="M1924" i="3"/>
  <c r="N1924" i="3" s="1"/>
  <c r="O1924" i="3" s="1"/>
  <c r="P1924" i="3" s="1"/>
  <c r="M1925" i="3"/>
  <c r="N1925" i="3" s="1"/>
  <c r="O1925" i="3" s="1"/>
  <c r="P1925" i="3" s="1"/>
  <c r="M1926" i="3"/>
  <c r="N1926" i="3" s="1"/>
  <c r="O1926" i="3" s="1"/>
  <c r="P1926" i="3" s="1"/>
  <c r="M1927" i="3"/>
  <c r="N1927" i="3" s="1"/>
  <c r="O1927" i="3" s="1"/>
  <c r="P1927" i="3" s="1"/>
  <c r="M1928" i="3"/>
  <c r="N1928" i="3" s="1"/>
  <c r="O1928" i="3" s="1"/>
  <c r="P1928" i="3" s="1"/>
  <c r="M1929" i="3"/>
  <c r="N1929" i="3" s="1"/>
  <c r="O1929" i="3" s="1"/>
  <c r="P1929" i="3" s="1"/>
  <c r="M1930" i="3"/>
  <c r="N1930" i="3" s="1"/>
  <c r="O1930" i="3" s="1"/>
  <c r="P1930" i="3" s="1"/>
  <c r="M1931" i="3"/>
  <c r="N1931" i="3" s="1"/>
  <c r="O1931" i="3" s="1"/>
  <c r="P1931" i="3" s="1"/>
  <c r="M1932" i="3"/>
  <c r="N1932" i="3" s="1"/>
  <c r="O1932" i="3" s="1"/>
  <c r="P1932" i="3" s="1"/>
  <c r="M1933" i="3"/>
  <c r="N1933" i="3" s="1"/>
  <c r="O1933" i="3" s="1"/>
  <c r="P1933" i="3" s="1"/>
  <c r="M1934" i="3"/>
  <c r="N1934" i="3" s="1"/>
  <c r="O1934" i="3" s="1"/>
  <c r="P1934" i="3" s="1"/>
  <c r="M1935" i="3"/>
  <c r="N1935" i="3" s="1"/>
  <c r="O1935" i="3" s="1"/>
  <c r="P1935" i="3" s="1"/>
  <c r="M1936" i="3"/>
  <c r="N1936" i="3" s="1"/>
  <c r="O1936" i="3" s="1"/>
  <c r="P1936" i="3" s="1"/>
  <c r="M1937" i="3"/>
  <c r="N1937" i="3" s="1"/>
  <c r="O1937" i="3" s="1"/>
  <c r="P1937" i="3" s="1"/>
  <c r="M1938" i="3"/>
  <c r="N1938" i="3" s="1"/>
  <c r="O1938" i="3" s="1"/>
  <c r="P1938" i="3" s="1"/>
  <c r="M1939" i="3"/>
  <c r="N1939" i="3" s="1"/>
  <c r="O1939" i="3" s="1"/>
  <c r="P1939" i="3" s="1"/>
  <c r="M1940" i="3"/>
  <c r="N1940" i="3" s="1"/>
  <c r="O1940" i="3" s="1"/>
  <c r="P1940" i="3" s="1"/>
  <c r="M1941" i="3"/>
  <c r="N1941" i="3" s="1"/>
  <c r="O1941" i="3" s="1"/>
  <c r="P1941" i="3" s="1"/>
  <c r="M1942" i="3"/>
  <c r="N1942" i="3" s="1"/>
  <c r="O1942" i="3" s="1"/>
  <c r="P1942" i="3" s="1"/>
  <c r="M1943" i="3"/>
  <c r="N1943" i="3" s="1"/>
  <c r="O1943" i="3" s="1"/>
  <c r="P1943" i="3" s="1"/>
  <c r="M1944" i="3"/>
  <c r="N1944" i="3" s="1"/>
  <c r="O1944" i="3" s="1"/>
  <c r="P1944" i="3" s="1"/>
  <c r="M1945" i="3"/>
  <c r="N1945" i="3" s="1"/>
  <c r="O1945" i="3" s="1"/>
  <c r="P1945" i="3" s="1"/>
  <c r="M1946" i="3"/>
  <c r="N1946" i="3" s="1"/>
  <c r="O1946" i="3" s="1"/>
  <c r="P1946" i="3" s="1"/>
  <c r="M1947" i="3"/>
  <c r="N1947" i="3" s="1"/>
  <c r="O1947" i="3" s="1"/>
  <c r="P1947" i="3" s="1"/>
  <c r="M1948" i="3"/>
  <c r="N1948" i="3" s="1"/>
  <c r="O1948" i="3" s="1"/>
  <c r="P1948" i="3" s="1"/>
  <c r="M1949" i="3"/>
  <c r="N1949" i="3" s="1"/>
  <c r="O1949" i="3" s="1"/>
  <c r="P1949" i="3" s="1"/>
  <c r="M1950" i="3"/>
  <c r="N1950" i="3" s="1"/>
  <c r="O1950" i="3" s="1"/>
  <c r="P1950" i="3" s="1"/>
  <c r="M1951" i="3"/>
  <c r="N1951" i="3" s="1"/>
  <c r="O1951" i="3" s="1"/>
  <c r="P1951" i="3" s="1"/>
  <c r="M1952" i="3"/>
  <c r="N1952" i="3" s="1"/>
  <c r="O1952" i="3" s="1"/>
  <c r="P1952" i="3" s="1"/>
  <c r="M1953" i="3"/>
  <c r="N1953" i="3" s="1"/>
  <c r="O1953" i="3" s="1"/>
  <c r="P1953" i="3" s="1"/>
  <c r="M1954" i="3"/>
  <c r="N1954" i="3" s="1"/>
  <c r="O1954" i="3" s="1"/>
  <c r="P1954" i="3" s="1"/>
  <c r="M1955" i="3"/>
  <c r="N1955" i="3" s="1"/>
  <c r="O1955" i="3" s="1"/>
  <c r="P1955" i="3" s="1"/>
  <c r="M1956" i="3"/>
  <c r="N1956" i="3" s="1"/>
  <c r="O1956" i="3" s="1"/>
  <c r="P1956" i="3" s="1"/>
  <c r="M1957" i="3"/>
  <c r="N1957" i="3" s="1"/>
  <c r="O1957" i="3" s="1"/>
  <c r="P1957" i="3" s="1"/>
  <c r="M1958" i="3"/>
  <c r="N1958" i="3" s="1"/>
  <c r="O1958" i="3" s="1"/>
  <c r="P1958" i="3" s="1"/>
  <c r="M1959" i="3"/>
  <c r="N1959" i="3" s="1"/>
  <c r="O1959" i="3" s="1"/>
  <c r="P1959" i="3" s="1"/>
  <c r="M1960" i="3"/>
  <c r="N1960" i="3" s="1"/>
  <c r="O1960" i="3" s="1"/>
  <c r="P1960" i="3" s="1"/>
  <c r="M1961" i="3"/>
  <c r="N1961" i="3" s="1"/>
  <c r="O1961" i="3" s="1"/>
  <c r="P1961" i="3" s="1"/>
  <c r="M1962" i="3"/>
  <c r="N1962" i="3" s="1"/>
  <c r="O1962" i="3" s="1"/>
  <c r="P1962" i="3" s="1"/>
  <c r="M1963" i="3"/>
  <c r="N1963" i="3" s="1"/>
  <c r="O1963" i="3" s="1"/>
  <c r="P1963" i="3" s="1"/>
  <c r="M1964" i="3"/>
  <c r="N1964" i="3" s="1"/>
  <c r="O1964" i="3" s="1"/>
  <c r="P1964" i="3" s="1"/>
  <c r="M1965" i="3"/>
  <c r="N1965" i="3" s="1"/>
  <c r="O1965" i="3" s="1"/>
  <c r="P1965" i="3" s="1"/>
  <c r="M1966" i="3"/>
  <c r="N1966" i="3" s="1"/>
  <c r="O1966" i="3" s="1"/>
  <c r="P1966" i="3" s="1"/>
  <c r="M1967" i="3"/>
  <c r="N1967" i="3" s="1"/>
  <c r="O1967" i="3" s="1"/>
  <c r="P1967" i="3" s="1"/>
  <c r="M1968" i="3"/>
  <c r="N1968" i="3" s="1"/>
  <c r="O1968" i="3" s="1"/>
  <c r="P1968" i="3" s="1"/>
  <c r="M1969" i="3"/>
  <c r="N1969" i="3" s="1"/>
  <c r="O1969" i="3" s="1"/>
  <c r="P1969" i="3" s="1"/>
  <c r="M1970" i="3"/>
  <c r="N1970" i="3" s="1"/>
  <c r="O1970" i="3" s="1"/>
  <c r="P1970" i="3" s="1"/>
  <c r="M1971" i="3"/>
  <c r="N1971" i="3" s="1"/>
  <c r="O1971" i="3" s="1"/>
  <c r="P1971" i="3" s="1"/>
  <c r="M1972" i="3"/>
  <c r="N1972" i="3" s="1"/>
  <c r="O1972" i="3" s="1"/>
  <c r="P1972" i="3" s="1"/>
  <c r="M1973" i="3"/>
  <c r="N1973" i="3" s="1"/>
  <c r="O1973" i="3" s="1"/>
  <c r="P1973" i="3" s="1"/>
  <c r="M1974" i="3"/>
  <c r="N1974" i="3" s="1"/>
  <c r="O1974" i="3" s="1"/>
  <c r="P1974" i="3" s="1"/>
  <c r="M1975" i="3"/>
  <c r="N1975" i="3" s="1"/>
  <c r="O1975" i="3" s="1"/>
  <c r="P1975" i="3" s="1"/>
  <c r="M1976" i="3"/>
  <c r="N1976" i="3" s="1"/>
  <c r="O1976" i="3" s="1"/>
  <c r="P1976" i="3" s="1"/>
  <c r="M1977" i="3"/>
  <c r="N1977" i="3" s="1"/>
  <c r="O1977" i="3" s="1"/>
  <c r="P1977" i="3" s="1"/>
  <c r="M1978" i="3"/>
  <c r="N1978" i="3" s="1"/>
  <c r="O1978" i="3" s="1"/>
  <c r="P1978" i="3" s="1"/>
  <c r="M1979" i="3"/>
  <c r="N1979" i="3" s="1"/>
  <c r="O1979" i="3" s="1"/>
  <c r="P1979" i="3" s="1"/>
  <c r="M1980" i="3"/>
  <c r="N1980" i="3" s="1"/>
  <c r="O1980" i="3" s="1"/>
  <c r="P1980" i="3" s="1"/>
  <c r="M1981" i="3"/>
  <c r="N1981" i="3" s="1"/>
  <c r="O1981" i="3" s="1"/>
  <c r="P1981" i="3" s="1"/>
  <c r="M1982" i="3"/>
  <c r="N1982" i="3" s="1"/>
  <c r="O1982" i="3" s="1"/>
  <c r="P1982" i="3" s="1"/>
  <c r="M1983" i="3"/>
  <c r="N1983" i="3" s="1"/>
  <c r="O1983" i="3" s="1"/>
  <c r="P1983" i="3" s="1"/>
  <c r="M1984" i="3"/>
  <c r="N1984" i="3" s="1"/>
  <c r="O1984" i="3" s="1"/>
  <c r="P1984" i="3" s="1"/>
  <c r="M1985" i="3"/>
  <c r="N1985" i="3" s="1"/>
  <c r="O1985" i="3" s="1"/>
  <c r="P1985" i="3" s="1"/>
  <c r="M1986" i="3"/>
  <c r="N1986" i="3" s="1"/>
  <c r="O1986" i="3" s="1"/>
  <c r="P1986" i="3" s="1"/>
  <c r="M1987" i="3"/>
  <c r="N1987" i="3" s="1"/>
  <c r="O1987" i="3" s="1"/>
  <c r="P1987" i="3" s="1"/>
  <c r="M1988" i="3"/>
  <c r="N1988" i="3" s="1"/>
  <c r="O1988" i="3" s="1"/>
  <c r="P1988" i="3" s="1"/>
  <c r="M1989" i="3"/>
  <c r="N1989" i="3" s="1"/>
  <c r="O1989" i="3" s="1"/>
  <c r="P1989" i="3" s="1"/>
  <c r="M1990" i="3"/>
  <c r="N1990" i="3" s="1"/>
  <c r="O1990" i="3" s="1"/>
  <c r="P1990" i="3" s="1"/>
  <c r="M1991" i="3"/>
  <c r="N1991" i="3" s="1"/>
  <c r="O1991" i="3" s="1"/>
  <c r="P1991" i="3" s="1"/>
  <c r="M1992" i="3"/>
  <c r="N1992" i="3" s="1"/>
  <c r="O1992" i="3" s="1"/>
  <c r="P1992" i="3" s="1"/>
  <c r="M1993" i="3"/>
  <c r="N1993" i="3" s="1"/>
  <c r="O1993" i="3" s="1"/>
  <c r="P1993" i="3" s="1"/>
  <c r="M1994" i="3"/>
  <c r="N1994" i="3" s="1"/>
  <c r="O1994" i="3" s="1"/>
  <c r="P1994" i="3" s="1"/>
  <c r="M1995" i="3"/>
  <c r="N1995" i="3" s="1"/>
  <c r="O1995" i="3" s="1"/>
  <c r="P1995" i="3" s="1"/>
  <c r="M1996" i="3"/>
  <c r="N1996" i="3" s="1"/>
  <c r="O1996" i="3" s="1"/>
  <c r="P1996" i="3" s="1"/>
  <c r="M1997" i="3"/>
  <c r="N1997" i="3" s="1"/>
  <c r="O1997" i="3" s="1"/>
  <c r="P1997" i="3" s="1"/>
  <c r="M1998" i="3"/>
  <c r="N1998" i="3" s="1"/>
  <c r="O1998" i="3" s="1"/>
  <c r="P1998" i="3" s="1"/>
  <c r="M1999" i="3"/>
  <c r="N1999" i="3" s="1"/>
  <c r="O1999" i="3" s="1"/>
  <c r="P1999" i="3" s="1"/>
  <c r="M2000" i="3"/>
  <c r="N2000" i="3" s="1"/>
  <c r="O2000" i="3" s="1"/>
  <c r="P2000" i="3" s="1"/>
  <c r="M2001" i="3"/>
  <c r="N2001" i="3" s="1"/>
  <c r="O2001" i="3" s="1"/>
  <c r="P2001" i="3" s="1"/>
  <c r="M2002" i="3"/>
  <c r="N2002" i="3" s="1"/>
  <c r="O2002" i="3" s="1"/>
  <c r="P2002" i="3" s="1"/>
  <c r="M2003" i="3"/>
  <c r="N2003" i="3" s="1"/>
  <c r="O2003" i="3" s="1"/>
  <c r="P2003" i="3" s="1"/>
  <c r="M2004" i="3"/>
  <c r="N2004" i="3" s="1"/>
  <c r="O2004" i="3" s="1"/>
  <c r="P2004" i="3" s="1"/>
  <c r="M2005" i="3"/>
  <c r="N2005" i="3" s="1"/>
  <c r="O2005" i="3" s="1"/>
  <c r="P2005" i="3" s="1"/>
  <c r="M2006" i="3"/>
  <c r="N2006" i="3" s="1"/>
  <c r="O2006" i="3" s="1"/>
  <c r="P2006" i="3" s="1"/>
  <c r="M2007" i="3"/>
  <c r="N2007" i="3" s="1"/>
  <c r="O2007" i="3" s="1"/>
  <c r="P2007" i="3" s="1"/>
  <c r="M2008" i="3"/>
  <c r="N2008" i="3" s="1"/>
  <c r="O2008" i="3" s="1"/>
  <c r="P2008" i="3" s="1"/>
  <c r="M2009" i="3"/>
  <c r="N2009" i="3" s="1"/>
  <c r="O2009" i="3" s="1"/>
  <c r="P2009" i="3" s="1"/>
  <c r="M2010" i="3"/>
  <c r="N2010" i="3" s="1"/>
  <c r="O2010" i="3" s="1"/>
  <c r="P2010" i="3" s="1"/>
  <c r="M2011" i="3"/>
  <c r="N2011" i="3" s="1"/>
  <c r="O2011" i="3" s="1"/>
  <c r="P2011" i="3" s="1"/>
  <c r="M2012" i="3"/>
  <c r="N2012" i="3" s="1"/>
  <c r="O2012" i="3" s="1"/>
  <c r="P2012" i="3" s="1"/>
  <c r="M2013" i="3"/>
  <c r="N2013" i="3" s="1"/>
  <c r="O2013" i="3" s="1"/>
  <c r="P2013" i="3" s="1"/>
  <c r="M2014" i="3"/>
  <c r="N2014" i="3" s="1"/>
  <c r="O2014" i="3" s="1"/>
  <c r="P2014" i="3" s="1"/>
  <c r="M2015" i="3"/>
  <c r="N2015" i="3" s="1"/>
  <c r="O2015" i="3" s="1"/>
  <c r="P2015" i="3" s="1"/>
  <c r="M2017" i="3"/>
  <c r="N2017" i="3" s="1"/>
  <c r="O2017" i="3" s="1"/>
  <c r="P2017" i="3" s="1"/>
  <c r="M2016" i="3"/>
  <c r="N2016" i="3" s="1"/>
  <c r="O2016" i="3" s="1"/>
  <c r="P2016" i="3" s="1"/>
  <c r="M2018" i="3"/>
  <c r="N2018" i="3" s="1"/>
  <c r="O2018" i="3" s="1"/>
  <c r="P2018" i="3" s="1"/>
  <c r="M2019" i="3"/>
  <c r="N2019" i="3" s="1"/>
  <c r="O2019" i="3" s="1"/>
  <c r="P2019" i="3" s="1"/>
  <c r="M2020" i="3"/>
  <c r="N2020" i="3" s="1"/>
  <c r="O2020" i="3" s="1"/>
  <c r="P2020" i="3" s="1"/>
  <c r="M2021" i="3"/>
  <c r="N2021" i="3" s="1"/>
  <c r="O2021" i="3" s="1"/>
  <c r="P2021" i="3" s="1"/>
  <c r="M2022" i="3"/>
  <c r="N2022" i="3" s="1"/>
  <c r="O2022" i="3" s="1"/>
  <c r="P2022" i="3" s="1"/>
  <c r="M2023" i="3"/>
  <c r="N2023" i="3" s="1"/>
  <c r="O2023" i="3" s="1"/>
  <c r="P2023" i="3" s="1"/>
  <c r="M2024" i="3"/>
  <c r="N2024" i="3" s="1"/>
  <c r="O2024" i="3" s="1"/>
  <c r="P2024" i="3" s="1"/>
  <c r="M2025" i="3"/>
  <c r="N2025" i="3" s="1"/>
  <c r="O2025" i="3" s="1"/>
  <c r="P2025" i="3" s="1"/>
  <c r="M2026" i="3"/>
  <c r="N2026" i="3" s="1"/>
  <c r="O2026" i="3" s="1"/>
  <c r="P2026" i="3" s="1"/>
  <c r="M2027" i="3"/>
  <c r="N2027" i="3" s="1"/>
  <c r="O2027" i="3" s="1"/>
  <c r="P2027" i="3" s="1"/>
  <c r="M2028" i="3"/>
  <c r="N2028" i="3" s="1"/>
  <c r="O2028" i="3" s="1"/>
  <c r="P2028" i="3" s="1"/>
  <c r="M2029" i="3"/>
  <c r="N2029" i="3" s="1"/>
  <c r="O2029" i="3" s="1"/>
  <c r="P2029" i="3" s="1"/>
  <c r="M2030" i="3"/>
  <c r="N2030" i="3" s="1"/>
  <c r="O2030" i="3" s="1"/>
  <c r="P2030" i="3" s="1"/>
  <c r="M2031" i="3"/>
  <c r="N2031" i="3" s="1"/>
  <c r="O2031" i="3" s="1"/>
  <c r="P2031" i="3" s="1"/>
  <c r="M2032" i="3"/>
  <c r="N2032" i="3" s="1"/>
  <c r="O2032" i="3" s="1"/>
  <c r="P2032" i="3" s="1"/>
  <c r="M2033" i="3"/>
  <c r="N2033" i="3" s="1"/>
  <c r="O2033" i="3" s="1"/>
  <c r="P2033" i="3" s="1"/>
  <c r="M2034" i="3"/>
  <c r="N2034" i="3" s="1"/>
  <c r="O2034" i="3" s="1"/>
  <c r="P2034" i="3" s="1"/>
  <c r="M2035" i="3"/>
  <c r="N2035" i="3" s="1"/>
  <c r="O2035" i="3" s="1"/>
  <c r="P2035" i="3" s="1"/>
  <c r="M2036" i="3"/>
  <c r="N2036" i="3" s="1"/>
  <c r="O2036" i="3" s="1"/>
  <c r="P2036" i="3" s="1"/>
  <c r="M2037" i="3"/>
  <c r="N2037" i="3" s="1"/>
  <c r="O2037" i="3" s="1"/>
  <c r="P2037" i="3" s="1"/>
  <c r="M2038" i="3"/>
  <c r="N2038" i="3" s="1"/>
  <c r="O2038" i="3" s="1"/>
  <c r="P2038" i="3" s="1"/>
  <c r="M2039" i="3"/>
  <c r="N2039" i="3" s="1"/>
  <c r="O2039" i="3" s="1"/>
  <c r="P2039" i="3" s="1"/>
  <c r="M2040" i="3"/>
  <c r="N2040" i="3" s="1"/>
  <c r="O2040" i="3" s="1"/>
  <c r="P2040" i="3" s="1"/>
  <c r="M2041" i="3"/>
  <c r="N2041" i="3" s="1"/>
  <c r="O2041" i="3" s="1"/>
  <c r="P2041" i="3" s="1"/>
  <c r="M2042" i="3"/>
  <c r="N2042" i="3" s="1"/>
  <c r="O2042" i="3" s="1"/>
  <c r="P2042" i="3" s="1"/>
  <c r="M2043" i="3"/>
  <c r="N2043" i="3" s="1"/>
  <c r="O2043" i="3" s="1"/>
  <c r="P2043" i="3" s="1"/>
  <c r="M2044" i="3"/>
  <c r="N2044" i="3" s="1"/>
  <c r="O2044" i="3" s="1"/>
  <c r="P2044" i="3" s="1"/>
  <c r="M2045" i="3"/>
  <c r="N2045" i="3" s="1"/>
  <c r="O2045" i="3" s="1"/>
  <c r="P2045" i="3" s="1"/>
  <c r="M2046" i="3"/>
  <c r="N2046" i="3" s="1"/>
  <c r="O2046" i="3" s="1"/>
  <c r="P2046" i="3" s="1"/>
  <c r="M2047" i="3"/>
  <c r="N2047" i="3" s="1"/>
  <c r="O2047" i="3" s="1"/>
  <c r="P2047" i="3" s="1"/>
  <c r="M2048" i="3"/>
  <c r="N2048" i="3" s="1"/>
  <c r="O2048" i="3" s="1"/>
  <c r="P2048" i="3" s="1"/>
  <c r="M2049" i="3"/>
  <c r="N2049" i="3" s="1"/>
  <c r="O2049" i="3" s="1"/>
  <c r="P2049" i="3" s="1"/>
  <c r="M2050" i="3"/>
  <c r="N2050" i="3" s="1"/>
  <c r="O2050" i="3" s="1"/>
  <c r="P2050" i="3" s="1"/>
  <c r="M2051" i="3"/>
  <c r="N2051" i="3" s="1"/>
  <c r="O2051" i="3" s="1"/>
  <c r="P2051" i="3" s="1"/>
  <c r="M2052" i="3"/>
  <c r="N2052" i="3" s="1"/>
  <c r="O2052" i="3" s="1"/>
  <c r="P2052" i="3" s="1"/>
  <c r="M2053" i="3"/>
  <c r="N2053" i="3" s="1"/>
  <c r="O2053" i="3" s="1"/>
  <c r="P2053" i="3" s="1"/>
  <c r="M2054" i="3"/>
  <c r="N2054" i="3" s="1"/>
  <c r="O2054" i="3" s="1"/>
  <c r="P2054" i="3" s="1"/>
  <c r="M2055" i="3"/>
  <c r="N2055" i="3" s="1"/>
  <c r="O2055" i="3" s="1"/>
  <c r="P2055" i="3" s="1"/>
  <c r="M2056" i="3"/>
  <c r="N2056" i="3" s="1"/>
  <c r="O2056" i="3" s="1"/>
  <c r="P2056" i="3" s="1"/>
  <c r="M2057" i="3"/>
  <c r="N2057" i="3" s="1"/>
  <c r="O2057" i="3" s="1"/>
  <c r="P2057" i="3" s="1"/>
  <c r="M2058" i="3"/>
  <c r="N2058" i="3" s="1"/>
  <c r="O2058" i="3" s="1"/>
  <c r="P2058" i="3" s="1"/>
  <c r="M2059" i="3"/>
  <c r="N2059" i="3" s="1"/>
  <c r="O2059" i="3" s="1"/>
  <c r="P2059" i="3" s="1"/>
  <c r="M2060" i="3"/>
  <c r="N2060" i="3" s="1"/>
  <c r="O2060" i="3" s="1"/>
  <c r="P2060" i="3" s="1"/>
  <c r="M2061" i="3"/>
  <c r="N2061" i="3" s="1"/>
  <c r="O2061" i="3" s="1"/>
  <c r="P2061" i="3" s="1"/>
  <c r="M2062" i="3"/>
  <c r="N2062" i="3" s="1"/>
  <c r="O2062" i="3" s="1"/>
  <c r="P2062" i="3" s="1"/>
  <c r="M2063" i="3"/>
  <c r="N2063" i="3" s="1"/>
  <c r="O2063" i="3" s="1"/>
  <c r="P2063" i="3" s="1"/>
  <c r="M2064" i="3"/>
  <c r="N2064" i="3" s="1"/>
  <c r="O2064" i="3" s="1"/>
  <c r="P2064" i="3" s="1"/>
  <c r="M2065" i="3"/>
  <c r="N2065" i="3" s="1"/>
  <c r="O2065" i="3" s="1"/>
  <c r="P2065" i="3" s="1"/>
  <c r="M2066" i="3"/>
  <c r="N2066" i="3" s="1"/>
  <c r="O2066" i="3" s="1"/>
  <c r="P2066" i="3" s="1"/>
  <c r="M2067" i="3"/>
  <c r="N2067" i="3" s="1"/>
  <c r="O2067" i="3" s="1"/>
  <c r="P2067" i="3" s="1"/>
  <c r="M2068" i="3"/>
  <c r="N2068" i="3" s="1"/>
  <c r="O2068" i="3" s="1"/>
  <c r="P2068" i="3" s="1"/>
  <c r="M2069" i="3"/>
  <c r="N2069" i="3" s="1"/>
  <c r="O2069" i="3" s="1"/>
  <c r="P2069" i="3" s="1"/>
  <c r="M2070" i="3"/>
  <c r="N2070" i="3" s="1"/>
  <c r="O2070" i="3" s="1"/>
  <c r="P2070" i="3" s="1"/>
  <c r="M2071" i="3"/>
  <c r="N2071" i="3" s="1"/>
  <c r="O2071" i="3" s="1"/>
  <c r="P2071" i="3" s="1"/>
  <c r="M2072" i="3"/>
  <c r="N2072" i="3" s="1"/>
  <c r="O2072" i="3" s="1"/>
  <c r="P2072" i="3" s="1"/>
  <c r="M2073" i="3"/>
  <c r="N2073" i="3" s="1"/>
  <c r="O2073" i="3" s="1"/>
  <c r="P2073" i="3" s="1"/>
  <c r="M2074" i="3"/>
  <c r="N2074" i="3" s="1"/>
  <c r="O2074" i="3" s="1"/>
  <c r="P2074" i="3" s="1"/>
  <c r="M2075" i="3"/>
  <c r="N2075" i="3" s="1"/>
  <c r="O2075" i="3" s="1"/>
  <c r="P2075" i="3" s="1"/>
  <c r="M2076" i="3"/>
  <c r="N2076" i="3" s="1"/>
  <c r="O2076" i="3" s="1"/>
  <c r="P2076" i="3" s="1"/>
  <c r="M2077" i="3"/>
  <c r="N2077" i="3" s="1"/>
  <c r="O2077" i="3" s="1"/>
  <c r="P2077" i="3" s="1"/>
  <c r="M2078" i="3"/>
  <c r="N2078" i="3" s="1"/>
  <c r="O2078" i="3" s="1"/>
  <c r="P2078" i="3" s="1"/>
  <c r="M2079" i="3"/>
  <c r="N2079" i="3" s="1"/>
  <c r="O2079" i="3" s="1"/>
  <c r="P2079" i="3" s="1"/>
  <c r="M2080" i="3"/>
  <c r="N2080" i="3" s="1"/>
  <c r="O2080" i="3" s="1"/>
  <c r="P2080" i="3" s="1"/>
  <c r="M2081" i="3"/>
  <c r="N2081" i="3" s="1"/>
  <c r="O2081" i="3" s="1"/>
  <c r="P2081" i="3" s="1"/>
  <c r="M2082" i="3"/>
  <c r="N2082" i="3" s="1"/>
  <c r="O2082" i="3" s="1"/>
  <c r="P2082" i="3" s="1"/>
  <c r="M2083" i="3"/>
  <c r="N2083" i="3" s="1"/>
  <c r="O2083" i="3" s="1"/>
  <c r="P2083" i="3" s="1"/>
  <c r="M2084" i="3"/>
  <c r="N2084" i="3" s="1"/>
  <c r="O2084" i="3" s="1"/>
  <c r="P2084" i="3" s="1"/>
  <c r="M2085" i="3"/>
  <c r="N2085" i="3" s="1"/>
  <c r="O2085" i="3" s="1"/>
  <c r="P2085" i="3" s="1"/>
  <c r="M2086" i="3"/>
  <c r="N2086" i="3" s="1"/>
  <c r="O2086" i="3" s="1"/>
  <c r="P2086" i="3" s="1"/>
  <c r="M2087" i="3"/>
  <c r="N2087" i="3" s="1"/>
  <c r="O2087" i="3" s="1"/>
  <c r="P2087" i="3" s="1"/>
  <c r="M2088" i="3"/>
  <c r="N2088" i="3" s="1"/>
  <c r="O2088" i="3" s="1"/>
  <c r="P2088" i="3" s="1"/>
  <c r="M2089" i="3"/>
  <c r="N2089" i="3" s="1"/>
  <c r="O2089" i="3" s="1"/>
  <c r="P2089" i="3" s="1"/>
  <c r="M2090" i="3"/>
  <c r="N2090" i="3" s="1"/>
  <c r="O2090" i="3" s="1"/>
  <c r="P2090" i="3" s="1"/>
  <c r="M2091" i="3"/>
  <c r="N2091" i="3" s="1"/>
  <c r="O2091" i="3" s="1"/>
  <c r="P2091" i="3" s="1"/>
  <c r="M2092" i="3"/>
  <c r="N2092" i="3" s="1"/>
  <c r="O2092" i="3" s="1"/>
  <c r="P2092" i="3" s="1"/>
  <c r="M2093" i="3"/>
  <c r="N2093" i="3" s="1"/>
  <c r="O2093" i="3" s="1"/>
  <c r="P2093" i="3" s="1"/>
  <c r="M2094" i="3"/>
  <c r="N2094" i="3" s="1"/>
  <c r="O2094" i="3" s="1"/>
  <c r="P2094" i="3" s="1"/>
  <c r="M2095" i="3"/>
  <c r="N2095" i="3" s="1"/>
  <c r="O2095" i="3" s="1"/>
  <c r="P2095" i="3" s="1"/>
  <c r="M2096" i="3"/>
  <c r="N2096" i="3" s="1"/>
  <c r="O2096" i="3" s="1"/>
  <c r="P2096" i="3" s="1"/>
  <c r="M2097" i="3"/>
  <c r="N2097" i="3" s="1"/>
  <c r="O2097" i="3" s="1"/>
  <c r="P2097" i="3" s="1"/>
  <c r="M2098" i="3"/>
  <c r="N2098" i="3" s="1"/>
  <c r="O2098" i="3" s="1"/>
  <c r="P2098" i="3" s="1"/>
  <c r="M2099" i="3"/>
  <c r="N2099" i="3" s="1"/>
  <c r="O2099" i="3" s="1"/>
  <c r="P2099" i="3" s="1"/>
  <c r="M2100" i="3"/>
  <c r="N2100" i="3" s="1"/>
  <c r="O2100" i="3" s="1"/>
  <c r="P2100" i="3" s="1"/>
  <c r="M2101" i="3"/>
  <c r="N2101" i="3" s="1"/>
  <c r="O2101" i="3" s="1"/>
  <c r="P2101" i="3" s="1"/>
  <c r="M2102" i="3"/>
  <c r="N2102" i="3" s="1"/>
  <c r="O2102" i="3" s="1"/>
  <c r="P2102" i="3" s="1"/>
  <c r="M2103" i="3"/>
  <c r="N2103" i="3" s="1"/>
  <c r="O2103" i="3" s="1"/>
  <c r="P2103" i="3" s="1"/>
  <c r="M2104" i="3"/>
  <c r="N2104" i="3" s="1"/>
  <c r="O2104" i="3" s="1"/>
  <c r="P2104" i="3" s="1"/>
  <c r="M2105" i="3"/>
  <c r="N2105" i="3" s="1"/>
  <c r="O2105" i="3" s="1"/>
  <c r="P2105" i="3" s="1"/>
  <c r="M2106" i="3"/>
  <c r="N2106" i="3" s="1"/>
  <c r="O2106" i="3" s="1"/>
  <c r="P2106" i="3" s="1"/>
  <c r="M2107" i="3"/>
  <c r="N2107" i="3" s="1"/>
  <c r="O2107" i="3" s="1"/>
  <c r="P2107" i="3" s="1"/>
  <c r="M2108" i="3"/>
  <c r="N2108" i="3" s="1"/>
  <c r="O2108" i="3" s="1"/>
  <c r="P2108" i="3" s="1"/>
  <c r="M2109" i="3"/>
  <c r="N2109" i="3" s="1"/>
  <c r="O2109" i="3" s="1"/>
  <c r="P2109" i="3" s="1"/>
  <c r="M2110" i="3"/>
  <c r="N2110" i="3" s="1"/>
  <c r="O2110" i="3" s="1"/>
  <c r="P2110" i="3" s="1"/>
  <c r="M2111" i="3"/>
  <c r="N2111" i="3" s="1"/>
  <c r="O2111" i="3" s="1"/>
  <c r="P2111" i="3" s="1"/>
  <c r="M2112" i="3"/>
  <c r="N2112" i="3" s="1"/>
  <c r="O2112" i="3" s="1"/>
  <c r="P2112" i="3" s="1"/>
  <c r="M2113" i="3"/>
  <c r="N2113" i="3" s="1"/>
  <c r="O2113" i="3" s="1"/>
  <c r="P2113" i="3" s="1"/>
  <c r="M2114" i="3"/>
  <c r="N2114" i="3" s="1"/>
  <c r="O2114" i="3" s="1"/>
  <c r="P2114" i="3" s="1"/>
  <c r="M2115" i="3"/>
  <c r="N2115" i="3" s="1"/>
  <c r="O2115" i="3" s="1"/>
  <c r="P2115" i="3" s="1"/>
  <c r="M2116" i="3"/>
  <c r="N2116" i="3" s="1"/>
  <c r="O2116" i="3" s="1"/>
  <c r="P2116" i="3" s="1"/>
  <c r="M2117" i="3"/>
  <c r="N2117" i="3" s="1"/>
  <c r="O2117" i="3" s="1"/>
  <c r="P2117" i="3" s="1"/>
  <c r="M2118" i="3"/>
  <c r="N2118" i="3" s="1"/>
  <c r="O2118" i="3" s="1"/>
  <c r="P2118" i="3" s="1"/>
  <c r="M2119" i="3"/>
  <c r="N2119" i="3" s="1"/>
  <c r="O2119" i="3" s="1"/>
  <c r="P2119" i="3" s="1"/>
  <c r="M2120" i="3"/>
  <c r="N2120" i="3" s="1"/>
  <c r="O2120" i="3" s="1"/>
  <c r="P2120" i="3" s="1"/>
  <c r="M2121" i="3"/>
  <c r="N2121" i="3" s="1"/>
  <c r="O2121" i="3" s="1"/>
  <c r="P2121" i="3" s="1"/>
  <c r="M2122" i="3"/>
  <c r="N2122" i="3" s="1"/>
  <c r="O2122" i="3" s="1"/>
  <c r="P2122" i="3" s="1"/>
  <c r="M2123" i="3"/>
  <c r="N2123" i="3" s="1"/>
  <c r="O2123" i="3" s="1"/>
  <c r="P2123" i="3" s="1"/>
  <c r="M2124" i="3"/>
  <c r="N2124" i="3" s="1"/>
  <c r="O2124" i="3" s="1"/>
  <c r="P2124" i="3" s="1"/>
  <c r="M2125" i="3"/>
  <c r="N2125" i="3" s="1"/>
  <c r="O2125" i="3" s="1"/>
  <c r="P2125" i="3" s="1"/>
  <c r="M2126" i="3"/>
  <c r="N2126" i="3" s="1"/>
  <c r="O2126" i="3" s="1"/>
  <c r="P2126" i="3" s="1"/>
  <c r="M2127" i="3"/>
  <c r="N2127" i="3" s="1"/>
  <c r="O2127" i="3" s="1"/>
  <c r="P2127" i="3" s="1"/>
  <c r="M2128" i="3"/>
  <c r="N2128" i="3" s="1"/>
  <c r="O2128" i="3" s="1"/>
  <c r="P2128" i="3" s="1"/>
  <c r="M2129" i="3"/>
  <c r="N2129" i="3" s="1"/>
  <c r="O2129" i="3" s="1"/>
  <c r="P2129" i="3" s="1"/>
  <c r="M2130" i="3"/>
  <c r="N2130" i="3" s="1"/>
  <c r="O2130" i="3" s="1"/>
  <c r="P2130" i="3" s="1"/>
  <c r="M2131" i="3"/>
  <c r="N2131" i="3" s="1"/>
  <c r="O2131" i="3" s="1"/>
  <c r="P2131" i="3" s="1"/>
  <c r="M2132" i="3"/>
  <c r="N2132" i="3" s="1"/>
  <c r="O2132" i="3" s="1"/>
  <c r="P2132" i="3" s="1"/>
  <c r="M2133" i="3"/>
  <c r="N2133" i="3" s="1"/>
  <c r="O2133" i="3" s="1"/>
  <c r="P2133" i="3" s="1"/>
  <c r="M2134" i="3"/>
  <c r="N2134" i="3" s="1"/>
  <c r="O2134" i="3" s="1"/>
  <c r="P2134" i="3" s="1"/>
  <c r="M2135" i="3"/>
  <c r="N2135" i="3" s="1"/>
  <c r="O2135" i="3" s="1"/>
  <c r="P2135" i="3" s="1"/>
  <c r="M2136" i="3"/>
  <c r="N2136" i="3" s="1"/>
  <c r="O2136" i="3" s="1"/>
  <c r="P2136" i="3" s="1"/>
  <c r="M2137" i="3"/>
  <c r="N2137" i="3" s="1"/>
  <c r="O2137" i="3" s="1"/>
  <c r="P2137" i="3" s="1"/>
  <c r="M2138" i="3"/>
  <c r="N2138" i="3" s="1"/>
  <c r="O2138" i="3" s="1"/>
  <c r="P2138" i="3" s="1"/>
  <c r="M2139" i="3"/>
  <c r="N2139" i="3" s="1"/>
  <c r="O2139" i="3" s="1"/>
  <c r="P2139" i="3" s="1"/>
  <c r="M2140" i="3"/>
  <c r="N2140" i="3" s="1"/>
  <c r="O2140" i="3" s="1"/>
  <c r="P2140" i="3" s="1"/>
  <c r="M2141" i="3"/>
  <c r="N2141" i="3" s="1"/>
  <c r="O2141" i="3" s="1"/>
  <c r="P2141" i="3" s="1"/>
  <c r="M2142" i="3"/>
  <c r="N2142" i="3" s="1"/>
  <c r="O2142" i="3" s="1"/>
  <c r="P2142" i="3" s="1"/>
  <c r="M2143" i="3"/>
  <c r="N2143" i="3" s="1"/>
  <c r="O2143" i="3" s="1"/>
  <c r="P2143" i="3" s="1"/>
  <c r="M2144" i="3"/>
  <c r="N2144" i="3" s="1"/>
  <c r="O2144" i="3" s="1"/>
  <c r="P2144" i="3" s="1"/>
  <c r="M2145" i="3"/>
  <c r="N2145" i="3" s="1"/>
  <c r="O2145" i="3" s="1"/>
  <c r="P2145" i="3" s="1"/>
  <c r="M2146" i="3"/>
  <c r="N2146" i="3" s="1"/>
  <c r="O2146" i="3" s="1"/>
  <c r="P2146" i="3" s="1"/>
  <c r="M2147" i="3"/>
  <c r="N2147" i="3" s="1"/>
  <c r="O2147" i="3" s="1"/>
  <c r="P2147" i="3" s="1"/>
  <c r="M2148" i="3"/>
  <c r="N2148" i="3" s="1"/>
  <c r="O2148" i="3" s="1"/>
  <c r="P2148" i="3" s="1"/>
  <c r="M2149" i="3"/>
  <c r="N2149" i="3" s="1"/>
  <c r="O2149" i="3" s="1"/>
  <c r="P2149" i="3" s="1"/>
  <c r="M2150" i="3"/>
  <c r="N2150" i="3" s="1"/>
  <c r="O2150" i="3" s="1"/>
  <c r="P2150" i="3" s="1"/>
  <c r="M2151" i="3"/>
  <c r="N2151" i="3" s="1"/>
  <c r="O2151" i="3" s="1"/>
  <c r="P2151" i="3" s="1"/>
  <c r="M2152" i="3"/>
  <c r="N2152" i="3" s="1"/>
  <c r="O2152" i="3" s="1"/>
  <c r="P2152" i="3" s="1"/>
  <c r="M2153" i="3"/>
  <c r="N2153" i="3" s="1"/>
  <c r="O2153" i="3" s="1"/>
  <c r="P2153" i="3" s="1"/>
  <c r="M2154" i="3"/>
  <c r="N2154" i="3" s="1"/>
  <c r="O2154" i="3" s="1"/>
  <c r="P2154" i="3" s="1"/>
  <c r="M2155" i="3"/>
  <c r="N2155" i="3" s="1"/>
  <c r="O2155" i="3" s="1"/>
  <c r="P2155" i="3" s="1"/>
  <c r="M2156" i="3"/>
  <c r="N2156" i="3" s="1"/>
  <c r="O2156" i="3" s="1"/>
  <c r="P2156" i="3" s="1"/>
  <c r="M2157" i="3"/>
  <c r="N2157" i="3" s="1"/>
  <c r="O2157" i="3" s="1"/>
  <c r="P2157" i="3" s="1"/>
  <c r="M2158" i="3"/>
  <c r="N2158" i="3" s="1"/>
  <c r="O2158" i="3" s="1"/>
  <c r="P2158" i="3" s="1"/>
  <c r="M2159" i="3"/>
  <c r="N2159" i="3" s="1"/>
  <c r="O2159" i="3" s="1"/>
  <c r="P2159" i="3" s="1"/>
  <c r="M2160" i="3"/>
  <c r="N2160" i="3" s="1"/>
  <c r="O2160" i="3" s="1"/>
  <c r="P2160" i="3" s="1"/>
  <c r="M2161" i="3"/>
  <c r="N2161" i="3" s="1"/>
  <c r="O2161" i="3" s="1"/>
  <c r="P2161" i="3" s="1"/>
  <c r="M2162" i="3"/>
  <c r="N2162" i="3" s="1"/>
  <c r="O2162" i="3" s="1"/>
  <c r="P2162" i="3" s="1"/>
  <c r="M2163" i="3"/>
  <c r="N2163" i="3" s="1"/>
  <c r="O2163" i="3" s="1"/>
  <c r="P2163" i="3" s="1"/>
  <c r="M2164" i="3"/>
  <c r="N2164" i="3" s="1"/>
  <c r="O2164" i="3" s="1"/>
  <c r="P2164" i="3" s="1"/>
  <c r="M2165" i="3"/>
  <c r="N2165" i="3" s="1"/>
  <c r="O2165" i="3" s="1"/>
  <c r="P2165" i="3" s="1"/>
  <c r="M2166" i="3"/>
  <c r="N2166" i="3" s="1"/>
  <c r="O2166" i="3" s="1"/>
  <c r="P2166" i="3" s="1"/>
  <c r="M2167" i="3"/>
  <c r="N2167" i="3" s="1"/>
  <c r="O2167" i="3" s="1"/>
  <c r="P2167" i="3" s="1"/>
  <c r="M2168" i="3"/>
  <c r="N2168" i="3" s="1"/>
  <c r="O2168" i="3" s="1"/>
  <c r="P2168" i="3" s="1"/>
  <c r="M2169" i="3"/>
  <c r="N2169" i="3" s="1"/>
  <c r="O2169" i="3" s="1"/>
  <c r="P2169" i="3" s="1"/>
  <c r="M2170" i="3"/>
  <c r="N2170" i="3" s="1"/>
  <c r="O2170" i="3" s="1"/>
  <c r="P2170" i="3" s="1"/>
  <c r="M2171" i="3"/>
  <c r="N2171" i="3" s="1"/>
  <c r="O2171" i="3" s="1"/>
  <c r="P2171" i="3" s="1"/>
  <c r="M2172" i="3"/>
  <c r="N2172" i="3" s="1"/>
  <c r="O2172" i="3" s="1"/>
  <c r="P2172" i="3" s="1"/>
  <c r="M2173" i="3"/>
  <c r="N2173" i="3" s="1"/>
  <c r="O2173" i="3" s="1"/>
  <c r="P2173" i="3" s="1"/>
  <c r="M2174" i="3"/>
  <c r="N2174" i="3" s="1"/>
  <c r="O2174" i="3" s="1"/>
  <c r="P2174" i="3" s="1"/>
  <c r="M2175" i="3"/>
  <c r="N2175" i="3" s="1"/>
  <c r="O2175" i="3" s="1"/>
  <c r="P2175" i="3" s="1"/>
  <c r="M2176" i="3"/>
  <c r="N2176" i="3" s="1"/>
  <c r="O2176" i="3" s="1"/>
  <c r="P2176" i="3" s="1"/>
  <c r="M2177" i="3"/>
  <c r="N2177" i="3" s="1"/>
  <c r="O2177" i="3" s="1"/>
  <c r="P2177" i="3" s="1"/>
  <c r="M2178" i="3"/>
  <c r="N2178" i="3" s="1"/>
  <c r="O2178" i="3" s="1"/>
  <c r="P2178" i="3" s="1"/>
  <c r="M2179" i="3"/>
  <c r="N2179" i="3" s="1"/>
  <c r="O2179" i="3" s="1"/>
  <c r="P2179" i="3" s="1"/>
  <c r="M2180" i="3"/>
  <c r="N2180" i="3" s="1"/>
  <c r="O2180" i="3" s="1"/>
  <c r="P2180" i="3" s="1"/>
  <c r="M2181" i="3"/>
  <c r="N2181" i="3" s="1"/>
  <c r="O2181" i="3" s="1"/>
  <c r="P2181" i="3" s="1"/>
  <c r="M2182" i="3"/>
  <c r="N2182" i="3" s="1"/>
  <c r="O2182" i="3" s="1"/>
  <c r="P2182" i="3" s="1"/>
  <c r="M2183" i="3"/>
  <c r="N2183" i="3" s="1"/>
  <c r="O2183" i="3" s="1"/>
  <c r="P2183" i="3" s="1"/>
  <c r="M2184" i="3"/>
  <c r="N2184" i="3" s="1"/>
  <c r="O2184" i="3" s="1"/>
  <c r="P2184" i="3" s="1"/>
  <c r="M2185" i="3"/>
  <c r="N2185" i="3" s="1"/>
  <c r="O2185" i="3" s="1"/>
  <c r="P2185" i="3" s="1"/>
  <c r="M2186" i="3"/>
  <c r="N2186" i="3" s="1"/>
  <c r="O2186" i="3" s="1"/>
  <c r="P2186" i="3" s="1"/>
  <c r="M2187" i="3"/>
  <c r="N2187" i="3" s="1"/>
  <c r="O2187" i="3" s="1"/>
  <c r="P2187" i="3" s="1"/>
  <c r="M2188" i="3"/>
  <c r="N2188" i="3" s="1"/>
  <c r="O2188" i="3" s="1"/>
  <c r="P2188" i="3" s="1"/>
  <c r="M2189" i="3"/>
  <c r="N2189" i="3" s="1"/>
  <c r="O2189" i="3" s="1"/>
  <c r="P2189" i="3" s="1"/>
  <c r="M2190" i="3"/>
  <c r="N2190" i="3" s="1"/>
  <c r="O2190" i="3" s="1"/>
  <c r="P2190" i="3" s="1"/>
  <c r="M2191" i="3"/>
  <c r="N2191" i="3" s="1"/>
  <c r="O2191" i="3" s="1"/>
  <c r="P2191" i="3" s="1"/>
  <c r="M2192" i="3"/>
  <c r="N2192" i="3" s="1"/>
  <c r="O2192" i="3" s="1"/>
  <c r="P2192" i="3" s="1"/>
  <c r="M2193" i="3"/>
  <c r="N2193" i="3" s="1"/>
  <c r="O2193" i="3" s="1"/>
  <c r="P2193" i="3" s="1"/>
  <c r="M2194" i="3"/>
  <c r="N2194" i="3" s="1"/>
  <c r="O2194" i="3" s="1"/>
  <c r="P2194" i="3" s="1"/>
  <c r="M2195" i="3"/>
  <c r="N2195" i="3" s="1"/>
  <c r="O2195" i="3" s="1"/>
  <c r="P2195" i="3" s="1"/>
  <c r="M2196" i="3"/>
  <c r="N2196" i="3" s="1"/>
  <c r="O2196" i="3" s="1"/>
  <c r="P2196" i="3" s="1"/>
  <c r="M2197" i="3"/>
  <c r="N2197" i="3" s="1"/>
  <c r="O2197" i="3" s="1"/>
  <c r="P2197" i="3" s="1"/>
  <c r="M2198" i="3"/>
  <c r="N2198" i="3" s="1"/>
  <c r="O2198" i="3" s="1"/>
  <c r="P2198" i="3" s="1"/>
  <c r="M2199" i="3"/>
  <c r="N2199" i="3" s="1"/>
  <c r="O2199" i="3" s="1"/>
  <c r="P2199" i="3" s="1"/>
  <c r="M2200" i="3"/>
  <c r="N2200" i="3" s="1"/>
  <c r="O2200" i="3" s="1"/>
  <c r="P2200" i="3" s="1"/>
  <c r="M2201" i="3"/>
  <c r="N2201" i="3" s="1"/>
  <c r="O2201" i="3" s="1"/>
  <c r="P2201" i="3" s="1"/>
  <c r="M2202" i="3"/>
  <c r="N2202" i="3" s="1"/>
  <c r="O2202" i="3" s="1"/>
  <c r="P2202" i="3" s="1"/>
  <c r="M2203" i="3"/>
  <c r="N2203" i="3" s="1"/>
  <c r="O2203" i="3" s="1"/>
  <c r="P2203" i="3" s="1"/>
  <c r="M2204" i="3"/>
  <c r="N2204" i="3" s="1"/>
  <c r="O2204" i="3" s="1"/>
  <c r="P2204" i="3" s="1"/>
  <c r="M2205" i="3"/>
  <c r="N2205" i="3" s="1"/>
  <c r="O2205" i="3" s="1"/>
  <c r="P2205" i="3" s="1"/>
  <c r="M2206" i="3"/>
  <c r="N2206" i="3" s="1"/>
  <c r="O2206" i="3" s="1"/>
  <c r="P2206" i="3" s="1"/>
  <c r="M2207" i="3"/>
  <c r="N2207" i="3" s="1"/>
  <c r="O2207" i="3" s="1"/>
  <c r="P2207" i="3" s="1"/>
  <c r="M2208" i="3"/>
  <c r="N2208" i="3" s="1"/>
  <c r="O2208" i="3" s="1"/>
  <c r="P2208" i="3" s="1"/>
  <c r="M2209" i="3"/>
  <c r="N2209" i="3" s="1"/>
  <c r="O2209" i="3" s="1"/>
  <c r="P2209" i="3" s="1"/>
  <c r="M2210" i="3"/>
  <c r="N2210" i="3" s="1"/>
  <c r="O2210" i="3" s="1"/>
  <c r="P2210" i="3" s="1"/>
  <c r="M2211" i="3"/>
  <c r="N2211" i="3" s="1"/>
  <c r="O2211" i="3" s="1"/>
  <c r="P2211" i="3" s="1"/>
  <c r="M2212" i="3"/>
  <c r="N2212" i="3" s="1"/>
  <c r="O2212" i="3" s="1"/>
  <c r="P2212" i="3" s="1"/>
  <c r="M2213" i="3"/>
  <c r="N2213" i="3" s="1"/>
  <c r="O2213" i="3" s="1"/>
  <c r="P2213" i="3" s="1"/>
  <c r="M2214" i="3"/>
  <c r="N2214" i="3" s="1"/>
  <c r="O2214" i="3" s="1"/>
  <c r="P2214" i="3" s="1"/>
  <c r="M2215" i="3"/>
  <c r="N2215" i="3" s="1"/>
  <c r="O2215" i="3" s="1"/>
  <c r="P2215" i="3" s="1"/>
  <c r="M2216" i="3"/>
  <c r="N2216" i="3" s="1"/>
  <c r="O2216" i="3" s="1"/>
  <c r="P2216" i="3" s="1"/>
  <c r="M2217" i="3"/>
  <c r="N2217" i="3" s="1"/>
  <c r="O2217" i="3" s="1"/>
  <c r="P2217" i="3" s="1"/>
  <c r="M2218" i="3"/>
  <c r="N2218" i="3" s="1"/>
  <c r="O2218" i="3" s="1"/>
  <c r="P2218" i="3" s="1"/>
  <c r="M2219" i="3"/>
  <c r="N2219" i="3" s="1"/>
  <c r="O2219" i="3" s="1"/>
  <c r="P2219" i="3" s="1"/>
  <c r="M2220" i="3"/>
  <c r="N2220" i="3" s="1"/>
  <c r="O2220" i="3" s="1"/>
  <c r="P2220" i="3" s="1"/>
  <c r="M2221" i="3"/>
  <c r="N2221" i="3" s="1"/>
  <c r="O2221" i="3" s="1"/>
  <c r="P2221" i="3" s="1"/>
  <c r="M2222" i="3"/>
  <c r="N2222" i="3" s="1"/>
  <c r="O2222" i="3" s="1"/>
  <c r="P2222" i="3" s="1"/>
  <c r="M2223" i="3"/>
  <c r="N2223" i="3" s="1"/>
  <c r="O2223" i="3" s="1"/>
  <c r="P2223" i="3" s="1"/>
  <c r="M2224" i="3"/>
  <c r="N2224" i="3" s="1"/>
  <c r="O2224" i="3" s="1"/>
  <c r="P2224" i="3" s="1"/>
  <c r="M2225" i="3"/>
  <c r="N2225" i="3" s="1"/>
  <c r="O2225" i="3" s="1"/>
  <c r="P2225" i="3" s="1"/>
  <c r="M2226" i="3"/>
  <c r="N2226" i="3" s="1"/>
  <c r="O2226" i="3" s="1"/>
  <c r="P2226" i="3" s="1"/>
  <c r="M2227" i="3"/>
  <c r="N2227" i="3" s="1"/>
  <c r="O2227" i="3" s="1"/>
  <c r="P2227" i="3" s="1"/>
  <c r="M2228" i="3"/>
  <c r="N2228" i="3" s="1"/>
  <c r="O2228" i="3" s="1"/>
  <c r="P2228" i="3" s="1"/>
  <c r="M2229" i="3"/>
  <c r="N2229" i="3" s="1"/>
  <c r="O2229" i="3" s="1"/>
  <c r="P2229" i="3" s="1"/>
  <c r="M2230" i="3"/>
  <c r="N2230" i="3" s="1"/>
  <c r="O2230" i="3" s="1"/>
  <c r="P2230" i="3" s="1"/>
  <c r="M2231" i="3"/>
  <c r="N2231" i="3" s="1"/>
  <c r="O2231" i="3" s="1"/>
  <c r="P2231" i="3" s="1"/>
  <c r="M2232" i="3"/>
  <c r="N2232" i="3" s="1"/>
  <c r="O2232" i="3" s="1"/>
  <c r="P2232" i="3" s="1"/>
  <c r="M2233" i="3"/>
  <c r="N2233" i="3" s="1"/>
  <c r="O2233" i="3" s="1"/>
  <c r="P2233" i="3" s="1"/>
  <c r="M2234" i="3"/>
  <c r="N2234" i="3" s="1"/>
  <c r="O2234" i="3" s="1"/>
  <c r="P2234" i="3" s="1"/>
  <c r="M2235" i="3"/>
  <c r="N2235" i="3" s="1"/>
  <c r="O2235" i="3" s="1"/>
  <c r="P2235" i="3" s="1"/>
  <c r="M2236" i="3"/>
  <c r="N2236" i="3" s="1"/>
  <c r="O2236" i="3" s="1"/>
  <c r="P2236" i="3" s="1"/>
  <c r="M2237" i="3"/>
  <c r="N2237" i="3" s="1"/>
  <c r="O2237" i="3" s="1"/>
  <c r="P2237" i="3" s="1"/>
  <c r="M2238" i="3"/>
  <c r="N2238" i="3" s="1"/>
  <c r="O2238" i="3" s="1"/>
  <c r="P2238" i="3" s="1"/>
  <c r="M2239" i="3"/>
  <c r="N2239" i="3" s="1"/>
  <c r="O2239" i="3" s="1"/>
  <c r="P2239" i="3" s="1"/>
  <c r="M2240" i="3"/>
  <c r="N2240" i="3" s="1"/>
  <c r="O2240" i="3" s="1"/>
  <c r="P2240" i="3" s="1"/>
  <c r="M2241" i="3"/>
  <c r="N2241" i="3" s="1"/>
  <c r="O2241" i="3" s="1"/>
  <c r="P2241" i="3" s="1"/>
  <c r="M2242" i="3"/>
  <c r="N2242" i="3" s="1"/>
  <c r="O2242" i="3" s="1"/>
  <c r="P2242" i="3" s="1"/>
  <c r="M2243" i="3"/>
  <c r="N2243" i="3" s="1"/>
  <c r="O2243" i="3" s="1"/>
  <c r="P2243" i="3" s="1"/>
  <c r="M2244" i="3"/>
  <c r="N2244" i="3" s="1"/>
  <c r="O2244" i="3" s="1"/>
  <c r="P2244" i="3" s="1"/>
  <c r="M2245" i="3"/>
  <c r="N2245" i="3" s="1"/>
  <c r="O2245" i="3" s="1"/>
  <c r="P2245" i="3" s="1"/>
  <c r="M2246" i="3"/>
  <c r="N2246" i="3" s="1"/>
  <c r="O2246" i="3" s="1"/>
  <c r="P2246" i="3" s="1"/>
  <c r="M2247" i="3"/>
  <c r="N2247" i="3" s="1"/>
  <c r="O2247" i="3" s="1"/>
  <c r="P2247" i="3" s="1"/>
  <c r="M2248" i="3"/>
  <c r="N2248" i="3" s="1"/>
  <c r="O2248" i="3" s="1"/>
  <c r="P2248" i="3" s="1"/>
  <c r="M2249" i="3"/>
  <c r="N2249" i="3" s="1"/>
  <c r="O2249" i="3" s="1"/>
  <c r="P2249" i="3" s="1"/>
  <c r="M2250" i="3"/>
  <c r="N2250" i="3" s="1"/>
  <c r="O2250" i="3" s="1"/>
  <c r="P2250" i="3" s="1"/>
  <c r="M2251" i="3"/>
  <c r="N2251" i="3" s="1"/>
  <c r="O2251" i="3" s="1"/>
  <c r="P2251" i="3" s="1"/>
  <c r="M2252" i="3"/>
  <c r="N2252" i="3" s="1"/>
  <c r="O2252" i="3" s="1"/>
  <c r="P2252" i="3" s="1"/>
  <c r="M2253" i="3"/>
  <c r="N2253" i="3" s="1"/>
  <c r="O2253" i="3" s="1"/>
  <c r="P2253" i="3" s="1"/>
  <c r="M2254" i="3"/>
  <c r="N2254" i="3" s="1"/>
  <c r="O2254" i="3" s="1"/>
  <c r="P2254" i="3" s="1"/>
  <c r="M2255" i="3"/>
  <c r="N2255" i="3" s="1"/>
  <c r="O2255" i="3" s="1"/>
  <c r="P2255" i="3" s="1"/>
  <c r="M2256" i="3"/>
  <c r="N2256" i="3" s="1"/>
  <c r="O2256" i="3" s="1"/>
  <c r="P2256" i="3" s="1"/>
  <c r="M2257" i="3"/>
  <c r="N2257" i="3" s="1"/>
  <c r="O2257" i="3" s="1"/>
  <c r="P2257" i="3" s="1"/>
  <c r="M2258" i="3"/>
  <c r="N2258" i="3" s="1"/>
  <c r="O2258" i="3" s="1"/>
  <c r="P2258" i="3" s="1"/>
  <c r="M2259" i="3"/>
  <c r="N2259" i="3" s="1"/>
  <c r="O2259" i="3" s="1"/>
  <c r="P2259" i="3" s="1"/>
  <c r="M2260" i="3"/>
  <c r="N2260" i="3" s="1"/>
  <c r="O2260" i="3" s="1"/>
  <c r="P2260" i="3" s="1"/>
  <c r="M2261" i="3"/>
  <c r="N2261" i="3" s="1"/>
  <c r="O2261" i="3" s="1"/>
  <c r="P2261" i="3" s="1"/>
  <c r="M2262" i="3"/>
  <c r="N2262" i="3" s="1"/>
  <c r="O2262" i="3" s="1"/>
  <c r="P2262" i="3" s="1"/>
  <c r="M2263" i="3"/>
  <c r="N2263" i="3" s="1"/>
  <c r="O2263" i="3" s="1"/>
  <c r="P2263" i="3" s="1"/>
  <c r="M2264" i="3"/>
  <c r="N2264" i="3" s="1"/>
  <c r="O2264" i="3" s="1"/>
  <c r="P2264" i="3" s="1"/>
  <c r="M2265" i="3"/>
  <c r="N2265" i="3" s="1"/>
  <c r="O2265" i="3" s="1"/>
  <c r="P2265" i="3" s="1"/>
  <c r="M2266" i="3"/>
  <c r="N2266" i="3" s="1"/>
  <c r="O2266" i="3" s="1"/>
  <c r="P2266" i="3" s="1"/>
  <c r="M2267" i="3"/>
  <c r="N2267" i="3" s="1"/>
  <c r="O2267" i="3" s="1"/>
  <c r="P2267" i="3" s="1"/>
  <c r="M2268" i="3"/>
  <c r="N2268" i="3" s="1"/>
  <c r="O2268" i="3" s="1"/>
  <c r="P2268" i="3" s="1"/>
  <c r="M2269" i="3"/>
  <c r="N2269" i="3" s="1"/>
  <c r="O2269" i="3" s="1"/>
  <c r="P2269" i="3" s="1"/>
  <c r="M2270" i="3"/>
  <c r="N2270" i="3" s="1"/>
  <c r="O2270" i="3" s="1"/>
  <c r="P2270" i="3" s="1"/>
  <c r="M2271" i="3"/>
  <c r="N2271" i="3" s="1"/>
  <c r="O2271" i="3" s="1"/>
  <c r="P2271" i="3" s="1"/>
  <c r="M2272" i="3"/>
  <c r="N2272" i="3" s="1"/>
  <c r="O2272" i="3" s="1"/>
  <c r="P2272" i="3" s="1"/>
  <c r="M2273" i="3"/>
  <c r="N2273" i="3" s="1"/>
  <c r="O2273" i="3" s="1"/>
  <c r="P2273" i="3" s="1"/>
  <c r="M2274" i="3"/>
  <c r="N2274" i="3" s="1"/>
  <c r="O2274" i="3" s="1"/>
  <c r="P2274" i="3" s="1"/>
  <c r="M2275" i="3"/>
  <c r="N2275" i="3" s="1"/>
  <c r="O2275" i="3" s="1"/>
  <c r="P2275" i="3" s="1"/>
  <c r="M2276" i="3"/>
  <c r="N2276" i="3" s="1"/>
  <c r="O2276" i="3" s="1"/>
  <c r="P2276" i="3" s="1"/>
  <c r="M2277" i="3"/>
  <c r="N2277" i="3" s="1"/>
  <c r="O2277" i="3" s="1"/>
  <c r="P2277" i="3" s="1"/>
  <c r="M2278" i="3"/>
  <c r="N2278" i="3" s="1"/>
  <c r="O2278" i="3" s="1"/>
  <c r="P2278" i="3" s="1"/>
  <c r="M2279" i="3"/>
  <c r="N2279" i="3" s="1"/>
  <c r="O2279" i="3" s="1"/>
  <c r="P2279" i="3" s="1"/>
  <c r="M2280" i="3"/>
  <c r="N2280" i="3" s="1"/>
  <c r="O2280" i="3" s="1"/>
  <c r="P2280" i="3" s="1"/>
  <c r="M2281" i="3"/>
  <c r="N2281" i="3" s="1"/>
  <c r="O2281" i="3" s="1"/>
  <c r="P2281" i="3" s="1"/>
  <c r="M2282" i="3"/>
  <c r="N2282" i="3" s="1"/>
  <c r="O2282" i="3" s="1"/>
  <c r="P2282" i="3" s="1"/>
  <c r="M2283" i="3"/>
  <c r="N2283" i="3" s="1"/>
  <c r="O2283" i="3" s="1"/>
  <c r="P2283" i="3" s="1"/>
  <c r="M2284" i="3"/>
  <c r="N2284" i="3" s="1"/>
  <c r="O2284" i="3" s="1"/>
  <c r="P2284" i="3" s="1"/>
  <c r="M2285" i="3"/>
  <c r="N2285" i="3" s="1"/>
  <c r="O2285" i="3" s="1"/>
  <c r="P2285" i="3" s="1"/>
  <c r="M2286" i="3"/>
  <c r="N2286" i="3" s="1"/>
  <c r="O2286" i="3" s="1"/>
  <c r="P2286" i="3" s="1"/>
  <c r="M2287" i="3"/>
  <c r="N2287" i="3" s="1"/>
  <c r="O2287" i="3" s="1"/>
  <c r="P2287" i="3" s="1"/>
  <c r="M2288" i="3"/>
  <c r="N2288" i="3" s="1"/>
  <c r="O2288" i="3" s="1"/>
  <c r="P2288" i="3" s="1"/>
  <c r="M2289" i="3"/>
  <c r="N2289" i="3" s="1"/>
  <c r="O2289" i="3" s="1"/>
  <c r="P2289" i="3" s="1"/>
  <c r="M2290" i="3"/>
  <c r="N2290" i="3" s="1"/>
  <c r="O2290" i="3" s="1"/>
  <c r="P2290" i="3" s="1"/>
  <c r="M2291" i="3"/>
  <c r="N2291" i="3" s="1"/>
  <c r="O2291" i="3" s="1"/>
  <c r="P2291" i="3" s="1"/>
  <c r="M2292" i="3"/>
  <c r="N2292" i="3" s="1"/>
  <c r="O2292" i="3" s="1"/>
  <c r="P2292" i="3" s="1"/>
  <c r="M2293" i="3"/>
  <c r="N2293" i="3" s="1"/>
  <c r="O2293" i="3" s="1"/>
  <c r="P2293" i="3" s="1"/>
  <c r="M2294" i="3"/>
  <c r="N2294" i="3" s="1"/>
  <c r="O2294" i="3" s="1"/>
  <c r="P2294" i="3" s="1"/>
  <c r="M2295" i="3"/>
  <c r="N2295" i="3" s="1"/>
  <c r="O2295" i="3" s="1"/>
  <c r="P2295" i="3" s="1"/>
  <c r="M2296" i="3"/>
  <c r="N2296" i="3" s="1"/>
  <c r="O2296" i="3" s="1"/>
  <c r="P2296" i="3" s="1"/>
  <c r="M2297" i="3"/>
  <c r="N2297" i="3" s="1"/>
  <c r="O2297" i="3" s="1"/>
  <c r="P2297" i="3" s="1"/>
  <c r="M2298" i="3"/>
  <c r="N2298" i="3" s="1"/>
  <c r="O2298" i="3" s="1"/>
  <c r="P2298" i="3" s="1"/>
  <c r="M2299" i="3"/>
  <c r="N2299" i="3" s="1"/>
  <c r="O2299" i="3" s="1"/>
  <c r="P2299" i="3" s="1"/>
  <c r="M2300" i="3"/>
  <c r="N2300" i="3" s="1"/>
  <c r="O2300" i="3" s="1"/>
  <c r="P2300" i="3" s="1"/>
  <c r="M2301" i="3"/>
  <c r="N2301" i="3" s="1"/>
  <c r="O2301" i="3" s="1"/>
  <c r="P2301" i="3" s="1"/>
  <c r="M2302" i="3"/>
  <c r="N2302" i="3" s="1"/>
  <c r="O2302" i="3" s="1"/>
  <c r="P2302" i="3" s="1"/>
  <c r="M2303" i="3"/>
  <c r="N2303" i="3" s="1"/>
  <c r="O2303" i="3" s="1"/>
  <c r="P2303" i="3" s="1"/>
  <c r="M2304" i="3"/>
  <c r="N2304" i="3" s="1"/>
  <c r="O2304" i="3" s="1"/>
  <c r="P2304" i="3" s="1"/>
  <c r="M2305" i="3"/>
  <c r="N2305" i="3" s="1"/>
  <c r="O2305" i="3" s="1"/>
  <c r="P2305" i="3" s="1"/>
  <c r="M2306" i="3"/>
  <c r="N2306" i="3" s="1"/>
  <c r="O2306" i="3" s="1"/>
  <c r="P2306" i="3" s="1"/>
  <c r="M2307" i="3"/>
  <c r="N2307" i="3" s="1"/>
  <c r="O2307" i="3" s="1"/>
  <c r="P2307" i="3" s="1"/>
  <c r="M2308" i="3"/>
  <c r="N2308" i="3" s="1"/>
  <c r="O2308" i="3" s="1"/>
  <c r="P2308" i="3" s="1"/>
  <c r="M2309" i="3"/>
  <c r="N2309" i="3" s="1"/>
  <c r="O2309" i="3" s="1"/>
  <c r="P2309" i="3" s="1"/>
  <c r="M2310" i="3"/>
  <c r="N2310" i="3" s="1"/>
  <c r="O2310" i="3" s="1"/>
  <c r="P2310" i="3" s="1"/>
  <c r="M2311" i="3"/>
  <c r="N2311" i="3" s="1"/>
  <c r="O2311" i="3" s="1"/>
  <c r="P2311" i="3" s="1"/>
  <c r="M2312" i="3"/>
  <c r="N2312" i="3" s="1"/>
  <c r="O2312" i="3" s="1"/>
  <c r="P2312" i="3" s="1"/>
  <c r="M2313" i="3"/>
  <c r="N2313" i="3" s="1"/>
  <c r="O2313" i="3" s="1"/>
  <c r="P2313" i="3" s="1"/>
  <c r="M2314" i="3"/>
  <c r="N2314" i="3" s="1"/>
  <c r="O2314" i="3" s="1"/>
  <c r="P2314" i="3" s="1"/>
  <c r="M2315" i="3"/>
  <c r="N2315" i="3" s="1"/>
  <c r="O2315" i="3" s="1"/>
  <c r="P2315" i="3" s="1"/>
  <c r="M2316" i="3"/>
  <c r="N2316" i="3" s="1"/>
  <c r="O2316" i="3" s="1"/>
  <c r="P2316" i="3" s="1"/>
  <c r="M2318" i="3"/>
  <c r="N2318" i="3" s="1"/>
  <c r="O2318" i="3" s="1"/>
  <c r="P2318" i="3" s="1"/>
  <c r="M2317" i="3"/>
  <c r="N2317" i="3" s="1"/>
  <c r="O2317" i="3" s="1"/>
  <c r="P2317" i="3" s="1"/>
  <c r="M2319" i="3"/>
  <c r="N2319" i="3" s="1"/>
  <c r="O2319" i="3" s="1"/>
  <c r="P2319" i="3" s="1"/>
  <c r="M2320" i="3"/>
  <c r="N2320" i="3" s="1"/>
  <c r="O2320" i="3" s="1"/>
  <c r="P2320" i="3" s="1"/>
  <c r="M2321" i="3"/>
  <c r="N2321" i="3" s="1"/>
  <c r="O2321" i="3" s="1"/>
  <c r="P2321" i="3" s="1"/>
  <c r="M2322" i="3"/>
  <c r="N2322" i="3" s="1"/>
  <c r="O2322" i="3" s="1"/>
  <c r="P2322" i="3" s="1"/>
  <c r="M2323" i="3"/>
  <c r="N2323" i="3" s="1"/>
  <c r="O2323" i="3" s="1"/>
  <c r="P2323" i="3" s="1"/>
  <c r="M2324" i="3"/>
  <c r="N2324" i="3" s="1"/>
  <c r="O2324" i="3" s="1"/>
  <c r="P2324" i="3" s="1"/>
  <c r="M2325" i="3"/>
  <c r="N2325" i="3" s="1"/>
  <c r="O2325" i="3" s="1"/>
  <c r="P2325" i="3" s="1"/>
  <c r="M2326" i="3"/>
  <c r="N2326" i="3" s="1"/>
  <c r="O2326" i="3" s="1"/>
  <c r="P2326" i="3" s="1"/>
  <c r="M2327" i="3"/>
  <c r="N2327" i="3" s="1"/>
  <c r="O2327" i="3" s="1"/>
  <c r="P2327" i="3" s="1"/>
  <c r="M2328" i="3"/>
  <c r="N2328" i="3" s="1"/>
  <c r="O2328" i="3" s="1"/>
  <c r="P2328" i="3" s="1"/>
  <c r="M2329" i="3"/>
  <c r="N2329" i="3" s="1"/>
  <c r="O2329" i="3" s="1"/>
  <c r="P2329" i="3" s="1"/>
  <c r="M2330" i="3"/>
  <c r="N2330" i="3" s="1"/>
  <c r="O2330" i="3" s="1"/>
  <c r="P2330" i="3" s="1"/>
  <c r="M2331" i="3"/>
  <c r="N2331" i="3" s="1"/>
  <c r="O2331" i="3" s="1"/>
  <c r="P2331" i="3" s="1"/>
  <c r="M2332" i="3"/>
  <c r="N2332" i="3" s="1"/>
  <c r="O2332" i="3" s="1"/>
  <c r="P2332" i="3" s="1"/>
  <c r="M2333" i="3"/>
  <c r="N2333" i="3" s="1"/>
  <c r="O2333" i="3" s="1"/>
  <c r="P2333" i="3" s="1"/>
  <c r="M2334" i="3"/>
  <c r="N2334" i="3" s="1"/>
  <c r="O2334" i="3" s="1"/>
  <c r="P2334" i="3" s="1"/>
  <c r="M2335" i="3"/>
  <c r="N2335" i="3" s="1"/>
  <c r="O2335" i="3" s="1"/>
  <c r="P2335" i="3" s="1"/>
  <c r="M2336" i="3"/>
  <c r="N2336" i="3" s="1"/>
  <c r="O2336" i="3" s="1"/>
  <c r="P2336" i="3" s="1"/>
  <c r="M2337" i="3"/>
  <c r="N2337" i="3" s="1"/>
  <c r="O2337" i="3" s="1"/>
  <c r="P2337" i="3" s="1"/>
  <c r="M2338" i="3"/>
  <c r="N2338" i="3" s="1"/>
  <c r="O2338" i="3" s="1"/>
  <c r="P2338" i="3" s="1"/>
  <c r="M2339" i="3"/>
  <c r="N2339" i="3" s="1"/>
  <c r="O2339" i="3" s="1"/>
  <c r="P2339" i="3" s="1"/>
  <c r="M2340" i="3"/>
  <c r="N2340" i="3" s="1"/>
  <c r="O2340" i="3" s="1"/>
  <c r="P2340" i="3" s="1"/>
  <c r="M2341" i="3"/>
  <c r="N2341" i="3" s="1"/>
  <c r="O2341" i="3" s="1"/>
  <c r="P2341" i="3" s="1"/>
  <c r="M2342" i="3"/>
  <c r="N2342" i="3" s="1"/>
  <c r="O2342" i="3" s="1"/>
  <c r="P2342" i="3" s="1"/>
  <c r="M2343" i="3"/>
  <c r="N2343" i="3" s="1"/>
  <c r="O2343" i="3" s="1"/>
  <c r="P2343" i="3" s="1"/>
  <c r="M2344" i="3"/>
  <c r="N2344" i="3" s="1"/>
  <c r="O2344" i="3" s="1"/>
  <c r="P2344" i="3" s="1"/>
  <c r="M2345" i="3"/>
  <c r="N2345" i="3" s="1"/>
  <c r="O2345" i="3" s="1"/>
  <c r="P2345" i="3" s="1"/>
  <c r="M2346" i="3"/>
  <c r="N2346" i="3" s="1"/>
  <c r="O2346" i="3" s="1"/>
  <c r="P2346" i="3" s="1"/>
  <c r="M2347" i="3"/>
  <c r="N2347" i="3" s="1"/>
  <c r="O2347" i="3" s="1"/>
  <c r="P2347" i="3" s="1"/>
  <c r="M2348" i="3"/>
  <c r="N2348" i="3" s="1"/>
  <c r="O2348" i="3" s="1"/>
  <c r="P2348" i="3" s="1"/>
  <c r="M2349" i="3"/>
  <c r="N2349" i="3" s="1"/>
  <c r="O2349" i="3" s="1"/>
  <c r="P2349" i="3" s="1"/>
  <c r="M2350" i="3"/>
  <c r="N2350" i="3" s="1"/>
  <c r="O2350" i="3" s="1"/>
  <c r="P2350" i="3" s="1"/>
  <c r="M2351" i="3"/>
  <c r="N2351" i="3" s="1"/>
  <c r="O2351" i="3" s="1"/>
  <c r="P2351" i="3" s="1"/>
  <c r="M2352" i="3"/>
  <c r="N2352" i="3" s="1"/>
  <c r="O2352" i="3" s="1"/>
  <c r="P2352" i="3" s="1"/>
  <c r="M2353" i="3"/>
  <c r="N2353" i="3" s="1"/>
  <c r="O2353" i="3" s="1"/>
  <c r="P2353" i="3" s="1"/>
  <c r="M2354" i="3"/>
  <c r="N2354" i="3" s="1"/>
  <c r="O2354" i="3" s="1"/>
  <c r="P2354" i="3" s="1"/>
  <c r="M2355" i="3"/>
  <c r="N2355" i="3" s="1"/>
  <c r="O2355" i="3" s="1"/>
  <c r="P2355" i="3" s="1"/>
  <c r="M2356" i="3"/>
  <c r="N2356" i="3" s="1"/>
  <c r="O2356" i="3" s="1"/>
  <c r="P2356" i="3" s="1"/>
  <c r="M2357" i="3"/>
  <c r="N2357" i="3" s="1"/>
  <c r="O2357" i="3" s="1"/>
  <c r="P2357" i="3" s="1"/>
  <c r="M2358" i="3"/>
  <c r="N2358" i="3" s="1"/>
  <c r="O2358" i="3" s="1"/>
  <c r="P2358" i="3" s="1"/>
  <c r="M2359" i="3"/>
  <c r="N2359" i="3" s="1"/>
  <c r="O2359" i="3" s="1"/>
  <c r="P2359" i="3" s="1"/>
  <c r="M2360" i="3"/>
  <c r="N2360" i="3" s="1"/>
  <c r="O2360" i="3" s="1"/>
  <c r="P2360" i="3" s="1"/>
  <c r="M2361" i="3"/>
  <c r="N2361" i="3" s="1"/>
  <c r="O2361" i="3" s="1"/>
  <c r="P2361" i="3" s="1"/>
  <c r="M2362" i="3"/>
  <c r="N2362" i="3" s="1"/>
  <c r="O2362" i="3" s="1"/>
  <c r="P2362" i="3" s="1"/>
  <c r="M2363" i="3"/>
  <c r="N2363" i="3" s="1"/>
  <c r="O2363" i="3" s="1"/>
  <c r="P2363" i="3" s="1"/>
  <c r="M2364" i="3"/>
  <c r="N2364" i="3" s="1"/>
  <c r="O2364" i="3" s="1"/>
  <c r="P2364" i="3" s="1"/>
  <c r="M2365" i="3"/>
  <c r="N2365" i="3" s="1"/>
  <c r="O2365" i="3" s="1"/>
  <c r="P2365" i="3" s="1"/>
  <c r="M2366" i="3"/>
  <c r="N2366" i="3" s="1"/>
  <c r="O2366" i="3" s="1"/>
  <c r="P2366" i="3" s="1"/>
  <c r="M2367" i="3"/>
  <c r="N2367" i="3" s="1"/>
  <c r="O2367" i="3" s="1"/>
  <c r="P2367" i="3" s="1"/>
  <c r="M2368" i="3"/>
  <c r="N2368" i="3" s="1"/>
  <c r="O2368" i="3" s="1"/>
  <c r="P2368" i="3" s="1"/>
  <c r="M2369" i="3"/>
  <c r="N2369" i="3" s="1"/>
  <c r="O2369" i="3" s="1"/>
  <c r="P2369" i="3" s="1"/>
  <c r="M2370" i="3"/>
  <c r="N2370" i="3" s="1"/>
  <c r="O2370" i="3" s="1"/>
  <c r="P2370" i="3" s="1"/>
  <c r="M2371" i="3"/>
  <c r="N2371" i="3" s="1"/>
  <c r="O2371" i="3" s="1"/>
  <c r="P2371" i="3" s="1"/>
  <c r="M2372" i="3"/>
  <c r="N2372" i="3" s="1"/>
  <c r="O2372" i="3" s="1"/>
  <c r="P2372" i="3" s="1"/>
  <c r="M2373" i="3"/>
  <c r="N2373" i="3" s="1"/>
  <c r="O2373" i="3" s="1"/>
  <c r="P2373" i="3" s="1"/>
  <c r="M2374" i="3"/>
  <c r="N2374" i="3" s="1"/>
  <c r="O2374" i="3" s="1"/>
  <c r="P2374" i="3" s="1"/>
  <c r="M2375" i="3"/>
  <c r="N2375" i="3" s="1"/>
  <c r="O2375" i="3" s="1"/>
  <c r="P2375" i="3" s="1"/>
  <c r="M2376" i="3"/>
  <c r="N2376" i="3" s="1"/>
  <c r="O2376" i="3" s="1"/>
  <c r="P2376" i="3" s="1"/>
  <c r="M2377" i="3"/>
  <c r="N2377" i="3" s="1"/>
  <c r="O2377" i="3" s="1"/>
  <c r="P2377" i="3" s="1"/>
  <c r="M2378" i="3"/>
  <c r="N2378" i="3" s="1"/>
  <c r="O2378" i="3" s="1"/>
  <c r="P2378" i="3" s="1"/>
  <c r="M2379" i="3"/>
  <c r="N2379" i="3" s="1"/>
  <c r="O2379" i="3" s="1"/>
  <c r="P2379" i="3" s="1"/>
  <c r="M2380" i="3"/>
  <c r="N2380" i="3" s="1"/>
  <c r="O2380" i="3" s="1"/>
  <c r="P2380" i="3" s="1"/>
  <c r="M2381" i="3"/>
  <c r="N2381" i="3" s="1"/>
  <c r="O2381" i="3" s="1"/>
  <c r="P2381" i="3" s="1"/>
  <c r="M2382" i="3"/>
  <c r="N2382" i="3" s="1"/>
  <c r="O2382" i="3" s="1"/>
  <c r="P2382" i="3" s="1"/>
  <c r="M2383" i="3"/>
  <c r="N2383" i="3" s="1"/>
  <c r="O2383" i="3" s="1"/>
  <c r="P2383" i="3" s="1"/>
  <c r="M2384" i="3"/>
  <c r="N2384" i="3" s="1"/>
  <c r="O2384" i="3" s="1"/>
  <c r="P2384" i="3" s="1"/>
  <c r="M2385" i="3"/>
  <c r="N2385" i="3" s="1"/>
  <c r="O2385" i="3" s="1"/>
  <c r="P2385" i="3" s="1"/>
  <c r="M2386" i="3"/>
  <c r="N2386" i="3" s="1"/>
  <c r="O2386" i="3" s="1"/>
  <c r="P2386" i="3" s="1"/>
  <c r="M2387" i="3"/>
  <c r="N2387" i="3" s="1"/>
  <c r="O2387" i="3" s="1"/>
  <c r="P2387" i="3" s="1"/>
  <c r="M2388" i="3"/>
  <c r="N2388" i="3" s="1"/>
  <c r="O2388" i="3" s="1"/>
  <c r="P2388" i="3" s="1"/>
  <c r="M2389" i="3"/>
  <c r="N2389" i="3" s="1"/>
  <c r="O2389" i="3" s="1"/>
  <c r="P2389" i="3" s="1"/>
  <c r="M2390" i="3"/>
  <c r="N2390" i="3" s="1"/>
  <c r="O2390" i="3" s="1"/>
  <c r="P2390" i="3" s="1"/>
  <c r="M2391" i="3"/>
  <c r="N2391" i="3" s="1"/>
  <c r="O2391" i="3" s="1"/>
  <c r="P2391" i="3" s="1"/>
  <c r="M2392" i="3"/>
  <c r="N2392" i="3" s="1"/>
  <c r="O2392" i="3" s="1"/>
  <c r="P2392" i="3" s="1"/>
  <c r="M2393" i="3"/>
  <c r="N2393" i="3" s="1"/>
  <c r="O2393" i="3" s="1"/>
  <c r="P2393" i="3" s="1"/>
  <c r="M2394" i="3"/>
  <c r="N2394" i="3" s="1"/>
  <c r="O2394" i="3" s="1"/>
  <c r="P2394" i="3" s="1"/>
  <c r="M2395" i="3"/>
  <c r="N2395" i="3" s="1"/>
  <c r="O2395" i="3" s="1"/>
  <c r="P2395" i="3" s="1"/>
  <c r="M2396" i="3"/>
  <c r="N2396" i="3" s="1"/>
  <c r="O2396" i="3" s="1"/>
  <c r="P2396" i="3" s="1"/>
  <c r="M2397" i="3"/>
  <c r="N2397" i="3" s="1"/>
  <c r="O2397" i="3" s="1"/>
  <c r="P2397" i="3" s="1"/>
  <c r="M2398" i="3"/>
  <c r="N2398" i="3" s="1"/>
  <c r="O2398" i="3" s="1"/>
  <c r="P2398" i="3" s="1"/>
  <c r="M2399" i="3"/>
  <c r="N2399" i="3" s="1"/>
  <c r="O2399" i="3" s="1"/>
  <c r="P2399" i="3" s="1"/>
  <c r="M2400" i="3"/>
  <c r="N2400" i="3" s="1"/>
  <c r="O2400" i="3" s="1"/>
  <c r="P2400" i="3" s="1"/>
  <c r="M2401" i="3"/>
  <c r="N2401" i="3" s="1"/>
  <c r="O2401" i="3" s="1"/>
  <c r="P2401" i="3" s="1"/>
  <c r="M2402" i="3"/>
  <c r="N2402" i="3" s="1"/>
  <c r="O2402" i="3" s="1"/>
  <c r="P2402" i="3" s="1"/>
  <c r="M2403" i="3"/>
  <c r="N2403" i="3" s="1"/>
  <c r="O2403" i="3" s="1"/>
  <c r="P2403" i="3" s="1"/>
  <c r="M2404" i="3"/>
  <c r="N2404" i="3" s="1"/>
  <c r="O2404" i="3" s="1"/>
  <c r="P2404" i="3" s="1"/>
  <c r="M2405" i="3"/>
  <c r="N2405" i="3" s="1"/>
  <c r="O2405" i="3" s="1"/>
  <c r="P2405" i="3" s="1"/>
  <c r="M2406" i="3"/>
  <c r="N2406" i="3" s="1"/>
  <c r="O2406" i="3" s="1"/>
  <c r="P2406" i="3" s="1"/>
  <c r="M2407" i="3"/>
  <c r="N2407" i="3" s="1"/>
  <c r="O2407" i="3" s="1"/>
  <c r="P2407" i="3" s="1"/>
  <c r="M2408" i="3"/>
  <c r="N2408" i="3" s="1"/>
  <c r="O2408" i="3" s="1"/>
  <c r="P2408" i="3" s="1"/>
  <c r="M2409" i="3"/>
  <c r="N2409" i="3" s="1"/>
  <c r="O2409" i="3" s="1"/>
  <c r="P2409" i="3" s="1"/>
  <c r="M2410" i="3"/>
  <c r="N2410" i="3" s="1"/>
  <c r="O2410" i="3" s="1"/>
  <c r="P2410" i="3" s="1"/>
  <c r="M2411" i="3"/>
  <c r="N2411" i="3" s="1"/>
  <c r="O2411" i="3" s="1"/>
  <c r="P2411" i="3" s="1"/>
  <c r="M2412" i="3"/>
  <c r="N2412" i="3" s="1"/>
  <c r="O2412" i="3" s="1"/>
  <c r="P2412" i="3" s="1"/>
  <c r="M2413" i="3"/>
  <c r="N2413" i="3" s="1"/>
  <c r="O2413" i="3" s="1"/>
  <c r="P2413" i="3" s="1"/>
  <c r="M2414" i="3"/>
  <c r="N2414" i="3" s="1"/>
  <c r="O2414" i="3" s="1"/>
  <c r="P2414" i="3" s="1"/>
  <c r="M2415" i="3"/>
  <c r="N2415" i="3" s="1"/>
  <c r="O2415" i="3" s="1"/>
  <c r="P2415" i="3" s="1"/>
  <c r="M2416" i="3"/>
  <c r="N2416" i="3" s="1"/>
  <c r="O2416" i="3" s="1"/>
  <c r="P2416" i="3" s="1"/>
  <c r="M2417" i="3"/>
  <c r="N2417" i="3" s="1"/>
  <c r="O2417" i="3" s="1"/>
  <c r="P2417" i="3" s="1"/>
  <c r="M2418" i="3"/>
  <c r="N2418" i="3" s="1"/>
  <c r="O2418" i="3" s="1"/>
  <c r="P2418" i="3" s="1"/>
  <c r="M2419" i="3"/>
  <c r="N2419" i="3" s="1"/>
  <c r="O2419" i="3" s="1"/>
  <c r="P2419" i="3" s="1"/>
  <c r="M2420" i="3"/>
  <c r="N2420" i="3" s="1"/>
  <c r="O2420" i="3" s="1"/>
  <c r="P2420" i="3" s="1"/>
  <c r="M2421" i="3"/>
  <c r="N2421" i="3" s="1"/>
  <c r="O2421" i="3" s="1"/>
  <c r="P2421" i="3" s="1"/>
  <c r="M2422" i="3"/>
  <c r="N2422" i="3" s="1"/>
  <c r="O2422" i="3" s="1"/>
  <c r="P2422" i="3" s="1"/>
  <c r="M2423" i="3"/>
  <c r="N2423" i="3" s="1"/>
  <c r="O2423" i="3" s="1"/>
  <c r="P2423" i="3" s="1"/>
  <c r="M2424" i="3"/>
  <c r="N2424" i="3" s="1"/>
  <c r="O2424" i="3" s="1"/>
  <c r="P2424" i="3" s="1"/>
  <c r="M2425" i="3"/>
  <c r="N2425" i="3" s="1"/>
  <c r="O2425" i="3" s="1"/>
  <c r="P2425" i="3" s="1"/>
  <c r="M2426" i="3"/>
  <c r="N2426" i="3" s="1"/>
  <c r="O2426" i="3" s="1"/>
  <c r="P2426" i="3" s="1"/>
  <c r="M2427" i="3"/>
  <c r="N2427" i="3" s="1"/>
  <c r="O2427" i="3" s="1"/>
  <c r="P2427" i="3" s="1"/>
  <c r="M2428" i="3"/>
  <c r="N2428" i="3" s="1"/>
  <c r="O2428" i="3" s="1"/>
  <c r="P2428" i="3" s="1"/>
  <c r="M2429" i="3"/>
  <c r="N2429" i="3" s="1"/>
  <c r="O2429" i="3" s="1"/>
  <c r="P2429" i="3" s="1"/>
  <c r="M2430" i="3"/>
  <c r="N2430" i="3" s="1"/>
  <c r="O2430" i="3" s="1"/>
  <c r="P2430" i="3" s="1"/>
  <c r="M2431" i="3"/>
  <c r="N2431" i="3" s="1"/>
  <c r="O2431" i="3" s="1"/>
  <c r="P2431" i="3" s="1"/>
  <c r="M2432" i="3"/>
  <c r="N2432" i="3" s="1"/>
  <c r="O2432" i="3" s="1"/>
  <c r="P2432" i="3" s="1"/>
  <c r="M2433" i="3"/>
  <c r="N2433" i="3" s="1"/>
  <c r="O2433" i="3" s="1"/>
  <c r="P2433" i="3" s="1"/>
  <c r="M2434" i="3"/>
  <c r="N2434" i="3" s="1"/>
  <c r="O2434" i="3" s="1"/>
  <c r="P2434" i="3" s="1"/>
  <c r="M2435" i="3"/>
  <c r="N2435" i="3" s="1"/>
  <c r="O2435" i="3" s="1"/>
  <c r="P2435" i="3" s="1"/>
  <c r="M2436" i="3"/>
  <c r="N2436" i="3" s="1"/>
  <c r="O2436" i="3" s="1"/>
  <c r="P2436" i="3" s="1"/>
  <c r="M2437" i="3"/>
  <c r="N2437" i="3" s="1"/>
  <c r="O2437" i="3" s="1"/>
  <c r="P2437" i="3" s="1"/>
  <c r="M2438" i="3"/>
  <c r="N2438" i="3" s="1"/>
  <c r="O2438" i="3" s="1"/>
  <c r="P2438" i="3" s="1"/>
  <c r="M2439" i="3"/>
  <c r="N2439" i="3" s="1"/>
  <c r="O2439" i="3" s="1"/>
  <c r="P2439" i="3" s="1"/>
  <c r="M2440" i="3"/>
  <c r="N2440" i="3" s="1"/>
  <c r="O2440" i="3" s="1"/>
  <c r="P2440" i="3" s="1"/>
  <c r="M2441" i="3"/>
  <c r="N2441" i="3" s="1"/>
  <c r="O2441" i="3" s="1"/>
  <c r="P2441" i="3" s="1"/>
  <c r="M2443" i="3"/>
  <c r="N2443" i="3" s="1"/>
  <c r="O2443" i="3" s="1"/>
  <c r="P2443" i="3" s="1"/>
  <c r="M2442" i="3"/>
  <c r="N2442" i="3" s="1"/>
  <c r="O2442" i="3" s="1"/>
  <c r="P2442" i="3" s="1"/>
  <c r="M2444" i="3"/>
  <c r="N2444" i="3" s="1"/>
  <c r="O2444" i="3" s="1"/>
  <c r="P2444" i="3" s="1"/>
  <c r="M2445" i="3"/>
  <c r="N2445" i="3" s="1"/>
  <c r="O2445" i="3" s="1"/>
  <c r="P2445" i="3" s="1"/>
  <c r="M2446" i="3"/>
  <c r="N2446" i="3" s="1"/>
  <c r="O2446" i="3" s="1"/>
  <c r="P2446" i="3" s="1"/>
  <c r="M2447" i="3"/>
  <c r="N2447" i="3" s="1"/>
  <c r="O2447" i="3" s="1"/>
  <c r="P2447" i="3" s="1"/>
  <c r="M2448" i="3"/>
  <c r="N2448" i="3" s="1"/>
  <c r="O2448" i="3" s="1"/>
  <c r="P2448" i="3" s="1"/>
  <c r="M2449" i="3"/>
  <c r="N2449" i="3" s="1"/>
  <c r="O2449" i="3" s="1"/>
  <c r="P2449" i="3" s="1"/>
  <c r="M2450" i="3"/>
  <c r="N2450" i="3" s="1"/>
  <c r="O2450" i="3" s="1"/>
  <c r="P2450" i="3" s="1"/>
  <c r="M2451" i="3"/>
  <c r="N2451" i="3" s="1"/>
  <c r="O2451" i="3" s="1"/>
  <c r="P2451" i="3" s="1"/>
  <c r="M2452" i="3"/>
  <c r="N2452" i="3" s="1"/>
  <c r="O2452" i="3" s="1"/>
  <c r="P2452" i="3" s="1"/>
  <c r="M2453" i="3"/>
  <c r="N2453" i="3" s="1"/>
  <c r="O2453" i="3" s="1"/>
  <c r="P2453" i="3" s="1"/>
  <c r="M2454" i="3"/>
  <c r="N2454" i="3" s="1"/>
  <c r="O2454" i="3" s="1"/>
  <c r="P2454" i="3" s="1"/>
  <c r="M2455" i="3"/>
  <c r="N2455" i="3" s="1"/>
  <c r="O2455" i="3" s="1"/>
  <c r="P2455" i="3" s="1"/>
  <c r="M2456" i="3"/>
  <c r="N2456" i="3" s="1"/>
  <c r="O2456" i="3" s="1"/>
  <c r="P2456" i="3" s="1"/>
  <c r="M2457" i="3"/>
  <c r="N2457" i="3" s="1"/>
  <c r="O2457" i="3" s="1"/>
  <c r="P2457" i="3" s="1"/>
  <c r="M2458" i="3"/>
  <c r="N2458" i="3" s="1"/>
  <c r="O2458" i="3" s="1"/>
  <c r="P2458" i="3" s="1"/>
  <c r="M2459" i="3"/>
  <c r="N2459" i="3" s="1"/>
  <c r="O2459" i="3" s="1"/>
  <c r="P2459" i="3" s="1"/>
  <c r="M2460" i="3"/>
  <c r="N2460" i="3" s="1"/>
  <c r="O2460" i="3" s="1"/>
  <c r="P2460" i="3" s="1"/>
  <c r="M2461" i="3"/>
  <c r="N2461" i="3" s="1"/>
  <c r="O2461" i="3" s="1"/>
  <c r="P2461" i="3" s="1"/>
  <c r="M2462" i="3"/>
  <c r="N2462" i="3" s="1"/>
  <c r="O2462" i="3" s="1"/>
  <c r="P2462" i="3" s="1"/>
  <c r="M2463" i="3"/>
  <c r="N2463" i="3" s="1"/>
  <c r="O2463" i="3" s="1"/>
  <c r="P2463" i="3" s="1"/>
  <c r="M2464" i="3"/>
  <c r="N2464" i="3" s="1"/>
  <c r="O2464" i="3" s="1"/>
  <c r="P2464" i="3" s="1"/>
  <c r="M2465" i="3"/>
  <c r="N2465" i="3" s="1"/>
  <c r="O2465" i="3" s="1"/>
  <c r="P2465" i="3" s="1"/>
  <c r="M2466" i="3"/>
  <c r="N2466" i="3" s="1"/>
  <c r="O2466" i="3" s="1"/>
  <c r="P2466" i="3" s="1"/>
  <c r="M2467" i="3"/>
  <c r="N2467" i="3" s="1"/>
  <c r="O2467" i="3" s="1"/>
  <c r="P2467" i="3" s="1"/>
  <c r="M2468" i="3"/>
  <c r="N2468" i="3" s="1"/>
  <c r="O2468" i="3" s="1"/>
  <c r="P2468" i="3" s="1"/>
  <c r="M2469" i="3"/>
  <c r="N2469" i="3" s="1"/>
  <c r="O2469" i="3" s="1"/>
  <c r="P2469" i="3" s="1"/>
  <c r="M2470" i="3"/>
  <c r="N2470" i="3" s="1"/>
  <c r="O2470" i="3" s="1"/>
  <c r="P2470" i="3" s="1"/>
  <c r="M2471" i="3"/>
  <c r="N2471" i="3" s="1"/>
  <c r="O2471" i="3" s="1"/>
  <c r="P2471" i="3" s="1"/>
  <c r="M2472" i="3"/>
  <c r="N2472" i="3" s="1"/>
  <c r="O2472" i="3" s="1"/>
  <c r="P2472" i="3" s="1"/>
  <c r="M2473" i="3"/>
  <c r="N2473" i="3" s="1"/>
  <c r="O2473" i="3" s="1"/>
  <c r="P2473" i="3" s="1"/>
  <c r="M2474" i="3"/>
  <c r="N2474" i="3" s="1"/>
  <c r="O2474" i="3" s="1"/>
  <c r="P2474" i="3" s="1"/>
  <c r="M2475" i="3"/>
  <c r="N2475" i="3" s="1"/>
  <c r="O2475" i="3" s="1"/>
  <c r="P2475" i="3" s="1"/>
  <c r="M2476" i="3"/>
  <c r="N2476" i="3" s="1"/>
  <c r="O2476" i="3" s="1"/>
  <c r="P2476" i="3" s="1"/>
  <c r="M2477" i="3"/>
  <c r="N2477" i="3" s="1"/>
  <c r="O2477" i="3" s="1"/>
  <c r="P2477" i="3" s="1"/>
  <c r="M2478" i="3"/>
  <c r="N2478" i="3" s="1"/>
  <c r="O2478" i="3" s="1"/>
  <c r="P2478" i="3" s="1"/>
  <c r="M2479" i="3"/>
  <c r="N2479" i="3" s="1"/>
  <c r="O2479" i="3" s="1"/>
  <c r="P2479" i="3" s="1"/>
  <c r="M2480" i="3"/>
  <c r="N2480" i="3" s="1"/>
  <c r="O2480" i="3" s="1"/>
  <c r="P2480" i="3" s="1"/>
  <c r="M2481" i="3"/>
  <c r="N2481" i="3" s="1"/>
  <c r="O2481" i="3" s="1"/>
  <c r="P2481" i="3" s="1"/>
  <c r="M2482" i="3"/>
  <c r="N2482" i="3" s="1"/>
  <c r="O2482" i="3" s="1"/>
  <c r="P2482" i="3" s="1"/>
  <c r="M2483" i="3"/>
  <c r="N2483" i="3" s="1"/>
  <c r="O2483" i="3" s="1"/>
  <c r="P2483" i="3" s="1"/>
  <c r="M2484" i="3"/>
  <c r="N2484" i="3" s="1"/>
  <c r="O2484" i="3" s="1"/>
  <c r="P2484" i="3" s="1"/>
  <c r="M2485" i="3"/>
  <c r="N2485" i="3" s="1"/>
  <c r="O2485" i="3" s="1"/>
  <c r="P2485" i="3" s="1"/>
  <c r="M2486" i="3"/>
  <c r="N2486" i="3" s="1"/>
  <c r="O2486" i="3" s="1"/>
  <c r="P2486" i="3" s="1"/>
  <c r="M2487" i="3"/>
  <c r="N2487" i="3" s="1"/>
  <c r="O2487" i="3" s="1"/>
  <c r="P2487" i="3" s="1"/>
  <c r="M2488" i="3"/>
  <c r="N2488" i="3" s="1"/>
  <c r="O2488" i="3" s="1"/>
  <c r="P2488" i="3" s="1"/>
  <c r="M2489" i="3"/>
  <c r="N2489" i="3" s="1"/>
  <c r="O2489" i="3" s="1"/>
  <c r="P2489" i="3" s="1"/>
  <c r="M2490" i="3"/>
  <c r="N2490" i="3" s="1"/>
  <c r="O2490" i="3" s="1"/>
  <c r="P2490" i="3" s="1"/>
  <c r="M2491" i="3"/>
  <c r="N2491" i="3" s="1"/>
  <c r="O2491" i="3" s="1"/>
  <c r="P2491" i="3" s="1"/>
  <c r="M2492" i="3"/>
  <c r="N2492" i="3" s="1"/>
  <c r="O2492" i="3" s="1"/>
  <c r="P2492" i="3" s="1"/>
  <c r="M2493" i="3"/>
  <c r="N2493" i="3" s="1"/>
  <c r="O2493" i="3" s="1"/>
  <c r="P2493" i="3" s="1"/>
  <c r="M2494" i="3"/>
  <c r="N2494" i="3" s="1"/>
  <c r="O2494" i="3" s="1"/>
  <c r="P2494" i="3" s="1"/>
  <c r="M2495" i="3"/>
  <c r="N2495" i="3" s="1"/>
  <c r="O2495" i="3" s="1"/>
  <c r="P2495" i="3" s="1"/>
  <c r="M2496" i="3"/>
  <c r="N2496" i="3" s="1"/>
  <c r="O2496" i="3" s="1"/>
  <c r="P2496" i="3" s="1"/>
  <c r="M2497" i="3"/>
  <c r="N2497" i="3" s="1"/>
  <c r="O2497" i="3" s="1"/>
  <c r="P2497" i="3" s="1"/>
  <c r="M2498" i="3"/>
  <c r="N2498" i="3" s="1"/>
  <c r="O2498" i="3" s="1"/>
  <c r="P2498" i="3" s="1"/>
  <c r="M2499" i="3"/>
  <c r="N2499" i="3" s="1"/>
  <c r="O2499" i="3" s="1"/>
  <c r="P2499" i="3" s="1"/>
  <c r="M2500" i="3"/>
  <c r="N2500" i="3" s="1"/>
  <c r="O2500" i="3" s="1"/>
  <c r="P2500" i="3" s="1"/>
  <c r="M2501" i="3"/>
  <c r="N2501" i="3" s="1"/>
  <c r="O2501" i="3" s="1"/>
  <c r="P2501" i="3" s="1"/>
  <c r="M2502" i="3"/>
  <c r="N2502" i="3" s="1"/>
  <c r="O2502" i="3" s="1"/>
  <c r="P2502" i="3" s="1"/>
  <c r="M2503" i="3"/>
  <c r="N2503" i="3" s="1"/>
  <c r="O2503" i="3" s="1"/>
  <c r="P2503" i="3" s="1"/>
  <c r="M2504" i="3"/>
  <c r="N2504" i="3" s="1"/>
  <c r="O2504" i="3" s="1"/>
  <c r="P2504" i="3" s="1"/>
  <c r="M2505" i="3"/>
  <c r="N2505" i="3" s="1"/>
  <c r="O2505" i="3" s="1"/>
  <c r="P2505" i="3" s="1"/>
  <c r="M2506" i="3"/>
  <c r="N2506" i="3" s="1"/>
  <c r="O2506" i="3" s="1"/>
  <c r="P2506" i="3" s="1"/>
  <c r="M2507" i="3"/>
  <c r="N2507" i="3" s="1"/>
  <c r="O2507" i="3" s="1"/>
  <c r="P2507" i="3" s="1"/>
  <c r="M2508" i="3"/>
  <c r="N2508" i="3" s="1"/>
  <c r="O2508" i="3" s="1"/>
  <c r="P2508" i="3" s="1"/>
  <c r="M2509" i="3"/>
  <c r="N2509" i="3" s="1"/>
  <c r="O2509" i="3" s="1"/>
  <c r="P2509" i="3" s="1"/>
  <c r="M2510" i="3"/>
  <c r="N2510" i="3" s="1"/>
  <c r="O2510" i="3" s="1"/>
  <c r="P2510" i="3" s="1"/>
  <c r="M2511" i="3"/>
  <c r="N2511" i="3" s="1"/>
  <c r="O2511" i="3" s="1"/>
  <c r="P2511" i="3" s="1"/>
  <c r="M2512" i="3"/>
  <c r="N2512" i="3" s="1"/>
  <c r="O2512" i="3" s="1"/>
  <c r="P2512" i="3" s="1"/>
  <c r="M2513" i="3"/>
  <c r="N2513" i="3" s="1"/>
  <c r="O2513" i="3" s="1"/>
  <c r="P2513" i="3" s="1"/>
  <c r="M2514" i="3"/>
  <c r="N2514" i="3" s="1"/>
  <c r="O2514" i="3" s="1"/>
  <c r="P2514" i="3" s="1"/>
  <c r="M2515" i="3"/>
  <c r="N2515" i="3" s="1"/>
  <c r="O2515" i="3" s="1"/>
  <c r="P2515" i="3" s="1"/>
  <c r="M2516" i="3"/>
  <c r="N2516" i="3" s="1"/>
  <c r="O2516" i="3" s="1"/>
  <c r="P2516" i="3" s="1"/>
  <c r="M2517" i="3"/>
  <c r="N2517" i="3" s="1"/>
  <c r="O2517" i="3" s="1"/>
  <c r="P2517" i="3" s="1"/>
  <c r="M2518" i="3"/>
  <c r="N2518" i="3" s="1"/>
  <c r="O2518" i="3" s="1"/>
  <c r="P2518" i="3" s="1"/>
  <c r="M2519" i="3"/>
  <c r="N2519" i="3" s="1"/>
  <c r="O2519" i="3" s="1"/>
  <c r="P2519" i="3" s="1"/>
  <c r="M2520" i="3"/>
  <c r="N2520" i="3" s="1"/>
  <c r="O2520" i="3" s="1"/>
  <c r="P2520" i="3" s="1"/>
  <c r="M2521" i="3"/>
  <c r="N2521" i="3" s="1"/>
  <c r="O2521" i="3" s="1"/>
  <c r="P2521" i="3" s="1"/>
  <c r="M2522" i="3"/>
  <c r="N2522" i="3" s="1"/>
  <c r="O2522" i="3" s="1"/>
  <c r="P2522" i="3" s="1"/>
  <c r="M2523" i="3"/>
  <c r="N2523" i="3" s="1"/>
  <c r="O2523" i="3" s="1"/>
  <c r="P2523" i="3" s="1"/>
  <c r="M2524" i="3"/>
  <c r="N2524" i="3" s="1"/>
  <c r="O2524" i="3" s="1"/>
  <c r="P2524" i="3" s="1"/>
  <c r="M2525" i="3"/>
  <c r="N2525" i="3" s="1"/>
  <c r="O2525" i="3" s="1"/>
  <c r="P2525" i="3" s="1"/>
  <c r="M2526" i="3"/>
  <c r="N2526" i="3" s="1"/>
  <c r="O2526" i="3" s="1"/>
  <c r="P2526" i="3" s="1"/>
  <c r="M2527" i="3"/>
  <c r="N2527" i="3" s="1"/>
  <c r="O2527" i="3" s="1"/>
  <c r="P2527" i="3" s="1"/>
  <c r="M2528" i="3"/>
  <c r="N2528" i="3" s="1"/>
  <c r="O2528" i="3" s="1"/>
  <c r="P2528" i="3" s="1"/>
  <c r="M2529" i="3"/>
  <c r="N2529" i="3" s="1"/>
  <c r="O2529" i="3" s="1"/>
  <c r="P2529" i="3" s="1"/>
  <c r="M2530" i="3"/>
  <c r="N2530" i="3" s="1"/>
  <c r="O2530" i="3" s="1"/>
  <c r="P2530" i="3" s="1"/>
  <c r="M2531" i="3"/>
  <c r="N2531" i="3" s="1"/>
  <c r="O2531" i="3" s="1"/>
  <c r="P2531" i="3" s="1"/>
  <c r="M2532" i="3"/>
  <c r="N2532" i="3" s="1"/>
  <c r="O2532" i="3" s="1"/>
  <c r="P2532" i="3" s="1"/>
  <c r="M2533" i="3"/>
  <c r="N2533" i="3" s="1"/>
  <c r="O2533" i="3" s="1"/>
  <c r="P2533" i="3" s="1"/>
  <c r="M2534" i="3"/>
  <c r="N2534" i="3" s="1"/>
  <c r="O2534" i="3" s="1"/>
  <c r="P2534" i="3" s="1"/>
  <c r="M2535" i="3"/>
  <c r="N2535" i="3" s="1"/>
  <c r="O2535" i="3" s="1"/>
  <c r="P2535" i="3" s="1"/>
  <c r="M2536" i="3"/>
  <c r="N2536" i="3" s="1"/>
  <c r="O2536" i="3" s="1"/>
  <c r="P2536" i="3" s="1"/>
  <c r="M2537" i="3"/>
  <c r="N2537" i="3" s="1"/>
  <c r="O2537" i="3" s="1"/>
  <c r="P2537" i="3" s="1"/>
  <c r="M2538" i="3"/>
  <c r="N2538" i="3" s="1"/>
  <c r="O2538" i="3" s="1"/>
  <c r="P2538" i="3" s="1"/>
  <c r="M2539" i="3"/>
  <c r="N2539" i="3" s="1"/>
  <c r="O2539" i="3" s="1"/>
  <c r="P2539" i="3" s="1"/>
  <c r="M2540" i="3"/>
  <c r="N2540" i="3" s="1"/>
  <c r="O2540" i="3" s="1"/>
  <c r="P2540" i="3" s="1"/>
  <c r="M2541" i="3"/>
  <c r="N2541" i="3" s="1"/>
  <c r="O2541" i="3" s="1"/>
  <c r="P2541" i="3" s="1"/>
  <c r="M2542" i="3"/>
  <c r="N2542" i="3" s="1"/>
  <c r="O2542" i="3" s="1"/>
  <c r="P2542" i="3" s="1"/>
  <c r="M2543" i="3"/>
  <c r="N2543" i="3" s="1"/>
  <c r="O2543" i="3" s="1"/>
  <c r="P2543" i="3" s="1"/>
  <c r="M2544" i="3"/>
  <c r="N2544" i="3" s="1"/>
  <c r="O2544" i="3" s="1"/>
  <c r="P2544" i="3" s="1"/>
  <c r="M2545" i="3"/>
  <c r="N2545" i="3" s="1"/>
  <c r="O2545" i="3" s="1"/>
  <c r="P2545" i="3" s="1"/>
  <c r="M2546" i="3"/>
  <c r="N2546" i="3" s="1"/>
  <c r="O2546" i="3" s="1"/>
  <c r="P2546" i="3" s="1"/>
  <c r="M2547" i="3"/>
  <c r="N2547" i="3" s="1"/>
  <c r="O2547" i="3" s="1"/>
  <c r="P2547" i="3" s="1"/>
  <c r="M2548" i="3"/>
  <c r="N2548" i="3" s="1"/>
  <c r="O2548" i="3" s="1"/>
  <c r="P2548" i="3" s="1"/>
  <c r="M2549" i="3"/>
  <c r="N2549" i="3" s="1"/>
  <c r="O2549" i="3" s="1"/>
  <c r="P2549" i="3" s="1"/>
  <c r="M2550" i="3"/>
  <c r="N2550" i="3" s="1"/>
  <c r="O2550" i="3" s="1"/>
  <c r="P2550" i="3" s="1"/>
  <c r="M2551" i="3"/>
  <c r="N2551" i="3" s="1"/>
  <c r="O2551" i="3" s="1"/>
  <c r="P2551" i="3" s="1"/>
  <c r="M2552" i="3"/>
  <c r="N2552" i="3" s="1"/>
  <c r="O2552" i="3" s="1"/>
  <c r="P2552" i="3" s="1"/>
  <c r="M2553" i="3"/>
  <c r="N2553" i="3" s="1"/>
  <c r="O2553" i="3" s="1"/>
  <c r="P2553" i="3" s="1"/>
  <c r="M2554" i="3"/>
  <c r="N2554" i="3" s="1"/>
  <c r="O2554" i="3" s="1"/>
  <c r="P2554" i="3" s="1"/>
  <c r="M2555" i="3"/>
  <c r="N2555" i="3" s="1"/>
  <c r="O2555" i="3" s="1"/>
  <c r="P2555" i="3" s="1"/>
  <c r="M2556" i="3"/>
  <c r="N2556" i="3" s="1"/>
  <c r="O2556" i="3" s="1"/>
  <c r="P2556" i="3" s="1"/>
  <c r="M2557" i="3"/>
  <c r="N2557" i="3" s="1"/>
  <c r="O2557" i="3" s="1"/>
  <c r="P2557" i="3" s="1"/>
  <c r="M2558" i="3"/>
  <c r="N2558" i="3" s="1"/>
  <c r="O2558" i="3" s="1"/>
  <c r="P2558" i="3" s="1"/>
  <c r="M2559" i="3"/>
  <c r="N2559" i="3" s="1"/>
  <c r="O2559" i="3" s="1"/>
  <c r="P2559" i="3" s="1"/>
  <c r="M2560" i="3"/>
  <c r="N2560" i="3" s="1"/>
  <c r="O2560" i="3" s="1"/>
  <c r="P2560" i="3" s="1"/>
  <c r="M2561" i="3"/>
  <c r="N2561" i="3" s="1"/>
  <c r="O2561" i="3" s="1"/>
  <c r="P2561" i="3" s="1"/>
  <c r="M2562" i="3"/>
  <c r="N2562" i="3" s="1"/>
  <c r="O2562" i="3" s="1"/>
  <c r="P2562" i="3" s="1"/>
  <c r="M2563" i="3"/>
  <c r="N2563" i="3" s="1"/>
  <c r="O2563" i="3" s="1"/>
  <c r="P2563" i="3" s="1"/>
  <c r="M2564" i="3"/>
  <c r="N2564" i="3" s="1"/>
  <c r="O2564" i="3" s="1"/>
  <c r="P2564" i="3" s="1"/>
  <c r="M2565" i="3"/>
  <c r="N2565" i="3" s="1"/>
  <c r="O2565" i="3" s="1"/>
  <c r="P2565" i="3" s="1"/>
  <c r="M2566" i="3"/>
  <c r="N2566" i="3" s="1"/>
  <c r="O2566" i="3" s="1"/>
  <c r="P2566" i="3" s="1"/>
  <c r="M2567" i="3"/>
  <c r="N2567" i="3" s="1"/>
  <c r="O2567" i="3" s="1"/>
  <c r="P2567" i="3" s="1"/>
  <c r="M2568" i="3"/>
  <c r="N2568" i="3" s="1"/>
  <c r="O2568" i="3" s="1"/>
  <c r="P2568" i="3" s="1"/>
  <c r="M2569" i="3"/>
  <c r="N2569" i="3" s="1"/>
  <c r="O2569" i="3" s="1"/>
  <c r="P2569" i="3" s="1"/>
  <c r="M2570" i="3"/>
  <c r="N2570" i="3" s="1"/>
  <c r="O2570" i="3" s="1"/>
  <c r="P2570" i="3" s="1"/>
  <c r="M2571" i="3"/>
  <c r="N2571" i="3" s="1"/>
  <c r="O2571" i="3" s="1"/>
  <c r="P2571" i="3" s="1"/>
  <c r="M2572" i="3"/>
  <c r="N2572" i="3" s="1"/>
  <c r="O2572" i="3" s="1"/>
  <c r="P2572" i="3" s="1"/>
  <c r="M2573" i="3"/>
  <c r="N2573" i="3" s="1"/>
  <c r="O2573" i="3" s="1"/>
  <c r="P2573" i="3" s="1"/>
  <c r="M2574" i="3"/>
  <c r="N2574" i="3" s="1"/>
  <c r="O2574" i="3" s="1"/>
  <c r="P2574" i="3" s="1"/>
  <c r="M2575" i="3"/>
  <c r="N2575" i="3" s="1"/>
  <c r="O2575" i="3" s="1"/>
  <c r="P2575" i="3" s="1"/>
  <c r="M2576" i="3"/>
  <c r="N2576" i="3" s="1"/>
  <c r="O2576" i="3" s="1"/>
  <c r="P2576" i="3" s="1"/>
  <c r="M2577" i="3"/>
  <c r="N2577" i="3" s="1"/>
  <c r="O2577" i="3" s="1"/>
  <c r="P2577" i="3" s="1"/>
  <c r="M2578" i="3"/>
  <c r="N2578" i="3" s="1"/>
  <c r="O2578" i="3" s="1"/>
  <c r="P2578" i="3" s="1"/>
  <c r="M2579" i="3"/>
  <c r="N2579" i="3" s="1"/>
  <c r="O2579" i="3" s="1"/>
  <c r="P2579" i="3" s="1"/>
  <c r="M2580" i="3"/>
  <c r="N2580" i="3" s="1"/>
  <c r="O2580" i="3" s="1"/>
  <c r="P2580" i="3" s="1"/>
  <c r="M2581" i="3"/>
  <c r="N2581" i="3" s="1"/>
  <c r="O2581" i="3" s="1"/>
  <c r="P2581" i="3" s="1"/>
  <c r="M2582" i="3"/>
  <c r="N2582" i="3" s="1"/>
  <c r="O2582" i="3" s="1"/>
  <c r="P2582" i="3" s="1"/>
  <c r="M2583" i="3"/>
  <c r="N2583" i="3" s="1"/>
  <c r="O2583" i="3" s="1"/>
  <c r="P2583" i="3" s="1"/>
  <c r="M2584" i="3"/>
  <c r="N2584" i="3" s="1"/>
  <c r="O2584" i="3" s="1"/>
  <c r="P2584" i="3" s="1"/>
  <c r="M2585" i="3"/>
  <c r="N2585" i="3" s="1"/>
  <c r="O2585" i="3" s="1"/>
  <c r="P2585" i="3" s="1"/>
  <c r="M2586" i="3"/>
  <c r="N2586" i="3" s="1"/>
  <c r="O2586" i="3" s="1"/>
  <c r="P2586" i="3" s="1"/>
  <c r="M2587" i="3"/>
  <c r="N2587" i="3" s="1"/>
  <c r="O2587" i="3" s="1"/>
  <c r="P2587" i="3" s="1"/>
  <c r="M2588" i="3"/>
  <c r="N2588" i="3" s="1"/>
  <c r="O2588" i="3" s="1"/>
  <c r="P2588" i="3" s="1"/>
  <c r="M2589" i="3"/>
  <c r="N2589" i="3" s="1"/>
  <c r="O2589" i="3" s="1"/>
  <c r="P2589" i="3" s="1"/>
  <c r="M2590" i="3"/>
  <c r="N2590" i="3" s="1"/>
  <c r="O2590" i="3" s="1"/>
  <c r="P2590" i="3" s="1"/>
  <c r="M2591" i="3"/>
  <c r="N2591" i="3" s="1"/>
  <c r="O2591" i="3" s="1"/>
  <c r="P2591" i="3" s="1"/>
  <c r="M2592" i="3"/>
  <c r="N2592" i="3" s="1"/>
  <c r="O2592" i="3" s="1"/>
  <c r="P2592" i="3" s="1"/>
  <c r="M2593" i="3"/>
  <c r="N2593" i="3" s="1"/>
  <c r="O2593" i="3" s="1"/>
  <c r="P2593" i="3" s="1"/>
  <c r="M2594" i="3"/>
  <c r="N2594" i="3" s="1"/>
  <c r="O2594" i="3" s="1"/>
  <c r="P2594" i="3" s="1"/>
  <c r="M2595" i="3"/>
  <c r="N2595" i="3" s="1"/>
  <c r="O2595" i="3" s="1"/>
  <c r="P2595" i="3" s="1"/>
  <c r="M2596" i="3"/>
  <c r="N2596" i="3" s="1"/>
  <c r="O2596" i="3" s="1"/>
  <c r="P2596" i="3" s="1"/>
  <c r="M2597" i="3"/>
  <c r="N2597" i="3" s="1"/>
  <c r="O2597" i="3" s="1"/>
  <c r="P2597" i="3" s="1"/>
  <c r="M2598" i="3"/>
  <c r="N2598" i="3" s="1"/>
  <c r="O2598" i="3" s="1"/>
  <c r="P2598" i="3" s="1"/>
  <c r="M2599" i="3"/>
  <c r="N2599" i="3" s="1"/>
  <c r="O2599" i="3" s="1"/>
  <c r="P2599" i="3" s="1"/>
  <c r="M2600" i="3"/>
  <c r="N2600" i="3" s="1"/>
  <c r="O2600" i="3" s="1"/>
  <c r="P2600" i="3" s="1"/>
  <c r="M2601" i="3"/>
  <c r="N2601" i="3" s="1"/>
  <c r="O2601" i="3" s="1"/>
  <c r="P2601" i="3" s="1"/>
  <c r="M2602" i="3"/>
  <c r="N2602" i="3" s="1"/>
  <c r="O2602" i="3" s="1"/>
  <c r="P2602" i="3" s="1"/>
  <c r="M2603" i="3"/>
  <c r="N2603" i="3" s="1"/>
  <c r="O2603" i="3" s="1"/>
  <c r="P2603" i="3" s="1"/>
  <c r="M2604" i="3"/>
  <c r="N2604" i="3" s="1"/>
  <c r="O2604" i="3" s="1"/>
  <c r="P2604" i="3" s="1"/>
  <c r="M2605" i="3"/>
  <c r="N2605" i="3" s="1"/>
  <c r="O2605" i="3" s="1"/>
  <c r="P2605" i="3" s="1"/>
  <c r="M2606" i="3"/>
  <c r="N2606" i="3" s="1"/>
  <c r="O2606" i="3" s="1"/>
  <c r="P2606" i="3" s="1"/>
  <c r="M2607" i="3"/>
  <c r="N2607" i="3" s="1"/>
  <c r="O2607" i="3" s="1"/>
  <c r="P2607" i="3" s="1"/>
  <c r="M2608" i="3"/>
  <c r="N2608" i="3" s="1"/>
  <c r="O2608" i="3" s="1"/>
  <c r="P2608" i="3" s="1"/>
  <c r="M2609" i="3"/>
  <c r="N2609" i="3" s="1"/>
  <c r="O2609" i="3" s="1"/>
  <c r="P2609" i="3" s="1"/>
  <c r="M2610" i="3"/>
  <c r="N2610" i="3" s="1"/>
  <c r="O2610" i="3" s="1"/>
  <c r="P2610" i="3" s="1"/>
  <c r="M2611" i="3"/>
  <c r="N2611" i="3" s="1"/>
  <c r="O2611" i="3" s="1"/>
  <c r="P2611" i="3" s="1"/>
  <c r="M2612" i="3"/>
  <c r="N2612" i="3" s="1"/>
  <c r="O2612" i="3" s="1"/>
  <c r="P2612" i="3" s="1"/>
  <c r="M2613" i="3"/>
  <c r="N2613" i="3" s="1"/>
  <c r="O2613" i="3" s="1"/>
  <c r="P2613" i="3" s="1"/>
  <c r="M2614" i="3"/>
  <c r="N2614" i="3" s="1"/>
  <c r="O2614" i="3" s="1"/>
  <c r="P2614" i="3" s="1"/>
  <c r="M2615" i="3"/>
  <c r="N2615" i="3" s="1"/>
  <c r="O2615" i="3" s="1"/>
  <c r="P2615" i="3" s="1"/>
  <c r="M2616" i="3"/>
  <c r="N2616" i="3" s="1"/>
  <c r="O2616" i="3" s="1"/>
  <c r="P2616" i="3" s="1"/>
  <c r="M2617" i="3"/>
  <c r="N2617" i="3" s="1"/>
  <c r="O2617" i="3" s="1"/>
  <c r="P2617" i="3" s="1"/>
  <c r="M2618" i="3"/>
  <c r="N2618" i="3" s="1"/>
  <c r="O2618" i="3" s="1"/>
  <c r="P2618" i="3" s="1"/>
  <c r="M2619" i="3"/>
  <c r="N2619" i="3" s="1"/>
  <c r="O2619" i="3" s="1"/>
  <c r="P2619" i="3" s="1"/>
  <c r="M2620" i="3"/>
  <c r="N2620" i="3" s="1"/>
  <c r="O2620" i="3" s="1"/>
  <c r="P2620" i="3" s="1"/>
  <c r="M2621" i="3"/>
  <c r="N2621" i="3" s="1"/>
  <c r="O2621" i="3" s="1"/>
  <c r="P2621" i="3" s="1"/>
  <c r="M2622" i="3"/>
  <c r="N2622" i="3" s="1"/>
  <c r="O2622" i="3" s="1"/>
  <c r="P2622" i="3" s="1"/>
  <c r="M2623" i="3"/>
  <c r="N2623" i="3" s="1"/>
  <c r="O2623" i="3" s="1"/>
  <c r="P2623" i="3" s="1"/>
  <c r="M2624" i="3"/>
  <c r="N2624" i="3" s="1"/>
  <c r="O2624" i="3" s="1"/>
  <c r="P2624" i="3" s="1"/>
  <c r="M2625" i="3"/>
  <c r="N2625" i="3" s="1"/>
  <c r="O2625" i="3" s="1"/>
  <c r="P2625" i="3" s="1"/>
  <c r="M2626" i="3"/>
  <c r="N2626" i="3" s="1"/>
  <c r="O2626" i="3" s="1"/>
  <c r="P2626" i="3" s="1"/>
  <c r="M2627" i="3"/>
  <c r="N2627" i="3" s="1"/>
  <c r="O2627" i="3" s="1"/>
  <c r="P2627" i="3" s="1"/>
  <c r="M2628" i="3"/>
  <c r="N2628" i="3" s="1"/>
  <c r="O2628" i="3" s="1"/>
  <c r="P2628" i="3" s="1"/>
  <c r="M2629" i="3"/>
  <c r="N2629" i="3" s="1"/>
  <c r="O2629" i="3" s="1"/>
  <c r="P2629" i="3" s="1"/>
  <c r="M2630" i="3"/>
  <c r="N2630" i="3" s="1"/>
  <c r="O2630" i="3" s="1"/>
  <c r="P2630" i="3" s="1"/>
  <c r="M2631" i="3"/>
  <c r="N2631" i="3" s="1"/>
  <c r="O2631" i="3" s="1"/>
  <c r="P2631" i="3" s="1"/>
  <c r="M2632" i="3"/>
  <c r="N2632" i="3" s="1"/>
  <c r="O2632" i="3" s="1"/>
  <c r="P2632" i="3" s="1"/>
  <c r="M2633" i="3"/>
  <c r="N2633" i="3" s="1"/>
  <c r="O2633" i="3" s="1"/>
  <c r="P2633" i="3" s="1"/>
  <c r="M2634" i="3"/>
  <c r="N2634" i="3" s="1"/>
  <c r="O2634" i="3" s="1"/>
  <c r="P2634" i="3" s="1"/>
  <c r="M2635" i="3"/>
  <c r="N2635" i="3" s="1"/>
  <c r="O2635" i="3" s="1"/>
  <c r="P2635" i="3" s="1"/>
  <c r="M2636" i="3"/>
  <c r="N2636" i="3" s="1"/>
  <c r="O2636" i="3" s="1"/>
  <c r="P2636" i="3" s="1"/>
  <c r="M2637" i="3"/>
  <c r="N2637" i="3" s="1"/>
  <c r="O2637" i="3" s="1"/>
  <c r="P2637" i="3" s="1"/>
  <c r="M2638" i="3"/>
  <c r="N2638" i="3" s="1"/>
  <c r="O2638" i="3" s="1"/>
  <c r="P2638" i="3" s="1"/>
  <c r="M2639" i="3"/>
  <c r="N2639" i="3" s="1"/>
  <c r="O2639" i="3" s="1"/>
  <c r="P2639" i="3" s="1"/>
  <c r="M2640" i="3"/>
  <c r="N2640" i="3" s="1"/>
  <c r="O2640" i="3" s="1"/>
  <c r="P2640" i="3" s="1"/>
  <c r="M2641" i="3"/>
  <c r="N2641" i="3" s="1"/>
  <c r="O2641" i="3" s="1"/>
  <c r="P2641" i="3" s="1"/>
  <c r="M2642" i="3"/>
  <c r="N2642" i="3" s="1"/>
  <c r="O2642" i="3" s="1"/>
  <c r="P2642" i="3" s="1"/>
  <c r="M2643" i="3"/>
  <c r="N2643" i="3" s="1"/>
  <c r="O2643" i="3" s="1"/>
  <c r="P2643" i="3" s="1"/>
  <c r="M2644" i="3"/>
  <c r="N2644" i="3" s="1"/>
  <c r="O2644" i="3" s="1"/>
  <c r="P2644" i="3" s="1"/>
  <c r="M2645" i="3"/>
  <c r="N2645" i="3" s="1"/>
  <c r="O2645" i="3" s="1"/>
  <c r="P2645" i="3" s="1"/>
  <c r="M2646" i="3"/>
  <c r="N2646" i="3" s="1"/>
  <c r="O2646" i="3" s="1"/>
  <c r="P2646" i="3" s="1"/>
  <c r="M2647" i="3"/>
  <c r="N2647" i="3" s="1"/>
  <c r="O2647" i="3" s="1"/>
  <c r="P2647" i="3" s="1"/>
  <c r="M2648" i="3"/>
  <c r="N2648" i="3" s="1"/>
  <c r="O2648" i="3" s="1"/>
  <c r="P2648" i="3" s="1"/>
  <c r="M2649" i="3"/>
  <c r="N2649" i="3" s="1"/>
  <c r="O2649" i="3" s="1"/>
  <c r="P2649" i="3" s="1"/>
  <c r="M2650" i="3"/>
  <c r="N2650" i="3" s="1"/>
  <c r="O2650" i="3" s="1"/>
  <c r="P2650" i="3" s="1"/>
  <c r="M2651" i="3"/>
  <c r="N2651" i="3" s="1"/>
  <c r="O2651" i="3" s="1"/>
  <c r="P2651" i="3" s="1"/>
  <c r="M2652" i="3"/>
  <c r="N2652" i="3" s="1"/>
  <c r="O2652" i="3" s="1"/>
  <c r="P2652" i="3" s="1"/>
  <c r="M2653" i="3"/>
  <c r="N2653" i="3" s="1"/>
  <c r="O2653" i="3" s="1"/>
  <c r="P2653" i="3" s="1"/>
  <c r="M2654" i="3"/>
  <c r="N2654" i="3" s="1"/>
  <c r="O2654" i="3" s="1"/>
  <c r="P2654" i="3" s="1"/>
  <c r="M2655" i="3"/>
  <c r="N2655" i="3" s="1"/>
  <c r="O2655" i="3" s="1"/>
  <c r="P2655" i="3" s="1"/>
  <c r="M2656" i="3"/>
  <c r="N2656" i="3" s="1"/>
  <c r="O2656" i="3" s="1"/>
  <c r="P2656" i="3" s="1"/>
  <c r="M2657" i="3"/>
  <c r="N2657" i="3" s="1"/>
  <c r="O2657" i="3" s="1"/>
  <c r="P2657" i="3" s="1"/>
  <c r="M2658" i="3"/>
  <c r="N2658" i="3" s="1"/>
  <c r="O2658" i="3" s="1"/>
  <c r="P2658" i="3" s="1"/>
  <c r="M2659" i="3"/>
  <c r="N2659" i="3" s="1"/>
  <c r="O2659" i="3" s="1"/>
  <c r="P2659" i="3" s="1"/>
  <c r="M2660" i="3"/>
  <c r="N2660" i="3" s="1"/>
  <c r="O2660" i="3" s="1"/>
  <c r="P2660" i="3" s="1"/>
  <c r="M2661" i="3"/>
  <c r="N2661" i="3" s="1"/>
  <c r="O2661" i="3" s="1"/>
  <c r="P2661" i="3" s="1"/>
  <c r="M2662" i="3"/>
  <c r="N2662" i="3" s="1"/>
  <c r="O2662" i="3" s="1"/>
  <c r="P2662" i="3" s="1"/>
  <c r="M2663" i="3"/>
  <c r="N2663" i="3" s="1"/>
  <c r="O2663" i="3" s="1"/>
  <c r="P2663" i="3" s="1"/>
  <c r="M2664" i="3"/>
  <c r="N2664" i="3" s="1"/>
  <c r="O2664" i="3" s="1"/>
  <c r="P2664" i="3" s="1"/>
  <c r="M2665" i="3"/>
  <c r="N2665" i="3" s="1"/>
  <c r="O2665" i="3" s="1"/>
  <c r="P2665" i="3" s="1"/>
  <c r="M2666" i="3"/>
  <c r="N2666" i="3" s="1"/>
  <c r="O2666" i="3" s="1"/>
  <c r="P2666" i="3" s="1"/>
  <c r="M2667" i="3"/>
  <c r="N2667" i="3" s="1"/>
  <c r="O2667" i="3" s="1"/>
  <c r="P2667" i="3" s="1"/>
  <c r="M2668" i="3"/>
  <c r="N2668" i="3" s="1"/>
  <c r="O2668" i="3" s="1"/>
  <c r="P2668" i="3" s="1"/>
  <c r="M2669" i="3"/>
  <c r="N2669" i="3" s="1"/>
  <c r="O2669" i="3" s="1"/>
  <c r="P2669" i="3" s="1"/>
  <c r="M2670" i="3"/>
  <c r="N2670" i="3" s="1"/>
  <c r="O2670" i="3" s="1"/>
  <c r="P2670" i="3" s="1"/>
  <c r="M2671" i="3"/>
  <c r="N2671" i="3" s="1"/>
  <c r="O2671" i="3" s="1"/>
  <c r="P2671" i="3" s="1"/>
  <c r="M2672" i="3"/>
  <c r="N2672" i="3" s="1"/>
  <c r="O2672" i="3" s="1"/>
  <c r="P2672" i="3" s="1"/>
  <c r="M2673" i="3"/>
  <c r="N2673" i="3" s="1"/>
  <c r="O2673" i="3" s="1"/>
  <c r="P2673" i="3" s="1"/>
  <c r="M2674" i="3"/>
  <c r="N2674" i="3" s="1"/>
  <c r="O2674" i="3" s="1"/>
  <c r="P2674" i="3" s="1"/>
  <c r="M2675" i="3"/>
  <c r="N2675" i="3" s="1"/>
  <c r="O2675" i="3" s="1"/>
  <c r="P2675" i="3" s="1"/>
  <c r="M2676" i="3"/>
  <c r="N2676" i="3" s="1"/>
  <c r="O2676" i="3" s="1"/>
  <c r="P2676" i="3" s="1"/>
  <c r="M2677" i="3"/>
  <c r="N2677" i="3" s="1"/>
  <c r="O2677" i="3" s="1"/>
  <c r="P2677" i="3" s="1"/>
  <c r="M2678" i="3"/>
  <c r="N2678" i="3" s="1"/>
  <c r="O2678" i="3" s="1"/>
  <c r="P2678" i="3" s="1"/>
  <c r="M2679" i="3"/>
  <c r="N2679" i="3" s="1"/>
  <c r="O2679" i="3" s="1"/>
  <c r="P2679" i="3" s="1"/>
  <c r="M2680" i="3"/>
  <c r="N2680" i="3" s="1"/>
  <c r="O2680" i="3" s="1"/>
  <c r="P2680" i="3" s="1"/>
  <c r="M2681" i="3"/>
  <c r="N2681" i="3" s="1"/>
  <c r="O2681" i="3" s="1"/>
  <c r="P2681" i="3" s="1"/>
  <c r="M2682" i="3"/>
  <c r="N2682" i="3" s="1"/>
  <c r="O2682" i="3" s="1"/>
  <c r="P2682" i="3" s="1"/>
  <c r="M2683" i="3"/>
  <c r="N2683" i="3" s="1"/>
  <c r="O2683" i="3" s="1"/>
  <c r="P2683" i="3" s="1"/>
  <c r="M2684" i="3"/>
  <c r="N2684" i="3" s="1"/>
  <c r="O2684" i="3" s="1"/>
  <c r="P2684" i="3" s="1"/>
  <c r="M2685" i="3"/>
  <c r="N2685" i="3" s="1"/>
  <c r="O2685" i="3" s="1"/>
  <c r="P2685" i="3" s="1"/>
  <c r="M2686" i="3"/>
  <c r="N2686" i="3" s="1"/>
  <c r="O2686" i="3" s="1"/>
  <c r="P2686" i="3" s="1"/>
  <c r="M2687" i="3"/>
  <c r="N2687" i="3" s="1"/>
  <c r="O2687" i="3" s="1"/>
  <c r="P2687" i="3" s="1"/>
  <c r="M2688" i="3"/>
  <c r="N2688" i="3" s="1"/>
  <c r="O2688" i="3" s="1"/>
  <c r="P2688" i="3" s="1"/>
  <c r="M2689" i="3"/>
  <c r="N2689" i="3" s="1"/>
  <c r="O2689" i="3" s="1"/>
  <c r="P2689" i="3" s="1"/>
  <c r="M2690" i="3"/>
  <c r="N2690" i="3" s="1"/>
  <c r="O2690" i="3" s="1"/>
  <c r="P2690" i="3" s="1"/>
  <c r="M2691" i="3"/>
  <c r="N2691" i="3" s="1"/>
  <c r="O2691" i="3" s="1"/>
  <c r="P2691" i="3" s="1"/>
  <c r="M2692" i="3"/>
  <c r="N2692" i="3" s="1"/>
  <c r="O2692" i="3" s="1"/>
  <c r="P2692" i="3" s="1"/>
  <c r="M2693" i="3"/>
  <c r="N2693" i="3" s="1"/>
  <c r="O2693" i="3" s="1"/>
  <c r="P2693" i="3" s="1"/>
  <c r="M2694" i="3"/>
  <c r="N2694" i="3" s="1"/>
  <c r="O2694" i="3" s="1"/>
  <c r="P2694" i="3" s="1"/>
  <c r="M2695" i="3"/>
  <c r="N2695" i="3" s="1"/>
  <c r="O2695" i="3" s="1"/>
  <c r="P2695" i="3" s="1"/>
  <c r="M2696" i="3"/>
  <c r="N2696" i="3" s="1"/>
  <c r="O2696" i="3" s="1"/>
  <c r="P2696" i="3" s="1"/>
  <c r="M2697" i="3"/>
  <c r="N2697" i="3" s="1"/>
  <c r="O2697" i="3" s="1"/>
  <c r="P2697" i="3" s="1"/>
  <c r="M2698" i="3"/>
  <c r="N2698" i="3" s="1"/>
  <c r="O2698" i="3" s="1"/>
  <c r="P2698" i="3" s="1"/>
  <c r="M2699" i="3"/>
  <c r="N2699" i="3" s="1"/>
  <c r="O2699" i="3" s="1"/>
  <c r="P2699" i="3" s="1"/>
  <c r="M2700" i="3"/>
  <c r="N2700" i="3" s="1"/>
  <c r="O2700" i="3" s="1"/>
  <c r="P2700" i="3" s="1"/>
  <c r="M2701" i="3"/>
  <c r="N2701" i="3" s="1"/>
  <c r="O2701" i="3" s="1"/>
  <c r="P2701" i="3" s="1"/>
  <c r="M2702" i="3"/>
  <c r="N2702" i="3" s="1"/>
  <c r="O2702" i="3" s="1"/>
  <c r="P2702" i="3" s="1"/>
  <c r="M2703" i="3"/>
  <c r="N2703" i="3" s="1"/>
  <c r="O2703" i="3" s="1"/>
  <c r="P2703" i="3" s="1"/>
  <c r="M2704" i="3"/>
  <c r="N2704" i="3" s="1"/>
  <c r="O2704" i="3" s="1"/>
  <c r="P2704" i="3" s="1"/>
  <c r="M2705" i="3"/>
  <c r="N2705" i="3" s="1"/>
  <c r="O2705" i="3" s="1"/>
  <c r="P2705" i="3" s="1"/>
  <c r="M2706" i="3"/>
  <c r="N2706" i="3" s="1"/>
  <c r="O2706" i="3" s="1"/>
  <c r="P2706" i="3" s="1"/>
  <c r="M2707" i="3"/>
  <c r="N2707" i="3" s="1"/>
  <c r="O2707" i="3" s="1"/>
  <c r="P2707" i="3" s="1"/>
  <c r="M2708" i="3"/>
  <c r="N2708" i="3" s="1"/>
  <c r="O2708" i="3" s="1"/>
  <c r="P2708" i="3" s="1"/>
  <c r="M2709" i="3"/>
  <c r="N2709" i="3" s="1"/>
  <c r="O2709" i="3" s="1"/>
  <c r="P2709" i="3" s="1"/>
  <c r="M2710" i="3"/>
  <c r="N2710" i="3" s="1"/>
  <c r="O2710" i="3" s="1"/>
  <c r="P2710" i="3" s="1"/>
  <c r="M2711" i="3"/>
  <c r="N2711" i="3" s="1"/>
  <c r="O2711" i="3" s="1"/>
  <c r="P2711" i="3" s="1"/>
  <c r="M2712" i="3"/>
  <c r="N2712" i="3" s="1"/>
  <c r="O2712" i="3" s="1"/>
  <c r="P2712" i="3" s="1"/>
  <c r="M2713" i="3"/>
  <c r="N2713" i="3" s="1"/>
  <c r="O2713" i="3" s="1"/>
  <c r="P2713" i="3" s="1"/>
  <c r="M2714" i="3"/>
  <c r="N2714" i="3" s="1"/>
  <c r="O2714" i="3" s="1"/>
  <c r="P2714" i="3" s="1"/>
  <c r="M2715" i="3"/>
  <c r="N2715" i="3" s="1"/>
  <c r="O2715" i="3" s="1"/>
  <c r="P2715" i="3" s="1"/>
  <c r="M2716" i="3"/>
  <c r="N2716" i="3" s="1"/>
  <c r="O2716" i="3" s="1"/>
  <c r="P2716" i="3" s="1"/>
  <c r="M2717" i="3"/>
  <c r="N2717" i="3" s="1"/>
  <c r="O2717" i="3" s="1"/>
  <c r="P2717" i="3" s="1"/>
  <c r="M2718" i="3"/>
  <c r="N2718" i="3" s="1"/>
  <c r="O2718" i="3" s="1"/>
  <c r="P2718" i="3" s="1"/>
  <c r="M2719" i="3"/>
  <c r="N2719" i="3" s="1"/>
  <c r="O2719" i="3" s="1"/>
  <c r="P2719" i="3" s="1"/>
  <c r="M2720" i="3"/>
  <c r="N2720" i="3" s="1"/>
  <c r="O2720" i="3" s="1"/>
  <c r="P2720" i="3" s="1"/>
  <c r="M2721" i="3"/>
  <c r="N2721" i="3" s="1"/>
  <c r="O2721" i="3" s="1"/>
  <c r="P2721" i="3" s="1"/>
  <c r="M2722" i="3"/>
  <c r="N2722" i="3" s="1"/>
  <c r="O2722" i="3" s="1"/>
  <c r="P2722" i="3" s="1"/>
  <c r="M2723" i="3"/>
  <c r="N2723" i="3" s="1"/>
  <c r="O2723" i="3" s="1"/>
  <c r="P2723" i="3" s="1"/>
  <c r="M2724" i="3"/>
  <c r="N2724" i="3" s="1"/>
  <c r="O2724" i="3" s="1"/>
  <c r="P2724" i="3" s="1"/>
  <c r="M2725" i="3"/>
  <c r="N2725" i="3" s="1"/>
  <c r="O2725" i="3" s="1"/>
  <c r="P2725" i="3" s="1"/>
  <c r="M2726" i="3"/>
  <c r="N2726" i="3" s="1"/>
  <c r="O2726" i="3" s="1"/>
  <c r="P2726" i="3" s="1"/>
  <c r="M2727" i="3"/>
  <c r="N2727" i="3" s="1"/>
  <c r="O2727" i="3" s="1"/>
  <c r="P2727" i="3" s="1"/>
  <c r="M2728" i="3"/>
  <c r="N2728" i="3" s="1"/>
  <c r="O2728" i="3" s="1"/>
  <c r="P2728" i="3" s="1"/>
  <c r="M2729" i="3"/>
  <c r="N2729" i="3" s="1"/>
  <c r="O2729" i="3" s="1"/>
  <c r="P2729" i="3" s="1"/>
  <c r="M2730" i="3"/>
  <c r="N2730" i="3" s="1"/>
  <c r="O2730" i="3" s="1"/>
  <c r="P2730" i="3" s="1"/>
  <c r="M2731" i="3"/>
  <c r="N2731" i="3" s="1"/>
  <c r="O2731" i="3" s="1"/>
  <c r="P2731" i="3" s="1"/>
  <c r="M2732" i="3"/>
  <c r="N2732" i="3" s="1"/>
  <c r="O2732" i="3" s="1"/>
  <c r="P2732" i="3" s="1"/>
  <c r="M2733" i="3"/>
  <c r="N2733" i="3" s="1"/>
  <c r="O2733" i="3" s="1"/>
  <c r="P2733" i="3" s="1"/>
  <c r="M2734" i="3"/>
  <c r="N2734" i="3" s="1"/>
  <c r="O2734" i="3" s="1"/>
  <c r="P2734" i="3" s="1"/>
  <c r="M2735" i="3"/>
  <c r="N2735" i="3" s="1"/>
  <c r="O2735" i="3" s="1"/>
  <c r="P2735" i="3" s="1"/>
  <c r="M2736" i="3"/>
  <c r="N2736" i="3" s="1"/>
  <c r="O2736" i="3" s="1"/>
  <c r="P2736" i="3" s="1"/>
  <c r="M2737" i="3"/>
  <c r="N2737" i="3" s="1"/>
  <c r="O2737" i="3" s="1"/>
  <c r="P2737" i="3" s="1"/>
  <c r="M2738" i="3"/>
  <c r="N2738" i="3" s="1"/>
  <c r="O2738" i="3" s="1"/>
  <c r="P2738" i="3" s="1"/>
  <c r="M2739" i="3"/>
  <c r="N2739" i="3" s="1"/>
  <c r="O2739" i="3" s="1"/>
  <c r="P2739" i="3" s="1"/>
  <c r="M2740" i="3"/>
  <c r="N2740" i="3" s="1"/>
  <c r="O2740" i="3" s="1"/>
  <c r="P2740" i="3" s="1"/>
  <c r="M2741" i="3"/>
  <c r="N2741" i="3" s="1"/>
  <c r="O2741" i="3" s="1"/>
  <c r="P2741" i="3" s="1"/>
  <c r="M2742" i="3"/>
  <c r="N2742" i="3" s="1"/>
  <c r="O2742" i="3" s="1"/>
  <c r="P2742" i="3" s="1"/>
  <c r="M2743" i="3"/>
  <c r="N2743" i="3" s="1"/>
  <c r="O2743" i="3" s="1"/>
  <c r="P2743" i="3" s="1"/>
  <c r="M2744" i="3"/>
  <c r="N2744" i="3" s="1"/>
  <c r="O2744" i="3" s="1"/>
  <c r="P2744" i="3" s="1"/>
  <c r="M2745" i="3"/>
  <c r="N2745" i="3" s="1"/>
  <c r="O2745" i="3" s="1"/>
  <c r="P2745" i="3" s="1"/>
  <c r="M2746" i="3"/>
  <c r="N2746" i="3" s="1"/>
  <c r="O2746" i="3" s="1"/>
  <c r="P2746" i="3" s="1"/>
  <c r="M2747" i="3"/>
  <c r="N2747" i="3" s="1"/>
  <c r="O2747" i="3" s="1"/>
  <c r="P2747" i="3" s="1"/>
  <c r="M2748" i="3"/>
  <c r="N2748" i="3" s="1"/>
  <c r="O2748" i="3" s="1"/>
  <c r="P2748" i="3" s="1"/>
  <c r="M2749" i="3"/>
  <c r="N2749" i="3" s="1"/>
  <c r="O2749" i="3" s="1"/>
  <c r="P2749" i="3" s="1"/>
  <c r="M2750" i="3"/>
  <c r="N2750" i="3" s="1"/>
  <c r="O2750" i="3" s="1"/>
  <c r="P2750" i="3" s="1"/>
  <c r="M2751" i="3"/>
  <c r="N2751" i="3" s="1"/>
  <c r="O2751" i="3" s="1"/>
  <c r="P2751" i="3" s="1"/>
  <c r="M2752" i="3"/>
  <c r="N2752" i="3" s="1"/>
  <c r="O2752" i="3" s="1"/>
  <c r="P2752" i="3" s="1"/>
  <c r="M2753" i="3"/>
  <c r="N2753" i="3" s="1"/>
  <c r="O2753" i="3" s="1"/>
  <c r="P2753" i="3" s="1"/>
  <c r="M2754" i="3"/>
  <c r="N2754" i="3" s="1"/>
  <c r="O2754" i="3" s="1"/>
  <c r="P2754" i="3" s="1"/>
  <c r="M2755" i="3"/>
  <c r="N2755" i="3" s="1"/>
  <c r="O2755" i="3" s="1"/>
  <c r="P2755" i="3" s="1"/>
  <c r="M2756" i="3"/>
  <c r="N2756" i="3" s="1"/>
  <c r="O2756" i="3" s="1"/>
  <c r="P2756" i="3" s="1"/>
  <c r="M2757" i="3"/>
  <c r="N2757" i="3" s="1"/>
  <c r="O2757" i="3" s="1"/>
  <c r="P2757" i="3" s="1"/>
  <c r="M2758" i="3"/>
  <c r="N2758" i="3" s="1"/>
  <c r="O2758" i="3" s="1"/>
  <c r="P2758" i="3" s="1"/>
  <c r="M2759" i="3"/>
  <c r="N2759" i="3" s="1"/>
  <c r="O2759" i="3" s="1"/>
  <c r="P2759" i="3" s="1"/>
  <c r="M2760" i="3"/>
  <c r="N2760" i="3" s="1"/>
  <c r="O2760" i="3" s="1"/>
  <c r="P2760" i="3" s="1"/>
  <c r="M2761" i="3"/>
  <c r="N2761" i="3" s="1"/>
  <c r="O2761" i="3" s="1"/>
  <c r="P2761" i="3" s="1"/>
  <c r="M2762" i="3"/>
  <c r="N2762" i="3" s="1"/>
  <c r="O2762" i="3" s="1"/>
  <c r="P2762" i="3" s="1"/>
  <c r="M2763" i="3"/>
  <c r="N2763" i="3" s="1"/>
  <c r="O2763" i="3" s="1"/>
  <c r="P2763" i="3" s="1"/>
  <c r="M2764" i="3"/>
  <c r="N2764" i="3" s="1"/>
  <c r="O2764" i="3" s="1"/>
  <c r="P2764" i="3" s="1"/>
  <c r="M2765" i="3"/>
  <c r="N2765" i="3" s="1"/>
  <c r="O2765" i="3" s="1"/>
  <c r="P2765" i="3" s="1"/>
  <c r="M2766" i="3"/>
  <c r="N2766" i="3" s="1"/>
  <c r="O2766" i="3" s="1"/>
  <c r="P2766" i="3" s="1"/>
  <c r="M2767" i="3"/>
  <c r="N2767" i="3" s="1"/>
  <c r="O2767" i="3" s="1"/>
  <c r="P2767" i="3" s="1"/>
  <c r="M2768" i="3"/>
  <c r="N2768" i="3" s="1"/>
  <c r="O2768" i="3" s="1"/>
  <c r="P2768" i="3" s="1"/>
  <c r="M2769" i="3"/>
  <c r="N2769" i="3" s="1"/>
  <c r="O2769" i="3" s="1"/>
  <c r="P2769" i="3" s="1"/>
  <c r="M2770" i="3"/>
  <c r="N2770" i="3" s="1"/>
  <c r="O2770" i="3" s="1"/>
  <c r="P2770" i="3" s="1"/>
  <c r="M2771" i="3"/>
  <c r="N2771" i="3" s="1"/>
  <c r="O2771" i="3" s="1"/>
  <c r="P2771" i="3" s="1"/>
  <c r="M2772" i="3"/>
  <c r="N2772" i="3" s="1"/>
  <c r="O2772" i="3" s="1"/>
  <c r="P2772" i="3" s="1"/>
  <c r="M2773" i="3"/>
  <c r="N2773" i="3" s="1"/>
  <c r="O2773" i="3" s="1"/>
  <c r="P2773" i="3" s="1"/>
  <c r="M2774" i="3"/>
  <c r="N2774" i="3" s="1"/>
  <c r="O2774" i="3" s="1"/>
  <c r="P2774" i="3" s="1"/>
  <c r="M2775" i="3"/>
  <c r="N2775" i="3" s="1"/>
  <c r="O2775" i="3" s="1"/>
  <c r="P2775" i="3" s="1"/>
  <c r="M2776" i="3"/>
  <c r="N2776" i="3" s="1"/>
  <c r="O2776" i="3" s="1"/>
  <c r="P2776" i="3" s="1"/>
  <c r="M2777" i="3"/>
  <c r="N2777" i="3" s="1"/>
  <c r="O2777" i="3" s="1"/>
  <c r="P2777" i="3" s="1"/>
  <c r="M2778" i="3"/>
  <c r="N2778" i="3" s="1"/>
  <c r="O2778" i="3" s="1"/>
  <c r="P2778" i="3" s="1"/>
  <c r="M2779" i="3"/>
  <c r="N2779" i="3" s="1"/>
  <c r="O2779" i="3" s="1"/>
  <c r="P2779" i="3" s="1"/>
  <c r="M2780" i="3"/>
  <c r="N2780" i="3" s="1"/>
  <c r="O2780" i="3" s="1"/>
  <c r="P2780" i="3" s="1"/>
  <c r="M2781" i="3"/>
  <c r="N2781" i="3" s="1"/>
  <c r="O2781" i="3" s="1"/>
  <c r="P2781" i="3" s="1"/>
  <c r="M2782" i="3"/>
  <c r="N2782" i="3" s="1"/>
  <c r="O2782" i="3" s="1"/>
  <c r="P2782" i="3" s="1"/>
  <c r="M2783" i="3"/>
  <c r="N2783" i="3" s="1"/>
  <c r="O2783" i="3" s="1"/>
  <c r="P2783" i="3" s="1"/>
  <c r="M2784" i="3"/>
  <c r="N2784" i="3" s="1"/>
  <c r="O2784" i="3" s="1"/>
  <c r="P2784" i="3" s="1"/>
  <c r="M2785" i="3"/>
  <c r="N2785" i="3" s="1"/>
  <c r="O2785" i="3" s="1"/>
  <c r="P2785" i="3" s="1"/>
  <c r="M2786" i="3"/>
  <c r="N2786" i="3" s="1"/>
  <c r="O2786" i="3" s="1"/>
  <c r="P2786" i="3" s="1"/>
  <c r="M2787" i="3"/>
  <c r="N2787" i="3" s="1"/>
  <c r="O2787" i="3" s="1"/>
  <c r="P2787" i="3" s="1"/>
  <c r="M2788" i="3"/>
  <c r="N2788" i="3" s="1"/>
  <c r="O2788" i="3" s="1"/>
  <c r="P2788" i="3" s="1"/>
  <c r="M2789" i="3"/>
  <c r="N2789" i="3" s="1"/>
  <c r="O2789" i="3" s="1"/>
  <c r="P2789" i="3" s="1"/>
  <c r="M2790" i="3"/>
  <c r="N2790" i="3" s="1"/>
  <c r="O2790" i="3" s="1"/>
  <c r="P2790" i="3" s="1"/>
  <c r="M2791" i="3"/>
  <c r="N2791" i="3" s="1"/>
  <c r="O2791" i="3" s="1"/>
  <c r="P2791" i="3" s="1"/>
  <c r="M2792" i="3"/>
  <c r="N2792" i="3" s="1"/>
  <c r="O2792" i="3" s="1"/>
  <c r="P2792" i="3" s="1"/>
  <c r="M2793" i="3"/>
  <c r="N2793" i="3" s="1"/>
  <c r="O2793" i="3" s="1"/>
  <c r="P2793" i="3" s="1"/>
  <c r="M2794" i="3"/>
  <c r="N2794" i="3" s="1"/>
  <c r="O2794" i="3" s="1"/>
  <c r="P2794" i="3" s="1"/>
  <c r="M2795" i="3"/>
  <c r="N2795" i="3" s="1"/>
  <c r="O2795" i="3" s="1"/>
  <c r="P2795" i="3" s="1"/>
  <c r="M2796" i="3"/>
  <c r="N2796" i="3" s="1"/>
  <c r="O2796" i="3" s="1"/>
  <c r="P2796" i="3" s="1"/>
  <c r="M2797" i="3"/>
  <c r="N2797" i="3" s="1"/>
  <c r="O2797" i="3" s="1"/>
  <c r="P2797" i="3" s="1"/>
  <c r="M2798" i="3"/>
  <c r="N2798" i="3" s="1"/>
  <c r="O2798" i="3" s="1"/>
  <c r="P2798" i="3" s="1"/>
  <c r="M2799" i="3"/>
  <c r="N2799" i="3" s="1"/>
  <c r="O2799" i="3" s="1"/>
  <c r="P2799" i="3" s="1"/>
  <c r="M2800" i="3"/>
  <c r="N2800" i="3" s="1"/>
  <c r="O2800" i="3" s="1"/>
  <c r="P2800" i="3" s="1"/>
  <c r="M2801" i="3"/>
  <c r="N2801" i="3" s="1"/>
  <c r="O2801" i="3" s="1"/>
  <c r="P2801" i="3" s="1"/>
  <c r="M2802" i="3"/>
  <c r="N2802" i="3" s="1"/>
  <c r="O2802" i="3" s="1"/>
  <c r="P2802" i="3" s="1"/>
  <c r="M2803" i="3"/>
  <c r="N2803" i="3" s="1"/>
  <c r="O2803" i="3" s="1"/>
  <c r="P2803" i="3" s="1"/>
  <c r="M2804" i="3"/>
  <c r="N2804" i="3" s="1"/>
  <c r="O2804" i="3" s="1"/>
  <c r="P2804" i="3" s="1"/>
  <c r="M2805" i="3"/>
  <c r="N2805" i="3" s="1"/>
  <c r="O2805" i="3" s="1"/>
  <c r="P2805" i="3" s="1"/>
  <c r="M2806" i="3"/>
  <c r="N2806" i="3" s="1"/>
  <c r="O2806" i="3" s="1"/>
  <c r="P2806" i="3" s="1"/>
  <c r="M2807" i="3"/>
  <c r="N2807" i="3" s="1"/>
  <c r="O2807" i="3" s="1"/>
  <c r="P2807" i="3" s="1"/>
  <c r="M2808" i="3"/>
  <c r="N2808" i="3" s="1"/>
  <c r="O2808" i="3" s="1"/>
  <c r="P2808" i="3" s="1"/>
  <c r="M2809" i="3"/>
  <c r="N2809" i="3" s="1"/>
  <c r="O2809" i="3" s="1"/>
  <c r="P2809" i="3" s="1"/>
  <c r="M2810" i="3"/>
  <c r="N2810" i="3" s="1"/>
  <c r="O2810" i="3" s="1"/>
  <c r="P2810" i="3" s="1"/>
  <c r="M2811" i="3"/>
  <c r="N2811" i="3" s="1"/>
  <c r="O2811" i="3" s="1"/>
  <c r="P2811" i="3" s="1"/>
  <c r="M2812" i="3"/>
  <c r="N2812" i="3" s="1"/>
  <c r="O2812" i="3" s="1"/>
  <c r="P2812" i="3" s="1"/>
  <c r="M2813" i="3"/>
  <c r="N2813" i="3" s="1"/>
  <c r="O2813" i="3" s="1"/>
  <c r="P2813" i="3" s="1"/>
  <c r="M2814" i="3"/>
  <c r="N2814" i="3" s="1"/>
  <c r="O2814" i="3" s="1"/>
  <c r="P2814" i="3" s="1"/>
  <c r="M2815" i="3"/>
  <c r="N2815" i="3" s="1"/>
  <c r="O2815" i="3" s="1"/>
  <c r="P2815" i="3" s="1"/>
  <c r="M2816" i="3"/>
  <c r="N2816" i="3" s="1"/>
  <c r="O2816" i="3" s="1"/>
  <c r="P2816" i="3" s="1"/>
  <c r="M2817" i="3"/>
  <c r="N2817" i="3" s="1"/>
  <c r="O2817" i="3" s="1"/>
  <c r="P2817" i="3" s="1"/>
  <c r="M2818" i="3"/>
  <c r="N2818" i="3" s="1"/>
  <c r="O2818" i="3" s="1"/>
  <c r="P2818" i="3" s="1"/>
  <c r="M2819" i="3"/>
  <c r="N2819" i="3" s="1"/>
  <c r="O2819" i="3" s="1"/>
  <c r="P2819" i="3" s="1"/>
  <c r="M2820" i="3"/>
  <c r="N2820" i="3" s="1"/>
  <c r="O2820" i="3" s="1"/>
  <c r="P2820" i="3" s="1"/>
  <c r="M2821" i="3"/>
  <c r="N2821" i="3" s="1"/>
  <c r="O2821" i="3" s="1"/>
  <c r="P2821" i="3" s="1"/>
  <c r="M2822" i="3"/>
  <c r="N2822" i="3" s="1"/>
  <c r="O2822" i="3" s="1"/>
  <c r="P2822" i="3" s="1"/>
  <c r="M2823" i="3"/>
  <c r="N2823" i="3" s="1"/>
  <c r="O2823" i="3" s="1"/>
  <c r="P2823" i="3" s="1"/>
  <c r="M2824" i="3"/>
  <c r="N2824" i="3" s="1"/>
  <c r="O2824" i="3" s="1"/>
  <c r="P2824" i="3" s="1"/>
  <c r="M2825" i="3"/>
  <c r="N2825" i="3" s="1"/>
  <c r="O2825" i="3" s="1"/>
  <c r="P2825" i="3" s="1"/>
  <c r="M2826" i="3"/>
  <c r="N2826" i="3" s="1"/>
  <c r="O2826" i="3" s="1"/>
  <c r="P2826" i="3" s="1"/>
  <c r="M2827" i="3"/>
  <c r="N2827" i="3" s="1"/>
  <c r="O2827" i="3" s="1"/>
  <c r="P2827" i="3" s="1"/>
  <c r="M2828" i="3"/>
  <c r="N2828" i="3" s="1"/>
  <c r="O2828" i="3" s="1"/>
  <c r="P2828" i="3" s="1"/>
  <c r="M2829" i="3"/>
  <c r="N2829" i="3" s="1"/>
  <c r="O2829" i="3" s="1"/>
  <c r="P2829" i="3" s="1"/>
  <c r="M2830" i="3"/>
  <c r="N2830" i="3" s="1"/>
  <c r="O2830" i="3" s="1"/>
  <c r="P2830" i="3" s="1"/>
  <c r="M2831" i="3"/>
  <c r="N2831" i="3" s="1"/>
  <c r="O2831" i="3" s="1"/>
  <c r="P2831" i="3" s="1"/>
  <c r="M2832" i="3"/>
  <c r="N2832" i="3" s="1"/>
  <c r="O2832" i="3" s="1"/>
  <c r="P2832" i="3" s="1"/>
  <c r="M2833" i="3"/>
  <c r="N2833" i="3" s="1"/>
  <c r="O2833" i="3" s="1"/>
  <c r="P2833" i="3" s="1"/>
  <c r="M2834" i="3"/>
  <c r="N2834" i="3" s="1"/>
  <c r="O2834" i="3" s="1"/>
  <c r="P2834" i="3" s="1"/>
  <c r="M2835" i="3"/>
  <c r="N2835" i="3" s="1"/>
  <c r="O2835" i="3" s="1"/>
  <c r="P2835" i="3" s="1"/>
  <c r="M2836" i="3"/>
  <c r="N2836" i="3" s="1"/>
  <c r="O2836" i="3" s="1"/>
  <c r="P2836" i="3" s="1"/>
  <c r="M2837" i="3"/>
  <c r="N2837" i="3" s="1"/>
  <c r="O2837" i="3" s="1"/>
  <c r="P2837" i="3" s="1"/>
  <c r="M2838" i="3"/>
  <c r="N2838" i="3" s="1"/>
  <c r="O2838" i="3" s="1"/>
  <c r="P2838" i="3" s="1"/>
  <c r="M2839" i="3"/>
  <c r="N2839" i="3" s="1"/>
  <c r="O2839" i="3" s="1"/>
  <c r="P2839" i="3" s="1"/>
  <c r="M2840" i="3"/>
  <c r="N2840" i="3" s="1"/>
  <c r="O2840" i="3" s="1"/>
  <c r="P2840" i="3" s="1"/>
  <c r="M2841" i="3"/>
  <c r="N2841" i="3" s="1"/>
  <c r="O2841" i="3" s="1"/>
  <c r="P2841" i="3" s="1"/>
  <c r="M2842" i="3"/>
  <c r="N2842" i="3" s="1"/>
  <c r="O2842" i="3" s="1"/>
  <c r="P2842" i="3" s="1"/>
  <c r="M2843" i="3"/>
  <c r="N2843" i="3" s="1"/>
  <c r="O2843" i="3" s="1"/>
  <c r="P2843" i="3" s="1"/>
  <c r="M2844" i="3"/>
  <c r="N2844" i="3" s="1"/>
  <c r="O2844" i="3" s="1"/>
  <c r="P2844" i="3" s="1"/>
  <c r="M2845" i="3"/>
  <c r="N2845" i="3" s="1"/>
  <c r="O2845" i="3" s="1"/>
  <c r="P2845" i="3" s="1"/>
  <c r="M2846" i="3"/>
  <c r="N2846" i="3" s="1"/>
  <c r="O2846" i="3" s="1"/>
  <c r="P2846" i="3" s="1"/>
  <c r="M2847" i="3"/>
  <c r="N2847" i="3" s="1"/>
  <c r="O2847" i="3" s="1"/>
  <c r="P2847" i="3" s="1"/>
  <c r="M2848" i="3"/>
  <c r="N2848" i="3" s="1"/>
  <c r="O2848" i="3" s="1"/>
  <c r="P2848" i="3" s="1"/>
  <c r="M2849" i="3"/>
  <c r="N2849" i="3" s="1"/>
  <c r="O2849" i="3" s="1"/>
  <c r="P2849" i="3" s="1"/>
  <c r="M2850" i="3"/>
  <c r="N2850" i="3" s="1"/>
  <c r="O2850" i="3" s="1"/>
  <c r="P2850" i="3" s="1"/>
  <c r="M2851" i="3"/>
  <c r="N2851" i="3" s="1"/>
  <c r="O2851" i="3" s="1"/>
  <c r="P2851" i="3" s="1"/>
  <c r="M2852" i="3"/>
  <c r="N2852" i="3" s="1"/>
  <c r="O2852" i="3" s="1"/>
  <c r="P2852" i="3" s="1"/>
  <c r="M2853" i="3"/>
  <c r="N2853" i="3" s="1"/>
  <c r="O2853" i="3" s="1"/>
  <c r="P2853" i="3" s="1"/>
  <c r="M2854" i="3"/>
  <c r="N2854" i="3" s="1"/>
  <c r="O2854" i="3" s="1"/>
  <c r="P2854" i="3" s="1"/>
  <c r="M2855" i="3"/>
  <c r="N2855" i="3" s="1"/>
  <c r="O2855" i="3" s="1"/>
  <c r="P2855" i="3" s="1"/>
  <c r="M2856" i="3"/>
  <c r="N2856" i="3" s="1"/>
  <c r="O2856" i="3" s="1"/>
  <c r="P2856" i="3" s="1"/>
  <c r="M2857" i="3"/>
  <c r="N2857" i="3" s="1"/>
  <c r="O2857" i="3" s="1"/>
  <c r="P2857" i="3" s="1"/>
  <c r="M2858" i="3"/>
  <c r="N2858" i="3" s="1"/>
  <c r="O2858" i="3" s="1"/>
  <c r="P2858" i="3" s="1"/>
  <c r="M2859" i="3"/>
  <c r="N2859" i="3" s="1"/>
  <c r="O2859" i="3" s="1"/>
  <c r="P2859" i="3" s="1"/>
  <c r="M2860" i="3"/>
  <c r="N2860" i="3" s="1"/>
  <c r="O2860" i="3" s="1"/>
  <c r="P2860" i="3" s="1"/>
  <c r="M2861" i="3"/>
  <c r="N2861" i="3" s="1"/>
  <c r="O2861" i="3" s="1"/>
  <c r="P2861" i="3" s="1"/>
  <c r="M2862" i="3"/>
  <c r="N2862" i="3" s="1"/>
  <c r="O2862" i="3" s="1"/>
  <c r="P2862" i="3" s="1"/>
  <c r="M2863" i="3"/>
  <c r="N2863" i="3" s="1"/>
  <c r="O2863" i="3" s="1"/>
  <c r="P2863" i="3" s="1"/>
  <c r="M2864" i="3"/>
  <c r="N2864" i="3" s="1"/>
  <c r="O2864" i="3" s="1"/>
  <c r="P2864" i="3" s="1"/>
  <c r="M2865" i="3"/>
  <c r="N2865" i="3" s="1"/>
  <c r="O2865" i="3" s="1"/>
  <c r="P2865" i="3" s="1"/>
  <c r="M2866" i="3"/>
  <c r="N2866" i="3" s="1"/>
  <c r="O2866" i="3" s="1"/>
  <c r="P2866" i="3" s="1"/>
  <c r="M2867" i="3"/>
  <c r="N2867" i="3" s="1"/>
  <c r="O2867" i="3" s="1"/>
  <c r="P2867" i="3" s="1"/>
  <c r="M2868" i="3"/>
  <c r="N2868" i="3" s="1"/>
  <c r="O2868" i="3" s="1"/>
  <c r="P2868" i="3" s="1"/>
  <c r="M2869" i="3"/>
  <c r="N2869" i="3" s="1"/>
  <c r="O2869" i="3" s="1"/>
  <c r="P2869" i="3" s="1"/>
  <c r="M2870" i="3"/>
  <c r="N2870" i="3" s="1"/>
  <c r="O2870" i="3" s="1"/>
  <c r="P2870" i="3" s="1"/>
  <c r="M2871" i="3"/>
  <c r="N2871" i="3" s="1"/>
  <c r="O2871" i="3" s="1"/>
  <c r="P2871" i="3" s="1"/>
  <c r="M2872" i="3"/>
  <c r="N2872" i="3" s="1"/>
  <c r="O2872" i="3" s="1"/>
  <c r="P2872" i="3" s="1"/>
  <c r="M2873" i="3"/>
  <c r="N2873" i="3" s="1"/>
  <c r="O2873" i="3" s="1"/>
  <c r="P2873" i="3" s="1"/>
  <c r="M2874" i="3"/>
  <c r="N2874" i="3" s="1"/>
  <c r="O2874" i="3" s="1"/>
  <c r="P2874" i="3" s="1"/>
  <c r="M2875" i="3"/>
  <c r="N2875" i="3" s="1"/>
  <c r="O2875" i="3" s="1"/>
  <c r="P2875" i="3" s="1"/>
  <c r="M2876" i="3"/>
  <c r="N2876" i="3" s="1"/>
  <c r="O2876" i="3" s="1"/>
  <c r="P2876" i="3" s="1"/>
  <c r="M2877" i="3"/>
  <c r="N2877" i="3" s="1"/>
  <c r="O2877" i="3" s="1"/>
  <c r="P2877" i="3" s="1"/>
  <c r="M2878" i="3"/>
  <c r="N2878" i="3" s="1"/>
  <c r="O2878" i="3" s="1"/>
  <c r="P2878" i="3" s="1"/>
  <c r="M2879" i="3"/>
  <c r="N2879" i="3" s="1"/>
  <c r="O2879" i="3" s="1"/>
  <c r="P2879" i="3" s="1"/>
  <c r="M2880" i="3"/>
  <c r="N2880" i="3" s="1"/>
  <c r="O2880" i="3" s="1"/>
  <c r="P2880" i="3" s="1"/>
  <c r="M2881" i="3"/>
  <c r="N2881" i="3" s="1"/>
  <c r="O2881" i="3" s="1"/>
  <c r="P2881" i="3" s="1"/>
  <c r="M2882" i="3"/>
  <c r="N2882" i="3" s="1"/>
  <c r="O2882" i="3" s="1"/>
  <c r="P2882" i="3" s="1"/>
  <c r="M2883" i="3"/>
  <c r="N2883" i="3" s="1"/>
  <c r="O2883" i="3" s="1"/>
  <c r="P2883" i="3" s="1"/>
  <c r="M2884" i="3"/>
  <c r="N2884" i="3" s="1"/>
  <c r="O2884" i="3" s="1"/>
  <c r="P2884" i="3" s="1"/>
  <c r="M2885" i="3"/>
  <c r="N2885" i="3" s="1"/>
  <c r="O2885" i="3" s="1"/>
  <c r="P2885" i="3" s="1"/>
  <c r="M2886" i="3"/>
  <c r="N2886" i="3" s="1"/>
  <c r="O2886" i="3" s="1"/>
  <c r="P2886" i="3" s="1"/>
  <c r="M2887" i="3"/>
  <c r="N2887" i="3" s="1"/>
  <c r="O2887" i="3" s="1"/>
  <c r="P2887" i="3" s="1"/>
  <c r="M2888" i="3"/>
  <c r="N2888" i="3" s="1"/>
  <c r="O2888" i="3" s="1"/>
  <c r="P2888" i="3" s="1"/>
  <c r="M2889" i="3"/>
  <c r="N2889" i="3" s="1"/>
  <c r="O2889" i="3" s="1"/>
  <c r="P2889" i="3" s="1"/>
  <c r="M2890" i="3"/>
  <c r="N2890" i="3" s="1"/>
  <c r="O2890" i="3" s="1"/>
  <c r="P2890" i="3" s="1"/>
  <c r="M2891" i="3"/>
  <c r="N2891" i="3" s="1"/>
  <c r="O2891" i="3" s="1"/>
  <c r="P2891" i="3" s="1"/>
  <c r="M2892" i="3"/>
  <c r="N2892" i="3" s="1"/>
  <c r="O2892" i="3" s="1"/>
  <c r="P2892" i="3" s="1"/>
  <c r="M2893" i="3"/>
  <c r="N2893" i="3" s="1"/>
  <c r="O2893" i="3" s="1"/>
  <c r="P2893" i="3" s="1"/>
  <c r="M2894" i="3"/>
  <c r="N2894" i="3" s="1"/>
  <c r="O2894" i="3" s="1"/>
  <c r="P2894" i="3" s="1"/>
  <c r="M2895" i="3"/>
  <c r="N2895" i="3" s="1"/>
  <c r="O2895" i="3" s="1"/>
  <c r="P2895" i="3" s="1"/>
  <c r="M2896" i="3"/>
  <c r="N2896" i="3" s="1"/>
  <c r="O2896" i="3" s="1"/>
  <c r="P2896" i="3" s="1"/>
  <c r="M2897" i="3"/>
  <c r="N2897" i="3" s="1"/>
  <c r="O2897" i="3" s="1"/>
  <c r="P2897" i="3" s="1"/>
  <c r="M2898" i="3"/>
  <c r="N2898" i="3" s="1"/>
  <c r="O2898" i="3" s="1"/>
  <c r="P2898" i="3" s="1"/>
  <c r="M2899" i="3"/>
  <c r="N2899" i="3" s="1"/>
  <c r="O2899" i="3" s="1"/>
  <c r="P2899" i="3" s="1"/>
  <c r="M2900" i="3"/>
  <c r="N2900" i="3" s="1"/>
  <c r="O2900" i="3" s="1"/>
  <c r="P2900" i="3" s="1"/>
  <c r="M2901" i="3"/>
  <c r="N2901" i="3" s="1"/>
  <c r="O2901" i="3" s="1"/>
  <c r="P2901" i="3" s="1"/>
  <c r="M2902" i="3"/>
  <c r="N2902" i="3" s="1"/>
  <c r="O2902" i="3" s="1"/>
  <c r="P2902" i="3" s="1"/>
  <c r="M2903" i="3"/>
  <c r="N2903" i="3" s="1"/>
  <c r="O2903" i="3" s="1"/>
  <c r="P2903" i="3" s="1"/>
  <c r="M2904" i="3"/>
  <c r="N2904" i="3" s="1"/>
  <c r="O2904" i="3" s="1"/>
  <c r="P2904" i="3" s="1"/>
  <c r="M2905" i="3"/>
  <c r="N2905" i="3" s="1"/>
  <c r="O2905" i="3" s="1"/>
  <c r="P2905" i="3" s="1"/>
  <c r="M2906" i="3"/>
  <c r="N2906" i="3" s="1"/>
  <c r="O2906" i="3" s="1"/>
  <c r="P2906" i="3" s="1"/>
  <c r="M2907" i="3"/>
  <c r="N2907" i="3" s="1"/>
  <c r="O2907" i="3" s="1"/>
  <c r="P2907" i="3" s="1"/>
  <c r="M2908" i="3"/>
  <c r="N2908" i="3" s="1"/>
  <c r="O2908" i="3" s="1"/>
  <c r="P2908" i="3" s="1"/>
  <c r="M2909" i="3"/>
  <c r="N2909" i="3" s="1"/>
  <c r="O2909" i="3" s="1"/>
  <c r="P2909" i="3" s="1"/>
  <c r="M2910" i="3"/>
  <c r="N2910" i="3" s="1"/>
  <c r="O2910" i="3" s="1"/>
  <c r="P2910" i="3" s="1"/>
  <c r="M2911" i="3"/>
  <c r="N2911" i="3" s="1"/>
  <c r="O2911" i="3" s="1"/>
  <c r="P2911" i="3" s="1"/>
  <c r="M2912" i="3"/>
  <c r="N2912" i="3" s="1"/>
  <c r="O2912" i="3" s="1"/>
  <c r="P2912" i="3" s="1"/>
  <c r="M2913" i="3"/>
  <c r="N2913" i="3" s="1"/>
  <c r="O2913" i="3" s="1"/>
  <c r="P2913" i="3" s="1"/>
  <c r="M2914" i="3"/>
  <c r="N2914" i="3" s="1"/>
  <c r="O2914" i="3" s="1"/>
  <c r="P2914" i="3" s="1"/>
  <c r="M2915" i="3"/>
  <c r="N2915" i="3" s="1"/>
  <c r="O2915" i="3" s="1"/>
  <c r="P2915" i="3" s="1"/>
  <c r="M2916" i="3"/>
  <c r="N2916" i="3" s="1"/>
  <c r="O2916" i="3" s="1"/>
  <c r="P2916" i="3" s="1"/>
  <c r="M2917" i="3"/>
  <c r="N2917" i="3" s="1"/>
  <c r="O2917" i="3" s="1"/>
  <c r="P2917" i="3" s="1"/>
  <c r="M2918" i="3"/>
  <c r="N2918" i="3" s="1"/>
  <c r="O2918" i="3" s="1"/>
  <c r="P2918" i="3" s="1"/>
  <c r="M2919" i="3"/>
  <c r="N2919" i="3" s="1"/>
  <c r="O2919" i="3" s="1"/>
  <c r="P2919" i="3" s="1"/>
  <c r="M2920" i="3"/>
  <c r="N2920" i="3" s="1"/>
  <c r="O2920" i="3" s="1"/>
  <c r="P2920" i="3" s="1"/>
  <c r="M2921" i="3"/>
  <c r="N2921" i="3" s="1"/>
  <c r="O2921" i="3" s="1"/>
  <c r="P2921" i="3" s="1"/>
  <c r="M2922" i="3"/>
  <c r="N2922" i="3" s="1"/>
  <c r="O2922" i="3" s="1"/>
  <c r="P2922" i="3" s="1"/>
  <c r="M2923" i="3"/>
  <c r="N2923" i="3" s="1"/>
  <c r="O2923" i="3" s="1"/>
  <c r="P2923" i="3" s="1"/>
  <c r="M2924" i="3"/>
  <c r="N2924" i="3" s="1"/>
  <c r="O2924" i="3" s="1"/>
  <c r="P2924" i="3" s="1"/>
  <c r="M2925" i="3"/>
  <c r="N2925" i="3" s="1"/>
  <c r="O2925" i="3" s="1"/>
  <c r="P2925" i="3" s="1"/>
  <c r="M2926" i="3"/>
  <c r="N2926" i="3" s="1"/>
  <c r="O2926" i="3" s="1"/>
  <c r="P2926" i="3" s="1"/>
  <c r="M2927" i="3"/>
  <c r="N2927" i="3" s="1"/>
  <c r="O2927" i="3" s="1"/>
  <c r="P2927" i="3" s="1"/>
  <c r="M2928" i="3"/>
  <c r="N2928" i="3" s="1"/>
  <c r="O2928" i="3" s="1"/>
  <c r="P2928" i="3" s="1"/>
  <c r="M2929" i="3"/>
  <c r="N2929" i="3" s="1"/>
  <c r="O2929" i="3" s="1"/>
  <c r="P2929" i="3" s="1"/>
  <c r="M2930" i="3"/>
  <c r="N2930" i="3" s="1"/>
  <c r="O2930" i="3" s="1"/>
  <c r="P2930" i="3" s="1"/>
  <c r="M2931" i="3"/>
  <c r="N2931" i="3" s="1"/>
  <c r="O2931" i="3" s="1"/>
  <c r="P2931" i="3" s="1"/>
  <c r="M2932" i="3"/>
  <c r="N2932" i="3" s="1"/>
  <c r="O2932" i="3" s="1"/>
  <c r="P2932" i="3" s="1"/>
  <c r="M2933" i="3"/>
  <c r="N2933" i="3" s="1"/>
  <c r="O2933" i="3" s="1"/>
  <c r="P2933" i="3" s="1"/>
  <c r="M2934" i="3"/>
  <c r="N2934" i="3" s="1"/>
  <c r="O2934" i="3" s="1"/>
  <c r="P2934" i="3" s="1"/>
  <c r="M2935" i="3"/>
  <c r="N2935" i="3" s="1"/>
  <c r="O2935" i="3" s="1"/>
  <c r="P2935" i="3" s="1"/>
  <c r="M2936" i="3"/>
  <c r="N2936" i="3" s="1"/>
  <c r="O2936" i="3" s="1"/>
  <c r="P2936" i="3" s="1"/>
  <c r="M2937" i="3"/>
  <c r="N2937" i="3" s="1"/>
  <c r="O2937" i="3" s="1"/>
  <c r="P2937" i="3" s="1"/>
  <c r="M2938" i="3"/>
  <c r="N2938" i="3" s="1"/>
  <c r="O2938" i="3" s="1"/>
  <c r="P2938" i="3" s="1"/>
  <c r="M2939" i="3"/>
  <c r="N2939" i="3" s="1"/>
  <c r="O2939" i="3" s="1"/>
  <c r="P2939" i="3" s="1"/>
  <c r="M2940" i="3"/>
  <c r="N2940" i="3" s="1"/>
  <c r="O2940" i="3" s="1"/>
  <c r="P2940" i="3" s="1"/>
  <c r="M2941" i="3"/>
  <c r="N2941" i="3" s="1"/>
  <c r="O2941" i="3" s="1"/>
  <c r="P2941" i="3" s="1"/>
  <c r="M2942" i="3"/>
  <c r="N2942" i="3" s="1"/>
  <c r="O2942" i="3" s="1"/>
  <c r="P2942" i="3" s="1"/>
  <c r="M2943" i="3"/>
  <c r="N2943" i="3" s="1"/>
  <c r="O2943" i="3" s="1"/>
  <c r="P2943" i="3" s="1"/>
  <c r="M2944" i="3"/>
  <c r="N2944" i="3" s="1"/>
  <c r="O2944" i="3" s="1"/>
  <c r="P2944" i="3" s="1"/>
  <c r="M2945" i="3"/>
  <c r="N2945" i="3" s="1"/>
  <c r="O2945" i="3" s="1"/>
  <c r="P2945" i="3" s="1"/>
  <c r="M2946" i="3"/>
  <c r="N2946" i="3" s="1"/>
  <c r="O2946" i="3" s="1"/>
  <c r="P2946" i="3" s="1"/>
  <c r="M2947" i="3"/>
  <c r="N2947" i="3" s="1"/>
  <c r="O2947" i="3" s="1"/>
  <c r="P2947" i="3" s="1"/>
  <c r="M2948" i="3"/>
  <c r="N2948" i="3" s="1"/>
  <c r="O2948" i="3" s="1"/>
  <c r="P2948" i="3" s="1"/>
  <c r="M2949" i="3"/>
  <c r="N2949" i="3" s="1"/>
  <c r="O2949" i="3" s="1"/>
  <c r="P2949" i="3" s="1"/>
  <c r="M2950" i="3"/>
  <c r="N2950" i="3" s="1"/>
  <c r="O2950" i="3" s="1"/>
  <c r="P2950" i="3" s="1"/>
  <c r="M2951" i="3"/>
  <c r="N2951" i="3" s="1"/>
  <c r="O2951" i="3" s="1"/>
  <c r="P2951" i="3" s="1"/>
  <c r="M2952" i="3"/>
  <c r="N2952" i="3" s="1"/>
  <c r="O2952" i="3" s="1"/>
  <c r="P2952" i="3" s="1"/>
  <c r="M2953" i="3"/>
  <c r="N2953" i="3" s="1"/>
  <c r="O2953" i="3" s="1"/>
  <c r="P2953" i="3" s="1"/>
  <c r="M2954" i="3"/>
  <c r="N2954" i="3" s="1"/>
  <c r="O2954" i="3" s="1"/>
  <c r="P2954" i="3" s="1"/>
  <c r="M2955" i="3"/>
  <c r="N2955" i="3" s="1"/>
  <c r="O2955" i="3" s="1"/>
  <c r="P2955" i="3" s="1"/>
  <c r="M2956" i="3"/>
  <c r="N2956" i="3" s="1"/>
  <c r="O2956" i="3" s="1"/>
  <c r="P2956" i="3" s="1"/>
  <c r="M2957" i="3"/>
  <c r="N2957" i="3" s="1"/>
  <c r="O2957" i="3" s="1"/>
  <c r="P2957" i="3" s="1"/>
  <c r="M2958" i="3"/>
  <c r="N2958" i="3" s="1"/>
  <c r="O2958" i="3" s="1"/>
  <c r="P2958" i="3" s="1"/>
  <c r="M2959" i="3"/>
  <c r="N2959" i="3" s="1"/>
  <c r="O2959" i="3" s="1"/>
  <c r="P2959" i="3" s="1"/>
  <c r="M2960" i="3"/>
  <c r="N2960" i="3" s="1"/>
  <c r="O2960" i="3" s="1"/>
  <c r="P2960" i="3" s="1"/>
  <c r="M2961" i="3"/>
  <c r="N2961" i="3" s="1"/>
  <c r="O2961" i="3" s="1"/>
  <c r="P2961" i="3" s="1"/>
  <c r="M2962" i="3"/>
  <c r="N2962" i="3" s="1"/>
  <c r="O2962" i="3" s="1"/>
  <c r="P2962" i="3" s="1"/>
  <c r="M2963" i="3"/>
  <c r="N2963" i="3" s="1"/>
  <c r="O2963" i="3" s="1"/>
  <c r="P2963" i="3" s="1"/>
  <c r="M2964" i="3"/>
  <c r="N2964" i="3" s="1"/>
  <c r="O2964" i="3" s="1"/>
  <c r="P2964" i="3" s="1"/>
  <c r="M2965" i="3"/>
  <c r="N2965" i="3" s="1"/>
  <c r="O2965" i="3" s="1"/>
  <c r="P2965" i="3" s="1"/>
  <c r="M2966" i="3"/>
  <c r="N2966" i="3" s="1"/>
  <c r="O2966" i="3" s="1"/>
  <c r="P2966" i="3" s="1"/>
  <c r="M2967" i="3"/>
  <c r="N2967" i="3" s="1"/>
  <c r="O2967" i="3" s="1"/>
  <c r="P2967" i="3" s="1"/>
  <c r="M2968" i="3"/>
  <c r="N2968" i="3" s="1"/>
  <c r="O2968" i="3" s="1"/>
  <c r="P2968" i="3" s="1"/>
  <c r="M2969" i="3"/>
  <c r="N2969" i="3" s="1"/>
  <c r="O2969" i="3" s="1"/>
  <c r="P2969" i="3" s="1"/>
  <c r="M2970" i="3"/>
  <c r="N2970" i="3" s="1"/>
  <c r="O2970" i="3" s="1"/>
  <c r="P2970" i="3" s="1"/>
  <c r="M2971" i="3"/>
  <c r="N2971" i="3" s="1"/>
  <c r="O2971" i="3" s="1"/>
  <c r="P2971" i="3" s="1"/>
  <c r="M2972" i="3"/>
  <c r="N2972" i="3" s="1"/>
  <c r="O2972" i="3" s="1"/>
  <c r="P2972" i="3" s="1"/>
  <c r="M2973" i="3"/>
  <c r="N2973" i="3" s="1"/>
  <c r="O2973" i="3" s="1"/>
  <c r="P2973" i="3" s="1"/>
  <c r="M2974" i="3"/>
  <c r="N2974" i="3" s="1"/>
  <c r="O2974" i="3" s="1"/>
  <c r="P2974" i="3" s="1"/>
  <c r="M2975" i="3"/>
  <c r="N2975" i="3" s="1"/>
  <c r="O2975" i="3" s="1"/>
  <c r="P2975" i="3" s="1"/>
  <c r="M2976" i="3"/>
  <c r="N2976" i="3" s="1"/>
  <c r="O2976" i="3" s="1"/>
  <c r="P2976" i="3" s="1"/>
  <c r="M2977" i="3"/>
  <c r="N2977" i="3" s="1"/>
  <c r="O2977" i="3" s="1"/>
  <c r="P2977" i="3" s="1"/>
  <c r="M2978" i="3"/>
  <c r="N2978" i="3" s="1"/>
  <c r="O2978" i="3" s="1"/>
  <c r="P2978" i="3" s="1"/>
  <c r="M2979" i="3"/>
  <c r="N2979" i="3" s="1"/>
  <c r="O2979" i="3" s="1"/>
  <c r="P2979" i="3" s="1"/>
  <c r="M2980" i="3"/>
  <c r="N2980" i="3" s="1"/>
  <c r="O2980" i="3" s="1"/>
  <c r="P2980" i="3" s="1"/>
  <c r="M2981" i="3"/>
  <c r="N2981" i="3" s="1"/>
  <c r="O2981" i="3" s="1"/>
  <c r="P2981" i="3" s="1"/>
  <c r="M2982" i="3"/>
  <c r="N2982" i="3" s="1"/>
  <c r="O2982" i="3" s="1"/>
  <c r="P2982" i="3" s="1"/>
  <c r="M2983" i="3"/>
  <c r="N2983" i="3" s="1"/>
  <c r="O2983" i="3" s="1"/>
  <c r="P2983" i="3" s="1"/>
  <c r="M2984" i="3"/>
  <c r="N2984" i="3" s="1"/>
  <c r="O2984" i="3" s="1"/>
  <c r="P2984" i="3" s="1"/>
  <c r="M2985" i="3"/>
  <c r="N2985" i="3" s="1"/>
  <c r="O2985" i="3" s="1"/>
  <c r="P2985" i="3" s="1"/>
  <c r="M2986" i="3"/>
  <c r="N2986" i="3" s="1"/>
  <c r="O2986" i="3" s="1"/>
  <c r="P2986" i="3" s="1"/>
  <c r="M2987" i="3"/>
  <c r="N2987" i="3" s="1"/>
  <c r="O2987" i="3" s="1"/>
  <c r="P2987" i="3" s="1"/>
  <c r="M2988" i="3"/>
  <c r="N2988" i="3" s="1"/>
  <c r="O2988" i="3" s="1"/>
  <c r="P2988" i="3" s="1"/>
  <c r="M2989" i="3"/>
  <c r="N2989" i="3" s="1"/>
  <c r="O2989" i="3" s="1"/>
  <c r="P2989" i="3" s="1"/>
  <c r="M2990" i="3"/>
  <c r="N2990" i="3" s="1"/>
  <c r="O2990" i="3" s="1"/>
  <c r="P2990" i="3" s="1"/>
  <c r="M2991" i="3"/>
  <c r="N2991" i="3" s="1"/>
  <c r="O2991" i="3" s="1"/>
  <c r="P2991" i="3" s="1"/>
  <c r="M2992" i="3"/>
  <c r="N2992" i="3" s="1"/>
  <c r="O2992" i="3" s="1"/>
  <c r="P2992" i="3" s="1"/>
  <c r="M2993" i="3"/>
  <c r="N2993" i="3" s="1"/>
  <c r="O2993" i="3" s="1"/>
  <c r="P2993" i="3" s="1"/>
  <c r="M2994" i="3"/>
  <c r="N2994" i="3" s="1"/>
  <c r="O2994" i="3" s="1"/>
  <c r="P2994" i="3" s="1"/>
  <c r="M2995" i="3"/>
  <c r="N2995" i="3" s="1"/>
  <c r="O2995" i="3" s="1"/>
  <c r="P2995" i="3" s="1"/>
  <c r="M2996" i="3"/>
  <c r="N2996" i="3" s="1"/>
  <c r="O2996" i="3" s="1"/>
  <c r="P2996" i="3" s="1"/>
  <c r="M2997" i="3"/>
  <c r="N2997" i="3" s="1"/>
  <c r="O2997" i="3" s="1"/>
  <c r="P2997" i="3" s="1"/>
  <c r="M2998" i="3"/>
  <c r="N2998" i="3" s="1"/>
  <c r="O2998" i="3" s="1"/>
  <c r="P2998" i="3" s="1"/>
  <c r="M2999" i="3"/>
  <c r="N2999" i="3" s="1"/>
  <c r="O2999" i="3" s="1"/>
  <c r="P2999" i="3" s="1"/>
  <c r="M3000" i="3"/>
  <c r="N3000" i="3" s="1"/>
  <c r="O3000" i="3" s="1"/>
  <c r="P3000" i="3" s="1"/>
  <c r="M3001" i="3"/>
  <c r="N3001" i="3" s="1"/>
  <c r="O3001" i="3" s="1"/>
  <c r="P3001" i="3" s="1"/>
  <c r="M3002" i="3"/>
  <c r="N3002" i="3" s="1"/>
  <c r="O3002" i="3" s="1"/>
  <c r="P3002" i="3" s="1"/>
  <c r="M3003" i="3"/>
  <c r="N3003" i="3" s="1"/>
  <c r="O3003" i="3" s="1"/>
  <c r="P3003" i="3" s="1"/>
  <c r="M3004" i="3"/>
  <c r="N3004" i="3" s="1"/>
  <c r="O3004" i="3" s="1"/>
  <c r="P3004" i="3" s="1"/>
  <c r="M3005" i="3"/>
  <c r="N3005" i="3" s="1"/>
  <c r="O3005" i="3" s="1"/>
  <c r="P3005" i="3" s="1"/>
  <c r="M3006" i="3"/>
  <c r="N3006" i="3" s="1"/>
  <c r="O3006" i="3" s="1"/>
  <c r="P3006" i="3" s="1"/>
  <c r="M3007" i="3"/>
  <c r="N3007" i="3" s="1"/>
  <c r="O3007" i="3" s="1"/>
  <c r="P3007" i="3" s="1"/>
  <c r="M3008" i="3"/>
  <c r="N3008" i="3" s="1"/>
  <c r="O3008" i="3" s="1"/>
  <c r="P3008" i="3" s="1"/>
  <c r="M3009" i="3"/>
  <c r="N3009" i="3" s="1"/>
  <c r="O3009" i="3" s="1"/>
  <c r="P3009" i="3" s="1"/>
  <c r="M3010" i="3"/>
  <c r="N3010" i="3" s="1"/>
  <c r="O3010" i="3" s="1"/>
  <c r="P3010" i="3" s="1"/>
  <c r="M3011" i="3"/>
  <c r="N3011" i="3" s="1"/>
  <c r="O3011" i="3" s="1"/>
  <c r="P3011" i="3" s="1"/>
  <c r="M3012" i="3"/>
  <c r="N3012" i="3" s="1"/>
  <c r="O3012" i="3" s="1"/>
  <c r="P3012" i="3" s="1"/>
  <c r="M3013" i="3"/>
  <c r="N3013" i="3" s="1"/>
  <c r="O3013" i="3" s="1"/>
  <c r="P3013" i="3" s="1"/>
  <c r="M3014" i="3"/>
  <c r="N3014" i="3" s="1"/>
  <c r="O3014" i="3" s="1"/>
  <c r="P3014" i="3" s="1"/>
  <c r="M3015" i="3"/>
  <c r="N3015" i="3" s="1"/>
  <c r="O3015" i="3" s="1"/>
  <c r="P3015" i="3" s="1"/>
  <c r="M3016" i="3"/>
  <c r="N3016" i="3" s="1"/>
  <c r="O3016" i="3" s="1"/>
  <c r="P3016" i="3" s="1"/>
  <c r="M3017" i="3"/>
  <c r="N3017" i="3" s="1"/>
  <c r="O3017" i="3" s="1"/>
  <c r="P3017" i="3" s="1"/>
  <c r="M3018" i="3"/>
  <c r="N3018" i="3" s="1"/>
  <c r="O3018" i="3" s="1"/>
  <c r="P3018" i="3" s="1"/>
  <c r="M3019" i="3"/>
  <c r="N3019" i="3" s="1"/>
  <c r="O3019" i="3" s="1"/>
  <c r="P3019" i="3" s="1"/>
  <c r="M3020" i="3"/>
  <c r="N3020" i="3" s="1"/>
  <c r="O3020" i="3" s="1"/>
  <c r="P3020" i="3" s="1"/>
  <c r="M3021" i="3"/>
  <c r="N3021" i="3" s="1"/>
  <c r="O3021" i="3" s="1"/>
  <c r="P3021" i="3" s="1"/>
  <c r="M3022" i="3"/>
  <c r="N3022" i="3" s="1"/>
  <c r="O3022" i="3" s="1"/>
  <c r="P3022" i="3" s="1"/>
  <c r="M3023" i="3"/>
  <c r="N3023" i="3" s="1"/>
  <c r="O3023" i="3" s="1"/>
  <c r="P3023" i="3" s="1"/>
  <c r="M3024" i="3"/>
  <c r="N3024" i="3" s="1"/>
  <c r="O3024" i="3" s="1"/>
  <c r="P3024" i="3" s="1"/>
  <c r="M3025" i="3"/>
  <c r="N3025" i="3" s="1"/>
  <c r="O3025" i="3" s="1"/>
  <c r="P3025" i="3" s="1"/>
  <c r="M3026" i="3"/>
  <c r="N3026" i="3" s="1"/>
  <c r="O3026" i="3" s="1"/>
  <c r="P3026" i="3" s="1"/>
  <c r="M3027" i="3"/>
  <c r="N3027" i="3" s="1"/>
  <c r="O3027" i="3" s="1"/>
  <c r="P3027" i="3" s="1"/>
  <c r="M3028" i="3"/>
  <c r="N3028" i="3" s="1"/>
  <c r="O3028" i="3" s="1"/>
  <c r="P3028" i="3" s="1"/>
  <c r="M3029" i="3"/>
  <c r="N3029" i="3" s="1"/>
  <c r="O3029" i="3" s="1"/>
  <c r="P3029" i="3" s="1"/>
  <c r="M3030" i="3"/>
  <c r="N3030" i="3" s="1"/>
  <c r="O3030" i="3" s="1"/>
  <c r="P3030" i="3" s="1"/>
  <c r="M3031" i="3"/>
  <c r="N3031" i="3" s="1"/>
  <c r="O3031" i="3" s="1"/>
  <c r="P3031" i="3" s="1"/>
  <c r="M3032" i="3"/>
  <c r="N3032" i="3" s="1"/>
  <c r="O3032" i="3" s="1"/>
  <c r="P3032" i="3" s="1"/>
  <c r="M3033" i="3"/>
  <c r="N3033" i="3" s="1"/>
  <c r="O3033" i="3" s="1"/>
  <c r="P3033" i="3" s="1"/>
  <c r="M3034" i="3"/>
  <c r="N3034" i="3" s="1"/>
  <c r="O3034" i="3" s="1"/>
  <c r="P3034" i="3" s="1"/>
  <c r="M3035" i="3"/>
  <c r="N3035" i="3" s="1"/>
  <c r="O3035" i="3" s="1"/>
  <c r="P3035" i="3" s="1"/>
  <c r="M3036" i="3"/>
  <c r="N3036" i="3" s="1"/>
  <c r="O3036" i="3" s="1"/>
  <c r="P3036" i="3" s="1"/>
  <c r="M3037" i="3"/>
  <c r="N3037" i="3" s="1"/>
  <c r="O3037" i="3" s="1"/>
  <c r="P3037" i="3" s="1"/>
  <c r="M3038" i="3"/>
  <c r="N3038" i="3" s="1"/>
  <c r="O3038" i="3" s="1"/>
  <c r="P3038" i="3" s="1"/>
  <c r="M3039" i="3"/>
  <c r="N3039" i="3" s="1"/>
  <c r="O3039" i="3" s="1"/>
  <c r="P3039" i="3" s="1"/>
  <c r="M3040" i="3"/>
  <c r="N3040" i="3" s="1"/>
  <c r="O3040" i="3" s="1"/>
  <c r="P3040" i="3" s="1"/>
  <c r="M3041" i="3"/>
  <c r="N3041" i="3" s="1"/>
  <c r="O3041" i="3" s="1"/>
  <c r="P3041" i="3" s="1"/>
  <c r="M3042" i="3"/>
  <c r="N3042" i="3" s="1"/>
  <c r="O3042" i="3" s="1"/>
  <c r="P3042" i="3" s="1"/>
  <c r="M3043" i="3"/>
  <c r="N3043" i="3" s="1"/>
  <c r="O3043" i="3" s="1"/>
  <c r="P3043" i="3" s="1"/>
  <c r="M3044" i="3"/>
  <c r="N3044" i="3" s="1"/>
  <c r="O3044" i="3" s="1"/>
  <c r="P3044" i="3" s="1"/>
  <c r="M3045" i="3"/>
  <c r="N3045" i="3" s="1"/>
  <c r="O3045" i="3" s="1"/>
  <c r="P3045" i="3" s="1"/>
  <c r="M3046" i="3"/>
  <c r="N3046" i="3" s="1"/>
  <c r="O3046" i="3" s="1"/>
  <c r="P3046" i="3" s="1"/>
  <c r="M3047" i="3"/>
  <c r="N3047" i="3" s="1"/>
  <c r="O3047" i="3" s="1"/>
  <c r="P3047" i="3" s="1"/>
  <c r="M3048" i="3"/>
  <c r="N3048" i="3" s="1"/>
  <c r="O3048" i="3" s="1"/>
  <c r="P3048" i="3" s="1"/>
  <c r="M3049" i="3"/>
  <c r="N3049" i="3" s="1"/>
  <c r="O3049" i="3" s="1"/>
  <c r="P3049" i="3" s="1"/>
  <c r="M3050" i="3"/>
  <c r="N3050" i="3" s="1"/>
  <c r="O3050" i="3" s="1"/>
  <c r="P3050" i="3" s="1"/>
  <c r="M3051" i="3"/>
  <c r="N3051" i="3" s="1"/>
  <c r="O3051" i="3" s="1"/>
  <c r="P3051" i="3" s="1"/>
  <c r="M3052" i="3"/>
  <c r="N3052" i="3" s="1"/>
  <c r="O3052" i="3" s="1"/>
  <c r="P3052" i="3" s="1"/>
  <c r="M3053" i="3"/>
  <c r="N3053" i="3" s="1"/>
  <c r="O3053" i="3" s="1"/>
  <c r="P3053" i="3" s="1"/>
  <c r="M3054" i="3"/>
  <c r="N3054" i="3" s="1"/>
  <c r="O3054" i="3" s="1"/>
  <c r="P3054" i="3" s="1"/>
  <c r="M3055" i="3"/>
  <c r="N3055" i="3" s="1"/>
  <c r="O3055" i="3" s="1"/>
  <c r="P3055" i="3" s="1"/>
  <c r="M3056" i="3"/>
  <c r="N3056" i="3" s="1"/>
  <c r="O3056" i="3" s="1"/>
  <c r="P3056" i="3" s="1"/>
  <c r="M3057" i="3"/>
  <c r="N3057" i="3" s="1"/>
  <c r="O3057" i="3" s="1"/>
  <c r="P3057" i="3" s="1"/>
  <c r="M3058" i="3"/>
  <c r="N3058" i="3" s="1"/>
  <c r="O3058" i="3" s="1"/>
  <c r="P3058" i="3" s="1"/>
  <c r="M3059" i="3"/>
  <c r="N3059" i="3" s="1"/>
  <c r="O3059" i="3" s="1"/>
  <c r="P3059" i="3" s="1"/>
  <c r="M3060" i="3"/>
  <c r="N3060" i="3" s="1"/>
  <c r="O3060" i="3" s="1"/>
  <c r="P3060" i="3" s="1"/>
  <c r="M3061" i="3"/>
  <c r="N3061" i="3" s="1"/>
  <c r="O3061" i="3" s="1"/>
  <c r="P3061" i="3" s="1"/>
  <c r="M3062" i="3"/>
  <c r="N3062" i="3" s="1"/>
  <c r="O3062" i="3" s="1"/>
  <c r="P3062" i="3" s="1"/>
  <c r="M3063" i="3"/>
  <c r="N3063" i="3" s="1"/>
  <c r="O3063" i="3" s="1"/>
  <c r="P3063" i="3" s="1"/>
  <c r="M3064" i="3"/>
  <c r="N3064" i="3" s="1"/>
  <c r="O3064" i="3" s="1"/>
  <c r="P3064" i="3" s="1"/>
  <c r="M3065" i="3"/>
  <c r="N3065" i="3" s="1"/>
  <c r="O3065" i="3" s="1"/>
  <c r="P3065" i="3" s="1"/>
  <c r="M3066" i="3"/>
  <c r="N3066" i="3" s="1"/>
  <c r="O3066" i="3" s="1"/>
  <c r="P3066" i="3" s="1"/>
  <c r="M3067" i="3"/>
  <c r="N3067" i="3" s="1"/>
  <c r="O3067" i="3" s="1"/>
  <c r="P3067" i="3" s="1"/>
  <c r="M3068" i="3"/>
  <c r="N3068" i="3" s="1"/>
  <c r="O3068" i="3" s="1"/>
  <c r="P3068" i="3" s="1"/>
  <c r="M3069" i="3"/>
  <c r="N3069" i="3" s="1"/>
  <c r="O3069" i="3" s="1"/>
  <c r="P3069" i="3" s="1"/>
  <c r="M3070" i="3"/>
  <c r="N3070" i="3" s="1"/>
  <c r="O3070" i="3" s="1"/>
  <c r="P3070" i="3" s="1"/>
  <c r="M3071" i="3"/>
  <c r="N3071" i="3" s="1"/>
  <c r="O3071" i="3" s="1"/>
  <c r="P3071" i="3" s="1"/>
  <c r="M3072" i="3"/>
  <c r="N3072" i="3" s="1"/>
  <c r="O3072" i="3" s="1"/>
  <c r="P3072" i="3" s="1"/>
  <c r="M3073" i="3"/>
  <c r="N3073" i="3" s="1"/>
  <c r="O3073" i="3" s="1"/>
  <c r="P3073" i="3" s="1"/>
  <c r="M3074" i="3"/>
  <c r="N3074" i="3" s="1"/>
  <c r="O3074" i="3" s="1"/>
  <c r="P3074" i="3" s="1"/>
  <c r="M3075" i="3"/>
  <c r="N3075" i="3" s="1"/>
  <c r="O3075" i="3" s="1"/>
  <c r="P3075" i="3" s="1"/>
  <c r="M3076" i="3"/>
  <c r="N3076" i="3" s="1"/>
  <c r="O3076" i="3" s="1"/>
  <c r="P3076" i="3" s="1"/>
  <c r="M3077" i="3"/>
  <c r="N3077" i="3" s="1"/>
  <c r="O3077" i="3" s="1"/>
  <c r="P3077" i="3" s="1"/>
  <c r="M3078" i="3"/>
  <c r="N3078" i="3" s="1"/>
  <c r="O3078" i="3" s="1"/>
  <c r="P3078" i="3" s="1"/>
  <c r="M3079" i="3"/>
  <c r="N3079" i="3" s="1"/>
  <c r="O3079" i="3" s="1"/>
  <c r="P3079" i="3" s="1"/>
  <c r="M3080" i="3"/>
  <c r="N3080" i="3" s="1"/>
  <c r="O3080" i="3" s="1"/>
  <c r="P3080" i="3" s="1"/>
  <c r="M3081" i="3"/>
  <c r="N3081" i="3" s="1"/>
  <c r="O3081" i="3" s="1"/>
  <c r="P3081" i="3" s="1"/>
  <c r="M3082" i="3"/>
  <c r="N3082" i="3" s="1"/>
  <c r="O3082" i="3" s="1"/>
  <c r="P3082" i="3" s="1"/>
  <c r="M3083" i="3"/>
  <c r="N3083" i="3" s="1"/>
  <c r="O3083" i="3" s="1"/>
  <c r="P3083" i="3" s="1"/>
  <c r="M3084" i="3"/>
  <c r="N3084" i="3" s="1"/>
  <c r="O3084" i="3" s="1"/>
  <c r="P3084" i="3" s="1"/>
  <c r="M3085" i="3"/>
  <c r="N3085" i="3" s="1"/>
  <c r="O3085" i="3" s="1"/>
  <c r="P3085" i="3" s="1"/>
  <c r="M3086" i="3"/>
  <c r="N3086" i="3" s="1"/>
  <c r="O3086" i="3" s="1"/>
  <c r="P3086" i="3" s="1"/>
  <c r="M3087" i="3"/>
  <c r="N3087" i="3" s="1"/>
  <c r="O3087" i="3" s="1"/>
  <c r="P3087" i="3" s="1"/>
  <c r="M3088" i="3"/>
  <c r="N3088" i="3" s="1"/>
  <c r="O3088" i="3" s="1"/>
  <c r="P3088" i="3" s="1"/>
  <c r="M3089" i="3"/>
  <c r="N3089" i="3" s="1"/>
  <c r="O3089" i="3" s="1"/>
  <c r="P3089" i="3" s="1"/>
  <c r="M3090" i="3"/>
  <c r="N3090" i="3" s="1"/>
  <c r="O3090" i="3" s="1"/>
  <c r="P3090" i="3" s="1"/>
  <c r="M3091" i="3"/>
  <c r="N3091" i="3" s="1"/>
  <c r="O3091" i="3" s="1"/>
  <c r="P3091" i="3" s="1"/>
  <c r="M3092" i="3"/>
  <c r="N3092" i="3" s="1"/>
  <c r="O3092" i="3" s="1"/>
  <c r="P3092" i="3" s="1"/>
  <c r="M3093" i="3"/>
  <c r="N3093" i="3" s="1"/>
  <c r="O3093" i="3" s="1"/>
  <c r="P3093" i="3" s="1"/>
  <c r="M3094" i="3"/>
  <c r="N3094" i="3" s="1"/>
  <c r="O3094" i="3" s="1"/>
  <c r="P3094" i="3" s="1"/>
  <c r="M3095" i="3"/>
  <c r="N3095" i="3" s="1"/>
  <c r="O3095" i="3" s="1"/>
  <c r="P3095" i="3" s="1"/>
  <c r="M3096" i="3"/>
  <c r="N3096" i="3" s="1"/>
  <c r="O3096" i="3" s="1"/>
  <c r="P3096" i="3" s="1"/>
  <c r="M3097" i="3"/>
  <c r="N3097" i="3" s="1"/>
  <c r="O3097" i="3" s="1"/>
  <c r="P3097" i="3" s="1"/>
  <c r="M3098" i="3"/>
  <c r="N3098" i="3" s="1"/>
  <c r="O3098" i="3" s="1"/>
  <c r="P3098" i="3" s="1"/>
  <c r="M3099" i="3"/>
  <c r="N3099" i="3" s="1"/>
  <c r="O3099" i="3" s="1"/>
  <c r="P3099" i="3" s="1"/>
  <c r="M3100" i="3"/>
  <c r="N3100" i="3" s="1"/>
  <c r="O3100" i="3" s="1"/>
  <c r="P3100" i="3" s="1"/>
  <c r="M3101" i="3"/>
  <c r="N3101" i="3" s="1"/>
  <c r="O3101" i="3" s="1"/>
  <c r="P3101" i="3" s="1"/>
  <c r="M3102" i="3"/>
  <c r="N3102" i="3" s="1"/>
  <c r="O3102" i="3" s="1"/>
  <c r="P3102" i="3" s="1"/>
  <c r="M3103" i="3"/>
  <c r="N3103" i="3" s="1"/>
  <c r="O3103" i="3" s="1"/>
  <c r="P3103" i="3" s="1"/>
  <c r="M3104" i="3"/>
  <c r="N3104" i="3" s="1"/>
  <c r="O3104" i="3" s="1"/>
  <c r="P3104" i="3" s="1"/>
  <c r="M3105" i="3"/>
  <c r="N3105" i="3" s="1"/>
  <c r="O3105" i="3" s="1"/>
  <c r="P3105" i="3" s="1"/>
  <c r="M3106" i="3"/>
  <c r="N3106" i="3" s="1"/>
  <c r="O3106" i="3" s="1"/>
  <c r="P3106" i="3" s="1"/>
  <c r="M3107" i="3"/>
  <c r="N3107" i="3" s="1"/>
  <c r="O3107" i="3" s="1"/>
  <c r="P3107" i="3" s="1"/>
  <c r="M3108" i="3"/>
  <c r="N3108" i="3" s="1"/>
  <c r="O3108" i="3" s="1"/>
  <c r="P3108" i="3" s="1"/>
  <c r="M3109" i="3"/>
  <c r="N3109" i="3" s="1"/>
  <c r="O3109" i="3" s="1"/>
  <c r="P3109" i="3" s="1"/>
  <c r="M3110" i="3"/>
  <c r="N3110" i="3" s="1"/>
  <c r="O3110" i="3" s="1"/>
  <c r="P3110" i="3" s="1"/>
  <c r="M3111" i="3"/>
  <c r="N3111" i="3" s="1"/>
  <c r="O3111" i="3" s="1"/>
  <c r="P3111" i="3" s="1"/>
  <c r="M3112" i="3"/>
  <c r="N3112" i="3" s="1"/>
  <c r="O3112" i="3" s="1"/>
  <c r="P3112" i="3" s="1"/>
  <c r="M3113" i="3"/>
  <c r="N3113" i="3" s="1"/>
  <c r="O3113" i="3" s="1"/>
  <c r="P3113" i="3" s="1"/>
  <c r="M3114" i="3"/>
  <c r="N3114" i="3" s="1"/>
  <c r="O3114" i="3" s="1"/>
  <c r="P3114" i="3" s="1"/>
  <c r="M3115" i="3"/>
  <c r="N3115" i="3" s="1"/>
  <c r="O3115" i="3" s="1"/>
  <c r="P3115" i="3" s="1"/>
  <c r="M3116" i="3"/>
  <c r="N3116" i="3" s="1"/>
  <c r="O3116" i="3" s="1"/>
  <c r="P3116" i="3" s="1"/>
  <c r="M3117" i="3"/>
  <c r="N3117" i="3" s="1"/>
  <c r="O3117" i="3" s="1"/>
  <c r="P3117" i="3" s="1"/>
  <c r="M3118" i="3"/>
  <c r="N3118" i="3" s="1"/>
  <c r="O3118" i="3" s="1"/>
  <c r="P3118" i="3" s="1"/>
  <c r="M3119" i="3"/>
  <c r="N3119" i="3" s="1"/>
  <c r="O3119" i="3" s="1"/>
  <c r="P3119" i="3" s="1"/>
  <c r="M3120" i="3"/>
  <c r="N3120" i="3" s="1"/>
  <c r="O3120" i="3" s="1"/>
  <c r="P3120" i="3" s="1"/>
  <c r="M3121" i="3"/>
  <c r="N3121" i="3" s="1"/>
  <c r="O3121" i="3" s="1"/>
  <c r="P3121" i="3" s="1"/>
  <c r="M3122" i="3"/>
  <c r="N3122" i="3" s="1"/>
  <c r="O3122" i="3" s="1"/>
  <c r="P3122" i="3" s="1"/>
  <c r="M3123" i="3"/>
  <c r="N3123" i="3" s="1"/>
  <c r="O3123" i="3" s="1"/>
  <c r="P3123" i="3" s="1"/>
  <c r="M3124" i="3"/>
  <c r="N3124" i="3" s="1"/>
  <c r="O3124" i="3" s="1"/>
  <c r="P3124" i="3" s="1"/>
  <c r="M3125" i="3"/>
  <c r="N3125" i="3" s="1"/>
  <c r="O3125" i="3" s="1"/>
  <c r="P3125" i="3" s="1"/>
  <c r="M3126" i="3"/>
  <c r="N3126" i="3" s="1"/>
  <c r="O3126" i="3" s="1"/>
  <c r="P3126" i="3" s="1"/>
  <c r="M3127" i="3"/>
  <c r="N3127" i="3" s="1"/>
  <c r="O3127" i="3" s="1"/>
  <c r="P3127" i="3" s="1"/>
  <c r="M3128" i="3"/>
  <c r="N3128" i="3" s="1"/>
  <c r="O3128" i="3" s="1"/>
  <c r="P3128" i="3" s="1"/>
  <c r="M3129" i="3"/>
  <c r="N3129" i="3" s="1"/>
  <c r="O3129" i="3" s="1"/>
  <c r="P3129" i="3" s="1"/>
  <c r="M3130" i="3"/>
  <c r="N3130" i="3" s="1"/>
  <c r="O3130" i="3" s="1"/>
  <c r="P3130" i="3" s="1"/>
  <c r="M3131" i="3"/>
  <c r="N3131" i="3" s="1"/>
  <c r="O3131" i="3" s="1"/>
  <c r="P3131" i="3" s="1"/>
  <c r="M3132" i="3"/>
  <c r="N3132" i="3" s="1"/>
  <c r="O3132" i="3" s="1"/>
  <c r="P3132" i="3" s="1"/>
  <c r="M3133" i="3"/>
  <c r="N3133" i="3" s="1"/>
  <c r="O3133" i="3" s="1"/>
  <c r="P3133" i="3" s="1"/>
  <c r="M3134" i="3"/>
  <c r="N3134" i="3" s="1"/>
  <c r="O3134" i="3" s="1"/>
  <c r="P3134" i="3" s="1"/>
  <c r="M3135" i="3"/>
  <c r="N3135" i="3" s="1"/>
  <c r="O3135" i="3" s="1"/>
  <c r="P3135" i="3" s="1"/>
  <c r="M3136" i="3"/>
  <c r="N3136" i="3" s="1"/>
  <c r="O3136" i="3" s="1"/>
  <c r="P3136" i="3" s="1"/>
  <c r="M3137" i="3"/>
  <c r="N3137" i="3" s="1"/>
  <c r="O3137" i="3" s="1"/>
  <c r="P3137" i="3" s="1"/>
  <c r="M3138" i="3"/>
  <c r="N3138" i="3" s="1"/>
  <c r="O3138" i="3" s="1"/>
  <c r="P3138" i="3" s="1"/>
  <c r="M3139" i="3"/>
  <c r="N3139" i="3" s="1"/>
  <c r="O3139" i="3" s="1"/>
  <c r="P3139" i="3" s="1"/>
  <c r="M3140" i="3"/>
  <c r="N3140" i="3" s="1"/>
  <c r="O3140" i="3" s="1"/>
  <c r="P3140" i="3" s="1"/>
  <c r="M3141" i="3"/>
  <c r="N3141" i="3" s="1"/>
  <c r="O3141" i="3" s="1"/>
  <c r="P3141" i="3" s="1"/>
  <c r="M3142" i="3"/>
  <c r="N3142" i="3" s="1"/>
  <c r="O3142" i="3" s="1"/>
  <c r="P3142" i="3" s="1"/>
  <c r="M3143" i="3"/>
  <c r="N3143" i="3" s="1"/>
  <c r="O3143" i="3" s="1"/>
  <c r="P3143" i="3" s="1"/>
  <c r="M3144" i="3"/>
  <c r="N3144" i="3" s="1"/>
  <c r="O3144" i="3" s="1"/>
  <c r="P3144" i="3" s="1"/>
  <c r="M3145" i="3"/>
  <c r="N3145" i="3" s="1"/>
  <c r="O3145" i="3" s="1"/>
  <c r="P3145" i="3" s="1"/>
  <c r="M3146" i="3"/>
  <c r="N3146" i="3" s="1"/>
  <c r="O3146" i="3" s="1"/>
  <c r="P3146" i="3" s="1"/>
  <c r="M3147" i="3"/>
  <c r="N3147" i="3" s="1"/>
  <c r="O3147" i="3" s="1"/>
  <c r="P3147" i="3" s="1"/>
  <c r="M3148" i="3"/>
  <c r="N3148" i="3" s="1"/>
  <c r="O3148" i="3" s="1"/>
  <c r="P3148" i="3" s="1"/>
  <c r="M3149" i="3"/>
  <c r="N3149" i="3" s="1"/>
  <c r="O3149" i="3" s="1"/>
  <c r="P3149" i="3" s="1"/>
  <c r="M3150" i="3"/>
  <c r="N3150" i="3" s="1"/>
  <c r="O3150" i="3" s="1"/>
  <c r="P3150" i="3" s="1"/>
  <c r="M3151" i="3"/>
  <c r="N3151" i="3" s="1"/>
  <c r="O3151" i="3" s="1"/>
  <c r="P3151" i="3" s="1"/>
  <c r="M3152" i="3"/>
  <c r="N3152" i="3" s="1"/>
  <c r="O3152" i="3" s="1"/>
  <c r="P3152" i="3" s="1"/>
  <c r="M3153" i="3"/>
  <c r="N3153" i="3" s="1"/>
  <c r="O3153" i="3" s="1"/>
  <c r="P3153" i="3" s="1"/>
  <c r="M3154" i="3"/>
  <c r="N3154" i="3" s="1"/>
  <c r="O3154" i="3" s="1"/>
  <c r="P3154" i="3" s="1"/>
  <c r="M3155" i="3"/>
  <c r="N3155" i="3" s="1"/>
  <c r="O3155" i="3" s="1"/>
  <c r="P3155" i="3" s="1"/>
  <c r="M3156" i="3"/>
  <c r="N3156" i="3" s="1"/>
  <c r="O3156" i="3" s="1"/>
  <c r="P3156" i="3" s="1"/>
  <c r="M3157" i="3"/>
  <c r="N3157" i="3" s="1"/>
  <c r="O3157" i="3" s="1"/>
  <c r="P3157" i="3" s="1"/>
  <c r="M3158" i="3"/>
  <c r="N3158" i="3" s="1"/>
  <c r="O3158" i="3" s="1"/>
  <c r="P3158" i="3" s="1"/>
  <c r="M3159" i="3"/>
  <c r="N3159" i="3" s="1"/>
  <c r="O3159" i="3" s="1"/>
  <c r="P3159" i="3" s="1"/>
  <c r="M3160" i="3"/>
  <c r="N3160" i="3" s="1"/>
  <c r="O3160" i="3" s="1"/>
  <c r="P3160" i="3" s="1"/>
  <c r="M3161" i="3"/>
  <c r="N3161" i="3" s="1"/>
  <c r="O3161" i="3" s="1"/>
  <c r="P3161" i="3" s="1"/>
  <c r="M3162" i="3"/>
  <c r="N3162" i="3" s="1"/>
  <c r="O3162" i="3" s="1"/>
  <c r="P3162" i="3" s="1"/>
  <c r="M3163" i="3"/>
  <c r="N3163" i="3" s="1"/>
  <c r="O3163" i="3" s="1"/>
  <c r="P3163" i="3" s="1"/>
  <c r="M3164" i="3"/>
  <c r="N3164" i="3" s="1"/>
  <c r="O3164" i="3" s="1"/>
  <c r="P3164" i="3" s="1"/>
  <c r="M3165" i="3"/>
  <c r="N3165" i="3" s="1"/>
  <c r="O3165" i="3" s="1"/>
  <c r="P3165" i="3" s="1"/>
  <c r="M3166" i="3"/>
  <c r="N3166" i="3" s="1"/>
  <c r="O3166" i="3" s="1"/>
  <c r="P3166" i="3" s="1"/>
  <c r="M3167" i="3"/>
  <c r="N3167" i="3" s="1"/>
  <c r="O3167" i="3" s="1"/>
  <c r="P3167" i="3" s="1"/>
  <c r="M3168" i="3"/>
  <c r="N3168" i="3" s="1"/>
  <c r="O3168" i="3" s="1"/>
  <c r="P3168" i="3" s="1"/>
  <c r="M3169" i="3"/>
  <c r="N3169" i="3" s="1"/>
  <c r="O3169" i="3" s="1"/>
  <c r="P3169" i="3" s="1"/>
  <c r="M3170" i="3"/>
  <c r="N3170" i="3" s="1"/>
  <c r="O3170" i="3" s="1"/>
  <c r="P3170" i="3" s="1"/>
  <c r="M3171" i="3"/>
  <c r="N3171" i="3" s="1"/>
  <c r="O3171" i="3" s="1"/>
  <c r="P3171" i="3" s="1"/>
  <c r="M3172" i="3"/>
  <c r="N3172" i="3" s="1"/>
  <c r="O3172" i="3" s="1"/>
  <c r="P3172" i="3" s="1"/>
  <c r="M3173" i="3"/>
  <c r="N3173" i="3" s="1"/>
  <c r="O3173" i="3" s="1"/>
  <c r="P3173" i="3" s="1"/>
  <c r="M3174" i="3"/>
  <c r="N3174" i="3" s="1"/>
  <c r="O3174" i="3" s="1"/>
  <c r="P3174" i="3" s="1"/>
  <c r="M3175" i="3"/>
  <c r="N3175" i="3" s="1"/>
  <c r="O3175" i="3" s="1"/>
  <c r="P3175" i="3" s="1"/>
  <c r="M3176" i="3"/>
  <c r="N3176" i="3" s="1"/>
  <c r="O3176" i="3" s="1"/>
  <c r="P3176" i="3" s="1"/>
  <c r="M3177" i="3"/>
  <c r="N3177" i="3" s="1"/>
  <c r="O3177" i="3" s="1"/>
  <c r="P3177" i="3" s="1"/>
  <c r="M3178" i="3"/>
  <c r="N3178" i="3" s="1"/>
  <c r="O3178" i="3" s="1"/>
  <c r="P3178" i="3" s="1"/>
  <c r="M3179" i="3"/>
  <c r="N3179" i="3" s="1"/>
  <c r="O3179" i="3" s="1"/>
  <c r="P3179" i="3" s="1"/>
  <c r="M3180" i="3"/>
  <c r="N3180" i="3" s="1"/>
  <c r="O3180" i="3" s="1"/>
  <c r="P3180" i="3" s="1"/>
  <c r="M3181" i="3"/>
  <c r="N3181" i="3" s="1"/>
  <c r="O3181" i="3" s="1"/>
  <c r="P3181" i="3" s="1"/>
  <c r="M3182" i="3"/>
  <c r="N3182" i="3" s="1"/>
  <c r="O3182" i="3" s="1"/>
  <c r="P3182" i="3" s="1"/>
  <c r="M3183" i="3"/>
  <c r="N3183" i="3" s="1"/>
  <c r="O3183" i="3" s="1"/>
  <c r="P3183" i="3" s="1"/>
  <c r="M3184" i="3"/>
  <c r="N3184" i="3" s="1"/>
  <c r="O3184" i="3" s="1"/>
  <c r="P3184" i="3" s="1"/>
  <c r="M3185" i="3"/>
  <c r="N3185" i="3" s="1"/>
  <c r="O3185" i="3" s="1"/>
  <c r="P3185" i="3" s="1"/>
  <c r="M3186" i="3"/>
  <c r="N3186" i="3" s="1"/>
  <c r="O3186" i="3" s="1"/>
  <c r="P3186" i="3" s="1"/>
  <c r="M3187" i="3"/>
  <c r="N3187" i="3" s="1"/>
  <c r="O3187" i="3" s="1"/>
  <c r="P3187" i="3" s="1"/>
  <c r="M3188" i="3"/>
  <c r="N3188" i="3" s="1"/>
  <c r="O3188" i="3" s="1"/>
  <c r="P3188" i="3" s="1"/>
  <c r="M3189" i="3"/>
  <c r="N3189" i="3" s="1"/>
  <c r="O3189" i="3" s="1"/>
  <c r="P3189" i="3" s="1"/>
  <c r="M3190" i="3"/>
  <c r="N3190" i="3" s="1"/>
  <c r="O3190" i="3" s="1"/>
  <c r="P3190" i="3" s="1"/>
  <c r="M3191" i="3"/>
  <c r="N3191" i="3" s="1"/>
  <c r="O3191" i="3" s="1"/>
  <c r="P3191" i="3" s="1"/>
  <c r="M3192" i="3"/>
  <c r="N3192" i="3" s="1"/>
  <c r="O3192" i="3" s="1"/>
  <c r="P3192" i="3" s="1"/>
  <c r="M3193" i="3"/>
  <c r="N3193" i="3" s="1"/>
  <c r="O3193" i="3" s="1"/>
  <c r="P3193" i="3" s="1"/>
  <c r="M3194" i="3"/>
  <c r="N3194" i="3" s="1"/>
  <c r="O3194" i="3" s="1"/>
  <c r="P3194" i="3" s="1"/>
  <c r="M3195" i="3"/>
  <c r="N3195" i="3" s="1"/>
  <c r="O3195" i="3" s="1"/>
  <c r="P3195" i="3" s="1"/>
  <c r="M3196" i="3"/>
  <c r="N3196" i="3" s="1"/>
  <c r="O3196" i="3" s="1"/>
  <c r="P3196" i="3" s="1"/>
  <c r="M3197" i="3"/>
  <c r="N3197" i="3" s="1"/>
  <c r="O3197" i="3" s="1"/>
  <c r="P3197" i="3" s="1"/>
  <c r="M3198" i="3"/>
  <c r="N3198" i="3" s="1"/>
  <c r="O3198" i="3" s="1"/>
  <c r="P3198" i="3" s="1"/>
  <c r="M3199" i="3"/>
  <c r="N3199" i="3" s="1"/>
  <c r="O3199" i="3" s="1"/>
  <c r="P3199" i="3" s="1"/>
  <c r="M3200" i="3"/>
  <c r="N3200" i="3" s="1"/>
  <c r="O3200" i="3" s="1"/>
  <c r="P3200" i="3" s="1"/>
  <c r="M3201" i="3"/>
  <c r="N3201" i="3" s="1"/>
  <c r="O3201" i="3" s="1"/>
  <c r="P3201" i="3" s="1"/>
  <c r="M3202" i="3"/>
  <c r="N3202" i="3" s="1"/>
  <c r="O3202" i="3" s="1"/>
  <c r="P3202" i="3" s="1"/>
  <c r="M3203" i="3"/>
  <c r="N3203" i="3" s="1"/>
  <c r="O3203" i="3" s="1"/>
  <c r="P3203" i="3" s="1"/>
  <c r="M3204" i="3"/>
  <c r="N3204" i="3" s="1"/>
  <c r="O3204" i="3" s="1"/>
  <c r="P3204" i="3" s="1"/>
  <c r="M3205" i="3"/>
  <c r="N3205" i="3" s="1"/>
  <c r="O3205" i="3" s="1"/>
  <c r="P3205" i="3" s="1"/>
  <c r="M3206" i="3"/>
  <c r="N3206" i="3" s="1"/>
  <c r="O3206" i="3" s="1"/>
  <c r="P3206" i="3" s="1"/>
  <c r="M3207" i="3"/>
  <c r="N3207" i="3" s="1"/>
  <c r="O3207" i="3" s="1"/>
  <c r="P3207" i="3" s="1"/>
  <c r="M3208" i="3"/>
  <c r="N3208" i="3" s="1"/>
  <c r="O3208" i="3" s="1"/>
  <c r="P3208" i="3" s="1"/>
  <c r="M3209" i="3"/>
  <c r="N3209" i="3" s="1"/>
  <c r="O3209" i="3" s="1"/>
  <c r="P3209" i="3" s="1"/>
  <c r="M3210" i="3"/>
  <c r="N3210" i="3" s="1"/>
  <c r="O3210" i="3" s="1"/>
  <c r="P3210" i="3" s="1"/>
  <c r="M3211" i="3"/>
  <c r="N3211" i="3" s="1"/>
  <c r="O3211" i="3" s="1"/>
  <c r="P3211" i="3" s="1"/>
  <c r="M3212" i="3"/>
  <c r="N3212" i="3" s="1"/>
  <c r="O3212" i="3" s="1"/>
  <c r="P3212" i="3" s="1"/>
  <c r="M3213" i="3"/>
  <c r="N3213" i="3" s="1"/>
  <c r="O3213" i="3" s="1"/>
  <c r="P3213" i="3" s="1"/>
  <c r="M3214" i="3"/>
  <c r="N3214" i="3" s="1"/>
  <c r="O3214" i="3" s="1"/>
  <c r="P3214" i="3" s="1"/>
  <c r="M3215" i="3"/>
  <c r="N3215" i="3" s="1"/>
  <c r="O3215" i="3" s="1"/>
  <c r="P3215" i="3" s="1"/>
  <c r="M3216" i="3"/>
  <c r="N3216" i="3" s="1"/>
  <c r="O3216" i="3" s="1"/>
  <c r="P3216" i="3" s="1"/>
  <c r="M3217" i="3"/>
  <c r="N3217" i="3" s="1"/>
  <c r="O3217" i="3" s="1"/>
  <c r="P3217" i="3" s="1"/>
  <c r="M3218" i="3"/>
  <c r="N3218" i="3" s="1"/>
  <c r="O3218" i="3" s="1"/>
  <c r="P3218" i="3" s="1"/>
  <c r="M3219" i="3"/>
  <c r="N3219" i="3" s="1"/>
  <c r="O3219" i="3" s="1"/>
  <c r="P3219" i="3" s="1"/>
  <c r="M3220" i="3"/>
  <c r="N3220" i="3" s="1"/>
  <c r="O3220" i="3" s="1"/>
  <c r="P3220" i="3" s="1"/>
  <c r="M3221" i="3"/>
  <c r="N3221" i="3" s="1"/>
  <c r="O3221" i="3" s="1"/>
  <c r="P3221" i="3" s="1"/>
  <c r="M3222" i="3"/>
  <c r="N3222" i="3" s="1"/>
  <c r="O3222" i="3" s="1"/>
  <c r="P3222" i="3" s="1"/>
  <c r="M3223" i="3"/>
  <c r="N3223" i="3" s="1"/>
  <c r="O3223" i="3" s="1"/>
  <c r="P3223" i="3" s="1"/>
  <c r="M3224" i="3"/>
  <c r="N3224" i="3" s="1"/>
  <c r="O3224" i="3" s="1"/>
  <c r="P3224" i="3" s="1"/>
  <c r="M3225" i="3"/>
  <c r="N3225" i="3" s="1"/>
  <c r="O3225" i="3" s="1"/>
  <c r="P3225" i="3" s="1"/>
  <c r="M3226" i="3"/>
  <c r="N3226" i="3" s="1"/>
  <c r="O3226" i="3" s="1"/>
  <c r="P3226" i="3" s="1"/>
  <c r="M3227" i="3"/>
  <c r="N3227" i="3" s="1"/>
  <c r="O3227" i="3" s="1"/>
  <c r="P3227" i="3" s="1"/>
  <c r="M3228" i="3"/>
  <c r="N3228" i="3" s="1"/>
  <c r="O3228" i="3" s="1"/>
  <c r="P3228" i="3" s="1"/>
  <c r="M3229" i="3"/>
  <c r="N3229" i="3" s="1"/>
  <c r="O3229" i="3" s="1"/>
  <c r="P3229" i="3" s="1"/>
  <c r="M3230" i="3"/>
  <c r="N3230" i="3" s="1"/>
  <c r="O3230" i="3" s="1"/>
  <c r="P3230" i="3" s="1"/>
  <c r="M3231" i="3"/>
  <c r="N3231" i="3" s="1"/>
  <c r="O3231" i="3" s="1"/>
  <c r="P3231" i="3" s="1"/>
  <c r="M3232" i="3"/>
  <c r="N3232" i="3" s="1"/>
  <c r="O3232" i="3" s="1"/>
  <c r="P3232" i="3" s="1"/>
  <c r="M3233" i="3"/>
  <c r="N3233" i="3" s="1"/>
  <c r="O3233" i="3" s="1"/>
  <c r="P3233" i="3" s="1"/>
  <c r="M3234" i="3"/>
  <c r="N3234" i="3" s="1"/>
  <c r="O3234" i="3" s="1"/>
  <c r="P3234" i="3" s="1"/>
  <c r="M3235" i="3"/>
  <c r="N3235" i="3" s="1"/>
  <c r="O3235" i="3" s="1"/>
  <c r="P3235" i="3" s="1"/>
  <c r="M3236" i="3"/>
  <c r="N3236" i="3" s="1"/>
  <c r="O3236" i="3" s="1"/>
  <c r="P3236" i="3" s="1"/>
  <c r="M3237" i="3"/>
  <c r="N3237" i="3" s="1"/>
  <c r="O3237" i="3" s="1"/>
  <c r="P3237" i="3" s="1"/>
  <c r="M3238" i="3"/>
  <c r="N3238" i="3" s="1"/>
  <c r="O3238" i="3" s="1"/>
  <c r="P3238" i="3" s="1"/>
  <c r="M3239" i="3"/>
  <c r="N3239" i="3" s="1"/>
  <c r="O3239" i="3" s="1"/>
  <c r="P3239" i="3" s="1"/>
  <c r="M3240" i="3"/>
  <c r="N3240" i="3" s="1"/>
  <c r="O3240" i="3" s="1"/>
  <c r="P3240" i="3" s="1"/>
  <c r="M3241" i="3"/>
  <c r="N3241" i="3" s="1"/>
  <c r="O3241" i="3" s="1"/>
  <c r="P3241" i="3" s="1"/>
  <c r="M3242" i="3"/>
  <c r="N3242" i="3" s="1"/>
  <c r="O3242" i="3" s="1"/>
  <c r="P3242" i="3" s="1"/>
  <c r="M3243" i="3"/>
  <c r="N3243" i="3" s="1"/>
  <c r="O3243" i="3" s="1"/>
  <c r="P3243" i="3" s="1"/>
  <c r="M3244" i="3"/>
  <c r="N3244" i="3" s="1"/>
  <c r="O3244" i="3" s="1"/>
  <c r="P3244" i="3" s="1"/>
  <c r="M3245" i="3"/>
  <c r="N3245" i="3" s="1"/>
  <c r="O3245" i="3" s="1"/>
  <c r="P3245" i="3" s="1"/>
  <c r="M3246" i="3"/>
  <c r="N3246" i="3" s="1"/>
  <c r="O3246" i="3" s="1"/>
  <c r="P3246" i="3" s="1"/>
  <c r="M3247" i="3"/>
  <c r="N3247" i="3" s="1"/>
  <c r="O3247" i="3" s="1"/>
  <c r="P3247" i="3" s="1"/>
  <c r="M3248" i="3"/>
  <c r="N3248" i="3" s="1"/>
  <c r="O3248" i="3" s="1"/>
  <c r="P3248" i="3" s="1"/>
  <c r="M3249" i="3"/>
  <c r="N3249" i="3" s="1"/>
  <c r="O3249" i="3" s="1"/>
  <c r="P3249" i="3" s="1"/>
  <c r="M3250" i="3"/>
  <c r="N3250" i="3" s="1"/>
  <c r="O3250" i="3" s="1"/>
  <c r="P3250" i="3" s="1"/>
  <c r="M3251" i="3"/>
  <c r="N3251" i="3" s="1"/>
  <c r="O3251" i="3" s="1"/>
  <c r="P3251" i="3" s="1"/>
  <c r="M3252" i="3"/>
  <c r="N3252" i="3" s="1"/>
  <c r="O3252" i="3" s="1"/>
  <c r="P3252" i="3" s="1"/>
  <c r="M3253" i="3"/>
  <c r="N3253" i="3" s="1"/>
  <c r="O3253" i="3" s="1"/>
  <c r="P3253" i="3" s="1"/>
  <c r="M3254" i="3"/>
  <c r="N3254" i="3" s="1"/>
  <c r="O3254" i="3" s="1"/>
  <c r="P3254" i="3" s="1"/>
  <c r="M3255" i="3"/>
  <c r="N3255" i="3" s="1"/>
  <c r="O3255" i="3" s="1"/>
  <c r="P3255" i="3" s="1"/>
  <c r="M3256" i="3"/>
  <c r="N3256" i="3" s="1"/>
  <c r="O3256" i="3" s="1"/>
  <c r="P3256" i="3" s="1"/>
  <c r="M3257" i="3"/>
  <c r="N3257" i="3" s="1"/>
  <c r="O3257" i="3" s="1"/>
  <c r="P3257" i="3" s="1"/>
  <c r="M3258" i="3"/>
  <c r="N3258" i="3" s="1"/>
  <c r="O3258" i="3" s="1"/>
  <c r="P3258" i="3" s="1"/>
  <c r="M3259" i="3"/>
  <c r="N3259" i="3" s="1"/>
  <c r="O3259" i="3" s="1"/>
  <c r="P3259" i="3" s="1"/>
  <c r="M3260" i="3"/>
  <c r="N3260" i="3" s="1"/>
  <c r="O3260" i="3" s="1"/>
  <c r="P3260" i="3" s="1"/>
  <c r="M3261" i="3"/>
  <c r="N3261" i="3" s="1"/>
  <c r="O3261" i="3" s="1"/>
  <c r="P3261" i="3" s="1"/>
  <c r="M3262" i="3"/>
  <c r="N3262" i="3" s="1"/>
  <c r="O3262" i="3" s="1"/>
  <c r="P3262" i="3" s="1"/>
  <c r="M3263" i="3"/>
  <c r="N3263" i="3" s="1"/>
  <c r="O3263" i="3" s="1"/>
  <c r="P3263" i="3" s="1"/>
  <c r="M3264" i="3"/>
  <c r="N3264" i="3" s="1"/>
  <c r="O3264" i="3" s="1"/>
  <c r="P3264" i="3" s="1"/>
  <c r="M3265" i="3"/>
  <c r="N3265" i="3" s="1"/>
  <c r="O3265" i="3" s="1"/>
  <c r="P3265" i="3" s="1"/>
  <c r="M3266" i="3"/>
  <c r="N3266" i="3" s="1"/>
  <c r="O3266" i="3" s="1"/>
  <c r="P3266" i="3" s="1"/>
  <c r="M3267" i="3"/>
  <c r="N3267" i="3" s="1"/>
  <c r="O3267" i="3" s="1"/>
  <c r="P3267" i="3" s="1"/>
  <c r="M3268" i="3"/>
  <c r="N3268" i="3" s="1"/>
  <c r="O3268" i="3" s="1"/>
  <c r="P3268" i="3" s="1"/>
  <c r="M3269" i="3"/>
  <c r="N3269" i="3" s="1"/>
  <c r="O3269" i="3" s="1"/>
  <c r="P3269" i="3" s="1"/>
  <c r="M3270" i="3"/>
  <c r="N3270" i="3" s="1"/>
  <c r="O3270" i="3" s="1"/>
  <c r="P3270" i="3" s="1"/>
  <c r="M3271" i="3"/>
  <c r="N3271" i="3" s="1"/>
  <c r="O3271" i="3" s="1"/>
  <c r="P3271" i="3" s="1"/>
  <c r="M3272" i="3"/>
  <c r="N3272" i="3" s="1"/>
  <c r="O3272" i="3" s="1"/>
  <c r="P3272" i="3" s="1"/>
  <c r="M3273" i="3"/>
  <c r="N3273" i="3" s="1"/>
  <c r="O3273" i="3" s="1"/>
  <c r="P3273" i="3" s="1"/>
  <c r="M3274" i="3"/>
  <c r="N3274" i="3" s="1"/>
  <c r="O3274" i="3" s="1"/>
  <c r="P3274" i="3" s="1"/>
  <c r="M3275" i="3"/>
  <c r="N3275" i="3" s="1"/>
  <c r="O3275" i="3" s="1"/>
  <c r="P3275" i="3" s="1"/>
  <c r="M3276" i="3"/>
  <c r="N3276" i="3" s="1"/>
  <c r="O3276" i="3" s="1"/>
  <c r="P3276" i="3" s="1"/>
  <c r="M3277" i="3"/>
  <c r="N3277" i="3" s="1"/>
  <c r="O3277" i="3" s="1"/>
  <c r="P3277" i="3" s="1"/>
  <c r="M3278" i="3"/>
  <c r="N3278" i="3" s="1"/>
  <c r="O3278" i="3" s="1"/>
  <c r="P3278" i="3" s="1"/>
  <c r="M3279" i="3"/>
  <c r="N3279" i="3" s="1"/>
  <c r="O3279" i="3" s="1"/>
  <c r="P3279" i="3" s="1"/>
  <c r="M3280" i="3"/>
  <c r="N3280" i="3" s="1"/>
  <c r="O3280" i="3" s="1"/>
  <c r="P3280" i="3" s="1"/>
  <c r="M3281" i="3"/>
  <c r="N3281" i="3" s="1"/>
  <c r="O3281" i="3" s="1"/>
  <c r="P3281" i="3" s="1"/>
  <c r="M3282" i="3"/>
  <c r="N3282" i="3" s="1"/>
  <c r="O3282" i="3" s="1"/>
  <c r="P3282" i="3" s="1"/>
  <c r="M3283" i="3"/>
  <c r="N3283" i="3" s="1"/>
  <c r="O3283" i="3" s="1"/>
  <c r="P3283" i="3" s="1"/>
  <c r="M3284" i="3"/>
  <c r="N3284" i="3" s="1"/>
  <c r="O3284" i="3" s="1"/>
  <c r="P3284" i="3" s="1"/>
  <c r="M3285" i="3"/>
  <c r="N3285" i="3" s="1"/>
  <c r="O3285" i="3" s="1"/>
  <c r="P3285" i="3" s="1"/>
  <c r="M3286" i="3"/>
  <c r="N3286" i="3" s="1"/>
  <c r="O3286" i="3" s="1"/>
  <c r="P3286" i="3" s="1"/>
  <c r="M3287" i="3"/>
  <c r="N3287" i="3" s="1"/>
  <c r="O3287" i="3" s="1"/>
  <c r="P3287" i="3" s="1"/>
  <c r="M3288" i="3"/>
  <c r="N3288" i="3" s="1"/>
  <c r="O3288" i="3" s="1"/>
  <c r="P3288" i="3" s="1"/>
  <c r="M3289" i="3"/>
  <c r="N3289" i="3" s="1"/>
  <c r="O3289" i="3" s="1"/>
  <c r="P3289" i="3" s="1"/>
  <c r="M3290" i="3"/>
  <c r="N3290" i="3" s="1"/>
  <c r="O3290" i="3" s="1"/>
  <c r="P3290" i="3" s="1"/>
  <c r="M3291" i="3"/>
  <c r="N3291" i="3" s="1"/>
  <c r="O3291" i="3" s="1"/>
  <c r="P3291" i="3" s="1"/>
  <c r="M3292" i="3"/>
  <c r="N3292" i="3" s="1"/>
  <c r="O3292" i="3" s="1"/>
  <c r="P3292" i="3" s="1"/>
  <c r="M3293" i="3"/>
  <c r="N3293" i="3" s="1"/>
  <c r="O3293" i="3" s="1"/>
  <c r="P3293" i="3" s="1"/>
  <c r="M3294" i="3"/>
  <c r="N3294" i="3" s="1"/>
  <c r="O3294" i="3" s="1"/>
  <c r="P3294" i="3" s="1"/>
  <c r="M3295" i="3"/>
  <c r="N3295" i="3" s="1"/>
  <c r="O3295" i="3" s="1"/>
  <c r="P3295" i="3" s="1"/>
  <c r="M3296" i="3"/>
  <c r="N3296" i="3" s="1"/>
  <c r="O3296" i="3" s="1"/>
  <c r="P3296" i="3" s="1"/>
  <c r="M3297" i="3"/>
  <c r="N3297" i="3" s="1"/>
  <c r="O3297" i="3" s="1"/>
  <c r="P3297" i="3" s="1"/>
  <c r="M3298" i="3"/>
  <c r="N3298" i="3" s="1"/>
  <c r="O3298" i="3" s="1"/>
  <c r="P3298" i="3" s="1"/>
  <c r="M3299" i="3"/>
  <c r="N3299" i="3" s="1"/>
  <c r="O3299" i="3" s="1"/>
  <c r="P3299" i="3" s="1"/>
  <c r="M3300" i="3"/>
  <c r="N3300" i="3" s="1"/>
  <c r="O3300" i="3" s="1"/>
  <c r="P3300" i="3" s="1"/>
  <c r="M3301" i="3"/>
  <c r="N3301" i="3" s="1"/>
  <c r="O3301" i="3" s="1"/>
  <c r="P3301" i="3" s="1"/>
  <c r="M3302" i="3"/>
  <c r="N3302" i="3" s="1"/>
  <c r="O3302" i="3" s="1"/>
  <c r="P3302" i="3" s="1"/>
  <c r="M3303" i="3"/>
  <c r="N3303" i="3" s="1"/>
  <c r="O3303" i="3" s="1"/>
  <c r="P3303" i="3" s="1"/>
  <c r="M3304" i="3"/>
  <c r="N3304" i="3" s="1"/>
  <c r="O3304" i="3" s="1"/>
  <c r="P3304" i="3" s="1"/>
  <c r="M3305" i="3"/>
  <c r="N3305" i="3" s="1"/>
  <c r="O3305" i="3" s="1"/>
  <c r="P3305" i="3" s="1"/>
  <c r="M3306" i="3"/>
  <c r="N3306" i="3" s="1"/>
  <c r="O3306" i="3" s="1"/>
  <c r="P3306" i="3" s="1"/>
  <c r="M3307" i="3"/>
  <c r="N3307" i="3" s="1"/>
  <c r="O3307" i="3" s="1"/>
  <c r="P3307" i="3" s="1"/>
  <c r="M3308" i="3"/>
  <c r="N3308" i="3" s="1"/>
  <c r="O3308" i="3" s="1"/>
  <c r="P3308" i="3" s="1"/>
  <c r="M3309" i="3"/>
  <c r="N3309" i="3" s="1"/>
  <c r="O3309" i="3" s="1"/>
  <c r="P3309" i="3" s="1"/>
  <c r="M3310" i="3"/>
  <c r="N3310" i="3" s="1"/>
  <c r="O3310" i="3" s="1"/>
  <c r="P3310" i="3" s="1"/>
  <c r="M3311" i="3"/>
  <c r="N3311" i="3" s="1"/>
  <c r="O3311" i="3" s="1"/>
  <c r="P3311" i="3" s="1"/>
  <c r="M3312" i="3"/>
  <c r="N3312" i="3" s="1"/>
  <c r="O3312" i="3" s="1"/>
  <c r="P3312" i="3" s="1"/>
  <c r="M3313" i="3"/>
  <c r="N3313" i="3" s="1"/>
  <c r="O3313" i="3" s="1"/>
  <c r="P3313" i="3" s="1"/>
  <c r="M3314" i="3"/>
  <c r="N3314" i="3" s="1"/>
  <c r="O3314" i="3" s="1"/>
  <c r="P3314" i="3" s="1"/>
  <c r="M3315" i="3"/>
  <c r="N3315" i="3" s="1"/>
  <c r="O3315" i="3" s="1"/>
  <c r="P3315" i="3" s="1"/>
  <c r="M3316" i="3"/>
  <c r="N3316" i="3" s="1"/>
  <c r="O3316" i="3" s="1"/>
  <c r="P3316" i="3" s="1"/>
  <c r="M3317" i="3"/>
  <c r="N3317" i="3" s="1"/>
  <c r="O3317" i="3" s="1"/>
  <c r="P3317" i="3" s="1"/>
  <c r="M3318" i="3"/>
  <c r="N3318" i="3" s="1"/>
  <c r="O3318" i="3" s="1"/>
  <c r="P3318" i="3" s="1"/>
  <c r="M3319" i="3"/>
  <c r="N3319" i="3" s="1"/>
  <c r="O3319" i="3" s="1"/>
  <c r="P3319" i="3" s="1"/>
  <c r="M3320" i="3"/>
  <c r="N3320" i="3" s="1"/>
  <c r="O3320" i="3" s="1"/>
  <c r="P3320" i="3" s="1"/>
  <c r="M3321" i="3"/>
  <c r="N3321" i="3" s="1"/>
  <c r="O3321" i="3" s="1"/>
  <c r="P3321" i="3" s="1"/>
  <c r="M3322" i="3"/>
  <c r="N3322" i="3" s="1"/>
  <c r="O3322" i="3" s="1"/>
  <c r="P3322" i="3" s="1"/>
  <c r="M3323" i="3"/>
  <c r="N3323" i="3" s="1"/>
  <c r="O3323" i="3" s="1"/>
  <c r="P3323" i="3" s="1"/>
  <c r="M3324" i="3"/>
  <c r="N3324" i="3" s="1"/>
  <c r="O3324" i="3" s="1"/>
  <c r="P3324" i="3" s="1"/>
  <c r="M3325" i="3"/>
  <c r="N3325" i="3" s="1"/>
  <c r="O3325" i="3" s="1"/>
  <c r="P3325" i="3" s="1"/>
  <c r="M3326" i="3"/>
  <c r="N3326" i="3" s="1"/>
  <c r="O3326" i="3" s="1"/>
  <c r="P3326" i="3" s="1"/>
  <c r="M3327" i="3"/>
  <c r="N3327" i="3" s="1"/>
  <c r="O3327" i="3" s="1"/>
  <c r="P3327" i="3" s="1"/>
  <c r="M3328" i="3"/>
  <c r="N3328" i="3" s="1"/>
  <c r="O3328" i="3" s="1"/>
  <c r="P3328" i="3" s="1"/>
  <c r="M3329" i="3"/>
  <c r="N3329" i="3" s="1"/>
  <c r="O3329" i="3" s="1"/>
  <c r="P3329" i="3" s="1"/>
  <c r="M3330" i="3"/>
  <c r="N3330" i="3" s="1"/>
  <c r="O3330" i="3" s="1"/>
  <c r="P3330" i="3" s="1"/>
  <c r="M3331" i="3"/>
  <c r="N3331" i="3" s="1"/>
  <c r="O3331" i="3" s="1"/>
  <c r="P3331" i="3" s="1"/>
  <c r="M3332" i="3"/>
  <c r="N3332" i="3" s="1"/>
  <c r="O3332" i="3" s="1"/>
  <c r="P3332" i="3" s="1"/>
  <c r="M3333" i="3"/>
  <c r="N3333" i="3" s="1"/>
  <c r="O3333" i="3" s="1"/>
  <c r="P3333" i="3" s="1"/>
  <c r="M3334" i="3"/>
  <c r="N3334" i="3" s="1"/>
  <c r="O3334" i="3" s="1"/>
  <c r="P3334" i="3" s="1"/>
  <c r="M3335" i="3"/>
  <c r="N3335" i="3" s="1"/>
  <c r="O3335" i="3" s="1"/>
  <c r="P3335" i="3" s="1"/>
  <c r="M3336" i="3"/>
  <c r="N3336" i="3" s="1"/>
  <c r="O3336" i="3" s="1"/>
  <c r="P3336" i="3" s="1"/>
  <c r="M3337" i="3"/>
  <c r="N3337" i="3" s="1"/>
  <c r="O3337" i="3" s="1"/>
  <c r="P3337" i="3" s="1"/>
  <c r="M3338" i="3"/>
  <c r="N3338" i="3" s="1"/>
  <c r="O3338" i="3" s="1"/>
  <c r="P3338" i="3" s="1"/>
  <c r="M3339" i="3"/>
  <c r="N3339" i="3" s="1"/>
  <c r="O3339" i="3" s="1"/>
  <c r="P3339" i="3" s="1"/>
  <c r="M3340" i="3"/>
  <c r="N3340" i="3" s="1"/>
  <c r="O3340" i="3" s="1"/>
  <c r="P3340" i="3" s="1"/>
  <c r="M3341" i="3"/>
  <c r="N3341" i="3" s="1"/>
  <c r="O3341" i="3" s="1"/>
  <c r="P3341" i="3" s="1"/>
  <c r="M3342" i="3"/>
  <c r="N3342" i="3" s="1"/>
  <c r="O3342" i="3" s="1"/>
  <c r="P3342" i="3" s="1"/>
  <c r="M3343" i="3"/>
  <c r="N3343" i="3" s="1"/>
  <c r="O3343" i="3" s="1"/>
  <c r="P3343" i="3" s="1"/>
  <c r="M3344" i="3"/>
  <c r="N3344" i="3" s="1"/>
  <c r="O3344" i="3" s="1"/>
  <c r="P3344" i="3" s="1"/>
  <c r="M3345" i="3"/>
  <c r="N3345" i="3" s="1"/>
  <c r="O3345" i="3" s="1"/>
  <c r="P3345" i="3" s="1"/>
  <c r="M3346" i="3"/>
  <c r="N3346" i="3" s="1"/>
  <c r="O3346" i="3" s="1"/>
  <c r="P3346" i="3" s="1"/>
  <c r="M3347" i="3"/>
  <c r="N3347" i="3" s="1"/>
  <c r="O3347" i="3" s="1"/>
  <c r="P3347" i="3" s="1"/>
  <c r="M3348" i="3"/>
  <c r="N3348" i="3" s="1"/>
  <c r="O3348" i="3" s="1"/>
  <c r="P3348" i="3" s="1"/>
  <c r="M3349" i="3"/>
  <c r="N3349" i="3" s="1"/>
  <c r="O3349" i="3" s="1"/>
  <c r="P3349" i="3" s="1"/>
  <c r="M3350" i="3"/>
  <c r="N3350" i="3" s="1"/>
  <c r="O3350" i="3" s="1"/>
  <c r="P3350" i="3" s="1"/>
  <c r="M3351" i="3"/>
  <c r="N3351" i="3" s="1"/>
  <c r="O3351" i="3" s="1"/>
  <c r="P3351" i="3" s="1"/>
  <c r="M3352" i="3"/>
  <c r="N3352" i="3" s="1"/>
  <c r="O3352" i="3" s="1"/>
  <c r="P3352" i="3" s="1"/>
  <c r="M3353" i="3"/>
  <c r="N3353" i="3" s="1"/>
  <c r="O3353" i="3" s="1"/>
  <c r="P3353" i="3" s="1"/>
  <c r="M3354" i="3"/>
  <c r="N3354" i="3" s="1"/>
  <c r="O3354" i="3" s="1"/>
  <c r="P3354" i="3" s="1"/>
  <c r="M3355" i="3"/>
  <c r="N3355" i="3" s="1"/>
  <c r="O3355" i="3" s="1"/>
  <c r="P3355" i="3" s="1"/>
  <c r="M3356" i="3"/>
  <c r="N3356" i="3" s="1"/>
  <c r="O3356" i="3" s="1"/>
  <c r="P3356" i="3" s="1"/>
  <c r="M3357" i="3"/>
  <c r="N3357" i="3" s="1"/>
  <c r="O3357" i="3" s="1"/>
  <c r="P3357" i="3" s="1"/>
  <c r="M3358" i="3"/>
  <c r="N3358" i="3" s="1"/>
  <c r="O3358" i="3" s="1"/>
  <c r="P3358" i="3" s="1"/>
  <c r="M3359" i="3"/>
  <c r="N3359" i="3" s="1"/>
  <c r="O3359" i="3" s="1"/>
  <c r="P3359" i="3" s="1"/>
  <c r="M3360" i="3"/>
  <c r="N3360" i="3" s="1"/>
  <c r="O3360" i="3" s="1"/>
  <c r="P3360" i="3" s="1"/>
  <c r="M3361" i="3"/>
  <c r="N3361" i="3" s="1"/>
  <c r="O3361" i="3" s="1"/>
  <c r="P3361" i="3" s="1"/>
  <c r="M3362" i="3"/>
  <c r="N3362" i="3" s="1"/>
  <c r="O3362" i="3" s="1"/>
  <c r="P3362" i="3" s="1"/>
  <c r="M3363" i="3"/>
  <c r="N3363" i="3" s="1"/>
  <c r="O3363" i="3" s="1"/>
  <c r="P3363" i="3" s="1"/>
  <c r="M3364" i="3"/>
  <c r="N3364" i="3" s="1"/>
  <c r="O3364" i="3" s="1"/>
  <c r="P3364" i="3" s="1"/>
  <c r="M3365" i="3"/>
  <c r="N3365" i="3" s="1"/>
  <c r="O3365" i="3" s="1"/>
  <c r="P3365" i="3" s="1"/>
  <c r="M3366" i="3"/>
  <c r="N3366" i="3" s="1"/>
  <c r="O3366" i="3" s="1"/>
  <c r="P3366" i="3" s="1"/>
  <c r="M3367" i="3"/>
  <c r="N3367" i="3" s="1"/>
  <c r="O3367" i="3" s="1"/>
  <c r="P3367" i="3" s="1"/>
  <c r="M3368" i="3"/>
  <c r="N3368" i="3" s="1"/>
  <c r="O3368" i="3" s="1"/>
  <c r="P3368" i="3" s="1"/>
  <c r="M3369" i="3"/>
  <c r="N3369" i="3" s="1"/>
  <c r="O3369" i="3" s="1"/>
  <c r="P3369" i="3" s="1"/>
  <c r="M3370" i="3"/>
  <c r="N3370" i="3" s="1"/>
  <c r="O3370" i="3" s="1"/>
  <c r="P3370" i="3" s="1"/>
  <c r="M3371" i="3"/>
  <c r="N3371" i="3" s="1"/>
  <c r="O3371" i="3" s="1"/>
  <c r="P3371" i="3" s="1"/>
  <c r="M3372" i="3"/>
  <c r="N3372" i="3" s="1"/>
  <c r="O3372" i="3" s="1"/>
  <c r="P3372" i="3" s="1"/>
  <c r="M3373" i="3"/>
  <c r="N3373" i="3" s="1"/>
  <c r="O3373" i="3" s="1"/>
  <c r="P3373" i="3" s="1"/>
  <c r="M3374" i="3"/>
  <c r="N3374" i="3" s="1"/>
  <c r="O3374" i="3" s="1"/>
  <c r="P3374" i="3" s="1"/>
  <c r="M3375" i="3"/>
  <c r="N3375" i="3" s="1"/>
  <c r="O3375" i="3" s="1"/>
  <c r="P3375" i="3" s="1"/>
  <c r="M3376" i="3"/>
  <c r="N3376" i="3" s="1"/>
  <c r="O3376" i="3" s="1"/>
  <c r="P3376" i="3" s="1"/>
  <c r="M3377" i="3"/>
  <c r="N3377" i="3" s="1"/>
  <c r="O3377" i="3" s="1"/>
  <c r="P3377" i="3" s="1"/>
  <c r="M3378" i="3"/>
  <c r="N3378" i="3" s="1"/>
  <c r="O3378" i="3" s="1"/>
  <c r="P3378" i="3" s="1"/>
  <c r="M3379" i="3"/>
  <c r="N3379" i="3" s="1"/>
  <c r="O3379" i="3" s="1"/>
  <c r="P3379" i="3" s="1"/>
  <c r="M3380" i="3"/>
  <c r="N3380" i="3" s="1"/>
  <c r="O3380" i="3" s="1"/>
  <c r="P3380" i="3" s="1"/>
  <c r="M3381" i="3"/>
  <c r="N3381" i="3" s="1"/>
  <c r="O3381" i="3" s="1"/>
  <c r="P3381" i="3" s="1"/>
  <c r="M3382" i="3"/>
  <c r="N3382" i="3" s="1"/>
  <c r="O3382" i="3" s="1"/>
  <c r="P3382" i="3" s="1"/>
  <c r="M3383" i="3"/>
  <c r="N3383" i="3" s="1"/>
  <c r="O3383" i="3" s="1"/>
  <c r="P3383" i="3" s="1"/>
  <c r="M3384" i="3"/>
  <c r="N3384" i="3" s="1"/>
  <c r="O3384" i="3" s="1"/>
  <c r="P3384" i="3" s="1"/>
  <c r="M3385" i="3"/>
  <c r="N3385" i="3" s="1"/>
  <c r="O3385" i="3" s="1"/>
  <c r="P3385" i="3" s="1"/>
  <c r="M3386" i="3"/>
  <c r="N3386" i="3" s="1"/>
  <c r="O3386" i="3" s="1"/>
  <c r="P3386" i="3" s="1"/>
  <c r="M3387" i="3"/>
  <c r="N3387" i="3" s="1"/>
  <c r="O3387" i="3" s="1"/>
  <c r="P3387" i="3" s="1"/>
  <c r="M3388" i="3"/>
  <c r="N3388" i="3" s="1"/>
  <c r="O3388" i="3" s="1"/>
  <c r="P3388" i="3" s="1"/>
  <c r="M3389" i="3"/>
  <c r="N3389" i="3" s="1"/>
  <c r="O3389" i="3" s="1"/>
  <c r="P3389" i="3" s="1"/>
  <c r="M3390" i="3"/>
  <c r="N3390" i="3" s="1"/>
  <c r="O3390" i="3" s="1"/>
  <c r="P3390" i="3" s="1"/>
  <c r="M3391" i="3"/>
  <c r="N3391" i="3" s="1"/>
  <c r="O3391" i="3" s="1"/>
  <c r="P3391" i="3" s="1"/>
  <c r="M3392" i="3"/>
  <c r="N3392" i="3" s="1"/>
  <c r="O3392" i="3" s="1"/>
  <c r="P3392" i="3" s="1"/>
  <c r="M3393" i="3"/>
  <c r="N3393" i="3" s="1"/>
  <c r="O3393" i="3" s="1"/>
  <c r="P3393" i="3" s="1"/>
  <c r="M3394" i="3"/>
  <c r="N3394" i="3" s="1"/>
  <c r="O3394" i="3" s="1"/>
  <c r="P3394" i="3" s="1"/>
  <c r="M3395" i="3"/>
  <c r="N3395" i="3" s="1"/>
  <c r="O3395" i="3" s="1"/>
  <c r="P3395" i="3" s="1"/>
  <c r="M3396" i="3"/>
  <c r="N3396" i="3" s="1"/>
  <c r="O3396" i="3" s="1"/>
  <c r="P3396" i="3" s="1"/>
  <c r="M3397" i="3"/>
  <c r="N3397" i="3" s="1"/>
  <c r="O3397" i="3" s="1"/>
  <c r="P3397" i="3" s="1"/>
  <c r="M3398" i="3"/>
  <c r="N3398" i="3" s="1"/>
  <c r="O3398" i="3" s="1"/>
  <c r="P3398" i="3" s="1"/>
  <c r="M3399" i="3"/>
  <c r="N3399" i="3" s="1"/>
  <c r="O3399" i="3" s="1"/>
  <c r="P3399" i="3" s="1"/>
  <c r="M3400" i="3"/>
  <c r="N3400" i="3" s="1"/>
  <c r="O3400" i="3" s="1"/>
  <c r="P3400" i="3" s="1"/>
  <c r="M3402" i="3"/>
  <c r="N3402" i="3" s="1"/>
  <c r="O3402" i="3" s="1"/>
  <c r="P3402" i="3" s="1"/>
  <c r="M3401" i="3"/>
  <c r="N3401" i="3" s="1"/>
  <c r="O3401" i="3" s="1"/>
  <c r="P3401" i="3" s="1"/>
  <c r="M3403" i="3"/>
  <c r="N3403" i="3" s="1"/>
  <c r="O3403" i="3" s="1"/>
  <c r="P3403" i="3" s="1"/>
  <c r="M3404" i="3"/>
  <c r="N3404" i="3" s="1"/>
  <c r="O3404" i="3" s="1"/>
  <c r="P3404" i="3" s="1"/>
  <c r="M3405" i="3"/>
  <c r="N3405" i="3" s="1"/>
  <c r="O3405" i="3" s="1"/>
  <c r="P3405" i="3" s="1"/>
  <c r="M3406" i="3"/>
  <c r="N3406" i="3" s="1"/>
  <c r="O3406" i="3" s="1"/>
  <c r="P3406" i="3" s="1"/>
  <c r="M3407" i="3"/>
  <c r="N3407" i="3" s="1"/>
  <c r="O3407" i="3" s="1"/>
  <c r="P3407" i="3" s="1"/>
  <c r="M3408" i="3"/>
  <c r="N3408" i="3" s="1"/>
  <c r="O3408" i="3" s="1"/>
  <c r="P3408" i="3" s="1"/>
  <c r="M3409" i="3"/>
  <c r="N3409" i="3" s="1"/>
  <c r="O3409" i="3" s="1"/>
  <c r="P3409" i="3" s="1"/>
  <c r="M3410" i="3"/>
  <c r="N3410" i="3" s="1"/>
  <c r="O3410" i="3" s="1"/>
  <c r="P3410" i="3" s="1"/>
  <c r="M3411" i="3"/>
  <c r="N3411" i="3" s="1"/>
  <c r="O3411" i="3" s="1"/>
  <c r="P3411" i="3" s="1"/>
  <c r="M3412" i="3"/>
  <c r="N3412" i="3" s="1"/>
  <c r="O3412" i="3" s="1"/>
  <c r="P3412" i="3" s="1"/>
  <c r="M3413" i="3"/>
  <c r="N3413" i="3" s="1"/>
  <c r="O3413" i="3" s="1"/>
  <c r="P3413" i="3" s="1"/>
  <c r="M3414" i="3"/>
  <c r="N3414" i="3" s="1"/>
  <c r="O3414" i="3" s="1"/>
  <c r="P3414" i="3" s="1"/>
  <c r="M3415" i="3"/>
  <c r="N3415" i="3" s="1"/>
  <c r="O3415" i="3" s="1"/>
  <c r="P3415" i="3" s="1"/>
  <c r="M3416" i="3"/>
  <c r="N3416" i="3" s="1"/>
  <c r="O3416" i="3" s="1"/>
  <c r="P3416" i="3" s="1"/>
  <c r="M3417" i="3"/>
  <c r="N3417" i="3" s="1"/>
  <c r="O3417" i="3" s="1"/>
  <c r="P3417" i="3" s="1"/>
  <c r="M3418" i="3"/>
  <c r="N3418" i="3" s="1"/>
  <c r="O3418" i="3" s="1"/>
  <c r="P3418" i="3" s="1"/>
  <c r="M3419" i="3"/>
  <c r="N3419" i="3" s="1"/>
  <c r="O3419" i="3" s="1"/>
  <c r="P3419" i="3" s="1"/>
  <c r="M3420" i="3"/>
  <c r="N3420" i="3" s="1"/>
  <c r="O3420" i="3" s="1"/>
  <c r="P3420" i="3" s="1"/>
  <c r="M3421" i="3"/>
  <c r="N3421" i="3" s="1"/>
  <c r="O3421" i="3" s="1"/>
  <c r="P3421" i="3" s="1"/>
  <c r="M3422" i="3"/>
  <c r="N3422" i="3" s="1"/>
  <c r="O3422" i="3" s="1"/>
  <c r="P3422" i="3" s="1"/>
  <c r="M3423" i="3"/>
  <c r="N3423" i="3" s="1"/>
  <c r="O3423" i="3" s="1"/>
  <c r="P3423" i="3" s="1"/>
  <c r="M3424" i="3"/>
  <c r="N3424" i="3" s="1"/>
  <c r="O3424" i="3" s="1"/>
  <c r="P3424" i="3" s="1"/>
  <c r="M3425" i="3"/>
  <c r="N3425" i="3" s="1"/>
  <c r="O3425" i="3" s="1"/>
  <c r="P3425" i="3" s="1"/>
  <c r="M3426" i="3"/>
  <c r="N3426" i="3" s="1"/>
  <c r="O3426" i="3" s="1"/>
  <c r="P3426" i="3" s="1"/>
  <c r="M3427" i="3"/>
  <c r="N3427" i="3" s="1"/>
  <c r="O3427" i="3" s="1"/>
  <c r="P3427" i="3" s="1"/>
  <c r="M3428" i="3"/>
  <c r="N3428" i="3" s="1"/>
  <c r="O3428" i="3" s="1"/>
  <c r="P3428" i="3" s="1"/>
  <c r="M3429" i="3"/>
  <c r="N3429" i="3" s="1"/>
  <c r="O3429" i="3" s="1"/>
  <c r="P3429" i="3" s="1"/>
  <c r="M3430" i="3"/>
  <c r="N3430" i="3" s="1"/>
  <c r="O3430" i="3" s="1"/>
  <c r="P3430" i="3" s="1"/>
  <c r="M3431" i="3"/>
  <c r="N3431" i="3" s="1"/>
  <c r="O3431" i="3" s="1"/>
  <c r="P3431" i="3" s="1"/>
  <c r="M3432" i="3"/>
  <c r="N3432" i="3" s="1"/>
  <c r="O3432" i="3" s="1"/>
  <c r="P3432" i="3" s="1"/>
  <c r="M3433" i="3"/>
  <c r="N3433" i="3" s="1"/>
  <c r="O3433" i="3" s="1"/>
  <c r="P3433" i="3" s="1"/>
  <c r="M3434" i="3"/>
  <c r="N3434" i="3" s="1"/>
  <c r="O3434" i="3" s="1"/>
  <c r="P3434" i="3" s="1"/>
  <c r="M3435" i="3"/>
  <c r="N3435" i="3" s="1"/>
  <c r="O3435" i="3" s="1"/>
  <c r="P3435" i="3" s="1"/>
  <c r="M3436" i="3"/>
  <c r="N3436" i="3" s="1"/>
  <c r="O3436" i="3" s="1"/>
  <c r="P3436" i="3" s="1"/>
  <c r="M3437" i="3"/>
  <c r="N3437" i="3" s="1"/>
  <c r="O3437" i="3" s="1"/>
  <c r="P3437" i="3" s="1"/>
  <c r="M3438" i="3"/>
  <c r="N3438" i="3" s="1"/>
  <c r="O3438" i="3" s="1"/>
  <c r="P3438" i="3" s="1"/>
  <c r="M3439" i="3"/>
  <c r="N3439" i="3" s="1"/>
  <c r="O3439" i="3" s="1"/>
  <c r="P3439" i="3" s="1"/>
  <c r="M3440" i="3"/>
  <c r="N3440" i="3" s="1"/>
  <c r="O3440" i="3" s="1"/>
  <c r="P3440" i="3" s="1"/>
  <c r="M3441" i="3"/>
  <c r="N3441" i="3" s="1"/>
  <c r="O3441" i="3" s="1"/>
  <c r="P3441" i="3" s="1"/>
  <c r="M3442" i="3"/>
  <c r="N3442" i="3" s="1"/>
  <c r="O3442" i="3" s="1"/>
  <c r="P3442" i="3" s="1"/>
  <c r="M3443" i="3"/>
  <c r="N3443" i="3" s="1"/>
  <c r="O3443" i="3" s="1"/>
  <c r="P3443" i="3" s="1"/>
  <c r="M3444" i="3"/>
  <c r="N3444" i="3" s="1"/>
  <c r="O3444" i="3" s="1"/>
  <c r="P3444" i="3" s="1"/>
  <c r="M3445" i="3"/>
  <c r="N3445" i="3" s="1"/>
  <c r="O3445" i="3" s="1"/>
  <c r="P3445" i="3" s="1"/>
  <c r="M3446" i="3"/>
  <c r="N3446" i="3" s="1"/>
  <c r="O3446" i="3" s="1"/>
  <c r="P3446" i="3" s="1"/>
  <c r="M3447" i="3"/>
  <c r="N3447" i="3" s="1"/>
  <c r="O3447" i="3" s="1"/>
  <c r="P3447" i="3" s="1"/>
  <c r="M3448" i="3"/>
  <c r="N3448" i="3" s="1"/>
  <c r="O3448" i="3" s="1"/>
  <c r="P3448" i="3" s="1"/>
  <c r="M3449" i="3"/>
  <c r="N3449" i="3" s="1"/>
  <c r="O3449" i="3" s="1"/>
  <c r="P3449" i="3" s="1"/>
  <c r="M3450" i="3"/>
  <c r="N3450" i="3" s="1"/>
  <c r="O3450" i="3" s="1"/>
  <c r="P3450" i="3" s="1"/>
  <c r="M3451" i="3"/>
  <c r="N3451" i="3" s="1"/>
  <c r="O3451" i="3" s="1"/>
  <c r="P3451" i="3" s="1"/>
  <c r="M3452" i="3"/>
  <c r="N3452" i="3" s="1"/>
  <c r="O3452" i="3" s="1"/>
  <c r="P3452" i="3" s="1"/>
  <c r="M3453" i="3"/>
  <c r="N3453" i="3" s="1"/>
  <c r="O3453" i="3" s="1"/>
  <c r="P3453" i="3" s="1"/>
  <c r="M3454" i="3"/>
  <c r="N3454" i="3" s="1"/>
  <c r="O3454" i="3" s="1"/>
  <c r="P3454" i="3" s="1"/>
  <c r="M3455" i="3"/>
  <c r="N3455" i="3" s="1"/>
  <c r="O3455" i="3" s="1"/>
  <c r="P3455" i="3" s="1"/>
  <c r="M3456" i="3"/>
  <c r="N3456" i="3" s="1"/>
  <c r="O3456" i="3" s="1"/>
  <c r="P3456" i="3" s="1"/>
  <c r="M3457" i="3"/>
  <c r="N3457" i="3" s="1"/>
  <c r="O3457" i="3" s="1"/>
  <c r="P3457" i="3" s="1"/>
  <c r="M3458" i="3"/>
  <c r="N3458" i="3" s="1"/>
  <c r="O3458" i="3" s="1"/>
  <c r="P3458" i="3" s="1"/>
  <c r="M3459" i="3"/>
  <c r="N3459" i="3" s="1"/>
  <c r="O3459" i="3" s="1"/>
  <c r="P3459" i="3" s="1"/>
  <c r="M3460" i="3"/>
  <c r="N3460" i="3" s="1"/>
  <c r="O3460" i="3" s="1"/>
  <c r="P3460" i="3" s="1"/>
  <c r="M3461" i="3"/>
  <c r="N3461" i="3" s="1"/>
  <c r="O3461" i="3" s="1"/>
  <c r="P3461" i="3" s="1"/>
  <c r="M3462" i="3"/>
  <c r="N3462" i="3" s="1"/>
  <c r="O3462" i="3" s="1"/>
  <c r="P3462" i="3" s="1"/>
  <c r="M3463" i="3"/>
  <c r="N3463" i="3" s="1"/>
  <c r="O3463" i="3" s="1"/>
  <c r="P3463" i="3" s="1"/>
  <c r="M3464" i="3"/>
  <c r="N3464" i="3" s="1"/>
  <c r="O3464" i="3" s="1"/>
  <c r="P3464" i="3" s="1"/>
  <c r="M3465" i="3"/>
  <c r="N3465" i="3" s="1"/>
  <c r="O3465" i="3" s="1"/>
  <c r="P3465" i="3" s="1"/>
  <c r="M3466" i="3"/>
  <c r="N3466" i="3" s="1"/>
  <c r="O3466" i="3" s="1"/>
  <c r="P3466" i="3" s="1"/>
  <c r="M3467" i="3"/>
  <c r="N3467" i="3" s="1"/>
  <c r="O3467" i="3" s="1"/>
  <c r="P3467" i="3" s="1"/>
  <c r="M3468" i="3"/>
  <c r="N3468" i="3" s="1"/>
  <c r="O3468" i="3" s="1"/>
  <c r="P3468" i="3" s="1"/>
  <c r="M3469" i="3"/>
  <c r="N3469" i="3" s="1"/>
  <c r="O3469" i="3" s="1"/>
  <c r="P3469" i="3" s="1"/>
  <c r="M3470" i="3"/>
  <c r="N3470" i="3" s="1"/>
  <c r="O3470" i="3" s="1"/>
  <c r="P3470" i="3" s="1"/>
  <c r="M3471" i="3"/>
  <c r="N3471" i="3" s="1"/>
  <c r="O3471" i="3" s="1"/>
  <c r="P3471" i="3" s="1"/>
  <c r="M3472" i="3"/>
  <c r="N3472" i="3" s="1"/>
  <c r="O3472" i="3" s="1"/>
  <c r="P3472" i="3" s="1"/>
  <c r="M3473" i="3"/>
  <c r="N3473" i="3" s="1"/>
  <c r="O3473" i="3" s="1"/>
  <c r="P3473" i="3" s="1"/>
  <c r="M3474" i="3"/>
  <c r="N3474" i="3" s="1"/>
  <c r="O3474" i="3" s="1"/>
  <c r="P3474" i="3" s="1"/>
  <c r="M3475" i="3"/>
  <c r="N3475" i="3" s="1"/>
  <c r="O3475" i="3" s="1"/>
  <c r="P3475" i="3" s="1"/>
  <c r="M3476" i="3"/>
  <c r="N3476" i="3" s="1"/>
  <c r="O3476" i="3" s="1"/>
  <c r="P3476" i="3" s="1"/>
  <c r="M3477" i="3"/>
  <c r="N3477" i="3" s="1"/>
  <c r="O3477" i="3" s="1"/>
  <c r="P3477" i="3" s="1"/>
  <c r="M3478" i="3"/>
  <c r="N3478" i="3" s="1"/>
  <c r="O3478" i="3" s="1"/>
  <c r="P3478" i="3" s="1"/>
  <c r="M3479" i="3"/>
  <c r="N3479" i="3" s="1"/>
  <c r="O3479" i="3" s="1"/>
  <c r="P3479" i="3" s="1"/>
  <c r="M3480" i="3"/>
  <c r="N3480" i="3" s="1"/>
  <c r="O3480" i="3" s="1"/>
  <c r="P3480" i="3" s="1"/>
  <c r="M3481" i="3"/>
  <c r="N3481" i="3" s="1"/>
  <c r="O3481" i="3" s="1"/>
  <c r="P3481" i="3" s="1"/>
  <c r="M3482" i="3"/>
  <c r="N3482" i="3" s="1"/>
  <c r="O3482" i="3" s="1"/>
  <c r="P3482" i="3" s="1"/>
  <c r="M3483" i="3"/>
  <c r="N3483" i="3" s="1"/>
  <c r="O3483" i="3" s="1"/>
  <c r="P3483" i="3" s="1"/>
  <c r="M3484" i="3"/>
  <c r="N3484" i="3" s="1"/>
  <c r="O3484" i="3" s="1"/>
  <c r="P3484" i="3" s="1"/>
  <c r="M3485" i="3"/>
  <c r="N3485" i="3" s="1"/>
  <c r="O3485" i="3" s="1"/>
  <c r="P3485" i="3" s="1"/>
  <c r="M3486" i="3"/>
  <c r="N3486" i="3" s="1"/>
  <c r="O3486" i="3" s="1"/>
  <c r="P3486" i="3" s="1"/>
  <c r="M3487" i="3"/>
  <c r="N3487" i="3" s="1"/>
  <c r="O3487" i="3" s="1"/>
  <c r="P3487" i="3" s="1"/>
  <c r="M3488" i="3"/>
  <c r="N3488" i="3" s="1"/>
  <c r="O3488" i="3" s="1"/>
  <c r="P3488" i="3" s="1"/>
  <c r="M3489" i="3"/>
  <c r="N3489" i="3" s="1"/>
  <c r="O3489" i="3" s="1"/>
  <c r="P3489" i="3" s="1"/>
  <c r="M3490" i="3"/>
  <c r="N3490" i="3" s="1"/>
  <c r="O3490" i="3" s="1"/>
  <c r="P3490" i="3" s="1"/>
  <c r="M3491" i="3"/>
  <c r="N3491" i="3" s="1"/>
  <c r="O3491" i="3" s="1"/>
  <c r="P3491" i="3" s="1"/>
  <c r="M3492" i="3"/>
  <c r="N3492" i="3" s="1"/>
  <c r="O3492" i="3" s="1"/>
  <c r="P3492" i="3" s="1"/>
  <c r="M3493" i="3"/>
  <c r="N3493" i="3" s="1"/>
  <c r="O3493" i="3" s="1"/>
  <c r="P3493" i="3" s="1"/>
  <c r="M3494" i="3"/>
  <c r="N3494" i="3" s="1"/>
  <c r="O3494" i="3" s="1"/>
  <c r="P3494" i="3" s="1"/>
  <c r="M3495" i="3"/>
  <c r="N3495" i="3" s="1"/>
  <c r="O3495" i="3" s="1"/>
  <c r="P3495" i="3" s="1"/>
  <c r="M3496" i="3"/>
  <c r="N3496" i="3" s="1"/>
  <c r="O3496" i="3" s="1"/>
  <c r="P3496" i="3" s="1"/>
  <c r="M3497" i="3"/>
  <c r="N3497" i="3" s="1"/>
  <c r="O3497" i="3" s="1"/>
  <c r="P3497" i="3" s="1"/>
  <c r="M3498" i="3"/>
  <c r="N3498" i="3" s="1"/>
  <c r="O3498" i="3" s="1"/>
  <c r="P3498" i="3" s="1"/>
  <c r="M3499" i="3"/>
  <c r="N3499" i="3" s="1"/>
  <c r="O3499" i="3" s="1"/>
  <c r="P3499" i="3" s="1"/>
  <c r="M3500" i="3"/>
  <c r="N3500" i="3" s="1"/>
  <c r="O3500" i="3" s="1"/>
  <c r="P3500" i="3" s="1"/>
  <c r="M3501" i="3"/>
  <c r="N3501" i="3" s="1"/>
  <c r="O3501" i="3" s="1"/>
  <c r="P3501" i="3" s="1"/>
  <c r="M3502" i="3"/>
  <c r="N3502" i="3" s="1"/>
  <c r="O3502" i="3" s="1"/>
  <c r="P3502" i="3" s="1"/>
  <c r="M3503" i="3"/>
  <c r="N3503" i="3" s="1"/>
  <c r="O3503" i="3" s="1"/>
  <c r="P3503" i="3" s="1"/>
  <c r="M3504" i="3"/>
  <c r="N3504" i="3" s="1"/>
  <c r="O3504" i="3" s="1"/>
  <c r="P3504" i="3" s="1"/>
  <c r="M3505" i="3"/>
  <c r="N3505" i="3" s="1"/>
  <c r="O3505" i="3" s="1"/>
  <c r="P3505" i="3" s="1"/>
  <c r="M3506" i="3"/>
  <c r="N3506" i="3" s="1"/>
  <c r="O3506" i="3" s="1"/>
  <c r="P3506" i="3" s="1"/>
  <c r="M3507" i="3"/>
  <c r="N3507" i="3" s="1"/>
  <c r="O3507" i="3" s="1"/>
  <c r="P3507" i="3" s="1"/>
  <c r="M3508" i="3"/>
  <c r="N3508" i="3" s="1"/>
  <c r="O3508" i="3" s="1"/>
  <c r="P3508" i="3" s="1"/>
  <c r="M3509" i="3"/>
  <c r="N3509" i="3" s="1"/>
  <c r="O3509" i="3" s="1"/>
  <c r="P3509" i="3" s="1"/>
  <c r="M3510" i="3"/>
  <c r="N3510" i="3" s="1"/>
  <c r="O3510" i="3" s="1"/>
  <c r="P3510" i="3" s="1"/>
  <c r="M3511" i="3"/>
  <c r="N3511" i="3" s="1"/>
  <c r="O3511" i="3" s="1"/>
  <c r="P3511" i="3" s="1"/>
  <c r="M3512" i="3"/>
  <c r="N3512" i="3" s="1"/>
  <c r="O3512" i="3" s="1"/>
  <c r="P3512" i="3" s="1"/>
  <c r="M3513" i="3"/>
  <c r="N3513" i="3" s="1"/>
  <c r="O3513" i="3" s="1"/>
  <c r="P3513" i="3" s="1"/>
  <c r="M3514" i="3"/>
  <c r="N3514" i="3" s="1"/>
  <c r="O3514" i="3" s="1"/>
  <c r="P3514" i="3" s="1"/>
  <c r="M3515" i="3"/>
  <c r="N3515" i="3" s="1"/>
  <c r="O3515" i="3" s="1"/>
  <c r="P3515" i="3" s="1"/>
  <c r="M3516" i="3"/>
  <c r="N3516" i="3" s="1"/>
  <c r="O3516" i="3" s="1"/>
  <c r="P3516" i="3" s="1"/>
  <c r="M3517" i="3"/>
  <c r="N3517" i="3" s="1"/>
  <c r="O3517" i="3" s="1"/>
  <c r="P3517" i="3" s="1"/>
  <c r="M3518" i="3"/>
  <c r="N3518" i="3" s="1"/>
  <c r="O3518" i="3" s="1"/>
  <c r="P3518" i="3" s="1"/>
  <c r="M3519" i="3"/>
  <c r="N3519" i="3" s="1"/>
  <c r="O3519" i="3" s="1"/>
  <c r="P3519" i="3" s="1"/>
  <c r="M3520" i="3"/>
  <c r="N3520" i="3" s="1"/>
  <c r="O3520" i="3" s="1"/>
  <c r="P3520" i="3" s="1"/>
  <c r="M3521" i="3"/>
  <c r="N3521" i="3" s="1"/>
  <c r="O3521" i="3" s="1"/>
  <c r="P3521" i="3" s="1"/>
  <c r="M3522" i="3"/>
  <c r="N3522" i="3" s="1"/>
  <c r="O3522" i="3" s="1"/>
  <c r="P3522" i="3" s="1"/>
  <c r="M3523" i="3"/>
  <c r="N3523" i="3" s="1"/>
  <c r="O3523" i="3" s="1"/>
  <c r="P3523" i="3" s="1"/>
  <c r="M3524" i="3"/>
  <c r="N3524" i="3" s="1"/>
  <c r="O3524" i="3" s="1"/>
  <c r="P3524" i="3" s="1"/>
  <c r="M3525" i="3"/>
  <c r="N3525" i="3" s="1"/>
  <c r="O3525" i="3" s="1"/>
  <c r="P3525" i="3" s="1"/>
  <c r="M3526" i="3"/>
  <c r="N3526" i="3" s="1"/>
  <c r="O3526" i="3" s="1"/>
  <c r="P3526" i="3" s="1"/>
  <c r="M3527" i="3"/>
  <c r="N3527" i="3" s="1"/>
  <c r="O3527" i="3" s="1"/>
  <c r="P3527" i="3" s="1"/>
  <c r="M3528" i="3"/>
  <c r="N3528" i="3" s="1"/>
  <c r="O3528" i="3" s="1"/>
  <c r="P3528" i="3" s="1"/>
  <c r="M3529" i="3"/>
  <c r="N3529" i="3" s="1"/>
  <c r="O3529" i="3" s="1"/>
  <c r="P3529" i="3" s="1"/>
  <c r="M3530" i="3"/>
  <c r="N3530" i="3" s="1"/>
  <c r="O3530" i="3" s="1"/>
  <c r="P3530" i="3" s="1"/>
  <c r="M3531" i="3"/>
  <c r="N3531" i="3" s="1"/>
  <c r="O3531" i="3" s="1"/>
  <c r="P3531" i="3" s="1"/>
  <c r="M3532" i="3"/>
  <c r="N3532" i="3" s="1"/>
  <c r="O3532" i="3" s="1"/>
  <c r="P3532" i="3" s="1"/>
  <c r="M3533" i="3"/>
  <c r="N3533" i="3" s="1"/>
  <c r="O3533" i="3" s="1"/>
  <c r="P3533" i="3" s="1"/>
  <c r="M3534" i="3"/>
  <c r="N3534" i="3" s="1"/>
  <c r="O3534" i="3" s="1"/>
  <c r="P3534" i="3" s="1"/>
  <c r="M3535" i="3"/>
  <c r="N3535" i="3" s="1"/>
  <c r="O3535" i="3" s="1"/>
  <c r="P3535" i="3" s="1"/>
  <c r="M3536" i="3"/>
  <c r="N3536" i="3" s="1"/>
  <c r="O3536" i="3" s="1"/>
  <c r="P3536" i="3" s="1"/>
  <c r="M3537" i="3"/>
  <c r="N3537" i="3" s="1"/>
  <c r="O3537" i="3" s="1"/>
  <c r="P3537" i="3" s="1"/>
  <c r="M3538" i="3"/>
  <c r="N3538" i="3" s="1"/>
  <c r="O3538" i="3" s="1"/>
  <c r="P3538" i="3" s="1"/>
  <c r="M3539" i="3"/>
  <c r="N3539" i="3" s="1"/>
  <c r="O3539" i="3" s="1"/>
  <c r="P3539" i="3" s="1"/>
  <c r="M3540" i="3"/>
  <c r="N3540" i="3" s="1"/>
  <c r="O3540" i="3" s="1"/>
  <c r="P3540" i="3" s="1"/>
  <c r="M3541" i="3"/>
  <c r="N3541" i="3" s="1"/>
  <c r="O3541" i="3" s="1"/>
  <c r="P3541" i="3" s="1"/>
  <c r="M3542" i="3"/>
  <c r="N3542" i="3" s="1"/>
  <c r="O3542" i="3" s="1"/>
  <c r="P3542" i="3" s="1"/>
  <c r="M3543" i="3"/>
  <c r="N3543" i="3" s="1"/>
  <c r="O3543" i="3" s="1"/>
  <c r="P3543" i="3" s="1"/>
  <c r="M3544" i="3"/>
  <c r="N3544" i="3" s="1"/>
  <c r="O3544" i="3" s="1"/>
  <c r="P3544" i="3" s="1"/>
  <c r="M3545" i="3"/>
  <c r="N3545" i="3" s="1"/>
  <c r="O3545" i="3" s="1"/>
  <c r="P3545" i="3" s="1"/>
  <c r="M3546" i="3"/>
  <c r="N3546" i="3" s="1"/>
  <c r="O3546" i="3" s="1"/>
  <c r="P3546" i="3" s="1"/>
  <c r="M3547" i="3"/>
  <c r="N3547" i="3" s="1"/>
  <c r="O3547" i="3" s="1"/>
  <c r="P3547" i="3" s="1"/>
  <c r="M3548" i="3"/>
  <c r="N3548" i="3" s="1"/>
  <c r="O3548" i="3" s="1"/>
  <c r="P3548" i="3" s="1"/>
  <c r="M3549" i="3"/>
  <c r="N3549" i="3" s="1"/>
  <c r="O3549" i="3" s="1"/>
  <c r="P3549" i="3" s="1"/>
  <c r="M3550" i="3"/>
  <c r="N3550" i="3" s="1"/>
  <c r="O3550" i="3" s="1"/>
  <c r="P3550" i="3" s="1"/>
  <c r="M3551" i="3"/>
  <c r="N3551" i="3" s="1"/>
  <c r="O3551" i="3" s="1"/>
  <c r="P3551" i="3" s="1"/>
  <c r="M3552" i="3"/>
  <c r="N3552" i="3" s="1"/>
  <c r="O3552" i="3" s="1"/>
  <c r="P3552" i="3" s="1"/>
  <c r="M3553" i="3"/>
  <c r="N3553" i="3" s="1"/>
  <c r="O3553" i="3" s="1"/>
  <c r="P3553" i="3" s="1"/>
  <c r="M3554" i="3"/>
  <c r="N3554" i="3" s="1"/>
  <c r="O3554" i="3" s="1"/>
  <c r="P3554" i="3" s="1"/>
  <c r="M3555" i="3"/>
  <c r="N3555" i="3" s="1"/>
  <c r="O3555" i="3" s="1"/>
  <c r="P3555" i="3" s="1"/>
  <c r="M3556" i="3"/>
  <c r="N3556" i="3" s="1"/>
  <c r="O3556" i="3" s="1"/>
  <c r="P3556" i="3" s="1"/>
  <c r="M3557" i="3"/>
  <c r="N3557" i="3" s="1"/>
  <c r="O3557" i="3" s="1"/>
  <c r="P3557" i="3" s="1"/>
  <c r="M3558" i="3"/>
  <c r="N3558" i="3" s="1"/>
  <c r="O3558" i="3" s="1"/>
  <c r="P3558" i="3" s="1"/>
  <c r="M3559" i="3"/>
  <c r="N3559" i="3" s="1"/>
  <c r="O3559" i="3" s="1"/>
  <c r="P3559" i="3" s="1"/>
  <c r="M3560" i="3"/>
  <c r="N3560" i="3" s="1"/>
  <c r="O3560" i="3" s="1"/>
  <c r="P3560" i="3" s="1"/>
  <c r="M3561" i="3"/>
  <c r="N3561" i="3" s="1"/>
  <c r="O3561" i="3" s="1"/>
  <c r="P3561" i="3" s="1"/>
  <c r="M3562" i="3"/>
  <c r="N3562" i="3" s="1"/>
  <c r="O3562" i="3" s="1"/>
  <c r="P3562" i="3" s="1"/>
  <c r="M3563" i="3"/>
  <c r="N3563" i="3" s="1"/>
  <c r="O3563" i="3" s="1"/>
  <c r="P3563" i="3" s="1"/>
  <c r="M3564" i="3"/>
  <c r="N3564" i="3" s="1"/>
  <c r="O3564" i="3" s="1"/>
  <c r="P3564" i="3" s="1"/>
  <c r="M3565" i="3"/>
  <c r="N3565" i="3" s="1"/>
  <c r="O3565" i="3" s="1"/>
  <c r="P3565" i="3" s="1"/>
  <c r="M3566" i="3"/>
  <c r="N3566" i="3" s="1"/>
  <c r="O3566" i="3" s="1"/>
  <c r="P3566" i="3" s="1"/>
  <c r="M3567" i="3"/>
  <c r="N3567" i="3" s="1"/>
  <c r="O3567" i="3" s="1"/>
  <c r="P3567" i="3" s="1"/>
  <c r="M3568" i="3"/>
  <c r="N3568" i="3" s="1"/>
  <c r="O3568" i="3" s="1"/>
  <c r="P3568" i="3" s="1"/>
  <c r="M3569" i="3"/>
  <c r="N3569" i="3" s="1"/>
  <c r="O3569" i="3" s="1"/>
  <c r="P3569" i="3" s="1"/>
  <c r="M3570" i="3"/>
  <c r="N3570" i="3" s="1"/>
  <c r="O3570" i="3" s="1"/>
  <c r="P3570" i="3" s="1"/>
  <c r="M3571" i="3"/>
  <c r="N3571" i="3" s="1"/>
  <c r="O3571" i="3" s="1"/>
  <c r="P3571" i="3" s="1"/>
  <c r="M3572" i="3"/>
  <c r="N3572" i="3" s="1"/>
  <c r="O3572" i="3" s="1"/>
  <c r="P3572" i="3" s="1"/>
  <c r="M3573" i="3"/>
  <c r="N3573" i="3" s="1"/>
  <c r="O3573" i="3" s="1"/>
  <c r="P3573" i="3" s="1"/>
  <c r="M3574" i="3"/>
  <c r="N3574" i="3" s="1"/>
  <c r="O3574" i="3" s="1"/>
  <c r="P3574" i="3" s="1"/>
  <c r="M3575" i="3"/>
  <c r="N3575" i="3" s="1"/>
  <c r="O3575" i="3" s="1"/>
  <c r="P3575" i="3" s="1"/>
  <c r="M3576" i="3"/>
  <c r="N3576" i="3" s="1"/>
  <c r="O3576" i="3" s="1"/>
  <c r="P3576" i="3" s="1"/>
  <c r="M3577" i="3"/>
  <c r="N3577" i="3" s="1"/>
  <c r="O3577" i="3" s="1"/>
  <c r="P3577" i="3" s="1"/>
  <c r="M3578" i="3"/>
  <c r="N3578" i="3" s="1"/>
  <c r="O3578" i="3" s="1"/>
  <c r="P3578" i="3" s="1"/>
  <c r="M3579" i="3"/>
  <c r="N3579" i="3" s="1"/>
  <c r="O3579" i="3" s="1"/>
  <c r="P3579" i="3" s="1"/>
  <c r="M3580" i="3"/>
  <c r="N3580" i="3" s="1"/>
  <c r="O3580" i="3" s="1"/>
  <c r="P3580" i="3" s="1"/>
  <c r="M3581" i="3"/>
  <c r="N3581" i="3" s="1"/>
  <c r="O3581" i="3" s="1"/>
  <c r="P3581" i="3" s="1"/>
  <c r="M3582" i="3"/>
  <c r="N3582" i="3" s="1"/>
  <c r="O3582" i="3" s="1"/>
  <c r="P3582" i="3" s="1"/>
  <c r="M3583" i="3"/>
  <c r="N3583" i="3" s="1"/>
  <c r="O3583" i="3" s="1"/>
  <c r="P3583" i="3" s="1"/>
  <c r="M3584" i="3"/>
  <c r="N3584" i="3" s="1"/>
  <c r="O3584" i="3" s="1"/>
  <c r="P3584" i="3" s="1"/>
  <c r="M3585" i="3"/>
  <c r="N3585" i="3" s="1"/>
  <c r="O3585" i="3" s="1"/>
  <c r="P3585" i="3" s="1"/>
  <c r="M3586" i="3"/>
  <c r="N3586" i="3" s="1"/>
  <c r="O3586" i="3" s="1"/>
  <c r="P3586" i="3" s="1"/>
  <c r="M3587" i="3"/>
  <c r="N3587" i="3" s="1"/>
  <c r="O3587" i="3" s="1"/>
  <c r="P3587" i="3" s="1"/>
  <c r="M3588" i="3"/>
  <c r="N3588" i="3" s="1"/>
  <c r="O3588" i="3" s="1"/>
  <c r="P3588" i="3" s="1"/>
  <c r="M3589" i="3"/>
  <c r="N3589" i="3" s="1"/>
  <c r="O3589" i="3" s="1"/>
  <c r="P3589" i="3" s="1"/>
  <c r="M3590" i="3"/>
  <c r="N3590" i="3" s="1"/>
  <c r="O3590" i="3" s="1"/>
  <c r="P3590" i="3" s="1"/>
  <c r="M3591" i="3"/>
  <c r="N3591" i="3" s="1"/>
  <c r="O3591" i="3" s="1"/>
  <c r="P3591" i="3" s="1"/>
  <c r="M3592" i="3"/>
  <c r="N3592" i="3" s="1"/>
  <c r="O3592" i="3" s="1"/>
  <c r="P3592" i="3" s="1"/>
  <c r="M3593" i="3"/>
  <c r="N3593" i="3" s="1"/>
  <c r="O3593" i="3" s="1"/>
  <c r="P3593" i="3" s="1"/>
  <c r="M3594" i="3"/>
  <c r="N3594" i="3" s="1"/>
  <c r="O3594" i="3" s="1"/>
  <c r="P3594" i="3" s="1"/>
  <c r="M3595" i="3"/>
  <c r="N3595" i="3" s="1"/>
  <c r="O3595" i="3" s="1"/>
  <c r="P3595" i="3" s="1"/>
  <c r="M3596" i="3"/>
  <c r="N3596" i="3" s="1"/>
  <c r="O3596" i="3" s="1"/>
  <c r="P3596" i="3" s="1"/>
  <c r="M3597" i="3"/>
  <c r="N3597" i="3" s="1"/>
  <c r="O3597" i="3" s="1"/>
  <c r="P3597" i="3" s="1"/>
  <c r="M3598" i="3"/>
  <c r="N3598" i="3" s="1"/>
  <c r="O3598" i="3" s="1"/>
  <c r="P3598" i="3" s="1"/>
  <c r="M3599" i="3"/>
  <c r="N3599" i="3" s="1"/>
  <c r="O3599" i="3" s="1"/>
  <c r="P3599" i="3" s="1"/>
  <c r="M3600" i="3"/>
  <c r="N3600" i="3" s="1"/>
  <c r="O3600" i="3" s="1"/>
  <c r="P3600" i="3" s="1"/>
  <c r="M3601" i="3"/>
  <c r="N3601" i="3" s="1"/>
  <c r="O3601" i="3" s="1"/>
  <c r="P3601" i="3" s="1"/>
  <c r="M3602" i="3"/>
  <c r="N3602" i="3" s="1"/>
  <c r="O3602" i="3" s="1"/>
  <c r="P3602" i="3" s="1"/>
  <c r="M3603" i="3"/>
  <c r="N3603" i="3" s="1"/>
  <c r="O3603" i="3" s="1"/>
  <c r="P3603" i="3" s="1"/>
  <c r="M3604" i="3"/>
  <c r="N3604" i="3" s="1"/>
  <c r="O3604" i="3" s="1"/>
  <c r="P3604" i="3" s="1"/>
  <c r="M3605" i="3"/>
  <c r="N3605" i="3" s="1"/>
  <c r="O3605" i="3" s="1"/>
  <c r="P3605" i="3" s="1"/>
  <c r="M3606" i="3"/>
  <c r="N3606" i="3" s="1"/>
  <c r="O3606" i="3" s="1"/>
  <c r="P3606" i="3" s="1"/>
  <c r="M3607" i="3"/>
  <c r="N3607" i="3" s="1"/>
  <c r="O3607" i="3" s="1"/>
  <c r="P3607" i="3" s="1"/>
  <c r="M3608" i="3"/>
  <c r="N3608" i="3" s="1"/>
  <c r="O3608" i="3" s="1"/>
  <c r="P3608" i="3" s="1"/>
  <c r="M3609" i="3"/>
  <c r="N3609" i="3" s="1"/>
  <c r="O3609" i="3" s="1"/>
  <c r="P3609" i="3" s="1"/>
  <c r="M3610" i="3"/>
  <c r="N3610" i="3" s="1"/>
  <c r="O3610" i="3" s="1"/>
  <c r="P3610" i="3" s="1"/>
  <c r="M3611" i="3"/>
  <c r="N3611" i="3" s="1"/>
  <c r="O3611" i="3" s="1"/>
  <c r="P3611" i="3" s="1"/>
  <c r="M3612" i="3"/>
  <c r="N3612" i="3" s="1"/>
  <c r="O3612" i="3" s="1"/>
  <c r="P3612" i="3" s="1"/>
  <c r="M3613" i="3"/>
  <c r="N3613" i="3" s="1"/>
  <c r="O3613" i="3" s="1"/>
  <c r="P3613" i="3" s="1"/>
  <c r="M3614" i="3"/>
  <c r="N3614" i="3" s="1"/>
  <c r="O3614" i="3" s="1"/>
  <c r="P3614" i="3" s="1"/>
  <c r="M3615" i="3"/>
  <c r="N3615" i="3" s="1"/>
  <c r="O3615" i="3" s="1"/>
  <c r="P3615" i="3" s="1"/>
  <c r="M3616" i="3"/>
  <c r="N3616" i="3" s="1"/>
  <c r="O3616" i="3" s="1"/>
  <c r="P3616" i="3" s="1"/>
  <c r="M3617" i="3"/>
  <c r="N3617" i="3" s="1"/>
  <c r="O3617" i="3" s="1"/>
  <c r="P3617" i="3" s="1"/>
  <c r="M3618" i="3"/>
  <c r="N3618" i="3" s="1"/>
  <c r="O3618" i="3" s="1"/>
  <c r="P3618" i="3" s="1"/>
  <c r="M3619" i="3"/>
  <c r="N3619" i="3" s="1"/>
  <c r="O3619" i="3" s="1"/>
  <c r="P3619" i="3" s="1"/>
  <c r="M3620" i="3"/>
  <c r="N3620" i="3" s="1"/>
  <c r="O3620" i="3" s="1"/>
  <c r="P3620" i="3" s="1"/>
  <c r="M3621" i="3"/>
  <c r="N3621" i="3" s="1"/>
  <c r="O3621" i="3" s="1"/>
  <c r="P3621" i="3" s="1"/>
  <c r="M3622" i="3"/>
  <c r="N3622" i="3" s="1"/>
  <c r="O3622" i="3" s="1"/>
  <c r="P3622" i="3" s="1"/>
  <c r="M3623" i="3"/>
  <c r="N3623" i="3" s="1"/>
  <c r="O3623" i="3" s="1"/>
  <c r="P3623" i="3" s="1"/>
  <c r="M3624" i="3"/>
  <c r="N3624" i="3" s="1"/>
  <c r="O3624" i="3" s="1"/>
  <c r="P3624" i="3" s="1"/>
  <c r="M3625" i="3"/>
  <c r="N3625" i="3" s="1"/>
  <c r="O3625" i="3" s="1"/>
  <c r="P3625" i="3" s="1"/>
  <c r="M3626" i="3"/>
  <c r="N3626" i="3" s="1"/>
  <c r="O3626" i="3" s="1"/>
  <c r="P3626" i="3" s="1"/>
  <c r="M3627" i="3"/>
  <c r="N3627" i="3" s="1"/>
  <c r="O3627" i="3" s="1"/>
  <c r="P3627" i="3" s="1"/>
  <c r="M3628" i="3"/>
  <c r="N3628" i="3" s="1"/>
  <c r="O3628" i="3" s="1"/>
  <c r="P3628" i="3" s="1"/>
  <c r="M3629" i="3"/>
  <c r="N3629" i="3" s="1"/>
  <c r="O3629" i="3" s="1"/>
  <c r="P3629" i="3" s="1"/>
  <c r="M3630" i="3"/>
  <c r="N3630" i="3" s="1"/>
  <c r="O3630" i="3" s="1"/>
  <c r="P3630" i="3" s="1"/>
  <c r="M3631" i="3"/>
  <c r="N3631" i="3" s="1"/>
  <c r="O3631" i="3" s="1"/>
  <c r="P3631" i="3" s="1"/>
  <c r="M3632" i="3"/>
  <c r="N3632" i="3" s="1"/>
  <c r="O3632" i="3" s="1"/>
  <c r="P3632" i="3" s="1"/>
  <c r="M3633" i="3"/>
  <c r="N3633" i="3" s="1"/>
  <c r="O3633" i="3" s="1"/>
  <c r="P3633" i="3" s="1"/>
  <c r="M3634" i="3"/>
  <c r="N3634" i="3" s="1"/>
  <c r="O3634" i="3" s="1"/>
  <c r="P3634" i="3" s="1"/>
  <c r="M3635" i="3"/>
  <c r="N3635" i="3" s="1"/>
  <c r="O3635" i="3" s="1"/>
  <c r="P3635" i="3" s="1"/>
  <c r="M3636" i="3"/>
  <c r="N3636" i="3" s="1"/>
  <c r="O3636" i="3" s="1"/>
  <c r="P3636" i="3" s="1"/>
  <c r="M3637" i="3"/>
  <c r="N3637" i="3" s="1"/>
  <c r="O3637" i="3" s="1"/>
  <c r="P3637" i="3" s="1"/>
  <c r="M3638" i="3"/>
  <c r="N3638" i="3" s="1"/>
  <c r="O3638" i="3" s="1"/>
  <c r="P3638" i="3" s="1"/>
  <c r="M3639" i="3"/>
  <c r="N3639" i="3" s="1"/>
  <c r="O3639" i="3" s="1"/>
  <c r="P3639" i="3" s="1"/>
  <c r="M3640" i="3"/>
  <c r="N3640" i="3" s="1"/>
  <c r="O3640" i="3" s="1"/>
  <c r="P3640" i="3" s="1"/>
  <c r="M3641" i="3"/>
  <c r="N3641" i="3" s="1"/>
  <c r="O3641" i="3" s="1"/>
  <c r="P3641" i="3" s="1"/>
  <c r="M3642" i="3"/>
  <c r="N3642" i="3" s="1"/>
  <c r="O3642" i="3" s="1"/>
  <c r="P3642" i="3" s="1"/>
  <c r="M3643" i="3"/>
  <c r="N3643" i="3" s="1"/>
  <c r="O3643" i="3" s="1"/>
  <c r="P3643" i="3" s="1"/>
  <c r="M3644" i="3"/>
  <c r="N3644" i="3" s="1"/>
  <c r="O3644" i="3" s="1"/>
  <c r="P3644" i="3" s="1"/>
  <c r="M3645" i="3"/>
  <c r="N3645" i="3" s="1"/>
  <c r="O3645" i="3" s="1"/>
  <c r="P3645" i="3" s="1"/>
  <c r="M3646" i="3"/>
  <c r="N3646" i="3" s="1"/>
  <c r="O3646" i="3" s="1"/>
  <c r="P3646" i="3" s="1"/>
  <c r="M3647" i="3"/>
  <c r="N3647" i="3" s="1"/>
  <c r="O3647" i="3" s="1"/>
  <c r="P3647" i="3" s="1"/>
  <c r="M3648" i="3"/>
  <c r="N3648" i="3" s="1"/>
  <c r="O3648" i="3" s="1"/>
  <c r="P3648" i="3" s="1"/>
  <c r="M3649" i="3"/>
  <c r="N3649" i="3" s="1"/>
  <c r="O3649" i="3" s="1"/>
  <c r="P3649" i="3" s="1"/>
  <c r="M3650" i="3"/>
  <c r="N3650" i="3" s="1"/>
  <c r="O3650" i="3" s="1"/>
  <c r="P3650" i="3" s="1"/>
  <c r="M3651" i="3"/>
  <c r="N3651" i="3" s="1"/>
  <c r="O3651" i="3" s="1"/>
  <c r="P3651" i="3" s="1"/>
  <c r="M3652" i="3"/>
  <c r="N3652" i="3" s="1"/>
  <c r="O3652" i="3" s="1"/>
  <c r="P3652" i="3" s="1"/>
  <c r="M3653" i="3"/>
  <c r="N3653" i="3" s="1"/>
  <c r="O3653" i="3" s="1"/>
  <c r="P3653" i="3" s="1"/>
  <c r="M3654" i="3"/>
  <c r="N3654" i="3" s="1"/>
  <c r="O3654" i="3" s="1"/>
  <c r="P3654" i="3" s="1"/>
  <c r="M3655" i="3"/>
  <c r="N3655" i="3" s="1"/>
  <c r="O3655" i="3" s="1"/>
  <c r="P3655" i="3" s="1"/>
  <c r="M3656" i="3"/>
  <c r="N3656" i="3" s="1"/>
  <c r="O3656" i="3" s="1"/>
  <c r="P3656" i="3" s="1"/>
  <c r="M3657" i="3"/>
  <c r="N3657" i="3" s="1"/>
  <c r="O3657" i="3" s="1"/>
  <c r="P3657" i="3" s="1"/>
  <c r="M3658" i="3"/>
  <c r="N3658" i="3" s="1"/>
  <c r="O3658" i="3" s="1"/>
  <c r="P3658" i="3" s="1"/>
  <c r="M3659" i="3"/>
  <c r="N3659" i="3" s="1"/>
  <c r="O3659" i="3" s="1"/>
  <c r="P3659" i="3" s="1"/>
  <c r="M3660" i="3"/>
  <c r="N3660" i="3" s="1"/>
  <c r="O3660" i="3" s="1"/>
  <c r="P3660" i="3" s="1"/>
  <c r="M3661" i="3"/>
  <c r="N3661" i="3" s="1"/>
  <c r="O3661" i="3" s="1"/>
  <c r="P3661" i="3" s="1"/>
  <c r="M3662" i="3"/>
  <c r="N3662" i="3" s="1"/>
  <c r="O3662" i="3" s="1"/>
  <c r="P3662" i="3" s="1"/>
  <c r="M3663" i="3"/>
  <c r="N3663" i="3" s="1"/>
  <c r="O3663" i="3" s="1"/>
  <c r="P3663" i="3" s="1"/>
  <c r="M3664" i="3"/>
  <c r="N3664" i="3" s="1"/>
  <c r="O3664" i="3" s="1"/>
  <c r="P3664" i="3" s="1"/>
  <c r="M3665" i="3"/>
  <c r="N3665" i="3" s="1"/>
  <c r="O3665" i="3" s="1"/>
  <c r="P3665" i="3" s="1"/>
  <c r="M3666" i="3"/>
  <c r="N3666" i="3" s="1"/>
  <c r="O3666" i="3" s="1"/>
  <c r="P3666" i="3" s="1"/>
  <c r="M3667" i="3"/>
  <c r="N3667" i="3" s="1"/>
  <c r="O3667" i="3" s="1"/>
  <c r="P3667" i="3" s="1"/>
  <c r="M3668" i="3"/>
  <c r="N3668" i="3" s="1"/>
  <c r="O3668" i="3" s="1"/>
  <c r="P3668" i="3" s="1"/>
  <c r="M3669" i="3"/>
  <c r="N3669" i="3" s="1"/>
  <c r="O3669" i="3" s="1"/>
  <c r="P3669" i="3" s="1"/>
  <c r="M3670" i="3"/>
  <c r="N3670" i="3" s="1"/>
  <c r="O3670" i="3" s="1"/>
  <c r="P3670" i="3" s="1"/>
  <c r="M3671" i="3"/>
  <c r="N3671" i="3" s="1"/>
  <c r="O3671" i="3" s="1"/>
  <c r="P3671" i="3" s="1"/>
  <c r="M3672" i="3"/>
  <c r="N3672" i="3" s="1"/>
  <c r="O3672" i="3" s="1"/>
  <c r="P3672" i="3" s="1"/>
  <c r="M3673" i="3"/>
  <c r="N3673" i="3" s="1"/>
  <c r="O3673" i="3" s="1"/>
  <c r="P3673" i="3" s="1"/>
  <c r="M3674" i="3"/>
  <c r="N3674" i="3" s="1"/>
  <c r="O3674" i="3" s="1"/>
  <c r="P3674" i="3" s="1"/>
  <c r="M3675" i="3"/>
  <c r="N3675" i="3" s="1"/>
  <c r="O3675" i="3" s="1"/>
  <c r="P3675" i="3" s="1"/>
  <c r="M3676" i="3"/>
  <c r="N3676" i="3" s="1"/>
  <c r="O3676" i="3" s="1"/>
  <c r="P3676" i="3" s="1"/>
  <c r="M3677" i="3"/>
  <c r="N3677" i="3" s="1"/>
  <c r="O3677" i="3" s="1"/>
  <c r="P3677" i="3" s="1"/>
  <c r="M3678" i="3"/>
  <c r="N3678" i="3" s="1"/>
  <c r="O3678" i="3" s="1"/>
  <c r="P3678" i="3" s="1"/>
  <c r="M3679" i="3"/>
  <c r="N3679" i="3" s="1"/>
  <c r="O3679" i="3" s="1"/>
  <c r="P3679" i="3" s="1"/>
  <c r="M3680" i="3"/>
  <c r="N3680" i="3" s="1"/>
  <c r="O3680" i="3" s="1"/>
  <c r="P3680" i="3" s="1"/>
  <c r="M3681" i="3"/>
  <c r="N3681" i="3" s="1"/>
  <c r="O3681" i="3" s="1"/>
  <c r="P3681" i="3" s="1"/>
  <c r="M3682" i="3"/>
  <c r="N3682" i="3" s="1"/>
  <c r="O3682" i="3" s="1"/>
  <c r="P3682" i="3" s="1"/>
  <c r="M3683" i="3"/>
  <c r="N3683" i="3" s="1"/>
  <c r="O3683" i="3" s="1"/>
  <c r="P3683" i="3" s="1"/>
  <c r="M3684" i="3"/>
  <c r="N3684" i="3" s="1"/>
  <c r="O3684" i="3" s="1"/>
  <c r="P3684" i="3" s="1"/>
  <c r="M3685" i="3"/>
  <c r="N3685" i="3" s="1"/>
  <c r="O3685" i="3" s="1"/>
  <c r="P3685" i="3" s="1"/>
  <c r="M3686" i="3"/>
  <c r="N3686" i="3" s="1"/>
  <c r="O3686" i="3" s="1"/>
  <c r="P3686" i="3" s="1"/>
  <c r="M3687" i="3"/>
  <c r="N3687" i="3" s="1"/>
  <c r="O3687" i="3" s="1"/>
  <c r="P3687" i="3" s="1"/>
  <c r="M3688" i="3"/>
  <c r="N3688" i="3" s="1"/>
  <c r="O3688" i="3" s="1"/>
  <c r="P3688" i="3" s="1"/>
  <c r="M3689" i="3"/>
  <c r="N3689" i="3" s="1"/>
  <c r="O3689" i="3" s="1"/>
  <c r="P3689" i="3" s="1"/>
  <c r="M3690" i="3"/>
  <c r="N3690" i="3" s="1"/>
  <c r="O3690" i="3" s="1"/>
  <c r="P3690" i="3" s="1"/>
  <c r="M3691" i="3"/>
  <c r="N3691" i="3" s="1"/>
  <c r="O3691" i="3" s="1"/>
  <c r="P3691" i="3" s="1"/>
  <c r="M3692" i="3"/>
  <c r="N3692" i="3" s="1"/>
  <c r="O3692" i="3" s="1"/>
  <c r="P3692" i="3" s="1"/>
  <c r="M3693" i="3"/>
  <c r="N3693" i="3" s="1"/>
  <c r="O3693" i="3" s="1"/>
  <c r="P3693" i="3" s="1"/>
  <c r="M3694" i="3"/>
  <c r="N3694" i="3" s="1"/>
  <c r="O3694" i="3" s="1"/>
  <c r="P3694" i="3" s="1"/>
  <c r="M3695" i="3"/>
  <c r="N3695" i="3" s="1"/>
  <c r="O3695" i="3" s="1"/>
  <c r="P3695" i="3" s="1"/>
  <c r="M3696" i="3"/>
  <c r="N3696" i="3" s="1"/>
  <c r="O3696" i="3" s="1"/>
  <c r="P3696" i="3" s="1"/>
  <c r="M3697" i="3"/>
  <c r="N3697" i="3" s="1"/>
  <c r="O3697" i="3" s="1"/>
  <c r="P3697" i="3" s="1"/>
  <c r="M3698" i="3"/>
  <c r="N3698" i="3" s="1"/>
  <c r="O3698" i="3" s="1"/>
  <c r="P3698" i="3" s="1"/>
  <c r="M3699" i="3"/>
  <c r="N3699" i="3" s="1"/>
  <c r="O3699" i="3" s="1"/>
  <c r="P3699" i="3" s="1"/>
  <c r="M3700" i="3"/>
  <c r="N3700" i="3" s="1"/>
  <c r="O3700" i="3" s="1"/>
  <c r="P3700" i="3" s="1"/>
  <c r="M3701" i="3"/>
  <c r="N3701" i="3" s="1"/>
  <c r="O3701" i="3" s="1"/>
  <c r="P3701" i="3" s="1"/>
  <c r="M3702" i="3"/>
  <c r="N3702" i="3" s="1"/>
  <c r="O3702" i="3" s="1"/>
  <c r="P3702" i="3" s="1"/>
  <c r="M3703" i="3"/>
  <c r="N3703" i="3" s="1"/>
  <c r="O3703" i="3" s="1"/>
  <c r="P3703" i="3" s="1"/>
  <c r="M3704" i="3"/>
  <c r="N3704" i="3" s="1"/>
  <c r="O3704" i="3" s="1"/>
  <c r="P3704" i="3" s="1"/>
  <c r="M3705" i="3"/>
  <c r="N3705" i="3" s="1"/>
  <c r="O3705" i="3" s="1"/>
  <c r="P3705" i="3" s="1"/>
  <c r="M3706" i="3"/>
  <c r="N3706" i="3" s="1"/>
  <c r="O3706" i="3" s="1"/>
  <c r="P3706" i="3" s="1"/>
  <c r="M3707" i="3"/>
  <c r="N3707" i="3" s="1"/>
  <c r="O3707" i="3" s="1"/>
  <c r="P3707" i="3" s="1"/>
  <c r="M3708" i="3"/>
  <c r="N3708" i="3" s="1"/>
  <c r="O3708" i="3" s="1"/>
  <c r="P3708" i="3" s="1"/>
  <c r="M3709" i="3"/>
  <c r="N3709" i="3" s="1"/>
  <c r="O3709" i="3" s="1"/>
  <c r="P3709" i="3" s="1"/>
  <c r="M3710" i="3"/>
  <c r="N3710" i="3" s="1"/>
  <c r="O3710" i="3" s="1"/>
  <c r="P3710" i="3" s="1"/>
  <c r="M3711" i="3"/>
  <c r="N3711" i="3" s="1"/>
  <c r="O3711" i="3" s="1"/>
  <c r="P3711" i="3" s="1"/>
  <c r="M3712" i="3"/>
  <c r="N3712" i="3" s="1"/>
  <c r="O3712" i="3" s="1"/>
  <c r="P3712" i="3" s="1"/>
  <c r="M3713" i="3"/>
  <c r="N3713" i="3" s="1"/>
  <c r="O3713" i="3" s="1"/>
  <c r="P3713" i="3" s="1"/>
  <c r="M3714" i="3"/>
  <c r="N3714" i="3" s="1"/>
  <c r="O3714" i="3" s="1"/>
  <c r="P3714" i="3" s="1"/>
  <c r="M3715" i="3"/>
  <c r="N3715" i="3" s="1"/>
  <c r="O3715" i="3" s="1"/>
  <c r="P3715" i="3" s="1"/>
  <c r="M3716" i="3"/>
  <c r="N3716" i="3" s="1"/>
  <c r="O3716" i="3" s="1"/>
  <c r="P3716" i="3" s="1"/>
  <c r="M3717" i="3"/>
  <c r="N3717" i="3" s="1"/>
  <c r="O3717" i="3" s="1"/>
  <c r="P3717" i="3" s="1"/>
  <c r="M3718" i="3"/>
  <c r="N3718" i="3" s="1"/>
  <c r="O3718" i="3" s="1"/>
  <c r="P3718" i="3" s="1"/>
  <c r="M3719" i="3"/>
  <c r="N3719" i="3" s="1"/>
  <c r="O3719" i="3" s="1"/>
  <c r="P3719" i="3" s="1"/>
  <c r="M3720" i="3"/>
  <c r="N3720" i="3" s="1"/>
  <c r="O3720" i="3" s="1"/>
  <c r="P3720" i="3" s="1"/>
  <c r="M3721" i="3"/>
  <c r="N3721" i="3" s="1"/>
  <c r="O3721" i="3" s="1"/>
  <c r="P3721" i="3" s="1"/>
  <c r="M3722" i="3"/>
  <c r="N3722" i="3" s="1"/>
  <c r="O3722" i="3" s="1"/>
  <c r="P3722" i="3" s="1"/>
  <c r="M3723" i="3"/>
  <c r="N3723" i="3" s="1"/>
  <c r="O3723" i="3" s="1"/>
  <c r="P3723" i="3" s="1"/>
  <c r="M3724" i="3"/>
  <c r="N3724" i="3" s="1"/>
  <c r="O3724" i="3" s="1"/>
  <c r="P3724" i="3" s="1"/>
  <c r="M3725" i="3"/>
  <c r="N3725" i="3" s="1"/>
  <c r="O3725" i="3" s="1"/>
  <c r="P3725" i="3" s="1"/>
  <c r="M3726" i="3"/>
  <c r="N3726" i="3" s="1"/>
  <c r="O3726" i="3" s="1"/>
  <c r="P3726" i="3" s="1"/>
  <c r="M3727" i="3"/>
  <c r="N3727" i="3" s="1"/>
  <c r="O3727" i="3" s="1"/>
  <c r="P3727" i="3" s="1"/>
  <c r="M3728" i="3"/>
  <c r="N3728" i="3" s="1"/>
  <c r="O3728" i="3" s="1"/>
  <c r="P3728" i="3" s="1"/>
  <c r="M3729" i="3"/>
  <c r="N3729" i="3" s="1"/>
  <c r="O3729" i="3" s="1"/>
  <c r="P3729" i="3" s="1"/>
  <c r="M3730" i="3"/>
  <c r="N3730" i="3" s="1"/>
  <c r="O3730" i="3" s="1"/>
  <c r="P3730" i="3" s="1"/>
  <c r="M3731" i="3"/>
  <c r="N3731" i="3" s="1"/>
  <c r="O3731" i="3" s="1"/>
  <c r="P3731" i="3" s="1"/>
  <c r="M3732" i="3"/>
  <c r="N3732" i="3" s="1"/>
  <c r="O3732" i="3" s="1"/>
  <c r="P3732" i="3" s="1"/>
  <c r="M3733" i="3"/>
  <c r="N3733" i="3" s="1"/>
  <c r="O3733" i="3" s="1"/>
  <c r="P3733" i="3" s="1"/>
  <c r="M3734" i="3"/>
  <c r="N3734" i="3" s="1"/>
  <c r="O3734" i="3" s="1"/>
  <c r="P3734" i="3" s="1"/>
  <c r="M3735" i="3"/>
  <c r="N3735" i="3" s="1"/>
  <c r="O3735" i="3" s="1"/>
  <c r="P3735" i="3" s="1"/>
  <c r="M3736" i="3"/>
  <c r="N3736" i="3" s="1"/>
  <c r="O3736" i="3" s="1"/>
  <c r="P3736" i="3" s="1"/>
  <c r="M3737" i="3"/>
  <c r="N3737" i="3" s="1"/>
  <c r="O3737" i="3" s="1"/>
  <c r="P3737" i="3" s="1"/>
  <c r="M3738" i="3"/>
  <c r="N3738" i="3" s="1"/>
  <c r="O3738" i="3" s="1"/>
  <c r="P3738" i="3" s="1"/>
  <c r="M3739" i="3"/>
  <c r="N3739" i="3" s="1"/>
  <c r="O3739" i="3" s="1"/>
  <c r="P3739" i="3" s="1"/>
  <c r="M3740" i="3"/>
  <c r="N3740" i="3" s="1"/>
  <c r="O3740" i="3" s="1"/>
  <c r="P3740" i="3" s="1"/>
  <c r="M3741" i="3"/>
  <c r="N3741" i="3" s="1"/>
  <c r="O3741" i="3" s="1"/>
  <c r="P3741" i="3" s="1"/>
  <c r="M3742" i="3"/>
  <c r="N3742" i="3" s="1"/>
  <c r="O3742" i="3" s="1"/>
  <c r="P3742" i="3" s="1"/>
  <c r="M3743" i="3"/>
  <c r="N3743" i="3" s="1"/>
  <c r="O3743" i="3" s="1"/>
  <c r="P3743" i="3" s="1"/>
  <c r="M3744" i="3"/>
  <c r="N3744" i="3" s="1"/>
  <c r="O3744" i="3" s="1"/>
  <c r="P3744" i="3" s="1"/>
  <c r="M3745" i="3"/>
  <c r="N3745" i="3" s="1"/>
  <c r="O3745" i="3" s="1"/>
  <c r="P3745" i="3" s="1"/>
  <c r="M3746" i="3"/>
  <c r="N3746" i="3" s="1"/>
  <c r="O3746" i="3" s="1"/>
  <c r="P3746" i="3" s="1"/>
  <c r="M3747" i="3"/>
  <c r="N3747" i="3" s="1"/>
  <c r="O3747" i="3" s="1"/>
  <c r="P3747" i="3" s="1"/>
  <c r="M3748" i="3"/>
  <c r="N3748" i="3" s="1"/>
  <c r="O3748" i="3" s="1"/>
  <c r="P3748" i="3" s="1"/>
  <c r="M3749" i="3"/>
  <c r="N3749" i="3" s="1"/>
  <c r="O3749" i="3" s="1"/>
  <c r="P3749" i="3" s="1"/>
  <c r="M3750" i="3"/>
  <c r="N3750" i="3" s="1"/>
  <c r="O3750" i="3" s="1"/>
  <c r="P3750" i="3" s="1"/>
  <c r="M3751" i="3"/>
  <c r="N3751" i="3" s="1"/>
  <c r="O3751" i="3" s="1"/>
  <c r="P3751" i="3" s="1"/>
  <c r="M3752" i="3"/>
  <c r="N3752" i="3" s="1"/>
  <c r="O3752" i="3" s="1"/>
  <c r="P3752" i="3" s="1"/>
  <c r="M3753" i="3"/>
  <c r="N3753" i="3" s="1"/>
  <c r="O3753" i="3" s="1"/>
  <c r="P3753" i="3" s="1"/>
  <c r="M3754" i="3"/>
  <c r="N3754" i="3" s="1"/>
  <c r="O3754" i="3" s="1"/>
  <c r="P3754" i="3" s="1"/>
  <c r="M3755" i="3"/>
  <c r="N3755" i="3" s="1"/>
  <c r="O3755" i="3" s="1"/>
  <c r="P3755" i="3" s="1"/>
  <c r="M3756" i="3"/>
  <c r="N3756" i="3" s="1"/>
  <c r="O3756" i="3" s="1"/>
  <c r="P3756" i="3" s="1"/>
  <c r="M3757" i="3"/>
  <c r="N3757" i="3" s="1"/>
  <c r="O3757" i="3" s="1"/>
  <c r="P3757" i="3" s="1"/>
  <c r="M3758" i="3"/>
  <c r="N3758" i="3" s="1"/>
  <c r="O3758" i="3" s="1"/>
  <c r="P3758" i="3" s="1"/>
  <c r="M3759" i="3"/>
  <c r="N3759" i="3" s="1"/>
  <c r="O3759" i="3" s="1"/>
  <c r="P3759" i="3" s="1"/>
  <c r="M3760" i="3"/>
  <c r="N3760" i="3" s="1"/>
  <c r="O3760" i="3" s="1"/>
  <c r="P3760" i="3" s="1"/>
  <c r="M3761" i="3"/>
  <c r="N3761" i="3" s="1"/>
  <c r="O3761" i="3" s="1"/>
  <c r="P3761" i="3" s="1"/>
  <c r="M3762" i="3"/>
  <c r="N3762" i="3" s="1"/>
  <c r="O3762" i="3" s="1"/>
  <c r="P3762" i="3" s="1"/>
  <c r="M3763" i="3"/>
  <c r="N3763" i="3" s="1"/>
  <c r="O3763" i="3" s="1"/>
  <c r="P3763" i="3" s="1"/>
  <c r="M3764" i="3"/>
  <c r="N3764" i="3" s="1"/>
  <c r="O3764" i="3" s="1"/>
  <c r="P3764" i="3" s="1"/>
  <c r="M3765" i="3"/>
  <c r="N3765" i="3" s="1"/>
  <c r="O3765" i="3" s="1"/>
  <c r="P3765" i="3" s="1"/>
  <c r="M3766" i="3"/>
  <c r="N3766" i="3" s="1"/>
  <c r="O3766" i="3" s="1"/>
  <c r="P3766" i="3" s="1"/>
  <c r="M3767" i="3"/>
  <c r="N3767" i="3" s="1"/>
  <c r="O3767" i="3" s="1"/>
  <c r="P3767" i="3" s="1"/>
  <c r="M3768" i="3"/>
  <c r="N3768" i="3" s="1"/>
  <c r="O3768" i="3" s="1"/>
  <c r="P3768" i="3" s="1"/>
  <c r="M3769" i="3"/>
  <c r="N3769" i="3" s="1"/>
  <c r="O3769" i="3" s="1"/>
  <c r="P3769" i="3" s="1"/>
  <c r="M3770" i="3"/>
  <c r="N3770" i="3" s="1"/>
  <c r="O3770" i="3" s="1"/>
  <c r="P3770" i="3" s="1"/>
  <c r="M3771" i="3"/>
  <c r="N3771" i="3" s="1"/>
  <c r="O3771" i="3" s="1"/>
  <c r="P3771" i="3" s="1"/>
  <c r="M3772" i="3"/>
  <c r="N3772" i="3" s="1"/>
  <c r="O3772" i="3" s="1"/>
  <c r="P3772" i="3" s="1"/>
  <c r="M3773" i="3"/>
  <c r="N3773" i="3" s="1"/>
  <c r="O3773" i="3" s="1"/>
  <c r="P3773" i="3" s="1"/>
  <c r="M3774" i="3"/>
  <c r="N3774" i="3" s="1"/>
  <c r="O3774" i="3" s="1"/>
  <c r="P3774" i="3" s="1"/>
  <c r="M3775" i="3"/>
  <c r="N3775" i="3" s="1"/>
  <c r="O3775" i="3" s="1"/>
  <c r="P3775" i="3" s="1"/>
  <c r="M3776" i="3"/>
  <c r="N3776" i="3" s="1"/>
  <c r="O3776" i="3" s="1"/>
  <c r="P3776" i="3" s="1"/>
  <c r="M3777" i="3"/>
  <c r="N3777" i="3" s="1"/>
  <c r="O3777" i="3" s="1"/>
  <c r="P3777" i="3" s="1"/>
  <c r="M3778" i="3"/>
  <c r="N3778" i="3" s="1"/>
  <c r="O3778" i="3" s="1"/>
  <c r="P3778" i="3" s="1"/>
  <c r="M3779" i="3"/>
  <c r="N3779" i="3" s="1"/>
  <c r="O3779" i="3" s="1"/>
  <c r="P3779" i="3" s="1"/>
  <c r="M3780" i="3"/>
  <c r="N3780" i="3" s="1"/>
  <c r="O3780" i="3" s="1"/>
  <c r="P3780" i="3" s="1"/>
  <c r="M3781" i="3"/>
  <c r="N3781" i="3" s="1"/>
  <c r="O3781" i="3" s="1"/>
  <c r="P3781" i="3" s="1"/>
  <c r="M3782" i="3"/>
  <c r="N3782" i="3" s="1"/>
  <c r="O3782" i="3" s="1"/>
  <c r="P3782" i="3" s="1"/>
  <c r="M3783" i="3"/>
  <c r="N3783" i="3" s="1"/>
  <c r="O3783" i="3" s="1"/>
  <c r="P3783" i="3" s="1"/>
  <c r="M3784" i="3"/>
  <c r="N3784" i="3" s="1"/>
  <c r="O3784" i="3" s="1"/>
  <c r="P3784" i="3" s="1"/>
  <c r="M3785" i="3"/>
  <c r="N3785" i="3" s="1"/>
  <c r="O3785" i="3" s="1"/>
  <c r="P3785" i="3" s="1"/>
  <c r="M3786" i="3"/>
  <c r="N3786" i="3" s="1"/>
  <c r="O3786" i="3" s="1"/>
  <c r="P3786" i="3" s="1"/>
  <c r="M3787" i="3"/>
  <c r="N3787" i="3" s="1"/>
  <c r="O3787" i="3" s="1"/>
  <c r="P3787" i="3" s="1"/>
  <c r="M3788" i="3"/>
  <c r="N3788" i="3" s="1"/>
  <c r="O3788" i="3" s="1"/>
  <c r="P3788" i="3" s="1"/>
  <c r="M3789" i="3"/>
  <c r="N3789" i="3" s="1"/>
  <c r="O3789" i="3" s="1"/>
  <c r="P3789" i="3" s="1"/>
  <c r="M3790" i="3"/>
  <c r="N3790" i="3" s="1"/>
  <c r="O3790" i="3" s="1"/>
  <c r="P3790" i="3" s="1"/>
  <c r="M3791" i="3"/>
  <c r="N3791" i="3" s="1"/>
  <c r="O3791" i="3" s="1"/>
  <c r="P3791" i="3" s="1"/>
  <c r="M3792" i="3"/>
  <c r="N3792" i="3" s="1"/>
  <c r="O3792" i="3" s="1"/>
  <c r="P3792" i="3" s="1"/>
  <c r="M3793" i="3"/>
  <c r="N3793" i="3" s="1"/>
  <c r="O3793" i="3" s="1"/>
  <c r="P3793" i="3" s="1"/>
  <c r="M3794" i="3"/>
  <c r="N3794" i="3" s="1"/>
  <c r="O3794" i="3" s="1"/>
  <c r="P3794" i="3" s="1"/>
  <c r="M3795" i="3"/>
  <c r="N3795" i="3" s="1"/>
  <c r="O3795" i="3" s="1"/>
  <c r="P3795" i="3" s="1"/>
  <c r="M3796" i="3"/>
  <c r="N3796" i="3" s="1"/>
  <c r="O3796" i="3" s="1"/>
  <c r="P3796" i="3" s="1"/>
  <c r="M3797" i="3"/>
  <c r="N3797" i="3" s="1"/>
  <c r="O3797" i="3" s="1"/>
  <c r="P3797" i="3" s="1"/>
  <c r="M3798" i="3"/>
  <c r="N3798" i="3" s="1"/>
  <c r="O3798" i="3" s="1"/>
  <c r="P3798" i="3" s="1"/>
  <c r="M3799" i="3"/>
  <c r="N3799" i="3" s="1"/>
  <c r="O3799" i="3" s="1"/>
  <c r="P3799" i="3" s="1"/>
  <c r="M3800" i="3"/>
  <c r="N3800" i="3" s="1"/>
  <c r="O3800" i="3" s="1"/>
  <c r="P3800" i="3" s="1"/>
  <c r="M3801" i="3"/>
  <c r="N3801" i="3" s="1"/>
  <c r="O3801" i="3" s="1"/>
  <c r="P3801" i="3" s="1"/>
  <c r="M3802" i="3"/>
  <c r="N3802" i="3" s="1"/>
  <c r="O3802" i="3" s="1"/>
  <c r="P3802" i="3" s="1"/>
  <c r="M3803" i="3"/>
  <c r="N3803" i="3" s="1"/>
  <c r="O3803" i="3" s="1"/>
  <c r="P3803" i="3" s="1"/>
  <c r="M3804" i="3"/>
  <c r="N3804" i="3" s="1"/>
  <c r="O3804" i="3" s="1"/>
  <c r="P3804" i="3" s="1"/>
  <c r="M3805" i="3"/>
  <c r="N3805" i="3" s="1"/>
  <c r="O3805" i="3" s="1"/>
  <c r="P3805" i="3" s="1"/>
  <c r="M3806" i="3"/>
  <c r="N3806" i="3" s="1"/>
  <c r="O3806" i="3" s="1"/>
  <c r="P3806" i="3" s="1"/>
  <c r="M3807" i="3"/>
  <c r="N3807" i="3" s="1"/>
  <c r="O3807" i="3" s="1"/>
  <c r="P3807" i="3" s="1"/>
  <c r="M3808" i="3"/>
  <c r="N3808" i="3" s="1"/>
  <c r="O3808" i="3" s="1"/>
  <c r="P3808" i="3" s="1"/>
  <c r="M3809" i="3"/>
  <c r="N3809" i="3" s="1"/>
  <c r="O3809" i="3" s="1"/>
  <c r="P3809" i="3" s="1"/>
  <c r="M3810" i="3"/>
  <c r="N3810" i="3" s="1"/>
  <c r="O3810" i="3" s="1"/>
  <c r="P3810" i="3" s="1"/>
  <c r="M3811" i="3"/>
  <c r="N3811" i="3" s="1"/>
  <c r="O3811" i="3" s="1"/>
  <c r="P3811" i="3" s="1"/>
  <c r="M3812" i="3"/>
  <c r="N3812" i="3" s="1"/>
  <c r="O3812" i="3" s="1"/>
  <c r="P3812" i="3" s="1"/>
  <c r="M3813" i="3"/>
  <c r="N3813" i="3" s="1"/>
  <c r="O3813" i="3" s="1"/>
  <c r="P3813" i="3" s="1"/>
  <c r="M3814" i="3"/>
  <c r="N3814" i="3" s="1"/>
  <c r="O3814" i="3" s="1"/>
  <c r="P3814" i="3" s="1"/>
  <c r="M3815" i="3"/>
  <c r="N3815" i="3" s="1"/>
  <c r="O3815" i="3" s="1"/>
  <c r="P3815" i="3" s="1"/>
  <c r="M3816" i="3"/>
  <c r="N3816" i="3" s="1"/>
  <c r="O3816" i="3" s="1"/>
  <c r="P3816" i="3" s="1"/>
  <c r="M3817" i="3"/>
  <c r="N3817" i="3" s="1"/>
  <c r="O3817" i="3" s="1"/>
  <c r="P3817" i="3" s="1"/>
  <c r="M3818" i="3"/>
  <c r="N3818" i="3" s="1"/>
  <c r="O3818" i="3" s="1"/>
  <c r="P3818" i="3" s="1"/>
  <c r="M3819" i="3"/>
  <c r="N3819" i="3" s="1"/>
  <c r="O3819" i="3" s="1"/>
  <c r="P3819" i="3" s="1"/>
  <c r="M3820" i="3"/>
  <c r="N3820" i="3" s="1"/>
  <c r="O3820" i="3" s="1"/>
  <c r="P3820" i="3" s="1"/>
  <c r="M3821" i="3"/>
  <c r="N3821" i="3" s="1"/>
  <c r="O3821" i="3" s="1"/>
  <c r="P3821" i="3" s="1"/>
  <c r="M3822" i="3"/>
  <c r="N3822" i="3" s="1"/>
  <c r="O3822" i="3" s="1"/>
  <c r="P3822" i="3" s="1"/>
  <c r="M3823" i="3"/>
  <c r="N3823" i="3" s="1"/>
  <c r="O3823" i="3" s="1"/>
  <c r="P3823" i="3" s="1"/>
  <c r="M3824" i="3"/>
  <c r="N3824" i="3" s="1"/>
  <c r="O3824" i="3" s="1"/>
  <c r="P3824" i="3" s="1"/>
  <c r="M3825" i="3"/>
  <c r="N3825" i="3" s="1"/>
  <c r="O3825" i="3" s="1"/>
  <c r="P3825" i="3" s="1"/>
  <c r="M3826" i="3"/>
  <c r="N3826" i="3" s="1"/>
  <c r="O3826" i="3" s="1"/>
  <c r="P3826" i="3" s="1"/>
  <c r="M3827" i="3"/>
  <c r="N3827" i="3" s="1"/>
  <c r="O3827" i="3" s="1"/>
  <c r="P3827" i="3" s="1"/>
  <c r="M3828" i="3"/>
  <c r="N3828" i="3" s="1"/>
  <c r="O3828" i="3" s="1"/>
  <c r="P3828" i="3" s="1"/>
  <c r="M3829" i="3"/>
  <c r="N3829" i="3" s="1"/>
  <c r="O3829" i="3" s="1"/>
  <c r="P3829" i="3" s="1"/>
  <c r="M3830" i="3"/>
  <c r="N3830" i="3" s="1"/>
  <c r="O3830" i="3" s="1"/>
  <c r="P3830" i="3" s="1"/>
  <c r="M3831" i="3"/>
  <c r="N3831" i="3" s="1"/>
  <c r="O3831" i="3" s="1"/>
  <c r="P3831" i="3" s="1"/>
  <c r="M3832" i="3"/>
  <c r="N3832" i="3" s="1"/>
  <c r="O3832" i="3" s="1"/>
  <c r="P3832" i="3" s="1"/>
  <c r="M3833" i="3"/>
  <c r="N3833" i="3" s="1"/>
  <c r="O3833" i="3" s="1"/>
  <c r="P3833" i="3" s="1"/>
  <c r="M3834" i="3"/>
  <c r="N3834" i="3" s="1"/>
  <c r="O3834" i="3" s="1"/>
  <c r="P3834" i="3" s="1"/>
  <c r="M3835" i="3"/>
  <c r="N3835" i="3" s="1"/>
  <c r="O3835" i="3" s="1"/>
  <c r="P3835" i="3" s="1"/>
  <c r="M3836" i="3"/>
  <c r="N3836" i="3" s="1"/>
  <c r="O3836" i="3" s="1"/>
  <c r="P3836" i="3" s="1"/>
  <c r="M3837" i="3"/>
  <c r="N3837" i="3" s="1"/>
  <c r="O3837" i="3" s="1"/>
  <c r="P3837" i="3" s="1"/>
  <c r="M3838" i="3"/>
  <c r="N3838" i="3" s="1"/>
  <c r="O3838" i="3" s="1"/>
  <c r="P3838" i="3" s="1"/>
  <c r="M3839" i="3"/>
  <c r="N3839" i="3" s="1"/>
  <c r="O3839" i="3" s="1"/>
  <c r="P3839" i="3" s="1"/>
  <c r="M3840" i="3"/>
  <c r="N3840" i="3" s="1"/>
  <c r="O3840" i="3" s="1"/>
  <c r="P3840" i="3" s="1"/>
  <c r="M3841" i="3"/>
  <c r="N3841" i="3" s="1"/>
  <c r="O3841" i="3" s="1"/>
  <c r="P3841" i="3" s="1"/>
  <c r="M3842" i="3"/>
  <c r="N3842" i="3" s="1"/>
  <c r="O3842" i="3" s="1"/>
  <c r="P3842" i="3" s="1"/>
  <c r="M3843" i="3"/>
  <c r="N3843" i="3" s="1"/>
  <c r="O3843" i="3" s="1"/>
  <c r="P3843" i="3" s="1"/>
  <c r="M3844" i="3"/>
  <c r="N3844" i="3" s="1"/>
  <c r="O3844" i="3" s="1"/>
  <c r="P3844" i="3" s="1"/>
  <c r="M3845" i="3"/>
  <c r="N3845" i="3" s="1"/>
  <c r="O3845" i="3" s="1"/>
  <c r="P3845" i="3" s="1"/>
  <c r="M3846" i="3"/>
  <c r="N3846" i="3" s="1"/>
  <c r="O3846" i="3" s="1"/>
  <c r="P3846" i="3" s="1"/>
  <c r="M3847" i="3"/>
  <c r="N3847" i="3" s="1"/>
  <c r="O3847" i="3" s="1"/>
  <c r="P3847" i="3" s="1"/>
  <c r="M3848" i="3"/>
  <c r="N3848" i="3" s="1"/>
  <c r="O3848" i="3" s="1"/>
  <c r="P3848" i="3" s="1"/>
  <c r="M3849" i="3"/>
  <c r="N3849" i="3" s="1"/>
  <c r="O3849" i="3" s="1"/>
  <c r="P3849" i="3" s="1"/>
  <c r="M3850" i="3"/>
  <c r="N3850" i="3" s="1"/>
  <c r="O3850" i="3" s="1"/>
  <c r="P3850" i="3" s="1"/>
  <c r="M3851" i="3"/>
  <c r="N3851" i="3" s="1"/>
  <c r="O3851" i="3" s="1"/>
  <c r="P3851" i="3" s="1"/>
  <c r="M3852" i="3"/>
  <c r="N3852" i="3" s="1"/>
  <c r="O3852" i="3" s="1"/>
  <c r="P3852" i="3" s="1"/>
  <c r="M3853" i="3"/>
  <c r="N3853" i="3" s="1"/>
  <c r="O3853" i="3" s="1"/>
  <c r="P3853" i="3" s="1"/>
  <c r="M3854" i="3"/>
  <c r="N3854" i="3" s="1"/>
  <c r="O3854" i="3" s="1"/>
  <c r="P3854" i="3" s="1"/>
  <c r="M3855" i="3"/>
  <c r="N3855" i="3" s="1"/>
  <c r="O3855" i="3" s="1"/>
  <c r="P3855" i="3" s="1"/>
  <c r="M3856" i="3"/>
  <c r="N3856" i="3" s="1"/>
  <c r="O3856" i="3" s="1"/>
  <c r="P3856" i="3" s="1"/>
  <c r="M3857" i="3"/>
  <c r="N3857" i="3" s="1"/>
  <c r="O3857" i="3" s="1"/>
  <c r="P3857" i="3" s="1"/>
  <c r="M3858" i="3"/>
  <c r="N3858" i="3" s="1"/>
  <c r="O3858" i="3" s="1"/>
  <c r="P3858" i="3" s="1"/>
  <c r="M3859" i="3"/>
  <c r="N3859" i="3" s="1"/>
  <c r="O3859" i="3" s="1"/>
  <c r="P3859" i="3" s="1"/>
  <c r="M3860" i="3"/>
  <c r="N3860" i="3" s="1"/>
  <c r="O3860" i="3" s="1"/>
  <c r="P3860" i="3" s="1"/>
  <c r="M3861" i="3"/>
  <c r="N3861" i="3" s="1"/>
  <c r="O3861" i="3" s="1"/>
  <c r="P3861" i="3" s="1"/>
  <c r="M3862" i="3"/>
  <c r="N3862" i="3" s="1"/>
  <c r="O3862" i="3" s="1"/>
  <c r="P3862" i="3" s="1"/>
  <c r="M3863" i="3"/>
  <c r="N3863" i="3" s="1"/>
  <c r="O3863" i="3" s="1"/>
  <c r="P3863" i="3" s="1"/>
  <c r="M3864" i="3"/>
  <c r="N3864" i="3" s="1"/>
  <c r="O3864" i="3" s="1"/>
  <c r="P3864" i="3" s="1"/>
  <c r="M3865" i="3"/>
  <c r="N3865" i="3" s="1"/>
  <c r="O3865" i="3" s="1"/>
  <c r="P3865" i="3" s="1"/>
  <c r="M3866" i="3"/>
  <c r="N3866" i="3" s="1"/>
  <c r="O3866" i="3" s="1"/>
  <c r="P3866" i="3" s="1"/>
  <c r="M3867" i="3"/>
  <c r="N3867" i="3" s="1"/>
  <c r="O3867" i="3" s="1"/>
  <c r="P3867" i="3" s="1"/>
  <c r="M3868" i="3"/>
  <c r="N3868" i="3" s="1"/>
  <c r="O3868" i="3" s="1"/>
  <c r="P3868" i="3" s="1"/>
  <c r="M3869" i="3"/>
  <c r="N3869" i="3" s="1"/>
  <c r="O3869" i="3" s="1"/>
  <c r="P3869" i="3" s="1"/>
  <c r="M3870" i="3"/>
  <c r="N3870" i="3" s="1"/>
  <c r="O3870" i="3" s="1"/>
  <c r="P3870" i="3" s="1"/>
  <c r="M3871" i="3"/>
  <c r="N3871" i="3" s="1"/>
  <c r="O3871" i="3" s="1"/>
  <c r="P3871" i="3" s="1"/>
  <c r="M3872" i="3"/>
  <c r="N3872" i="3" s="1"/>
  <c r="O3872" i="3" s="1"/>
  <c r="P3872" i="3" s="1"/>
  <c r="M3873" i="3"/>
  <c r="N3873" i="3" s="1"/>
  <c r="O3873" i="3" s="1"/>
  <c r="P3873" i="3" s="1"/>
  <c r="M3874" i="3"/>
  <c r="N3874" i="3" s="1"/>
  <c r="O3874" i="3" s="1"/>
  <c r="P3874" i="3" s="1"/>
  <c r="M3875" i="3"/>
  <c r="N3875" i="3" s="1"/>
  <c r="O3875" i="3" s="1"/>
  <c r="P3875" i="3" s="1"/>
  <c r="M3876" i="3"/>
  <c r="N3876" i="3" s="1"/>
  <c r="O3876" i="3" s="1"/>
  <c r="P3876" i="3" s="1"/>
  <c r="M3877" i="3"/>
  <c r="N3877" i="3" s="1"/>
  <c r="O3877" i="3" s="1"/>
  <c r="P3877" i="3" s="1"/>
  <c r="M3878" i="3"/>
  <c r="N3878" i="3" s="1"/>
  <c r="O3878" i="3" s="1"/>
  <c r="P3878" i="3" s="1"/>
  <c r="M3879" i="3"/>
  <c r="N3879" i="3" s="1"/>
  <c r="O3879" i="3" s="1"/>
  <c r="P3879" i="3" s="1"/>
  <c r="M3880" i="3"/>
  <c r="N3880" i="3" s="1"/>
  <c r="O3880" i="3" s="1"/>
  <c r="P3880" i="3" s="1"/>
  <c r="M3881" i="3"/>
  <c r="N3881" i="3" s="1"/>
  <c r="O3881" i="3" s="1"/>
  <c r="P3881" i="3" s="1"/>
  <c r="M3882" i="3"/>
  <c r="N3882" i="3" s="1"/>
  <c r="O3882" i="3" s="1"/>
  <c r="P3882" i="3" s="1"/>
  <c r="M3883" i="3"/>
  <c r="N3883" i="3" s="1"/>
  <c r="O3883" i="3" s="1"/>
  <c r="P3883" i="3" s="1"/>
  <c r="M3884" i="3"/>
  <c r="N3884" i="3" s="1"/>
  <c r="O3884" i="3" s="1"/>
  <c r="P3884" i="3" s="1"/>
  <c r="M3885" i="3"/>
  <c r="N3885" i="3" s="1"/>
  <c r="O3885" i="3" s="1"/>
  <c r="P3885" i="3" s="1"/>
  <c r="M3886" i="3"/>
  <c r="N3886" i="3" s="1"/>
  <c r="O3886" i="3" s="1"/>
  <c r="P3886" i="3" s="1"/>
  <c r="M3887" i="3"/>
  <c r="N3887" i="3" s="1"/>
  <c r="O3887" i="3" s="1"/>
  <c r="P3887" i="3" s="1"/>
  <c r="M3888" i="3"/>
  <c r="N3888" i="3" s="1"/>
  <c r="O3888" i="3" s="1"/>
  <c r="P3888" i="3" s="1"/>
  <c r="M3889" i="3"/>
  <c r="N3889" i="3" s="1"/>
  <c r="O3889" i="3" s="1"/>
  <c r="P3889" i="3" s="1"/>
  <c r="M3890" i="3"/>
  <c r="N3890" i="3" s="1"/>
  <c r="O3890" i="3" s="1"/>
  <c r="P3890" i="3" s="1"/>
  <c r="M3891" i="3"/>
  <c r="N3891" i="3" s="1"/>
  <c r="O3891" i="3" s="1"/>
  <c r="P3891" i="3" s="1"/>
  <c r="M3892" i="3"/>
  <c r="N3892" i="3" s="1"/>
  <c r="O3892" i="3" s="1"/>
  <c r="P3892" i="3" s="1"/>
  <c r="M3893" i="3"/>
  <c r="N3893" i="3" s="1"/>
  <c r="O3893" i="3" s="1"/>
  <c r="P3893" i="3" s="1"/>
  <c r="M3894" i="3"/>
  <c r="N3894" i="3" s="1"/>
  <c r="O3894" i="3" s="1"/>
  <c r="P3894" i="3" s="1"/>
  <c r="M3895" i="3"/>
  <c r="N3895" i="3" s="1"/>
  <c r="O3895" i="3" s="1"/>
  <c r="P3895" i="3" s="1"/>
  <c r="M3896" i="3"/>
  <c r="N3896" i="3" s="1"/>
  <c r="O3896" i="3" s="1"/>
  <c r="P3896" i="3" s="1"/>
  <c r="M3897" i="3"/>
  <c r="N3897" i="3" s="1"/>
  <c r="O3897" i="3" s="1"/>
  <c r="P3897" i="3" s="1"/>
  <c r="M3898" i="3"/>
  <c r="N3898" i="3" s="1"/>
  <c r="O3898" i="3" s="1"/>
  <c r="P3898" i="3" s="1"/>
  <c r="M3899" i="3"/>
  <c r="N3899" i="3" s="1"/>
  <c r="O3899" i="3" s="1"/>
  <c r="P3899" i="3" s="1"/>
  <c r="M3900" i="3"/>
  <c r="N3900" i="3" s="1"/>
  <c r="O3900" i="3" s="1"/>
  <c r="P3900" i="3" s="1"/>
  <c r="M3901" i="3"/>
  <c r="N3901" i="3" s="1"/>
  <c r="O3901" i="3" s="1"/>
  <c r="P3901" i="3" s="1"/>
  <c r="M3902" i="3"/>
  <c r="N3902" i="3" s="1"/>
  <c r="O3902" i="3" s="1"/>
  <c r="P3902" i="3" s="1"/>
  <c r="M3903" i="3"/>
  <c r="N3903" i="3" s="1"/>
  <c r="O3903" i="3" s="1"/>
  <c r="P3903" i="3" s="1"/>
  <c r="M3904" i="3"/>
  <c r="N3904" i="3" s="1"/>
  <c r="O3904" i="3" s="1"/>
  <c r="P3904" i="3" s="1"/>
  <c r="M3905" i="3"/>
  <c r="N3905" i="3" s="1"/>
  <c r="O3905" i="3" s="1"/>
  <c r="P3905" i="3" s="1"/>
  <c r="M3906" i="3"/>
  <c r="N3906" i="3" s="1"/>
  <c r="O3906" i="3" s="1"/>
  <c r="P3906" i="3" s="1"/>
  <c r="M3907" i="3"/>
  <c r="N3907" i="3" s="1"/>
  <c r="O3907" i="3" s="1"/>
  <c r="P3907" i="3" s="1"/>
  <c r="M3908" i="3"/>
  <c r="N3908" i="3" s="1"/>
  <c r="O3908" i="3" s="1"/>
  <c r="P3908" i="3" s="1"/>
  <c r="M3909" i="3"/>
  <c r="N3909" i="3" s="1"/>
  <c r="O3909" i="3" s="1"/>
  <c r="P3909" i="3" s="1"/>
  <c r="M3910" i="3"/>
  <c r="N3910" i="3" s="1"/>
  <c r="O3910" i="3" s="1"/>
  <c r="P3910" i="3" s="1"/>
  <c r="M3911" i="3"/>
  <c r="N3911" i="3" s="1"/>
  <c r="O3911" i="3" s="1"/>
  <c r="P3911" i="3" s="1"/>
  <c r="M3912" i="3"/>
  <c r="N3912" i="3" s="1"/>
  <c r="O3912" i="3" s="1"/>
  <c r="P3912" i="3" s="1"/>
  <c r="M3913" i="3"/>
  <c r="N3913" i="3" s="1"/>
  <c r="O3913" i="3" s="1"/>
  <c r="P3913" i="3" s="1"/>
  <c r="M3914" i="3"/>
  <c r="N3914" i="3" s="1"/>
  <c r="O3914" i="3" s="1"/>
  <c r="P3914" i="3" s="1"/>
  <c r="M3915" i="3"/>
  <c r="N3915" i="3" s="1"/>
  <c r="O3915" i="3" s="1"/>
  <c r="P3915" i="3" s="1"/>
  <c r="M3916" i="3"/>
  <c r="N3916" i="3" s="1"/>
  <c r="O3916" i="3" s="1"/>
  <c r="P3916" i="3" s="1"/>
  <c r="M3917" i="3"/>
  <c r="N3917" i="3" s="1"/>
  <c r="O3917" i="3" s="1"/>
  <c r="P3917" i="3" s="1"/>
  <c r="M3918" i="3"/>
  <c r="N3918" i="3" s="1"/>
  <c r="O3918" i="3" s="1"/>
  <c r="P3918" i="3" s="1"/>
  <c r="M3919" i="3"/>
  <c r="N3919" i="3" s="1"/>
  <c r="O3919" i="3" s="1"/>
  <c r="P3919" i="3" s="1"/>
  <c r="M3920" i="3"/>
  <c r="N3920" i="3" s="1"/>
  <c r="O3920" i="3" s="1"/>
  <c r="P3920" i="3" s="1"/>
  <c r="M3921" i="3"/>
  <c r="N3921" i="3" s="1"/>
  <c r="O3921" i="3" s="1"/>
  <c r="P3921" i="3" s="1"/>
  <c r="M3922" i="3"/>
  <c r="N3922" i="3" s="1"/>
  <c r="O3922" i="3" s="1"/>
  <c r="P3922" i="3" s="1"/>
  <c r="M3923" i="3"/>
  <c r="N3923" i="3" s="1"/>
  <c r="O3923" i="3" s="1"/>
  <c r="P3923" i="3" s="1"/>
  <c r="M3924" i="3"/>
  <c r="N3924" i="3" s="1"/>
  <c r="O3924" i="3" s="1"/>
  <c r="P3924" i="3" s="1"/>
  <c r="M3925" i="3"/>
  <c r="N3925" i="3" s="1"/>
  <c r="O3925" i="3" s="1"/>
  <c r="P3925" i="3" s="1"/>
  <c r="M3926" i="3"/>
  <c r="N3926" i="3" s="1"/>
  <c r="O3926" i="3" s="1"/>
  <c r="P3926" i="3" s="1"/>
  <c r="M3927" i="3"/>
  <c r="N3927" i="3" s="1"/>
  <c r="O3927" i="3" s="1"/>
  <c r="P3927" i="3" s="1"/>
  <c r="M3928" i="3"/>
  <c r="N3928" i="3" s="1"/>
  <c r="O3928" i="3" s="1"/>
  <c r="P3928" i="3" s="1"/>
  <c r="M3929" i="3"/>
  <c r="N3929" i="3" s="1"/>
  <c r="O3929" i="3" s="1"/>
  <c r="P3929" i="3" s="1"/>
  <c r="M3930" i="3"/>
  <c r="N3930" i="3" s="1"/>
  <c r="O3930" i="3" s="1"/>
  <c r="P3930" i="3" s="1"/>
  <c r="M3931" i="3"/>
  <c r="N3931" i="3" s="1"/>
  <c r="O3931" i="3" s="1"/>
  <c r="P3931" i="3" s="1"/>
  <c r="M3932" i="3"/>
  <c r="N3932" i="3" s="1"/>
  <c r="O3932" i="3" s="1"/>
  <c r="P3932" i="3" s="1"/>
  <c r="M3933" i="3"/>
  <c r="N3933" i="3" s="1"/>
  <c r="O3933" i="3" s="1"/>
  <c r="P3933" i="3" s="1"/>
  <c r="M3934" i="3"/>
  <c r="N3934" i="3" s="1"/>
  <c r="O3934" i="3" s="1"/>
  <c r="P3934" i="3" s="1"/>
  <c r="M3935" i="3"/>
  <c r="N3935" i="3" s="1"/>
  <c r="O3935" i="3" s="1"/>
  <c r="P3935" i="3" s="1"/>
  <c r="M3936" i="3"/>
  <c r="N3936" i="3" s="1"/>
  <c r="O3936" i="3" s="1"/>
  <c r="P3936" i="3" s="1"/>
  <c r="M3937" i="3"/>
  <c r="N3937" i="3" s="1"/>
  <c r="O3937" i="3" s="1"/>
  <c r="P3937" i="3" s="1"/>
  <c r="M3938" i="3"/>
  <c r="N3938" i="3" s="1"/>
  <c r="O3938" i="3" s="1"/>
  <c r="P3938" i="3" s="1"/>
  <c r="M3939" i="3"/>
  <c r="N3939" i="3" s="1"/>
  <c r="O3939" i="3" s="1"/>
  <c r="P3939" i="3" s="1"/>
  <c r="M3940" i="3"/>
  <c r="N3940" i="3" s="1"/>
  <c r="O3940" i="3" s="1"/>
  <c r="P3940" i="3" s="1"/>
  <c r="M3941" i="3"/>
  <c r="N3941" i="3" s="1"/>
  <c r="O3941" i="3" s="1"/>
  <c r="P3941" i="3" s="1"/>
  <c r="M3942" i="3"/>
  <c r="N3942" i="3" s="1"/>
  <c r="O3942" i="3" s="1"/>
  <c r="P3942" i="3" s="1"/>
  <c r="M3943" i="3"/>
  <c r="N3943" i="3" s="1"/>
  <c r="O3943" i="3" s="1"/>
  <c r="P3943" i="3" s="1"/>
  <c r="M3944" i="3"/>
  <c r="N3944" i="3" s="1"/>
  <c r="O3944" i="3" s="1"/>
  <c r="P3944" i="3" s="1"/>
  <c r="M3945" i="3"/>
  <c r="N3945" i="3" s="1"/>
  <c r="O3945" i="3" s="1"/>
  <c r="P3945" i="3" s="1"/>
  <c r="M3946" i="3"/>
  <c r="N3946" i="3" s="1"/>
  <c r="O3946" i="3" s="1"/>
  <c r="P3946" i="3" s="1"/>
  <c r="M3947" i="3"/>
  <c r="N3947" i="3" s="1"/>
  <c r="O3947" i="3" s="1"/>
  <c r="P3947" i="3" s="1"/>
  <c r="M3948" i="3"/>
  <c r="N3948" i="3" s="1"/>
  <c r="O3948" i="3" s="1"/>
  <c r="P3948" i="3" s="1"/>
  <c r="M3949" i="3"/>
  <c r="N3949" i="3" s="1"/>
  <c r="O3949" i="3" s="1"/>
  <c r="P3949" i="3" s="1"/>
  <c r="M3950" i="3"/>
  <c r="N3950" i="3" s="1"/>
  <c r="O3950" i="3" s="1"/>
  <c r="P3950" i="3" s="1"/>
  <c r="M3951" i="3"/>
  <c r="N3951" i="3" s="1"/>
  <c r="O3951" i="3" s="1"/>
  <c r="P3951" i="3" s="1"/>
  <c r="M3952" i="3"/>
  <c r="N3952" i="3" s="1"/>
  <c r="O3952" i="3" s="1"/>
  <c r="P3952" i="3" s="1"/>
  <c r="M3953" i="3"/>
  <c r="N3953" i="3" s="1"/>
  <c r="O3953" i="3" s="1"/>
  <c r="P3953" i="3" s="1"/>
  <c r="M3954" i="3"/>
  <c r="N3954" i="3" s="1"/>
  <c r="O3954" i="3" s="1"/>
  <c r="P3954" i="3" s="1"/>
  <c r="M3955" i="3"/>
  <c r="N3955" i="3" s="1"/>
  <c r="O3955" i="3" s="1"/>
  <c r="P3955" i="3" s="1"/>
  <c r="M3956" i="3"/>
  <c r="N3956" i="3" s="1"/>
  <c r="O3956" i="3" s="1"/>
  <c r="P3956" i="3" s="1"/>
  <c r="M3957" i="3"/>
  <c r="N3957" i="3" s="1"/>
  <c r="O3957" i="3" s="1"/>
  <c r="P3957" i="3" s="1"/>
  <c r="M3958" i="3"/>
  <c r="N3958" i="3" s="1"/>
  <c r="O3958" i="3" s="1"/>
  <c r="P3958" i="3" s="1"/>
  <c r="M3959" i="3"/>
  <c r="N3959" i="3" s="1"/>
  <c r="O3959" i="3" s="1"/>
  <c r="P3959" i="3" s="1"/>
  <c r="M3960" i="3"/>
  <c r="N3960" i="3" s="1"/>
  <c r="O3960" i="3" s="1"/>
  <c r="P3960" i="3" s="1"/>
  <c r="M3961" i="3"/>
  <c r="N3961" i="3" s="1"/>
  <c r="O3961" i="3" s="1"/>
  <c r="P3961" i="3" s="1"/>
  <c r="M3962" i="3"/>
  <c r="N3962" i="3" s="1"/>
  <c r="O3962" i="3" s="1"/>
  <c r="P3962" i="3" s="1"/>
  <c r="M3963" i="3"/>
  <c r="N3963" i="3" s="1"/>
  <c r="O3963" i="3" s="1"/>
  <c r="P3963" i="3" s="1"/>
  <c r="M3964" i="3"/>
  <c r="N3964" i="3" s="1"/>
  <c r="O3964" i="3" s="1"/>
  <c r="P3964" i="3" s="1"/>
  <c r="M3965" i="3"/>
  <c r="N3965" i="3" s="1"/>
  <c r="O3965" i="3" s="1"/>
  <c r="P3965" i="3" s="1"/>
  <c r="M3966" i="3"/>
  <c r="N3966" i="3" s="1"/>
  <c r="O3966" i="3" s="1"/>
  <c r="P3966" i="3" s="1"/>
  <c r="M3967" i="3"/>
  <c r="N3967" i="3" s="1"/>
  <c r="O3967" i="3" s="1"/>
  <c r="P3967" i="3" s="1"/>
  <c r="M3968" i="3"/>
  <c r="N3968" i="3" s="1"/>
  <c r="O3968" i="3" s="1"/>
  <c r="P3968" i="3" s="1"/>
  <c r="M3969" i="3"/>
  <c r="N3969" i="3" s="1"/>
  <c r="O3969" i="3" s="1"/>
  <c r="P3969" i="3" s="1"/>
  <c r="M3970" i="3"/>
  <c r="N3970" i="3" s="1"/>
  <c r="O3970" i="3" s="1"/>
  <c r="P3970" i="3" s="1"/>
  <c r="M3971" i="3"/>
  <c r="N3971" i="3" s="1"/>
  <c r="O3971" i="3" s="1"/>
  <c r="P3971" i="3" s="1"/>
  <c r="M3972" i="3"/>
  <c r="N3972" i="3" s="1"/>
  <c r="O3972" i="3" s="1"/>
  <c r="P3972" i="3" s="1"/>
  <c r="M3973" i="3"/>
  <c r="N3973" i="3" s="1"/>
  <c r="O3973" i="3" s="1"/>
  <c r="P3973" i="3" s="1"/>
  <c r="M3974" i="3"/>
  <c r="N3974" i="3" s="1"/>
  <c r="O3974" i="3" s="1"/>
  <c r="P3974" i="3" s="1"/>
  <c r="M3975" i="3"/>
  <c r="N3975" i="3" s="1"/>
  <c r="O3975" i="3" s="1"/>
  <c r="P3975" i="3" s="1"/>
  <c r="M3976" i="3"/>
  <c r="N3976" i="3" s="1"/>
  <c r="O3976" i="3" s="1"/>
  <c r="P3976" i="3" s="1"/>
  <c r="M3977" i="3"/>
  <c r="N3977" i="3" s="1"/>
  <c r="O3977" i="3" s="1"/>
  <c r="P3977" i="3" s="1"/>
  <c r="M3978" i="3"/>
  <c r="N3978" i="3" s="1"/>
  <c r="O3978" i="3" s="1"/>
  <c r="P3978" i="3" s="1"/>
  <c r="M3979" i="3"/>
  <c r="N3979" i="3" s="1"/>
  <c r="O3979" i="3" s="1"/>
  <c r="P3979" i="3" s="1"/>
  <c r="M3980" i="3"/>
  <c r="N3980" i="3" s="1"/>
  <c r="O3980" i="3" s="1"/>
  <c r="P3980" i="3" s="1"/>
  <c r="M3981" i="3"/>
  <c r="N3981" i="3" s="1"/>
  <c r="O3981" i="3" s="1"/>
  <c r="P3981" i="3" s="1"/>
  <c r="M3982" i="3"/>
  <c r="N3982" i="3" s="1"/>
  <c r="O3982" i="3" s="1"/>
  <c r="P3982" i="3" s="1"/>
  <c r="M3983" i="3"/>
  <c r="N3983" i="3" s="1"/>
  <c r="O3983" i="3" s="1"/>
  <c r="P3983" i="3" s="1"/>
  <c r="M3984" i="3"/>
  <c r="N3984" i="3" s="1"/>
  <c r="O3984" i="3" s="1"/>
  <c r="P3984" i="3" s="1"/>
  <c r="M3985" i="3"/>
  <c r="N3985" i="3" s="1"/>
  <c r="O3985" i="3" s="1"/>
  <c r="P3985" i="3" s="1"/>
  <c r="M3986" i="3"/>
  <c r="N3986" i="3" s="1"/>
  <c r="O3986" i="3" s="1"/>
  <c r="P3986" i="3" s="1"/>
  <c r="M3987" i="3"/>
  <c r="N3987" i="3" s="1"/>
  <c r="O3987" i="3" s="1"/>
  <c r="P3987" i="3" s="1"/>
  <c r="M3988" i="3"/>
  <c r="N3988" i="3" s="1"/>
  <c r="O3988" i="3" s="1"/>
  <c r="P3988" i="3" s="1"/>
  <c r="M3989" i="3"/>
  <c r="N3989" i="3" s="1"/>
  <c r="O3989" i="3" s="1"/>
  <c r="P3989" i="3" s="1"/>
  <c r="M3990" i="3"/>
  <c r="N3990" i="3" s="1"/>
  <c r="O3990" i="3" s="1"/>
  <c r="P3990" i="3" s="1"/>
  <c r="M3991" i="3"/>
  <c r="N3991" i="3" s="1"/>
  <c r="O3991" i="3" s="1"/>
  <c r="P3991" i="3" s="1"/>
  <c r="M3992" i="3"/>
  <c r="N3992" i="3" s="1"/>
  <c r="O3992" i="3" s="1"/>
  <c r="P3992" i="3" s="1"/>
  <c r="M3993" i="3"/>
  <c r="N3993" i="3" s="1"/>
  <c r="O3993" i="3" s="1"/>
  <c r="P3993" i="3" s="1"/>
  <c r="M3994" i="3"/>
  <c r="N3994" i="3" s="1"/>
  <c r="O3994" i="3" s="1"/>
  <c r="P3994" i="3" s="1"/>
  <c r="M3995" i="3"/>
  <c r="N3995" i="3" s="1"/>
  <c r="O3995" i="3" s="1"/>
  <c r="P3995" i="3" s="1"/>
  <c r="M3996" i="3"/>
  <c r="N3996" i="3" s="1"/>
  <c r="O3996" i="3" s="1"/>
  <c r="P3996" i="3" s="1"/>
  <c r="M3997" i="3"/>
  <c r="N3997" i="3" s="1"/>
  <c r="O3997" i="3" s="1"/>
  <c r="P3997" i="3" s="1"/>
  <c r="M3998" i="3"/>
  <c r="N3998" i="3" s="1"/>
  <c r="O3998" i="3" s="1"/>
  <c r="P3998" i="3" s="1"/>
  <c r="M3999" i="3"/>
  <c r="N3999" i="3" s="1"/>
  <c r="O3999" i="3" s="1"/>
  <c r="P3999" i="3" s="1"/>
  <c r="M4000" i="3"/>
  <c r="N4000" i="3" s="1"/>
  <c r="O4000" i="3" s="1"/>
  <c r="P4000" i="3" s="1"/>
  <c r="M4001" i="3"/>
  <c r="N4001" i="3" s="1"/>
  <c r="O4001" i="3" s="1"/>
  <c r="P4001" i="3" s="1"/>
  <c r="M4002" i="3"/>
  <c r="N4002" i="3" s="1"/>
  <c r="O4002" i="3" s="1"/>
  <c r="P4002" i="3" s="1"/>
  <c r="M4003" i="3"/>
  <c r="N4003" i="3" s="1"/>
  <c r="O4003" i="3" s="1"/>
  <c r="P4003" i="3" s="1"/>
  <c r="M4004" i="3"/>
  <c r="N4004" i="3" s="1"/>
  <c r="O4004" i="3" s="1"/>
  <c r="P4004" i="3" s="1"/>
  <c r="M4005" i="3"/>
  <c r="N4005" i="3" s="1"/>
  <c r="O4005" i="3" s="1"/>
  <c r="P4005" i="3" s="1"/>
  <c r="M4006" i="3"/>
  <c r="N4006" i="3" s="1"/>
  <c r="O4006" i="3" s="1"/>
  <c r="P4006" i="3" s="1"/>
  <c r="M4007" i="3"/>
  <c r="N4007" i="3" s="1"/>
  <c r="O4007" i="3" s="1"/>
  <c r="P4007" i="3" s="1"/>
  <c r="M4008" i="3"/>
  <c r="N4008" i="3" s="1"/>
  <c r="O4008" i="3" s="1"/>
  <c r="P4008" i="3" s="1"/>
  <c r="M4009" i="3"/>
  <c r="N4009" i="3" s="1"/>
  <c r="O4009" i="3" s="1"/>
  <c r="P4009" i="3" s="1"/>
  <c r="M4010" i="3"/>
  <c r="N4010" i="3" s="1"/>
  <c r="O4010" i="3" s="1"/>
  <c r="P4010" i="3" s="1"/>
  <c r="M4011" i="3"/>
  <c r="N4011" i="3" s="1"/>
  <c r="O4011" i="3" s="1"/>
  <c r="P4011" i="3" s="1"/>
  <c r="M4012" i="3"/>
  <c r="N4012" i="3" s="1"/>
  <c r="O4012" i="3" s="1"/>
  <c r="P4012" i="3" s="1"/>
  <c r="M4013" i="3"/>
  <c r="N4013" i="3" s="1"/>
  <c r="O4013" i="3" s="1"/>
  <c r="P4013" i="3" s="1"/>
  <c r="M4014" i="3"/>
  <c r="N4014" i="3" s="1"/>
  <c r="O4014" i="3" s="1"/>
  <c r="P4014" i="3" s="1"/>
  <c r="M4015" i="3"/>
  <c r="N4015" i="3" s="1"/>
  <c r="O4015" i="3" s="1"/>
  <c r="P4015" i="3" s="1"/>
  <c r="M4016" i="3"/>
  <c r="N4016" i="3" s="1"/>
  <c r="O4016" i="3" s="1"/>
  <c r="P4016" i="3" s="1"/>
  <c r="M4017" i="3"/>
  <c r="N4017" i="3" s="1"/>
  <c r="O4017" i="3" s="1"/>
  <c r="P4017" i="3" s="1"/>
  <c r="M4018" i="3"/>
  <c r="N4018" i="3" s="1"/>
  <c r="O4018" i="3" s="1"/>
  <c r="P4018" i="3" s="1"/>
  <c r="M4019" i="3"/>
  <c r="N4019" i="3" s="1"/>
  <c r="O4019" i="3" s="1"/>
  <c r="P4019" i="3" s="1"/>
  <c r="M4020" i="3"/>
  <c r="N4020" i="3" s="1"/>
  <c r="O4020" i="3" s="1"/>
  <c r="P4020" i="3" s="1"/>
  <c r="M4021" i="3"/>
  <c r="N4021" i="3" s="1"/>
  <c r="O4021" i="3" s="1"/>
  <c r="P4021" i="3" s="1"/>
  <c r="M4022" i="3"/>
  <c r="N4022" i="3" s="1"/>
  <c r="O4022" i="3" s="1"/>
  <c r="P4022" i="3" s="1"/>
  <c r="M4023" i="3"/>
  <c r="N4023" i="3" s="1"/>
  <c r="O4023" i="3" s="1"/>
  <c r="P4023" i="3" s="1"/>
  <c r="M4024" i="3"/>
  <c r="N4024" i="3" s="1"/>
  <c r="O4024" i="3" s="1"/>
  <c r="P4024" i="3" s="1"/>
  <c r="M4025" i="3"/>
  <c r="N4025" i="3" s="1"/>
  <c r="O4025" i="3" s="1"/>
  <c r="P4025" i="3" s="1"/>
  <c r="M4026" i="3"/>
  <c r="N4026" i="3" s="1"/>
  <c r="O4026" i="3" s="1"/>
  <c r="P4026" i="3" s="1"/>
  <c r="M4027" i="3"/>
  <c r="N4027" i="3" s="1"/>
  <c r="O4027" i="3" s="1"/>
  <c r="P4027" i="3" s="1"/>
  <c r="M4028" i="3"/>
  <c r="N4028" i="3" s="1"/>
  <c r="O4028" i="3" s="1"/>
  <c r="P4028" i="3" s="1"/>
  <c r="M4029" i="3"/>
  <c r="N4029" i="3" s="1"/>
  <c r="O4029" i="3" s="1"/>
  <c r="P4029" i="3" s="1"/>
  <c r="M4030" i="3"/>
  <c r="N4030" i="3" s="1"/>
  <c r="O4030" i="3" s="1"/>
  <c r="P4030" i="3" s="1"/>
  <c r="M4031" i="3"/>
  <c r="N4031" i="3" s="1"/>
  <c r="O4031" i="3" s="1"/>
  <c r="P4031" i="3" s="1"/>
  <c r="M4032" i="3"/>
  <c r="N4032" i="3" s="1"/>
  <c r="O4032" i="3" s="1"/>
  <c r="P4032" i="3" s="1"/>
  <c r="M4033" i="3"/>
  <c r="N4033" i="3" s="1"/>
  <c r="O4033" i="3" s="1"/>
  <c r="P4033" i="3" s="1"/>
  <c r="M4034" i="3"/>
  <c r="N4034" i="3" s="1"/>
  <c r="O4034" i="3" s="1"/>
  <c r="P4034" i="3" s="1"/>
  <c r="M4035" i="3"/>
  <c r="N4035" i="3" s="1"/>
  <c r="O4035" i="3" s="1"/>
  <c r="P4035" i="3" s="1"/>
  <c r="M4036" i="3"/>
  <c r="N4036" i="3" s="1"/>
  <c r="O4036" i="3" s="1"/>
  <c r="P4036" i="3" s="1"/>
  <c r="M4037" i="3"/>
  <c r="N4037" i="3" s="1"/>
  <c r="O4037" i="3" s="1"/>
  <c r="P4037" i="3" s="1"/>
  <c r="M4038" i="3"/>
  <c r="N4038" i="3" s="1"/>
  <c r="O4038" i="3" s="1"/>
  <c r="P4038" i="3" s="1"/>
  <c r="M4039" i="3"/>
  <c r="N4039" i="3" s="1"/>
  <c r="O4039" i="3" s="1"/>
  <c r="P4039" i="3" s="1"/>
  <c r="M4040" i="3"/>
  <c r="N4040" i="3" s="1"/>
  <c r="O4040" i="3" s="1"/>
  <c r="P4040" i="3" s="1"/>
  <c r="M4041" i="3"/>
  <c r="N4041" i="3" s="1"/>
  <c r="O4041" i="3" s="1"/>
  <c r="P4041" i="3" s="1"/>
  <c r="M4042" i="3"/>
  <c r="N4042" i="3" s="1"/>
  <c r="O4042" i="3" s="1"/>
  <c r="P4042" i="3" s="1"/>
  <c r="M4043" i="3"/>
  <c r="N4043" i="3" s="1"/>
  <c r="O4043" i="3" s="1"/>
  <c r="P4043" i="3" s="1"/>
  <c r="M4044" i="3"/>
  <c r="N4044" i="3" s="1"/>
  <c r="O4044" i="3" s="1"/>
  <c r="P4044" i="3" s="1"/>
  <c r="M4045" i="3"/>
  <c r="N4045" i="3" s="1"/>
  <c r="O4045" i="3" s="1"/>
  <c r="P4045" i="3" s="1"/>
  <c r="M4046" i="3"/>
  <c r="N4046" i="3" s="1"/>
  <c r="O4046" i="3" s="1"/>
  <c r="P4046" i="3" s="1"/>
  <c r="M4047" i="3"/>
  <c r="N4047" i="3" s="1"/>
  <c r="O4047" i="3" s="1"/>
  <c r="P4047" i="3" s="1"/>
  <c r="M4048" i="3"/>
  <c r="N4048" i="3" s="1"/>
  <c r="O4048" i="3" s="1"/>
  <c r="P4048" i="3" s="1"/>
  <c r="M4049" i="3"/>
  <c r="N4049" i="3" s="1"/>
  <c r="O4049" i="3" s="1"/>
  <c r="P4049" i="3" s="1"/>
  <c r="M4050" i="3"/>
  <c r="N4050" i="3" s="1"/>
  <c r="O4050" i="3" s="1"/>
  <c r="P4050" i="3" s="1"/>
  <c r="M4051" i="3"/>
  <c r="N4051" i="3" s="1"/>
  <c r="O4051" i="3" s="1"/>
  <c r="P4051" i="3" s="1"/>
  <c r="M4052" i="3"/>
  <c r="N4052" i="3" s="1"/>
  <c r="O4052" i="3" s="1"/>
  <c r="P4052" i="3" s="1"/>
  <c r="M4053" i="3"/>
  <c r="N4053" i="3" s="1"/>
  <c r="O4053" i="3" s="1"/>
  <c r="P4053" i="3" s="1"/>
  <c r="M4054" i="3"/>
  <c r="N4054" i="3" s="1"/>
  <c r="O4054" i="3" s="1"/>
  <c r="P4054" i="3" s="1"/>
  <c r="M4055" i="3"/>
  <c r="N4055" i="3" s="1"/>
  <c r="O4055" i="3" s="1"/>
  <c r="P4055" i="3" s="1"/>
  <c r="M4056" i="3"/>
  <c r="N4056" i="3" s="1"/>
  <c r="O4056" i="3" s="1"/>
  <c r="P4056" i="3" s="1"/>
  <c r="M4057" i="3"/>
  <c r="N4057" i="3" s="1"/>
  <c r="O4057" i="3" s="1"/>
  <c r="P4057" i="3" s="1"/>
  <c r="M4058" i="3"/>
  <c r="N4058" i="3" s="1"/>
  <c r="O4058" i="3" s="1"/>
  <c r="P4058" i="3" s="1"/>
  <c r="M4059" i="3"/>
  <c r="N4059" i="3" s="1"/>
  <c r="O4059" i="3" s="1"/>
  <c r="P4059" i="3" s="1"/>
  <c r="M4060" i="3"/>
  <c r="N4060" i="3" s="1"/>
  <c r="O4060" i="3" s="1"/>
  <c r="P4060" i="3" s="1"/>
  <c r="M4061" i="3"/>
  <c r="N4061" i="3" s="1"/>
  <c r="O4061" i="3" s="1"/>
  <c r="P4061" i="3" s="1"/>
  <c r="M4062" i="3"/>
  <c r="N4062" i="3" s="1"/>
  <c r="O4062" i="3" s="1"/>
  <c r="P4062" i="3" s="1"/>
  <c r="M4063" i="3"/>
  <c r="N4063" i="3" s="1"/>
  <c r="O4063" i="3" s="1"/>
  <c r="P4063" i="3" s="1"/>
  <c r="M4064" i="3"/>
  <c r="N4064" i="3" s="1"/>
  <c r="O4064" i="3" s="1"/>
  <c r="P4064" i="3" s="1"/>
  <c r="M4065" i="3"/>
  <c r="N4065" i="3" s="1"/>
  <c r="O4065" i="3" s="1"/>
  <c r="P4065" i="3" s="1"/>
  <c r="M4066" i="3"/>
  <c r="N4066" i="3" s="1"/>
  <c r="O4066" i="3" s="1"/>
  <c r="P4066" i="3" s="1"/>
  <c r="M4067" i="3"/>
  <c r="N4067" i="3" s="1"/>
  <c r="O4067" i="3" s="1"/>
  <c r="P4067" i="3" s="1"/>
  <c r="M4068" i="3"/>
  <c r="N4068" i="3" s="1"/>
  <c r="O4068" i="3" s="1"/>
  <c r="P4068" i="3" s="1"/>
  <c r="M4069" i="3"/>
  <c r="N4069" i="3" s="1"/>
  <c r="O4069" i="3" s="1"/>
  <c r="P4069" i="3" s="1"/>
  <c r="M4070" i="3"/>
  <c r="N4070" i="3" s="1"/>
  <c r="O4070" i="3" s="1"/>
  <c r="P4070" i="3" s="1"/>
  <c r="M4071" i="3"/>
  <c r="N4071" i="3" s="1"/>
  <c r="O4071" i="3" s="1"/>
  <c r="P4071" i="3" s="1"/>
  <c r="M4072" i="3"/>
  <c r="N4072" i="3" s="1"/>
  <c r="O4072" i="3" s="1"/>
  <c r="P4072" i="3" s="1"/>
  <c r="M4073" i="3"/>
  <c r="N4073" i="3" s="1"/>
  <c r="O4073" i="3" s="1"/>
  <c r="P4073" i="3" s="1"/>
  <c r="M4074" i="3"/>
  <c r="N4074" i="3" s="1"/>
  <c r="O4074" i="3" s="1"/>
  <c r="P4074" i="3" s="1"/>
  <c r="M4075" i="3"/>
  <c r="N4075" i="3" s="1"/>
  <c r="O4075" i="3" s="1"/>
  <c r="P4075" i="3" s="1"/>
  <c r="M4076" i="3"/>
  <c r="N4076" i="3" s="1"/>
  <c r="O4076" i="3" s="1"/>
  <c r="P4076" i="3" s="1"/>
  <c r="M4077" i="3"/>
  <c r="N4077" i="3" s="1"/>
  <c r="O4077" i="3" s="1"/>
  <c r="P4077" i="3" s="1"/>
  <c r="M4078" i="3"/>
  <c r="N4078" i="3" s="1"/>
  <c r="O4078" i="3" s="1"/>
  <c r="P4078" i="3" s="1"/>
  <c r="M4079" i="3"/>
  <c r="N4079" i="3" s="1"/>
  <c r="O4079" i="3" s="1"/>
  <c r="P4079" i="3" s="1"/>
  <c r="M4080" i="3"/>
  <c r="N4080" i="3" s="1"/>
  <c r="O4080" i="3" s="1"/>
  <c r="P4080" i="3" s="1"/>
  <c r="M4081" i="3"/>
  <c r="N4081" i="3" s="1"/>
  <c r="O4081" i="3" s="1"/>
  <c r="P4081" i="3" s="1"/>
  <c r="M4082" i="3"/>
  <c r="N4082" i="3" s="1"/>
  <c r="O4082" i="3" s="1"/>
  <c r="P4082" i="3" s="1"/>
  <c r="M4083" i="3"/>
  <c r="N4083" i="3" s="1"/>
  <c r="O4083" i="3" s="1"/>
  <c r="P4083" i="3" s="1"/>
  <c r="M4084" i="3"/>
  <c r="N4084" i="3" s="1"/>
  <c r="O4084" i="3" s="1"/>
  <c r="P4084" i="3" s="1"/>
  <c r="M4085" i="3"/>
  <c r="N4085" i="3" s="1"/>
  <c r="O4085" i="3" s="1"/>
  <c r="P4085" i="3" s="1"/>
  <c r="M4086" i="3"/>
  <c r="N4086" i="3" s="1"/>
  <c r="O4086" i="3" s="1"/>
  <c r="P4086" i="3" s="1"/>
  <c r="M4087" i="3"/>
  <c r="N4087" i="3" s="1"/>
  <c r="O4087" i="3" s="1"/>
  <c r="P4087" i="3" s="1"/>
  <c r="M4088" i="3"/>
  <c r="N4088" i="3" s="1"/>
  <c r="O4088" i="3" s="1"/>
  <c r="P4088" i="3" s="1"/>
  <c r="M4089" i="3"/>
  <c r="N4089" i="3" s="1"/>
  <c r="O4089" i="3" s="1"/>
  <c r="P4089" i="3" s="1"/>
  <c r="M4090" i="3"/>
  <c r="N4090" i="3" s="1"/>
  <c r="O4090" i="3" s="1"/>
  <c r="P4090" i="3" s="1"/>
  <c r="M4091" i="3"/>
  <c r="N4091" i="3" s="1"/>
  <c r="O4091" i="3" s="1"/>
  <c r="P4091" i="3" s="1"/>
  <c r="M4092" i="3"/>
  <c r="N4092" i="3" s="1"/>
  <c r="O4092" i="3" s="1"/>
  <c r="P4092" i="3" s="1"/>
  <c r="M4093" i="3"/>
  <c r="N4093" i="3" s="1"/>
  <c r="O4093" i="3" s="1"/>
  <c r="P4093" i="3" s="1"/>
  <c r="M4094" i="3"/>
  <c r="N4094" i="3" s="1"/>
  <c r="O4094" i="3" s="1"/>
  <c r="P4094" i="3" s="1"/>
  <c r="M4095" i="3"/>
  <c r="N4095" i="3" s="1"/>
  <c r="O4095" i="3" s="1"/>
  <c r="P4095" i="3" s="1"/>
  <c r="M4096" i="3"/>
  <c r="N4096" i="3" s="1"/>
  <c r="O4096" i="3" s="1"/>
  <c r="P4096" i="3" s="1"/>
  <c r="M4097" i="3"/>
  <c r="N4097" i="3" s="1"/>
  <c r="O4097" i="3" s="1"/>
  <c r="P4097" i="3" s="1"/>
  <c r="M4098" i="3"/>
  <c r="N4098" i="3" s="1"/>
  <c r="O4098" i="3" s="1"/>
  <c r="P4098" i="3" s="1"/>
  <c r="M4099" i="3"/>
  <c r="N4099" i="3" s="1"/>
  <c r="O4099" i="3" s="1"/>
  <c r="P4099" i="3" s="1"/>
  <c r="M4100" i="3"/>
  <c r="N4100" i="3" s="1"/>
  <c r="O4100" i="3" s="1"/>
  <c r="P4100" i="3" s="1"/>
  <c r="M4101" i="3"/>
  <c r="N4101" i="3" s="1"/>
  <c r="O4101" i="3" s="1"/>
  <c r="P4101" i="3" s="1"/>
  <c r="M4102" i="3"/>
  <c r="N4102" i="3" s="1"/>
  <c r="O4102" i="3" s="1"/>
  <c r="P4102" i="3" s="1"/>
  <c r="M4103" i="3"/>
  <c r="N4103" i="3" s="1"/>
  <c r="O4103" i="3" s="1"/>
  <c r="P4103" i="3" s="1"/>
  <c r="M4104" i="3"/>
  <c r="N4104" i="3" s="1"/>
  <c r="O4104" i="3" s="1"/>
  <c r="P4104" i="3" s="1"/>
  <c r="M4105" i="3"/>
  <c r="N4105" i="3" s="1"/>
  <c r="O4105" i="3" s="1"/>
  <c r="P4105" i="3" s="1"/>
  <c r="M4106" i="3"/>
  <c r="N4106" i="3" s="1"/>
  <c r="O4106" i="3" s="1"/>
  <c r="P4106" i="3" s="1"/>
  <c r="M4107" i="3"/>
  <c r="N4107" i="3" s="1"/>
  <c r="O4107" i="3" s="1"/>
  <c r="P4107" i="3" s="1"/>
  <c r="M4108" i="3"/>
  <c r="N4108" i="3" s="1"/>
  <c r="O4108" i="3" s="1"/>
  <c r="P4108" i="3" s="1"/>
  <c r="M4109" i="3"/>
  <c r="N4109" i="3" s="1"/>
  <c r="O4109" i="3" s="1"/>
  <c r="P4109" i="3" s="1"/>
  <c r="M4110" i="3"/>
  <c r="N4110" i="3" s="1"/>
  <c r="O4110" i="3" s="1"/>
  <c r="P4110" i="3" s="1"/>
  <c r="M4111" i="3"/>
  <c r="N4111" i="3" s="1"/>
  <c r="O4111" i="3" s="1"/>
  <c r="P4111" i="3" s="1"/>
  <c r="M4112" i="3"/>
  <c r="N4112" i="3" s="1"/>
  <c r="O4112" i="3" s="1"/>
  <c r="P4112" i="3" s="1"/>
  <c r="M4113" i="3"/>
  <c r="N4113" i="3" s="1"/>
  <c r="O4113" i="3" s="1"/>
  <c r="P4113" i="3" s="1"/>
  <c r="M4114" i="3"/>
  <c r="N4114" i="3" s="1"/>
  <c r="O4114" i="3" s="1"/>
  <c r="P4114" i="3" s="1"/>
  <c r="M4115" i="3"/>
  <c r="N4115" i="3" s="1"/>
  <c r="O4115" i="3" s="1"/>
  <c r="P4115" i="3" s="1"/>
  <c r="M4116" i="3"/>
  <c r="N4116" i="3" s="1"/>
  <c r="O4116" i="3" s="1"/>
  <c r="P4116" i="3" s="1"/>
  <c r="M4117" i="3"/>
  <c r="N4117" i="3" s="1"/>
  <c r="O4117" i="3" s="1"/>
  <c r="P4117" i="3" s="1"/>
  <c r="M4118" i="3"/>
  <c r="N4118" i="3" s="1"/>
  <c r="O4118" i="3" s="1"/>
  <c r="P4118" i="3" s="1"/>
  <c r="M4119" i="3"/>
  <c r="N4119" i="3" s="1"/>
  <c r="O4119" i="3" s="1"/>
  <c r="P4119" i="3" s="1"/>
  <c r="M4120" i="3"/>
  <c r="N4120" i="3" s="1"/>
  <c r="O4120" i="3" s="1"/>
  <c r="P4120" i="3" s="1"/>
  <c r="M4121" i="3"/>
  <c r="N4121" i="3" s="1"/>
  <c r="O4121" i="3" s="1"/>
  <c r="P4121" i="3" s="1"/>
  <c r="M4122" i="3"/>
  <c r="N4122" i="3" s="1"/>
  <c r="O4122" i="3" s="1"/>
  <c r="P4122" i="3" s="1"/>
  <c r="M4123" i="3"/>
  <c r="N4123" i="3" s="1"/>
  <c r="O4123" i="3" s="1"/>
  <c r="P4123" i="3" s="1"/>
  <c r="M4124" i="3"/>
  <c r="N4124" i="3" s="1"/>
  <c r="O4124" i="3" s="1"/>
  <c r="P4124" i="3" s="1"/>
  <c r="M4125" i="3"/>
  <c r="N4125" i="3" s="1"/>
  <c r="O4125" i="3" s="1"/>
  <c r="P4125" i="3" s="1"/>
  <c r="M4126" i="3"/>
  <c r="N4126" i="3" s="1"/>
  <c r="O4126" i="3" s="1"/>
  <c r="P4126" i="3" s="1"/>
  <c r="M4127" i="3"/>
  <c r="N4127" i="3" s="1"/>
  <c r="O4127" i="3" s="1"/>
  <c r="P4127" i="3" s="1"/>
  <c r="M4128" i="3"/>
  <c r="N4128" i="3" s="1"/>
  <c r="O4128" i="3" s="1"/>
  <c r="P4128" i="3" s="1"/>
  <c r="M4129" i="3"/>
  <c r="N4129" i="3" s="1"/>
  <c r="O4129" i="3" s="1"/>
  <c r="P4129" i="3" s="1"/>
  <c r="M4130" i="3"/>
  <c r="N4130" i="3" s="1"/>
  <c r="O4130" i="3" s="1"/>
  <c r="P4130" i="3" s="1"/>
  <c r="M4131" i="3"/>
  <c r="N4131" i="3" s="1"/>
  <c r="O4131" i="3" s="1"/>
  <c r="P4131" i="3" s="1"/>
  <c r="M4132" i="3"/>
  <c r="N4132" i="3" s="1"/>
  <c r="O4132" i="3" s="1"/>
  <c r="P4132" i="3" s="1"/>
  <c r="M4133" i="3"/>
  <c r="N4133" i="3" s="1"/>
  <c r="O4133" i="3" s="1"/>
  <c r="P4133" i="3" s="1"/>
  <c r="M4134" i="3"/>
  <c r="N4134" i="3" s="1"/>
  <c r="O4134" i="3" s="1"/>
  <c r="P4134" i="3" s="1"/>
  <c r="M4135" i="3"/>
  <c r="N4135" i="3" s="1"/>
  <c r="O4135" i="3" s="1"/>
  <c r="P4135" i="3" s="1"/>
  <c r="M4136" i="3"/>
  <c r="N4136" i="3" s="1"/>
  <c r="O4136" i="3" s="1"/>
  <c r="P4136" i="3" s="1"/>
  <c r="M4137" i="3"/>
  <c r="N4137" i="3" s="1"/>
  <c r="O4137" i="3" s="1"/>
  <c r="P4137" i="3" s="1"/>
  <c r="M4138" i="3"/>
  <c r="N4138" i="3" s="1"/>
  <c r="O4138" i="3" s="1"/>
  <c r="P4138" i="3" s="1"/>
  <c r="M4139" i="3"/>
  <c r="N4139" i="3" s="1"/>
  <c r="O4139" i="3" s="1"/>
  <c r="P4139" i="3" s="1"/>
  <c r="M4140" i="3"/>
  <c r="N4140" i="3" s="1"/>
  <c r="O4140" i="3" s="1"/>
  <c r="P4140" i="3" s="1"/>
  <c r="M4141" i="3"/>
  <c r="N4141" i="3" s="1"/>
  <c r="O4141" i="3" s="1"/>
  <c r="P4141" i="3" s="1"/>
  <c r="M4142" i="3"/>
  <c r="N4142" i="3" s="1"/>
  <c r="O4142" i="3" s="1"/>
  <c r="P4142" i="3" s="1"/>
  <c r="M4143" i="3"/>
  <c r="N4143" i="3" s="1"/>
  <c r="O4143" i="3" s="1"/>
  <c r="P4143" i="3" s="1"/>
  <c r="M4144" i="3"/>
  <c r="N4144" i="3" s="1"/>
  <c r="O4144" i="3" s="1"/>
  <c r="P4144" i="3" s="1"/>
  <c r="M4145" i="3"/>
  <c r="N4145" i="3" s="1"/>
  <c r="O4145" i="3" s="1"/>
  <c r="P4145" i="3" s="1"/>
  <c r="M4146" i="3"/>
  <c r="N4146" i="3" s="1"/>
  <c r="O4146" i="3" s="1"/>
  <c r="P4146" i="3" s="1"/>
  <c r="M4147" i="3"/>
  <c r="N4147" i="3" s="1"/>
  <c r="O4147" i="3" s="1"/>
  <c r="P4147" i="3" s="1"/>
  <c r="M4148" i="3"/>
  <c r="N4148" i="3" s="1"/>
  <c r="O4148" i="3" s="1"/>
  <c r="P4148" i="3" s="1"/>
  <c r="M4149" i="3"/>
  <c r="N4149" i="3" s="1"/>
  <c r="O4149" i="3" s="1"/>
  <c r="P4149" i="3" s="1"/>
  <c r="M4150" i="3"/>
  <c r="N4150" i="3" s="1"/>
  <c r="O4150" i="3" s="1"/>
  <c r="P4150" i="3" s="1"/>
  <c r="M4151" i="3"/>
  <c r="N4151" i="3" s="1"/>
  <c r="O4151" i="3" s="1"/>
  <c r="P4151" i="3" s="1"/>
  <c r="M4152" i="3"/>
  <c r="N4152" i="3" s="1"/>
  <c r="O4152" i="3" s="1"/>
  <c r="P4152" i="3" s="1"/>
  <c r="M4153" i="3"/>
  <c r="N4153" i="3" s="1"/>
  <c r="O4153" i="3" s="1"/>
  <c r="P4153" i="3" s="1"/>
  <c r="M4154" i="3"/>
  <c r="N4154" i="3" s="1"/>
  <c r="O4154" i="3" s="1"/>
  <c r="P4154" i="3" s="1"/>
  <c r="M4155" i="3"/>
  <c r="N4155" i="3" s="1"/>
  <c r="O4155" i="3" s="1"/>
  <c r="P4155" i="3" s="1"/>
  <c r="M4156" i="3"/>
  <c r="N4156" i="3" s="1"/>
  <c r="O4156" i="3" s="1"/>
  <c r="P4156" i="3" s="1"/>
  <c r="M4157" i="3"/>
  <c r="N4157" i="3" s="1"/>
  <c r="O4157" i="3" s="1"/>
  <c r="P4157" i="3" s="1"/>
  <c r="M4158" i="3"/>
  <c r="N4158" i="3" s="1"/>
  <c r="O4158" i="3" s="1"/>
  <c r="P4158" i="3" s="1"/>
  <c r="M4159" i="3"/>
  <c r="N4159" i="3" s="1"/>
  <c r="O4159" i="3" s="1"/>
  <c r="P4159" i="3" s="1"/>
  <c r="M4160" i="3"/>
  <c r="N4160" i="3" s="1"/>
  <c r="O4160" i="3" s="1"/>
  <c r="P4160" i="3" s="1"/>
  <c r="M4161" i="3"/>
  <c r="N4161" i="3" s="1"/>
  <c r="O4161" i="3" s="1"/>
  <c r="P4161" i="3" s="1"/>
  <c r="M4162" i="3"/>
  <c r="N4162" i="3" s="1"/>
  <c r="O4162" i="3" s="1"/>
  <c r="P4162" i="3" s="1"/>
  <c r="M4163" i="3"/>
  <c r="N4163" i="3" s="1"/>
  <c r="O4163" i="3" s="1"/>
  <c r="P4163" i="3" s="1"/>
  <c r="M4164" i="3"/>
  <c r="N4164" i="3" s="1"/>
  <c r="O4164" i="3" s="1"/>
  <c r="P4164" i="3" s="1"/>
  <c r="M4165" i="3"/>
  <c r="N4165" i="3" s="1"/>
  <c r="O4165" i="3" s="1"/>
  <c r="P4165" i="3" s="1"/>
  <c r="M4166" i="3"/>
  <c r="N4166" i="3" s="1"/>
  <c r="O4166" i="3" s="1"/>
  <c r="P4166" i="3" s="1"/>
  <c r="M4167" i="3"/>
  <c r="N4167" i="3" s="1"/>
  <c r="O4167" i="3" s="1"/>
  <c r="P4167" i="3" s="1"/>
  <c r="M4168" i="3"/>
  <c r="N4168" i="3" s="1"/>
  <c r="O4168" i="3" s="1"/>
  <c r="P4168" i="3" s="1"/>
  <c r="M4169" i="3"/>
  <c r="N4169" i="3" s="1"/>
  <c r="O4169" i="3" s="1"/>
  <c r="P4169" i="3" s="1"/>
  <c r="M4170" i="3"/>
  <c r="N4170" i="3" s="1"/>
  <c r="O4170" i="3" s="1"/>
  <c r="P4170" i="3" s="1"/>
  <c r="M4171" i="3"/>
  <c r="N4171" i="3" s="1"/>
  <c r="O4171" i="3" s="1"/>
  <c r="P4171" i="3" s="1"/>
  <c r="M4172" i="3"/>
  <c r="N4172" i="3" s="1"/>
  <c r="O4172" i="3" s="1"/>
  <c r="P4172" i="3" s="1"/>
  <c r="M4173" i="3"/>
  <c r="N4173" i="3" s="1"/>
  <c r="O4173" i="3" s="1"/>
  <c r="P4173" i="3" s="1"/>
  <c r="M4174" i="3"/>
  <c r="N4174" i="3" s="1"/>
  <c r="O4174" i="3" s="1"/>
  <c r="P4174" i="3" s="1"/>
  <c r="M4175" i="3"/>
  <c r="N4175" i="3" s="1"/>
  <c r="O4175" i="3" s="1"/>
  <c r="P4175" i="3" s="1"/>
  <c r="M4176" i="3"/>
  <c r="N4176" i="3" s="1"/>
  <c r="O4176" i="3" s="1"/>
  <c r="P4176" i="3" s="1"/>
  <c r="M4177" i="3"/>
  <c r="N4177" i="3" s="1"/>
  <c r="O4177" i="3" s="1"/>
  <c r="P4177" i="3" s="1"/>
  <c r="M4178" i="3"/>
  <c r="N4178" i="3" s="1"/>
  <c r="O4178" i="3" s="1"/>
  <c r="P4178" i="3" s="1"/>
  <c r="M4179" i="3"/>
  <c r="N4179" i="3" s="1"/>
  <c r="O4179" i="3" s="1"/>
  <c r="P4179" i="3" s="1"/>
  <c r="M4180" i="3"/>
  <c r="N4180" i="3" s="1"/>
  <c r="O4180" i="3" s="1"/>
  <c r="P4180" i="3" s="1"/>
  <c r="M4181" i="3"/>
  <c r="N4181" i="3" s="1"/>
  <c r="O4181" i="3" s="1"/>
  <c r="P4181" i="3" s="1"/>
  <c r="M4182" i="3"/>
  <c r="N4182" i="3" s="1"/>
  <c r="O4182" i="3" s="1"/>
  <c r="P4182" i="3" s="1"/>
  <c r="M4183" i="3"/>
  <c r="N4183" i="3" s="1"/>
  <c r="O4183" i="3" s="1"/>
  <c r="P4183" i="3" s="1"/>
  <c r="M4184" i="3"/>
  <c r="N4184" i="3" s="1"/>
  <c r="O4184" i="3" s="1"/>
  <c r="P4184" i="3" s="1"/>
  <c r="M4185" i="3"/>
  <c r="N4185" i="3" s="1"/>
  <c r="O4185" i="3" s="1"/>
  <c r="P4185" i="3" s="1"/>
  <c r="M4186" i="3"/>
  <c r="N4186" i="3" s="1"/>
  <c r="O4186" i="3" s="1"/>
  <c r="P4186" i="3" s="1"/>
  <c r="M4187" i="3"/>
  <c r="N4187" i="3" s="1"/>
  <c r="O4187" i="3" s="1"/>
  <c r="P4187" i="3" s="1"/>
  <c r="M4188" i="3"/>
  <c r="N4188" i="3" s="1"/>
  <c r="O4188" i="3" s="1"/>
  <c r="P4188" i="3" s="1"/>
  <c r="M4189" i="3"/>
  <c r="N4189" i="3" s="1"/>
  <c r="O4189" i="3" s="1"/>
  <c r="P4189" i="3" s="1"/>
  <c r="M4190" i="3"/>
  <c r="N4190" i="3" s="1"/>
  <c r="O4190" i="3" s="1"/>
  <c r="P4190" i="3" s="1"/>
  <c r="M4191" i="3"/>
  <c r="N4191" i="3" s="1"/>
  <c r="O4191" i="3" s="1"/>
  <c r="P4191" i="3" s="1"/>
  <c r="M4192" i="3"/>
  <c r="N4192" i="3" s="1"/>
  <c r="O4192" i="3" s="1"/>
  <c r="P4192" i="3" s="1"/>
  <c r="M4193" i="3"/>
  <c r="N4193" i="3" s="1"/>
  <c r="O4193" i="3" s="1"/>
  <c r="P4193" i="3" s="1"/>
  <c r="M4194" i="3"/>
  <c r="N4194" i="3" s="1"/>
  <c r="O4194" i="3" s="1"/>
  <c r="P4194" i="3" s="1"/>
  <c r="M4195" i="3"/>
  <c r="N4195" i="3" s="1"/>
  <c r="O4195" i="3" s="1"/>
  <c r="P4195" i="3" s="1"/>
  <c r="M4196" i="3"/>
  <c r="N4196" i="3" s="1"/>
  <c r="O4196" i="3" s="1"/>
  <c r="P4196" i="3" s="1"/>
  <c r="M4197" i="3"/>
  <c r="N4197" i="3" s="1"/>
  <c r="O4197" i="3" s="1"/>
  <c r="P4197" i="3" s="1"/>
  <c r="M4198" i="3"/>
  <c r="N4198" i="3" s="1"/>
  <c r="O4198" i="3" s="1"/>
  <c r="P4198" i="3" s="1"/>
  <c r="M4199" i="3"/>
  <c r="N4199" i="3" s="1"/>
  <c r="O4199" i="3" s="1"/>
  <c r="P4199" i="3" s="1"/>
  <c r="M4200" i="3"/>
  <c r="N4200" i="3" s="1"/>
  <c r="O4200" i="3" s="1"/>
  <c r="P4200" i="3" s="1"/>
  <c r="M4201" i="3"/>
  <c r="N4201" i="3" s="1"/>
  <c r="O4201" i="3" s="1"/>
  <c r="P4201" i="3" s="1"/>
  <c r="M4202" i="3"/>
  <c r="N4202" i="3" s="1"/>
  <c r="O4202" i="3" s="1"/>
  <c r="P4202" i="3" s="1"/>
  <c r="M4203" i="3"/>
  <c r="N4203" i="3" s="1"/>
  <c r="O4203" i="3" s="1"/>
  <c r="P4203" i="3" s="1"/>
  <c r="M4204" i="3"/>
  <c r="N4204" i="3" s="1"/>
  <c r="O4204" i="3" s="1"/>
  <c r="P4204" i="3" s="1"/>
  <c r="M4205" i="3"/>
  <c r="N4205" i="3" s="1"/>
  <c r="O4205" i="3" s="1"/>
  <c r="P4205" i="3" s="1"/>
  <c r="M4206" i="3"/>
  <c r="N4206" i="3" s="1"/>
  <c r="O4206" i="3" s="1"/>
  <c r="P4206" i="3" s="1"/>
  <c r="M4207" i="3"/>
  <c r="N4207" i="3" s="1"/>
  <c r="O4207" i="3" s="1"/>
  <c r="P4207" i="3" s="1"/>
  <c r="M4208" i="3"/>
  <c r="N4208" i="3" s="1"/>
  <c r="O4208" i="3" s="1"/>
  <c r="P4208" i="3" s="1"/>
  <c r="M4209" i="3"/>
  <c r="N4209" i="3" s="1"/>
  <c r="O4209" i="3" s="1"/>
  <c r="P4209" i="3" s="1"/>
  <c r="M4210" i="3"/>
  <c r="N4210" i="3" s="1"/>
  <c r="O4210" i="3" s="1"/>
  <c r="P4210" i="3" s="1"/>
  <c r="M4211" i="3"/>
  <c r="N4211" i="3" s="1"/>
  <c r="O4211" i="3" s="1"/>
  <c r="P4211" i="3" s="1"/>
  <c r="M4212" i="3"/>
  <c r="N4212" i="3" s="1"/>
  <c r="O4212" i="3" s="1"/>
  <c r="P4212" i="3" s="1"/>
  <c r="M4213" i="3"/>
  <c r="N4213" i="3" s="1"/>
  <c r="O4213" i="3" s="1"/>
  <c r="P4213" i="3" s="1"/>
  <c r="M4214" i="3"/>
  <c r="N4214" i="3" s="1"/>
  <c r="O4214" i="3" s="1"/>
  <c r="P4214" i="3" s="1"/>
  <c r="M4215" i="3"/>
  <c r="N4215" i="3" s="1"/>
  <c r="O4215" i="3" s="1"/>
  <c r="P4215" i="3" s="1"/>
  <c r="M4216" i="3"/>
  <c r="N4216" i="3" s="1"/>
  <c r="O4216" i="3" s="1"/>
  <c r="P4216" i="3" s="1"/>
  <c r="M4217" i="3"/>
  <c r="N4217" i="3" s="1"/>
  <c r="O4217" i="3" s="1"/>
  <c r="P4217" i="3" s="1"/>
  <c r="M4218" i="3"/>
  <c r="N4218" i="3" s="1"/>
  <c r="O4218" i="3" s="1"/>
  <c r="P4218" i="3" s="1"/>
  <c r="M4219" i="3"/>
  <c r="N4219" i="3" s="1"/>
  <c r="O4219" i="3" s="1"/>
  <c r="P4219" i="3" s="1"/>
  <c r="M4220" i="3"/>
  <c r="N4220" i="3" s="1"/>
  <c r="O4220" i="3" s="1"/>
  <c r="P4220" i="3" s="1"/>
  <c r="M4221" i="3"/>
  <c r="N4221" i="3" s="1"/>
  <c r="O4221" i="3" s="1"/>
  <c r="P4221" i="3" s="1"/>
  <c r="M4222" i="3"/>
  <c r="N4222" i="3" s="1"/>
  <c r="O4222" i="3" s="1"/>
  <c r="P4222" i="3" s="1"/>
  <c r="M4223" i="3"/>
  <c r="N4223" i="3" s="1"/>
  <c r="O4223" i="3" s="1"/>
  <c r="P4223" i="3" s="1"/>
  <c r="M4224" i="3"/>
  <c r="N4224" i="3" s="1"/>
  <c r="O4224" i="3" s="1"/>
  <c r="P4224" i="3" s="1"/>
  <c r="M4225" i="3"/>
  <c r="N4225" i="3" s="1"/>
  <c r="O4225" i="3" s="1"/>
  <c r="P4225" i="3" s="1"/>
  <c r="M4226" i="3"/>
  <c r="N4226" i="3" s="1"/>
  <c r="O4226" i="3" s="1"/>
  <c r="P4226" i="3" s="1"/>
  <c r="M4227" i="3"/>
  <c r="N4227" i="3" s="1"/>
  <c r="O4227" i="3" s="1"/>
  <c r="P4227" i="3" s="1"/>
  <c r="M4228" i="3"/>
  <c r="N4228" i="3" s="1"/>
  <c r="O4228" i="3" s="1"/>
  <c r="P4228" i="3" s="1"/>
  <c r="M4229" i="3"/>
  <c r="N4229" i="3" s="1"/>
  <c r="O4229" i="3" s="1"/>
  <c r="P4229" i="3" s="1"/>
  <c r="M4230" i="3"/>
  <c r="N4230" i="3" s="1"/>
  <c r="O4230" i="3" s="1"/>
  <c r="P4230" i="3" s="1"/>
  <c r="M4231" i="3"/>
  <c r="N4231" i="3" s="1"/>
  <c r="O4231" i="3" s="1"/>
  <c r="P4231" i="3" s="1"/>
  <c r="M4232" i="3"/>
  <c r="N4232" i="3" s="1"/>
  <c r="O4232" i="3" s="1"/>
  <c r="P4232" i="3" s="1"/>
  <c r="M4233" i="3"/>
  <c r="N4233" i="3" s="1"/>
  <c r="O4233" i="3" s="1"/>
  <c r="P4233" i="3" s="1"/>
  <c r="M4234" i="3"/>
  <c r="N4234" i="3" s="1"/>
  <c r="O4234" i="3" s="1"/>
  <c r="P4234" i="3" s="1"/>
  <c r="M4235" i="3"/>
  <c r="N4235" i="3" s="1"/>
  <c r="O4235" i="3" s="1"/>
  <c r="P4235" i="3" s="1"/>
  <c r="M4236" i="3"/>
  <c r="N4236" i="3" s="1"/>
  <c r="O4236" i="3" s="1"/>
  <c r="P4236" i="3" s="1"/>
  <c r="M4237" i="3"/>
  <c r="N4237" i="3" s="1"/>
  <c r="O4237" i="3" s="1"/>
  <c r="P4237" i="3" s="1"/>
  <c r="M4238" i="3"/>
  <c r="N4238" i="3" s="1"/>
  <c r="O4238" i="3" s="1"/>
  <c r="P4238" i="3" s="1"/>
  <c r="M4239" i="3"/>
  <c r="N4239" i="3" s="1"/>
  <c r="O4239" i="3" s="1"/>
  <c r="P4239" i="3" s="1"/>
  <c r="M4240" i="3"/>
  <c r="N4240" i="3" s="1"/>
  <c r="O4240" i="3" s="1"/>
  <c r="P4240" i="3" s="1"/>
  <c r="M4241" i="3"/>
  <c r="N4241" i="3" s="1"/>
  <c r="O4241" i="3" s="1"/>
  <c r="P4241" i="3" s="1"/>
  <c r="M4242" i="3"/>
  <c r="N4242" i="3" s="1"/>
  <c r="O4242" i="3" s="1"/>
  <c r="P4242" i="3" s="1"/>
  <c r="M4243" i="3"/>
  <c r="N4243" i="3" s="1"/>
  <c r="O4243" i="3" s="1"/>
  <c r="P4243" i="3" s="1"/>
  <c r="M4244" i="3"/>
  <c r="N4244" i="3" s="1"/>
  <c r="O4244" i="3" s="1"/>
  <c r="P4244" i="3" s="1"/>
  <c r="M4245" i="3"/>
  <c r="N4245" i="3" s="1"/>
  <c r="O4245" i="3" s="1"/>
  <c r="P4245" i="3" s="1"/>
  <c r="M4246" i="3"/>
  <c r="N4246" i="3" s="1"/>
  <c r="O4246" i="3" s="1"/>
  <c r="P4246" i="3" s="1"/>
  <c r="M4247" i="3"/>
  <c r="N4247" i="3" s="1"/>
  <c r="O4247" i="3" s="1"/>
  <c r="P4247" i="3" s="1"/>
  <c r="M4248" i="3"/>
  <c r="N4248" i="3" s="1"/>
  <c r="O4248" i="3" s="1"/>
  <c r="P4248" i="3" s="1"/>
  <c r="M4249" i="3"/>
  <c r="N4249" i="3" s="1"/>
  <c r="O4249" i="3" s="1"/>
  <c r="P4249" i="3" s="1"/>
  <c r="M4250" i="3"/>
  <c r="N4250" i="3" s="1"/>
  <c r="O4250" i="3" s="1"/>
  <c r="P4250" i="3" s="1"/>
  <c r="M4251" i="3"/>
  <c r="N4251" i="3" s="1"/>
  <c r="O4251" i="3" s="1"/>
  <c r="P4251" i="3" s="1"/>
  <c r="M4252" i="3"/>
  <c r="N4252" i="3" s="1"/>
  <c r="O4252" i="3" s="1"/>
  <c r="P4252" i="3" s="1"/>
  <c r="M4253" i="3"/>
  <c r="N4253" i="3" s="1"/>
  <c r="O4253" i="3" s="1"/>
  <c r="P4253" i="3" s="1"/>
  <c r="M4254" i="3"/>
  <c r="N4254" i="3" s="1"/>
  <c r="O4254" i="3" s="1"/>
  <c r="P4254" i="3" s="1"/>
  <c r="M4255" i="3"/>
  <c r="N4255" i="3" s="1"/>
  <c r="O4255" i="3" s="1"/>
  <c r="P4255" i="3" s="1"/>
  <c r="M4256" i="3"/>
  <c r="N4256" i="3" s="1"/>
  <c r="O4256" i="3" s="1"/>
  <c r="P4256" i="3" s="1"/>
  <c r="M4257" i="3"/>
  <c r="N4257" i="3" s="1"/>
  <c r="O4257" i="3" s="1"/>
  <c r="P4257" i="3" s="1"/>
  <c r="M4258" i="3"/>
  <c r="N4258" i="3" s="1"/>
  <c r="O4258" i="3" s="1"/>
  <c r="P4258" i="3" s="1"/>
  <c r="M4259" i="3"/>
  <c r="N4259" i="3" s="1"/>
  <c r="O4259" i="3" s="1"/>
  <c r="P4259" i="3" s="1"/>
  <c r="M4260" i="3"/>
  <c r="N4260" i="3" s="1"/>
  <c r="O4260" i="3" s="1"/>
  <c r="P4260" i="3" s="1"/>
  <c r="M4261" i="3"/>
  <c r="N4261" i="3" s="1"/>
  <c r="O4261" i="3" s="1"/>
  <c r="P4261" i="3" s="1"/>
  <c r="M4262" i="3"/>
  <c r="N4262" i="3" s="1"/>
  <c r="O4262" i="3" s="1"/>
  <c r="P4262" i="3" s="1"/>
  <c r="M4263" i="3"/>
  <c r="N4263" i="3" s="1"/>
  <c r="O4263" i="3" s="1"/>
  <c r="P4263" i="3" s="1"/>
  <c r="M4264" i="3"/>
  <c r="N4264" i="3" s="1"/>
  <c r="O4264" i="3" s="1"/>
  <c r="P4264" i="3" s="1"/>
  <c r="M4265" i="3"/>
  <c r="N4265" i="3" s="1"/>
  <c r="O4265" i="3" s="1"/>
  <c r="P4265" i="3" s="1"/>
  <c r="M4266" i="3"/>
  <c r="N4266" i="3" s="1"/>
  <c r="O4266" i="3" s="1"/>
  <c r="P4266" i="3" s="1"/>
  <c r="M4267" i="3"/>
  <c r="N4267" i="3" s="1"/>
  <c r="O4267" i="3" s="1"/>
  <c r="P4267" i="3" s="1"/>
  <c r="M4268" i="3"/>
  <c r="N4268" i="3" s="1"/>
  <c r="O4268" i="3" s="1"/>
  <c r="P4268" i="3" s="1"/>
  <c r="M4269" i="3"/>
  <c r="N4269" i="3" s="1"/>
  <c r="O4269" i="3" s="1"/>
  <c r="P4269" i="3" s="1"/>
  <c r="M4270" i="3"/>
  <c r="N4270" i="3" s="1"/>
  <c r="O4270" i="3" s="1"/>
  <c r="P4270" i="3" s="1"/>
  <c r="M4271" i="3"/>
  <c r="N4271" i="3" s="1"/>
  <c r="O4271" i="3" s="1"/>
  <c r="P4271" i="3" s="1"/>
  <c r="M4272" i="3"/>
  <c r="N4272" i="3" s="1"/>
  <c r="O4272" i="3" s="1"/>
  <c r="P4272" i="3" s="1"/>
  <c r="M4273" i="3"/>
  <c r="N4273" i="3" s="1"/>
  <c r="O4273" i="3" s="1"/>
  <c r="P4273" i="3" s="1"/>
  <c r="M4274" i="3"/>
  <c r="N4274" i="3" s="1"/>
  <c r="O4274" i="3" s="1"/>
  <c r="P4274" i="3" s="1"/>
  <c r="M4275" i="3"/>
  <c r="N4275" i="3" s="1"/>
  <c r="O4275" i="3" s="1"/>
  <c r="P4275" i="3" s="1"/>
  <c r="M4276" i="3"/>
  <c r="N4276" i="3" s="1"/>
  <c r="O4276" i="3" s="1"/>
  <c r="P4276" i="3" s="1"/>
  <c r="M4277" i="3"/>
  <c r="N4277" i="3" s="1"/>
  <c r="O4277" i="3" s="1"/>
  <c r="P4277" i="3" s="1"/>
  <c r="M4278" i="3"/>
  <c r="N4278" i="3" s="1"/>
  <c r="O4278" i="3" s="1"/>
  <c r="P4278" i="3" s="1"/>
  <c r="M4279" i="3"/>
  <c r="N4279" i="3" s="1"/>
  <c r="O4279" i="3" s="1"/>
  <c r="P4279" i="3" s="1"/>
  <c r="M4280" i="3"/>
  <c r="N4280" i="3" s="1"/>
  <c r="O4280" i="3" s="1"/>
  <c r="P4280" i="3" s="1"/>
  <c r="M4281" i="3"/>
  <c r="N4281" i="3" s="1"/>
  <c r="O4281" i="3" s="1"/>
  <c r="P4281" i="3" s="1"/>
  <c r="M4282" i="3"/>
  <c r="N4282" i="3" s="1"/>
  <c r="O4282" i="3" s="1"/>
  <c r="P4282" i="3" s="1"/>
  <c r="M4283" i="3"/>
  <c r="N4283" i="3" s="1"/>
  <c r="O4283" i="3" s="1"/>
  <c r="P4283" i="3" s="1"/>
  <c r="M4284" i="3"/>
  <c r="N4284" i="3" s="1"/>
  <c r="O4284" i="3" s="1"/>
  <c r="P4284" i="3" s="1"/>
  <c r="M4285" i="3"/>
  <c r="N4285" i="3" s="1"/>
  <c r="O4285" i="3" s="1"/>
  <c r="P4285" i="3" s="1"/>
  <c r="M4286" i="3"/>
  <c r="N4286" i="3" s="1"/>
  <c r="O4286" i="3" s="1"/>
  <c r="P4286" i="3" s="1"/>
  <c r="M4287" i="3"/>
  <c r="N4287" i="3" s="1"/>
  <c r="O4287" i="3" s="1"/>
  <c r="P4287" i="3" s="1"/>
  <c r="M4288" i="3"/>
  <c r="N4288" i="3" s="1"/>
  <c r="O4288" i="3" s="1"/>
  <c r="P4288" i="3" s="1"/>
  <c r="M4289" i="3"/>
  <c r="N4289" i="3" s="1"/>
  <c r="O4289" i="3" s="1"/>
  <c r="P4289" i="3" s="1"/>
  <c r="M4290" i="3"/>
  <c r="N4290" i="3" s="1"/>
  <c r="O4290" i="3" s="1"/>
  <c r="P4290" i="3" s="1"/>
  <c r="M4291" i="3"/>
  <c r="N4291" i="3" s="1"/>
  <c r="O4291" i="3" s="1"/>
  <c r="P4291" i="3" s="1"/>
  <c r="M4292" i="3"/>
  <c r="N4292" i="3" s="1"/>
  <c r="O4292" i="3" s="1"/>
  <c r="P4292" i="3" s="1"/>
  <c r="M4293" i="3"/>
  <c r="N4293" i="3" s="1"/>
  <c r="O4293" i="3" s="1"/>
  <c r="P4293" i="3" s="1"/>
  <c r="M4294" i="3"/>
  <c r="N4294" i="3" s="1"/>
  <c r="O4294" i="3" s="1"/>
  <c r="P4294" i="3" s="1"/>
  <c r="M4295" i="3"/>
  <c r="N4295" i="3" s="1"/>
  <c r="O4295" i="3" s="1"/>
  <c r="P4295" i="3" s="1"/>
  <c r="M4296" i="3"/>
  <c r="N4296" i="3" s="1"/>
  <c r="O4296" i="3" s="1"/>
  <c r="P4296" i="3" s="1"/>
  <c r="M4297" i="3"/>
  <c r="N4297" i="3" s="1"/>
  <c r="O4297" i="3" s="1"/>
  <c r="P4297" i="3" s="1"/>
  <c r="M4298" i="3"/>
  <c r="N4298" i="3" s="1"/>
  <c r="O4298" i="3" s="1"/>
  <c r="P4298" i="3" s="1"/>
  <c r="M4299" i="3"/>
  <c r="N4299" i="3" s="1"/>
  <c r="O4299" i="3" s="1"/>
  <c r="P4299" i="3" s="1"/>
  <c r="M4300" i="3"/>
  <c r="N4300" i="3" s="1"/>
  <c r="O4300" i="3" s="1"/>
  <c r="P4300" i="3" s="1"/>
  <c r="M4301" i="3"/>
  <c r="N4301" i="3" s="1"/>
  <c r="O4301" i="3" s="1"/>
  <c r="P4301" i="3" s="1"/>
  <c r="M4302" i="3"/>
  <c r="N4302" i="3" s="1"/>
  <c r="O4302" i="3" s="1"/>
  <c r="P4302" i="3" s="1"/>
  <c r="M4303" i="3"/>
  <c r="N4303" i="3" s="1"/>
  <c r="O4303" i="3" s="1"/>
  <c r="P4303" i="3" s="1"/>
  <c r="M4304" i="3"/>
  <c r="N4304" i="3" s="1"/>
  <c r="O4304" i="3" s="1"/>
  <c r="P4304" i="3" s="1"/>
  <c r="M4305" i="3"/>
  <c r="N4305" i="3" s="1"/>
  <c r="O4305" i="3" s="1"/>
  <c r="P4305" i="3" s="1"/>
  <c r="M4306" i="3"/>
  <c r="N4306" i="3" s="1"/>
  <c r="O4306" i="3" s="1"/>
  <c r="P4306" i="3" s="1"/>
  <c r="M4307" i="3"/>
  <c r="N4307" i="3" s="1"/>
  <c r="O4307" i="3" s="1"/>
  <c r="P4307" i="3" s="1"/>
  <c r="M4308" i="3"/>
  <c r="N4308" i="3" s="1"/>
  <c r="O4308" i="3" s="1"/>
  <c r="P4308" i="3" s="1"/>
  <c r="M4309" i="3"/>
  <c r="N4309" i="3" s="1"/>
  <c r="O4309" i="3" s="1"/>
  <c r="P4309" i="3" s="1"/>
  <c r="M4310" i="3"/>
  <c r="N4310" i="3" s="1"/>
  <c r="O4310" i="3" s="1"/>
  <c r="P4310" i="3" s="1"/>
  <c r="M4311" i="3"/>
  <c r="N4311" i="3" s="1"/>
  <c r="O4311" i="3" s="1"/>
  <c r="P4311" i="3" s="1"/>
  <c r="M4312" i="3"/>
  <c r="N4312" i="3" s="1"/>
  <c r="O4312" i="3" s="1"/>
  <c r="P4312" i="3" s="1"/>
  <c r="M4313" i="3"/>
  <c r="N4313" i="3" s="1"/>
  <c r="O4313" i="3" s="1"/>
  <c r="P4313" i="3" s="1"/>
  <c r="M4314" i="3"/>
  <c r="N4314" i="3" s="1"/>
  <c r="O4314" i="3" s="1"/>
  <c r="P4314" i="3" s="1"/>
  <c r="M4315" i="3"/>
  <c r="N4315" i="3" s="1"/>
  <c r="O4315" i="3" s="1"/>
  <c r="P4315" i="3" s="1"/>
  <c r="M4316" i="3"/>
  <c r="N4316" i="3" s="1"/>
  <c r="O4316" i="3" s="1"/>
  <c r="P4316" i="3" s="1"/>
  <c r="M4317" i="3"/>
  <c r="N4317" i="3" s="1"/>
  <c r="O4317" i="3" s="1"/>
  <c r="P4317" i="3" s="1"/>
  <c r="M4318" i="3"/>
  <c r="N4318" i="3" s="1"/>
  <c r="O4318" i="3" s="1"/>
  <c r="P4318" i="3" s="1"/>
  <c r="M4319" i="3"/>
  <c r="N4319" i="3" s="1"/>
  <c r="O4319" i="3" s="1"/>
  <c r="P4319" i="3" s="1"/>
  <c r="M4320" i="3"/>
  <c r="N4320" i="3" s="1"/>
  <c r="O4320" i="3" s="1"/>
  <c r="P4320" i="3" s="1"/>
  <c r="M4321" i="3"/>
  <c r="N4321" i="3" s="1"/>
  <c r="O4321" i="3" s="1"/>
  <c r="P4321" i="3" s="1"/>
  <c r="M4322" i="3"/>
  <c r="N4322" i="3" s="1"/>
  <c r="O4322" i="3" s="1"/>
  <c r="P4322" i="3" s="1"/>
  <c r="M4323" i="3"/>
  <c r="N4323" i="3" s="1"/>
  <c r="O4323" i="3" s="1"/>
  <c r="P4323" i="3" s="1"/>
  <c r="M4324" i="3"/>
  <c r="N4324" i="3" s="1"/>
  <c r="O4324" i="3" s="1"/>
  <c r="P4324" i="3" s="1"/>
  <c r="M4325" i="3"/>
  <c r="N4325" i="3" s="1"/>
  <c r="O4325" i="3" s="1"/>
  <c r="P4325" i="3" s="1"/>
  <c r="M4326" i="3"/>
  <c r="N4326" i="3" s="1"/>
  <c r="O4326" i="3" s="1"/>
  <c r="P4326" i="3" s="1"/>
  <c r="M4327" i="3"/>
  <c r="N4327" i="3" s="1"/>
  <c r="O4327" i="3" s="1"/>
  <c r="P4327" i="3" s="1"/>
  <c r="M4328" i="3"/>
  <c r="N4328" i="3" s="1"/>
  <c r="O4328" i="3" s="1"/>
  <c r="P4328" i="3" s="1"/>
  <c r="M4329" i="3"/>
  <c r="N4329" i="3" s="1"/>
  <c r="O4329" i="3" s="1"/>
  <c r="P4329" i="3" s="1"/>
  <c r="M4330" i="3"/>
  <c r="N4330" i="3" s="1"/>
  <c r="O4330" i="3" s="1"/>
  <c r="P4330" i="3" s="1"/>
  <c r="M4331" i="3"/>
  <c r="N4331" i="3" s="1"/>
  <c r="O4331" i="3" s="1"/>
  <c r="P4331" i="3" s="1"/>
  <c r="M4332" i="3"/>
  <c r="N4332" i="3" s="1"/>
  <c r="O4332" i="3" s="1"/>
  <c r="P4332" i="3" s="1"/>
  <c r="M4333" i="3"/>
  <c r="N4333" i="3" s="1"/>
  <c r="O4333" i="3" s="1"/>
  <c r="P4333" i="3" s="1"/>
  <c r="M4334" i="3"/>
  <c r="N4334" i="3" s="1"/>
  <c r="O4334" i="3" s="1"/>
  <c r="P4334" i="3" s="1"/>
  <c r="M4335" i="3"/>
  <c r="N4335" i="3" s="1"/>
  <c r="O4335" i="3" s="1"/>
  <c r="P4335" i="3" s="1"/>
  <c r="M4336" i="3"/>
  <c r="N4336" i="3" s="1"/>
  <c r="O4336" i="3" s="1"/>
  <c r="P4336" i="3" s="1"/>
  <c r="M4337" i="3"/>
  <c r="N4337" i="3" s="1"/>
  <c r="O4337" i="3" s="1"/>
  <c r="P4337" i="3" s="1"/>
  <c r="M4338" i="3"/>
  <c r="N4338" i="3" s="1"/>
  <c r="O4338" i="3" s="1"/>
  <c r="P4338" i="3" s="1"/>
  <c r="M4339" i="3"/>
  <c r="N4339" i="3" s="1"/>
  <c r="O4339" i="3" s="1"/>
  <c r="P4339" i="3" s="1"/>
  <c r="M4340" i="3"/>
  <c r="N4340" i="3" s="1"/>
  <c r="O4340" i="3" s="1"/>
  <c r="P4340" i="3" s="1"/>
  <c r="M4341" i="3"/>
  <c r="N4341" i="3" s="1"/>
  <c r="O4341" i="3" s="1"/>
  <c r="P4341" i="3" s="1"/>
  <c r="M4342" i="3"/>
  <c r="N4342" i="3" s="1"/>
  <c r="O4342" i="3" s="1"/>
  <c r="P4342" i="3" s="1"/>
  <c r="M4343" i="3"/>
  <c r="N4343" i="3" s="1"/>
  <c r="O4343" i="3" s="1"/>
  <c r="P4343" i="3" s="1"/>
  <c r="M4344" i="3"/>
  <c r="N4344" i="3" s="1"/>
  <c r="O4344" i="3" s="1"/>
  <c r="P4344" i="3" s="1"/>
  <c r="M4345" i="3"/>
  <c r="N4345" i="3" s="1"/>
  <c r="O4345" i="3" s="1"/>
  <c r="P4345" i="3" s="1"/>
  <c r="M4346" i="3"/>
  <c r="N4346" i="3" s="1"/>
  <c r="O4346" i="3" s="1"/>
  <c r="P4346" i="3" s="1"/>
  <c r="M4347" i="3"/>
  <c r="N4347" i="3" s="1"/>
  <c r="O4347" i="3" s="1"/>
  <c r="P4347" i="3" s="1"/>
  <c r="M4348" i="3"/>
  <c r="N4348" i="3" s="1"/>
  <c r="O4348" i="3" s="1"/>
  <c r="P4348" i="3" s="1"/>
  <c r="M4349" i="3"/>
  <c r="N4349" i="3" s="1"/>
  <c r="O4349" i="3" s="1"/>
  <c r="P4349" i="3" s="1"/>
  <c r="M4350" i="3"/>
  <c r="N4350" i="3" s="1"/>
  <c r="O4350" i="3" s="1"/>
  <c r="P4350" i="3" s="1"/>
  <c r="M4351" i="3"/>
  <c r="N4351" i="3" s="1"/>
  <c r="O4351" i="3" s="1"/>
  <c r="P4351" i="3" s="1"/>
  <c r="M4352" i="3"/>
  <c r="N4352" i="3" s="1"/>
  <c r="O4352" i="3" s="1"/>
  <c r="P4352" i="3" s="1"/>
  <c r="M4353" i="3"/>
  <c r="N4353" i="3" s="1"/>
  <c r="O4353" i="3" s="1"/>
  <c r="P4353" i="3" s="1"/>
  <c r="M4354" i="3"/>
  <c r="N4354" i="3" s="1"/>
  <c r="O4354" i="3" s="1"/>
  <c r="P4354" i="3" s="1"/>
  <c r="M4355" i="3"/>
  <c r="N4355" i="3" s="1"/>
  <c r="O4355" i="3" s="1"/>
  <c r="P4355" i="3" s="1"/>
  <c r="M4356" i="3"/>
  <c r="N4356" i="3" s="1"/>
  <c r="O4356" i="3" s="1"/>
  <c r="P4356" i="3" s="1"/>
  <c r="M4357" i="3"/>
  <c r="N4357" i="3" s="1"/>
  <c r="O4357" i="3" s="1"/>
  <c r="P4357" i="3" s="1"/>
  <c r="M4358" i="3"/>
  <c r="N4358" i="3" s="1"/>
  <c r="O4358" i="3" s="1"/>
  <c r="P4358" i="3" s="1"/>
  <c r="M4359" i="3"/>
  <c r="N4359" i="3" s="1"/>
  <c r="O4359" i="3" s="1"/>
  <c r="P4359" i="3" s="1"/>
  <c r="M4360" i="3"/>
  <c r="N4360" i="3" s="1"/>
  <c r="O4360" i="3" s="1"/>
  <c r="P4360" i="3" s="1"/>
  <c r="M4361" i="3"/>
  <c r="N4361" i="3" s="1"/>
  <c r="O4361" i="3" s="1"/>
  <c r="P4361" i="3" s="1"/>
  <c r="M4362" i="3"/>
  <c r="N4362" i="3" s="1"/>
  <c r="O4362" i="3" s="1"/>
  <c r="P4362" i="3" s="1"/>
  <c r="M4363" i="3"/>
  <c r="N4363" i="3" s="1"/>
  <c r="O4363" i="3" s="1"/>
  <c r="P4363" i="3" s="1"/>
  <c r="M4364" i="3"/>
  <c r="N4364" i="3" s="1"/>
  <c r="O4364" i="3" s="1"/>
  <c r="P4364" i="3" s="1"/>
  <c r="M4365" i="3"/>
  <c r="N4365" i="3" s="1"/>
  <c r="O4365" i="3" s="1"/>
  <c r="P4365" i="3" s="1"/>
  <c r="M4366" i="3"/>
  <c r="N4366" i="3" s="1"/>
  <c r="O4366" i="3" s="1"/>
  <c r="P4366" i="3" s="1"/>
  <c r="M4367" i="3"/>
  <c r="N4367" i="3" s="1"/>
  <c r="O4367" i="3" s="1"/>
  <c r="P4367" i="3" s="1"/>
  <c r="M4368" i="3"/>
  <c r="N4368" i="3" s="1"/>
  <c r="O4368" i="3" s="1"/>
  <c r="P4368" i="3" s="1"/>
  <c r="M4369" i="3"/>
  <c r="N4369" i="3" s="1"/>
  <c r="O4369" i="3" s="1"/>
  <c r="P4369" i="3" s="1"/>
  <c r="M4370" i="3"/>
  <c r="N4370" i="3" s="1"/>
  <c r="O4370" i="3" s="1"/>
  <c r="P4370" i="3" s="1"/>
  <c r="M4371" i="3"/>
  <c r="N4371" i="3" s="1"/>
  <c r="O4371" i="3" s="1"/>
  <c r="P4371" i="3" s="1"/>
  <c r="M4372" i="3"/>
  <c r="N4372" i="3" s="1"/>
  <c r="O4372" i="3" s="1"/>
  <c r="P4372" i="3" s="1"/>
  <c r="M4373" i="3"/>
  <c r="N4373" i="3" s="1"/>
  <c r="O4373" i="3" s="1"/>
  <c r="P4373" i="3" s="1"/>
  <c r="M4374" i="3"/>
  <c r="N4374" i="3" s="1"/>
  <c r="O4374" i="3" s="1"/>
  <c r="P4374" i="3" s="1"/>
  <c r="M4375" i="3"/>
  <c r="N4375" i="3" s="1"/>
  <c r="O4375" i="3" s="1"/>
  <c r="P4375" i="3" s="1"/>
  <c r="M4376" i="3"/>
  <c r="N4376" i="3" s="1"/>
  <c r="O4376" i="3" s="1"/>
  <c r="P4376" i="3" s="1"/>
  <c r="M4377" i="3"/>
  <c r="N4377" i="3" s="1"/>
  <c r="O4377" i="3" s="1"/>
  <c r="P4377" i="3" s="1"/>
  <c r="M4378" i="3"/>
  <c r="N4378" i="3" s="1"/>
  <c r="O4378" i="3" s="1"/>
  <c r="P4378" i="3" s="1"/>
  <c r="M4379" i="3"/>
  <c r="N4379" i="3" s="1"/>
  <c r="O4379" i="3" s="1"/>
  <c r="P4379" i="3" s="1"/>
  <c r="M4380" i="3"/>
  <c r="N4380" i="3" s="1"/>
  <c r="O4380" i="3" s="1"/>
  <c r="P4380" i="3" s="1"/>
  <c r="M4381" i="3"/>
  <c r="N4381" i="3" s="1"/>
  <c r="O4381" i="3" s="1"/>
  <c r="P4381" i="3" s="1"/>
  <c r="M4382" i="3"/>
  <c r="N4382" i="3" s="1"/>
  <c r="O4382" i="3" s="1"/>
  <c r="P4382" i="3" s="1"/>
  <c r="M4383" i="3"/>
  <c r="N4383" i="3" s="1"/>
  <c r="O4383" i="3" s="1"/>
  <c r="P4383" i="3" s="1"/>
  <c r="M4384" i="3"/>
  <c r="N4384" i="3" s="1"/>
  <c r="O4384" i="3" s="1"/>
  <c r="P4384" i="3" s="1"/>
  <c r="M4385" i="3"/>
  <c r="N4385" i="3" s="1"/>
  <c r="O4385" i="3" s="1"/>
  <c r="P4385" i="3" s="1"/>
  <c r="M4386" i="3"/>
  <c r="N4386" i="3" s="1"/>
  <c r="O4386" i="3" s="1"/>
  <c r="P4386" i="3" s="1"/>
  <c r="M4387" i="3"/>
  <c r="N4387" i="3" s="1"/>
  <c r="O4387" i="3" s="1"/>
  <c r="P4387" i="3" s="1"/>
  <c r="M4388" i="3"/>
  <c r="N4388" i="3" s="1"/>
  <c r="O4388" i="3" s="1"/>
  <c r="P4388" i="3" s="1"/>
  <c r="M4389" i="3"/>
  <c r="N4389" i="3" s="1"/>
  <c r="O4389" i="3" s="1"/>
  <c r="P4389" i="3" s="1"/>
  <c r="M4390" i="3"/>
  <c r="N4390" i="3" s="1"/>
  <c r="O4390" i="3" s="1"/>
  <c r="P4390" i="3" s="1"/>
  <c r="M4391" i="3"/>
  <c r="N4391" i="3" s="1"/>
  <c r="O4391" i="3" s="1"/>
  <c r="P4391" i="3" s="1"/>
  <c r="M4392" i="3"/>
  <c r="N4392" i="3" s="1"/>
  <c r="O4392" i="3" s="1"/>
  <c r="P4392" i="3" s="1"/>
  <c r="M4393" i="3"/>
  <c r="N4393" i="3" s="1"/>
  <c r="O4393" i="3" s="1"/>
  <c r="P4393" i="3" s="1"/>
  <c r="M4394" i="3"/>
  <c r="N4394" i="3" s="1"/>
  <c r="O4394" i="3" s="1"/>
  <c r="P4394" i="3" s="1"/>
  <c r="M4395" i="3"/>
  <c r="N4395" i="3" s="1"/>
  <c r="O4395" i="3" s="1"/>
  <c r="P4395" i="3" s="1"/>
  <c r="M4396" i="3"/>
  <c r="N4396" i="3" s="1"/>
  <c r="O4396" i="3" s="1"/>
  <c r="P4396" i="3" s="1"/>
  <c r="M4397" i="3"/>
  <c r="N4397" i="3" s="1"/>
  <c r="O4397" i="3" s="1"/>
  <c r="P4397" i="3" s="1"/>
  <c r="M4398" i="3"/>
  <c r="N4398" i="3" s="1"/>
  <c r="O4398" i="3" s="1"/>
  <c r="P4398" i="3" s="1"/>
  <c r="M4399" i="3"/>
  <c r="N4399" i="3" s="1"/>
  <c r="O4399" i="3" s="1"/>
  <c r="P4399" i="3" s="1"/>
  <c r="M4400" i="3"/>
  <c r="N4400" i="3" s="1"/>
  <c r="O4400" i="3" s="1"/>
  <c r="P4400" i="3" s="1"/>
  <c r="M4401" i="3"/>
  <c r="N4401" i="3" s="1"/>
  <c r="O4401" i="3" s="1"/>
  <c r="P4401" i="3" s="1"/>
  <c r="M4402" i="3"/>
  <c r="N4402" i="3" s="1"/>
  <c r="O4402" i="3" s="1"/>
  <c r="P4402" i="3" s="1"/>
  <c r="M4403" i="3"/>
  <c r="N4403" i="3" s="1"/>
  <c r="O4403" i="3" s="1"/>
  <c r="P4403" i="3" s="1"/>
  <c r="M4404" i="3"/>
  <c r="N4404" i="3" s="1"/>
  <c r="O4404" i="3" s="1"/>
  <c r="P4404" i="3" s="1"/>
  <c r="M4405" i="3"/>
  <c r="N4405" i="3" s="1"/>
  <c r="O4405" i="3" s="1"/>
  <c r="P4405" i="3" s="1"/>
  <c r="M4406" i="3"/>
  <c r="N4406" i="3" s="1"/>
  <c r="O4406" i="3" s="1"/>
  <c r="P4406" i="3" s="1"/>
  <c r="M4407" i="3"/>
  <c r="N4407" i="3" s="1"/>
  <c r="O4407" i="3" s="1"/>
  <c r="P4407" i="3" s="1"/>
  <c r="M4408" i="3"/>
  <c r="N4408" i="3" s="1"/>
  <c r="O4408" i="3" s="1"/>
  <c r="P4408" i="3" s="1"/>
  <c r="M4409" i="3"/>
  <c r="N4409" i="3" s="1"/>
  <c r="O4409" i="3" s="1"/>
  <c r="P4409" i="3" s="1"/>
  <c r="M4410" i="3"/>
  <c r="N4410" i="3" s="1"/>
  <c r="O4410" i="3" s="1"/>
  <c r="P4410" i="3" s="1"/>
  <c r="M4411" i="3"/>
  <c r="N4411" i="3" s="1"/>
  <c r="O4411" i="3" s="1"/>
  <c r="P4411" i="3" s="1"/>
  <c r="M4412" i="3"/>
  <c r="N4412" i="3" s="1"/>
  <c r="O4412" i="3" s="1"/>
  <c r="P4412" i="3" s="1"/>
  <c r="M4413" i="3"/>
  <c r="N4413" i="3" s="1"/>
  <c r="O4413" i="3" s="1"/>
  <c r="P4413" i="3" s="1"/>
  <c r="M4414" i="3"/>
  <c r="N4414" i="3" s="1"/>
  <c r="O4414" i="3" s="1"/>
  <c r="P4414" i="3" s="1"/>
  <c r="M4415" i="3"/>
  <c r="N4415" i="3" s="1"/>
  <c r="O4415" i="3" s="1"/>
  <c r="P4415" i="3" s="1"/>
  <c r="M4416" i="3"/>
  <c r="N4416" i="3" s="1"/>
  <c r="O4416" i="3" s="1"/>
  <c r="P4416" i="3" s="1"/>
  <c r="M4417" i="3"/>
  <c r="N4417" i="3" s="1"/>
  <c r="O4417" i="3" s="1"/>
  <c r="P4417" i="3" s="1"/>
  <c r="M4418" i="3"/>
  <c r="N4418" i="3" s="1"/>
  <c r="O4418" i="3" s="1"/>
  <c r="P4418" i="3" s="1"/>
  <c r="M4419" i="3"/>
  <c r="N4419" i="3" s="1"/>
  <c r="O4419" i="3" s="1"/>
  <c r="P4419" i="3" s="1"/>
  <c r="M4420" i="3"/>
  <c r="N4420" i="3" s="1"/>
  <c r="O4420" i="3" s="1"/>
  <c r="P4420" i="3" s="1"/>
  <c r="M4421" i="3"/>
  <c r="N4421" i="3" s="1"/>
  <c r="O4421" i="3" s="1"/>
  <c r="P4421" i="3" s="1"/>
  <c r="M4422" i="3"/>
  <c r="N4422" i="3" s="1"/>
  <c r="O4422" i="3" s="1"/>
  <c r="P4422" i="3" s="1"/>
  <c r="M4423" i="3"/>
  <c r="N4423" i="3" s="1"/>
  <c r="O4423" i="3" s="1"/>
  <c r="P4423" i="3" s="1"/>
  <c r="M4424" i="3"/>
  <c r="N4424" i="3" s="1"/>
  <c r="O4424" i="3" s="1"/>
  <c r="P4424" i="3" s="1"/>
  <c r="M4425" i="3"/>
  <c r="N4425" i="3" s="1"/>
  <c r="O4425" i="3" s="1"/>
  <c r="P4425" i="3" s="1"/>
  <c r="M4426" i="3"/>
  <c r="N4426" i="3" s="1"/>
  <c r="O4426" i="3" s="1"/>
  <c r="P4426" i="3" s="1"/>
  <c r="M4427" i="3"/>
  <c r="N4427" i="3" s="1"/>
  <c r="O4427" i="3" s="1"/>
  <c r="P4427" i="3" s="1"/>
  <c r="M4428" i="3"/>
  <c r="N4428" i="3" s="1"/>
  <c r="O4428" i="3" s="1"/>
  <c r="P4428" i="3" s="1"/>
  <c r="M4429" i="3"/>
  <c r="N4429" i="3" s="1"/>
  <c r="O4429" i="3" s="1"/>
  <c r="P4429" i="3" s="1"/>
  <c r="M4430" i="3"/>
  <c r="N4430" i="3" s="1"/>
  <c r="O4430" i="3" s="1"/>
  <c r="P4430" i="3" s="1"/>
  <c r="M4431" i="3"/>
  <c r="N4431" i="3" s="1"/>
  <c r="O4431" i="3" s="1"/>
  <c r="P4431" i="3" s="1"/>
  <c r="M4432" i="3"/>
  <c r="N4432" i="3" s="1"/>
  <c r="O4432" i="3" s="1"/>
  <c r="P4432" i="3" s="1"/>
  <c r="M4433" i="3"/>
  <c r="N4433" i="3" s="1"/>
  <c r="O4433" i="3" s="1"/>
  <c r="P4433" i="3" s="1"/>
  <c r="M4434" i="3"/>
  <c r="N4434" i="3" s="1"/>
  <c r="O4434" i="3" s="1"/>
  <c r="P4434" i="3" s="1"/>
  <c r="M4435" i="3"/>
  <c r="N4435" i="3" s="1"/>
  <c r="O4435" i="3" s="1"/>
  <c r="P4435" i="3" s="1"/>
  <c r="M4436" i="3"/>
  <c r="N4436" i="3" s="1"/>
  <c r="O4436" i="3" s="1"/>
  <c r="P4436" i="3" s="1"/>
  <c r="M4437" i="3"/>
  <c r="N4437" i="3" s="1"/>
  <c r="O4437" i="3" s="1"/>
  <c r="P4437" i="3" s="1"/>
  <c r="M4438" i="3"/>
  <c r="N4438" i="3" s="1"/>
  <c r="O4438" i="3" s="1"/>
  <c r="P4438" i="3" s="1"/>
  <c r="M4439" i="3"/>
  <c r="N4439" i="3" s="1"/>
  <c r="O4439" i="3" s="1"/>
  <c r="P4439" i="3" s="1"/>
  <c r="M4440" i="3"/>
  <c r="N4440" i="3" s="1"/>
  <c r="O4440" i="3" s="1"/>
  <c r="P4440" i="3" s="1"/>
  <c r="M4441" i="3"/>
  <c r="N4441" i="3" s="1"/>
  <c r="O4441" i="3" s="1"/>
  <c r="P4441" i="3" s="1"/>
  <c r="M4442" i="3"/>
  <c r="N4442" i="3" s="1"/>
  <c r="O4442" i="3" s="1"/>
  <c r="P4442" i="3" s="1"/>
  <c r="M4443" i="3"/>
  <c r="N4443" i="3" s="1"/>
  <c r="O4443" i="3" s="1"/>
  <c r="P4443" i="3" s="1"/>
  <c r="M4444" i="3"/>
  <c r="N4444" i="3" s="1"/>
  <c r="O4444" i="3" s="1"/>
  <c r="P4444" i="3" s="1"/>
  <c r="M4445" i="3"/>
  <c r="N4445" i="3" s="1"/>
  <c r="O4445" i="3" s="1"/>
  <c r="P4445" i="3" s="1"/>
  <c r="M4446" i="3"/>
  <c r="N4446" i="3" s="1"/>
  <c r="O4446" i="3" s="1"/>
  <c r="P4446" i="3" s="1"/>
  <c r="M4447" i="3"/>
  <c r="N4447" i="3" s="1"/>
  <c r="O4447" i="3" s="1"/>
  <c r="P4447" i="3" s="1"/>
  <c r="M4448" i="3"/>
  <c r="N4448" i="3" s="1"/>
  <c r="O4448" i="3" s="1"/>
  <c r="P4448" i="3" s="1"/>
  <c r="M4449" i="3"/>
  <c r="N4449" i="3" s="1"/>
  <c r="O4449" i="3" s="1"/>
  <c r="P4449" i="3" s="1"/>
  <c r="M4450" i="3"/>
  <c r="N4450" i="3" s="1"/>
  <c r="O4450" i="3" s="1"/>
  <c r="P4450" i="3" s="1"/>
  <c r="M4451" i="3"/>
  <c r="N4451" i="3" s="1"/>
  <c r="O4451" i="3" s="1"/>
  <c r="P4451" i="3" s="1"/>
  <c r="M4452" i="3"/>
  <c r="N4452" i="3" s="1"/>
  <c r="O4452" i="3" s="1"/>
  <c r="P4452" i="3" s="1"/>
  <c r="M4453" i="3"/>
  <c r="N4453" i="3" s="1"/>
  <c r="O4453" i="3" s="1"/>
  <c r="P4453" i="3" s="1"/>
  <c r="M4454" i="3"/>
  <c r="N4454" i="3" s="1"/>
  <c r="O4454" i="3" s="1"/>
  <c r="P4454" i="3" s="1"/>
  <c r="M4455" i="3"/>
  <c r="N4455" i="3" s="1"/>
  <c r="O4455" i="3" s="1"/>
  <c r="P4455" i="3" s="1"/>
  <c r="M4456" i="3"/>
  <c r="N4456" i="3" s="1"/>
  <c r="O4456" i="3" s="1"/>
  <c r="P4456" i="3" s="1"/>
  <c r="M4457" i="3"/>
  <c r="N4457" i="3" s="1"/>
  <c r="O4457" i="3" s="1"/>
  <c r="P4457" i="3" s="1"/>
  <c r="M4458" i="3"/>
  <c r="N4458" i="3" s="1"/>
  <c r="O4458" i="3" s="1"/>
  <c r="P4458" i="3" s="1"/>
  <c r="M4459" i="3"/>
  <c r="N4459" i="3" s="1"/>
  <c r="O4459" i="3" s="1"/>
  <c r="P4459" i="3" s="1"/>
  <c r="M4460" i="3"/>
  <c r="N4460" i="3" s="1"/>
  <c r="O4460" i="3" s="1"/>
  <c r="P4460" i="3" s="1"/>
  <c r="M4461" i="3"/>
  <c r="N4461" i="3" s="1"/>
  <c r="O4461" i="3" s="1"/>
  <c r="P4461" i="3" s="1"/>
  <c r="M4462" i="3"/>
  <c r="N4462" i="3" s="1"/>
  <c r="O4462" i="3" s="1"/>
  <c r="P4462" i="3" s="1"/>
  <c r="M4463" i="3"/>
  <c r="N4463" i="3" s="1"/>
  <c r="O4463" i="3" s="1"/>
  <c r="P4463" i="3" s="1"/>
  <c r="M4464" i="3"/>
  <c r="N4464" i="3" s="1"/>
  <c r="O4464" i="3" s="1"/>
  <c r="P4464" i="3" s="1"/>
  <c r="M4465" i="3"/>
  <c r="N4465" i="3" s="1"/>
  <c r="O4465" i="3" s="1"/>
  <c r="P4465" i="3" s="1"/>
  <c r="M4466" i="3"/>
  <c r="N4466" i="3" s="1"/>
  <c r="O4466" i="3" s="1"/>
  <c r="P4466" i="3" s="1"/>
  <c r="M4467" i="3"/>
  <c r="N4467" i="3" s="1"/>
  <c r="O4467" i="3" s="1"/>
  <c r="P4467" i="3" s="1"/>
  <c r="M4468" i="3"/>
  <c r="N4468" i="3" s="1"/>
  <c r="O4468" i="3" s="1"/>
  <c r="P4468" i="3" s="1"/>
  <c r="M4469" i="3"/>
  <c r="N4469" i="3" s="1"/>
  <c r="O4469" i="3" s="1"/>
  <c r="P4469" i="3" s="1"/>
  <c r="M4470" i="3"/>
  <c r="N4470" i="3" s="1"/>
  <c r="O4470" i="3" s="1"/>
  <c r="P4470" i="3" s="1"/>
  <c r="M4471" i="3"/>
  <c r="N4471" i="3" s="1"/>
  <c r="O4471" i="3" s="1"/>
  <c r="P4471" i="3" s="1"/>
  <c r="M4472" i="3"/>
  <c r="N4472" i="3" s="1"/>
  <c r="O4472" i="3" s="1"/>
  <c r="P4472" i="3" s="1"/>
  <c r="M4473" i="3"/>
  <c r="N4473" i="3" s="1"/>
  <c r="O4473" i="3" s="1"/>
  <c r="P4473" i="3" s="1"/>
  <c r="M4474" i="3"/>
  <c r="N4474" i="3" s="1"/>
  <c r="O4474" i="3" s="1"/>
  <c r="P4474" i="3" s="1"/>
  <c r="M4475" i="3"/>
  <c r="N4475" i="3" s="1"/>
  <c r="O4475" i="3" s="1"/>
  <c r="P4475" i="3" s="1"/>
  <c r="M4476" i="3"/>
  <c r="N4476" i="3" s="1"/>
  <c r="O4476" i="3" s="1"/>
  <c r="P4476" i="3" s="1"/>
  <c r="M4477" i="3"/>
  <c r="N4477" i="3" s="1"/>
  <c r="O4477" i="3" s="1"/>
  <c r="P4477" i="3" s="1"/>
  <c r="M4478" i="3"/>
  <c r="N4478" i="3" s="1"/>
  <c r="O4478" i="3" s="1"/>
  <c r="P4478" i="3" s="1"/>
  <c r="M4479" i="3"/>
  <c r="N4479" i="3" s="1"/>
  <c r="O4479" i="3" s="1"/>
  <c r="P4479" i="3" s="1"/>
  <c r="M4480" i="3"/>
  <c r="N4480" i="3" s="1"/>
  <c r="O4480" i="3" s="1"/>
  <c r="P4480" i="3" s="1"/>
  <c r="M4481" i="3"/>
  <c r="N4481" i="3" s="1"/>
  <c r="O4481" i="3" s="1"/>
  <c r="P4481" i="3" s="1"/>
  <c r="M4482" i="3"/>
  <c r="N4482" i="3" s="1"/>
  <c r="O4482" i="3" s="1"/>
  <c r="P4482" i="3" s="1"/>
  <c r="M4483" i="3"/>
  <c r="N4483" i="3" s="1"/>
  <c r="O4483" i="3" s="1"/>
  <c r="P4483" i="3" s="1"/>
  <c r="M4484" i="3"/>
  <c r="N4484" i="3" s="1"/>
  <c r="O4484" i="3" s="1"/>
  <c r="P4484" i="3" s="1"/>
  <c r="M4485" i="3"/>
  <c r="N4485" i="3" s="1"/>
  <c r="O4485" i="3" s="1"/>
  <c r="P4485" i="3" s="1"/>
  <c r="M4486" i="3"/>
  <c r="N4486" i="3" s="1"/>
  <c r="O4486" i="3" s="1"/>
  <c r="P4486" i="3" s="1"/>
  <c r="M4487" i="3"/>
  <c r="N4487" i="3" s="1"/>
  <c r="O4487" i="3" s="1"/>
  <c r="P4487" i="3" s="1"/>
  <c r="M4488" i="3"/>
  <c r="N4488" i="3" s="1"/>
  <c r="O4488" i="3" s="1"/>
  <c r="P4488" i="3" s="1"/>
  <c r="M4489" i="3"/>
  <c r="N4489" i="3" s="1"/>
  <c r="O4489" i="3" s="1"/>
  <c r="P4489" i="3" s="1"/>
  <c r="M4490" i="3"/>
  <c r="N4490" i="3" s="1"/>
  <c r="O4490" i="3" s="1"/>
  <c r="P4490" i="3" s="1"/>
  <c r="M4491" i="3"/>
  <c r="N4491" i="3" s="1"/>
  <c r="O4491" i="3" s="1"/>
  <c r="P4491" i="3" s="1"/>
  <c r="M4492" i="3"/>
  <c r="N4492" i="3" s="1"/>
  <c r="O4492" i="3" s="1"/>
  <c r="P4492" i="3" s="1"/>
  <c r="M4493" i="3"/>
  <c r="N4493" i="3" s="1"/>
  <c r="O4493" i="3" s="1"/>
  <c r="P4493" i="3" s="1"/>
  <c r="M4494" i="3"/>
  <c r="N4494" i="3" s="1"/>
  <c r="O4494" i="3" s="1"/>
  <c r="P4494" i="3" s="1"/>
  <c r="M4495" i="3"/>
  <c r="N4495" i="3" s="1"/>
  <c r="O4495" i="3" s="1"/>
  <c r="P4495" i="3" s="1"/>
  <c r="M4496" i="3"/>
  <c r="N4496" i="3" s="1"/>
  <c r="O4496" i="3" s="1"/>
  <c r="P4496" i="3" s="1"/>
  <c r="M4497" i="3"/>
  <c r="N4497" i="3" s="1"/>
  <c r="O4497" i="3" s="1"/>
  <c r="P4497" i="3" s="1"/>
  <c r="M4498" i="3"/>
  <c r="N4498" i="3" s="1"/>
  <c r="O4498" i="3" s="1"/>
  <c r="P4498" i="3" s="1"/>
  <c r="M4499" i="3"/>
  <c r="N4499" i="3" s="1"/>
  <c r="O4499" i="3" s="1"/>
  <c r="P4499" i="3" s="1"/>
  <c r="M4500" i="3"/>
  <c r="N4500" i="3" s="1"/>
  <c r="O4500" i="3" s="1"/>
  <c r="P4500" i="3" s="1"/>
  <c r="M4501" i="3"/>
  <c r="N4501" i="3" s="1"/>
  <c r="O4501" i="3" s="1"/>
  <c r="P4501" i="3" s="1"/>
  <c r="M4502" i="3"/>
  <c r="N4502" i="3" s="1"/>
  <c r="O4502" i="3" s="1"/>
  <c r="P4502" i="3" s="1"/>
  <c r="M4503" i="3"/>
  <c r="N4503" i="3" s="1"/>
  <c r="O4503" i="3" s="1"/>
  <c r="P4503" i="3" s="1"/>
  <c r="M4504" i="3"/>
  <c r="N4504" i="3" s="1"/>
  <c r="O4504" i="3" s="1"/>
  <c r="P4504" i="3" s="1"/>
  <c r="M4505" i="3"/>
  <c r="N4505" i="3" s="1"/>
  <c r="O4505" i="3" s="1"/>
  <c r="P4505" i="3" s="1"/>
  <c r="M4506" i="3"/>
  <c r="N4506" i="3" s="1"/>
  <c r="O4506" i="3" s="1"/>
  <c r="P4506" i="3" s="1"/>
  <c r="M4507" i="3"/>
  <c r="N4507" i="3" s="1"/>
  <c r="O4507" i="3" s="1"/>
  <c r="P4507" i="3" s="1"/>
  <c r="M4508" i="3"/>
  <c r="N4508" i="3" s="1"/>
  <c r="O4508" i="3" s="1"/>
  <c r="P4508" i="3" s="1"/>
  <c r="M4509" i="3"/>
  <c r="N4509" i="3" s="1"/>
  <c r="O4509" i="3" s="1"/>
  <c r="P4509" i="3" s="1"/>
  <c r="M4510" i="3"/>
  <c r="N4510" i="3" s="1"/>
  <c r="O4510" i="3" s="1"/>
  <c r="P4510" i="3" s="1"/>
  <c r="M4511" i="3"/>
  <c r="N4511" i="3" s="1"/>
  <c r="O4511" i="3" s="1"/>
  <c r="P4511" i="3" s="1"/>
  <c r="M4512" i="3"/>
  <c r="N4512" i="3" s="1"/>
  <c r="O4512" i="3" s="1"/>
  <c r="P4512" i="3" s="1"/>
  <c r="M4513" i="3"/>
  <c r="N4513" i="3" s="1"/>
  <c r="O4513" i="3" s="1"/>
  <c r="P4513" i="3" s="1"/>
  <c r="M4514" i="3"/>
  <c r="N4514" i="3" s="1"/>
  <c r="O4514" i="3" s="1"/>
  <c r="P4514" i="3" s="1"/>
  <c r="M4515" i="3"/>
  <c r="N4515" i="3" s="1"/>
  <c r="O4515" i="3" s="1"/>
  <c r="P4515" i="3" s="1"/>
  <c r="M4516" i="3"/>
  <c r="N4516" i="3" s="1"/>
  <c r="O4516" i="3" s="1"/>
  <c r="P4516" i="3" s="1"/>
  <c r="M4517" i="3"/>
  <c r="N4517" i="3" s="1"/>
  <c r="O4517" i="3" s="1"/>
  <c r="P4517" i="3" s="1"/>
  <c r="M4518" i="3"/>
  <c r="N4518" i="3" s="1"/>
  <c r="O4518" i="3" s="1"/>
  <c r="P4518" i="3" s="1"/>
  <c r="M4519" i="3"/>
  <c r="N4519" i="3" s="1"/>
  <c r="O4519" i="3" s="1"/>
  <c r="P4519" i="3" s="1"/>
  <c r="M4520" i="3"/>
  <c r="N4520" i="3" s="1"/>
  <c r="O4520" i="3" s="1"/>
  <c r="P4520" i="3" s="1"/>
  <c r="M4521" i="3"/>
  <c r="N4521" i="3" s="1"/>
  <c r="O4521" i="3" s="1"/>
  <c r="P4521" i="3" s="1"/>
  <c r="M4522" i="3"/>
  <c r="N4522" i="3" s="1"/>
  <c r="O4522" i="3" s="1"/>
  <c r="P4522" i="3" s="1"/>
  <c r="M4523" i="3"/>
  <c r="N4523" i="3" s="1"/>
  <c r="O4523" i="3" s="1"/>
  <c r="P4523" i="3" s="1"/>
  <c r="M4524" i="3"/>
  <c r="N4524" i="3" s="1"/>
  <c r="O4524" i="3" s="1"/>
  <c r="P4524" i="3" s="1"/>
  <c r="M4525" i="3"/>
  <c r="N4525" i="3" s="1"/>
  <c r="O4525" i="3" s="1"/>
  <c r="P4525" i="3" s="1"/>
  <c r="M4526" i="3"/>
  <c r="N4526" i="3" s="1"/>
  <c r="O4526" i="3" s="1"/>
  <c r="P4526" i="3" s="1"/>
  <c r="M4527" i="3"/>
  <c r="N4527" i="3" s="1"/>
  <c r="O4527" i="3" s="1"/>
  <c r="P4527" i="3" s="1"/>
  <c r="M4528" i="3"/>
  <c r="N4528" i="3" s="1"/>
  <c r="O4528" i="3" s="1"/>
  <c r="P4528" i="3" s="1"/>
  <c r="M4529" i="3"/>
  <c r="N4529" i="3" s="1"/>
  <c r="O4529" i="3" s="1"/>
  <c r="P4529" i="3" s="1"/>
  <c r="M4530" i="3"/>
  <c r="N4530" i="3" s="1"/>
  <c r="O4530" i="3" s="1"/>
  <c r="P4530" i="3" s="1"/>
  <c r="M4531" i="3"/>
  <c r="N4531" i="3" s="1"/>
  <c r="O4531" i="3" s="1"/>
  <c r="P4531" i="3" s="1"/>
  <c r="M4532" i="3"/>
  <c r="N4532" i="3" s="1"/>
  <c r="O4532" i="3" s="1"/>
  <c r="P4532" i="3" s="1"/>
  <c r="M4533" i="3"/>
  <c r="N4533" i="3" s="1"/>
  <c r="O4533" i="3" s="1"/>
  <c r="P4533" i="3" s="1"/>
  <c r="M4534" i="3"/>
  <c r="N4534" i="3" s="1"/>
  <c r="O4534" i="3" s="1"/>
  <c r="P4534" i="3" s="1"/>
  <c r="M4535" i="3"/>
  <c r="N4535" i="3" s="1"/>
  <c r="O4535" i="3" s="1"/>
  <c r="P4535" i="3" s="1"/>
  <c r="M4536" i="3"/>
  <c r="N4536" i="3" s="1"/>
  <c r="O4536" i="3" s="1"/>
  <c r="P4536" i="3" s="1"/>
  <c r="M4537" i="3"/>
  <c r="N4537" i="3" s="1"/>
  <c r="O4537" i="3" s="1"/>
  <c r="P4537" i="3" s="1"/>
  <c r="M4538" i="3"/>
  <c r="N4538" i="3" s="1"/>
  <c r="O4538" i="3" s="1"/>
  <c r="P4538" i="3" s="1"/>
  <c r="M4539" i="3"/>
  <c r="N4539" i="3" s="1"/>
  <c r="O4539" i="3" s="1"/>
  <c r="P4539" i="3" s="1"/>
  <c r="M4540" i="3"/>
  <c r="N4540" i="3" s="1"/>
  <c r="O4540" i="3" s="1"/>
  <c r="P4540" i="3" s="1"/>
  <c r="M4541" i="3"/>
  <c r="N4541" i="3" s="1"/>
  <c r="O4541" i="3" s="1"/>
  <c r="P4541" i="3" s="1"/>
  <c r="M4542" i="3"/>
  <c r="N4542" i="3" s="1"/>
  <c r="O4542" i="3" s="1"/>
  <c r="P4542" i="3" s="1"/>
  <c r="M4543" i="3"/>
  <c r="N4543" i="3" s="1"/>
  <c r="O4543" i="3" s="1"/>
  <c r="P4543" i="3" s="1"/>
  <c r="M4544" i="3"/>
  <c r="N4544" i="3" s="1"/>
  <c r="O4544" i="3" s="1"/>
  <c r="P4544" i="3" s="1"/>
  <c r="M4545" i="3"/>
  <c r="N4545" i="3" s="1"/>
  <c r="O4545" i="3" s="1"/>
  <c r="P4545" i="3" s="1"/>
  <c r="M4546" i="3"/>
  <c r="N4546" i="3" s="1"/>
  <c r="O4546" i="3" s="1"/>
  <c r="P4546" i="3" s="1"/>
  <c r="M4547" i="3"/>
  <c r="N4547" i="3" s="1"/>
  <c r="O4547" i="3" s="1"/>
  <c r="P4547" i="3" s="1"/>
  <c r="M4548" i="3"/>
  <c r="N4548" i="3" s="1"/>
  <c r="O4548" i="3" s="1"/>
  <c r="P4548" i="3" s="1"/>
  <c r="M4549" i="3"/>
  <c r="N4549" i="3" s="1"/>
  <c r="O4549" i="3" s="1"/>
  <c r="P4549" i="3" s="1"/>
  <c r="M4550" i="3"/>
  <c r="N4550" i="3" s="1"/>
  <c r="O4550" i="3" s="1"/>
  <c r="P4550" i="3" s="1"/>
  <c r="M4551" i="3"/>
  <c r="N4551" i="3" s="1"/>
  <c r="O4551" i="3" s="1"/>
  <c r="P4551" i="3" s="1"/>
  <c r="M4552" i="3"/>
  <c r="N4552" i="3" s="1"/>
  <c r="O4552" i="3" s="1"/>
  <c r="P4552" i="3" s="1"/>
  <c r="M4553" i="3"/>
  <c r="N4553" i="3" s="1"/>
  <c r="O4553" i="3" s="1"/>
  <c r="P4553" i="3" s="1"/>
  <c r="M4554" i="3"/>
  <c r="N4554" i="3" s="1"/>
  <c r="O4554" i="3" s="1"/>
  <c r="P4554" i="3" s="1"/>
  <c r="M4555" i="3"/>
  <c r="N4555" i="3" s="1"/>
  <c r="O4555" i="3" s="1"/>
  <c r="P4555" i="3" s="1"/>
  <c r="M4556" i="3"/>
  <c r="N4556" i="3" s="1"/>
  <c r="O4556" i="3" s="1"/>
  <c r="P4556" i="3" s="1"/>
  <c r="M4557" i="3"/>
  <c r="N4557" i="3" s="1"/>
  <c r="O4557" i="3" s="1"/>
  <c r="P4557" i="3" s="1"/>
  <c r="M4558" i="3"/>
  <c r="N4558" i="3" s="1"/>
  <c r="O4558" i="3" s="1"/>
  <c r="P4558" i="3" s="1"/>
  <c r="M4559" i="3"/>
  <c r="N4559" i="3" s="1"/>
  <c r="O4559" i="3" s="1"/>
  <c r="P4559" i="3" s="1"/>
  <c r="M4560" i="3"/>
  <c r="N4560" i="3" s="1"/>
  <c r="O4560" i="3" s="1"/>
  <c r="P4560" i="3" s="1"/>
  <c r="M4561" i="3"/>
  <c r="N4561" i="3" s="1"/>
  <c r="O4561" i="3" s="1"/>
  <c r="P4561" i="3" s="1"/>
  <c r="M4562" i="3"/>
  <c r="N4562" i="3" s="1"/>
  <c r="O4562" i="3" s="1"/>
  <c r="P4562" i="3" s="1"/>
  <c r="M4563" i="3"/>
  <c r="N4563" i="3" s="1"/>
  <c r="O4563" i="3" s="1"/>
  <c r="P4563" i="3" s="1"/>
  <c r="M4564" i="3"/>
  <c r="N4564" i="3" s="1"/>
  <c r="O4564" i="3" s="1"/>
  <c r="P4564" i="3" s="1"/>
  <c r="M4565" i="3"/>
  <c r="N4565" i="3" s="1"/>
  <c r="O4565" i="3" s="1"/>
  <c r="P4565" i="3" s="1"/>
  <c r="M4566" i="3"/>
  <c r="N4566" i="3" s="1"/>
  <c r="O4566" i="3" s="1"/>
  <c r="P4566" i="3" s="1"/>
  <c r="M4567" i="3"/>
  <c r="N4567" i="3" s="1"/>
  <c r="O4567" i="3" s="1"/>
  <c r="P4567" i="3" s="1"/>
  <c r="M4568" i="3"/>
  <c r="N4568" i="3" s="1"/>
  <c r="O4568" i="3" s="1"/>
  <c r="P4568" i="3" s="1"/>
  <c r="M4569" i="3"/>
  <c r="N4569" i="3" s="1"/>
  <c r="O4569" i="3" s="1"/>
  <c r="P4569" i="3" s="1"/>
  <c r="M4570" i="3"/>
  <c r="N4570" i="3" s="1"/>
  <c r="O4570" i="3" s="1"/>
  <c r="P4570" i="3" s="1"/>
  <c r="M4571" i="3"/>
  <c r="N4571" i="3" s="1"/>
  <c r="O4571" i="3" s="1"/>
  <c r="P4571" i="3" s="1"/>
  <c r="M4572" i="3"/>
  <c r="N4572" i="3" s="1"/>
  <c r="O4572" i="3" s="1"/>
  <c r="P4572" i="3" s="1"/>
  <c r="M4573" i="3"/>
  <c r="N4573" i="3" s="1"/>
  <c r="O4573" i="3" s="1"/>
  <c r="P4573" i="3" s="1"/>
  <c r="M4574" i="3"/>
  <c r="N4574" i="3" s="1"/>
  <c r="O4574" i="3" s="1"/>
  <c r="P4574" i="3" s="1"/>
  <c r="M4575" i="3"/>
  <c r="N4575" i="3" s="1"/>
  <c r="O4575" i="3" s="1"/>
  <c r="P4575" i="3" s="1"/>
  <c r="M4576" i="3"/>
  <c r="N4576" i="3" s="1"/>
  <c r="O4576" i="3" s="1"/>
  <c r="P4576" i="3" s="1"/>
  <c r="M4577" i="3"/>
  <c r="N4577" i="3" s="1"/>
  <c r="O4577" i="3" s="1"/>
  <c r="P4577" i="3" s="1"/>
  <c r="M4578" i="3"/>
  <c r="N4578" i="3" s="1"/>
  <c r="O4578" i="3" s="1"/>
  <c r="P4578" i="3" s="1"/>
  <c r="M4579" i="3"/>
  <c r="N4579" i="3" s="1"/>
  <c r="O4579" i="3" s="1"/>
  <c r="P4579" i="3" s="1"/>
  <c r="M4580" i="3"/>
  <c r="N4580" i="3" s="1"/>
  <c r="O4580" i="3" s="1"/>
  <c r="P4580" i="3" s="1"/>
  <c r="M4581" i="3"/>
  <c r="N4581" i="3" s="1"/>
  <c r="O4581" i="3" s="1"/>
  <c r="P4581" i="3" s="1"/>
  <c r="M4582" i="3"/>
  <c r="N4582" i="3" s="1"/>
  <c r="O4582" i="3" s="1"/>
  <c r="P4582" i="3" s="1"/>
  <c r="M4583" i="3"/>
  <c r="N4583" i="3" s="1"/>
  <c r="O4583" i="3" s="1"/>
  <c r="P4583" i="3" s="1"/>
  <c r="M4584" i="3"/>
  <c r="N4584" i="3" s="1"/>
  <c r="O4584" i="3" s="1"/>
  <c r="P4584" i="3" s="1"/>
  <c r="M4585" i="3"/>
  <c r="N4585" i="3" s="1"/>
  <c r="O4585" i="3" s="1"/>
  <c r="P4585" i="3" s="1"/>
  <c r="M4586" i="3"/>
  <c r="N4586" i="3" s="1"/>
  <c r="O4586" i="3" s="1"/>
  <c r="P4586" i="3" s="1"/>
  <c r="M4587" i="3"/>
  <c r="N4587" i="3" s="1"/>
  <c r="O4587" i="3" s="1"/>
  <c r="P4587" i="3" s="1"/>
  <c r="M4588" i="3"/>
  <c r="N4588" i="3" s="1"/>
  <c r="O4588" i="3" s="1"/>
  <c r="P4588" i="3" s="1"/>
  <c r="M4589" i="3"/>
  <c r="N4589" i="3" s="1"/>
  <c r="O4589" i="3" s="1"/>
  <c r="P4589" i="3" s="1"/>
  <c r="M4590" i="3"/>
  <c r="N4590" i="3" s="1"/>
  <c r="O4590" i="3" s="1"/>
  <c r="P4590" i="3" s="1"/>
  <c r="M4591" i="3"/>
  <c r="N4591" i="3" s="1"/>
  <c r="O4591" i="3" s="1"/>
  <c r="P4591" i="3" s="1"/>
  <c r="M4592" i="3"/>
  <c r="N4592" i="3" s="1"/>
  <c r="O4592" i="3" s="1"/>
  <c r="P4592" i="3" s="1"/>
  <c r="M4593" i="3"/>
  <c r="N4593" i="3" s="1"/>
  <c r="O4593" i="3" s="1"/>
  <c r="P4593" i="3" s="1"/>
  <c r="M4594" i="3"/>
  <c r="N4594" i="3" s="1"/>
  <c r="O4594" i="3" s="1"/>
  <c r="P4594" i="3" s="1"/>
  <c r="M4595" i="3"/>
  <c r="N4595" i="3" s="1"/>
  <c r="O4595" i="3" s="1"/>
  <c r="P4595" i="3" s="1"/>
  <c r="M4596" i="3"/>
  <c r="N4596" i="3" s="1"/>
  <c r="O4596" i="3" s="1"/>
  <c r="P4596" i="3" s="1"/>
  <c r="M4597" i="3"/>
  <c r="N4597" i="3" s="1"/>
  <c r="O4597" i="3" s="1"/>
  <c r="P4597" i="3" s="1"/>
  <c r="M4598" i="3"/>
  <c r="N4598" i="3" s="1"/>
  <c r="O4598" i="3" s="1"/>
  <c r="P4598" i="3" s="1"/>
  <c r="M4599" i="3"/>
  <c r="N4599" i="3" s="1"/>
  <c r="O4599" i="3" s="1"/>
  <c r="P4599" i="3" s="1"/>
  <c r="M4600" i="3"/>
  <c r="N4600" i="3" s="1"/>
  <c r="O4600" i="3" s="1"/>
  <c r="P4600" i="3" s="1"/>
  <c r="M4601" i="3"/>
  <c r="N4601" i="3" s="1"/>
  <c r="O4601" i="3" s="1"/>
  <c r="P4601" i="3" s="1"/>
  <c r="M4602" i="3"/>
  <c r="N4602" i="3" s="1"/>
  <c r="O4602" i="3" s="1"/>
  <c r="P4602" i="3" s="1"/>
  <c r="M4603" i="3"/>
  <c r="N4603" i="3" s="1"/>
  <c r="O4603" i="3" s="1"/>
  <c r="P4603" i="3" s="1"/>
  <c r="M4604" i="3"/>
  <c r="N4604" i="3" s="1"/>
  <c r="O4604" i="3" s="1"/>
  <c r="P4604" i="3" s="1"/>
  <c r="M4605" i="3"/>
  <c r="N4605" i="3" s="1"/>
  <c r="O4605" i="3" s="1"/>
  <c r="P4605" i="3" s="1"/>
  <c r="M4606" i="3"/>
  <c r="N4606" i="3" s="1"/>
  <c r="O4606" i="3" s="1"/>
  <c r="P4606" i="3" s="1"/>
  <c r="M4607" i="3"/>
  <c r="N4607" i="3" s="1"/>
  <c r="O4607" i="3" s="1"/>
  <c r="P4607" i="3" s="1"/>
  <c r="M4608" i="3"/>
  <c r="N4608" i="3" s="1"/>
  <c r="O4608" i="3" s="1"/>
  <c r="P4608" i="3" s="1"/>
  <c r="M4609" i="3"/>
  <c r="N4609" i="3" s="1"/>
  <c r="O4609" i="3" s="1"/>
  <c r="P4609" i="3" s="1"/>
  <c r="M4610" i="3"/>
  <c r="N4610" i="3" s="1"/>
  <c r="O4610" i="3" s="1"/>
  <c r="P4610" i="3" s="1"/>
  <c r="M4611" i="3"/>
  <c r="N4611" i="3" s="1"/>
  <c r="O4611" i="3" s="1"/>
  <c r="P4611" i="3" s="1"/>
  <c r="M4612" i="3"/>
  <c r="N4612" i="3" s="1"/>
  <c r="O4612" i="3" s="1"/>
  <c r="P4612" i="3" s="1"/>
  <c r="M4613" i="3"/>
  <c r="N4613" i="3" s="1"/>
  <c r="O4613" i="3" s="1"/>
  <c r="P4613" i="3" s="1"/>
  <c r="M4614" i="3"/>
  <c r="N4614" i="3" s="1"/>
  <c r="O4614" i="3" s="1"/>
  <c r="P4614" i="3" s="1"/>
  <c r="M4615" i="3"/>
  <c r="N4615" i="3" s="1"/>
  <c r="O4615" i="3" s="1"/>
  <c r="P4615" i="3" s="1"/>
  <c r="M4616" i="3"/>
  <c r="N4616" i="3" s="1"/>
  <c r="O4616" i="3" s="1"/>
  <c r="P4616" i="3" s="1"/>
  <c r="M4617" i="3"/>
  <c r="N4617" i="3" s="1"/>
  <c r="O4617" i="3" s="1"/>
  <c r="P4617" i="3" s="1"/>
  <c r="M4618" i="3"/>
  <c r="N4618" i="3" s="1"/>
  <c r="O4618" i="3" s="1"/>
  <c r="P4618" i="3" s="1"/>
  <c r="M4619" i="3"/>
  <c r="N4619" i="3" s="1"/>
  <c r="O4619" i="3" s="1"/>
  <c r="P4619" i="3" s="1"/>
  <c r="M4620" i="3"/>
  <c r="N4620" i="3" s="1"/>
  <c r="O4620" i="3" s="1"/>
  <c r="P4620" i="3" s="1"/>
  <c r="M4621" i="3"/>
  <c r="N4621" i="3" s="1"/>
  <c r="O4621" i="3" s="1"/>
  <c r="P4621" i="3" s="1"/>
  <c r="M4622" i="3"/>
  <c r="N4622" i="3" s="1"/>
  <c r="O4622" i="3" s="1"/>
  <c r="P4622" i="3" s="1"/>
  <c r="M4623" i="3"/>
  <c r="N4623" i="3" s="1"/>
  <c r="O4623" i="3" s="1"/>
  <c r="P4623" i="3" s="1"/>
  <c r="M4624" i="3"/>
  <c r="N4624" i="3" s="1"/>
  <c r="O4624" i="3" s="1"/>
  <c r="P4624" i="3" s="1"/>
  <c r="M4625" i="3"/>
  <c r="N4625" i="3" s="1"/>
  <c r="O4625" i="3" s="1"/>
  <c r="P4625" i="3" s="1"/>
  <c r="M4626" i="3"/>
  <c r="N4626" i="3" s="1"/>
  <c r="O4626" i="3" s="1"/>
  <c r="P4626" i="3" s="1"/>
  <c r="M4627" i="3"/>
  <c r="N4627" i="3" s="1"/>
  <c r="O4627" i="3" s="1"/>
  <c r="P4627" i="3" s="1"/>
  <c r="M4628" i="3"/>
  <c r="N4628" i="3" s="1"/>
  <c r="O4628" i="3" s="1"/>
  <c r="P4628" i="3" s="1"/>
  <c r="M4629" i="3"/>
  <c r="N4629" i="3" s="1"/>
  <c r="O4629" i="3" s="1"/>
  <c r="P4629" i="3" s="1"/>
  <c r="M4630" i="3"/>
  <c r="N4630" i="3" s="1"/>
  <c r="O4630" i="3" s="1"/>
  <c r="P4630" i="3" s="1"/>
  <c r="M4631" i="3"/>
  <c r="N4631" i="3" s="1"/>
  <c r="O4631" i="3" s="1"/>
  <c r="P4631" i="3" s="1"/>
  <c r="M4632" i="3"/>
  <c r="N4632" i="3" s="1"/>
  <c r="O4632" i="3" s="1"/>
  <c r="P4632" i="3" s="1"/>
  <c r="M4633" i="3"/>
  <c r="N4633" i="3" s="1"/>
  <c r="O4633" i="3" s="1"/>
  <c r="P4633" i="3" s="1"/>
  <c r="M4634" i="3"/>
  <c r="N4634" i="3" s="1"/>
  <c r="O4634" i="3" s="1"/>
  <c r="P4634" i="3" s="1"/>
  <c r="M4635" i="3"/>
  <c r="N4635" i="3" s="1"/>
  <c r="O4635" i="3" s="1"/>
  <c r="P4635" i="3" s="1"/>
  <c r="M4636" i="3"/>
  <c r="N4636" i="3" s="1"/>
  <c r="O4636" i="3" s="1"/>
  <c r="P4636" i="3" s="1"/>
  <c r="M4637" i="3"/>
  <c r="N4637" i="3" s="1"/>
  <c r="O4637" i="3" s="1"/>
  <c r="P4637" i="3" s="1"/>
  <c r="M4638" i="3"/>
  <c r="N4638" i="3" s="1"/>
  <c r="O4638" i="3" s="1"/>
  <c r="P4638" i="3" s="1"/>
  <c r="M4639" i="3"/>
  <c r="N4639" i="3" s="1"/>
  <c r="O4639" i="3" s="1"/>
  <c r="P4639" i="3" s="1"/>
  <c r="M4640" i="3"/>
  <c r="N4640" i="3" s="1"/>
  <c r="O4640" i="3" s="1"/>
  <c r="P4640" i="3" s="1"/>
  <c r="M4641" i="3"/>
  <c r="N4641" i="3" s="1"/>
  <c r="O4641" i="3" s="1"/>
  <c r="P4641" i="3" s="1"/>
  <c r="M4642" i="3"/>
  <c r="N4642" i="3" s="1"/>
  <c r="O4642" i="3" s="1"/>
  <c r="P4642" i="3" s="1"/>
  <c r="M4643" i="3"/>
  <c r="N4643" i="3" s="1"/>
  <c r="O4643" i="3" s="1"/>
  <c r="P4643" i="3" s="1"/>
  <c r="M4644" i="3"/>
  <c r="N4644" i="3" s="1"/>
  <c r="O4644" i="3" s="1"/>
  <c r="P4644" i="3" s="1"/>
  <c r="M4645" i="3"/>
  <c r="N4645" i="3" s="1"/>
  <c r="O4645" i="3" s="1"/>
  <c r="P4645" i="3" s="1"/>
  <c r="M4646" i="3"/>
  <c r="N4646" i="3" s="1"/>
  <c r="O4646" i="3" s="1"/>
  <c r="P4646" i="3" s="1"/>
  <c r="M4647" i="3"/>
  <c r="N4647" i="3" s="1"/>
  <c r="O4647" i="3" s="1"/>
  <c r="P4647" i="3" s="1"/>
  <c r="M4648" i="3"/>
  <c r="N4648" i="3" s="1"/>
  <c r="O4648" i="3" s="1"/>
  <c r="P4648" i="3" s="1"/>
  <c r="M4649" i="3"/>
  <c r="N4649" i="3" s="1"/>
  <c r="O4649" i="3" s="1"/>
  <c r="P4649" i="3" s="1"/>
  <c r="M4650" i="3"/>
  <c r="N4650" i="3" s="1"/>
  <c r="O4650" i="3" s="1"/>
  <c r="P4650" i="3" s="1"/>
  <c r="M4651" i="3"/>
  <c r="N4651" i="3" s="1"/>
  <c r="O4651" i="3" s="1"/>
  <c r="P4651" i="3" s="1"/>
  <c r="M4652" i="3"/>
  <c r="N4652" i="3" s="1"/>
  <c r="O4652" i="3" s="1"/>
  <c r="P4652" i="3" s="1"/>
  <c r="M4653" i="3"/>
  <c r="N4653" i="3" s="1"/>
  <c r="O4653" i="3" s="1"/>
  <c r="P4653" i="3" s="1"/>
  <c r="M4654" i="3"/>
  <c r="N4654" i="3" s="1"/>
  <c r="O4654" i="3" s="1"/>
  <c r="P4654" i="3" s="1"/>
  <c r="M4655" i="3"/>
  <c r="N4655" i="3" s="1"/>
  <c r="O4655" i="3" s="1"/>
  <c r="P4655" i="3" s="1"/>
  <c r="M4656" i="3"/>
  <c r="N4656" i="3" s="1"/>
  <c r="O4656" i="3" s="1"/>
  <c r="P4656" i="3" s="1"/>
  <c r="M4657" i="3"/>
  <c r="N4657" i="3" s="1"/>
  <c r="O4657" i="3" s="1"/>
  <c r="P4657" i="3" s="1"/>
  <c r="M4658" i="3"/>
  <c r="N4658" i="3" s="1"/>
  <c r="O4658" i="3" s="1"/>
  <c r="P4658" i="3" s="1"/>
  <c r="M4659" i="3"/>
  <c r="N4659" i="3" s="1"/>
  <c r="O4659" i="3" s="1"/>
  <c r="P4659" i="3" s="1"/>
  <c r="M4660" i="3"/>
  <c r="N4660" i="3" s="1"/>
  <c r="O4660" i="3" s="1"/>
  <c r="P4660" i="3" s="1"/>
  <c r="M4661" i="3"/>
  <c r="N4661" i="3" s="1"/>
  <c r="O4661" i="3" s="1"/>
  <c r="P4661" i="3" s="1"/>
  <c r="M4662" i="3"/>
  <c r="N4662" i="3" s="1"/>
  <c r="O4662" i="3" s="1"/>
  <c r="P4662" i="3" s="1"/>
  <c r="M4663" i="3"/>
  <c r="N4663" i="3" s="1"/>
  <c r="O4663" i="3" s="1"/>
  <c r="P4663" i="3" s="1"/>
  <c r="M4664" i="3"/>
  <c r="N4664" i="3" s="1"/>
  <c r="O4664" i="3" s="1"/>
  <c r="P4664" i="3" s="1"/>
  <c r="M4665" i="3"/>
  <c r="N4665" i="3" s="1"/>
  <c r="O4665" i="3" s="1"/>
  <c r="P4665" i="3" s="1"/>
  <c r="M4666" i="3"/>
  <c r="N4666" i="3" s="1"/>
  <c r="O4666" i="3" s="1"/>
  <c r="P4666" i="3" s="1"/>
  <c r="M4667" i="3"/>
  <c r="N4667" i="3" s="1"/>
  <c r="O4667" i="3" s="1"/>
  <c r="P4667" i="3" s="1"/>
  <c r="M4668" i="3"/>
  <c r="N4668" i="3" s="1"/>
  <c r="O4668" i="3" s="1"/>
  <c r="P4668" i="3" s="1"/>
  <c r="M4669" i="3"/>
  <c r="N4669" i="3" s="1"/>
  <c r="O4669" i="3" s="1"/>
  <c r="P4669" i="3" s="1"/>
  <c r="M4670" i="3"/>
  <c r="N4670" i="3" s="1"/>
  <c r="O4670" i="3" s="1"/>
  <c r="P4670" i="3" s="1"/>
  <c r="M4671" i="3"/>
  <c r="N4671" i="3" s="1"/>
  <c r="O4671" i="3" s="1"/>
  <c r="P4671" i="3" s="1"/>
  <c r="M4672" i="3"/>
  <c r="N4672" i="3" s="1"/>
  <c r="O4672" i="3" s="1"/>
  <c r="P4672" i="3" s="1"/>
  <c r="M4673" i="3"/>
  <c r="N4673" i="3" s="1"/>
  <c r="O4673" i="3" s="1"/>
  <c r="P4673" i="3" s="1"/>
  <c r="M4674" i="3"/>
  <c r="N4674" i="3" s="1"/>
  <c r="O4674" i="3" s="1"/>
  <c r="P4674" i="3" s="1"/>
  <c r="M4675" i="3"/>
  <c r="N4675" i="3" s="1"/>
  <c r="O4675" i="3" s="1"/>
  <c r="P4675" i="3" s="1"/>
  <c r="M4676" i="3"/>
  <c r="N4676" i="3" s="1"/>
  <c r="O4676" i="3" s="1"/>
  <c r="P4676" i="3" s="1"/>
  <c r="M4677" i="3"/>
  <c r="N4677" i="3" s="1"/>
  <c r="O4677" i="3" s="1"/>
  <c r="P4677" i="3" s="1"/>
  <c r="M4678" i="3"/>
  <c r="N4678" i="3" s="1"/>
  <c r="O4678" i="3" s="1"/>
  <c r="P4678" i="3" s="1"/>
  <c r="M4679" i="3"/>
  <c r="N4679" i="3" s="1"/>
  <c r="O4679" i="3" s="1"/>
  <c r="P4679" i="3" s="1"/>
  <c r="M4680" i="3"/>
  <c r="N4680" i="3" s="1"/>
  <c r="O4680" i="3" s="1"/>
  <c r="P4680" i="3" s="1"/>
  <c r="M4681" i="3"/>
  <c r="N4681" i="3" s="1"/>
  <c r="O4681" i="3" s="1"/>
  <c r="P4681" i="3" s="1"/>
  <c r="M4682" i="3"/>
  <c r="N4682" i="3" s="1"/>
  <c r="O4682" i="3" s="1"/>
  <c r="P4682" i="3" s="1"/>
  <c r="M4683" i="3"/>
  <c r="N4683" i="3" s="1"/>
  <c r="O4683" i="3" s="1"/>
  <c r="P4683" i="3" s="1"/>
  <c r="M4684" i="3"/>
  <c r="N4684" i="3" s="1"/>
  <c r="O4684" i="3" s="1"/>
  <c r="P4684" i="3" s="1"/>
  <c r="M4685" i="3"/>
  <c r="N4685" i="3" s="1"/>
  <c r="O4685" i="3" s="1"/>
  <c r="P4685" i="3" s="1"/>
  <c r="M4686" i="3"/>
  <c r="N4686" i="3" s="1"/>
  <c r="O4686" i="3" s="1"/>
  <c r="P4686" i="3" s="1"/>
  <c r="M4687" i="3"/>
  <c r="N4687" i="3" s="1"/>
  <c r="O4687" i="3" s="1"/>
  <c r="P4687" i="3" s="1"/>
  <c r="M4688" i="3"/>
  <c r="N4688" i="3" s="1"/>
  <c r="O4688" i="3" s="1"/>
  <c r="P4688" i="3" s="1"/>
  <c r="M4689" i="3"/>
  <c r="N4689" i="3" s="1"/>
  <c r="O4689" i="3" s="1"/>
  <c r="P4689" i="3" s="1"/>
  <c r="M4690" i="3"/>
  <c r="N4690" i="3" s="1"/>
  <c r="O4690" i="3" s="1"/>
  <c r="P4690" i="3" s="1"/>
  <c r="M4691" i="3"/>
  <c r="N4691" i="3" s="1"/>
  <c r="O4691" i="3" s="1"/>
  <c r="P4691" i="3" s="1"/>
  <c r="M4692" i="3"/>
  <c r="N4692" i="3" s="1"/>
  <c r="O4692" i="3" s="1"/>
  <c r="P4692" i="3" s="1"/>
  <c r="M4693" i="3"/>
  <c r="N4693" i="3" s="1"/>
  <c r="O4693" i="3" s="1"/>
  <c r="P4693" i="3" s="1"/>
  <c r="M4694" i="3"/>
  <c r="N4694" i="3" s="1"/>
  <c r="O4694" i="3" s="1"/>
  <c r="P4694" i="3" s="1"/>
  <c r="M4695" i="3"/>
  <c r="N4695" i="3" s="1"/>
  <c r="O4695" i="3" s="1"/>
  <c r="P4695" i="3" s="1"/>
  <c r="M4696" i="3"/>
  <c r="N4696" i="3" s="1"/>
  <c r="O4696" i="3" s="1"/>
  <c r="P4696" i="3" s="1"/>
  <c r="M4697" i="3"/>
  <c r="N4697" i="3" s="1"/>
  <c r="O4697" i="3" s="1"/>
  <c r="P4697" i="3" s="1"/>
  <c r="M4698" i="3"/>
  <c r="N4698" i="3" s="1"/>
  <c r="O4698" i="3" s="1"/>
  <c r="P4698" i="3" s="1"/>
  <c r="M4699" i="3"/>
  <c r="N4699" i="3" s="1"/>
  <c r="O4699" i="3" s="1"/>
  <c r="P4699" i="3" s="1"/>
  <c r="M4700" i="3"/>
  <c r="N4700" i="3" s="1"/>
  <c r="O4700" i="3" s="1"/>
  <c r="P4700" i="3" s="1"/>
  <c r="M4701" i="3"/>
  <c r="N4701" i="3" s="1"/>
  <c r="O4701" i="3" s="1"/>
  <c r="P4701" i="3" s="1"/>
  <c r="M4702" i="3"/>
  <c r="N4702" i="3" s="1"/>
  <c r="O4702" i="3" s="1"/>
  <c r="P4702" i="3" s="1"/>
  <c r="M4703" i="3"/>
  <c r="N4703" i="3" s="1"/>
  <c r="O4703" i="3" s="1"/>
  <c r="P4703" i="3" s="1"/>
  <c r="M4704" i="3"/>
  <c r="N4704" i="3" s="1"/>
  <c r="O4704" i="3" s="1"/>
  <c r="P4704" i="3" s="1"/>
  <c r="M4705" i="3"/>
  <c r="N4705" i="3" s="1"/>
  <c r="O4705" i="3" s="1"/>
  <c r="P4705" i="3" s="1"/>
  <c r="M4706" i="3"/>
  <c r="N4706" i="3" s="1"/>
  <c r="O4706" i="3" s="1"/>
  <c r="P4706" i="3" s="1"/>
  <c r="M4707" i="3"/>
  <c r="N4707" i="3" s="1"/>
  <c r="O4707" i="3" s="1"/>
  <c r="P4707" i="3" s="1"/>
  <c r="M4708" i="3"/>
  <c r="N4708" i="3" s="1"/>
  <c r="O4708" i="3" s="1"/>
  <c r="P4708" i="3" s="1"/>
  <c r="M4709" i="3"/>
  <c r="N4709" i="3" s="1"/>
  <c r="O4709" i="3" s="1"/>
  <c r="P4709" i="3" s="1"/>
  <c r="M4710" i="3"/>
  <c r="N4710" i="3" s="1"/>
  <c r="O4710" i="3" s="1"/>
  <c r="P4710" i="3" s="1"/>
  <c r="M4711" i="3"/>
  <c r="N4711" i="3" s="1"/>
  <c r="O4711" i="3" s="1"/>
  <c r="P4711" i="3" s="1"/>
  <c r="M4712" i="3"/>
  <c r="N4712" i="3" s="1"/>
  <c r="O4712" i="3" s="1"/>
  <c r="P4712" i="3" s="1"/>
  <c r="M4713" i="3"/>
  <c r="N4713" i="3" s="1"/>
  <c r="O4713" i="3" s="1"/>
  <c r="P4713" i="3" s="1"/>
  <c r="M4714" i="3"/>
  <c r="N4714" i="3" s="1"/>
  <c r="O4714" i="3" s="1"/>
  <c r="P4714" i="3" s="1"/>
  <c r="M4715" i="3"/>
  <c r="N4715" i="3" s="1"/>
  <c r="O4715" i="3" s="1"/>
  <c r="P4715" i="3" s="1"/>
  <c r="M4716" i="3"/>
  <c r="N4716" i="3" s="1"/>
  <c r="O4716" i="3" s="1"/>
  <c r="P4716" i="3" s="1"/>
  <c r="M4717" i="3"/>
  <c r="N4717" i="3" s="1"/>
  <c r="O4717" i="3" s="1"/>
  <c r="P4717" i="3" s="1"/>
  <c r="M4718" i="3"/>
  <c r="N4718" i="3" s="1"/>
  <c r="O4718" i="3" s="1"/>
  <c r="P4718" i="3" s="1"/>
  <c r="M4719" i="3"/>
  <c r="N4719" i="3" s="1"/>
  <c r="O4719" i="3" s="1"/>
  <c r="P4719" i="3" s="1"/>
  <c r="M4720" i="3"/>
  <c r="N4720" i="3" s="1"/>
  <c r="O4720" i="3" s="1"/>
  <c r="P4720" i="3" s="1"/>
  <c r="M4721" i="3"/>
  <c r="N4721" i="3" s="1"/>
  <c r="O4721" i="3" s="1"/>
  <c r="P4721" i="3" s="1"/>
  <c r="M4722" i="3"/>
  <c r="N4722" i="3" s="1"/>
  <c r="O4722" i="3" s="1"/>
  <c r="P4722" i="3" s="1"/>
  <c r="M4723" i="3"/>
  <c r="N4723" i="3" s="1"/>
  <c r="O4723" i="3" s="1"/>
  <c r="P4723" i="3" s="1"/>
  <c r="M4724" i="3"/>
  <c r="N4724" i="3" s="1"/>
  <c r="O4724" i="3" s="1"/>
  <c r="P4724" i="3" s="1"/>
  <c r="M4725" i="3"/>
  <c r="N4725" i="3" s="1"/>
  <c r="O4725" i="3" s="1"/>
  <c r="P4725" i="3" s="1"/>
  <c r="M4726" i="3"/>
  <c r="N4726" i="3" s="1"/>
  <c r="O4726" i="3" s="1"/>
  <c r="P4726" i="3" s="1"/>
  <c r="M4727" i="3"/>
  <c r="N4727" i="3" s="1"/>
  <c r="O4727" i="3" s="1"/>
  <c r="P4727" i="3" s="1"/>
  <c r="M4728" i="3"/>
  <c r="N4728" i="3" s="1"/>
  <c r="O4728" i="3" s="1"/>
  <c r="P4728" i="3" s="1"/>
  <c r="M4729" i="3"/>
  <c r="N4729" i="3" s="1"/>
  <c r="O4729" i="3" s="1"/>
  <c r="P4729" i="3" s="1"/>
  <c r="M4730" i="3"/>
  <c r="N4730" i="3" s="1"/>
  <c r="O4730" i="3" s="1"/>
  <c r="P4730" i="3" s="1"/>
  <c r="M4731" i="3"/>
  <c r="N4731" i="3" s="1"/>
  <c r="O4731" i="3" s="1"/>
  <c r="P4731" i="3" s="1"/>
  <c r="M4732" i="3"/>
  <c r="N4732" i="3" s="1"/>
  <c r="O4732" i="3" s="1"/>
  <c r="P4732" i="3" s="1"/>
  <c r="M4733" i="3"/>
  <c r="N4733" i="3" s="1"/>
  <c r="O4733" i="3" s="1"/>
  <c r="P4733" i="3" s="1"/>
  <c r="M4734" i="3"/>
  <c r="N4734" i="3" s="1"/>
  <c r="O4734" i="3" s="1"/>
  <c r="P4734" i="3" s="1"/>
  <c r="M4735" i="3"/>
  <c r="N4735" i="3" s="1"/>
  <c r="O4735" i="3" s="1"/>
  <c r="P4735" i="3" s="1"/>
  <c r="M4736" i="3"/>
  <c r="N4736" i="3" s="1"/>
  <c r="O4736" i="3" s="1"/>
  <c r="P4736" i="3" s="1"/>
  <c r="M4737" i="3"/>
  <c r="N4737" i="3" s="1"/>
  <c r="O4737" i="3" s="1"/>
  <c r="P4737" i="3" s="1"/>
  <c r="M4738" i="3"/>
  <c r="N4738" i="3" s="1"/>
  <c r="O4738" i="3" s="1"/>
  <c r="P4738" i="3" s="1"/>
  <c r="M4739" i="3"/>
  <c r="N4739" i="3" s="1"/>
  <c r="O4739" i="3" s="1"/>
  <c r="P4739" i="3" s="1"/>
  <c r="M4740" i="3"/>
  <c r="N4740" i="3" s="1"/>
  <c r="O4740" i="3" s="1"/>
  <c r="P4740" i="3" s="1"/>
  <c r="M4741" i="3"/>
  <c r="N4741" i="3" s="1"/>
  <c r="O4741" i="3" s="1"/>
  <c r="P4741" i="3" s="1"/>
  <c r="M4742" i="3"/>
  <c r="N4742" i="3" s="1"/>
  <c r="O4742" i="3" s="1"/>
  <c r="P4742" i="3" s="1"/>
  <c r="M4743" i="3"/>
  <c r="N4743" i="3" s="1"/>
  <c r="O4743" i="3" s="1"/>
  <c r="P4743" i="3" s="1"/>
  <c r="M4744" i="3"/>
  <c r="N4744" i="3" s="1"/>
  <c r="O4744" i="3" s="1"/>
  <c r="P4744" i="3" s="1"/>
  <c r="M4745" i="3"/>
  <c r="N4745" i="3" s="1"/>
  <c r="O4745" i="3" s="1"/>
  <c r="P4745" i="3" s="1"/>
  <c r="M4746" i="3"/>
  <c r="N4746" i="3" s="1"/>
  <c r="O4746" i="3" s="1"/>
  <c r="P4746" i="3" s="1"/>
  <c r="M4747" i="3"/>
  <c r="N4747" i="3" s="1"/>
  <c r="O4747" i="3" s="1"/>
  <c r="P4747" i="3" s="1"/>
  <c r="M4748" i="3"/>
  <c r="N4748" i="3" s="1"/>
  <c r="O4748" i="3" s="1"/>
  <c r="P4748" i="3" s="1"/>
  <c r="M4749" i="3"/>
  <c r="N4749" i="3" s="1"/>
  <c r="O4749" i="3" s="1"/>
  <c r="P4749" i="3" s="1"/>
  <c r="M4750" i="3"/>
  <c r="N4750" i="3" s="1"/>
  <c r="O4750" i="3" s="1"/>
  <c r="P4750" i="3" s="1"/>
  <c r="M4751" i="3"/>
  <c r="N4751" i="3" s="1"/>
  <c r="O4751" i="3" s="1"/>
  <c r="P4751" i="3" s="1"/>
  <c r="M4752" i="3"/>
  <c r="N4752" i="3" s="1"/>
  <c r="O4752" i="3" s="1"/>
  <c r="P4752" i="3" s="1"/>
  <c r="M4753" i="3"/>
  <c r="N4753" i="3" s="1"/>
  <c r="O4753" i="3" s="1"/>
  <c r="P4753" i="3" s="1"/>
  <c r="M4754" i="3"/>
  <c r="N4754" i="3" s="1"/>
  <c r="O4754" i="3" s="1"/>
  <c r="P4754" i="3" s="1"/>
  <c r="M4755" i="3"/>
  <c r="N4755" i="3" s="1"/>
  <c r="O4755" i="3" s="1"/>
  <c r="P4755" i="3" s="1"/>
  <c r="M4756" i="3"/>
  <c r="N4756" i="3" s="1"/>
  <c r="O4756" i="3" s="1"/>
  <c r="P4756" i="3" s="1"/>
  <c r="M4757" i="3"/>
  <c r="N4757" i="3" s="1"/>
  <c r="O4757" i="3" s="1"/>
  <c r="P4757" i="3" s="1"/>
  <c r="M4758" i="3"/>
  <c r="N4758" i="3" s="1"/>
  <c r="O4758" i="3" s="1"/>
  <c r="P4758" i="3" s="1"/>
  <c r="M4759" i="3"/>
  <c r="N4759" i="3" s="1"/>
  <c r="O4759" i="3" s="1"/>
  <c r="P4759" i="3" s="1"/>
  <c r="M4760" i="3"/>
  <c r="N4760" i="3" s="1"/>
  <c r="O4760" i="3" s="1"/>
  <c r="P4760" i="3" s="1"/>
  <c r="M4761" i="3"/>
  <c r="N4761" i="3" s="1"/>
  <c r="O4761" i="3" s="1"/>
  <c r="P4761" i="3" s="1"/>
  <c r="M4762" i="3"/>
  <c r="N4762" i="3" s="1"/>
  <c r="O4762" i="3" s="1"/>
  <c r="P4762" i="3" s="1"/>
  <c r="M4763" i="3"/>
  <c r="N4763" i="3" s="1"/>
  <c r="O4763" i="3" s="1"/>
  <c r="P4763" i="3" s="1"/>
  <c r="M4764" i="3"/>
  <c r="N4764" i="3" s="1"/>
  <c r="O4764" i="3" s="1"/>
  <c r="P4764" i="3" s="1"/>
  <c r="M4765" i="3"/>
  <c r="N4765" i="3" s="1"/>
  <c r="O4765" i="3" s="1"/>
  <c r="P4765" i="3" s="1"/>
  <c r="M4766" i="3"/>
  <c r="N4766" i="3" s="1"/>
  <c r="O4766" i="3" s="1"/>
  <c r="P4766" i="3" s="1"/>
  <c r="M4767" i="3"/>
  <c r="N4767" i="3" s="1"/>
  <c r="O4767" i="3" s="1"/>
  <c r="P4767" i="3" s="1"/>
  <c r="M4768" i="3"/>
  <c r="N4768" i="3" s="1"/>
  <c r="O4768" i="3" s="1"/>
  <c r="P4768" i="3" s="1"/>
  <c r="M4769" i="3"/>
  <c r="N4769" i="3" s="1"/>
  <c r="O4769" i="3" s="1"/>
  <c r="P4769" i="3" s="1"/>
  <c r="M4770" i="3"/>
  <c r="N4770" i="3" s="1"/>
  <c r="O4770" i="3" s="1"/>
  <c r="P4770" i="3" s="1"/>
  <c r="M4771" i="3"/>
  <c r="N4771" i="3" s="1"/>
  <c r="O4771" i="3" s="1"/>
  <c r="P4771" i="3" s="1"/>
  <c r="M4772" i="3"/>
  <c r="N4772" i="3" s="1"/>
  <c r="O4772" i="3" s="1"/>
  <c r="P4772" i="3" s="1"/>
  <c r="M4773" i="3"/>
  <c r="N4773" i="3" s="1"/>
  <c r="O4773" i="3" s="1"/>
  <c r="P4773" i="3" s="1"/>
  <c r="M4774" i="3"/>
  <c r="N4774" i="3" s="1"/>
  <c r="O4774" i="3" s="1"/>
  <c r="P4774" i="3" s="1"/>
  <c r="M4775" i="3"/>
  <c r="N4775" i="3" s="1"/>
  <c r="O4775" i="3" s="1"/>
  <c r="P4775" i="3" s="1"/>
  <c r="M4776" i="3"/>
  <c r="N4776" i="3" s="1"/>
  <c r="O4776" i="3" s="1"/>
  <c r="P4776" i="3" s="1"/>
  <c r="M4777" i="3"/>
  <c r="N4777" i="3" s="1"/>
  <c r="O4777" i="3" s="1"/>
  <c r="P4777" i="3" s="1"/>
  <c r="M4778" i="3"/>
  <c r="N4778" i="3" s="1"/>
  <c r="O4778" i="3" s="1"/>
  <c r="P4778" i="3" s="1"/>
  <c r="M4779" i="3"/>
  <c r="N4779" i="3" s="1"/>
  <c r="O4779" i="3" s="1"/>
  <c r="P4779" i="3" s="1"/>
  <c r="M4780" i="3"/>
  <c r="N4780" i="3" s="1"/>
  <c r="O4780" i="3" s="1"/>
  <c r="P4780" i="3" s="1"/>
  <c r="M4781" i="3"/>
  <c r="N4781" i="3" s="1"/>
  <c r="O4781" i="3" s="1"/>
  <c r="P4781" i="3" s="1"/>
  <c r="M4782" i="3"/>
  <c r="N4782" i="3" s="1"/>
  <c r="O4782" i="3" s="1"/>
  <c r="P4782" i="3" s="1"/>
  <c r="M4783" i="3"/>
  <c r="N4783" i="3" s="1"/>
  <c r="O4783" i="3" s="1"/>
  <c r="P4783" i="3" s="1"/>
  <c r="M4784" i="3"/>
  <c r="N4784" i="3" s="1"/>
  <c r="O4784" i="3" s="1"/>
  <c r="P4784" i="3" s="1"/>
  <c r="M4785" i="3"/>
  <c r="N4785" i="3" s="1"/>
  <c r="O4785" i="3" s="1"/>
  <c r="P4785" i="3" s="1"/>
  <c r="M4786" i="3"/>
  <c r="N4786" i="3" s="1"/>
  <c r="O4786" i="3" s="1"/>
  <c r="P4786" i="3" s="1"/>
  <c r="M4787" i="3"/>
  <c r="N4787" i="3" s="1"/>
  <c r="O4787" i="3" s="1"/>
  <c r="P4787" i="3" s="1"/>
  <c r="M4788" i="3"/>
  <c r="N4788" i="3" s="1"/>
  <c r="O4788" i="3" s="1"/>
  <c r="P4788" i="3" s="1"/>
  <c r="M4789" i="3"/>
  <c r="N4789" i="3" s="1"/>
  <c r="O4789" i="3" s="1"/>
  <c r="P4789" i="3" s="1"/>
  <c r="M4790" i="3"/>
  <c r="N4790" i="3" s="1"/>
  <c r="O4790" i="3" s="1"/>
  <c r="P4790" i="3" s="1"/>
  <c r="M4791" i="3"/>
  <c r="N4791" i="3" s="1"/>
  <c r="O4791" i="3" s="1"/>
  <c r="P4791" i="3" s="1"/>
  <c r="M4792" i="3"/>
  <c r="N4792" i="3" s="1"/>
  <c r="O4792" i="3" s="1"/>
  <c r="P4792" i="3" s="1"/>
  <c r="M4793" i="3"/>
  <c r="N4793" i="3" s="1"/>
  <c r="O4793" i="3" s="1"/>
  <c r="P4793" i="3" s="1"/>
  <c r="M4794" i="3"/>
  <c r="N4794" i="3" s="1"/>
  <c r="O4794" i="3" s="1"/>
  <c r="P4794" i="3" s="1"/>
  <c r="M4795" i="3"/>
  <c r="N4795" i="3" s="1"/>
  <c r="O4795" i="3" s="1"/>
  <c r="P4795" i="3" s="1"/>
  <c r="M4796" i="3"/>
  <c r="N4796" i="3" s="1"/>
  <c r="O4796" i="3" s="1"/>
  <c r="P4796" i="3" s="1"/>
  <c r="M4797" i="3"/>
  <c r="N4797" i="3" s="1"/>
  <c r="O4797" i="3" s="1"/>
  <c r="P4797" i="3" s="1"/>
  <c r="M4798" i="3"/>
  <c r="N4798" i="3" s="1"/>
  <c r="O4798" i="3" s="1"/>
  <c r="P4798" i="3" s="1"/>
  <c r="M4799" i="3"/>
  <c r="N4799" i="3" s="1"/>
  <c r="O4799" i="3" s="1"/>
  <c r="P4799" i="3" s="1"/>
  <c r="M4800" i="3"/>
  <c r="N4800" i="3" s="1"/>
  <c r="O4800" i="3" s="1"/>
  <c r="P4800" i="3" s="1"/>
  <c r="M4801" i="3"/>
  <c r="N4801" i="3" s="1"/>
  <c r="O4801" i="3" s="1"/>
  <c r="P4801" i="3" s="1"/>
  <c r="M4802" i="3"/>
  <c r="N4802" i="3" s="1"/>
  <c r="O4802" i="3" s="1"/>
  <c r="P4802" i="3" s="1"/>
  <c r="M4803" i="3"/>
  <c r="N4803" i="3" s="1"/>
  <c r="O4803" i="3" s="1"/>
  <c r="P4803" i="3" s="1"/>
  <c r="M4804" i="3"/>
  <c r="N4804" i="3" s="1"/>
  <c r="O4804" i="3" s="1"/>
  <c r="P4804" i="3" s="1"/>
  <c r="M4805" i="3"/>
  <c r="N4805" i="3" s="1"/>
  <c r="O4805" i="3" s="1"/>
  <c r="P4805" i="3" s="1"/>
  <c r="M4806" i="3"/>
  <c r="N4806" i="3" s="1"/>
  <c r="O4806" i="3" s="1"/>
  <c r="P4806" i="3" s="1"/>
  <c r="M4807" i="3"/>
  <c r="N4807" i="3" s="1"/>
  <c r="O4807" i="3" s="1"/>
  <c r="P4807" i="3" s="1"/>
  <c r="M4808" i="3"/>
  <c r="N4808" i="3" s="1"/>
  <c r="O4808" i="3" s="1"/>
  <c r="P4808" i="3" s="1"/>
  <c r="M4809" i="3"/>
  <c r="N4809" i="3" s="1"/>
  <c r="O4809" i="3" s="1"/>
  <c r="P4809" i="3" s="1"/>
  <c r="M4810" i="3"/>
  <c r="N4810" i="3" s="1"/>
  <c r="O4810" i="3" s="1"/>
  <c r="P4810" i="3" s="1"/>
  <c r="M4811" i="3"/>
  <c r="N4811" i="3" s="1"/>
  <c r="O4811" i="3" s="1"/>
  <c r="P4811" i="3" s="1"/>
  <c r="M4812" i="3"/>
  <c r="N4812" i="3" s="1"/>
  <c r="O4812" i="3" s="1"/>
  <c r="P4812" i="3" s="1"/>
  <c r="M4813" i="3"/>
  <c r="N4813" i="3" s="1"/>
  <c r="O4813" i="3" s="1"/>
  <c r="P4813" i="3" s="1"/>
  <c r="M4814" i="3"/>
  <c r="N4814" i="3" s="1"/>
  <c r="O4814" i="3" s="1"/>
  <c r="P4814" i="3" s="1"/>
  <c r="M4815" i="3"/>
  <c r="N4815" i="3" s="1"/>
  <c r="O4815" i="3" s="1"/>
  <c r="P4815" i="3" s="1"/>
  <c r="M4816" i="3"/>
  <c r="N4816" i="3" s="1"/>
  <c r="O4816" i="3" s="1"/>
  <c r="P4816" i="3" s="1"/>
  <c r="M4817" i="3"/>
  <c r="N4817" i="3" s="1"/>
  <c r="O4817" i="3" s="1"/>
  <c r="P4817" i="3" s="1"/>
  <c r="M4818" i="3"/>
  <c r="N4818" i="3" s="1"/>
  <c r="O4818" i="3" s="1"/>
  <c r="P4818" i="3" s="1"/>
  <c r="M4819" i="3"/>
  <c r="N4819" i="3" s="1"/>
  <c r="O4819" i="3" s="1"/>
  <c r="P4819" i="3" s="1"/>
  <c r="M4820" i="3"/>
  <c r="N4820" i="3" s="1"/>
  <c r="O4820" i="3" s="1"/>
  <c r="P4820" i="3" s="1"/>
  <c r="M4821" i="3"/>
  <c r="N4821" i="3" s="1"/>
  <c r="O4821" i="3" s="1"/>
  <c r="P4821" i="3" s="1"/>
  <c r="M4822" i="3"/>
  <c r="N4822" i="3" s="1"/>
  <c r="O4822" i="3" s="1"/>
  <c r="P4822" i="3" s="1"/>
  <c r="M4823" i="3"/>
  <c r="N4823" i="3" s="1"/>
  <c r="O4823" i="3" s="1"/>
  <c r="P4823" i="3" s="1"/>
  <c r="M4824" i="3"/>
  <c r="N4824" i="3" s="1"/>
  <c r="O4824" i="3" s="1"/>
  <c r="P4824" i="3" s="1"/>
  <c r="M4825" i="3"/>
  <c r="N4825" i="3" s="1"/>
  <c r="O4825" i="3" s="1"/>
  <c r="P4825" i="3" s="1"/>
  <c r="M4826" i="3"/>
  <c r="N4826" i="3" s="1"/>
  <c r="O4826" i="3" s="1"/>
  <c r="P4826" i="3" s="1"/>
  <c r="M4827" i="3"/>
  <c r="N4827" i="3" s="1"/>
  <c r="O4827" i="3" s="1"/>
  <c r="P4827" i="3" s="1"/>
  <c r="M4828" i="3"/>
  <c r="N4828" i="3" s="1"/>
  <c r="O4828" i="3" s="1"/>
  <c r="P4828" i="3" s="1"/>
  <c r="M4829" i="3"/>
  <c r="N4829" i="3" s="1"/>
  <c r="O4829" i="3" s="1"/>
  <c r="P4829" i="3" s="1"/>
  <c r="M4830" i="3"/>
  <c r="N4830" i="3" s="1"/>
  <c r="O4830" i="3" s="1"/>
  <c r="P4830" i="3" s="1"/>
  <c r="M4831" i="3"/>
  <c r="N4831" i="3" s="1"/>
  <c r="O4831" i="3" s="1"/>
  <c r="P4831" i="3" s="1"/>
  <c r="M4832" i="3"/>
  <c r="N4832" i="3" s="1"/>
  <c r="O4832" i="3" s="1"/>
  <c r="P4832" i="3" s="1"/>
  <c r="M4833" i="3"/>
  <c r="N4833" i="3" s="1"/>
  <c r="O4833" i="3" s="1"/>
  <c r="P4833" i="3" s="1"/>
  <c r="M4834" i="3"/>
  <c r="N4834" i="3" s="1"/>
  <c r="O4834" i="3" s="1"/>
  <c r="P4834" i="3" s="1"/>
  <c r="M4835" i="3"/>
  <c r="N4835" i="3" s="1"/>
  <c r="O4835" i="3" s="1"/>
  <c r="P4835" i="3" s="1"/>
  <c r="M4836" i="3"/>
  <c r="N4836" i="3" s="1"/>
  <c r="O4836" i="3" s="1"/>
  <c r="P4836" i="3" s="1"/>
  <c r="M4837" i="3"/>
  <c r="N4837" i="3" s="1"/>
  <c r="O4837" i="3" s="1"/>
  <c r="P4837" i="3" s="1"/>
  <c r="M4838" i="3"/>
  <c r="N4838" i="3" s="1"/>
  <c r="O4838" i="3" s="1"/>
  <c r="P4838" i="3" s="1"/>
  <c r="M4839" i="3"/>
  <c r="N4839" i="3" s="1"/>
  <c r="O4839" i="3" s="1"/>
  <c r="P4839" i="3" s="1"/>
  <c r="M4840" i="3"/>
  <c r="N4840" i="3" s="1"/>
  <c r="O4840" i="3" s="1"/>
  <c r="P4840" i="3" s="1"/>
  <c r="M4841" i="3"/>
  <c r="N4841" i="3" s="1"/>
  <c r="O4841" i="3" s="1"/>
  <c r="P4841" i="3" s="1"/>
  <c r="M4842" i="3"/>
  <c r="N4842" i="3" s="1"/>
  <c r="O4842" i="3" s="1"/>
  <c r="P4842" i="3" s="1"/>
  <c r="M4843" i="3"/>
  <c r="N4843" i="3" s="1"/>
  <c r="O4843" i="3" s="1"/>
  <c r="P4843" i="3" s="1"/>
  <c r="M4844" i="3"/>
  <c r="N4844" i="3" s="1"/>
  <c r="O4844" i="3" s="1"/>
  <c r="P4844" i="3" s="1"/>
  <c r="M4845" i="3"/>
  <c r="N4845" i="3" s="1"/>
  <c r="O4845" i="3" s="1"/>
  <c r="P4845" i="3" s="1"/>
  <c r="M4846" i="3"/>
  <c r="N4846" i="3" s="1"/>
  <c r="O4846" i="3" s="1"/>
  <c r="P4846" i="3" s="1"/>
  <c r="M4847" i="3"/>
  <c r="N4847" i="3" s="1"/>
  <c r="O4847" i="3" s="1"/>
  <c r="P4847" i="3" s="1"/>
  <c r="M4848" i="3"/>
  <c r="N4848" i="3" s="1"/>
  <c r="O4848" i="3" s="1"/>
  <c r="P4848" i="3" s="1"/>
  <c r="M4849" i="3"/>
  <c r="N4849" i="3" s="1"/>
  <c r="O4849" i="3" s="1"/>
  <c r="P4849" i="3" s="1"/>
  <c r="M4850" i="3"/>
  <c r="N4850" i="3" s="1"/>
  <c r="O4850" i="3" s="1"/>
  <c r="P4850" i="3" s="1"/>
  <c r="M4851" i="3"/>
  <c r="N4851" i="3" s="1"/>
  <c r="O4851" i="3" s="1"/>
  <c r="P4851" i="3" s="1"/>
  <c r="M4852" i="3"/>
  <c r="N4852" i="3" s="1"/>
  <c r="O4852" i="3" s="1"/>
  <c r="P4852" i="3" s="1"/>
  <c r="M4853" i="3"/>
  <c r="N4853" i="3" s="1"/>
  <c r="O4853" i="3" s="1"/>
  <c r="P4853" i="3" s="1"/>
  <c r="M4854" i="3"/>
  <c r="N4854" i="3" s="1"/>
  <c r="O4854" i="3" s="1"/>
  <c r="P4854" i="3" s="1"/>
  <c r="M4855" i="3"/>
  <c r="N4855" i="3" s="1"/>
  <c r="O4855" i="3" s="1"/>
  <c r="P4855" i="3" s="1"/>
  <c r="M4856" i="3"/>
  <c r="N4856" i="3" s="1"/>
  <c r="O4856" i="3" s="1"/>
  <c r="P4856" i="3" s="1"/>
  <c r="M4857" i="3"/>
  <c r="N4857" i="3" s="1"/>
  <c r="O4857" i="3" s="1"/>
  <c r="P4857" i="3" s="1"/>
  <c r="M4858" i="3"/>
  <c r="N4858" i="3" s="1"/>
  <c r="O4858" i="3" s="1"/>
  <c r="P4858" i="3" s="1"/>
  <c r="M4859" i="3"/>
  <c r="N4859" i="3" s="1"/>
  <c r="O4859" i="3" s="1"/>
  <c r="P4859" i="3" s="1"/>
  <c r="M4860" i="3"/>
  <c r="N4860" i="3" s="1"/>
  <c r="O4860" i="3" s="1"/>
  <c r="P4860" i="3" s="1"/>
  <c r="M4861" i="3"/>
  <c r="N4861" i="3" s="1"/>
  <c r="O4861" i="3" s="1"/>
  <c r="P4861" i="3" s="1"/>
  <c r="M4862" i="3"/>
  <c r="N4862" i="3" s="1"/>
  <c r="O4862" i="3" s="1"/>
  <c r="P4862" i="3" s="1"/>
  <c r="M4863" i="3"/>
  <c r="N4863" i="3" s="1"/>
  <c r="O4863" i="3" s="1"/>
  <c r="P4863" i="3" s="1"/>
  <c r="M4864" i="3"/>
  <c r="N4864" i="3" s="1"/>
  <c r="O4864" i="3" s="1"/>
  <c r="P4864" i="3" s="1"/>
  <c r="M4865" i="3"/>
  <c r="N4865" i="3" s="1"/>
  <c r="O4865" i="3" s="1"/>
  <c r="P4865" i="3" s="1"/>
  <c r="M4866" i="3"/>
  <c r="N4866" i="3" s="1"/>
  <c r="O4866" i="3" s="1"/>
  <c r="P4866" i="3" s="1"/>
  <c r="M4867" i="3"/>
  <c r="N4867" i="3" s="1"/>
  <c r="O4867" i="3" s="1"/>
  <c r="P4867" i="3" s="1"/>
  <c r="M4868" i="3"/>
  <c r="N4868" i="3" s="1"/>
  <c r="O4868" i="3" s="1"/>
  <c r="P4868" i="3" s="1"/>
  <c r="M4869" i="3"/>
  <c r="N4869" i="3" s="1"/>
  <c r="O4869" i="3" s="1"/>
  <c r="P4869" i="3" s="1"/>
  <c r="M4870" i="3"/>
  <c r="N4870" i="3" s="1"/>
  <c r="O4870" i="3" s="1"/>
  <c r="P4870" i="3" s="1"/>
  <c r="M4871" i="3"/>
  <c r="N4871" i="3" s="1"/>
  <c r="O4871" i="3" s="1"/>
  <c r="P4871" i="3" s="1"/>
  <c r="M4872" i="3"/>
  <c r="N4872" i="3" s="1"/>
  <c r="O4872" i="3" s="1"/>
  <c r="P4872" i="3" s="1"/>
  <c r="M4873" i="3"/>
  <c r="N4873" i="3" s="1"/>
  <c r="O4873" i="3" s="1"/>
  <c r="P4873" i="3" s="1"/>
  <c r="M4874" i="3"/>
  <c r="N4874" i="3" s="1"/>
  <c r="O4874" i="3" s="1"/>
  <c r="P4874" i="3" s="1"/>
  <c r="M4875" i="3"/>
  <c r="N4875" i="3" s="1"/>
  <c r="O4875" i="3" s="1"/>
  <c r="P4875" i="3" s="1"/>
  <c r="M4876" i="3"/>
  <c r="N4876" i="3" s="1"/>
  <c r="O4876" i="3" s="1"/>
  <c r="P4876" i="3" s="1"/>
  <c r="M4877" i="3"/>
  <c r="N4877" i="3" s="1"/>
  <c r="O4877" i="3" s="1"/>
  <c r="P4877" i="3" s="1"/>
  <c r="M4878" i="3"/>
  <c r="N4878" i="3" s="1"/>
  <c r="O4878" i="3" s="1"/>
  <c r="P4878" i="3" s="1"/>
  <c r="M4879" i="3"/>
  <c r="N4879" i="3" s="1"/>
  <c r="O4879" i="3" s="1"/>
  <c r="P4879" i="3" s="1"/>
  <c r="M4880" i="3"/>
  <c r="N4880" i="3" s="1"/>
  <c r="O4880" i="3" s="1"/>
  <c r="P4880" i="3" s="1"/>
  <c r="M4881" i="3"/>
  <c r="N4881" i="3" s="1"/>
  <c r="O4881" i="3" s="1"/>
  <c r="P4881" i="3" s="1"/>
  <c r="M4882" i="3"/>
  <c r="N4882" i="3" s="1"/>
  <c r="O4882" i="3" s="1"/>
  <c r="P4882" i="3" s="1"/>
  <c r="M4883" i="3"/>
  <c r="N4883" i="3" s="1"/>
  <c r="O4883" i="3" s="1"/>
  <c r="P4883" i="3" s="1"/>
  <c r="M4884" i="3"/>
  <c r="N4884" i="3" s="1"/>
  <c r="O4884" i="3" s="1"/>
  <c r="P4884" i="3" s="1"/>
  <c r="M4885" i="3"/>
  <c r="N4885" i="3" s="1"/>
  <c r="O4885" i="3" s="1"/>
  <c r="P4885" i="3" s="1"/>
  <c r="M4886" i="3"/>
  <c r="N4886" i="3" s="1"/>
  <c r="O4886" i="3" s="1"/>
  <c r="P4886" i="3" s="1"/>
  <c r="M4887" i="3"/>
  <c r="N4887" i="3" s="1"/>
  <c r="O4887" i="3" s="1"/>
  <c r="P4887" i="3" s="1"/>
  <c r="M4888" i="3"/>
  <c r="N4888" i="3" s="1"/>
  <c r="O4888" i="3" s="1"/>
  <c r="P4888" i="3" s="1"/>
  <c r="M4889" i="3"/>
  <c r="N4889" i="3" s="1"/>
  <c r="O4889" i="3" s="1"/>
  <c r="P4889" i="3" s="1"/>
  <c r="M4890" i="3"/>
  <c r="N4890" i="3" s="1"/>
  <c r="O4890" i="3" s="1"/>
  <c r="P4890" i="3" s="1"/>
  <c r="M4891" i="3"/>
  <c r="N4891" i="3" s="1"/>
  <c r="O4891" i="3" s="1"/>
  <c r="P4891" i="3" s="1"/>
  <c r="M4892" i="3"/>
  <c r="N4892" i="3" s="1"/>
  <c r="O4892" i="3" s="1"/>
  <c r="P4892" i="3" s="1"/>
  <c r="M4893" i="3"/>
  <c r="N4893" i="3" s="1"/>
  <c r="O4893" i="3" s="1"/>
  <c r="P4893" i="3" s="1"/>
  <c r="M4894" i="3"/>
  <c r="N4894" i="3" s="1"/>
  <c r="O4894" i="3" s="1"/>
  <c r="P4894" i="3" s="1"/>
  <c r="M4895" i="3"/>
  <c r="N4895" i="3" s="1"/>
  <c r="O4895" i="3" s="1"/>
  <c r="P4895" i="3" s="1"/>
  <c r="M4896" i="3"/>
  <c r="N4896" i="3" s="1"/>
  <c r="O4896" i="3" s="1"/>
  <c r="P4896" i="3" s="1"/>
  <c r="M4897" i="3"/>
  <c r="N4897" i="3" s="1"/>
  <c r="O4897" i="3" s="1"/>
  <c r="P4897" i="3" s="1"/>
  <c r="M4898" i="3"/>
  <c r="N4898" i="3" s="1"/>
  <c r="O4898" i="3" s="1"/>
  <c r="P4898" i="3" s="1"/>
  <c r="M4899" i="3"/>
  <c r="N4899" i="3" s="1"/>
  <c r="O4899" i="3" s="1"/>
  <c r="P4899" i="3" s="1"/>
  <c r="M4900" i="3"/>
  <c r="N4900" i="3" s="1"/>
  <c r="O4900" i="3" s="1"/>
  <c r="P4900" i="3" s="1"/>
  <c r="M4901" i="3"/>
  <c r="N4901" i="3" s="1"/>
  <c r="O4901" i="3" s="1"/>
  <c r="P4901" i="3" s="1"/>
  <c r="M4902" i="3"/>
  <c r="N4902" i="3" s="1"/>
  <c r="O4902" i="3" s="1"/>
  <c r="P4902" i="3" s="1"/>
  <c r="M4903" i="3"/>
  <c r="N4903" i="3" s="1"/>
  <c r="O4903" i="3" s="1"/>
  <c r="P4903" i="3" s="1"/>
  <c r="M4904" i="3"/>
  <c r="N4904" i="3" s="1"/>
  <c r="O4904" i="3" s="1"/>
  <c r="P4904" i="3" s="1"/>
  <c r="M4905" i="3"/>
  <c r="N4905" i="3" s="1"/>
  <c r="O4905" i="3" s="1"/>
  <c r="P4905" i="3" s="1"/>
  <c r="M4906" i="3"/>
  <c r="N4906" i="3" s="1"/>
  <c r="O4906" i="3" s="1"/>
  <c r="P4906" i="3" s="1"/>
  <c r="M4907" i="3"/>
  <c r="N4907" i="3" s="1"/>
  <c r="O4907" i="3" s="1"/>
  <c r="P4907" i="3" s="1"/>
  <c r="M4908" i="3"/>
  <c r="N4908" i="3" s="1"/>
  <c r="O4908" i="3" s="1"/>
  <c r="P4908" i="3" s="1"/>
  <c r="M4909" i="3"/>
  <c r="N4909" i="3" s="1"/>
  <c r="O4909" i="3" s="1"/>
  <c r="P4909" i="3" s="1"/>
  <c r="M4910" i="3"/>
  <c r="N4910" i="3" s="1"/>
  <c r="O4910" i="3" s="1"/>
  <c r="P4910" i="3" s="1"/>
  <c r="M4911" i="3"/>
  <c r="N4911" i="3" s="1"/>
  <c r="O4911" i="3" s="1"/>
  <c r="P4911" i="3" s="1"/>
  <c r="M4912" i="3"/>
  <c r="N4912" i="3" s="1"/>
  <c r="O4912" i="3" s="1"/>
  <c r="P4912" i="3" s="1"/>
  <c r="M4913" i="3"/>
  <c r="N4913" i="3" s="1"/>
  <c r="O4913" i="3" s="1"/>
  <c r="P4913" i="3" s="1"/>
  <c r="M4914" i="3"/>
  <c r="N4914" i="3" s="1"/>
  <c r="O4914" i="3" s="1"/>
  <c r="P4914" i="3" s="1"/>
  <c r="M4915" i="3"/>
  <c r="N4915" i="3" s="1"/>
  <c r="O4915" i="3" s="1"/>
  <c r="P4915" i="3" s="1"/>
  <c r="M4916" i="3"/>
  <c r="N4916" i="3" s="1"/>
  <c r="O4916" i="3" s="1"/>
  <c r="P4916" i="3" s="1"/>
  <c r="M4917" i="3"/>
  <c r="N4917" i="3" s="1"/>
  <c r="O4917" i="3" s="1"/>
  <c r="P4917" i="3" s="1"/>
  <c r="M4918" i="3"/>
  <c r="N4918" i="3" s="1"/>
  <c r="O4918" i="3" s="1"/>
  <c r="P4918" i="3" s="1"/>
  <c r="M4919" i="3"/>
  <c r="N4919" i="3" s="1"/>
  <c r="O4919" i="3" s="1"/>
  <c r="P4919" i="3" s="1"/>
  <c r="M4920" i="3"/>
  <c r="N4920" i="3" s="1"/>
  <c r="O4920" i="3" s="1"/>
  <c r="P4920" i="3" s="1"/>
  <c r="M4921" i="3"/>
  <c r="N4921" i="3" s="1"/>
  <c r="O4921" i="3" s="1"/>
  <c r="P4921" i="3" s="1"/>
  <c r="M4922" i="3"/>
  <c r="N4922" i="3" s="1"/>
  <c r="O4922" i="3" s="1"/>
  <c r="P4922" i="3" s="1"/>
  <c r="M4923" i="3"/>
  <c r="N4923" i="3" s="1"/>
  <c r="O4923" i="3" s="1"/>
  <c r="P4923" i="3" s="1"/>
  <c r="M4924" i="3"/>
  <c r="N4924" i="3" s="1"/>
  <c r="O4924" i="3" s="1"/>
  <c r="P4924" i="3" s="1"/>
  <c r="M4925" i="3"/>
  <c r="N4925" i="3" s="1"/>
  <c r="O4925" i="3" s="1"/>
  <c r="P4925" i="3" s="1"/>
  <c r="M4926" i="3"/>
  <c r="N4926" i="3" s="1"/>
  <c r="O4926" i="3" s="1"/>
  <c r="P4926" i="3" s="1"/>
  <c r="M4927" i="3"/>
  <c r="N4927" i="3" s="1"/>
  <c r="O4927" i="3" s="1"/>
  <c r="P4927" i="3" s="1"/>
  <c r="M4928" i="3"/>
  <c r="N4928" i="3" s="1"/>
  <c r="O4928" i="3" s="1"/>
  <c r="P4928" i="3" s="1"/>
  <c r="M4929" i="3"/>
  <c r="N4929" i="3" s="1"/>
  <c r="O4929" i="3" s="1"/>
  <c r="P4929" i="3" s="1"/>
  <c r="M4930" i="3"/>
  <c r="N4930" i="3" s="1"/>
  <c r="O4930" i="3" s="1"/>
  <c r="P4930" i="3" s="1"/>
  <c r="M4931" i="3"/>
  <c r="N4931" i="3" s="1"/>
  <c r="O4931" i="3" s="1"/>
  <c r="P4931" i="3" s="1"/>
  <c r="M4932" i="3"/>
  <c r="N4932" i="3" s="1"/>
  <c r="O4932" i="3" s="1"/>
  <c r="P4932" i="3" s="1"/>
  <c r="M4933" i="3"/>
  <c r="N4933" i="3" s="1"/>
  <c r="O4933" i="3" s="1"/>
  <c r="P4933" i="3" s="1"/>
  <c r="M4934" i="3"/>
  <c r="N4934" i="3" s="1"/>
  <c r="O4934" i="3" s="1"/>
  <c r="P4934" i="3" s="1"/>
  <c r="M4935" i="3"/>
  <c r="N4935" i="3" s="1"/>
  <c r="O4935" i="3" s="1"/>
  <c r="P4935" i="3" s="1"/>
  <c r="M4936" i="3"/>
  <c r="N4936" i="3" s="1"/>
  <c r="O4936" i="3" s="1"/>
  <c r="P4936" i="3" s="1"/>
  <c r="M4937" i="3"/>
  <c r="N4937" i="3" s="1"/>
  <c r="O4937" i="3" s="1"/>
  <c r="P4937" i="3" s="1"/>
  <c r="M4938" i="3"/>
  <c r="N4938" i="3" s="1"/>
  <c r="O4938" i="3" s="1"/>
  <c r="P4938" i="3" s="1"/>
  <c r="M4939" i="3"/>
  <c r="N4939" i="3" s="1"/>
  <c r="O4939" i="3" s="1"/>
  <c r="P4939" i="3" s="1"/>
  <c r="M4940" i="3"/>
  <c r="N4940" i="3" s="1"/>
  <c r="O4940" i="3" s="1"/>
  <c r="P4940" i="3" s="1"/>
  <c r="M4941" i="3"/>
  <c r="N4941" i="3" s="1"/>
  <c r="O4941" i="3" s="1"/>
  <c r="P4941" i="3" s="1"/>
  <c r="M4942" i="3"/>
  <c r="N4942" i="3" s="1"/>
  <c r="O4942" i="3" s="1"/>
  <c r="P4942" i="3" s="1"/>
  <c r="M4943" i="3"/>
  <c r="N4943" i="3" s="1"/>
  <c r="O4943" i="3" s="1"/>
  <c r="P4943" i="3" s="1"/>
  <c r="M4944" i="3"/>
  <c r="N4944" i="3" s="1"/>
  <c r="O4944" i="3" s="1"/>
  <c r="P4944" i="3" s="1"/>
  <c r="M4945" i="3"/>
  <c r="N4945" i="3" s="1"/>
  <c r="O4945" i="3" s="1"/>
  <c r="P4945" i="3" s="1"/>
  <c r="M4946" i="3"/>
  <c r="N4946" i="3" s="1"/>
  <c r="O4946" i="3" s="1"/>
  <c r="P4946" i="3" s="1"/>
  <c r="M4947" i="3"/>
  <c r="N4947" i="3" s="1"/>
  <c r="O4947" i="3" s="1"/>
  <c r="P4947" i="3" s="1"/>
  <c r="M4948" i="3"/>
  <c r="N4948" i="3" s="1"/>
  <c r="O4948" i="3" s="1"/>
  <c r="P4948" i="3" s="1"/>
  <c r="M4949" i="3"/>
  <c r="N4949" i="3" s="1"/>
  <c r="O4949" i="3" s="1"/>
  <c r="P4949" i="3" s="1"/>
  <c r="M4950" i="3"/>
  <c r="N4950" i="3" s="1"/>
  <c r="O4950" i="3" s="1"/>
  <c r="P4950" i="3" s="1"/>
  <c r="M4951" i="3"/>
  <c r="N4951" i="3" s="1"/>
  <c r="O4951" i="3" s="1"/>
  <c r="P4951" i="3" s="1"/>
  <c r="M4952" i="3"/>
  <c r="N4952" i="3" s="1"/>
  <c r="O4952" i="3" s="1"/>
  <c r="P4952" i="3" s="1"/>
  <c r="M4953" i="3"/>
  <c r="N4953" i="3" s="1"/>
  <c r="O4953" i="3" s="1"/>
  <c r="P4953" i="3" s="1"/>
  <c r="M4954" i="3"/>
  <c r="N4954" i="3" s="1"/>
  <c r="O4954" i="3" s="1"/>
  <c r="P4954" i="3" s="1"/>
  <c r="M4955" i="3"/>
  <c r="N4955" i="3" s="1"/>
  <c r="O4955" i="3" s="1"/>
  <c r="P4955" i="3" s="1"/>
  <c r="M4956" i="3"/>
  <c r="N4956" i="3" s="1"/>
  <c r="O4956" i="3" s="1"/>
  <c r="P4956" i="3" s="1"/>
  <c r="M4957" i="3"/>
  <c r="N4957" i="3" s="1"/>
  <c r="O4957" i="3" s="1"/>
  <c r="P4957" i="3" s="1"/>
  <c r="M4958" i="3"/>
  <c r="N4958" i="3" s="1"/>
  <c r="O4958" i="3" s="1"/>
  <c r="P4958" i="3" s="1"/>
  <c r="M4959" i="3"/>
  <c r="N4959" i="3" s="1"/>
  <c r="O4959" i="3" s="1"/>
  <c r="P4959" i="3" s="1"/>
  <c r="M4960" i="3"/>
  <c r="N4960" i="3" s="1"/>
  <c r="O4960" i="3" s="1"/>
  <c r="P4960" i="3" s="1"/>
  <c r="M4961" i="3"/>
  <c r="N4961" i="3" s="1"/>
  <c r="O4961" i="3" s="1"/>
  <c r="P4961" i="3" s="1"/>
  <c r="M4962" i="3"/>
  <c r="N4962" i="3" s="1"/>
  <c r="O4962" i="3" s="1"/>
  <c r="P4962" i="3" s="1"/>
  <c r="M4963" i="3"/>
  <c r="N4963" i="3" s="1"/>
  <c r="O4963" i="3" s="1"/>
  <c r="P4963" i="3" s="1"/>
  <c r="M4964" i="3"/>
  <c r="N4964" i="3" s="1"/>
  <c r="O4964" i="3" s="1"/>
  <c r="P4964" i="3" s="1"/>
  <c r="M4965" i="3"/>
  <c r="N4965" i="3" s="1"/>
  <c r="O4965" i="3" s="1"/>
  <c r="P4965" i="3" s="1"/>
  <c r="M4966" i="3"/>
  <c r="N4966" i="3" s="1"/>
  <c r="O4966" i="3" s="1"/>
  <c r="P4966" i="3" s="1"/>
  <c r="M4967" i="3"/>
  <c r="N4967" i="3" s="1"/>
  <c r="O4967" i="3" s="1"/>
  <c r="P4967" i="3" s="1"/>
  <c r="M4968" i="3"/>
  <c r="N4968" i="3" s="1"/>
  <c r="O4968" i="3" s="1"/>
  <c r="P4968" i="3" s="1"/>
  <c r="M4969" i="3"/>
  <c r="N4969" i="3" s="1"/>
  <c r="O4969" i="3" s="1"/>
  <c r="P4969" i="3" s="1"/>
  <c r="M4970" i="3"/>
  <c r="N4970" i="3" s="1"/>
  <c r="O4970" i="3" s="1"/>
  <c r="P4970" i="3" s="1"/>
  <c r="M4971" i="3"/>
  <c r="N4971" i="3" s="1"/>
  <c r="O4971" i="3" s="1"/>
  <c r="P4971" i="3" s="1"/>
  <c r="M4972" i="3"/>
  <c r="N4972" i="3" s="1"/>
  <c r="O4972" i="3" s="1"/>
  <c r="P4972" i="3" s="1"/>
  <c r="M4973" i="3"/>
  <c r="N4973" i="3" s="1"/>
  <c r="O4973" i="3" s="1"/>
  <c r="P4973" i="3" s="1"/>
  <c r="M4974" i="3"/>
  <c r="N4974" i="3" s="1"/>
  <c r="O4974" i="3" s="1"/>
  <c r="P4974" i="3" s="1"/>
  <c r="M4975" i="3"/>
  <c r="N4975" i="3" s="1"/>
  <c r="O4975" i="3" s="1"/>
  <c r="P4975" i="3" s="1"/>
  <c r="M4976" i="3"/>
  <c r="N4976" i="3" s="1"/>
  <c r="O4976" i="3" s="1"/>
  <c r="P4976" i="3" s="1"/>
  <c r="M4977" i="3"/>
  <c r="N4977" i="3" s="1"/>
  <c r="O4977" i="3" s="1"/>
  <c r="P4977" i="3" s="1"/>
  <c r="M4978" i="3"/>
  <c r="N4978" i="3" s="1"/>
  <c r="O4978" i="3" s="1"/>
  <c r="P4978" i="3" s="1"/>
  <c r="M4979" i="3"/>
  <c r="N4979" i="3" s="1"/>
  <c r="O4979" i="3" s="1"/>
  <c r="P4979" i="3" s="1"/>
  <c r="M4980" i="3"/>
  <c r="N4980" i="3" s="1"/>
  <c r="O4980" i="3" s="1"/>
  <c r="P4980" i="3" s="1"/>
  <c r="M4981" i="3"/>
  <c r="N4981" i="3" s="1"/>
  <c r="O4981" i="3" s="1"/>
  <c r="P4981" i="3" s="1"/>
  <c r="M4982" i="3"/>
  <c r="N4982" i="3" s="1"/>
  <c r="O4982" i="3" s="1"/>
  <c r="P4982" i="3" s="1"/>
  <c r="M4983" i="3"/>
  <c r="N4983" i="3" s="1"/>
  <c r="O4983" i="3" s="1"/>
  <c r="P4983" i="3" s="1"/>
  <c r="M4984" i="3"/>
  <c r="N4984" i="3" s="1"/>
  <c r="O4984" i="3" s="1"/>
  <c r="P4984" i="3" s="1"/>
  <c r="M4985" i="3"/>
  <c r="N4985" i="3" s="1"/>
  <c r="O4985" i="3" s="1"/>
  <c r="P4985" i="3" s="1"/>
  <c r="M4986" i="3"/>
  <c r="N4986" i="3" s="1"/>
  <c r="O4986" i="3" s="1"/>
  <c r="P4986" i="3" s="1"/>
  <c r="M4987" i="3"/>
  <c r="N4987" i="3" s="1"/>
  <c r="O4987" i="3" s="1"/>
  <c r="P4987" i="3" s="1"/>
  <c r="M4988" i="3"/>
  <c r="N4988" i="3" s="1"/>
  <c r="O4988" i="3" s="1"/>
  <c r="P4988" i="3" s="1"/>
  <c r="M4989" i="3"/>
  <c r="N4989" i="3" s="1"/>
  <c r="O4989" i="3" s="1"/>
  <c r="P4989" i="3" s="1"/>
  <c r="M4990" i="3"/>
  <c r="N4990" i="3" s="1"/>
  <c r="O4990" i="3" s="1"/>
  <c r="P4990" i="3" s="1"/>
  <c r="M4991" i="3"/>
  <c r="N4991" i="3" s="1"/>
  <c r="O4991" i="3" s="1"/>
  <c r="P4991" i="3" s="1"/>
  <c r="M4992" i="3"/>
  <c r="N4992" i="3" s="1"/>
  <c r="O4992" i="3" s="1"/>
  <c r="P4992" i="3" s="1"/>
  <c r="M4993" i="3"/>
  <c r="N4993" i="3" s="1"/>
  <c r="O4993" i="3" s="1"/>
  <c r="P4993" i="3" s="1"/>
  <c r="M4994" i="3"/>
  <c r="N4994" i="3" s="1"/>
  <c r="O4994" i="3" s="1"/>
  <c r="P4994" i="3" s="1"/>
  <c r="M4995" i="3"/>
  <c r="N4995" i="3" s="1"/>
  <c r="O4995" i="3" s="1"/>
  <c r="P4995" i="3" s="1"/>
  <c r="M4996" i="3"/>
  <c r="N4996" i="3" s="1"/>
  <c r="O4996" i="3" s="1"/>
  <c r="P4996" i="3" s="1"/>
  <c r="M4997" i="3"/>
  <c r="N4997" i="3" s="1"/>
  <c r="O4997" i="3" s="1"/>
  <c r="P4997" i="3" s="1"/>
  <c r="M4998" i="3"/>
  <c r="N4998" i="3" s="1"/>
  <c r="O4998" i="3" s="1"/>
  <c r="P4998" i="3" s="1"/>
  <c r="M4999" i="3"/>
  <c r="N4999" i="3" s="1"/>
  <c r="O4999" i="3" s="1"/>
  <c r="P4999" i="3" s="1"/>
  <c r="M5000" i="3"/>
  <c r="N5000" i="3" s="1"/>
  <c r="O5000" i="3" s="1"/>
  <c r="P5000" i="3" s="1"/>
  <c r="M5001" i="3"/>
  <c r="N5001" i="3" s="1"/>
  <c r="O5001" i="3" s="1"/>
  <c r="P5001" i="3" s="1"/>
  <c r="M5002" i="3"/>
  <c r="N5002" i="3" s="1"/>
  <c r="O5002" i="3" s="1"/>
  <c r="P5002" i="3" s="1"/>
  <c r="M5003" i="3"/>
  <c r="N5003" i="3" s="1"/>
  <c r="O5003" i="3" s="1"/>
  <c r="P5003" i="3" s="1"/>
  <c r="M5004" i="3"/>
  <c r="N5004" i="3" s="1"/>
  <c r="O5004" i="3" s="1"/>
  <c r="P5004" i="3" s="1"/>
  <c r="M5005" i="3"/>
  <c r="N5005" i="3" s="1"/>
  <c r="O5005" i="3" s="1"/>
  <c r="P5005" i="3" s="1"/>
  <c r="M5006" i="3"/>
  <c r="N5006" i="3" s="1"/>
  <c r="O5006" i="3" s="1"/>
  <c r="P5006" i="3" s="1"/>
  <c r="M5007" i="3"/>
  <c r="N5007" i="3" s="1"/>
  <c r="O5007" i="3" s="1"/>
  <c r="P5007" i="3" s="1"/>
  <c r="M5008" i="3"/>
  <c r="N5008" i="3" s="1"/>
  <c r="O5008" i="3" s="1"/>
  <c r="P5008" i="3" s="1"/>
  <c r="M5009" i="3"/>
  <c r="N5009" i="3" s="1"/>
  <c r="O5009" i="3" s="1"/>
  <c r="P5009" i="3" s="1"/>
  <c r="M5010" i="3"/>
  <c r="N5010" i="3" s="1"/>
  <c r="O5010" i="3" s="1"/>
  <c r="P5010" i="3" s="1"/>
  <c r="M5011" i="3"/>
  <c r="N5011" i="3" s="1"/>
  <c r="O5011" i="3" s="1"/>
  <c r="P5011" i="3" s="1"/>
  <c r="M5012" i="3"/>
  <c r="N5012" i="3" s="1"/>
  <c r="O5012" i="3" s="1"/>
  <c r="P5012" i="3" s="1"/>
  <c r="M5013" i="3"/>
  <c r="N5013" i="3" s="1"/>
  <c r="O5013" i="3" s="1"/>
  <c r="P5013" i="3" s="1"/>
  <c r="M2" i="3"/>
  <c r="N2" i="3" s="1"/>
  <c r="O2" i="3" s="1"/>
  <c r="P2" i="3" s="1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3" i="3"/>
  <c r="Y1022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7" i="3"/>
  <c r="Y1346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8" i="3"/>
  <c r="Y2317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2576" i="3"/>
  <c r="Y2577" i="3"/>
  <c r="Y2578" i="3"/>
  <c r="Y2579" i="3"/>
  <c r="Y2580" i="3"/>
  <c r="Y2581" i="3"/>
  <c r="Y2582" i="3"/>
  <c r="Y2583" i="3"/>
  <c r="Y2584" i="3"/>
  <c r="Y2585" i="3"/>
  <c r="Y2586" i="3"/>
  <c r="Y2587" i="3"/>
  <c r="Y2588" i="3"/>
  <c r="Y2589" i="3"/>
  <c r="Y2590" i="3"/>
  <c r="Y2591" i="3"/>
  <c r="Y2592" i="3"/>
  <c r="Y2593" i="3"/>
  <c r="Y2594" i="3"/>
  <c r="Y2595" i="3"/>
  <c r="Y2596" i="3"/>
  <c r="Y2597" i="3"/>
  <c r="Y2598" i="3"/>
  <c r="Y2599" i="3"/>
  <c r="Y2600" i="3"/>
  <c r="Y2601" i="3"/>
  <c r="Y2602" i="3"/>
  <c r="Y2603" i="3"/>
  <c r="Y2604" i="3"/>
  <c r="Y2605" i="3"/>
  <c r="Y2606" i="3"/>
  <c r="Y2607" i="3"/>
  <c r="Y2608" i="3"/>
  <c r="Y2609" i="3"/>
  <c r="Y2610" i="3"/>
  <c r="Y2611" i="3"/>
  <c r="Y2612" i="3"/>
  <c r="Y2613" i="3"/>
  <c r="Y2614" i="3"/>
  <c r="Y2615" i="3"/>
  <c r="Y2616" i="3"/>
  <c r="Y2617" i="3"/>
  <c r="Y2618" i="3"/>
  <c r="Y2619" i="3"/>
  <c r="Y2620" i="3"/>
  <c r="Y2621" i="3"/>
  <c r="Y2622" i="3"/>
  <c r="Y2623" i="3"/>
  <c r="Y2624" i="3"/>
  <c r="Y2625" i="3"/>
  <c r="Y2626" i="3"/>
  <c r="Y2627" i="3"/>
  <c r="Y2628" i="3"/>
  <c r="Y2629" i="3"/>
  <c r="Y2630" i="3"/>
  <c r="Y2631" i="3"/>
  <c r="Y2632" i="3"/>
  <c r="Y2633" i="3"/>
  <c r="Y2634" i="3"/>
  <c r="Y2635" i="3"/>
  <c r="Y2636" i="3"/>
  <c r="Y2637" i="3"/>
  <c r="Y2638" i="3"/>
  <c r="Y2639" i="3"/>
  <c r="Y2640" i="3"/>
  <c r="Y2641" i="3"/>
  <c r="Y2642" i="3"/>
  <c r="Y2643" i="3"/>
  <c r="Y2644" i="3"/>
  <c r="Y2645" i="3"/>
  <c r="Y2646" i="3"/>
  <c r="Y2647" i="3"/>
  <c r="Y2648" i="3"/>
  <c r="Y2649" i="3"/>
  <c r="Y2650" i="3"/>
  <c r="Y2651" i="3"/>
  <c r="Y2652" i="3"/>
  <c r="Y2653" i="3"/>
  <c r="Y2654" i="3"/>
  <c r="Y2655" i="3"/>
  <c r="Y2656" i="3"/>
  <c r="Y2657" i="3"/>
  <c r="Y2658" i="3"/>
  <c r="Y2659" i="3"/>
  <c r="Y2660" i="3"/>
  <c r="Y2661" i="3"/>
  <c r="Y2662" i="3"/>
  <c r="Y2663" i="3"/>
  <c r="Y2664" i="3"/>
  <c r="Y2665" i="3"/>
  <c r="Y2666" i="3"/>
  <c r="Y2667" i="3"/>
  <c r="Y2668" i="3"/>
  <c r="Y2669" i="3"/>
  <c r="Y2670" i="3"/>
  <c r="Y2671" i="3"/>
  <c r="Y2672" i="3"/>
  <c r="Y2673" i="3"/>
  <c r="Y2674" i="3"/>
  <c r="Y2675" i="3"/>
  <c r="Y2676" i="3"/>
  <c r="Y2677" i="3"/>
  <c r="Y2678" i="3"/>
  <c r="Y2679" i="3"/>
  <c r="Y2680" i="3"/>
  <c r="Y2681" i="3"/>
  <c r="Y2682" i="3"/>
  <c r="Y2683" i="3"/>
  <c r="Y2684" i="3"/>
  <c r="Y2685" i="3"/>
  <c r="Y2686" i="3"/>
  <c r="Y2687" i="3"/>
  <c r="Y2688" i="3"/>
  <c r="Y2689" i="3"/>
  <c r="Y2690" i="3"/>
  <c r="Y2691" i="3"/>
  <c r="Y2692" i="3"/>
  <c r="Y2693" i="3"/>
  <c r="Y2694" i="3"/>
  <c r="Y2695" i="3"/>
  <c r="Y2696" i="3"/>
  <c r="Y2697" i="3"/>
  <c r="Y2698" i="3"/>
  <c r="Y2699" i="3"/>
  <c r="Y2700" i="3"/>
  <c r="Y2701" i="3"/>
  <c r="Y2702" i="3"/>
  <c r="Y2703" i="3"/>
  <c r="Y2704" i="3"/>
  <c r="Y2705" i="3"/>
  <c r="Y2706" i="3"/>
  <c r="Y2707" i="3"/>
  <c r="Y2708" i="3"/>
  <c r="Y2709" i="3"/>
  <c r="Y2710" i="3"/>
  <c r="Y2711" i="3"/>
  <c r="Y2712" i="3"/>
  <c r="Y2713" i="3"/>
  <c r="Y2714" i="3"/>
  <c r="Y2715" i="3"/>
  <c r="Y2716" i="3"/>
  <c r="Y2717" i="3"/>
  <c r="Y2718" i="3"/>
  <c r="Y2719" i="3"/>
  <c r="Y2720" i="3"/>
  <c r="Y2721" i="3"/>
  <c r="Y2722" i="3"/>
  <c r="Y2723" i="3"/>
  <c r="Y2724" i="3"/>
  <c r="Y2725" i="3"/>
  <c r="Y2726" i="3"/>
  <c r="Y2727" i="3"/>
  <c r="Y2728" i="3"/>
  <c r="Y2729" i="3"/>
  <c r="Y2730" i="3"/>
  <c r="Y2731" i="3"/>
  <c r="Y2732" i="3"/>
  <c r="Y2733" i="3"/>
  <c r="Y2734" i="3"/>
  <c r="Y2735" i="3"/>
  <c r="Y2736" i="3"/>
  <c r="Y2737" i="3"/>
  <c r="Y2738" i="3"/>
  <c r="Y2739" i="3"/>
  <c r="Y2740" i="3"/>
  <c r="Y2741" i="3"/>
  <c r="Y2742" i="3"/>
  <c r="Y2743" i="3"/>
  <c r="Y2744" i="3"/>
  <c r="Y2745" i="3"/>
  <c r="Y2746" i="3"/>
  <c r="Y2747" i="3"/>
  <c r="Y2748" i="3"/>
  <c r="Y2749" i="3"/>
  <c r="Y2750" i="3"/>
  <c r="Y2751" i="3"/>
  <c r="Y2752" i="3"/>
  <c r="Y2753" i="3"/>
  <c r="Y2754" i="3"/>
  <c r="Y2755" i="3"/>
  <c r="Y2756" i="3"/>
  <c r="Y2757" i="3"/>
  <c r="Y2758" i="3"/>
  <c r="Y2759" i="3"/>
  <c r="Y2760" i="3"/>
  <c r="Y2761" i="3"/>
  <c r="Y2762" i="3"/>
  <c r="Y2763" i="3"/>
  <c r="Y2764" i="3"/>
  <c r="Y2765" i="3"/>
  <c r="Y2766" i="3"/>
  <c r="Y2767" i="3"/>
  <c r="Y2768" i="3"/>
  <c r="Y2769" i="3"/>
  <c r="Y2770" i="3"/>
  <c r="Y2771" i="3"/>
  <c r="Y2772" i="3"/>
  <c r="Y2773" i="3"/>
  <c r="Y2774" i="3"/>
  <c r="Y2775" i="3"/>
  <c r="Y2776" i="3"/>
  <c r="Y2777" i="3"/>
  <c r="Y2778" i="3"/>
  <c r="Y2779" i="3"/>
  <c r="Y2780" i="3"/>
  <c r="Y2781" i="3"/>
  <c r="Y2782" i="3"/>
  <c r="Y2783" i="3"/>
  <c r="Y2784" i="3"/>
  <c r="Y2785" i="3"/>
  <c r="Y2786" i="3"/>
  <c r="Y2787" i="3"/>
  <c r="Y2788" i="3"/>
  <c r="Y2789" i="3"/>
  <c r="Y2790" i="3"/>
  <c r="Y2791" i="3"/>
  <c r="Y2792" i="3"/>
  <c r="Y2793" i="3"/>
  <c r="Y2794" i="3"/>
  <c r="Y2795" i="3"/>
  <c r="Y2796" i="3"/>
  <c r="Y2797" i="3"/>
  <c r="Y2798" i="3"/>
  <c r="Y2799" i="3"/>
  <c r="Y2800" i="3"/>
  <c r="Y2801" i="3"/>
  <c r="Y2802" i="3"/>
  <c r="Y2803" i="3"/>
  <c r="Y2804" i="3"/>
  <c r="Y2805" i="3"/>
  <c r="Y2806" i="3"/>
  <c r="Y2807" i="3"/>
  <c r="Y2808" i="3"/>
  <c r="Y2809" i="3"/>
  <c r="Y2810" i="3"/>
  <c r="Y2811" i="3"/>
  <c r="Y2812" i="3"/>
  <c r="Y2813" i="3"/>
  <c r="Y2814" i="3"/>
  <c r="Y2815" i="3"/>
  <c r="Y2816" i="3"/>
  <c r="Y2817" i="3"/>
  <c r="Y2818" i="3"/>
  <c r="Y2819" i="3"/>
  <c r="Y2820" i="3"/>
  <c r="Y2821" i="3"/>
  <c r="Y2822" i="3"/>
  <c r="Y2823" i="3"/>
  <c r="Y2824" i="3"/>
  <c r="Y2825" i="3"/>
  <c r="Y2826" i="3"/>
  <c r="Y2827" i="3"/>
  <c r="Y2828" i="3"/>
  <c r="Y2829" i="3"/>
  <c r="Y2830" i="3"/>
  <c r="Y2831" i="3"/>
  <c r="Y2832" i="3"/>
  <c r="Y2833" i="3"/>
  <c r="Y2834" i="3"/>
  <c r="Y2835" i="3"/>
  <c r="Y2836" i="3"/>
  <c r="Y2837" i="3"/>
  <c r="Y2838" i="3"/>
  <c r="Y2839" i="3"/>
  <c r="Y2840" i="3"/>
  <c r="Y2841" i="3"/>
  <c r="Y2842" i="3"/>
  <c r="Y2843" i="3"/>
  <c r="Y2844" i="3"/>
  <c r="Y2845" i="3"/>
  <c r="Y2846" i="3"/>
  <c r="Y2847" i="3"/>
  <c r="Y2848" i="3"/>
  <c r="Y2849" i="3"/>
  <c r="Y2850" i="3"/>
  <c r="Y2851" i="3"/>
  <c r="Y2852" i="3"/>
  <c r="Y2853" i="3"/>
  <c r="Y2854" i="3"/>
  <c r="Y2855" i="3"/>
  <c r="Y2856" i="3"/>
  <c r="Y2857" i="3"/>
  <c r="Y2858" i="3"/>
  <c r="Y2859" i="3"/>
  <c r="Y2860" i="3"/>
  <c r="Y2861" i="3"/>
  <c r="Y2862" i="3"/>
  <c r="Y2863" i="3"/>
  <c r="Y2864" i="3"/>
  <c r="Y2865" i="3"/>
  <c r="Y2866" i="3"/>
  <c r="Y2867" i="3"/>
  <c r="Y2868" i="3"/>
  <c r="Y2869" i="3"/>
  <c r="Y2870" i="3"/>
  <c r="Y2871" i="3"/>
  <c r="Y2872" i="3"/>
  <c r="Y2873" i="3"/>
  <c r="Y2874" i="3"/>
  <c r="Y2875" i="3"/>
  <c r="Y2876" i="3"/>
  <c r="Y2877" i="3"/>
  <c r="Y2878" i="3"/>
  <c r="Y2879" i="3"/>
  <c r="Y2880" i="3"/>
  <c r="Y2881" i="3"/>
  <c r="Y2882" i="3"/>
  <c r="Y2883" i="3"/>
  <c r="Y2884" i="3"/>
  <c r="Y2885" i="3"/>
  <c r="Y2886" i="3"/>
  <c r="Y2887" i="3"/>
  <c r="Y2888" i="3"/>
  <c r="Y2889" i="3"/>
  <c r="Y2890" i="3"/>
  <c r="Y2891" i="3"/>
  <c r="Y2892" i="3"/>
  <c r="Y2893" i="3"/>
  <c r="Y2894" i="3"/>
  <c r="Y2895" i="3"/>
  <c r="Y2896" i="3"/>
  <c r="Y2897" i="3"/>
  <c r="Y2898" i="3"/>
  <c r="Y2899" i="3"/>
  <c r="Y2900" i="3"/>
  <c r="Y2901" i="3"/>
  <c r="Y2902" i="3"/>
  <c r="Y2903" i="3"/>
  <c r="Y2904" i="3"/>
  <c r="Y2905" i="3"/>
  <c r="Y2906" i="3"/>
  <c r="Y2907" i="3"/>
  <c r="Y2908" i="3"/>
  <c r="Y2909" i="3"/>
  <c r="Y2910" i="3"/>
  <c r="Y2911" i="3"/>
  <c r="Y2912" i="3"/>
  <c r="Y2913" i="3"/>
  <c r="Y2914" i="3"/>
  <c r="Y2915" i="3"/>
  <c r="Y2916" i="3"/>
  <c r="Y2917" i="3"/>
  <c r="Y2918" i="3"/>
  <c r="Y2919" i="3"/>
  <c r="Y2920" i="3"/>
  <c r="Y2921" i="3"/>
  <c r="Y2922" i="3"/>
  <c r="Y2923" i="3"/>
  <c r="Y2924" i="3"/>
  <c r="Y2925" i="3"/>
  <c r="Y2926" i="3"/>
  <c r="Y2927" i="3"/>
  <c r="Y2928" i="3"/>
  <c r="Y2929" i="3"/>
  <c r="Y2930" i="3"/>
  <c r="Y2931" i="3"/>
  <c r="Y2932" i="3"/>
  <c r="Y2933" i="3"/>
  <c r="Y2934" i="3"/>
  <c r="Y2935" i="3"/>
  <c r="Y2936" i="3"/>
  <c r="Y2937" i="3"/>
  <c r="Y2938" i="3"/>
  <c r="Y2939" i="3"/>
  <c r="Y2940" i="3"/>
  <c r="Y2941" i="3"/>
  <c r="Y2942" i="3"/>
  <c r="Y2943" i="3"/>
  <c r="Y2944" i="3"/>
  <c r="Y2945" i="3"/>
  <c r="Y2946" i="3"/>
  <c r="Y2947" i="3"/>
  <c r="Y2948" i="3"/>
  <c r="Y2949" i="3"/>
  <c r="Y2950" i="3"/>
  <c r="Y2951" i="3"/>
  <c r="Y2952" i="3"/>
  <c r="Y2953" i="3"/>
  <c r="Y2954" i="3"/>
  <c r="Y2955" i="3"/>
  <c r="Y2956" i="3"/>
  <c r="Y2957" i="3"/>
  <c r="Y2958" i="3"/>
  <c r="Y2959" i="3"/>
  <c r="Y2960" i="3"/>
  <c r="Y2961" i="3"/>
  <c r="Y2962" i="3"/>
  <c r="Y2963" i="3"/>
  <c r="Y2964" i="3"/>
  <c r="Y2965" i="3"/>
  <c r="Y2966" i="3"/>
  <c r="Y2967" i="3"/>
  <c r="Y2968" i="3"/>
  <c r="Y2969" i="3"/>
  <c r="Y2970" i="3"/>
  <c r="Y2971" i="3"/>
  <c r="Y2972" i="3"/>
  <c r="Y2973" i="3"/>
  <c r="Y2974" i="3"/>
  <c r="Y2975" i="3"/>
  <c r="Y2976" i="3"/>
  <c r="Y2977" i="3"/>
  <c r="Y2978" i="3"/>
  <c r="Y2979" i="3"/>
  <c r="Y2980" i="3"/>
  <c r="Y2981" i="3"/>
  <c r="Y2982" i="3"/>
  <c r="Y2983" i="3"/>
  <c r="Y2984" i="3"/>
  <c r="Y2985" i="3"/>
  <c r="Y2986" i="3"/>
  <c r="Y2987" i="3"/>
  <c r="Y2988" i="3"/>
  <c r="Y2989" i="3"/>
  <c r="Y2990" i="3"/>
  <c r="Y2991" i="3"/>
  <c r="Y2992" i="3"/>
  <c r="Y2993" i="3"/>
  <c r="Y2994" i="3"/>
  <c r="Y2995" i="3"/>
  <c r="Y2996" i="3"/>
  <c r="Y2997" i="3"/>
  <c r="Y2998" i="3"/>
  <c r="Y2999" i="3"/>
  <c r="Y3000" i="3"/>
  <c r="Y3001" i="3"/>
  <c r="Y3002" i="3"/>
  <c r="Y3003" i="3"/>
  <c r="Y3004" i="3"/>
  <c r="Y3005" i="3"/>
  <c r="Y3006" i="3"/>
  <c r="Y3007" i="3"/>
  <c r="Y3008" i="3"/>
  <c r="Y3009" i="3"/>
  <c r="Y3010" i="3"/>
  <c r="Y3011" i="3"/>
  <c r="Y3012" i="3"/>
  <c r="Y3013" i="3"/>
  <c r="Y3014" i="3"/>
  <c r="Y3015" i="3"/>
  <c r="Y3016" i="3"/>
  <c r="Y3017" i="3"/>
  <c r="Y3018" i="3"/>
  <c r="Y3019" i="3"/>
  <c r="Y3020" i="3"/>
  <c r="Y3021" i="3"/>
  <c r="Y3022" i="3"/>
  <c r="Y3023" i="3"/>
  <c r="Y3024" i="3"/>
  <c r="Y3025" i="3"/>
  <c r="Y3026" i="3"/>
  <c r="Y3027" i="3"/>
  <c r="Y3028" i="3"/>
  <c r="Y3029" i="3"/>
  <c r="Y3030" i="3"/>
  <c r="Y3031" i="3"/>
  <c r="Y3032" i="3"/>
  <c r="Y3033" i="3"/>
  <c r="Y3034" i="3"/>
  <c r="Y3035" i="3"/>
  <c r="Y3036" i="3"/>
  <c r="Y3037" i="3"/>
  <c r="Y3038" i="3"/>
  <c r="Y3039" i="3"/>
  <c r="Y3040" i="3"/>
  <c r="Y3041" i="3"/>
  <c r="Y3042" i="3"/>
  <c r="Y3043" i="3"/>
  <c r="Y3044" i="3"/>
  <c r="Y3045" i="3"/>
  <c r="Y3046" i="3"/>
  <c r="Y3047" i="3"/>
  <c r="Y3048" i="3"/>
  <c r="Y3049" i="3"/>
  <c r="Y3050" i="3"/>
  <c r="Y3051" i="3"/>
  <c r="Y3052" i="3"/>
  <c r="Y3053" i="3"/>
  <c r="Y3054" i="3"/>
  <c r="Y3055" i="3"/>
  <c r="Y3056" i="3"/>
  <c r="Y3057" i="3"/>
  <c r="Y3058" i="3"/>
  <c r="Y3059" i="3"/>
  <c r="Y3060" i="3"/>
  <c r="Y3061" i="3"/>
  <c r="Y3062" i="3"/>
  <c r="Y3063" i="3"/>
  <c r="Y3064" i="3"/>
  <c r="Y3065" i="3"/>
  <c r="Y3066" i="3"/>
  <c r="Y3067" i="3"/>
  <c r="Y3068" i="3"/>
  <c r="Y3069" i="3"/>
  <c r="Y3070" i="3"/>
  <c r="Y3071" i="3"/>
  <c r="Y3072" i="3"/>
  <c r="Y3073" i="3"/>
  <c r="Y3074" i="3"/>
  <c r="Y3075" i="3"/>
  <c r="Y3076" i="3"/>
  <c r="Y3077" i="3"/>
  <c r="Y3078" i="3"/>
  <c r="Y3079" i="3"/>
  <c r="Y3080" i="3"/>
  <c r="Y3081" i="3"/>
  <c r="Y3082" i="3"/>
  <c r="Y3083" i="3"/>
  <c r="Y3084" i="3"/>
  <c r="Y3085" i="3"/>
  <c r="Y3086" i="3"/>
  <c r="Y3087" i="3"/>
  <c r="Y3088" i="3"/>
  <c r="Y3089" i="3"/>
  <c r="Y3090" i="3"/>
  <c r="Y3091" i="3"/>
  <c r="Y3092" i="3"/>
  <c r="Y3093" i="3"/>
  <c r="Y3094" i="3"/>
  <c r="Y3095" i="3"/>
  <c r="Y3096" i="3"/>
  <c r="Y3097" i="3"/>
  <c r="Y3098" i="3"/>
  <c r="Y3099" i="3"/>
  <c r="Y3100" i="3"/>
  <c r="Y3101" i="3"/>
  <c r="Y3102" i="3"/>
  <c r="Y3103" i="3"/>
  <c r="Y3104" i="3"/>
  <c r="Y3105" i="3"/>
  <c r="Y3106" i="3"/>
  <c r="Y3107" i="3"/>
  <c r="Y3108" i="3"/>
  <c r="Y3109" i="3"/>
  <c r="Y3110" i="3"/>
  <c r="Y3111" i="3"/>
  <c r="Y3112" i="3"/>
  <c r="Y3113" i="3"/>
  <c r="Y3114" i="3"/>
  <c r="Y3115" i="3"/>
  <c r="Y3116" i="3"/>
  <c r="Y3117" i="3"/>
  <c r="Y3118" i="3"/>
  <c r="Y3119" i="3"/>
  <c r="Y3120" i="3"/>
  <c r="Y3121" i="3"/>
  <c r="Y3122" i="3"/>
  <c r="Y3123" i="3"/>
  <c r="Y3124" i="3"/>
  <c r="Y3125" i="3"/>
  <c r="Y3126" i="3"/>
  <c r="Y3127" i="3"/>
  <c r="Y3128" i="3"/>
  <c r="Y3129" i="3"/>
  <c r="Y3130" i="3"/>
  <c r="Y3131" i="3"/>
  <c r="Y3132" i="3"/>
  <c r="Y3133" i="3"/>
  <c r="Y3134" i="3"/>
  <c r="Y3135" i="3"/>
  <c r="Y3136" i="3"/>
  <c r="Y3137" i="3"/>
  <c r="Y3138" i="3"/>
  <c r="Y3139" i="3"/>
  <c r="Y3140" i="3"/>
  <c r="Y3141" i="3"/>
  <c r="Y3142" i="3"/>
  <c r="Y3143" i="3"/>
  <c r="Y3144" i="3"/>
  <c r="Y3145" i="3"/>
  <c r="Y3146" i="3"/>
  <c r="Y3147" i="3"/>
  <c r="Y3148" i="3"/>
  <c r="Y3149" i="3"/>
  <c r="Y3150" i="3"/>
  <c r="Y3151" i="3"/>
  <c r="Y3152" i="3"/>
  <c r="Y3153" i="3"/>
  <c r="Y3154" i="3"/>
  <c r="Y3155" i="3"/>
  <c r="Y3156" i="3"/>
  <c r="Y3157" i="3"/>
  <c r="Y3158" i="3"/>
  <c r="Y3159" i="3"/>
  <c r="Y3160" i="3"/>
  <c r="Y3161" i="3"/>
  <c r="Y3162" i="3"/>
  <c r="Y3163" i="3"/>
  <c r="Y3164" i="3"/>
  <c r="Y3165" i="3"/>
  <c r="Y3166" i="3"/>
  <c r="Y3167" i="3"/>
  <c r="Y3168" i="3"/>
  <c r="Y3169" i="3"/>
  <c r="Y3170" i="3"/>
  <c r="Y3171" i="3"/>
  <c r="Y3172" i="3"/>
  <c r="Y3173" i="3"/>
  <c r="Y3174" i="3"/>
  <c r="Y3175" i="3"/>
  <c r="Y3176" i="3"/>
  <c r="Y3177" i="3"/>
  <c r="Y3178" i="3"/>
  <c r="Y3179" i="3"/>
  <c r="Y3180" i="3"/>
  <c r="Y3181" i="3"/>
  <c r="Y3182" i="3"/>
  <c r="Y3183" i="3"/>
  <c r="Y3184" i="3"/>
  <c r="Y3185" i="3"/>
  <c r="Y3186" i="3"/>
  <c r="Y3187" i="3"/>
  <c r="Y3188" i="3"/>
  <c r="Y3189" i="3"/>
  <c r="Y3190" i="3"/>
  <c r="Y3191" i="3"/>
  <c r="Y3192" i="3"/>
  <c r="Y3193" i="3"/>
  <c r="Y3194" i="3"/>
  <c r="Y3195" i="3"/>
  <c r="Y3196" i="3"/>
  <c r="Y3197" i="3"/>
  <c r="Y3198" i="3"/>
  <c r="Y3199" i="3"/>
  <c r="Y3200" i="3"/>
  <c r="Y3201" i="3"/>
  <c r="Y3202" i="3"/>
  <c r="Y3203" i="3"/>
  <c r="Y3204" i="3"/>
  <c r="Y3205" i="3"/>
  <c r="Y3206" i="3"/>
  <c r="Y3207" i="3"/>
  <c r="Y3208" i="3"/>
  <c r="Y3209" i="3"/>
  <c r="Y3210" i="3"/>
  <c r="Y3211" i="3"/>
  <c r="Y3212" i="3"/>
  <c r="Y3213" i="3"/>
  <c r="Y3214" i="3"/>
  <c r="Y3215" i="3"/>
  <c r="Y3216" i="3"/>
  <c r="Y3217" i="3"/>
  <c r="Y3218" i="3"/>
  <c r="Y3219" i="3"/>
  <c r="Y3220" i="3"/>
  <c r="Y3221" i="3"/>
  <c r="Y3222" i="3"/>
  <c r="Y3223" i="3"/>
  <c r="Y3224" i="3"/>
  <c r="Y3225" i="3"/>
  <c r="Y3226" i="3"/>
  <c r="Y3227" i="3"/>
  <c r="Y3228" i="3"/>
  <c r="Y3229" i="3"/>
  <c r="Y3230" i="3"/>
  <c r="Y3231" i="3"/>
  <c r="Y3232" i="3"/>
  <c r="Y3233" i="3"/>
  <c r="Y3234" i="3"/>
  <c r="Y3235" i="3"/>
  <c r="Y3236" i="3"/>
  <c r="Y3237" i="3"/>
  <c r="Y3238" i="3"/>
  <c r="Y3239" i="3"/>
  <c r="Y3240" i="3"/>
  <c r="Y3241" i="3"/>
  <c r="Y3242" i="3"/>
  <c r="Y3243" i="3"/>
  <c r="Y3244" i="3"/>
  <c r="Y3245" i="3"/>
  <c r="Y3246" i="3"/>
  <c r="Y3247" i="3"/>
  <c r="Y3248" i="3"/>
  <c r="Y3249" i="3"/>
  <c r="Y3250" i="3"/>
  <c r="Y3251" i="3"/>
  <c r="Y3252" i="3"/>
  <c r="Y3253" i="3"/>
  <c r="Y3254" i="3"/>
  <c r="Y3255" i="3"/>
  <c r="Y3256" i="3"/>
  <c r="Y3257" i="3"/>
  <c r="Y3258" i="3"/>
  <c r="Y3259" i="3"/>
  <c r="Y3260" i="3"/>
  <c r="Y3261" i="3"/>
  <c r="Y3262" i="3"/>
  <c r="Y3263" i="3"/>
  <c r="Y3264" i="3"/>
  <c r="Y3265" i="3"/>
  <c r="Y3266" i="3"/>
  <c r="Y3267" i="3"/>
  <c r="Y3268" i="3"/>
  <c r="Y3269" i="3"/>
  <c r="Y3270" i="3"/>
  <c r="Y3271" i="3"/>
  <c r="Y3272" i="3"/>
  <c r="Y3273" i="3"/>
  <c r="Y3274" i="3"/>
  <c r="Y3275" i="3"/>
  <c r="Y3276" i="3"/>
  <c r="Y3277" i="3"/>
  <c r="Y3278" i="3"/>
  <c r="Y3279" i="3"/>
  <c r="Y3280" i="3"/>
  <c r="Y3281" i="3"/>
  <c r="Y3282" i="3"/>
  <c r="Y3283" i="3"/>
  <c r="Y3284" i="3"/>
  <c r="Y3285" i="3"/>
  <c r="Y3286" i="3"/>
  <c r="Y3287" i="3"/>
  <c r="Y3288" i="3"/>
  <c r="Y3289" i="3"/>
  <c r="Y3290" i="3"/>
  <c r="Y3291" i="3"/>
  <c r="Y3292" i="3"/>
  <c r="Y3293" i="3"/>
  <c r="Y3294" i="3"/>
  <c r="Y3295" i="3"/>
  <c r="Y3296" i="3"/>
  <c r="Y3297" i="3"/>
  <c r="Y3298" i="3"/>
  <c r="Y3299" i="3"/>
  <c r="Y3300" i="3"/>
  <c r="Y3301" i="3"/>
  <c r="Y3302" i="3"/>
  <c r="Y3303" i="3"/>
  <c r="Y3304" i="3"/>
  <c r="Y3305" i="3"/>
  <c r="Y3306" i="3"/>
  <c r="Y3307" i="3"/>
  <c r="Y3308" i="3"/>
  <c r="Y3309" i="3"/>
  <c r="Y3310" i="3"/>
  <c r="Y3311" i="3"/>
  <c r="Y3312" i="3"/>
  <c r="Y3313" i="3"/>
  <c r="Y3314" i="3"/>
  <c r="Y3315" i="3"/>
  <c r="Y3316" i="3"/>
  <c r="Y3317" i="3"/>
  <c r="Y3318" i="3"/>
  <c r="Y3319" i="3"/>
  <c r="Y3320" i="3"/>
  <c r="Y3321" i="3"/>
  <c r="Y3322" i="3"/>
  <c r="Y3323" i="3"/>
  <c r="Y3324" i="3"/>
  <c r="Y3325" i="3"/>
  <c r="Y3326" i="3"/>
  <c r="Y3327" i="3"/>
  <c r="Y3328" i="3"/>
  <c r="Y3329" i="3"/>
  <c r="Y3330" i="3"/>
  <c r="Y3331" i="3"/>
  <c r="Y3332" i="3"/>
  <c r="Y3333" i="3"/>
  <c r="Y3334" i="3"/>
  <c r="Y3335" i="3"/>
  <c r="Y3336" i="3"/>
  <c r="Y3337" i="3"/>
  <c r="Y3338" i="3"/>
  <c r="Y3339" i="3"/>
  <c r="Y3340" i="3"/>
  <c r="Y3341" i="3"/>
  <c r="Y3342" i="3"/>
  <c r="Y3343" i="3"/>
  <c r="Y3344" i="3"/>
  <c r="Y3345" i="3"/>
  <c r="Y3346" i="3"/>
  <c r="Y3347" i="3"/>
  <c r="Y3348" i="3"/>
  <c r="Y3349" i="3"/>
  <c r="Y3350" i="3"/>
  <c r="Y3351" i="3"/>
  <c r="Y3352" i="3"/>
  <c r="Y3353" i="3"/>
  <c r="Y3354" i="3"/>
  <c r="Y3355" i="3"/>
  <c r="Y3356" i="3"/>
  <c r="Y3357" i="3"/>
  <c r="Y3358" i="3"/>
  <c r="Y3359" i="3"/>
  <c r="Y3360" i="3"/>
  <c r="Y3361" i="3"/>
  <c r="Y3362" i="3"/>
  <c r="Y3363" i="3"/>
  <c r="Y3364" i="3"/>
  <c r="Y3365" i="3"/>
  <c r="Y3366" i="3"/>
  <c r="Y3367" i="3"/>
  <c r="Y3368" i="3"/>
  <c r="Y3369" i="3"/>
  <c r="Y3370" i="3"/>
  <c r="Y3371" i="3"/>
  <c r="Y3372" i="3"/>
  <c r="Y3373" i="3"/>
  <c r="Y3374" i="3"/>
  <c r="Y3375" i="3"/>
  <c r="Y3376" i="3"/>
  <c r="Y3377" i="3"/>
  <c r="Y3378" i="3"/>
  <c r="Y3379" i="3"/>
  <c r="Y3380" i="3"/>
  <c r="Y3381" i="3"/>
  <c r="Y3382" i="3"/>
  <c r="Y3383" i="3"/>
  <c r="Y3384" i="3"/>
  <c r="Y3385" i="3"/>
  <c r="Y3386" i="3"/>
  <c r="Y3387" i="3"/>
  <c r="Y3388" i="3"/>
  <c r="Y3389" i="3"/>
  <c r="Y3390" i="3"/>
  <c r="Y3391" i="3"/>
  <c r="Y3392" i="3"/>
  <c r="Y3393" i="3"/>
  <c r="Y3394" i="3"/>
  <c r="Y3395" i="3"/>
  <c r="Y3396" i="3"/>
  <c r="Y3397" i="3"/>
  <c r="Y3398" i="3"/>
  <c r="Y3399" i="3"/>
  <c r="Y3400" i="3"/>
  <c r="Y3401" i="3"/>
  <c r="Y3402" i="3"/>
  <c r="Y3403" i="3"/>
  <c r="Y3404" i="3"/>
  <c r="Y3405" i="3"/>
  <c r="Y3406" i="3"/>
  <c r="Y3407" i="3"/>
  <c r="Y3408" i="3"/>
  <c r="Y3409" i="3"/>
  <c r="Y3410" i="3"/>
  <c r="Y3411" i="3"/>
  <c r="Y3412" i="3"/>
  <c r="Y3413" i="3"/>
  <c r="Y3414" i="3"/>
  <c r="Y3415" i="3"/>
  <c r="Y3416" i="3"/>
  <c r="Y3417" i="3"/>
  <c r="Y3418" i="3"/>
  <c r="Y3419" i="3"/>
  <c r="Y3420" i="3"/>
  <c r="Y3421" i="3"/>
  <c r="Y3422" i="3"/>
  <c r="Y3423" i="3"/>
  <c r="Y3424" i="3"/>
  <c r="Y3425" i="3"/>
  <c r="Y3426" i="3"/>
  <c r="Y3427" i="3"/>
  <c r="Y3428" i="3"/>
  <c r="Y3429" i="3"/>
  <c r="Y3430" i="3"/>
  <c r="Y3431" i="3"/>
  <c r="Y3432" i="3"/>
  <c r="Y3433" i="3"/>
  <c r="Y3434" i="3"/>
  <c r="Y3435" i="3"/>
  <c r="Y3436" i="3"/>
  <c r="Y3437" i="3"/>
  <c r="Y3438" i="3"/>
  <c r="Y3439" i="3"/>
  <c r="Y3440" i="3"/>
  <c r="Y3441" i="3"/>
  <c r="Y3442" i="3"/>
  <c r="Y3443" i="3"/>
  <c r="Y3444" i="3"/>
  <c r="Y3445" i="3"/>
  <c r="Y3446" i="3"/>
  <c r="Y3447" i="3"/>
  <c r="Y3448" i="3"/>
  <c r="Y3449" i="3"/>
  <c r="Y3450" i="3"/>
  <c r="Y3451" i="3"/>
  <c r="Y3452" i="3"/>
  <c r="Y3453" i="3"/>
  <c r="Y3454" i="3"/>
  <c r="Y3455" i="3"/>
  <c r="Y3456" i="3"/>
  <c r="Y3457" i="3"/>
  <c r="Y3458" i="3"/>
  <c r="Y3459" i="3"/>
  <c r="Y3460" i="3"/>
  <c r="Y3461" i="3"/>
  <c r="Y3462" i="3"/>
  <c r="Y3463" i="3"/>
  <c r="Y3464" i="3"/>
  <c r="Y3465" i="3"/>
  <c r="Y3466" i="3"/>
  <c r="Y3467" i="3"/>
  <c r="Y3468" i="3"/>
  <c r="Y3469" i="3"/>
  <c r="Y3470" i="3"/>
  <c r="Y3471" i="3"/>
  <c r="Y3472" i="3"/>
  <c r="Y3473" i="3"/>
  <c r="Y3474" i="3"/>
  <c r="Y3475" i="3"/>
  <c r="Y3476" i="3"/>
  <c r="Y3477" i="3"/>
  <c r="Y3478" i="3"/>
  <c r="Y3479" i="3"/>
  <c r="Y3480" i="3"/>
  <c r="Y3481" i="3"/>
  <c r="Y3482" i="3"/>
  <c r="Y3483" i="3"/>
  <c r="Y3484" i="3"/>
  <c r="Y3485" i="3"/>
  <c r="Y3486" i="3"/>
  <c r="Y3487" i="3"/>
  <c r="Y3488" i="3"/>
  <c r="Y3489" i="3"/>
  <c r="Y3490" i="3"/>
  <c r="Y3491" i="3"/>
  <c r="Y3492" i="3"/>
  <c r="Y3493" i="3"/>
  <c r="Y3494" i="3"/>
  <c r="Y3495" i="3"/>
  <c r="Y3496" i="3"/>
  <c r="Y3497" i="3"/>
  <c r="Y3498" i="3"/>
  <c r="Y3499" i="3"/>
  <c r="Y3500" i="3"/>
  <c r="Y3501" i="3"/>
  <c r="Y3502" i="3"/>
  <c r="Y3503" i="3"/>
  <c r="Y3504" i="3"/>
  <c r="Y3505" i="3"/>
  <c r="Y3506" i="3"/>
  <c r="Y3507" i="3"/>
  <c r="Y3508" i="3"/>
  <c r="Y3509" i="3"/>
  <c r="Y3510" i="3"/>
  <c r="Y3511" i="3"/>
  <c r="Y3512" i="3"/>
  <c r="Y3513" i="3"/>
  <c r="Y3514" i="3"/>
  <c r="Y3515" i="3"/>
  <c r="Y3516" i="3"/>
  <c r="Y3517" i="3"/>
  <c r="Y3518" i="3"/>
  <c r="Y3519" i="3"/>
  <c r="Y3520" i="3"/>
  <c r="Y3521" i="3"/>
  <c r="Y3522" i="3"/>
  <c r="Y3523" i="3"/>
  <c r="Y3524" i="3"/>
  <c r="Y3525" i="3"/>
  <c r="Y3526" i="3"/>
  <c r="Y3527" i="3"/>
  <c r="Y3528" i="3"/>
  <c r="Y3529" i="3"/>
  <c r="Y3530" i="3"/>
  <c r="Y3531" i="3"/>
  <c r="Y3532" i="3"/>
  <c r="Y3533" i="3"/>
  <c r="Y3534" i="3"/>
  <c r="Y3535" i="3"/>
  <c r="Y3536" i="3"/>
  <c r="Y3537" i="3"/>
  <c r="Y3538" i="3"/>
  <c r="Y3539" i="3"/>
  <c r="Y3540" i="3"/>
  <c r="Y3541" i="3"/>
  <c r="Y3542" i="3"/>
  <c r="Y3543" i="3"/>
  <c r="Y3544" i="3"/>
  <c r="Y3545" i="3"/>
  <c r="Y3546" i="3"/>
  <c r="Y3547" i="3"/>
  <c r="Y3548" i="3"/>
  <c r="Y3549" i="3"/>
  <c r="Y3550" i="3"/>
  <c r="Y3551" i="3"/>
  <c r="Y3552" i="3"/>
  <c r="Y3553" i="3"/>
  <c r="Y3554" i="3"/>
  <c r="Y3555" i="3"/>
  <c r="Y3556" i="3"/>
  <c r="Y3557" i="3"/>
  <c r="Y3558" i="3"/>
  <c r="Y3559" i="3"/>
  <c r="Y3560" i="3"/>
  <c r="Y3561" i="3"/>
  <c r="Y3562" i="3"/>
  <c r="Y3563" i="3"/>
  <c r="Y3564" i="3"/>
  <c r="Y3565" i="3"/>
  <c r="Y3566" i="3"/>
  <c r="Y3567" i="3"/>
  <c r="Y3568" i="3"/>
  <c r="Y3569" i="3"/>
  <c r="Y3570" i="3"/>
  <c r="Y3571" i="3"/>
  <c r="Y3572" i="3"/>
  <c r="Y3573" i="3"/>
  <c r="Y3574" i="3"/>
  <c r="Y3575" i="3"/>
  <c r="Y3576" i="3"/>
  <c r="Y3577" i="3"/>
  <c r="Y3578" i="3"/>
  <c r="Y3579" i="3"/>
  <c r="Y3580" i="3"/>
  <c r="Y3581" i="3"/>
  <c r="Y3582" i="3"/>
  <c r="Y3583" i="3"/>
  <c r="Y3584" i="3"/>
  <c r="Y3585" i="3"/>
  <c r="Y3586" i="3"/>
  <c r="Y3587" i="3"/>
  <c r="Y3588" i="3"/>
  <c r="Y3589" i="3"/>
  <c r="Y3590" i="3"/>
  <c r="Y3591" i="3"/>
  <c r="Y3592" i="3"/>
  <c r="Y3593" i="3"/>
  <c r="Y3594" i="3"/>
  <c r="Y3595" i="3"/>
  <c r="Y3596" i="3"/>
  <c r="Y3597" i="3"/>
  <c r="Y3598" i="3"/>
  <c r="Y3599" i="3"/>
  <c r="Y3600" i="3"/>
  <c r="Y3601" i="3"/>
  <c r="Y3602" i="3"/>
  <c r="Y3603" i="3"/>
  <c r="Y3604" i="3"/>
  <c r="Y3605" i="3"/>
  <c r="Y3606" i="3"/>
  <c r="Y3607" i="3"/>
  <c r="Y3608" i="3"/>
  <c r="Y3609" i="3"/>
  <c r="Y3610" i="3"/>
  <c r="Y3611" i="3"/>
  <c r="Y3612" i="3"/>
  <c r="Y3613" i="3"/>
  <c r="Y3614" i="3"/>
  <c r="Y3615" i="3"/>
  <c r="Y3616" i="3"/>
  <c r="Y3617" i="3"/>
  <c r="Y3618" i="3"/>
  <c r="Y3619" i="3"/>
  <c r="Y3620" i="3"/>
  <c r="Y3621" i="3"/>
  <c r="Y3622" i="3"/>
  <c r="Y3623" i="3"/>
  <c r="Y3624" i="3"/>
  <c r="Y3625" i="3"/>
  <c r="Y3626" i="3"/>
  <c r="Y3627" i="3"/>
  <c r="Y3628" i="3"/>
  <c r="Y3629" i="3"/>
  <c r="Y3630" i="3"/>
  <c r="Y3631" i="3"/>
  <c r="Y3632" i="3"/>
  <c r="Y3633" i="3"/>
  <c r="Y3634" i="3"/>
  <c r="Y3635" i="3"/>
  <c r="Y3636" i="3"/>
  <c r="Y3637" i="3"/>
  <c r="Y3638" i="3"/>
  <c r="Y3639" i="3"/>
  <c r="Y3640" i="3"/>
  <c r="Y3641" i="3"/>
  <c r="Y3642" i="3"/>
  <c r="Y3643" i="3"/>
  <c r="Y3644" i="3"/>
  <c r="Y3645" i="3"/>
  <c r="Y3646" i="3"/>
  <c r="Y3647" i="3"/>
  <c r="Y3648" i="3"/>
  <c r="Y3649" i="3"/>
  <c r="Y3650" i="3"/>
  <c r="Y3651" i="3"/>
  <c r="Y3652" i="3"/>
  <c r="Y3653" i="3"/>
  <c r="Y3654" i="3"/>
  <c r="Y3655" i="3"/>
  <c r="Y3656" i="3"/>
  <c r="Y3657" i="3"/>
  <c r="Y3658" i="3"/>
  <c r="Y3659" i="3"/>
  <c r="Y3660" i="3"/>
  <c r="Y3661" i="3"/>
  <c r="Y3662" i="3"/>
  <c r="Y3663" i="3"/>
  <c r="Y3664" i="3"/>
  <c r="Y3665" i="3"/>
  <c r="Y3666" i="3"/>
  <c r="Y3667" i="3"/>
  <c r="Y3668" i="3"/>
  <c r="Y3669" i="3"/>
  <c r="Y3670" i="3"/>
  <c r="Y3671" i="3"/>
  <c r="Y3672" i="3"/>
  <c r="Y3673" i="3"/>
  <c r="Y3674" i="3"/>
  <c r="Y3675" i="3"/>
  <c r="Y3676" i="3"/>
  <c r="Y3677" i="3"/>
  <c r="Y3678" i="3"/>
  <c r="Y3679" i="3"/>
  <c r="Y3680" i="3"/>
  <c r="Y3681" i="3"/>
  <c r="Y3682" i="3"/>
  <c r="Y3683" i="3"/>
  <c r="Y3684" i="3"/>
  <c r="Y3685" i="3"/>
  <c r="Y3686" i="3"/>
  <c r="Y3687" i="3"/>
  <c r="Y3688" i="3"/>
  <c r="Y3689" i="3"/>
  <c r="Y3690" i="3"/>
  <c r="Y3691" i="3"/>
  <c r="Y3692" i="3"/>
  <c r="Y3693" i="3"/>
  <c r="Y3694" i="3"/>
  <c r="Y3695" i="3"/>
  <c r="Y3696" i="3"/>
  <c r="Y3697" i="3"/>
  <c r="Y3698" i="3"/>
  <c r="Y3699" i="3"/>
  <c r="Y3700" i="3"/>
  <c r="Y3701" i="3"/>
  <c r="Y3702" i="3"/>
  <c r="Y3703" i="3"/>
  <c r="Y3704" i="3"/>
  <c r="Y3705" i="3"/>
  <c r="Y3706" i="3"/>
  <c r="Y3707" i="3"/>
  <c r="Y3708" i="3"/>
  <c r="Y3709" i="3"/>
  <c r="Y3710" i="3"/>
  <c r="Y3711" i="3"/>
  <c r="Y3712" i="3"/>
  <c r="Y3713" i="3"/>
  <c r="Y3714" i="3"/>
  <c r="Y3715" i="3"/>
  <c r="Y3716" i="3"/>
  <c r="Y3717" i="3"/>
  <c r="Y3718" i="3"/>
  <c r="Y3719" i="3"/>
  <c r="Y3720" i="3"/>
  <c r="Y3721" i="3"/>
  <c r="Y3722" i="3"/>
  <c r="Y3723" i="3"/>
  <c r="Y3724" i="3"/>
  <c r="Y3725" i="3"/>
  <c r="Y3726" i="3"/>
  <c r="Y3727" i="3"/>
  <c r="Y3728" i="3"/>
  <c r="Y3729" i="3"/>
  <c r="Y3730" i="3"/>
  <c r="Y3731" i="3"/>
  <c r="Y3732" i="3"/>
  <c r="Y3733" i="3"/>
  <c r="Y3734" i="3"/>
  <c r="Y3735" i="3"/>
  <c r="Y3736" i="3"/>
  <c r="Y3737" i="3"/>
  <c r="Y3738" i="3"/>
  <c r="Y3739" i="3"/>
  <c r="Y3740" i="3"/>
  <c r="Y3741" i="3"/>
  <c r="Y3742" i="3"/>
  <c r="Y3743" i="3"/>
  <c r="Y3744" i="3"/>
  <c r="Y3745" i="3"/>
  <c r="Y3746" i="3"/>
  <c r="Y3747" i="3"/>
  <c r="Y3748" i="3"/>
  <c r="Y3749" i="3"/>
  <c r="Y3750" i="3"/>
  <c r="Y3751" i="3"/>
  <c r="Y3752" i="3"/>
  <c r="Y3753" i="3"/>
  <c r="Y3754" i="3"/>
  <c r="Y3755" i="3"/>
  <c r="Y3756" i="3"/>
  <c r="Y3757" i="3"/>
  <c r="Y3758" i="3"/>
  <c r="Y3759" i="3"/>
  <c r="Y3760" i="3"/>
  <c r="Y3761" i="3"/>
  <c r="Y3762" i="3"/>
  <c r="Y3763" i="3"/>
  <c r="Y3764" i="3"/>
  <c r="Y3765" i="3"/>
  <c r="Y3766" i="3"/>
  <c r="Y3767" i="3"/>
  <c r="Y3768" i="3"/>
  <c r="Y3769" i="3"/>
  <c r="Y3770" i="3"/>
  <c r="Y3771" i="3"/>
  <c r="Y3772" i="3"/>
  <c r="Y3773" i="3"/>
  <c r="Y3774" i="3"/>
  <c r="Y3775" i="3"/>
  <c r="Y3776" i="3"/>
  <c r="Y3777" i="3"/>
  <c r="Y3778" i="3"/>
  <c r="Y3779" i="3"/>
  <c r="Y3780" i="3"/>
  <c r="Y3781" i="3"/>
  <c r="Y3782" i="3"/>
  <c r="Y3783" i="3"/>
  <c r="Y3784" i="3"/>
  <c r="Y3785" i="3"/>
  <c r="Y3786" i="3"/>
  <c r="Y3787" i="3"/>
  <c r="Y3788" i="3"/>
  <c r="Y3789" i="3"/>
  <c r="Y3790" i="3"/>
  <c r="Y3791" i="3"/>
  <c r="Y3792" i="3"/>
  <c r="Y3793" i="3"/>
  <c r="Y3794" i="3"/>
  <c r="Y3795" i="3"/>
  <c r="Y3796" i="3"/>
  <c r="Y3797" i="3"/>
  <c r="Y3798" i="3"/>
  <c r="Y3799" i="3"/>
  <c r="Y3800" i="3"/>
  <c r="Y3801" i="3"/>
  <c r="Y3802" i="3"/>
  <c r="Y3803" i="3"/>
  <c r="Y3804" i="3"/>
  <c r="Y3805" i="3"/>
  <c r="Y3806" i="3"/>
  <c r="Y3807" i="3"/>
  <c r="Y3808" i="3"/>
  <c r="Y3809" i="3"/>
  <c r="Y3810" i="3"/>
  <c r="Y3811" i="3"/>
  <c r="Y3812" i="3"/>
  <c r="Y3813" i="3"/>
  <c r="Y3814" i="3"/>
  <c r="Y3815" i="3"/>
  <c r="Y3816" i="3"/>
  <c r="Y3817" i="3"/>
  <c r="Y3818" i="3"/>
  <c r="Y3819" i="3"/>
  <c r="Y3820" i="3"/>
  <c r="Y3821" i="3"/>
  <c r="Y3822" i="3"/>
  <c r="Y3823" i="3"/>
  <c r="Y3824" i="3"/>
  <c r="Y3825" i="3"/>
  <c r="Y3826" i="3"/>
  <c r="Y3827" i="3"/>
  <c r="Y3828" i="3"/>
  <c r="Y3829" i="3"/>
  <c r="Y3830" i="3"/>
  <c r="Y3831" i="3"/>
  <c r="Y3832" i="3"/>
  <c r="Y3833" i="3"/>
  <c r="Y3834" i="3"/>
  <c r="Y3835" i="3"/>
  <c r="Y3836" i="3"/>
  <c r="Y3837" i="3"/>
  <c r="Y3838" i="3"/>
  <c r="Y3839" i="3"/>
  <c r="Y3840" i="3"/>
  <c r="Y3841" i="3"/>
  <c r="Y3842" i="3"/>
  <c r="Y3843" i="3"/>
  <c r="Y3844" i="3"/>
  <c r="Y3845" i="3"/>
  <c r="Y3846" i="3"/>
  <c r="Y3847" i="3"/>
  <c r="Y3848" i="3"/>
  <c r="Y3849" i="3"/>
  <c r="Y3850" i="3"/>
  <c r="Y3851" i="3"/>
  <c r="Y3852" i="3"/>
  <c r="Y3853" i="3"/>
  <c r="Y3854" i="3"/>
  <c r="Y3855" i="3"/>
  <c r="Y3856" i="3"/>
  <c r="Y3857" i="3"/>
  <c r="Y3858" i="3"/>
  <c r="Y3859" i="3"/>
  <c r="Y3860" i="3"/>
  <c r="Y3861" i="3"/>
  <c r="Y3862" i="3"/>
  <c r="Y3863" i="3"/>
  <c r="Y3864" i="3"/>
  <c r="Y3865" i="3"/>
  <c r="Y3866" i="3"/>
  <c r="Y3867" i="3"/>
  <c r="Y3868" i="3"/>
  <c r="Y3869" i="3"/>
  <c r="Y3870" i="3"/>
  <c r="Y3871" i="3"/>
  <c r="Y3872" i="3"/>
  <c r="Y3873" i="3"/>
  <c r="Y3874" i="3"/>
  <c r="Y3875" i="3"/>
  <c r="Y3876" i="3"/>
  <c r="Y3877" i="3"/>
  <c r="Y3878" i="3"/>
  <c r="Y3879" i="3"/>
  <c r="Y3880" i="3"/>
  <c r="Y3881" i="3"/>
  <c r="Y3882" i="3"/>
  <c r="Y3883" i="3"/>
  <c r="Y3884" i="3"/>
  <c r="Y3885" i="3"/>
  <c r="Y3886" i="3"/>
  <c r="Y3887" i="3"/>
  <c r="Y3888" i="3"/>
  <c r="Y3889" i="3"/>
  <c r="Y3890" i="3"/>
  <c r="Y3891" i="3"/>
  <c r="Y3892" i="3"/>
  <c r="Y3893" i="3"/>
  <c r="Y3894" i="3"/>
  <c r="Y3895" i="3"/>
  <c r="Y3896" i="3"/>
  <c r="Y3897" i="3"/>
  <c r="Y3898" i="3"/>
  <c r="Y3899" i="3"/>
  <c r="Y3900" i="3"/>
  <c r="Y3901" i="3"/>
  <c r="Y3902" i="3"/>
  <c r="Y3903" i="3"/>
  <c r="Y3904" i="3"/>
  <c r="Y3905" i="3"/>
  <c r="Y3906" i="3"/>
  <c r="Y3907" i="3"/>
  <c r="Y3908" i="3"/>
  <c r="Y3909" i="3"/>
  <c r="Y3910" i="3"/>
  <c r="Y3911" i="3"/>
  <c r="Y3912" i="3"/>
  <c r="Y3913" i="3"/>
  <c r="Y3914" i="3"/>
  <c r="Y3915" i="3"/>
  <c r="Y3916" i="3"/>
  <c r="Y3917" i="3"/>
  <c r="Y3918" i="3"/>
  <c r="Y3919" i="3"/>
  <c r="Y3920" i="3"/>
  <c r="Y3921" i="3"/>
  <c r="Y3922" i="3"/>
  <c r="Y3923" i="3"/>
  <c r="Y3924" i="3"/>
  <c r="Y3925" i="3"/>
  <c r="Y3926" i="3"/>
  <c r="Y3927" i="3"/>
  <c r="Y3928" i="3"/>
  <c r="Y3929" i="3"/>
  <c r="Y3930" i="3"/>
  <c r="Y3931" i="3"/>
  <c r="Y3932" i="3"/>
  <c r="Y3933" i="3"/>
  <c r="Y3934" i="3"/>
  <c r="Y3935" i="3"/>
  <c r="Y3936" i="3"/>
  <c r="Y3937" i="3"/>
  <c r="Y3938" i="3"/>
  <c r="Y3939" i="3"/>
  <c r="Y3940" i="3"/>
  <c r="Y3941" i="3"/>
  <c r="Y3942" i="3"/>
  <c r="Y3943" i="3"/>
  <c r="Y3944" i="3"/>
  <c r="Y3945" i="3"/>
  <c r="Y3946" i="3"/>
  <c r="Y3947" i="3"/>
  <c r="Y3948" i="3"/>
  <c r="Y3949" i="3"/>
  <c r="Y3950" i="3"/>
  <c r="Y3951" i="3"/>
  <c r="Y3952" i="3"/>
  <c r="Y3953" i="3"/>
  <c r="Y3954" i="3"/>
  <c r="Y3955" i="3"/>
  <c r="Y3956" i="3"/>
  <c r="Y3957" i="3"/>
  <c r="Y3958" i="3"/>
  <c r="Y3959" i="3"/>
  <c r="Y3960" i="3"/>
  <c r="Y3961" i="3"/>
  <c r="Y3962" i="3"/>
  <c r="Y3963" i="3"/>
  <c r="Y3964" i="3"/>
  <c r="Y3965" i="3"/>
  <c r="Y3966" i="3"/>
  <c r="Y3967" i="3"/>
  <c r="Y3968" i="3"/>
  <c r="Y3969" i="3"/>
  <c r="Y3970" i="3"/>
  <c r="Y3971" i="3"/>
  <c r="Y3972" i="3"/>
  <c r="Y3973" i="3"/>
  <c r="Y3974" i="3"/>
  <c r="Y3975" i="3"/>
  <c r="Y3976" i="3"/>
  <c r="Y3977" i="3"/>
  <c r="Y3978" i="3"/>
  <c r="Y3979" i="3"/>
  <c r="Y3980" i="3"/>
  <c r="Y3981" i="3"/>
  <c r="Y3982" i="3"/>
  <c r="Y3983" i="3"/>
  <c r="Y3984" i="3"/>
  <c r="Y3985" i="3"/>
  <c r="Y3986" i="3"/>
  <c r="Y3987" i="3"/>
  <c r="Y3988" i="3"/>
  <c r="Y3989" i="3"/>
  <c r="Y3990" i="3"/>
  <c r="Y3991" i="3"/>
  <c r="Y3992" i="3"/>
  <c r="Y3993" i="3"/>
  <c r="Y3994" i="3"/>
  <c r="Y3995" i="3"/>
  <c r="Y3996" i="3"/>
  <c r="Y3997" i="3"/>
  <c r="Y3998" i="3"/>
  <c r="Y3999" i="3"/>
  <c r="Y4000" i="3"/>
  <c r="Y4001" i="3"/>
  <c r="Y4002" i="3"/>
  <c r="Y4003" i="3"/>
  <c r="Y4004" i="3"/>
  <c r="Y4005" i="3"/>
  <c r="Y4006" i="3"/>
  <c r="Y4007" i="3"/>
  <c r="Y4008" i="3"/>
  <c r="Y4009" i="3"/>
  <c r="Y4010" i="3"/>
  <c r="Y4011" i="3"/>
  <c r="Y4012" i="3"/>
  <c r="Y4013" i="3"/>
  <c r="Y4014" i="3"/>
  <c r="Y4015" i="3"/>
  <c r="Y4016" i="3"/>
  <c r="Y4017" i="3"/>
  <c r="Y4018" i="3"/>
  <c r="Y4019" i="3"/>
  <c r="Y4020" i="3"/>
  <c r="Y4021" i="3"/>
  <c r="Y4022" i="3"/>
  <c r="Y4023" i="3"/>
  <c r="Y4024" i="3"/>
  <c r="Y4025" i="3"/>
  <c r="Y4026" i="3"/>
  <c r="Y4027" i="3"/>
  <c r="Y4028" i="3"/>
  <c r="Y4029" i="3"/>
  <c r="Y4030" i="3"/>
  <c r="Y4031" i="3"/>
  <c r="Y4032" i="3"/>
  <c r="Y4033" i="3"/>
  <c r="Y4034" i="3"/>
  <c r="Y4035" i="3"/>
  <c r="Y4036" i="3"/>
  <c r="Y4037" i="3"/>
  <c r="Y4038" i="3"/>
  <c r="Y4039" i="3"/>
  <c r="Y4040" i="3"/>
  <c r="Y4041" i="3"/>
  <c r="Y4042" i="3"/>
  <c r="Y4043" i="3"/>
  <c r="Y4044" i="3"/>
  <c r="Y4045" i="3"/>
  <c r="Y4046" i="3"/>
  <c r="Y4047" i="3"/>
  <c r="Y4048" i="3"/>
  <c r="Y4049" i="3"/>
  <c r="Y4050" i="3"/>
  <c r="Y4051" i="3"/>
  <c r="Y4052" i="3"/>
  <c r="Y4053" i="3"/>
  <c r="Y4054" i="3"/>
  <c r="Y4055" i="3"/>
  <c r="Y4056" i="3"/>
  <c r="Y4057" i="3"/>
  <c r="Y4058" i="3"/>
  <c r="Y4059" i="3"/>
  <c r="Y4060" i="3"/>
  <c r="Y4061" i="3"/>
  <c r="Y4062" i="3"/>
  <c r="Y4063" i="3"/>
  <c r="Y4064" i="3"/>
  <c r="Y4065" i="3"/>
  <c r="Y4066" i="3"/>
  <c r="Y4067" i="3"/>
  <c r="Y4068" i="3"/>
  <c r="Y4069" i="3"/>
  <c r="Y4070" i="3"/>
  <c r="Y4071" i="3"/>
  <c r="Y4072" i="3"/>
  <c r="Y4073" i="3"/>
  <c r="Y4074" i="3"/>
  <c r="Y4075" i="3"/>
  <c r="Y4076" i="3"/>
  <c r="Y4077" i="3"/>
  <c r="Y4078" i="3"/>
  <c r="Y4079" i="3"/>
  <c r="Y4080" i="3"/>
  <c r="Y4081" i="3"/>
  <c r="Y4082" i="3"/>
  <c r="Y4083" i="3"/>
  <c r="Y4084" i="3"/>
  <c r="Y4085" i="3"/>
  <c r="Y4086" i="3"/>
  <c r="Y4087" i="3"/>
  <c r="Y4088" i="3"/>
  <c r="Y4089" i="3"/>
  <c r="Y4090" i="3"/>
  <c r="Y4091" i="3"/>
  <c r="Y4092" i="3"/>
  <c r="Y4093" i="3"/>
  <c r="Y4094" i="3"/>
  <c r="Y4095" i="3"/>
  <c r="Y4096" i="3"/>
  <c r="Y4097" i="3"/>
  <c r="Y4098" i="3"/>
  <c r="Y4099" i="3"/>
  <c r="Y4100" i="3"/>
  <c r="Y4101" i="3"/>
  <c r="Y4102" i="3"/>
  <c r="Y4103" i="3"/>
  <c r="Y4104" i="3"/>
  <c r="Y4105" i="3"/>
  <c r="Y4106" i="3"/>
  <c r="Y4107" i="3"/>
  <c r="Y4108" i="3"/>
  <c r="Y4109" i="3"/>
  <c r="Y4110" i="3"/>
  <c r="Y4111" i="3"/>
  <c r="Y4112" i="3"/>
  <c r="Y4113" i="3"/>
  <c r="Y4114" i="3"/>
  <c r="Y4115" i="3"/>
  <c r="Y4116" i="3"/>
  <c r="Y4117" i="3"/>
  <c r="Y4118" i="3"/>
  <c r="Y4119" i="3"/>
  <c r="Y4120" i="3"/>
  <c r="Y4121" i="3"/>
  <c r="Y4122" i="3"/>
  <c r="Y4123" i="3"/>
  <c r="Y4124" i="3"/>
  <c r="Y4125" i="3"/>
  <c r="Y4126" i="3"/>
  <c r="Y4127" i="3"/>
  <c r="Y4128" i="3"/>
  <c r="Y4129" i="3"/>
  <c r="Y4130" i="3"/>
  <c r="Y4131" i="3"/>
  <c r="Y4132" i="3"/>
  <c r="Y4133" i="3"/>
  <c r="Y4134" i="3"/>
  <c r="Y4135" i="3"/>
  <c r="Y4136" i="3"/>
  <c r="Y4137" i="3"/>
  <c r="Y4138" i="3"/>
  <c r="Y4139" i="3"/>
  <c r="Y4140" i="3"/>
  <c r="Y4141" i="3"/>
  <c r="Y4142" i="3"/>
  <c r="Y4143" i="3"/>
  <c r="Y4144" i="3"/>
  <c r="Y4145" i="3"/>
  <c r="Y4146" i="3"/>
  <c r="Y4147" i="3"/>
  <c r="Y4148" i="3"/>
  <c r="Y4149" i="3"/>
  <c r="Y4150" i="3"/>
  <c r="Y4151" i="3"/>
  <c r="Y4152" i="3"/>
  <c r="Y4153" i="3"/>
  <c r="Y4154" i="3"/>
  <c r="Y4155" i="3"/>
  <c r="Y4156" i="3"/>
  <c r="Y4157" i="3"/>
  <c r="Y4158" i="3"/>
  <c r="Y4159" i="3"/>
  <c r="Y4160" i="3"/>
  <c r="Y4161" i="3"/>
  <c r="Y4162" i="3"/>
  <c r="Y4163" i="3"/>
  <c r="Y4164" i="3"/>
  <c r="Y4165" i="3"/>
  <c r="Y4166" i="3"/>
  <c r="Y4167" i="3"/>
  <c r="Y4168" i="3"/>
  <c r="Y4169" i="3"/>
  <c r="Y4170" i="3"/>
  <c r="Y4171" i="3"/>
  <c r="Y4172" i="3"/>
  <c r="Y4173" i="3"/>
  <c r="Y4174" i="3"/>
  <c r="Y4175" i="3"/>
  <c r="Y4176" i="3"/>
  <c r="Y4177" i="3"/>
  <c r="Y4178" i="3"/>
  <c r="Y4179" i="3"/>
  <c r="Y4180" i="3"/>
  <c r="Y4181" i="3"/>
  <c r="Y4182" i="3"/>
  <c r="Y4183" i="3"/>
  <c r="Y4184" i="3"/>
  <c r="Y4185" i="3"/>
  <c r="Y4186" i="3"/>
  <c r="Y4187" i="3"/>
  <c r="Y4188" i="3"/>
  <c r="Y4189" i="3"/>
  <c r="Y4190" i="3"/>
  <c r="Y4191" i="3"/>
  <c r="Y4192" i="3"/>
  <c r="Y4193" i="3"/>
  <c r="Y4194" i="3"/>
  <c r="Y4195" i="3"/>
  <c r="Y4196" i="3"/>
  <c r="Y4197" i="3"/>
  <c r="Y4199" i="3"/>
  <c r="Y4198" i="3"/>
  <c r="Y4200" i="3"/>
  <c r="Y4201" i="3"/>
  <c r="Y4202" i="3"/>
  <c r="Y4203" i="3"/>
  <c r="Y4204" i="3"/>
  <c r="Y4205" i="3"/>
  <c r="Y4206" i="3"/>
  <c r="Y4207" i="3"/>
  <c r="Y4208" i="3"/>
  <c r="Y4209" i="3"/>
  <c r="Y4210" i="3"/>
  <c r="Y4211" i="3"/>
  <c r="Y4212" i="3"/>
  <c r="Y4213" i="3"/>
  <c r="Y4214" i="3"/>
  <c r="Y4215" i="3"/>
  <c r="Y4216" i="3"/>
  <c r="Y4217" i="3"/>
  <c r="Y4218" i="3"/>
  <c r="Y4219" i="3"/>
  <c r="Y4220" i="3"/>
  <c r="Y4221" i="3"/>
  <c r="Y4222" i="3"/>
  <c r="Y4223" i="3"/>
  <c r="Y4224" i="3"/>
  <c r="Y4225" i="3"/>
  <c r="Y4226" i="3"/>
  <c r="Y4227" i="3"/>
  <c r="Y4228" i="3"/>
  <c r="Y4229" i="3"/>
  <c r="Y4230" i="3"/>
  <c r="Y4231" i="3"/>
  <c r="Y4232" i="3"/>
  <c r="Y4233" i="3"/>
  <c r="Y4234" i="3"/>
  <c r="Y4235" i="3"/>
  <c r="Y4236" i="3"/>
  <c r="Y4237" i="3"/>
  <c r="Y4238" i="3"/>
  <c r="Y4239" i="3"/>
  <c r="Y4240" i="3"/>
  <c r="Y4241" i="3"/>
  <c r="Y4242" i="3"/>
  <c r="Y4243" i="3"/>
  <c r="Y4244" i="3"/>
  <c r="Y4245" i="3"/>
  <c r="Y4246" i="3"/>
  <c r="Y4247" i="3"/>
  <c r="Y4248" i="3"/>
  <c r="Y4249" i="3"/>
  <c r="Y4250" i="3"/>
  <c r="Y4251" i="3"/>
  <c r="Y4252" i="3"/>
  <c r="Y4253" i="3"/>
  <c r="Y4254" i="3"/>
  <c r="Y4255" i="3"/>
  <c r="Y4256" i="3"/>
  <c r="Y4257" i="3"/>
  <c r="Y4258" i="3"/>
  <c r="Y4259" i="3"/>
  <c r="Y4260" i="3"/>
  <c r="Y4261" i="3"/>
  <c r="Y4262" i="3"/>
  <c r="Y4263" i="3"/>
  <c r="Y4264" i="3"/>
  <c r="Y4265" i="3"/>
  <c r="Y4266" i="3"/>
  <c r="Y4267" i="3"/>
  <c r="Y4268" i="3"/>
  <c r="Y4269" i="3"/>
  <c r="Y4270" i="3"/>
  <c r="Y4271" i="3"/>
  <c r="Y4272" i="3"/>
  <c r="Y4273" i="3"/>
  <c r="Y4274" i="3"/>
  <c r="Y4275" i="3"/>
  <c r="Y4276" i="3"/>
  <c r="Y4277" i="3"/>
  <c r="Y4278" i="3"/>
  <c r="Y4279" i="3"/>
  <c r="Y4280" i="3"/>
  <c r="Y4281" i="3"/>
  <c r="Y4282" i="3"/>
  <c r="Y4283" i="3"/>
  <c r="Y4284" i="3"/>
  <c r="Y4285" i="3"/>
  <c r="Y4286" i="3"/>
  <c r="Y4287" i="3"/>
  <c r="Y4288" i="3"/>
  <c r="Y4289" i="3"/>
  <c r="Y4290" i="3"/>
  <c r="Y4291" i="3"/>
  <c r="Y4292" i="3"/>
  <c r="Y4293" i="3"/>
  <c r="Y4294" i="3"/>
  <c r="Y4295" i="3"/>
  <c r="Y4296" i="3"/>
  <c r="Y4297" i="3"/>
  <c r="Y4298" i="3"/>
  <c r="Y4299" i="3"/>
  <c r="Y4300" i="3"/>
  <c r="Y4301" i="3"/>
  <c r="Y4302" i="3"/>
  <c r="Y4303" i="3"/>
  <c r="Y4304" i="3"/>
  <c r="Y4305" i="3"/>
  <c r="Y4306" i="3"/>
  <c r="Y4307" i="3"/>
  <c r="Y4308" i="3"/>
  <c r="Y4309" i="3"/>
  <c r="Y4310" i="3"/>
  <c r="Y4311" i="3"/>
  <c r="Y4312" i="3"/>
  <c r="Y4313" i="3"/>
  <c r="Y4314" i="3"/>
  <c r="Y4315" i="3"/>
  <c r="Y4316" i="3"/>
  <c r="Y4317" i="3"/>
  <c r="Y4318" i="3"/>
  <c r="Y4319" i="3"/>
  <c r="Y4320" i="3"/>
  <c r="Y4321" i="3"/>
  <c r="Y4322" i="3"/>
  <c r="Y4323" i="3"/>
  <c r="Y4324" i="3"/>
  <c r="Y4325" i="3"/>
  <c r="Y4326" i="3"/>
  <c r="Y4327" i="3"/>
  <c r="Y4328" i="3"/>
  <c r="Y4329" i="3"/>
  <c r="Y4330" i="3"/>
  <c r="Y4331" i="3"/>
  <c r="Y4332" i="3"/>
  <c r="Y4333" i="3"/>
  <c r="Y4334" i="3"/>
  <c r="Y4335" i="3"/>
  <c r="Y4336" i="3"/>
  <c r="Y4337" i="3"/>
  <c r="Y4338" i="3"/>
  <c r="Y4339" i="3"/>
  <c r="Y4340" i="3"/>
  <c r="Y4341" i="3"/>
  <c r="Y4342" i="3"/>
  <c r="Y4343" i="3"/>
  <c r="Y4344" i="3"/>
  <c r="Y4345" i="3"/>
  <c r="Y4346" i="3"/>
  <c r="Y4347" i="3"/>
  <c r="Y4348" i="3"/>
  <c r="Y4349" i="3"/>
  <c r="Y4350" i="3"/>
  <c r="Y4351" i="3"/>
  <c r="Y4352" i="3"/>
  <c r="Y4353" i="3"/>
  <c r="Y4354" i="3"/>
  <c r="Y4355" i="3"/>
  <c r="Y4356" i="3"/>
  <c r="Y4357" i="3"/>
  <c r="Y4358" i="3"/>
  <c r="Y4359" i="3"/>
  <c r="Y4360" i="3"/>
  <c r="Y4361" i="3"/>
  <c r="Y4362" i="3"/>
  <c r="Y4363" i="3"/>
  <c r="Y4364" i="3"/>
  <c r="Y4365" i="3"/>
  <c r="Y4366" i="3"/>
  <c r="Y4367" i="3"/>
  <c r="Y4368" i="3"/>
  <c r="Y4369" i="3"/>
  <c r="Y4370" i="3"/>
  <c r="Y4371" i="3"/>
  <c r="Y4372" i="3"/>
  <c r="Y4373" i="3"/>
  <c r="Y4374" i="3"/>
  <c r="Y4375" i="3"/>
  <c r="Y4376" i="3"/>
  <c r="Y4377" i="3"/>
  <c r="Y4378" i="3"/>
  <c r="Y4379" i="3"/>
  <c r="Y4380" i="3"/>
  <c r="Y4381" i="3"/>
  <c r="Y4382" i="3"/>
  <c r="Y4383" i="3"/>
  <c r="Y4384" i="3"/>
  <c r="Y4385" i="3"/>
  <c r="Y4386" i="3"/>
  <c r="Y4387" i="3"/>
  <c r="Y4388" i="3"/>
  <c r="Y4389" i="3"/>
  <c r="Y4390" i="3"/>
  <c r="Y4391" i="3"/>
  <c r="Y4392" i="3"/>
  <c r="Y4393" i="3"/>
  <c r="Y4394" i="3"/>
  <c r="Y4395" i="3"/>
  <c r="Y4396" i="3"/>
  <c r="Y4397" i="3"/>
  <c r="Y4398" i="3"/>
  <c r="Y4399" i="3"/>
  <c r="Y4400" i="3"/>
  <c r="Y4401" i="3"/>
  <c r="Y4402" i="3"/>
  <c r="Y4403" i="3"/>
  <c r="Y4404" i="3"/>
  <c r="Y4405" i="3"/>
  <c r="Y4406" i="3"/>
  <c r="Y4407" i="3"/>
  <c r="Y4408" i="3"/>
  <c r="Y4409" i="3"/>
  <c r="Y4410" i="3"/>
  <c r="Y4411" i="3"/>
  <c r="Y4412" i="3"/>
  <c r="Y4413" i="3"/>
  <c r="Y4414" i="3"/>
  <c r="Y4415" i="3"/>
  <c r="Y4416" i="3"/>
  <c r="Y4417" i="3"/>
  <c r="Y4418" i="3"/>
  <c r="Y4419" i="3"/>
  <c r="Y4420" i="3"/>
  <c r="Y4421" i="3"/>
  <c r="Y4422" i="3"/>
  <c r="Y4423" i="3"/>
  <c r="Y4424" i="3"/>
  <c r="Y4425" i="3"/>
  <c r="Y4426" i="3"/>
  <c r="Y4427" i="3"/>
  <c r="Y4428" i="3"/>
  <c r="Y4429" i="3"/>
  <c r="Y4430" i="3"/>
  <c r="Y4431" i="3"/>
  <c r="Y4432" i="3"/>
  <c r="Y4433" i="3"/>
  <c r="Y4434" i="3"/>
  <c r="Y4435" i="3"/>
  <c r="Y4436" i="3"/>
  <c r="Y4437" i="3"/>
  <c r="Y4438" i="3"/>
  <c r="Y4439" i="3"/>
  <c r="Y4440" i="3"/>
  <c r="Y4441" i="3"/>
  <c r="Y4442" i="3"/>
  <c r="Y4443" i="3"/>
  <c r="Y4444" i="3"/>
  <c r="Y4445" i="3"/>
  <c r="Y4446" i="3"/>
  <c r="Y4447" i="3"/>
  <c r="Y4448" i="3"/>
  <c r="Y4449" i="3"/>
  <c r="Y4450" i="3"/>
  <c r="Y4451" i="3"/>
  <c r="Y4452" i="3"/>
  <c r="Y4453" i="3"/>
  <c r="Y4454" i="3"/>
  <c r="Y4455" i="3"/>
  <c r="Y4456" i="3"/>
  <c r="Y4457" i="3"/>
  <c r="Y4458" i="3"/>
  <c r="Y4459" i="3"/>
  <c r="Y4460" i="3"/>
  <c r="Y4461" i="3"/>
  <c r="Y4462" i="3"/>
  <c r="Y4463" i="3"/>
  <c r="Y4464" i="3"/>
  <c r="Y4465" i="3"/>
  <c r="Y4466" i="3"/>
  <c r="Y4467" i="3"/>
  <c r="Y4468" i="3"/>
  <c r="Y4469" i="3"/>
  <c r="Y4470" i="3"/>
  <c r="Y4471" i="3"/>
  <c r="Y4472" i="3"/>
  <c r="Y4473" i="3"/>
  <c r="Y4474" i="3"/>
  <c r="Y4475" i="3"/>
  <c r="Y4476" i="3"/>
  <c r="Y4477" i="3"/>
  <c r="Y4478" i="3"/>
  <c r="Y4479" i="3"/>
  <c r="Y4480" i="3"/>
  <c r="Y4481" i="3"/>
  <c r="Y4482" i="3"/>
  <c r="Y4483" i="3"/>
  <c r="Y4484" i="3"/>
  <c r="Y4485" i="3"/>
  <c r="Y4486" i="3"/>
  <c r="Y4487" i="3"/>
  <c r="Y4488" i="3"/>
  <c r="Y4489" i="3"/>
  <c r="Y4490" i="3"/>
  <c r="Y4491" i="3"/>
  <c r="Y4492" i="3"/>
  <c r="Y4493" i="3"/>
  <c r="Y4494" i="3"/>
  <c r="Y4495" i="3"/>
  <c r="Y4496" i="3"/>
  <c r="Y4497" i="3"/>
  <c r="Y4498" i="3"/>
  <c r="Y4499" i="3"/>
  <c r="Y4500" i="3"/>
  <c r="Y4501" i="3"/>
  <c r="Y4502" i="3"/>
  <c r="Y4503" i="3"/>
  <c r="Y4504" i="3"/>
  <c r="Y4505" i="3"/>
  <c r="Y4506" i="3"/>
  <c r="Y4507" i="3"/>
  <c r="Y4508" i="3"/>
  <c r="Y4509" i="3"/>
  <c r="Y4510" i="3"/>
  <c r="Y4511" i="3"/>
  <c r="Y4512" i="3"/>
  <c r="Y4513" i="3"/>
  <c r="Y4514" i="3"/>
  <c r="Y4515" i="3"/>
  <c r="Y4516" i="3"/>
  <c r="Y4517" i="3"/>
  <c r="Y4518" i="3"/>
  <c r="Y4519" i="3"/>
  <c r="Y4520" i="3"/>
  <c r="Y4521" i="3"/>
  <c r="Y4522" i="3"/>
  <c r="Y4523" i="3"/>
  <c r="Y4524" i="3"/>
  <c r="Y4525" i="3"/>
  <c r="Y4526" i="3"/>
  <c r="Y4527" i="3"/>
  <c r="Y4528" i="3"/>
  <c r="Y4529" i="3"/>
  <c r="Y4530" i="3"/>
  <c r="Y4531" i="3"/>
  <c r="Y4532" i="3"/>
  <c r="Y4533" i="3"/>
  <c r="Y4534" i="3"/>
  <c r="Y4535" i="3"/>
  <c r="Y4536" i="3"/>
  <c r="Y4537" i="3"/>
  <c r="Y4538" i="3"/>
  <c r="Y4539" i="3"/>
  <c r="Y4540" i="3"/>
  <c r="Y4541" i="3"/>
  <c r="Y4542" i="3"/>
  <c r="Y4543" i="3"/>
  <c r="Y4544" i="3"/>
  <c r="Y4545" i="3"/>
  <c r="Y4546" i="3"/>
  <c r="Y4547" i="3"/>
  <c r="Y4548" i="3"/>
  <c r="Y4549" i="3"/>
  <c r="Y4550" i="3"/>
  <c r="Y4551" i="3"/>
  <c r="Y4552" i="3"/>
  <c r="Y4553" i="3"/>
  <c r="Y4554" i="3"/>
  <c r="Y4555" i="3"/>
  <c r="Y4556" i="3"/>
  <c r="Y4557" i="3"/>
  <c r="Y4558" i="3"/>
  <c r="Y4559" i="3"/>
  <c r="Y4560" i="3"/>
  <c r="Y4561" i="3"/>
  <c r="Y4562" i="3"/>
  <c r="Y4563" i="3"/>
  <c r="Y4564" i="3"/>
  <c r="Y4565" i="3"/>
  <c r="Y4566" i="3"/>
  <c r="Y4567" i="3"/>
  <c r="Y4568" i="3"/>
  <c r="Y4569" i="3"/>
  <c r="Y4570" i="3"/>
  <c r="Y4571" i="3"/>
  <c r="Y4572" i="3"/>
  <c r="Y4573" i="3"/>
  <c r="Y4574" i="3"/>
  <c r="Y4575" i="3"/>
  <c r="Y4576" i="3"/>
  <c r="Y4577" i="3"/>
  <c r="Y4578" i="3"/>
  <c r="Y4579" i="3"/>
  <c r="Y4580" i="3"/>
  <c r="Y4581" i="3"/>
  <c r="Y4582" i="3"/>
  <c r="Y4583" i="3"/>
  <c r="Y4584" i="3"/>
  <c r="Y4585" i="3"/>
  <c r="Y4586" i="3"/>
  <c r="Y4587" i="3"/>
  <c r="Y4588" i="3"/>
  <c r="Y4589" i="3"/>
  <c r="Y4590" i="3"/>
  <c r="Y4591" i="3"/>
  <c r="Y4592" i="3"/>
  <c r="Y4593" i="3"/>
  <c r="Y4594" i="3"/>
  <c r="Y4595" i="3"/>
  <c r="Y4596" i="3"/>
  <c r="Y4597" i="3"/>
  <c r="Y4598" i="3"/>
  <c r="Y4599" i="3"/>
  <c r="Y4600" i="3"/>
  <c r="Y4601" i="3"/>
  <c r="Y4602" i="3"/>
  <c r="Y4603" i="3"/>
  <c r="Y4604" i="3"/>
  <c r="Y4605" i="3"/>
  <c r="Y4606" i="3"/>
  <c r="Y4607" i="3"/>
  <c r="Y4608" i="3"/>
  <c r="Y4609" i="3"/>
  <c r="Y4610" i="3"/>
  <c r="Y4611" i="3"/>
  <c r="Y4612" i="3"/>
  <c r="Y4613" i="3"/>
  <c r="Y4614" i="3"/>
  <c r="Y4615" i="3"/>
  <c r="Y4616" i="3"/>
  <c r="Y4617" i="3"/>
  <c r="Y4618" i="3"/>
  <c r="Y4619" i="3"/>
  <c r="Y4620" i="3"/>
  <c r="Y4621" i="3"/>
  <c r="Y4622" i="3"/>
  <c r="Y4623" i="3"/>
  <c r="Y4624" i="3"/>
  <c r="Y4625" i="3"/>
  <c r="Y4626" i="3"/>
  <c r="Y4627" i="3"/>
  <c r="Y4628" i="3"/>
  <c r="Y4629" i="3"/>
  <c r="Y4630" i="3"/>
  <c r="Y4631" i="3"/>
  <c r="Y4632" i="3"/>
  <c r="Y4633" i="3"/>
  <c r="Y4634" i="3"/>
  <c r="Y4635" i="3"/>
  <c r="Y4636" i="3"/>
  <c r="Y4637" i="3"/>
  <c r="Y4638" i="3"/>
  <c r="Y4639" i="3"/>
  <c r="Y4640" i="3"/>
  <c r="Y4641" i="3"/>
  <c r="Y4642" i="3"/>
  <c r="Y4643" i="3"/>
  <c r="Y4644" i="3"/>
  <c r="Y4645" i="3"/>
  <c r="Y4646" i="3"/>
  <c r="Y4647" i="3"/>
  <c r="Y4648" i="3"/>
  <c r="Y4649" i="3"/>
  <c r="Y4650" i="3"/>
  <c r="Y4651" i="3"/>
  <c r="Y4652" i="3"/>
  <c r="Y4653" i="3"/>
  <c r="Y4654" i="3"/>
  <c r="Y4655" i="3"/>
  <c r="Y4656" i="3"/>
  <c r="Y4657" i="3"/>
  <c r="Y4658" i="3"/>
  <c r="Y4659" i="3"/>
  <c r="Y4660" i="3"/>
  <c r="Y4661" i="3"/>
  <c r="Y4662" i="3"/>
  <c r="Y4663" i="3"/>
  <c r="Y4664" i="3"/>
  <c r="Y4665" i="3"/>
  <c r="Y4666" i="3"/>
  <c r="Y4667" i="3"/>
  <c r="Y4668" i="3"/>
  <c r="Y4669" i="3"/>
  <c r="Y4670" i="3"/>
  <c r="Y4671" i="3"/>
  <c r="Y4672" i="3"/>
  <c r="Y4673" i="3"/>
  <c r="Y4674" i="3"/>
  <c r="Y4675" i="3"/>
  <c r="Y4676" i="3"/>
  <c r="Y4677" i="3"/>
  <c r="Y4678" i="3"/>
  <c r="Y4679" i="3"/>
  <c r="Y4680" i="3"/>
  <c r="Y4681" i="3"/>
  <c r="Y4682" i="3"/>
  <c r="Y4683" i="3"/>
  <c r="Y4684" i="3"/>
  <c r="Y4685" i="3"/>
  <c r="Y4686" i="3"/>
  <c r="Y4687" i="3"/>
  <c r="Y4688" i="3"/>
  <c r="Y4689" i="3"/>
  <c r="Y4690" i="3"/>
  <c r="Y4691" i="3"/>
  <c r="Y4692" i="3"/>
  <c r="Y4693" i="3"/>
  <c r="Y4694" i="3"/>
  <c r="Y4695" i="3"/>
  <c r="Y4696" i="3"/>
  <c r="Y4697" i="3"/>
  <c r="Y4698" i="3"/>
  <c r="Y4699" i="3"/>
  <c r="Y4700" i="3"/>
  <c r="Y4701" i="3"/>
  <c r="Y4702" i="3"/>
  <c r="Y4703" i="3"/>
  <c r="Y4704" i="3"/>
  <c r="Y4705" i="3"/>
  <c r="Y4706" i="3"/>
  <c r="Y4707" i="3"/>
  <c r="Y4708" i="3"/>
  <c r="Y4709" i="3"/>
  <c r="Y4710" i="3"/>
  <c r="Y4711" i="3"/>
  <c r="Y4712" i="3"/>
  <c r="Y4713" i="3"/>
  <c r="Y4714" i="3"/>
  <c r="Y4715" i="3"/>
  <c r="Y4716" i="3"/>
  <c r="Y4717" i="3"/>
  <c r="Y4718" i="3"/>
  <c r="Y4719" i="3"/>
  <c r="Y4720" i="3"/>
  <c r="Y4721" i="3"/>
  <c r="Y4722" i="3"/>
  <c r="Y4723" i="3"/>
  <c r="Y4724" i="3"/>
  <c r="Y4725" i="3"/>
  <c r="Y4726" i="3"/>
  <c r="Y4727" i="3"/>
  <c r="Y4728" i="3"/>
  <c r="Y4729" i="3"/>
  <c r="Y4730" i="3"/>
  <c r="Y4731" i="3"/>
  <c r="Y4732" i="3"/>
  <c r="Y4733" i="3"/>
  <c r="Y4734" i="3"/>
  <c r="Y4735" i="3"/>
  <c r="Y4736" i="3"/>
  <c r="Y4737" i="3"/>
  <c r="Y4738" i="3"/>
  <c r="Y4739" i="3"/>
  <c r="Y4740" i="3"/>
  <c r="Y4741" i="3"/>
  <c r="Y4742" i="3"/>
  <c r="Y4743" i="3"/>
  <c r="Y4744" i="3"/>
  <c r="Y4745" i="3"/>
  <c r="Y4746" i="3"/>
  <c r="Y4747" i="3"/>
  <c r="Y4748" i="3"/>
  <c r="Y4749" i="3"/>
  <c r="Y4750" i="3"/>
  <c r="Y4751" i="3"/>
  <c r="Y4752" i="3"/>
  <c r="Y4753" i="3"/>
  <c r="Y4754" i="3"/>
  <c r="Y4755" i="3"/>
  <c r="Y4756" i="3"/>
  <c r="Y4757" i="3"/>
  <c r="Y4758" i="3"/>
  <c r="Y4759" i="3"/>
  <c r="Y4760" i="3"/>
  <c r="Y4761" i="3"/>
  <c r="Y4762" i="3"/>
  <c r="Y4763" i="3"/>
  <c r="Y4764" i="3"/>
  <c r="Y4765" i="3"/>
  <c r="Y4766" i="3"/>
  <c r="Y4767" i="3"/>
  <c r="Y4768" i="3"/>
  <c r="Y4769" i="3"/>
  <c r="Y4770" i="3"/>
  <c r="Y4771" i="3"/>
  <c r="Y4772" i="3"/>
  <c r="Y4773" i="3"/>
  <c r="Y4774" i="3"/>
  <c r="Y4775" i="3"/>
  <c r="Y4776" i="3"/>
  <c r="Y4777" i="3"/>
  <c r="Y4778" i="3"/>
  <c r="Y4779" i="3"/>
  <c r="Y4780" i="3"/>
  <c r="Y4781" i="3"/>
  <c r="Y4782" i="3"/>
  <c r="Y4783" i="3"/>
  <c r="Y4784" i="3"/>
  <c r="Y4785" i="3"/>
  <c r="Y4786" i="3"/>
  <c r="Y4787" i="3"/>
  <c r="Y4788" i="3"/>
  <c r="Y4789" i="3"/>
  <c r="Y4790" i="3"/>
  <c r="Y4791" i="3"/>
  <c r="Y4792" i="3"/>
  <c r="Y4793" i="3"/>
  <c r="Y4794" i="3"/>
  <c r="Y4795" i="3"/>
  <c r="Y4796" i="3"/>
  <c r="Y4797" i="3"/>
  <c r="Y4798" i="3"/>
  <c r="Y4799" i="3"/>
  <c r="Y4800" i="3"/>
  <c r="Y4801" i="3"/>
  <c r="Y4802" i="3"/>
  <c r="Y4803" i="3"/>
  <c r="Y4804" i="3"/>
  <c r="Y4805" i="3"/>
  <c r="Y4806" i="3"/>
  <c r="Y4807" i="3"/>
  <c r="Y4808" i="3"/>
  <c r="Y4809" i="3"/>
  <c r="Y4810" i="3"/>
  <c r="Y4811" i="3"/>
  <c r="Y4812" i="3"/>
  <c r="Y4813" i="3"/>
  <c r="Y4814" i="3"/>
  <c r="Y4815" i="3"/>
  <c r="Y4816" i="3"/>
  <c r="Y4817" i="3"/>
  <c r="Y4818" i="3"/>
  <c r="Y4819" i="3"/>
  <c r="Y4820" i="3"/>
  <c r="Y4821" i="3"/>
  <c r="Y4822" i="3"/>
  <c r="Y4823" i="3"/>
  <c r="Y4824" i="3"/>
  <c r="Y4825" i="3"/>
  <c r="Y4826" i="3"/>
  <c r="Y4827" i="3"/>
  <c r="Y4828" i="3"/>
  <c r="Y4829" i="3"/>
  <c r="Y4830" i="3"/>
  <c r="Y4831" i="3"/>
  <c r="Y4832" i="3"/>
  <c r="Y4833" i="3"/>
  <c r="Y4834" i="3"/>
  <c r="Y4835" i="3"/>
  <c r="Y4836" i="3"/>
  <c r="Y4837" i="3"/>
  <c r="Y4838" i="3"/>
  <c r="Y4839" i="3"/>
  <c r="Y4840" i="3"/>
  <c r="Y4841" i="3"/>
  <c r="Y4842" i="3"/>
  <c r="Y4843" i="3"/>
  <c r="Y4844" i="3"/>
  <c r="Y4845" i="3"/>
  <c r="Y4846" i="3"/>
  <c r="Y4847" i="3"/>
  <c r="Y4848" i="3"/>
  <c r="Y4849" i="3"/>
  <c r="Y4850" i="3"/>
  <c r="Y4851" i="3"/>
  <c r="Y4852" i="3"/>
  <c r="Y4853" i="3"/>
  <c r="Y4854" i="3"/>
  <c r="Y4855" i="3"/>
  <c r="Y4856" i="3"/>
  <c r="Y4857" i="3"/>
  <c r="Y4858" i="3"/>
  <c r="Y4859" i="3"/>
  <c r="Y4860" i="3"/>
  <c r="Y4861" i="3"/>
  <c r="Y4862" i="3"/>
  <c r="Y4863" i="3"/>
  <c r="Y4864" i="3"/>
  <c r="Y4865" i="3"/>
  <c r="Y4866" i="3"/>
  <c r="Y4867" i="3"/>
  <c r="Y4868" i="3"/>
  <c r="Y4869" i="3"/>
  <c r="Y4870" i="3"/>
  <c r="Y4871" i="3"/>
  <c r="Y4872" i="3"/>
  <c r="Y4873" i="3"/>
  <c r="Y4874" i="3"/>
  <c r="Y4875" i="3"/>
  <c r="Y4876" i="3"/>
  <c r="Y4877" i="3"/>
  <c r="Y4878" i="3"/>
  <c r="Y4879" i="3"/>
  <c r="Y4880" i="3"/>
  <c r="Y4881" i="3"/>
  <c r="Y4882" i="3"/>
  <c r="Y4883" i="3"/>
  <c r="Y4884" i="3"/>
  <c r="Y4885" i="3"/>
  <c r="Y4886" i="3"/>
  <c r="Y4887" i="3"/>
  <c r="Y4888" i="3"/>
  <c r="Y4889" i="3"/>
  <c r="Y4890" i="3"/>
  <c r="Y4891" i="3"/>
  <c r="Y4892" i="3"/>
  <c r="Y4893" i="3"/>
  <c r="Y4894" i="3"/>
  <c r="Y4895" i="3"/>
  <c r="Y4896" i="3"/>
  <c r="Y4897" i="3"/>
  <c r="Y4898" i="3"/>
  <c r="Y4899" i="3"/>
  <c r="Y4900" i="3"/>
  <c r="Y4901" i="3"/>
  <c r="Y4902" i="3"/>
  <c r="Y4903" i="3"/>
  <c r="Y4904" i="3"/>
  <c r="Y4905" i="3"/>
  <c r="Y4906" i="3"/>
  <c r="Y4907" i="3"/>
  <c r="Y4908" i="3"/>
  <c r="Y4909" i="3"/>
  <c r="Y4910" i="3"/>
  <c r="Y4911" i="3"/>
  <c r="Y4912" i="3"/>
  <c r="Y4913" i="3"/>
  <c r="Y4914" i="3"/>
  <c r="Y4915" i="3"/>
  <c r="Y4916" i="3"/>
  <c r="Y4917" i="3"/>
  <c r="Y4918" i="3"/>
  <c r="Y4919" i="3"/>
  <c r="Y4920" i="3"/>
  <c r="Y4921" i="3"/>
  <c r="Y4922" i="3"/>
  <c r="Y4923" i="3"/>
  <c r="Y4924" i="3"/>
  <c r="Y4925" i="3"/>
  <c r="Y4926" i="3"/>
  <c r="Y4927" i="3"/>
  <c r="Y4928" i="3"/>
  <c r="Y4929" i="3"/>
  <c r="Y4930" i="3"/>
  <c r="Y4931" i="3"/>
  <c r="Y4932" i="3"/>
  <c r="Y4933" i="3"/>
  <c r="Y4934" i="3"/>
  <c r="Y4935" i="3"/>
  <c r="Y4936" i="3"/>
  <c r="Y4937" i="3"/>
  <c r="Y4938" i="3"/>
  <c r="Y4939" i="3"/>
  <c r="Y4940" i="3"/>
  <c r="Y4941" i="3"/>
  <c r="Y4942" i="3"/>
  <c r="Y4943" i="3"/>
  <c r="Y4944" i="3"/>
  <c r="Y4945" i="3"/>
  <c r="Y4946" i="3"/>
  <c r="Y4947" i="3"/>
  <c r="Y4948" i="3"/>
  <c r="Y4949" i="3"/>
  <c r="Y4950" i="3"/>
  <c r="Y4951" i="3"/>
  <c r="Y4952" i="3"/>
  <c r="Y4953" i="3"/>
  <c r="Y4954" i="3"/>
  <c r="Y4955" i="3"/>
  <c r="Y4956" i="3"/>
  <c r="Y4957" i="3"/>
  <c r="Y4958" i="3"/>
  <c r="Y4959" i="3"/>
  <c r="Y4960" i="3"/>
  <c r="Y4961" i="3"/>
  <c r="Y4962" i="3"/>
  <c r="Y4963" i="3"/>
  <c r="Y4964" i="3"/>
  <c r="Y4965" i="3"/>
  <c r="Y4966" i="3"/>
  <c r="Y4967" i="3"/>
  <c r="Y4968" i="3"/>
  <c r="Y4969" i="3"/>
  <c r="Y4970" i="3"/>
  <c r="Y4971" i="3"/>
  <c r="Y4972" i="3"/>
  <c r="Y4973" i="3"/>
  <c r="Y4974" i="3"/>
  <c r="Y4975" i="3"/>
  <c r="Y4976" i="3"/>
  <c r="Y4977" i="3"/>
  <c r="Y4978" i="3"/>
  <c r="Y4979" i="3"/>
  <c r="Y4980" i="3"/>
  <c r="Y4981" i="3"/>
  <c r="Y4982" i="3"/>
  <c r="Y4983" i="3"/>
  <c r="Y4984" i="3"/>
  <c r="Y4985" i="3"/>
  <c r="Y4986" i="3"/>
  <c r="Y4987" i="3"/>
  <c r="Y4988" i="3"/>
  <c r="Y4989" i="3"/>
  <c r="Y4990" i="3"/>
  <c r="Y4991" i="3"/>
  <c r="Y4992" i="3"/>
  <c r="Y4993" i="3"/>
  <c r="Y4994" i="3"/>
  <c r="Y4995" i="3"/>
  <c r="Y4996" i="3"/>
  <c r="Y4997" i="3"/>
  <c r="Y4998" i="3"/>
  <c r="Y4999" i="3"/>
  <c r="Y5000" i="3"/>
  <c r="Y5001" i="3"/>
  <c r="Y5002" i="3"/>
  <c r="Y5003" i="3"/>
  <c r="Y5004" i="3"/>
  <c r="Y5005" i="3"/>
  <c r="Y5006" i="3"/>
  <c r="Y5007" i="3"/>
  <c r="Y5008" i="3"/>
  <c r="Y5009" i="3"/>
  <c r="Y5010" i="3"/>
  <c r="Y5011" i="3"/>
  <c r="Y5012" i="3"/>
  <c r="Y5013" i="3"/>
  <c r="Y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3" i="3"/>
  <c r="F1022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7" i="3"/>
  <c r="F1346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8" i="3"/>
  <c r="F2317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9" i="3"/>
  <c r="F4198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2" i="3"/>
  <c r="W2835" i="3" l="1"/>
  <c r="V2835" i="3"/>
  <c r="U2835" i="3"/>
  <c r="T2835" i="3"/>
  <c r="W867" i="3"/>
  <c r="V867" i="3"/>
  <c r="U867" i="3"/>
  <c r="T867" i="3"/>
  <c r="W21" i="3"/>
  <c r="V21" i="3"/>
  <c r="U21" i="3"/>
  <c r="T21" i="3"/>
  <c r="W31" i="3"/>
  <c r="V31" i="3"/>
  <c r="U31" i="3"/>
  <c r="T31" i="3"/>
  <c r="W697" i="3"/>
  <c r="V697" i="3"/>
  <c r="U697" i="3"/>
  <c r="T697" i="3"/>
  <c r="W158" i="3"/>
  <c r="V158" i="3"/>
  <c r="U158" i="3"/>
  <c r="T158" i="3"/>
  <c r="W1009" i="3"/>
  <c r="V1009" i="3"/>
  <c r="U1009" i="3"/>
  <c r="T1009" i="3"/>
  <c r="W178" i="3"/>
  <c r="V178" i="3"/>
  <c r="U178" i="3"/>
  <c r="T178" i="3"/>
  <c r="W506" i="3"/>
  <c r="V506" i="3"/>
  <c r="U506" i="3"/>
  <c r="T506" i="3"/>
  <c r="W689" i="3"/>
  <c r="V689" i="3"/>
  <c r="U689" i="3"/>
  <c r="T689" i="3"/>
  <c r="W26" i="3"/>
  <c r="V26" i="3"/>
  <c r="U26" i="3"/>
  <c r="T26" i="3"/>
  <c r="W338" i="3"/>
  <c r="V338" i="3"/>
  <c r="U338" i="3"/>
  <c r="T338" i="3"/>
  <c r="W4511" i="3"/>
  <c r="V4511" i="3"/>
  <c r="U4511" i="3"/>
  <c r="T4511" i="3"/>
  <c r="W1676" i="3"/>
  <c r="V1676" i="3"/>
  <c r="U1676" i="3"/>
  <c r="T1676" i="3"/>
  <c r="W1057" i="3"/>
  <c r="V1057" i="3"/>
  <c r="U1057" i="3"/>
  <c r="T1057" i="3"/>
  <c r="W609" i="3"/>
  <c r="V609" i="3"/>
  <c r="U609" i="3"/>
  <c r="T609" i="3"/>
  <c r="W317" i="3"/>
  <c r="V317" i="3"/>
  <c r="U317" i="3"/>
  <c r="T317" i="3"/>
  <c r="W71" i="3"/>
  <c r="V71" i="3"/>
  <c r="U71" i="3"/>
  <c r="T71" i="3"/>
  <c r="W124" i="3"/>
  <c r="V124" i="3"/>
  <c r="U124" i="3"/>
  <c r="T124" i="3"/>
  <c r="W1781" i="3"/>
  <c r="V1781" i="3"/>
  <c r="U1781" i="3"/>
  <c r="T1781" i="3"/>
  <c r="W877" i="3"/>
  <c r="V877" i="3"/>
  <c r="U877" i="3"/>
  <c r="T877" i="3"/>
  <c r="W216" i="3"/>
  <c r="V216" i="3"/>
  <c r="U216" i="3"/>
  <c r="T216" i="3"/>
  <c r="W678" i="3"/>
  <c r="V678" i="3"/>
  <c r="U678" i="3"/>
  <c r="T678" i="3"/>
  <c r="W2648" i="3"/>
  <c r="V2648" i="3"/>
  <c r="U2648" i="3"/>
  <c r="T2648" i="3"/>
  <c r="W182" i="3"/>
  <c r="V182" i="3"/>
  <c r="U182" i="3"/>
  <c r="T182" i="3"/>
  <c r="W1065" i="3"/>
  <c r="V1065" i="3"/>
  <c r="U1065" i="3"/>
  <c r="T1065" i="3"/>
  <c r="W245" i="3"/>
  <c r="V245" i="3"/>
  <c r="U245" i="3"/>
  <c r="T245" i="3"/>
  <c r="W49" i="3"/>
  <c r="V49" i="3"/>
  <c r="U49" i="3"/>
  <c r="T49" i="3"/>
  <c r="W824" i="3"/>
  <c r="V824" i="3"/>
  <c r="U824" i="3"/>
  <c r="T824" i="3"/>
  <c r="W8" i="3"/>
  <c r="V8" i="3"/>
  <c r="U8" i="3"/>
  <c r="T8" i="3"/>
  <c r="W1662" i="3"/>
  <c r="V1662" i="3"/>
  <c r="U1662" i="3"/>
  <c r="T1662" i="3"/>
  <c r="W258" i="3"/>
  <c r="V258" i="3"/>
  <c r="U258" i="3"/>
  <c r="T258" i="3"/>
  <c r="W989" i="3"/>
  <c r="V989" i="3"/>
  <c r="U989" i="3"/>
  <c r="T989" i="3"/>
  <c r="W1031" i="3"/>
  <c r="V1031" i="3"/>
  <c r="U1031" i="3"/>
  <c r="T1031" i="3"/>
  <c r="W1660" i="3"/>
  <c r="V1660" i="3"/>
  <c r="U1660" i="3"/>
  <c r="T1660" i="3"/>
  <c r="W1299" i="3"/>
  <c r="V1299" i="3"/>
  <c r="U1299" i="3"/>
  <c r="T1299" i="3"/>
  <c r="W372" i="3"/>
  <c r="V372" i="3"/>
  <c r="U372" i="3"/>
  <c r="T372" i="3"/>
  <c r="W1391" i="3"/>
  <c r="V1391" i="3"/>
  <c r="U1391" i="3"/>
  <c r="T1391" i="3"/>
  <c r="W3409" i="3"/>
  <c r="V3409" i="3"/>
  <c r="U3409" i="3"/>
  <c r="T3409" i="3"/>
  <c r="W1718" i="3"/>
  <c r="V1718" i="3"/>
  <c r="U1718" i="3"/>
  <c r="T1718" i="3"/>
  <c r="W1385" i="3"/>
  <c r="V1385" i="3"/>
  <c r="U1385" i="3"/>
  <c r="T1385" i="3"/>
  <c r="W4189" i="3"/>
  <c r="V4189" i="3"/>
  <c r="U4189" i="3"/>
  <c r="T4189" i="3"/>
  <c r="W2067" i="3"/>
  <c r="V2067" i="3"/>
  <c r="U2067" i="3"/>
  <c r="T2067" i="3"/>
  <c r="W1164" i="3"/>
  <c r="V1164" i="3"/>
  <c r="U1164" i="3"/>
  <c r="T1164" i="3"/>
  <c r="W481" i="3"/>
  <c r="V481" i="3"/>
  <c r="U481" i="3"/>
  <c r="T481" i="3"/>
  <c r="W2097" i="3"/>
  <c r="V2097" i="3"/>
  <c r="U2097" i="3"/>
  <c r="T2097" i="3"/>
  <c r="W775" i="3"/>
  <c r="V775" i="3"/>
  <c r="U775" i="3"/>
  <c r="T775" i="3"/>
  <c r="W1549" i="3"/>
  <c r="V1549" i="3"/>
  <c r="U1549" i="3"/>
  <c r="T1549" i="3"/>
  <c r="W378" i="3"/>
  <c r="V378" i="3"/>
  <c r="U378" i="3"/>
  <c r="T378" i="3"/>
  <c r="W1788" i="3"/>
  <c r="V1788" i="3"/>
  <c r="U1788" i="3"/>
  <c r="T1788" i="3"/>
  <c r="W766" i="3"/>
  <c r="V766" i="3"/>
  <c r="U766" i="3"/>
  <c r="T766" i="3"/>
  <c r="W344" i="3"/>
  <c r="V344" i="3"/>
  <c r="U344" i="3"/>
  <c r="T344" i="3"/>
  <c r="W3037" i="3"/>
  <c r="V3037" i="3"/>
  <c r="U3037" i="3"/>
  <c r="T3037" i="3"/>
  <c r="W903" i="3"/>
  <c r="V903" i="3"/>
  <c r="U903" i="3"/>
  <c r="T903" i="3"/>
  <c r="W2195" i="3"/>
  <c r="V2195" i="3"/>
  <c r="U2195" i="3"/>
  <c r="T2195" i="3"/>
  <c r="W4590" i="3"/>
  <c r="V4590" i="3"/>
  <c r="U4590" i="3"/>
  <c r="T4590" i="3"/>
  <c r="W74" i="3"/>
  <c r="V74" i="3"/>
  <c r="U74" i="3"/>
  <c r="T74" i="3"/>
  <c r="W3949" i="3"/>
  <c r="V3949" i="3"/>
  <c r="U3949" i="3"/>
  <c r="T3949" i="3"/>
  <c r="W2422" i="3"/>
  <c r="V2422" i="3"/>
  <c r="U2422" i="3"/>
  <c r="T2422" i="3"/>
  <c r="W616" i="3"/>
  <c r="V616" i="3"/>
  <c r="U616" i="3"/>
  <c r="T616" i="3"/>
  <c r="W843" i="3"/>
  <c r="V843" i="3"/>
  <c r="U843" i="3"/>
  <c r="T843" i="3"/>
  <c r="W575" i="3"/>
  <c r="V575" i="3"/>
  <c r="U575" i="3"/>
  <c r="T575" i="3"/>
  <c r="W2897" i="3"/>
  <c r="V2897" i="3"/>
  <c r="U2897" i="3"/>
  <c r="T2897" i="3"/>
  <c r="W1495" i="3"/>
  <c r="V1495" i="3"/>
  <c r="U1495" i="3"/>
  <c r="T1495" i="3"/>
  <c r="W242" i="3"/>
  <c r="V242" i="3"/>
  <c r="U242" i="3"/>
  <c r="T242" i="3"/>
  <c r="W2425" i="3"/>
  <c r="V2425" i="3"/>
  <c r="U2425" i="3"/>
  <c r="T2425" i="3"/>
  <c r="W28" i="3"/>
  <c r="V28" i="3"/>
  <c r="U28" i="3"/>
  <c r="T28" i="3"/>
  <c r="W1559" i="3"/>
  <c r="V1559" i="3"/>
  <c r="U1559" i="3"/>
  <c r="T1559" i="3"/>
  <c r="W4205" i="3"/>
  <c r="V4205" i="3"/>
  <c r="U4205" i="3"/>
  <c r="T4205" i="3"/>
  <c r="W2565" i="3"/>
  <c r="V2565" i="3"/>
  <c r="U2565" i="3"/>
  <c r="T2565" i="3"/>
  <c r="W1897" i="3"/>
  <c r="V1897" i="3"/>
  <c r="U1897" i="3"/>
  <c r="T1897" i="3"/>
  <c r="W1147" i="3"/>
  <c r="V1147" i="3"/>
  <c r="U1147" i="3"/>
  <c r="T1147" i="3"/>
  <c r="W638" i="3"/>
  <c r="V638" i="3"/>
  <c r="U638" i="3"/>
  <c r="T638" i="3"/>
  <c r="W325" i="3"/>
  <c r="V325" i="3"/>
  <c r="U325" i="3"/>
  <c r="T325" i="3"/>
  <c r="W1434" i="3"/>
  <c r="V1434" i="3"/>
  <c r="U1434" i="3"/>
  <c r="T1434" i="3"/>
  <c r="W3295" i="3"/>
  <c r="V3295" i="3"/>
  <c r="U3295" i="3"/>
  <c r="T3295" i="3"/>
  <c r="W773" i="3"/>
  <c r="V773" i="3"/>
  <c r="U773" i="3"/>
  <c r="T773" i="3"/>
  <c r="W808" i="3"/>
  <c r="V808" i="3"/>
  <c r="U808" i="3"/>
  <c r="T808" i="3"/>
  <c r="W2407" i="3"/>
  <c r="V2407" i="3"/>
  <c r="U2407" i="3"/>
  <c r="T2407" i="3"/>
  <c r="W1829" i="3"/>
  <c r="V1829" i="3"/>
  <c r="U1829" i="3"/>
  <c r="T1829" i="3"/>
  <c r="W1633" i="3"/>
  <c r="V1633" i="3"/>
  <c r="U1633" i="3"/>
  <c r="T1633" i="3"/>
  <c r="W412" i="3"/>
  <c r="V412" i="3"/>
  <c r="U412" i="3"/>
  <c r="T412" i="3"/>
  <c r="W1285" i="3"/>
  <c r="V1285" i="3"/>
  <c r="U1285" i="3"/>
  <c r="T1285" i="3"/>
  <c r="W1430" i="3"/>
  <c r="V1430" i="3"/>
  <c r="U1430" i="3"/>
  <c r="T1430" i="3"/>
  <c r="W2989" i="3"/>
  <c r="V2989" i="3"/>
  <c r="U2989" i="3"/>
  <c r="T2989" i="3"/>
  <c r="W2468" i="3"/>
  <c r="V2468" i="3"/>
  <c r="U2468" i="3"/>
  <c r="T2468" i="3"/>
  <c r="W423" i="3"/>
  <c r="V423" i="3"/>
  <c r="U423" i="3"/>
  <c r="T423" i="3"/>
  <c r="W1926" i="3"/>
  <c r="V1926" i="3"/>
  <c r="U1926" i="3"/>
  <c r="T1926" i="3"/>
  <c r="W610" i="3"/>
  <c r="V610" i="3"/>
  <c r="U610" i="3"/>
  <c r="T610" i="3"/>
  <c r="W890" i="3"/>
  <c r="V890" i="3"/>
  <c r="U890" i="3"/>
  <c r="T890" i="3"/>
  <c r="W2665" i="3"/>
  <c r="V2665" i="3"/>
  <c r="U2665" i="3"/>
  <c r="T2665" i="3"/>
  <c r="W1260" i="3"/>
  <c r="V1260" i="3"/>
  <c r="U1260" i="3"/>
  <c r="T1260" i="3"/>
  <c r="W4831" i="3"/>
  <c r="V4831" i="3"/>
  <c r="U4831" i="3"/>
  <c r="T4831" i="3"/>
  <c r="W650" i="3"/>
  <c r="V650" i="3"/>
  <c r="U650" i="3"/>
  <c r="T650" i="3"/>
  <c r="W4330" i="3"/>
  <c r="V4330" i="3"/>
  <c r="U4330" i="3"/>
  <c r="T4330" i="3"/>
  <c r="W5012" i="3"/>
  <c r="V5012" i="3"/>
  <c r="U5012" i="3"/>
  <c r="T5012" i="3"/>
  <c r="W3055" i="3"/>
  <c r="V3055" i="3"/>
  <c r="U3055" i="3"/>
  <c r="T3055" i="3"/>
  <c r="W1783" i="3"/>
  <c r="V1783" i="3"/>
  <c r="U1783" i="3"/>
  <c r="T1783" i="3"/>
  <c r="W716" i="3"/>
  <c r="V716" i="3"/>
  <c r="U716" i="3"/>
  <c r="T716" i="3"/>
  <c r="W3114" i="3"/>
  <c r="V3114" i="3"/>
  <c r="U3114" i="3"/>
  <c r="T3114" i="3"/>
  <c r="W4846" i="3"/>
  <c r="V4846" i="3"/>
  <c r="U4846" i="3"/>
  <c r="T4846" i="3"/>
  <c r="W1803" i="3"/>
  <c r="V1803" i="3"/>
  <c r="U1803" i="3"/>
  <c r="T1803" i="3"/>
  <c r="W571" i="3"/>
  <c r="V571" i="3"/>
  <c r="U571" i="3"/>
  <c r="T571" i="3"/>
  <c r="W1084" i="3"/>
  <c r="V1084" i="3"/>
  <c r="U1084" i="3"/>
  <c r="T1084" i="3"/>
  <c r="W2537" i="3"/>
  <c r="V2537" i="3"/>
  <c r="U2537" i="3"/>
  <c r="T2537" i="3"/>
  <c r="W3155" i="3"/>
  <c r="V3155" i="3"/>
  <c r="U3155" i="3"/>
  <c r="T3155" i="3"/>
  <c r="W1024" i="3"/>
  <c r="V1024" i="3"/>
  <c r="U1024" i="3"/>
  <c r="T1024" i="3"/>
  <c r="W2570" i="3"/>
  <c r="V2570" i="3"/>
  <c r="U2570" i="3"/>
  <c r="T2570" i="3"/>
  <c r="W1735" i="3"/>
  <c r="V1735" i="3"/>
  <c r="U1735" i="3"/>
  <c r="T1735" i="3"/>
  <c r="W1952" i="3"/>
  <c r="V1952" i="3"/>
  <c r="U1952" i="3"/>
  <c r="T1952" i="3"/>
  <c r="W1484" i="3"/>
  <c r="V1484" i="3"/>
  <c r="U1484" i="3"/>
  <c r="T1484" i="3"/>
  <c r="W2688" i="3"/>
  <c r="V2688" i="3"/>
  <c r="U2688" i="3"/>
  <c r="T2688" i="3"/>
  <c r="W509" i="3"/>
  <c r="V509" i="3"/>
  <c r="U509" i="3"/>
  <c r="T509" i="3"/>
  <c r="W4497" i="3"/>
  <c r="V4497" i="3"/>
  <c r="U4497" i="3"/>
  <c r="T4497" i="3"/>
  <c r="W2317" i="3"/>
  <c r="V2317" i="3"/>
  <c r="U2317" i="3"/>
  <c r="T2317" i="3"/>
  <c r="W949" i="3"/>
  <c r="V949" i="3"/>
  <c r="U949" i="3"/>
  <c r="T949" i="3"/>
  <c r="W856" i="3"/>
  <c r="V856" i="3"/>
  <c r="U856" i="3"/>
  <c r="T856" i="3"/>
  <c r="W1336" i="3"/>
  <c r="V1336" i="3"/>
  <c r="U1336" i="3"/>
  <c r="T1336" i="3"/>
  <c r="W1513" i="3"/>
  <c r="V1513" i="3"/>
  <c r="U1513" i="3"/>
  <c r="T1513" i="3"/>
  <c r="W3554" i="3"/>
  <c r="V3554" i="3"/>
  <c r="U3554" i="3"/>
  <c r="T3554" i="3"/>
  <c r="W2142" i="3"/>
  <c r="V2142" i="3"/>
  <c r="U2142" i="3"/>
  <c r="T2142" i="3"/>
  <c r="W322" i="3"/>
  <c r="V322" i="3"/>
  <c r="U322" i="3"/>
  <c r="T322" i="3"/>
  <c r="W1542" i="3"/>
  <c r="V1542" i="3"/>
  <c r="U1542" i="3"/>
  <c r="T1542" i="3"/>
  <c r="W3561" i="3"/>
  <c r="V3561" i="3"/>
  <c r="U3561" i="3"/>
  <c r="T3561" i="3"/>
  <c r="W1437" i="3"/>
  <c r="V1437" i="3"/>
  <c r="U1437" i="3"/>
  <c r="T1437" i="3"/>
  <c r="W1882" i="3"/>
  <c r="V1882" i="3"/>
  <c r="U1882" i="3"/>
  <c r="T1882" i="3"/>
  <c r="W3795" i="3"/>
  <c r="V3795" i="3"/>
  <c r="U3795" i="3"/>
  <c r="T3795" i="3"/>
  <c r="W4933" i="3"/>
  <c r="V4933" i="3"/>
  <c r="U4933" i="3"/>
  <c r="T4933" i="3"/>
  <c r="W1545" i="3"/>
  <c r="V1545" i="3"/>
  <c r="U1545" i="3"/>
  <c r="T1545" i="3"/>
  <c r="W1758" i="3"/>
  <c r="V1758" i="3"/>
  <c r="U1758" i="3"/>
  <c r="T1758" i="3"/>
  <c r="W834" i="3"/>
  <c r="V834" i="3"/>
  <c r="U834" i="3"/>
  <c r="T834" i="3"/>
  <c r="W1769" i="3"/>
  <c r="V1769" i="3"/>
  <c r="U1769" i="3"/>
  <c r="T1769" i="3"/>
  <c r="W1695" i="3"/>
  <c r="V1695" i="3"/>
  <c r="U1695" i="3"/>
  <c r="T1695" i="3"/>
  <c r="W1353" i="3"/>
  <c r="V1353" i="3"/>
  <c r="U1353" i="3"/>
  <c r="T1353" i="3"/>
  <c r="W3870" i="3"/>
  <c r="V3870" i="3"/>
  <c r="U3870" i="3"/>
  <c r="T3870" i="3"/>
  <c r="W4178" i="3"/>
  <c r="V4178" i="3"/>
  <c r="U4178" i="3"/>
  <c r="T4178" i="3"/>
  <c r="W2508" i="3"/>
  <c r="V2508" i="3"/>
  <c r="U2508" i="3"/>
  <c r="T2508" i="3"/>
  <c r="W3662" i="3"/>
  <c r="V3662" i="3"/>
  <c r="U3662" i="3"/>
  <c r="T3662" i="3"/>
  <c r="W3876" i="3"/>
  <c r="V3876" i="3"/>
  <c r="U3876" i="3"/>
  <c r="T3876" i="3"/>
  <c r="W1636" i="3"/>
  <c r="V1636" i="3"/>
  <c r="U1636" i="3"/>
  <c r="T1636" i="3"/>
  <c r="W1599" i="3"/>
  <c r="V1599" i="3"/>
  <c r="U1599" i="3"/>
  <c r="T1599" i="3"/>
  <c r="W1077" i="3"/>
  <c r="V1077" i="3"/>
  <c r="U1077" i="3"/>
  <c r="T1077" i="3"/>
  <c r="W3150" i="3"/>
  <c r="V3150" i="3"/>
  <c r="U3150" i="3"/>
  <c r="T3150" i="3"/>
  <c r="W1651" i="3"/>
  <c r="V1651" i="3"/>
  <c r="U1651" i="3"/>
  <c r="T1651" i="3"/>
  <c r="W2228" i="3"/>
  <c r="V2228" i="3"/>
  <c r="U2228" i="3"/>
  <c r="T2228" i="3"/>
  <c r="W4698" i="3"/>
  <c r="V4698" i="3"/>
  <c r="U4698" i="3"/>
  <c r="T4698" i="3"/>
  <c r="W2518" i="3"/>
  <c r="V2518" i="3"/>
  <c r="U2518" i="3"/>
  <c r="T2518" i="3"/>
  <c r="W465" i="3"/>
  <c r="V465" i="3"/>
  <c r="U465" i="3"/>
  <c r="T465" i="3"/>
  <c r="W3937" i="3"/>
  <c r="V3937" i="3"/>
  <c r="U3937" i="3"/>
  <c r="T3937" i="3"/>
  <c r="W5006" i="3"/>
  <c r="V5006" i="3"/>
  <c r="U5006" i="3"/>
  <c r="T5006" i="3"/>
  <c r="W2059" i="3"/>
  <c r="V2059" i="3"/>
  <c r="U2059" i="3"/>
  <c r="T2059" i="3"/>
  <c r="W4154" i="3"/>
  <c r="V4154" i="3"/>
  <c r="U4154" i="3"/>
  <c r="T4154" i="3"/>
  <c r="W2353" i="3"/>
  <c r="V2353" i="3"/>
  <c r="U2353" i="3"/>
  <c r="T2353" i="3"/>
  <c r="W1669" i="3"/>
  <c r="V1669" i="3"/>
  <c r="U1669" i="3"/>
  <c r="T1669" i="3"/>
  <c r="W2678" i="3"/>
  <c r="V2678" i="3"/>
  <c r="U2678" i="3"/>
  <c r="T2678" i="3"/>
  <c r="W3198" i="3"/>
  <c r="V3198" i="3"/>
  <c r="U3198" i="3"/>
  <c r="T3198" i="3"/>
  <c r="W4463" i="3"/>
  <c r="V4463" i="3"/>
  <c r="U4463" i="3"/>
  <c r="T4463" i="3"/>
  <c r="W3025" i="3"/>
  <c r="V3025" i="3"/>
  <c r="U3025" i="3"/>
  <c r="T3025" i="3"/>
  <c r="W3921" i="3"/>
  <c r="V3921" i="3"/>
  <c r="U3921" i="3"/>
  <c r="T3921" i="3"/>
  <c r="W2051" i="3"/>
  <c r="V2051" i="3"/>
  <c r="U2051" i="3"/>
  <c r="T2051" i="3"/>
  <c r="W328" i="3"/>
  <c r="V328" i="3"/>
  <c r="U328" i="3"/>
  <c r="T328" i="3"/>
  <c r="W3194" i="3"/>
  <c r="V3194" i="3"/>
  <c r="U3194" i="3"/>
  <c r="T3194" i="3"/>
  <c r="W3177" i="3"/>
  <c r="V3177" i="3"/>
  <c r="U3177" i="3"/>
  <c r="T3177" i="3"/>
  <c r="W3033" i="3"/>
  <c r="V3033" i="3"/>
  <c r="U3033" i="3"/>
  <c r="T3033" i="3"/>
  <c r="W2812" i="3"/>
  <c r="V2812" i="3"/>
  <c r="U2812" i="3"/>
  <c r="T2812" i="3"/>
  <c r="W3251" i="3"/>
  <c r="V3251" i="3"/>
  <c r="U3251" i="3"/>
  <c r="T3251" i="3"/>
  <c r="W1026" i="3"/>
  <c r="V1026" i="3"/>
  <c r="U1026" i="3"/>
  <c r="T1026" i="3"/>
  <c r="W896" i="3"/>
  <c r="V896" i="3"/>
  <c r="U896" i="3"/>
  <c r="T896" i="3"/>
  <c r="W3472" i="3"/>
  <c r="V3472" i="3"/>
  <c r="U3472" i="3"/>
  <c r="T3472" i="3"/>
  <c r="W4307" i="3"/>
  <c r="V4307" i="3"/>
  <c r="U4307" i="3"/>
  <c r="T4307" i="3"/>
  <c r="W3599" i="3"/>
  <c r="V3599" i="3"/>
  <c r="U3599" i="3"/>
  <c r="T3599" i="3"/>
  <c r="W1821" i="3"/>
  <c r="V1821" i="3"/>
  <c r="U1821" i="3"/>
  <c r="T1821" i="3"/>
  <c r="W4122" i="3"/>
  <c r="V4122" i="3"/>
  <c r="U4122" i="3"/>
  <c r="T4122" i="3"/>
  <c r="W4741" i="3"/>
  <c r="V4741" i="3"/>
  <c r="U4741" i="3"/>
  <c r="T4741" i="3"/>
  <c r="W2605" i="3"/>
  <c r="V2605" i="3"/>
  <c r="U2605" i="3"/>
  <c r="T2605" i="3"/>
  <c r="W2612" i="3"/>
  <c r="V2612" i="3"/>
  <c r="U2612" i="3"/>
  <c r="T2612" i="3"/>
  <c r="W2964" i="3"/>
  <c r="V2964" i="3"/>
  <c r="U2964" i="3"/>
  <c r="T2964" i="3"/>
  <c r="W2153" i="3"/>
  <c r="V2153" i="3"/>
  <c r="U2153" i="3"/>
  <c r="T2153" i="3"/>
  <c r="W3370" i="3"/>
  <c r="V3370" i="3"/>
  <c r="U3370" i="3"/>
  <c r="T3370" i="3"/>
  <c r="W1592" i="3"/>
  <c r="V1592" i="3"/>
  <c r="U1592" i="3"/>
  <c r="T1592" i="3"/>
  <c r="W2308" i="3"/>
  <c r="V2308" i="3"/>
  <c r="U2308" i="3"/>
  <c r="T2308" i="3"/>
  <c r="W1995" i="3"/>
  <c r="V1995" i="3"/>
  <c r="U1995" i="3"/>
  <c r="T1995" i="3"/>
  <c r="W1597" i="3"/>
  <c r="V1597" i="3"/>
  <c r="U1597" i="3"/>
  <c r="T1597" i="3"/>
  <c r="W3896" i="3"/>
  <c r="V3896" i="3"/>
  <c r="U3896" i="3"/>
  <c r="T3896" i="3"/>
  <c r="W2032" i="3"/>
  <c r="V2032" i="3"/>
  <c r="U2032" i="3"/>
  <c r="T2032" i="3"/>
  <c r="W936" i="3"/>
  <c r="V936" i="3"/>
  <c r="U936" i="3"/>
  <c r="T936" i="3"/>
  <c r="W2894" i="3"/>
  <c r="V2894" i="3"/>
  <c r="U2894" i="3"/>
  <c r="T2894" i="3"/>
  <c r="W3633" i="3"/>
  <c r="V3633" i="3"/>
  <c r="U3633" i="3"/>
  <c r="T3633" i="3"/>
  <c r="W4065" i="3"/>
  <c r="V4065" i="3"/>
  <c r="U4065" i="3"/>
  <c r="T4065" i="3"/>
  <c r="W1289" i="3"/>
  <c r="V1289" i="3"/>
  <c r="U1289" i="3"/>
  <c r="T1289" i="3"/>
  <c r="W3346" i="3"/>
  <c r="V3346" i="3"/>
  <c r="U3346" i="3"/>
  <c r="T3346" i="3"/>
  <c r="W4709" i="3"/>
  <c r="V4709" i="3"/>
  <c r="U4709" i="3"/>
  <c r="T4709" i="3"/>
  <c r="W4656" i="3"/>
  <c r="V4656" i="3"/>
  <c r="U4656" i="3"/>
  <c r="T4656" i="3"/>
  <c r="W4191" i="3"/>
  <c r="V4191" i="3"/>
  <c r="U4191" i="3"/>
  <c r="T4191" i="3"/>
  <c r="W2305" i="3"/>
  <c r="V2305" i="3"/>
  <c r="U2305" i="3"/>
  <c r="T2305" i="3"/>
  <c r="W3046" i="3"/>
  <c r="V3046" i="3"/>
  <c r="U3046" i="3"/>
  <c r="T3046" i="3"/>
  <c r="W3740" i="3"/>
  <c r="V3740" i="3"/>
  <c r="U3740" i="3"/>
  <c r="T3740" i="3"/>
  <c r="W889" i="3"/>
  <c r="V889" i="3"/>
  <c r="U889" i="3"/>
  <c r="T889" i="3"/>
  <c r="W3534" i="3"/>
  <c r="V3534" i="3"/>
  <c r="U3534" i="3"/>
  <c r="T3534" i="3"/>
  <c r="W3171" i="3"/>
  <c r="V3171" i="3"/>
  <c r="U3171" i="3"/>
  <c r="T3171" i="3"/>
  <c r="W3790" i="3"/>
  <c r="V3790" i="3"/>
  <c r="U3790" i="3"/>
  <c r="T3790" i="3"/>
  <c r="W2620" i="3"/>
  <c r="V2620" i="3"/>
  <c r="U2620" i="3"/>
  <c r="T2620" i="3"/>
  <c r="W4412" i="3"/>
  <c r="V4412" i="3"/>
  <c r="U4412" i="3"/>
  <c r="T4412" i="3"/>
  <c r="W4009" i="3"/>
  <c r="V4009" i="3"/>
  <c r="U4009" i="3"/>
  <c r="T4009" i="3"/>
  <c r="W1332" i="3"/>
  <c r="V1332" i="3"/>
  <c r="U1332" i="3"/>
  <c r="T1332" i="3"/>
  <c r="W3961" i="3"/>
  <c r="V3961" i="3"/>
  <c r="U3961" i="3"/>
  <c r="T3961" i="3"/>
  <c r="W3532" i="3"/>
  <c r="V3532" i="3"/>
  <c r="U3532" i="3"/>
  <c r="T3532" i="3"/>
  <c r="W4690" i="3"/>
  <c r="V4690" i="3"/>
  <c r="U4690" i="3"/>
  <c r="T4690" i="3"/>
  <c r="W2939" i="3"/>
  <c r="V2939" i="3"/>
  <c r="U2939" i="3"/>
  <c r="T2939" i="3"/>
  <c r="W4552" i="3"/>
  <c r="V4552" i="3"/>
  <c r="U4552" i="3"/>
  <c r="T4552" i="3"/>
  <c r="W4518" i="3"/>
  <c r="V4518" i="3"/>
  <c r="U4518" i="3"/>
  <c r="T4518" i="3"/>
  <c r="W4391" i="3"/>
  <c r="V4391" i="3"/>
  <c r="U4391" i="3"/>
  <c r="T4391" i="3"/>
  <c r="W2267" i="3"/>
  <c r="V2267" i="3"/>
  <c r="U2267" i="3"/>
  <c r="T2267" i="3"/>
  <c r="W1144" i="3"/>
  <c r="V1144" i="3"/>
  <c r="U1144" i="3"/>
  <c r="T1144" i="3"/>
  <c r="W2041" i="3"/>
  <c r="V2041" i="3"/>
  <c r="U2041" i="3"/>
  <c r="T2041" i="3"/>
  <c r="W1369" i="3"/>
  <c r="V1369" i="3"/>
  <c r="U1369" i="3"/>
  <c r="T1369" i="3"/>
  <c r="W4687" i="3"/>
  <c r="V4687" i="3"/>
  <c r="U4687" i="3"/>
  <c r="T4687" i="3"/>
  <c r="W3519" i="3"/>
  <c r="V3519" i="3"/>
  <c r="U3519" i="3"/>
  <c r="T3519" i="3"/>
  <c r="W4461" i="3"/>
  <c r="V4461" i="3"/>
  <c r="U4461" i="3"/>
  <c r="T4461" i="3"/>
  <c r="W4224" i="3"/>
  <c r="V4224" i="3"/>
  <c r="U4224" i="3"/>
  <c r="T4224" i="3"/>
  <c r="W1003" i="3"/>
  <c r="V1003" i="3"/>
  <c r="U1003" i="3"/>
  <c r="T1003" i="3"/>
  <c r="W426" i="3"/>
  <c r="V426" i="3"/>
  <c r="U426" i="3"/>
  <c r="T426" i="3"/>
  <c r="W4873" i="3"/>
  <c r="V4873" i="3"/>
  <c r="U4873" i="3"/>
  <c r="T4873" i="3"/>
  <c r="W3195" i="3"/>
  <c r="V3195" i="3"/>
  <c r="U3195" i="3"/>
  <c r="T3195" i="3"/>
  <c r="W1665" i="3"/>
  <c r="V1665" i="3"/>
  <c r="U1665" i="3"/>
  <c r="T1665" i="3"/>
  <c r="W3137" i="3"/>
  <c r="V3137" i="3"/>
  <c r="U3137" i="3"/>
  <c r="T3137" i="3"/>
  <c r="W4508" i="3"/>
  <c r="V4508" i="3"/>
  <c r="U4508" i="3"/>
  <c r="T4508" i="3"/>
  <c r="W3842" i="3"/>
  <c r="V3842" i="3"/>
  <c r="U3842" i="3"/>
  <c r="T3842" i="3"/>
  <c r="W2719" i="3"/>
  <c r="V2719" i="3"/>
  <c r="U2719" i="3"/>
  <c r="T2719" i="3"/>
  <c r="W1452" i="3"/>
  <c r="V1452" i="3"/>
  <c r="U1452" i="3"/>
  <c r="T1452" i="3"/>
  <c r="W1314" i="3"/>
  <c r="V1314" i="3"/>
  <c r="U1314" i="3"/>
  <c r="T1314" i="3"/>
  <c r="W2713" i="3"/>
  <c r="V2713" i="3"/>
  <c r="U2713" i="3"/>
  <c r="T2713" i="3"/>
  <c r="W2204" i="3"/>
  <c r="V2204" i="3"/>
  <c r="U2204" i="3"/>
  <c r="T2204" i="3"/>
  <c r="W486" i="3"/>
  <c r="V486" i="3"/>
  <c r="U486" i="3"/>
  <c r="T486" i="3"/>
  <c r="W3916" i="3"/>
  <c r="V3916" i="3"/>
  <c r="U3916" i="3"/>
  <c r="T3916" i="3"/>
  <c r="W3692" i="3"/>
  <c r="V3692" i="3"/>
  <c r="U3692" i="3"/>
  <c r="T3692" i="3"/>
  <c r="W1287" i="3"/>
  <c r="V1287" i="3"/>
  <c r="U1287" i="3"/>
  <c r="T1287" i="3"/>
  <c r="W4080" i="3"/>
  <c r="V4080" i="3"/>
  <c r="U4080" i="3"/>
  <c r="T4080" i="3"/>
  <c r="W4393" i="3"/>
  <c r="V4393" i="3"/>
  <c r="U4393" i="3"/>
  <c r="T4393" i="3"/>
  <c r="W3453" i="3"/>
  <c r="V3453" i="3"/>
  <c r="U3453" i="3"/>
  <c r="T3453" i="3"/>
  <c r="W502" i="3"/>
  <c r="V502" i="3"/>
  <c r="U502" i="3"/>
  <c r="T502" i="3"/>
  <c r="W2940" i="3"/>
  <c r="V2940" i="3"/>
  <c r="U2940" i="3"/>
  <c r="T2940" i="3"/>
  <c r="W2251" i="3"/>
  <c r="V2251" i="3"/>
  <c r="U2251" i="3"/>
  <c r="T2251" i="3"/>
  <c r="W2529" i="3"/>
  <c r="V2529" i="3"/>
  <c r="U2529" i="3"/>
  <c r="T2529" i="3"/>
  <c r="W4576" i="3"/>
  <c r="V4576" i="3"/>
  <c r="U4576" i="3"/>
  <c r="T4576" i="3"/>
  <c r="W4217" i="3"/>
  <c r="V4217" i="3"/>
  <c r="U4217" i="3"/>
  <c r="T4217" i="3"/>
  <c r="W3484" i="3"/>
  <c r="V3484" i="3"/>
  <c r="U3484" i="3"/>
  <c r="T3484" i="3"/>
  <c r="W2838" i="3"/>
  <c r="V2838" i="3"/>
  <c r="U2838" i="3"/>
  <c r="T2838" i="3"/>
  <c r="W2428" i="3"/>
  <c r="V2428" i="3"/>
  <c r="U2428" i="3"/>
  <c r="T2428" i="3"/>
  <c r="W1416" i="3"/>
  <c r="V1416" i="3"/>
  <c r="U1416" i="3"/>
  <c r="T1416" i="3"/>
  <c r="W3912" i="3"/>
  <c r="V3912" i="3"/>
  <c r="U3912" i="3"/>
  <c r="T3912" i="3"/>
  <c r="W2933" i="3"/>
  <c r="V2933" i="3"/>
  <c r="U2933" i="3"/>
  <c r="T2933" i="3"/>
  <c r="W4650" i="3"/>
  <c r="V4650" i="3"/>
  <c r="U4650" i="3"/>
  <c r="T4650" i="3"/>
  <c r="W1834" i="3"/>
  <c r="V1834" i="3"/>
  <c r="U1834" i="3"/>
  <c r="T1834" i="3"/>
  <c r="W2498" i="3"/>
  <c r="V2498" i="3"/>
  <c r="U2498" i="3"/>
  <c r="T2498" i="3"/>
  <c r="W3284" i="3"/>
  <c r="V3284" i="3"/>
  <c r="U3284" i="3"/>
  <c r="T3284" i="3"/>
  <c r="W4653" i="3"/>
  <c r="V4653" i="3"/>
  <c r="U4653" i="3"/>
  <c r="T4653" i="3"/>
  <c r="W4999" i="3"/>
  <c r="V4999" i="3"/>
  <c r="U4999" i="3"/>
  <c r="T4999" i="3"/>
  <c r="W3602" i="3"/>
  <c r="V3602" i="3"/>
  <c r="U3602" i="3"/>
  <c r="T3602" i="3"/>
  <c r="W3056" i="3"/>
  <c r="V3056" i="3"/>
  <c r="U3056" i="3"/>
  <c r="T3056" i="3"/>
  <c r="W3444" i="3"/>
  <c r="V3444" i="3"/>
  <c r="U3444" i="3"/>
  <c r="T3444" i="3"/>
  <c r="W2836" i="3"/>
  <c r="V2836" i="3"/>
  <c r="U2836" i="3"/>
  <c r="T2836" i="3"/>
  <c r="W3239" i="3"/>
  <c r="V3239" i="3"/>
  <c r="U3239" i="3"/>
  <c r="T3239" i="3"/>
  <c r="W79" i="3"/>
  <c r="V79" i="3"/>
  <c r="U79" i="3"/>
  <c r="T79" i="3"/>
  <c r="W3242" i="3"/>
  <c r="V3242" i="3"/>
  <c r="U3242" i="3"/>
  <c r="T3242" i="3"/>
  <c r="W3523" i="3"/>
  <c r="V3523" i="3"/>
  <c r="U3523" i="3"/>
  <c r="T3523" i="3"/>
  <c r="W4721" i="3"/>
  <c r="V4721" i="3"/>
  <c r="U4721" i="3"/>
  <c r="T4721" i="3"/>
  <c r="W4927" i="3"/>
  <c r="V4927" i="3"/>
  <c r="U4927" i="3"/>
  <c r="T4927" i="3"/>
  <c r="W2639" i="3"/>
  <c r="V2639" i="3"/>
  <c r="U2639" i="3"/>
  <c r="T2639" i="3"/>
  <c r="W3419" i="3"/>
  <c r="V3419" i="3"/>
  <c r="U3419" i="3"/>
  <c r="T3419" i="3"/>
  <c r="W3895" i="3"/>
  <c r="V3895" i="3"/>
  <c r="U3895" i="3"/>
  <c r="T3895" i="3"/>
  <c r="W4427" i="3"/>
  <c r="V4427" i="3"/>
  <c r="U4427" i="3"/>
  <c r="T4427" i="3"/>
  <c r="W3873" i="3"/>
  <c r="V3873" i="3"/>
  <c r="U3873" i="3"/>
  <c r="T3873" i="3"/>
  <c r="W4946" i="3"/>
  <c r="V4946" i="3"/>
  <c r="U4946" i="3"/>
  <c r="T4946" i="3"/>
  <c r="W3062" i="3"/>
  <c r="V3062" i="3"/>
  <c r="U3062" i="3"/>
  <c r="T3062" i="3"/>
  <c r="W3248" i="3"/>
  <c r="V3248" i="3"/>
  <c r="U3248" i="3"/>
  <c r="T3248" i="3"/>
  <c r="W1349" i="3"/>
  <c r="V1349" i="3"/>
  <c r="U1349" i="3"/>
  <c r="T1349" i="3"/>
  <c r="W4507" i="3"/>
  <c r="V4507" i="3"/>
  <c r="U4507" i="3"/>
  <c r="T4507" i="3"/>
  <c r="W3305" i="3"/>
  <c r="V3305" i="3"/>
  <c r="U3305" i="3"/>
  <c r="T3305" i="3"/>
  <c r="W2902" i="3"/>
  <c r="V2902" i="3"/>
  <c r="U2902" i="3"/>
  <c r="T2902" i="3"/>
  <c r="W1264" i="3"/>
  <c r="V1264" i="3"/>
  <c r="U1264" i="3"/>
  <c r="T1264" i="3"/>
  <c r="W1779" i="3"/>
  <c r="V1779" i="3"/>
  <c r="U1779" i="3"/>
  <c r="T1779" i="3"/>
  <c r="W4182" i="3"/>
  <c r="V4182" i="3"/>
  <c r="U4182" i="3"/>
  <c r="T4182" i="3"/>
  <c r="W1717" i="3"/>
  <c r="V1717" i="3"/>
  <c r="U1717" i="3"/>
  <c r="T1717" i="3"/>
  <c r="W4748" i="3"/>
  <c r="V4748" i="3"/>
  <c r="U4748" i="3"/>
  <c r="T4748" i="3"/>
  <c r="W4379" i="3"/>
  <c r="V4379" i="3"/>
  <c r="U4379" i="3"/>
  <c r="T4379" i="3"/>
  <c r="W2563" i="3"/>
  <c r="V2563" i="3"/>
  <c r="U2563" i="3"/>
  <c r="T2563" i="3"/>
  <c r="W4033" i="3"/>
  <c r="V4033" i="3"/>
  <c r="U4033" i="3"/>
  <c r="T4033" i="3"/>
  <c r="W2603" i="3"/>
  <c r="V2603" i="3"/>
  <c r="U2603" i="3"/>
  <c r="T2603" i="3"/>
  <c r="W4730" i="3"/>
  <c r="V4730" i="3"/>
  <c r="U4730" i="3"/>
  <c r="T4730" i="3"/>
  <c r="W4836" i="3"/>
  <c r="V4836" i="3"/>
  <c r="U4836" i="3"/>
  <c r="T4836" i="3"/>
  <c r="W1106" i="3"/>
  <c r="V1106" i="3"/>
  <c r="U1106" i="3"/>
  <c r="T1106" i="3"/>
  <c r="W3585" i="3"/>
  <c r="V3585" i="3"/>
  <c r="U3585" i="3"/>
  <c r="T3585" i="3"/>
  <c r="W3646" i="3"/>
  <c r="V3646" i="3"/>
  <c r="U3646" i="3"/>
  <c r="T3646" i="3"/>
  <c r="W4577" i="3"/>
  <c r="V4577" i="3"/>
  <c r="U4577" i="3"/>
  <c r="T4577" i="3"/>
  <c r="W3165" i="3"/>
  <c r="V3165" i="3"/>
  <c r="U3165" i="3"/>
  <c r="T3165" i="3"/>
  <c r="W3340" i="3"/>
  <c r="V3340" i="3"/>
  <c r="U3340" i="3"/>
  <c r="T3340" i="3"/>
  <c r="W2699" i="3"/>
  <c r="V2699" i="3"/>
  <c r="U2699" i="3"/>
  <c r="T2699" i="3"/>
  <c r="W3097" i="3"/>
  <c r="V3097" i="3"/>
  <c r="U3097" i="3"/>
  <c r="T3097" i="3"/>
  <c r="W3817" i="3"/>
  <c r="V3817" i="3"/>
  <c r="U3817" i="3"/>
  <c r="T3817" i="3"/>
  <c r="W5008" i="3"/>
  <c r="V5008" i="3"/>
  <c r="U5008" i="3"/>
  <c r="T5008" i="3"/>
  <c r="W4423" i="3"/>
  <c r="V4423" i="3"/>
  <c r="U4423" i="3"/>
  <c r="T4423" i="3"/>
  <c r="W3252" i="3"/>
  <c r="V3252" i="3"/>
  <c r="U3252" i="3"/>
  <c r="T3252" i="3"/>
  <c r="W1519" i="3"/>
  <c r="V1519" i="3"/>
  <c r="U1519" i="3"/>
  <c r="T1519" i="3"/>
  <c r="W2496" i="3"/>
  <c r="V2496" i="3"/>
  <c r="U2496" i="3"/>
  <c r="T2496" i="3"/>
  <c r="W2155" i="3"/>
  <c r="V2155" i="3"/>
  <c r="U2155" i="3"/>
  <c r="T2155" i="3"/>
  <c r="W4602" i="3"/>
  <c r="V4602" i="3"/>
  <c r="U4602" i="3"/>
  <c r="T4602" i="3"/>
  <c r="W4436" i="3"/>
  <c r="V4436" i="3"/>
  <c r="U4436" i="3"/>
  <c r="T4436" i="3"/>
  <c r="W4046" i="3"/>
  <c r="V4046" i="3"/>
  <c r="U4046" i="3"/>
  <c r="T4046" i="3"/>
  <c r="W4106" i="3"/>
  <c r="V4106" i="3"/>
  <c r="U4106" i="3"/>
  <c r="T4106" i="3"/>
  <c r="W3667" i="3"/>
  <c r="V3667" i="3"/>
  <c r="U3667" i="3"/>
  <c r="T3667" i="3"/>
  <c r="W4902" i="3"/>
  <c r="V4902" i="3"/>
  <c r="U4902" i="3"/>
  <c r="T4902" i="3"/>
  <c r="W2154" i="3"/>
  <c r="V2154" i="3"/>
  <c r="U2154" i="3"/>
  <c r="T2154" i="3"/>
  <c r="W4722" i="3"/>
  <c r="V4722" i="3"/>
  <c r="U4722" i="3"/>
  <c r="T4722" i="3"/>
  <c r="W118" i="3"/>
  <c r="V118" i="3"/>
  <c r="U118" i="3"/>
  <c r="T118" i="3"/>
  <c r="W818" i="3"/>
  <c r="V818" i="3"/>
  <c r="U818" i="3"/>
  <c r="T818" i="3"/>
  <c r="W2013" i="3"/>
  <c r="V2013" i="3"/>
  <c r="U2013" i="3"/>
  <c r="T2013" i="3"/>
  <c r="W4088" i="3"/>
  <c r="V4088" i="3"/>
  <c r="U4088" i="3"/>
  <c r="T4088" i="3"/>
  <c r="W357" i="3"/>
  <c r="V357" i="3"/>
  <c r="U357" i="3"/>
  <c r="T357" i="3"/>
  <c r="W879" i="3"/>
  <c r="V879" i="3"/>
  <c r="U879" i="3"/>
  <c r="T879" i="3"/>
  <c r="W648" i="3"/>
  <c r="V648" i="3"/>
  <c r="U648" i="3"/>
  <c r="T648" i="3"/>
  <c r="W142" i="3"/>
  <c r="V142" i="3"/>
  <c r="U142" i="3"/>
  <c r="T142" i="3"/>
  <c r="W343" i="3"/>
  <c r="V343" i="3"/>
  <c r="U343" i="3"/>
  <c r="T343" i="3"/>
  <c r="W327" i="3"/>
  <c r="V327" i="3"/>
  <c r="U327" i="3"/>
  <c r="T327" i="3"/>
  <c r="W677" i="3"/>
  <c r="V677" i="3"/>
  <c r="U677" i="3"/>
  <c r="T677" i="3"/>
  <c r="W288" i="3"/>
  <c r="V288" i="3"/>
  <c r="U288" i="3"/>
  <c r="T288" i="3"/>
  <c r="W4442" i="3"/>
  <c r="V4442" i="3"/>
  <c r="U4442" i="3"/>
  <c r="T4442" i="3"/>
  <c r="W1632" i="3"/>
  <c r="V1632" i="3"/>
  <c r="U1632" i="3"/>
  <c r="T1632" i="3"/>
  <c r="W1018" i="3"/>
  <c r="V1018" i="3"/>
  <c r="U1018" i="3"/>
  <c r="T1018" i="3"/>
  <c r="W606" i="3"/>
  <c r="V606" i="3"/>
  <c r="U606" i="3"/>
  <c r="T606" i="3"/>
  <c r="W315" i="3"/>
  <c r="V315" i="3"/>
  <c r="U315" i="3"/>
  <c r="T315" i="3"/>
  <c r="W44" i="3"/>
  <c r="V44" i="3"/>
  <c r="U44" i="3"/>
  <c r="T44" i="3"/>
  <c r="W1596" i="3"/>
  <c r="V1596" i="3"/>
  <c r="U1596" i="3"/>
  <c r="T1596" i="3"/>
  <c r="W1721" i="3"/>
  <c r="V1721" i="3"/>
  <c r="U1721" i="3"/>
  <c r="T1721" i="3"/>
  <c r="W725" i="3"/>
  <c r="V725" i="3"/>
  <c r="U725" i="3"/>
  <c r="T725" i="3"/>
  <c r="W210" i="3"/>
  <c r="V210" i="3"/>
  <c r="U210" i="3"/>
  <c r="T210" i="3"/>
  <c r="W649" i="3"/>
  <c r="V649" i="3"/>
  <c r="U649" i="3"/>
  <c r="T649" i="3"/>
  <c r="W2198" i="3"/>
  <c r="V2198" i="3"/>
  <c r="U2198" i="3"/>
  <c r="T2198" i="3"/>
  <c r="W101" i="3"/>
  <c r="V101" i="3"/>
  <c r="U101" i="3"/>
  <c r="T101" i="3"/>
  <c r="W255" i="3"/>
  <c r="V255" i="3"/>
  <c r="U255" i="3"/>
  <c r="T255" i="3"/>
  <c r="W170" i="3"/>
  <c r="V170" i="3"/>
  <c r="U170" i="3"/>
  <c r="T170" i="3"/>
  <c r="W813" i="3"/>
  <c r="V813" i="3"/>
  <c r="U813" i="3"/>
  <c r="T813" i="3"/>
  <c r="W561" i="3"/>
  <c r="V561" i="3"/>
  <c r="U561" i="3"/>
  <c r="T561" i="3"/>
  <c r="W5" i="3"/>
  <c r="V5" i="3"/>
  <c r="U5" i="3"/>
  <c r="T5" i="3"/>
  <c r="W1395" i="3"/>
  <c r="V1395" i="3"/>
  <c r="U1395" i="3"/>
  <c r="T1395" i="3"/>
  <c r="W140" i="3"/>
  <c r="V140" i="3"/>
  <c r="U140" i="3"/>
  <c r="T140" i="3"/>
  <c r="W718" i="3"/>
  <c r="V718" i="3"/>
  <c r="U718" i="3"/>
  <c r="T718" i="3"/>
  <c r="W809" i="3"/>
  <c r="V809" i="3"/>
  <c r="U809" i="3"/>
  <c r="T809" i="3"/>
  <c r="W394" i="3"/>
  <c r="V394" i="3"/>
  <c r="U394" i="3"/>
  <c r="T394" i="3"/>
  <c r="W1290" i="3"/>
  <c r="V1290" i="3"/>
  <c r="U1290" i="3"/>
  <c r="T1290" i="3"/>
  <c r="W341" i="3"/>
  <c r="V341" i="3"/>
  <c r="U341" i="3"/>
  <c r="T341" i="3"/>
  <c r="W1389" i="3"/>
  <c r="V1389" i="3"/>
  <c r="U1389" i="3"/>
  <c r="T1389" i="3"/>
  <c r="W3218" i="3"/>
  <c r="V3218" i="3"/>
  <c r="U3218" i="3"/>
  <c r="T3218" i="3"/>
  <c r="W1181" i="3"/>
  <c r="V1181" i="3"/>
  <c r="U1181" i="3"/>
  <c r="T1181" i="3"/>
  <c r="W1313" i="3"/>
  <c r="V1313" i="3"/>
  <c r="U1313" i="3"/>
  <c r="T1313" i="3"/>
  <c r="W3881" i="3"/>
  <c r="V3881" i="3"/>
  <c r="U3881" i="3"/>
  <c r="T3881" i="3"/>
  <c r="W1879" i="3"/>
  <c r="V1879" i="3"/>
  <c r="U1879" i="3"/>
  <c r="T1879" i="3"/>
  <c r="W1027" i="3"/>
  <c r="V1027" i="3"/>
  <c r="U1027" i="3"/>
  <c r="T1027" i="3"/>
  <c r="W457" i="3"/>
  <c r="V457" i="3"/>
  <c r="U457" i="3"/>
  <c r="T457" i="3"/>
  <c r="W1989" i="3"/>
  <c r="V1989" i="3"/>
  <c r="U1989" i="3"/>
  <c r="T1989" i="3"/>
  <c r="W731" i="3"/>
  <c r="V731" i="3"/>
  <c r="U731" i="3"/>
  <c r="T731" i="3"/>
  <c r="W1398" i="3"/>
  <c r="V1398" i="3"/>
  <c r="U1398" i="3"/>
  <c r="T1398" i="3"/>
  <c r="W346" i="3"/>
  <c r="V346" i="3"/>
  <c r="U346" i="3"/>
  <c r="T346" i="3"/>
  <c r="W1785" i="3"/>
  <c r="V1785" i="3"/>
  <c r="U1785" i="3"/>
  <c r="T1785" i="3"/>
  <c r="W634" i="3"/>
  <c r="V634" i="3"/>
  <c r="U634" i="3"/>
  <c r="T634" i="3"/>
  <c r="W282" i="3"/>
  <c r="V282" i="3"/>
  <c r="U282" i="3"/>
  <c r="T282" i="3"/>
  <c r="W2438" i="3"/>
  <c r="V2438" i="3"/>
  <c r="U2438" i="3"/>
  <c r="T2438" i="3"/>
  <c r="W600" i="3"/>
  <c r="V600" i="3"/>
  <c r="U600" i="3"/>
  <c r="T600" i="3"/>
  <c r="W1504" i="3"/>
  <c r="V1504" i="3"/>
  <c r="U1504" i="3"/>
  <c r="T1504" i="3"/>
  <c r="W4354" i="3"/>
  <c r="V4354" i="3"/>
  <c r="U4354" i="3"/>
  <c r="T4354" i="3"/>
  <c r="W844" i="3"/>
  <c r="V844" i="3"/>
  <c r="U844" i="3"/>
  <c r="T844" i="3"/>
  <c r="W1614" i="3"/>
  <c r="V1614" i="3"/>
  <c r="U1614" i="3"/>
  <c r="T1614" i="3"/>
  <c r="W1983" i="3"/>
  <c r="V1983" i="3"/>
  <c r="U1983" i="3"/>
  <c r="T1983" i="3"/>
  <c r="W528" i="3"/>
  <c r="V528" i="3"/>
  <c r="U528" i="3"/>
  <c r="T528" i="3"/>
  <c r="W538" i="3"/>
  <c r="V538" i="3"/>
  <c r="U538" i="3"/>
  <c r="T538" i="3"/>
  <c r="W399" i="3"/>
  <c r="V399" i="3"/>
  <c r="U399" i="3"/>
  <c r="T399" i="3"/>
  <c r="W2807" i="3"/>
  <c r="V2807" i="3"/>
  <c r="U2807" i="3"/>
  <c r="T2807" i="3"/>
  <c r="W1415" i="3"/>
  <c r="V1415" i="3"/>
  <c r="U1415" i="3"/>
  <c r="T1415" i="3"/>
  <c r="W222" i="3"/>
  <c r="V222" i="3"/>
  <c r="U222" i="3"/>
  <c r="T222" i="3"/>
  <c r="W2419" i="3"/>
  <c r="V2419" i="3"/>
  <c r="U2419" i="3"/>
  <c r="T2419" i="3"/>
  <c r="W13" i="3"/>
  <c r="V13" i="3"/>
  <c r="U13" i="3"/>
  <c r="T13" i="3"/>
  <c r="W1466" i="3"/>
  <c r="V1466" i="3"/>
  <c r="U1466" i="3"/>
  <c r="T1466" i="3"/>
  <c r="W4169" i="3"/>
  <c r="V4169" i="3"/>
  <c r="U4169" i="3"/>
  <c r="T4169" i="3"/>
  <c r="W2482" i="3"/>
  <c r="V2482" i="3"/>
  <c r="U2482" i="3"/>
  <c r="T2482" i="3"/>
  <c r="W1881" i="3"/>
  <c r="V1881" i="3"/>
  <c r="U1881" i="3"/>
  <c r="T1881" i="3"/>
  <c r="W1141" i="3"/>
  <c r="V1141" i="3"/>
  <c r="U1141" i="3"/>
  <c r="T1141" i="3"/>
  <c r="W617" i="3"/>
  <c r="V617" i="3"/>
  <c r="U617" i="3"/>
  <c r="T617" i="3"/>
  <c r="W235" i="3"/>
  <c r="V235" i="3"/>
  <c r="U235" i="3"/>
  <c r="T235" i="3"/>
  <c r="W988" i="3"/>
  <c r="V988" i="3"/>
  <c r="U988" i="3"/>
  <c r="T988" i="3"/>
  <c r="W2809" i="3"/>
  <c r="V2809" i="3"/>
  <c r="U2809" i="3"/>
  <c r="T2809" i="3"/>
  <c r="W583" i="3"/>
  <c r="V583" i="3"/>
  <c r="U583" i="3"/>
  <c r="T583" i="3"/>
  <c r="W761" i="3"/>
  <c r="V761" i="3"/>
  <c r="U761" i="3"/>
  <c r="T761" i="3"/>
  <c r="W2360" i="3"/>
  <c r="V2360" i="3"/>
  <c r="U2360" i="3"/>
  <c r="T2360" i="3"/>
  <c r="W957" i="3"/>
  <c r="V957" i="3"/>
  <c r="U957" i="3"/>
  <c r="T957" i="3"/>
  <c r="W863" i="3"/>
  <c r="V863" i="3"/>
  <c r="U863" i="3"/>
  <c r="T863" i="3"/>
  <c r="W199" i="3"/>
  <c r="V199" i="3"/>
  <c r="U199" i="3"/>
  <c r="T199" i="3"/>
  <c r="W664" i="3"/>
  <c r="V664" i="3"/>
  <c r="U664" i="3"/>
  <c r="T664" i="3"/>
  <c r="W1061" i="3"/>
  <c r="V1061" i="3"/>
  <c r="U1061" i="3"/>
  <c r="T1061" i="3"/>
  <c r="W1593" i="3"/>
  <c r="V1593" i="3"/>
  <c r="U1593" i="3"/>
  <c r="T1593" i="3"/>
  <c r="W2225" i="3"/>
  <c r="V2225" i="3"/>
  <c r="U2225" i="3"/>
  <c r="T2225" i="3"/>
  <c r="W281" i="3"/>
  <c r="V281" i="3"/>
  <c r="U281" i="3"/>
  <c r="T281" i="3"/>
  <c r="W1254" i="3"/>
  <c r="V1254" i="3"/>
  <c r="U1254" i="3"/>
  <c r="T1254" i="3"/>
  <c r="W547" i="3"/>
  <c r="V547" i="3"/>
  <c r="U547" i="3"/>
  <c r="T547" i="3"/>
  <c r="W692" i="3"/>
  <c r="V692" i="3"/>
  <c r="U692" i="3"/>
  <c r="T692" i="3"/>
  <c r="W2651" i="3"/>
  <c r="V2651" i="3"/>
  <c r="U2651" i="3"/>
  <c r="T2651" i="3"/>
  <c r="W1135" i="3"/>
  <c r="V1135" i="3"/>
  <c r="U1135" i="3"/>
  <c r="T1135" i="3"/>
  <c r="W3957" i="3"/>
  <c r="V3957" i="3"/>
  <c r="U3957" i="3"/>
  <c r="T3957" i="3"/>
  <c r="W621" i="3"/>
  <c r="V621" i="3"/>
  <c r="U621" i="3"/>
  <c r="T621" i="3"/>
  <c r="W2512" i="3"/>
  <c r="V2512" i="3"/>
  <c r="U2512" i="3"/>
  <c r="T2512" i="3"/>
  <c r="W4922" i="3"/>
  <c r="V4922" i="3"/>
  <c r="U4922" i="3"/>
  <c r="T4922" i="3"/>
  <c r="W3013" i="3"/>
  <c r="V3013" i="3"/>
  <c r="U3013" i="3"/>
  <c r="T3013" i="3"/>
  <c r="W1782" i="3"/>
  <c r="V1782" i="3"/>
  <c r="U1782" i="3"/>
  <c r="T1782" i="3"/>
  <c r="W708" i="3"/>
  <c r="V708" i="3"/>
  <c r="U708" i="3"/>
  <c r="T708" i="3"/>
  <c r="W2974" i="3"/>
  <c r="V2974" i="3"/>
  <c r="U2974" i="3"/>
  <c r="T2974" i="3"/>
  <c r="W4835" i="3"/>
  <c r="V4835" i="3"/>
  <c r="U4835" i="3"/>
  <c r="T4835" i="3"/>
  <c r="W1789" i="3"/>
  <c r="V1789" i="3"/>
  <c r="U1789" i="3"/>
  <c r="T1789" i="3"/>
  <c r="W404" i="3"/>
  <c r="V404" i="3"/>
  <c r="U404" i="3"/>
  <c r="T404" i="3"/>
  <c r="W441" i="3"/>
  <c r="V441" i="3"/>
  <c r="U441" i="3"/>
  <c r="T441" i="3"/>
  <c r="W2536" i="3"/>
  <c r="V2536" i="3"/>
  <c r="U2536" i="3"/>
  <c r="T2536" i="3"/>
  <c r="W2955" i="3"/>
  <c r="V2955" i="3"/>
  <c r="U2955" i="3"/>
  <c r="T2955" i="3"/>
  <c r="W3841" i="3"/>
  <c r="V3841" i="3"/>
  <c r="U3841" i="3"/>
  <c r="T3841" i="3"/>
  <c r="W1998" i="3"/>
  <c r="V1998" i="3"/>
  <c r="U1998" i="3"/>
  <c r="T1998" i="3"/>
  <c r="W2525" i="3"/>
  <c r="V2525" i="3"/>
  <c r="U2525" i="3"/>
  <c r="T2525" i="3"/>
  <c r="W1518" i="3"/>
  <c r="V1518" i="3"/>
  <c r="U1518" i="3"/>
  <c r="T1518" i="3"/>
  <c r="W1477" i="3"/>
  <c r="V1477" i="3"/>
  <c r="U1477" i="3"/>
  <c r="T1477" i="3"/>
  <c r="W2030" i="3"/>
  <c r="V2030" i="3"/>
  <c r="U2030" i="3"/>
  <c r="T2030" i="3"/>
  <c r="W270" i="3"/>
  <c r="V270" i="3"/>
  <c r="U270" i="3"/>
  <c r="T270" i="3"/>
  <c r="W4476" i="3"/>
  <c r="V4476" i="3"/>
  <c r="U4476" i="3"/>
  <c r="T4476" i="3"/>
  <c r="W2261" i="3"/>
  <c r="V2261" i="3"/>
  <c r="U2261" i="3"/>
  <c r="T2261" i="3"/>
  <c r="W926" i="3"/>
  <c r="V926" i="3"/>
  <c r="U926" i="3"/>
  <c r="T926" i="3"/>
  <c r="W4284" i="3"/>
  <c r="V4284" i="3"/>
  <c r="U4284" i="3"/>
  <c r="T4284" i="3"/>
  <c r="W770" i="3"/>
  <c r="V770" i="3"/>
  <c r="U770" i="3"/>
  <c r="T770" i="3"/>
  <c r="W940" i="3"/>
  <c r="V940" i="3"/>
  <c r="U940" i="3"/>
  <c r="T940" i="3"/>
  <c r="W3449" i="3"/>
  <c r="V3449" i="3"/>
  <c r="U3449" i="3"/>
  <c r="T3449" i="3"/>
  <c r="W2136" i="3"/>
  <c r="V2136" i="3"/>
  <c r="U2136" i="3"/>
  <c r="T2136" i="3"/>
  <c r="W50" i="3"/>
  <c r="V50" i="3"/>
  <c r="U50" i="3"/>
  <c r="T50" i="3"/>
  <c r="W1407" i="3"/>
  <c r="V1407" i="3"/>
  <c r="U1407" i="3"/>
  <c r="T1407" i="3"/>
  <c r="W3398" i="3"/>
  <c r="V3398" i="3"/>
  <c r="U3398" i="3"/>
  <c r="T3398" i="3"/>
  <c r="W1220" i="3"/>
  <c r="V1220" i="3"/>
  <c r="U1220" i="3"/>
  <c r="T1220" i="3"/>
  <c r="W1856" i="3"/>
  <c r="V1856" i="3"/>
  <c r="U1856" i="3"/>
  <c r="T1856" i="3"/>
  <c r="W3641" i="3"/>
  <c r="V3641" i="3"/>
  <c r="U3641" i="3"/>
  <c r="T3641" i="3"/>
  <c r="W3365" i="3"/>
  <c r="V3365" i="3"/>
  <c r="U3365" i="3"/>
  <c r="T3365" i="3"/>
  <c r="W1400" i="3"/>
  <c r="V1400" i="3"/>
  <c r="U1400" i="3"/>
  <c r="T1400" i="3"/>
  <c r="W1099" i="3"/>
  <c r="V1099" i="3"/>
  <c r="U1099" i="3"/>
  <c r="T1099" i="3"/>
  <c r="W665" i="3"/>
  <c r="V665" i="3"/>
  <c r="U665" i="3"/>
  <c r="T665" i="3"/>
  <c r="W356" i="3"/>
  <c r="V356" i="3"/>
  <c r="U356" i="3"/>
  <c r="T356" i="3"/>
  <c r="W1584" i="3"/>
  <c r="V1584" i="3"/>
  <c r="U1584" i="3"/>
  <c r="T1584" i="3"/>
  <c r="W4299" i="3"/>
  <c r="V4299" i="3"/>
  <c r="U4299" i="3"/>
  <c r="T4299" i="3"/>
  <c r="W3178" i="3"/>
  <c r="V3178" i="3"/>
  <c r="U3178" i="3"/>
  <c r="T3178" i="3"/>
  <c r="W4139" i="3"/>
  <c r="V4139" i="3"/>
  <c r="U4139" i="3"/>
  <c r="T4139" i="3"/>
  <c r="W2436" i="3"/>
  <c r="V2436" i="3"/>
  <c r="U2436" i="3"/>
  <c r="T2436" i="3"/>
  <c r="W3380" i="3"/>
  <c r="V3380" i="3"/>
  <c r="U3380" i="3"/>
  <c r="T3380" i="3"/>
  <c r="W3861" i="3"/>
  <c r="V3861" i="3"/>
  <c r="U3861" i="3"/>
  <c r="T3861" i="3"/>
  <c r="W1382" i="3"/>
  <c r="V1382" i="3"/>
  <c r="U1382" i="3"/>
  <c r="T1382" i="3"/>
  <c r="W1494" i="3"/>
  <c r="V1494" i="3"/>
  <c r="U1494" i="3"/>
  <c r="T1494" i="3"/>
  <c r="W723" i="3"/>
  <c r="V723" i="3"/>
  <c r="U723" i="3"/>
  <c r="T723" i="3"/>
  <c r="W3102" i="3"/>
  <c r="V3102" i="3"/>
  <c r="U3102" i="3"/>
  <c r="T3102" i="3"/>
  <c r="W1643" i="3"/>
  <c r="V1643" i="3"/>
  <c r="U1643" i="3"/>
  <c r="T1643" i="3"/>
  <c r="W2091" i="3"/>
  <c r="V2091" i="3"/>
  <c r="U2091" i="3"/>
  <c r="T2091" i="3"/>
  <c r="W4490" i="3"/>
  <c r="V4490" i="3"/>
  <c r="U4490" i="3"/>
  <c r="T4490" i="3"/>
  <c r="W2507" i="3"/>
  <c r="V2507" i="3"/>
  <c r="U2507" i="3"/>
  <c r="T2507" i="3"/>
  <c r="W7" i="3"/>
  <c r="V7" i="3"/>
  <c r="U7" i="3"/>
  <c r="T7" i="3"/>
  <c r="W3175" i="3"/>
  <c r="V3175" i="3"/>
  <c r="U3175" i="3"/>
  <c r="T3175" i="3"/>
  <c r="W2879" i="3"/>
  <c r="V2879" i="3"/>
  <c r="U2879" i="3"/>
  <c r="T2879" i="3"/>
  <c r="W1516" i="3"/>
  <c r="V1516" i="3"/>
  <c r="U1516" i="3"/>
  <c r="T1516" i="3"/>
  <c r="W4110" i="3"/>
  <c r="V4110" i="3"/>
  <c r="U4110" i="3"/>
  <c r="T4110" i="3"/>
  <c r="W2074" i="3"/>
  <c r="V2074" i="3"/>
  <c r="U2074" i="3"/>
  <c r="T2074" i="3"/>
  <c r="W1288" i="3"/>
  <c r="V1288" i="3"/>
  <c r="U1288" i="3"/>
  <c r="T1288" i="3"/>
  <c r="W2471" i="3"/>
  <c r="V2471" i="3"/>
  <c r="U2471" i="3"/>
  <c r="T2471" i="3"/>
  <c r="W2849" i="3"/>
  <c r="V2849" i="3"/>
  <c r="U2849" i="3"/>
  <c r="T2849" i="3"/>
  <c r="W4292" i="3"/>
  <c r="V4292" i="3"/>
  <c r="U4292" i="3"/>
  <c r="T4292" i="3"/>
  <c r="W2346" i="3"/>
  <c r="V2346" i="3"/>
  <c r="U2346" i="3"/>
  <c r="T2346" i="3"/>
  <c r="W3902" i="3"/>
  <c r="V3902" i="3"/>
  <c r="U3902" i="3"/>
  <c r="T3902" i="3"/>
  <c r="W2011" i="3"/>
  <c r="V2011" i="3"/>
  <c r="U2011" i="3"/>
  <c r="T2011" i="3"/>
  <c r="W4972" i="3"/>
  <c r="V4972" i="3"/>
  <c r="U4972" i="3"/>
  <c r="T4972" i="3"/>
  <c r="W2987" i="3"/>
  <c r="V2987" i="3"/>
  <c r="U2987" i="3"/>
  <c r="T2987" i="3"/>
  <c r="W3128" i="3"/>
  <c r="V3128" i="3"/>
  <c r="U3128" i="3"/>
  <c r="T3128" i="3"/>
  <c r="W1522" i="3"/>
  <c r="V1522" i="3"/>
  <c r="U1522" i="3"/>
  <c r="T1522" i="3"/>
  <c r="W2608" i="3"/>
  <c r="V2608" i="3"/>
  <c r="U2608" i="3"/>
  <c r="T2608" i="3"/>
  <c r="W3233" i="3"/>
  <c r="V3233" i="3"/>
  <c r="U3233" i="3"/>
  <c r="T3233" i="3"/>
  <c r="W937" i="3"/>
  <c r="V937" i="3"/>
  <c r="U937" i="3"/>
  <c r="T937" i="3"/>
  <c r="W3761" i="3"/>
  <c r="V3761" i="3"/>
  <c r="U3761" i="3"/>
  <c r="T3761" i="3"/>
  <c r="W3318" i="3"/>
  <c r="V3318" i="3"/>
  <c r="U3318" i="3"/>
  <c r="T3318" i="3"/>
  <c r="W3477" i="3"/>
  <c r="V3477" i="3"/>
  <c r="U3477" i="3"/>
  <c r="T3477" i="3"/>
  <c r="W3512" i="3"/>
  <c r="V3512" i="3"/>
  <c r="U3512" i="3"/>
  <c r="T3512" i="3"/>
  <c r="W1131" i="3"/>
  <c r="V1131" i="3"/>
  <c r="U1131" i="3"/>
  <c r="T1131" i="3"/>
  <c r="W3780" i="3"/>
  <c r="V3780" i="3"/>
  <c r="U3780" i="3"/>
  <c r="T3780" i="3"/>
  <c r="W4545" i="3"/>
  <c r="V4545" i="3"/>
  <c r="U4545" i="3"/>
  <c r="T4545" i="3"/>
  <c r="W2238" i="3"/>
  <c r="V2238" i="3"/>
  <c r="U2238" i="3"/>
  <c r="T2238" i="3"/>
  <c r="W2094" i="3"/>
  <c r="V2094" i="3"/>
  <c r="U2094" i="3"/>
  <c r="T2094" i="3"/>
  <c r="W2911" i="3"/>
  <c r="V2911" i="3"/>
  <c r="U2911" i="3"/>
  <c r="T2911" i="3"/>
  <c r="W2117" i="3"/>
  <c r="V2117" i="3"/>
  <c r="U2117" i="3"/>
  <c r="T2117" i="3"/>
  <c r="W3364" i="3"/>
  <c r="V3364" i="3"/>
  <c r="U3364" i="3"/>
  <c r="T3364" i="3"/>
  <c r="W1526" i="3"/>
  <c r="V1526" i="3"/>
  <c r="U1526" i="3"/>
  <c r="T1526" i="3"/>
  <c r="W1550" i="3"/>
  <c r="V1550" i="3"/>
  <c r="U1550" i="3"/>
  <c r="T1550" i="3"/>
  <c r="W1937" i="3"/>
  <c r="V1937" i="3"/>
  <c r="U1937" i="3"/>
  <c r="T1937" i="3"/>
  <c r="W4246" i="3"/>
  <c r="V4246" i="3"/>
  <c r="U4246" i="3"/>
  <c r="T4246" i="3"/>
  <c r="W3768" i="3"/>
  <c r="V3768" i="3"/>
  <c r="U3768" i="3"/>
  <c r="T3768" i="3"/>
  <c r="W1948" i="3"/>
  <c r="V1948" i="3"/>
  <c r="U1948" i="3"/>
  <c r="T1948" i="3"/>
  <c r="W754" i="3"/>
  <c r="V754" i="3"/>
  <c r="U754" i="3"/>
  <c r="T754" i="3"/>
  <c r="W2410" i="3"/>
  <c r="V2410" i="3"/>
  <c r="U2410" i="3"/>
  <c r="T2410" i="3"/>
  <c r="W3604" i="3"/>
  <c r="V3604" i="3"/>
  <c r="U3604" i="3"/>
  <c r="T3604" i="3"/>
  <c r="W2702" i="3"/>
  <c r="V2702" i="3"/>
  <c r="U2702" i="3"/>
  <c r="T2702" i="3"/>
  <c r="W1234" i="3"/>
  <c r="V1234" i="3"/>
  <c r="U1234" i="3"/>
  <c r="T1234" i="3"/>
  <c r="W3256" i="3"/>
  <c r="V3256" i="3"/>
  <c r="U3256" i="3"/>
  <c r="T3256" i="3"/>
  <c r="W4620" i="3"/>
  <c r="V4620" i="3"/>
  <c r="U4620" i="3"/>
  <c r="T4620" i="3"/>
  <c r="W4539" i="3"/>
  <c r="V4539" i="3"/>
  <c r="U4539" i="3"/>
  <c r="T4539" i="3"/>
  <c r="W4029" i="3"/>
  <c r="V4029" i="3"/>
  <c r="U4029" i="3"/>
  <c r="T4029" i="3"/>
  <c r="W990" i="3"/>
  <c r="V990" i="3"/>
  <c r="U990" i="3"/>
  <c r="T990" i="3"/>
  <c r="W2982" i="3"/>
  <c r="V2982" i="3"/>
  <c r="U2982" i="3"/>
  <c r="T2982" i="3"/>
  <c r="W3575" i="3"/>
  <c r="V3575" i="3"/>
  <c r="U3575" i="3"/>
  <c r="T3575" i="3"/>
  <c r="W666" i="3"/>
  <c r="V666" i="3"/>
  <c r="U666" i="3"/>
  <c r="T666" i="3"/>
  <c r="W3220" i="3"/>
  <c r="V3220" i="3"/>
  <c r="U3220" i="3"/>
  <c r="T3220" i="3"/>
  <c r="W3121" i="3"/>
  <c r="V3121" i="3"/>
  <c r="U3121" i="3"/>
  <c r="T3121" i="3"/>
  <c r="W2871" i="3"/>
  <c r="V2871" i="3"/>
  <c r="U2871" i="3"/>
  <c r="T2871" i="3"/>
  <c r="W2423" i="3"/>
  <c r="V2423" i="3"/>
  <c r="U2423" i="3"/>
  <c r="T2423" i="3"/>
  <c r="W4160" i="3"/>
  <c r="V4160" i="3"/>
  <c r="U4160" i="3"/>
  <c r="T4160" i="3"/>
  <c r="W3681" i="3"/>
  <c r="V3681" i="3"/>
  <c r="U3681" i="3"/>
  <c r="T3681" i="3"/>
  <c r="W152" i="3"/>
  <c r="V152" i="3"/>
  <c r="U152" i="3"/>
  <c r="T152" i="3"/>
  <c r="W3466" i="3"/>
  <c r="V3466" i="3"/>
  <c r="U3466" i="3"/>
  <c r="T3466" i="3"/>
  <c r="W2995" i="3"/>
  <c r="V2995" i="3"/>
  <c r="U2995" i="3"/>
  <c r="T2995" i="3"/>
  <c r="W4516" i="3"/>
  <c r="V4516" i="3"/>
  <c r="U4516" i="3"/>
  <c r="T4516" i="3"/>
  <c r="W2923" i="3"/>
  <c r="V2923" i="3"/>
  <c r="U2923" i="3"/>
  <c r="T2923" i="3"/>
  <c r="W4214" i="3"/>
  <c r="V4214" i="3"/>
  <c r="U4214" i="3"/>
  <c r="T4214" i="3"/>
  <c r="W3659" i="3"/>
  <c r="V3659" i="3"/>
  <c r="U3659" i="3"/>
  <c r="T3659" i="3"/>
  <c r="W4068" i="3"/>
  <c r="V4068" i="3"/>
  <c r="U4068" i="3"/>
  <c r="T4068" i="3"/>
  <c r="W2082" i="3"/>
  <c r="V2082" i="3"/>
  <c r="U2082" i="3"/>
  <c r="T2082" i="3"/>
  <c r="W947" i="3"/>
  <c r="V947" i="3"/>
  <c r="U947" i="3"/>
  <c r="T947" i="3"/>
  <c r="W1413" i="3"/>
  <c r="V1413" i="3"/>
  <c r="U1413" i="3"/>
  <c r="T1413" i="3"/>
  <c r="W521" i="3"/>
  <c r="V521" i="3"/>
  <c r="U521" i="3"/>
  <c r="T521" i="3"/>
  <c r="W4281" i="3"/>
  <c r="V4281" i="3"/>
  <c r="U4281" i="3"/>
  <c r="T4281" i="3"/>
  <c r="W4501" i="3"/>
  <c r="V4501" i="3"/>
  <c r="U4501" i="3"/>
  <c r="T4501" i="3"/>
  <c r="W3809" i="3"/>
  <c r="V3809" i="3"/>
  <c r="U3809" i="3"/>
  <c r="T3809" i="3"/>
  <c r="W4173" i="3"/>
  <c r="V4173" i="3"/>
  <c r="U4173" i="3"/>
  <c r="T4173" i="3"/>
  <c r="W4947" i="3"/>
  <c r="V4947" i="3"/>
  <c r="U4947" i="3"/>
  <c r="T4947" i="3"/>
  <c r="W375" i="3"/>
  <c r="V375" i="3"/>
  <c r="U375" i="3"/>
  <c r="T375" i="3"/>
  <c r="W4821" i="3"/>
  <c r="V4821" i="3"/>
  <c r="U4821" i="3"/>
  <c r="T4821" i="3"/>
  <c r="W3193" i="3"/>
  <c r="V3193" i="3"/>
  <c r="U3193" i="3"/>
  <c r="T3193" i="3"/>
  <c r="W535" i="3"/>
  <c r="V535" i="3"/>
  <c r="U535" i="3"/>
  <c r="T535" i="3"/>
  <c r="W2789" i="3"/>
  <c r="V2789" i="3"/>
  <c r="U2789" i="3"/>
  <c r="T2789" i="3"/>
  <c r="W4309" i="3"/>
  <c r="V4309" i="3"/>
  <c r="U4309" i="3"/>
  <c r="T4309" i="3"/>
  <c r="W4648" i="3"/>
  <c r="V4648" i="3"/>
  <c r="U4648" i="3"/>
  <c r="T4648" i="3"/>
  <c r="W1855" i="3"/>
  <c r="V1855" i="3"/>
  <c r="U1855" i="3"/>
  <c r="T1855" i="3"/>
  <c r="W1354" i="3"/>
  <c r="V1354" i="3"/>
  <c r="U1354" i="3"/>
  <c r="T1354" i="3"/>
  <c r="W4321" i="3"/>
  <c r="V4321" i="3"/>
  <c r="U4321" i="3"/>
  <c r="T4321" i="3"/>
  <c r="W1278" i="3"/>
  <c r="V1278" i="3"/>
  <c r="U1278" i="3"/>
  <c r="T1278" i="3"/>
  <c r="W1663" i="3"/>
  <c r="V1663" i="3"/>
  <c r="U1663" i="3"/>
  <c r="T1663" i="3"/>
  <c r="W3407" i="3"/>
  <c r="V3407" i="3"/>
  <c r="U3407" i="3"/>
  <c r="T3407" i="3"/>
  <c r="W3487" i="3"/>
  <c r="V3487" i="3"/>
  <c r="U3487" i="3"/>
  <c r="T3487" i="3"/>
  <c r="W1780" i="3"/>
  <c r="V1780" i="3"/>
  <c r="U1780" i="3"/>
  <c r="T1780" i="3"/>
  <c r="W482" i="3"/>
  <c r="V482" i="3"/>
  <c r="U482" i="3"/>
  <c r="T482" i="3"/>
  <c r="W4064" i="3"/>
  <c r="V4064" i="3"/>
  <c r="U4064" i="3"/>
  <c r="T4064" i="3"/>
  <c r="W4286" i="3"/>
  <c r="V4286" i="3"/>
  <c r="U4286" i="3"/>
  <c r="T4286" i="3"/>
  <c r="W4929" i="3"/>
  <c r="V4929" i="3"/>
  <c r="U4929" i="3"/>
  <c r="T4929" i="3"/>
  <c r="W4815" i="3"/>
  <c r="V4815" i="3"/>
  <c r="U4815" i="3"/>
  <c r="T4815" i="3"/>
  <c r="W3840" i="3"/>
  <c r="V3840" i="3"/>
  <c r="U3840" i="3"/>
  <c r="T3840" i="3"/>
  <c r="W2170" i="3"/>
  <c r="V2170" i="3"/>
  <c r="U2170" i="3"/>
  <c r="T2170" i="3"/>
  <c r="W1681" i="3"/>
  <c r="V1681" i="3"/>
  <c r="U1681" i="3"/>
  <c r="T1681" i="3"/>
  <c r="W3988" i="3"/>
  <c r="V3988" i="3"/>
  <c r="U3988" i="3"/>
  <c r="T3988" i="3"/>
  <c r="W1893" i="3"/>
  <c r="V1893" i="3"/>
  <c r="U1893" i="3"/>
  <c r="T1893" i="3"/>
  <c r="W3329" i="3"/>
  <c r="V3329" i="3"/>
  <c r="U3329" i="3"/>
  <c r="T3329" i="3"/>
  <c r="W4825" i="3"/>
  <c r="V4825" i="3"/>
  <c r="U4825" i="3"/>
  <c r="T4825" i="3"/>
  <c r="W4635" i="3"/>
  <c r="V4635" i="3"/>
  <c r="U4635" i="3"/>
  <c r="T4635" i="3"/>
  <c r="W872" i="3"/>
  <c r="V872" i="3"/>
  <c r="U872" i="3"/>
  <c r="T872" i="3"/>
  <c r="W3890" i="3"/>
  <c r="V3890" i="3"/>
  <c r="U3890" i="3"/>
  <c r="T3890" i="3"/>
  <c r="W2904" i="3"/>
  <c r="V2904" i="3"/>
  <c r="U2904" i="3"/>
  <c r="T2904" i="3"/>
  <c r="W4548" i="3"/>
  <c r="V4548" i="3"/>
  <c r="U4548" i="3"/>
  <c r="T4548" i="3"/>
  <c r="W1671" i="3"/>
  <c r="V1671" i="3"/>
  <c r="U1671" i="3"/>
  <c r="T1671" i="3"/>
  <c r="W4512" i="3"/>
  <c r="V4512" i="3"/>
  <c r="U4512" i="3"/>
  <c r="T4512" i="3"/>
  <c r="W3270" i="3"/>
  <c r="V3270" i="3"/>
  <c r="U3270" i="3"/>
  <c r="T3270" i="3"/>
  <c r="W4021" i="3"/>
  <c r="V4021" i="3"/>
  <c r="U4021" i="3"/>
  <c r="T4021" i="3"/>
  <c r="W4894" i="3"/>
  <c r="V4894" i="3"/>
  <c r="U4894" i="3"/>
  <c r="T4894" i="3"/>
  <c r="W2099" i="3"/>
  <c r="V2099" i="3"/>
  <c r="U2099" i="3"/>
  <c r="T2099" i="3"/>
  <c r="W3034" i="3"/>
  <c r="V3034" i="3"/>
  <c r="U3034" i="3"/>
  <c r="T3034" i="3"/>
  <c r="W3086" i="3"/>
  <c r="V3086" i="3"/>
  <c r="U3086" i="3"/>
  <c r="T3086" i="3"/>
  <c r="W3558" i="3"/>
  <c r="V3558" i="3"/>
  <c r="U3558" i="3"/>
  <c r="T3558" i="3"/>
  <c r="W4778" i="3"/>
  <c r="V4778" i="3"/>
  <c r="U4778" i="3"/>
  <c r="T4778" i="3"/>
  <c r="W4355" i="3"/>
  <c r="V4355" i="3"/>
  <c r="U4355" i="3"/>
  <c r="T4355" i="3"/>
  <c r="W4063" i="3"/>
  <c r="V4063" i="3"/>
  <c r="U4063" i="3"/>
  <c r="T4063" i="3"/>
  <c r="W3403" i="3"/>
  <c r="V3403" i="3"/>
  <c r="U3403" i="3"/>
  <c r="T3403" i="3"/>
  <c r="W4666" i="3"/>
  <c r="V4666" i="3"/>
  <c r="U4666" i="3"/>
  <c r="T4666" i="3"/>
  <c r="W2899" i="3"/>
  <c r="V2899" i="3"/>
  <c r="U2899" i="3"/>
  <c r="T2899" i="3"/>
  <c r="W3911" i="3"/>
  <c r="V3911" i="3"/>
  <c r="U3911" i="3"/>
  <c r="T3911" i="3"/>
  <c r="W2736" i="3"/>
  <c r="V2736" i="3"/>
  <c r="U2736" i="3"/>
  <c r="T2736" i="3"/>
  <c r="W3011" i="3"/>
  <c r="V3011" i="3"/>
  <c r="U3011" i="3"/>
  <c r="T3011" i="3"/>
  <c r="W4406" i="3"/>
  <c r="V4406" i="3"/>
  <c r="U4406" i="3"/>
  <c r="T4406" i="3"/>
  <c r="W3159" i="3"/>
  <c r="V3159" i="3"/>
  <c r="U3159" i="3"/>
  <c r="T3159" i="3"/>
  <c r="W4553" i="3"/>
  <c r="V4553" i="3"/>
  <c r="U4553" i="3"/>
  <c r="T4553" i="3"/>
  <c r="W4041" i="3"/>
  <c r="V4041" i="3"/>
  <c r="U4041" i="3"/>
  <c r="T4041" i="3"/>
  <c r="W4916" i="3"/>
  <c r="V4916" i="3"/>
  <c r="U4916" i="3"/>
  <c r="T4916" i="3"/>
  <c r="W3734" i="3"/>
  <c r="V3734" i="3"/>
  <c r="U3734" i="3"/>
  <c r="T3734" i="3"/>
  <c r="W3077" i="3"/>
  <c r="V3077" i="3"/>
  <c r="U3077" i="3"/>
  <c r="T3077" i="3"/>
  <c r="W3204" i="3"/>
  <c r="V3204" i="3"/>
  <c r="U3204" i="3"/>
  <c r="T3204" i="3"/>
  <c r="W1841" i="3"/>
  <c r="V1841" i="3"/>
  <c r="U1841" i="3"/>
  <c r="T1841" i="3"/>
  <c r="W3892" i="3"/>
  <c r="V3892" i="3"/>
  <c r="U3892" i="3"/>
  <c r="T3892" i="3"/>
  <c r="W1739" i="3"/>
  <c r="V1739" i="3"/>
  <c r="U1739" i="3"/>
  <c r="T1739" i="3"/>
  <c r="W2633" i="3"/>
  <c r="V2633" i="3"/>
  <c r="U2633" i="3"/>
  <c r="T2633" i="3"/>
  <c r="W2069" i="3"/>
  <c r="V2069" i="3"/>
  <c r="U2069" i="3"/>
  <c r="T2069" i="3"/>
  <c r="W2322" i="3"/>
  <c r="V2322" i="3"/>
  <c r="U2322" i="3"/>
  <c r="T2322" i="3"/>
  <c r="W4818" i="3"/>
  <c r="V4818" i="3"/>
  <c r="U4818" i="3"/>
  <c r="T4818" i="3"/>
  <c r="W4776" i="3"/>
  <c r="V4776" i="3"/>
  <c r="U4776" i="3"/>
  <c r="T4776" i="3"/>
  <c r="W3138" i="3"/>
  <c r="V3138" i="3"/>
  <c r="U3138" i="3"/>
  <c r="T3138" i="3"/>
  <c r="W1543" i="3"/>
  <c r="V1543" i="3"/>
  <c r="U1543" i="3"/>
  <c r="T1543" i="3"/>
  <c r="W4665" i="3"/>
  <c r="V4665" i="3"/>
  <c r="U4665" i="3"/>
  <c r="T4665" i="3"/>
  <c r="W4785" i="3"/>
  <c r="V4785" i="3"/>
  <c r="U4785" i="3"/>
  <c r="T4785" i="3"/>
  <c r="W4939" i="3"/>
  <c r="V4939" i="3"/>
  <c r="U4939" i="3"/>
  <c r="T4939" i="3"/>
  <c r="W4225" i="3"/>
  <c r="V4225" i="3"/>
  <c r="U4225" i="3"/>
  <c r="T4225" i="3"/>
  <c r="W2376" i="3"/>
  <c r="V2376" i="3"/>
  <c r="U2376" i="3"/>
  <c r="T2376" i="3"/>
  <c r="W3149" i="3"/>
  <c r="V3149" i="3"/>
  <c r="U3149" i="3"/>
  <c r="T3149" i="3"/>
  <c r="W3031" i="3"/>
  <c r="V3031" i="3"/>
  <c r="U3031" i="3"/>
  <c r="T3031" i="3"/>
  <c r="W4311" i="3"/>
  <c r="V4311" i="3"/>
  <c r="U4311" i="3"/>
  <c r="T4311" i="3"/>
  <c r="W3510" i="3"/>
  <c r="V3510" i="3"/>
  <c r="U3510" i="3"/>
  <c r="T3510" i="3"/>
  <c r="W4750" i="3"/>
  <c r="V4750" i="3"/>
  <c r="U4750" i="3"/>
  <c r="T4750" i="3"/>
  <c r="W3088" i="3"/>
  <c r="V3088" i="3"/>
  <c r="U3088" i="3"/>
  <c r="T3088" i="3"/>
  <c r="W4556" i="3"/>
  <c r="V4556" i="3"/>
  <c r="U4556" i="3"/>
  <c r="T4556" i="3"/>
  <c r="W3206" i="3"/>
  <c r="V3206" i="3"/>
  <c r="U3206" i="3"/>
  <c r="T3206" i="3"/>
  <c r="W2674" i="3"/>
  <c r="V2674" i="3"/>
  <c r="U2674" i="3"/>
  <c r="T2674" i="3"/>
  <c r="W4800" i="3"/>
  <c r="V4800" i="3"/>
  <c r="U4800" i="3"/>
  <c r="T4800" i="3"/>
  <c r="W2388" i="3"/>
  <c r="V2388" i="3"/>
  <c r="U2388" i="3"/>
  <c r="T2388" i="3"/>
  <c r="W3625" i="3"/>
  <c r="V3625" i="3"/>
  <c r="U3625" i="3"/>
  <c r="T3625" i="3"/>
  <c r="W3353" i="3"/>
  <c r="V3353" i="3"/>
  <c r="U3353" i="3"/>
  <c r="T3353" i="3"/>
  <c r="W4950" i="3"/>
  <c r="V4950" i="3"/>
  <c r="U4950" i="3"/>
  <c r="T4950" i="3"/>
  <c r="W3557" i="3"/>
  <c r="V3557" i="3"/>
  <c r="U3557" i="3"/>
  <c r="T3557" i="3"/>
  <c r="W3281" i="3"/>
  <c r="V3281" i="3"/>
  <c r="U3281" i="3"/>
  <c r="T3281" i="3"/>
  <c r="W2741" i="3"/>
  <c r="V2741" i="3"/>
  <c r="U2741" i="3"/>
  <c r="T2741" i="3"/>
  <c r="W3059" i="3"/>
  <c r="V3059" i="3"/>
  <c r="U3059" i="3"/>
  <c r="T3059" i="3"/>
  <c r="W4012" i="3"/>
  <c r="V4012" i="3"/>
  <c r="U4012" i="3"/>
  <c r="T4012" i="3"/>
  <c r="W3950" i="3"/>
  <c r="V3950" i="3"/>
  <c r="U3950" i="3"/>
  <c r="T3950" i="3"/>
  <c r="W56" i="3"/>
  <c r="V56" i="3"/>
  <c r="U56" i="3"/>
  <c r="T56" i="3"/>
  <c r="W810" i="3"/>
  <c r="V810" i="3"/>
  <c r="U810" i="3"/>
  <c r="T810" i="3"/>
  <c r="W318" i="3"/>
  <c r="V318" i="3"/>
  <c r="U318" i="3"/>
  <c r="T318" i="3"/>
  <c r="W2659" i="3"/>
  <c r="V2659" i="3"/>
  <c r="U2659" i="3"/>
  <c r="T2659" i="3"/>
  <c r="W273" i="3"/>
  <c r="V273" i="3"/>
  <c r="U273" i="3"/>
  <c r="T273" i="3"/>
  <c r="W232" i="3"/>
  <c r="V232" i="3"/>
  <c r="U232" i="3"/>
  <c r="T232" i="3"/>
  <c r="W225" i="3"/>
  <c r="V225" i="3"/>
  <c r="U225" i="3"/>
  <c r="T225" i="3"/>
  <c r="W135" i="3"/>
  <c r="V135" i="3"/>
  <c r="U135" i="3"/>
  <c r="T135" i="3"/>
  <c r="W1678" i="3"/>
  <c r="V1678" i="3"/>
  <c r="U1678" i="3"/>
  <c r="T1678" i="3"/>
  <c r="W320" i="3"/>
  <c r="V320" i="3"/>
  <c r="U320" i="3"/>
  <c r="T320" i="3"/>
  <c r="W520" i="3"/>
  <c r="V520" i="3"/>
  <c r="U520" i="3"/>
  <c r="T520" i="3"/>
  <c r="W3309" i="3"/>
  <c r="V3309" i="3"/>
  <c r="U3309" i="3"/>
  <c r="T3309" i="3"/>
  <c r="W3907" i="3"/>
  <c r="V3907" i="3"/>
  <c r="U3907" i="3"/>
  <c r="T3907" i="3"/>
  <c r="W1587" i="3"/>
  <c r="V1587" i="3"/>
  <c r="U1587" i="3"/>
  <c r="T1587" i="3"/>
  <c r="W1006" i="3"/>
  <c r="V1006" i="3"/>
  <c r="U1006" i="3"/>
  <c r="T1006" i="3"/>
  <c r="W601" i="3"/>
  <c r="V601" i="3"/>
  <c r="U601" i="3"/>
  <c r="T601" i="3"/>
  <c r="W310" i="3"/>
  <c r="V310" i="3"/>
  <c r="U310" i="3"/>
  <c r="T310" i="3"/>
  <c r="W16" i="3"/>
  <c r="V16" i="3"/>
  <c r="U16" i="3"/>
  <c r="T16" i="3"/>
  <c r="W1478" i="3"/>
  <c r="V1478" i="3"/>
  <c r="U1478" i="3"/>
  <c r="T1478" i="3"/>
  <c r="W1720" i="3"/>
  <c r="V1720" i="3"/>
  <c r="U1720" i="3"/>
  <c r="T1720" i="3"/>
  <c r="W669" i="3"/>
  <c r="V669" i="3"/>
  <c r="U669" i="3"/>
  <c r="T669" i="3"/>
  <c r="W207" i="3"/>
  <c r="V207" i="3"/>
  <c r="U207" i="3"/>
  <c r="T207" i="3"/>
  <c r="W635" i="3"/>
  <c r="V635" i="3"/>
  <c r="U635" i="3"/>
  <c r="T635" i="3"/>
  <c r="W2063" i="3"/>
  <c r="V2063" i="3"/>
  <c r="U2063" i="3"/>
  <c r="T2063" i="3"/>
  <c r="W2430" i="3"/>
  <c r="V2430" i="3"/>
  <c r="U2430" i="3"/>
  <c r="T2430" i="3"/>
  <c r="W57" i="3"/>
  <c r="V57" i="3"/>
  <c r="U57" i="3"/>
  <c r="T57" i="3"/>
  <c r="W82" i="3"/>
  <c r="V82" i="3"/>
  <c r="U82" i="3"/>
  <c r="T82" i="3"/>
  <c r="W752" i="3"/>
  <c r="V752" i="3"/>
  <c r="U752" i="3"/>
  <c r="T752" i="3"/>
  <c r="W286" i="3"/>
  <c r="V286" i="3"/>
  <c r="U286" i="3"/>
  <c r="T286" i="3"/>
  <c r="W1188" i="3"/>
  <c r="V1188" i="3"/>
  <c r="U1188" i="3"/>
  <c r="T1188" i="3"/>
  <c r="W1000" i="3"/>
  <c r="V1000" i="3"/>
  <c r="U1000" i="3"/>
  <c r="T1000" i="3"/>
  <c r="W139" i="3"/>
  <c r="V139" i="3"/>
  <c r="U139" i="3"/>
  <c r="T139" i="3"/>
  <c r="W557" i="3"/>
  <c r="V557" i="3"/>
  <c r="U557" i="3"/>
  <c r="T557" i="3"/>
  <c r="W693" i="3"/>
  <c r="V693" i="3"/>
  <c r="U693" i="3"/>
  <c r="T693" i="3"/>
  <c r="W368" i="3"/>
  <c r="V368" i="3"/>
  <c r="U368" i="3"/>
  <c r="T368" i="3"/>
  <c r="W1089" i="3"/>
  <c r="V1089" i="3"/>
  <c r="U1089" i="3"/>
  <c r="T1089" i="3"/>
  <c r="W339" i="3"/>
  <c r="V339" i="3"/>
  <c r="U339" i="3"/>
  <c r="T339" i="3"/>
  <c r="W1301" i="3"/>
  <c r="V1301" i="3"/>
  <c r="U1301" i="3"/>
  <c r="T1301" i="3"/>
  <c r="W1858" i="3"/>
  <c r="V1858" i="3"/>
  <c r="U1858" i="3"/>
  <c r="T1858" i="3"/>
  <c r="W1107" i="3"/>
  <c r="V1107" i="3"/>
  <c r="U1107" i="3"/>
  <c r="T1107" i="3"/>
  <c r="W619" i="3"/>
  <c r="V619" i="3"/>
  <c r="U619" i="3"/>
  <c r="T619" i="3"/>
  <c r="W3707" i="3"/>
  <c r="V3707" i="3"/>
  <c r="U3707" i="3"/>
  <c r="T3707" i="3"/>
  <c r="W1859" i="3"/>
  <c r="V1859" i="3"/>
  <c r="U1859" i="3"/>
  <c r="T1859" i="3"/>
  <c r="W980" i="3"/>
  <c r="V980" i="3"/>
  <c r="U980" i="3"/>
  <c r="T980" i="3"/>
  <c r="W414" i="3"/>
  <c r="V414" i="3"/>
  <c r="U414" i="3"/>
  <c r="T414" i="3"/>
  <c r="W920" i="3"/>
  <c r="V920" i="3"/>
  <c r="U920" i="3"/>
  <c r="T920" i="3"/>
  <c r="W431" i="3"/>
  <c r="V431" i="3"/>
  <c r="U431" i="3"/>
  <c r="T431" i="3"/>
  <c r="W1374" i="3"/>
  <c r="V1374" i="3"/>
  <c r="U1374" i="3"/>
  <c r="T1374" i="3"/>
  <c r="W169" i="3"/>
  <c r="V169" i="3"/>
  <c r="U169" i="3"/>
  <c r="T169" i="3"/>
  <c r="W1680" i="3"/>
  <c r="V1680" i="3"/>
  <c r="U1680" i="3"/>
  <c r="T1680" i="3"/>
  <c r="W24" i="3"/>
  <c r="V24" i="3"/>
  <c r="U24" i="3"/>
  <c r="T24" i="3"/>
  <c r="W92" i="3"/>
  <c r="V92" i="3"/>
  <c r="U92" i="3"/>
  <c r="T92" i="3"/>
  <c r="W2274" i="3"/>
  <c r="V2274" i="3"/>
  <c r="U2274" i="3"/>
  <c r="T2274" i="3"/>
  <c r="W493" i="3"/>
  <c r="V493" i="3"/>
  <c r="U493" i="3"/>
  <c r="T493" i="3"/>
  <c r="W1286" i="3"/>
  <c r="V1286" i="3"/>
  <c r="U1286" i="3"/>
  <c r="T1286" i="3"/>
  <c r="W2990" i="3"/>
  <c r="V2990" i="3"/>
  <c r="U2990" i="3"/>
  <c r="T2990" i="3"/>
  <c r="W191" i="3"/>
  <c r="V191" i="3"/>
  <c r="U191" i="3"/>
  <c r="T191" i="3"/>
  <c r="W552" i="3"/>
  <c r="V552" i="3"/>
  <c r="U552" i="3"/>
  <c r="T552" i="3"/>
  <c r="W1844" i="3"/>
  <c r="V1844" i="3"/>
  <c r="U1844" i="3"/>
  <c r="T1844" i="3"/>
  <c r="W340" i="3"/>
  <c r="V340" i="3"/>
  <c r="U340" i="3"/>
  <c r="T340" i="3"/>
  <c r="W241" i="3"/>
  <c r="V241" i="3"/>
  <c r="U241" i="3"/>
  <c r="T241" i="3"/>
  <c r="W48" i="3"/>
  <c r="V48" i="3"/>
  <c r="U48" i="3"/>
  <c r="T48" i="3"/>
  <c r="W2745" i="3"/>
  <c r="V2745" i="3"/>
  <c r="U2745" i="3"/>
  <c r="T2745" i="3"/>
  <c r="W1177" i="3"/>
  <c r="V1177" i="3"/>
  <c r="U1177" i="3"/>
  <c r="T1177" i="3"/>
  <c r="W40" i="3"/>
  <c r="V40" i="3"/>
  <c r="U40" i="3"/>
  <c r="T40" i="3"/>
  <c r="W1975" i="3"/>
  <c r="V1975" i="3"/>
  <c r="U1975" i="3"/>
  <c r="T1975" i="3"/>
  <c r="W4680" i="3"/>
  <c r="V4680" i="3"/>
  <c r="U4680" i="3"/>
  <c r="T4680" i="3"/>
  <c r="W729" i="3"/>
  <c r="V729" i="3"/>
  <c r="U729" i="3"/>
  <c r="T729" i="3"/>
  <c r="W4017" i="3"/>
  <c r="V4017" i="3"/>
  <c r="U4017" i="3"/>
  <c r="T4017" i="3"/>
  <c r="W2477" i="3"/>
  <c r="V2477" i="3"/>
  <c r="U2477" i="3"/>
  <c r="T2477" i="3"/>
  <c r="W1804" i="3"/>
  <c r="V1804" i="3"/>
  <c r="U1804" i="3"/>
  <c r="T1804" i="3"/>
  <c r="W1139" i="3"/>
  <c r="V1139" i="3"/>
  <c r="U1139" i="3"/>
  <c r="T1139" i="3"/>
  <c r="W605" i="3"/>
  <c r="V605" i="3"/>
  <c r="U605" i="3"/>
  <c r="T605" i="3"/>
  <c r="W126" i="3"/>
  <c r="V126" i="3"/>
  <c r="U126" i="3"/>
  <c r="T126" i="3"/>
  <c r="W779" i="3"/>
  <c r="V779" i="3"/>
  <c r="U779" i="3"/>
  <c r="T779" i="3"/>
  <c r="W2549" i="3"/>
  <c r="V2549" i="3"/>
  <c r="U2549" i="3"/>
  <c r="T2549" i="3"/>
  <c r="W494" i="3"/>
  <c r="V494" i="3"/>
  <c r="U494" i="3"/>
  <c r="T494" i="3"/>
  <c r="W309" i="3"/>
  <c r="V309" i="3"/>
  <c r="U309" i="3"/>
  <c r="T309" i="3"/>
  <c r="W2123" i="3"/>
  <c r="V2123" i="3"/>
  <c r="U2123" i="3"/>
  <c r="T2123" i="3"/>
  <c r="W854" i="3"/>
  <c r="V854" i="3"/>
  <c r="U854" i="3"/>
  <c r="T854" i="3"/>
  <c r="W842" i="3"/>
  <c r="V842" i="3"/>
  <c r="U842" i="3"/>
  <c r="T842" i="3"/>
  <c r="W51" i="3"/>
  <c r="V51" i="3"/>
  <c r="U51" i="3"/>
  <c r="T51" i="3"/>
  <c r="W3782" i="3"/>
  <c r="V3782" i="3"/>
  <c r="U3782" i="3"/>
  <c r="T3782" i="3"/>
  <c r="W3134" i="3"/>
  <c r="V3134" i="3"/>
  <c r="U3134" i="3"/>
  <c r="T3134" i="3"/>
  <c r="W1196" i="3"/>
  <c r="V1196" i="3"/>
  <c r="U1196" i="3"/>
  <c r="T1196" i="3"/>
  <c r="W2223" i="3"/>
  <c r="V2223" i="3"/>
  <c r="U2223" i="3"/>
  <c r="T2223" i="3"/>
  <c r="W4444" i="3"/>
  <c r="V4444" i="3"/>
  <c r="U4444" i="3"/>
  <c r="T4444" i="3"/>
  <c r="W868" i="3"/>
  <c r="V868" i="3"/>
  <c r="U868" i="3"/>
  <c r="T868" i="3"/>
  <c r="W385" i="3"/>
  <c r="V385" i="3"/>
  <c r="U385" i="3"/>
  <c r="T385" i="3"/>
  <c r="W4407" i="3"/>
  <c r="V4407" i="3"/>
  <c r="U4407" i="3"/>
  <c r="T4407" i="3"/>
  <c r="W2596" i="3"/>
  <c r="V2596" i="3"/>
  <c r="U2596" i="3"/>
  <c r="T2596" i="3"/>
  <c r="W1041" i="3"/>
  <c r="V1041" i="3"/>
  <c r="U1041" i="3"/>
  <c r="T1041" i="3"/>
  <c r="W3951" i="3"/>
  <c r="V3951" i="3"/>
  <c r="U3951" i="3"/>
  <c r="T3951" i="3"/>
  <c r="W577" i="3"/>
  <c r="V577" i="3"/>
  <c r="U577" i="3"/>
  <c r="T577" i="3"/>
  <c r="W2060" i="3"/>
  <c r="V2060" i="3"/>
  <c r="U2060" i="3"/>
  <c r="T2060" i="3"/>
  <c r="W4766" i="3"/>
  <c r="V4766" i="3"/>
  <c r="U4766" i="3"/>
  <c r="T4766" i="3"/>
  <c r="W2992" i="3"/>
  <c r="V2992" i="3"/>
  <c r="U2992" i="3"/>
  <c r="T2992" i="3"/>
  <c r="W1617" i="3"/>
  <c r="V1617" i="3"/>
  <c r="U1617" i="3"/>
  <c r="T1617" i="3"/>
  <c r="W679" i="3"/>
  <c r="V679" i="3"/>
  <c r="U679" i="3"/>
  <c r="T679" i="3"/>
  <c r="W2732" i="3"/>
  <c r="V2732" i="3"/>
  <c r="U2732" i="3"/>
  <c r="T2732" i="3"/>
  <c r="W4832" i="3"/>
  <c r="V4832" i="3"/>
  <c r="U4832" i="3"/>
  <c r="T4832" i="3"/>
  <c r="W1696" i="3"/>
  <c r="V1696" i="3"/>
  <c r="U1696" i="3"/>
  <c r="T1696" i="3"/>
  <c r="W283" i="3"/>
  <c r="V283" i="3"/>
  <c r="U283" i="3"/>
  <c r="T283" i="3"/>
  <c r="W301" i="3"/>
  <c r="V301" i="3"/>
  <c r="U301" i="3"/>
  <c r="T301" i="3"/>
  <c r="W2515" i="3"/>
  <c r="V2515" i="3"/>
  <c r="U2515" i="3"/>
  <c r="T2515" i="3"/>
  <c r="W2361" i="3"/>
  <c r="V2361" i="3"/>
  <c r="U2361" i="3"/>
  <c r="T2361" i="3"/>
  <c r="W2106" i="3"/>
  <c r="V2106" i="3"/>
  <c r="U2106" i="3"/>
  <c r="T2106" i="3"/>
  <c r="W1378" i="3"/>
  <c r="V1378" i="3"/>
  <c r="U1378" i="3"/>
  <c r="T1378" i="3"/>
  <c r="W1486" i="3"/>
  <c r="V1486" i="3"/>
  <c r="U1486" i="3"/>
  <c r="T1486" i="3"/>
  <c r="W745" i="3"/>
  <c r="V745" i="3"/>
  <c r="U745" i="3"/>
  <c r="T745" i="3"/>
  <c r="W1390" i="3"/>
  <c r="V1390" i="3"/>
  <c r="U1390" i="3"/>
  <c r="T1390" i="3"/>
  <c r="W1996" i="3"/>
  <c r="V1996" i="3"/>
  <c r="U1996" i="3"/>
  <c r="T1996" i="3"/>
  <c r="W3908" i="3"/>
  <c r="V3908" i="3"/>
  <c r="U3908" i="3"/>
  <c r="T3908" i="3"/>
  <c r="W4416" i="3"/>
  <c r="V4416" i="3"/>
  <c r="U4416" i="3"/>
  <c r="T4416" i="3"/>
  <c r="W2169" i="3"/>
  <c r="V2169" i="3"/>
  <c r="U2169" i="3"/>
  <c r="T2169" i="3"/>
  <c r="W816" i="3"/>
  <c r="V816" i="3"/>
  <c r="U816" i="3"/>
  <c r="T816" i="3"/>
  <c r="W3888" i="3"/>
  <c r="V3888" i="3"/>
  <c r="U3888" i="3"/>
  <c r="T3888" i="3"/>
  <c r="W438" i="3"/>
  <c r="V438" i="3"/>
  <c r="U438" i="3"/>
  <c r="T438" i="3"/>
  <c r="W4492" i="3"/>
  <c r="V4492" i="3"/>
  <c r="U4492" i="3"/>
  <c r="T4492" i="3"/>
  <c r="W3396" i="3"/>
  <c r="V3396" i="3"/>
  <c r="U3396" i="3"/>
  <c r="T3396" i="3"/>
  <c r="W1748" i="3"/>
  <c r="V1748" i="3"/>
  <c r="U1748" i="3"/>
  <c r="T1748" i="3"/>
  <c r="W4883" i="3"/>
  <c r="V4883" i="3"/>
  <c r="U4883" i="3"/>
  <c r="T4883" i="3"/>
  <c r="W830" i="3"/>
  <c r="V830" i="3"/>
  <c r="U830" i="3"/>
  <c r="T830" i="3"/>
  <c r="W3139" i="3"/>
  <c r="V3139" i="3"/>
  <c r="U3139" i="3"/>
  <c r="T3139" i="3"/>
  <c r="W898" i="3"/>
  <c r="V898" i="3"/>
  <c r="U898" i="3"/>
  <c r="T898" i="3"/>
  <c r="W1707" i="3"/>
  <c r="V1707" i="3"/>
  <c r="U1707" i="3"/>
  <c r="T1707" i="3"/>
  <c r="W2701" i="3"/>
  <c r="V2701" i="3"/>
  <c r="U2701" i="3"/>
  <c r="T2701" i="3"/>
  <c r="W1906" i="3"/>
  <c r="V1906" i="3"/>
  <c r="U1906" i="3"/>
  <c r="T1906" i="3"/>
  <c r="W453" i="3"/>
  <c r="V453" i="3"/>
  <c r="U453" i="3"/>
  <c r="T453" i="3"/>
  <c r="W885" i="3"/>
  <c r="V885" i="3"/>
  <c r="U885" i="3"/>
  <c r="T885" i="3"/>
  <c r="W223" i="3"/>
  <c r="V223" i="3"/>
  <c r="U223" i="3"/>
  <c r="T223" i="3"/>
  <c r="W4559" i="3"/>
  <c r="V4559" i="3"/>
  <c r="U4559" i="3"/>
  <c r="T4559" i="3"/>
  <c r="W1370" i="3"/>
  <c r="V1370" i="3"/>
  <c r="U1370" i="3"/>
  <c r="T1370" i="3"/>
  <c r="W4208" i="3"/>
  <c r="V4208" i="3"/>
  <c r="U4208" i="3"/>
  <c r="T4208" i="3"/>
  <c r="W3051" i="3"/>
  <c r="V3051" i="3"/>
  <c r="U3051" i="3"/>
  <c r="T3051" i="3"/>
  <c r="W4109" i="3"/>
  <c r="V4109" i="3"/>
  <c r="U4109" i="3"/>
  <c r="T4109" i="3"/>
  <c r="W2018" i="3"/>
  <c r="V2018" i="3"/>
  <c r="U2018" i="3"/>
  <c r="T2018" i="3"/>
  <c r="W2726" i="3"/>
  <c r="V2726" i="3"/>
  <c r="U2726" i="3"/>
  <c r="T2726" i="3"/>
  <c r="W3815" i="3"/>
  <c r="V3815" i="3"/>
  <c r="U3815" i="3"/>
  <c r="T3815" i="3"/>
  <c r="W1245" i="3"/>
  <c r="V1245" i="3"/>
  <c r="U1245" i="3"/>
  <c r="T1245" i="3"/>
  <c r="W589" i="3"/>
  <c r="V589" i="3"/>
  <c r="U589" i="3"/>
  <c r="T589" i="3"/>
  <c r="W4843" i="3"/>
  <c r="V4843" i="3"/>
  <c r="U4843" i="3"/>
  <c r="T4843" i="3"/>
  <c r="W3047" i="3"/>
  <c r="V3047" i="3"/>
  <c r="U3047" i="3"/>
  <c r="T3047" i="3"/>
  <c r="W1604" i="3"/>
  <c r="V1604" i="3"/>
  <c r="U1604" i="3"/>
  <c r="T1604" i="3"/>
  <c r="W1870" i="3"/>
  <c r="V1870" i="3"/>
  <c r="U1870" i="3"/>
  <c r="T1870" i="3"/>
  <c r="W4466" i="3"/>
  <c r="V4466" i="3"/>
  <c r="U4466" i="3"/>
  <c r="T4466" i="3"/>
  <c r="W2467" i="3"/>
  <c r="V2467" i="3"/>
  <c r="U2467" i="3"/>
  <c r="T2467" i="3"/>
  <c r="W4146" i="3"/>
  <c r="V4146" i="3"/>
  <c r="U4146" i="3"/>
  <c r="T4146" i="3"/>
  <c r="W3071" i="3"/>
  <c r="V3071" i="3"/>
  <c r="U3071" i="3"/>
  <c r="T3071" i="3"/>
  <c r="W2593" i="3"/>
  <c r="V2593" i="3"/>
  <c r="U2593" i="3"/>
  <c r="T2593" i="3"/>
  <c r="W970" i="3"/>
  <c r="V970" i="3"/>
  <c r="U970" i="3"/>
  <c r="T970" i="3"/>
  <c r="W3509" i="3"/>
  <c r="V3509" i="3"/>
  <c r="U3509" i="3"/>
  <c r="T3509" i="3"/>
  <c r="W1568" i="3"/>
  <c r="V1568" i="3"/>
  <c r="U1568" i="3"/>
  <c r="T1568" i="3"/>
  <c r="W987" i="3"/>
  <c r="V987" i="3"/>
  <c r="U987" i="3"/>
  <c r="T987" i="3"/>
  <c r="W2371" i="3"/>
  <c r="V2371" i="3"/>
  <c r="U2371" i="3"/>
  <c r="T2371" i="3"/>
  <c r="W2664" i="3"/>
  <c r="V2664" i="3"/>
  <c r="U2664" i="3"/>
  <c r="T2664" i="3"/>
  <c r="W2734" i="3"/>
  <c r="V2734" i="3"/>
  <c r="U2734" i="3"/>
  <c r="T2734" i="3"/>
  <c r="W1771" i="3"/>
  <c r="V1771" i="3"/>
  <c r="U1771" i="3"/>
  <c r="T1771" i="3"/>
  <c r="W3884" i="3"/>
  <c r="V3884" i="3"/>
  <c r="U3884" i="3"/>
  <c r="T3884" i="3"/>
  <c r="W1830" i="3"/>
  <c r="V1830" i="3"/>
  <c r="U1830" i="3"/>
  <c r="T1830" i="3"/>
  <c r="W4505" i="3"/>
  <c r="V4505" i="3"/>
  <c r="U4505" i="3"/>
  <c r="T4505" i="3"/>
  <c r="W2533" i="3"/>
  <c r="V2533" i="3"/>
  <c r="U2533" i="3"/>
  <c r="T2533" i="3"/>
  <c r="W3064" i="3"/>
  <c r="V3064" i="3"/>
  <c r="U3064" i="3"/>
  <c r="T3064" i="3"/>
  <c r="W4989" i="3"/>
  <c r="V4989" i="3"/>
  <c r="U4989" i="3"/>
  <c r="T4989" i="3"/>
  <c r="W2516" i="3"/>
  <c r="V2516" i="3"/>
  <c r="U2516" i="3"/>
  <c r="T2516" i="3"/>
  <c r="W3170" i="3"/>
  <c r="V3170" i="3"/>
  <c r="U3170" i="3"/>
  <c r="T3170" i="3"/>
  <c r="W788" i="3"/>
  <c r="V788" i="3"/>
  <c r="U788" i="3"/>
  <c r="T788" i="3"/>
  <c r="W2953" i="3"/>
  <c r="V2953" i="3"/>
  <c r="U2953" i="3"/>
  <c r="T2953" i="3"/>
  <c r="W2778" i="3"/>
  <c r="V2778" i="3"/>
  <c r="U2778" i="3"/>
  <c r="T2778" i="3"/>
  <c r="W2873" i="3"/>
  <c r="V2873" i="3"/>
  <c r="U2873" i="3"/>
  <c r="T2873" i="3"/>
  <c r="W3494" i="3"/>
  <c r="V3494" i="3"/>
  <c r="U3494" i="3"/>
  <c r="T3494" i="3"/>
  <c r="W837" i="3"/>
  <c r="V837" i="3"/>
  <c r="U837" i="3"/>
  <c r="T837" i="3"/>
  <c r="W3405" i="3"/>
  <c r="V3405" i="3"/>
  <c r="U3405" i="3"/>
  <c r="T3405" i="3"/>
  <c r="W3478" i="3"/>
  <c r="V3478" i="3"/>
  <c r="U3478" i="3"/>
  <c r="T3478" i="3"/>
  <c r="W2920" i="3"/>
  <c r="V2920" i="3"/>
  <c r="U2920" i="3"/>
  <c r="T2920" i="3"/>
  <c r="W2042" i="3"/>
  <c r="V2042" i="3"/>
  <c r="U2042" i="3"/>
  <c r="T2042" i="3"/>
  <c r="W1865" i="3"/>
  <c r="V1865" i="3"/>
  <c r="U1865" i="3"/>
  <c r="T1865" i="3"/>
  <c r="W755" i="3"/>
  <c r="V755" i="3"/>
  <c r="U755" i="3"/>
  <c r="T755" i="3"/>
  <c r="W3334" i="3"/>
  <c r="V3334" i="3"/>
  <c r="U3334" i="3"/>
  <c r="T3334" i="3"/>
  <c r="W1449" i="3"/>
  <c r="V1449" i="3"/>
  <c r="U1449" i="3"/>
  <c r="T1449" i="3"/>
  <c r="W1348" i="3"/>
  <c r="V1348" i="3"/>
  <c r="U1348" i="3"/>
  <c r="T1348" i="3"/>
  <c r="W1850" i="3"/>
  <c r="V1850" i="3"/>
  <c r="U1850" i="3"/>
  <c r="T1850" i="3"/>
  <c r="W3853" i="3"/>
  <c r="V3853" i="3"/>
  <c r="U3853" i="3"/>
  <c r="T3853" i="3"/>
  <c r="W3712" i="3"/>
  <c r="V3712" i="3"/>
  <c r="U3712" i="3"/>
  <c r="T3712" i="3"/>
  <c r="W1867" i="3"/>
  <c r="V1867" i="3"/>
  <c r="U1867" i="3"/>
  <c r="T1867" i="3"/>
  <c r="W690" i="3"/>
  <c r="V690" i="3"/>
  <c r="U690" i="3"/>
  <c r="T690" i="3"/>
  <c r="W2052" i="3"/>
  <c r="V2052" i="3"/>
  <c r="U2052" i="3"/>
  <c r="T2052" i="3"/>
  <c r="W2861" i="3"/>
  <c r="V2861" i="3"/>
  <c r="U2861" i="3"/>
  <c r="T2861" i="3"/>
  <c r="W2643" i="3"/>
  <c r="V2643" i="3"/>
  <c r="U2643" i="3"/>
  <c r="T2643" i="3"/>
  <c r="W4816" i="3"/>
  <c r="V4816" i="3"/>
  <c r="U4816" i="3"/>
  <c r="T4816" i="3"/>
  <c r="W2293" i="3"/>
  <c r="V2293" i="3"/>
  <c r="U2293" i="3"/>
  <c r="T2293" i="3"/>
  <c r="W3991" i="3"/>
  <c r="V3991" i="3"/>
  <c r="U3991" i="3"/>
  <c r="T3991" i="3"/>
  <c r="W4090" i="3"/>
  <c r="V4090" i="3"/>
  <c r="U4090" i="3"/>
  <c r="T4090" i="3"/>
  <c r="W3963" i="3"/>
  <c r="V3963" i="3"/>
  <c r="U3963" i="3"/>
  <c r="T3963" i="3"/>
  <c r="W4925" i="3"/>
  <c r="V4925" i="3"/>
  <c r="U4925" i="3"/>
  <c r="T4925" i="3"/>
  <c r="W2708" i="3"/>
  <c r="V2708" i="3"/>
  <c r="U2708" i="3"/>
  <c r="T2708" i="3"/>
  <c r="W3520" i="3"/>
  <c r="V3520" i="3"/>
  <c r="U3520" i="3"/>
  <c r="T3520" i="3"/>
  <c r="W68" i="3"/>
  <c r="V68" i="3"/>
  <c r="U68" i="3"/>
  <c r="T68" i="3"/>
  <c r="W2748" i="3"/>
  <c r="V2748" i="3"/>
  <c r="U2748" i="3"/>
  <c r="T2748" i="3"/>
  <c r="W2887" i="3"/>
  <c r="V2887" i="3"/>
  <c r="U2887" i="3"/>
  <c r="T2887" i="3"/>
  <c r="W2374" i="3"/>
  <c r="V2374" i="3"/>
  <c r="U2374" i="3"/>
  <c r="T2374" i="3"/>
  <c r="W2240" i="3"/>
  <c r="V2240" i="3"/>
  <c r="U2240" i="3"/>
  <c r="T2240" i="3"/>
  <c r="W3771" i="3"/>
  <c r="V3771" i="3"/>
  <c r="U3771" i="3"/>
  <c r="T3771" i="3"/>
  <c r="W3618" i="3"/>
  <c r="V3618" i="3"/>
  <c r="U3618" i="3"/>
  <c r="T3618" i="3"/>
  <c r="W5013" i="3"/>
  <c r="V5013" i="3"/>
  <c r="U5013" i="3"/>
  <c r="T5013" i="3"/>
  <c r="W3326" i="3"/>
  <c r="V3326" i="3"/>
  <c r="U3326" i="3"/>
  <c r="T3326" i="3"/>
  <c r="W2952" i="3"/>
  <c r="V2952" i="3"/>
  <c r="U2952" i="3"/>
  <c r="T2952" i="3"/>
  <c r="W4990" i="3"/>
  <c r="V4990" i="3"/>
  <c r="U4990" i="3"/>
  <c r="T4990" i="3"/>
  <c r="W2821" i="3"/>
  <c r="V2821" i="3"/>
  <c r="U2821" i="3"/>
  <c r="T2821" i="3"/>
  <c r="W3936" i="3"/>
  <c r="V3936" i="3"/>
  <c r="U3936" i="3"/>
  <c r="T3936" i="3"/>
  <c r="W4417" i="3"/>
  <c r="V4417" i="3"/>
  <c r="U4417" i="3"/>
  <c r="T4417" i="3"/>
  <c r="W4013" i="3"/>
  <c r="V4013" i="3"/>
  <c r="U4013" i="3"/>
  <c r="T4013" i="3"/>
  <c r="W1835" i="3"/>
  <c r="V1835" i="3"/>
  <c r="U1835" i="3"/>
  <c r="T1835" i="3"/>
  <c r="W4930" i="3"/>
  <c r="V4930" i="3"/>
  <c r="U4930" i="3"/>
  <c r="T4930" i="3"/>
  <c r="W112" i="3"/>
  <c r="V112" i="3"/>
  <c r="U112" i="3"/>
  <c r="T112" i="3"/>
  <c r="W3008" i="3"/>
  <c r="V3008" i="3"/>
  <c r="U3008" i="3"/>
  <c r="T3008" i="3"/>
  <c r="W4222" i="3"/>
  <c r="V4222" i="3"/>
  <c r="U4222" i="3"/>
  <c r="T4222" i="3"/>
  <c r="W4340" i="3"/>
  <c r="V4340" i="3"/>
  <c r="U4340" i="3"/>
  <c r="T4340" i="3"/>
  <c r="W3653" i="3"/>
  <c r="V3653" i="3"/>
  <c r="U3653" i="3"/>
  <c r="T3653" i="3"/>
  <c r="W4120" i="3"/>
  <c r="V4120" i="3"/>
  <c r="U4120" i="3"/>
  <c r="T4120" i="3"/>
  <c r="W4039" i="3"/>
  <c r="V4039" i="3"/>
  <c r="U4039" i="3"/>
  <c r="T4039" i="3"/>
  <c r="W2243" i="3"/>
  <c r="V2243" i="3"/>
  <c r="U2243" i="3"/>
  <c r="T2243" i="3"/>
  <c r="W4786" i="3"/>
  <c r="V4786" i="3"/>
  <c r="U4786" i="3"/>
  <c r="T4786" i="3"/>
  <c r="W2786" i="3"/>
  <c r="V2786" i="3"/>
  <c r="U2786" i="3"/>
  <c r="T2786" i="3"/>
  <c r="W3565" i="3"/>
  <c r="V3565" i="3"/>
  <c r="U3565" i="3"/>
  <c r="T3565" i="3"/>
  <c r="W2583" i="3"/>
  <c r="V2583" i="3"/>
  <c r="U2583" i="3"/>
  <c r="T2583" i="3"/>
  <c r="W4036" i="3"/>
  <c r="V4036" i="3"/>
  <c r="U4036" i="3"/>
  <c r="T4036" i="3"/>
  <c r="W4487" i="3"/>
  <c r="V4487" i="3"/>
  <c r="U4487" i="3"/>
  <c r="T4487" i="3"/>
  <c r="W4792" i="3"/>
  <c r="V4792" i="3"/>
  <c r="U4792" i="3"/>
  <c r="T4792" i="3"/>
  <c r="W1459" i="3"/>
  <c r="V1459" i="3"/>
  <c r="U1459" i="3"/>
  <c r="T1459" i="3"/>
  <c r="W3476" i="3"/>
  <c r="V3476" i="3"/>
  <c r="U3476" i="3"/>
  <c r="T3476" i="3"/>
  <c r="W2100" i="3"/>
  <c r="V2100" i="3"/>
  <c r="U2100" i="3"/>
  <c r="T2100" i="3"/>
  <c r="W1492" i="3"/>
  <c r="V1492" i="3"/>
  <c r="U1492" i="3"/>
  <c r="T1492" i="3"/>
  <c r="W185" i="3"/>
  <c r="V185" i="3"/>
  <c r="U185" i="3"/>
  <c r="T185" i="3"/>
  <c r="W3317" i="3"/>
  <c r="V3317" i="3"/>
  <c r="U3317" i="3"/>
  <c r="T3317" i="3"/>
  <c r="W3101" i="3"/>
  <c r="V3101" i="3"/>
  <c r="U3101" i="3"/>
  <c r="T3101" i="3"/>
  <c r="W4852" i="3"/>
  <c r="V4852" i="3"/>
  <c r="U4852" i="3"/>
  <c r="T4852" i="3"/>
  <c r="W3655" i="3"/>
  <c r="V3655" i="3"/>
  <c r="U3655" i="3"/>
  <c r="T3655" i="3"/>
  <c r="W3503" i="3"/>
  <c r="V3503" i="3"/>
  <c r="U3503" i="3"/>
  <c r="T3503" i="3"/>
  <c r="W3061" i="3"/>
  <c r="V3061" i="3"/>
  <c r="U3061" i="3"/>
  <c r="T3061" i="3"/>
  <c r="W3993" i="3"/>
  <c r="V3993" i="3"/>
  <c r="U3993" i="3"/>
  <c r="T3993" i="3"/>
  <c r="W4899" i="3"/>
  <c r="V4899" i="3"/>
  <c r="U4899" i="3"/>
  <c r="T4899" i="3"/>
  <c r="W2114" i="3"/>
  <c r="V2114" i="3"/>
  <c r="U2114" i="3"/>
  <c r="T2114" i="3"/>
  <c r="W707" i="3"/>
  <c r="V707" i="3"/>
  <c r="U707" i="3"/>
  <c r="T707" i="3"/>
  <c r="W3729" i="3"/>
  <c r="V3729" i="3"/>
  <c r="U3729" i="3"/>
  <c r="T3729" i="3"/>
  <c r="W4887" i="3"/>
  <c r="V4887" i="3"/>
  <c r="U4887" i="3"/>
  <c r="T4887" i="3"/>
  <c r="W3140" i="3"/>
  <c r="V3140" i="3"/>
  <c r="U3140" i="3"/>
  <c r="T3140" i="3"/>
  <c r="W4472" i="3"/>
  <c r="V4472" i="3"/>
  <c r="U4472" i="3"/>
  <c r="T4472" i="3"/>
  <c r="W3964" i="3"/>
  <c r="V3964" i="3"/>
  <c r="U3964" i="3"/>
  <c r="T3964" i="3"/>
  <c r="W4296" i="3"/>
  <c r="V4296" i="3"/>
  <c r="U4296" i="3"/>
  <c r="T4296" i="3"/>
  <c r="W3882" i="3"/>
  <c r="V3882" i="3"/>
  <c r="U3882" i="3"/>
  <c r="T3882" i="3"/>
  <c r="W370" i="3"/>
  <c r="V370" i="3"/>
  <c r="U370" i="3"/>
  <c r="T370" i="3"/>
  <c r="W4394" i="3"/>
  <c r="V4394" i="3"/>
  <c r="U4394" i="3"/>
  <c r="T4394" i="3"/>
  <c r="W1431" i="3"/>
  <c r="V1431" i="3"/>
  <c r="U1431" i="3"/>
  <c r="T1431" i="3"/>
  <c r="W4435" i="3"/>
  <c r="V4435" i="3"/>
  <c r="U4435" i="3"/>
  <c r="T4435" i="3"/>
  <c r="W2922" i="3"/>
  <c r="V2922" i="3"/>
  <c r="U2922" i="3"/>
  <c r="T2922" i="3"/>
  <c r="W3919" i="3"/>
  <c r="V3919" i="3"/>
  <c r="U3919" i="3"/>
  <c r="T3919" i="3"/>
  <c r="W4625" i="3"/>
  <c r="V4625" i="3"/>
  <c r="U4625" i="3"/>
  <c r="T4625" i="3"/>
  <c r="W4523" i="3"/>
  <c r="V4523" i="3"/>
  <c r="U4523" i="3"/>
  <c r="T4523" i="3"/>
  <c r="W1272" i="3"/>
  <c r="V1272" i="3"/>
  <c r="U1272" i="3"/>
  <c r="T1272" i="3"/>
  <c r="W686" i="3"/>
  <c r="V686" i="3"/>
  <c r="U686" i="3"/>
  <c r="T686" i="3"/>
  <c r="W3215" i="3"/>
  <c r="V3215" i="3"/>
  <c r="U3215" i="3"/>
  <c r="T3215" i="3"/>
  <c r="W4526" i="3"/>
  <c r="V4526" i="3"/>
  <c r="U4526" i="3"/>
  <c r="T4526" i="3"/>
  <c r="W3626" i="3"/>
  <c r="V3626" i="3"/>
  <c r="U3626" i="3"/>
  <c r="T3626" i="3"/>
  <c r="W3981" i="3"/>
  <c r="V3981" i="3"/>
  <c r="U3981" i="3"/>
  <c r="T3981" i="3"/>
  <c r="W3209" i="3"/>
  <c r="V3209" i="3"/>
  <c r="U3209" i="3"/>
  <c r="T3209" i="3"/>
  <c r="W4203" i="3"/>
  <c r="V4203" i="3"/>
  <c r="U4203" i="3"/>
  <c r="T4203" i="3"/>
  <c r="W2307" i="3"/>
  <c r="V2307" i="3"/>
  <c r="U2307" i="3"/>
  <c r="T2307" i="3"/>
  <c r="W2116" i="3"/>
  <c r="V2116" i="3"/>
  <c r="U2116" i="3"/>
  <c r="T2116" i="3"/>
  <c r="W691" i="3"/>
  <c r="V691" i="3"/>
  <c r="U691" i="3"/>
  <c r="T691" i="3"/>
  <c r="W2398" i="3"/>
  <c r="V2398" i="3"/>
  <c r="U2398" i="3"/>
  <c r="T2398" i="3"/>
  <c r="W3296" i="3"/>
  <c r="V3296" i="3"/>
  <c r="U3296" i="3"/>
  <c r="T3296" i="3"/>
  <c r="W760" i="3"/>
  <c r="V760" i="3"/>
  <c r="U760" i="3"/>
  <c r="T760" i="3"/>
  <c r="W3792" i="3"/>
  <c r="V3792" i="3"/>
  <c r="U3792" i="3"/>
  <c r="T3792" i="3"/>
  <c r="W1692" i="3"/>
  <c r="V1692" i="3"/>
  <c r="U1692" i="3"/>
  <c r="T1692" i="3"/>
  <c r="W4402" i="3"/>
  <c r="V4402" i="3"/>
  <c r="U4402" i="3"/>
  <c r="T4402" i="3"/>
  <c r="W3689" i="3"/>
  <c r="V3689" i="3"/>
  <c r="U3689" i="3"/>
  <c r="T3689" i="3"/>
  <c r="W2945" i="3"/>
  <c r="V2945" i="3"/>
  <c r="U2945" i="3"/>
  <c r="T2945" i="3"/>
  <c r="W2980" i="3"/>
  <c r="V2980" i="3"/>
  <c r="U2980" i="3"/>
  <c r="T2980" i="3"/>
  <c r="W3105" i="3"/>
  <c r="V3105" i="3"/>
  <c r="U3105" i="3"/>
  <c r="T3105" i="3"/>
  <c r="W3598" i="3"/>
  <c r="V3598" i="3"/>
  <c r="U3598" i="3"/>
  <c r="T3598" i="3"/>
  <c r="W4686" i="3"/>
  <c r="V4686" i="3"/>
  <c r="U4686" i="3"/>
  <c r="T4686" i="3"/>
  <c r="W4777" i="3"/>
  <c r="V4777" i="3"/>
  <c r="U4777" i="3"/>
  <c r="T4777" i="3"/>
  <c r="W3488" i="3"/>
  <c r="V3488" i="3"/>
  <c r="U3488" i="3"/>
  <c r="T3488" i="3"/>
  <c r="W4759" i="3"/>
  <c r="V4759" i="3"/>
  <c r="U4759" i="3"/>
  <c r="T4759" i="3"/>
  <c r="W4350" i="3"/>
  <c r="V4350" i="3"/>
  <c r="U4350" i="3"/>
  <c r="T4350" i="3"/>
  <c r="W3253" i="3"/>
  <c r="V3253" i="3"/>
  <c r="U3253" i="3"/>
  <c r="T3253" i="3"/>
  <c r="W4616" i="3"/>
  <c r="V4616" i="3"/>
  <c r="U4616" i="3"/>
  <c r="T4616" i="3"/>
  <c r="W3098" i="3"/>
  <c r="V3098" i="3"/>
  <c r="U3098" i="3"/>
  <c r="T3098" i="3"/>
  <c r="W4532" i="3"/>
  <c r="V4532" i="3"/>
  <c r="U4532" i="3"/>
  <c r="T4532" i="3"/>
  <c r="W4685" i="3"/>
  <c r="V4685" i="3"/>
  <c r="U4685" i="3"/>
  <c r="T4685" i="3"/>
  <c r="W4143" i="3"/>
  <c r="V4143" i="3"/>
  <c r="U4143" i="3"/>
  <c r="T4143" i="3"/>
  <c r="W4681" i="3"/>
  <c r="V4681" i="3"/>
  <c r="U4681" i="3"/>
  <c r="T4681" i="3"/>
  <c r="W4861" i="3"/>
  <c r="V4861" i="3"/>
  <c r="U4861" i="3"/>
  <c r="T4861" i="3"/>
  <c r="W4493" i="3"/>
  <c r="V4493" i="3"/>
  <c r="U4493" i="3"/>
  <c r="T4493" i="3"/>
  <c r="W3022" i="3"/>
  <c r="V3022" i="3"/>
  <c r="U3022" i="3"/>
  <c r="T3022" i="3"/>
  <c r="W4179" i="3"/>
  <c r="V4179" i="3"/>
  <c r="U4179" i="3"/>
  <c r="T4179" i="3"/>
  <c r="W435" i="3"/>
  <c r="V435" i="3"/>
  <c r="U435" i="3"/>
  <c r="T435" i="3"/>
  <c r="W4223" i="3"/>
  <c r="V4223" i="3"/>
  <c r="U4223" i="3"/>
  <c r="T4223" i="3"/>
  <c r="W4657" i="3"/>
  <c r="V4657" i="3"/>
  <c r="U4657" i="3"/>
  <c r="T4657" i="3"/>
  <c r="W444" i="3"/>
  <c r="V444" i="3"/>
  <c r="U444" i="3"/>
  <c r="T444" i="3"/>
  <c r="W2698" i="3"/>
  <c r="V2698" i="3"/>
  <c r="U2698" i="3"/>
  <c r="T2698" i="3"/>
  <c r="W4970" i="3"/>
  <c r="V4970" i="3"/>
  <c r="U4970" i="3"/>
  <c r="T4970" i="3"/>
  <c r="W4541" i="3"/>
  <c r="V4541" i="3"/>
  <c r="U4541" i="3"/>
  <c r="T4541" i="3"/>
  <c r="W3339" i="3"/>
  <c r="V3339" i="3"/>
  <c r="U3339" i="3"/>
  <c r="T3339" i="3"/>
  <c r="W4533" i="3"/>
  <c r="V4533" i="3"/>
  <c r="U4533" i="3"/>
  <c r="T4533" i="3"/>
  <c r="W4386" i="3"/>
  <c r="V4386" i="3"/>
  <c r="U4386" i="3"/>
  <c r="T4386" i="3"/>
  <c r="W1364" i="3"/>
  <c r="V1364" i="3"/>
  <c r="U1364" i="3"/>
  <c r="T1364" i="3"/>
  <c r="W4757" i="3"/>
  <c r="V4757" i="3"/>
  <c r="U4757" i="3"/>
  <c r="T4757" i="3"/>
  <c r="W4775" i="3"/>
  <c r="V4775" i="3"/>
  <c r="U4775" i="3"/>
  <c r="T4775" i="3"/>
  <c r="W4053" i="3"/>
  <c r="V4053" i="3"/>
  <c r="U4053" i="3"/>
  <c r="T4053" i="3"/>
  <c r="W4239" i="3"/>
  <c r="V4239" i="3"/>
  <c r="U4239" i="3"/>
  <c r="T4239" i="3"/>
  <c r="W597" i="3"/>
  <c r="V597" i="3"/>
  <c r="U597" i="3"/>
  <c r="T597" i="3"/>
  <c r="W714" i="3"/>
  <c r="V714" i="3"/>
  <c r="U714" i="3"/>
  <c r="T714" i="3"/>
  <c r="W263" i="3"/>
  <c r="V263" i="3"/>
  <c r="U263" i="3"/>
  <c r="T263" i="3"/>
  <c r="W2386" i="3"/>
  <c r="V2386" i="3"/>
  <c r="U2386" i="3"/>
  <c r="T2386" i="3"/>
  <c r="W204" i="3"/>
  <c r="V204" i="3"/>
  <c r="U204" i="3"/>
  <c r="T204" i="3"/>
  <c r="W462" i="3"/>
  <c r="V462" i="3"/>
  <c r="U462" i="3"/>
  <c r="T462" i="3"/>
  <c r="W104" i="3"/>
  <c r="V104" i="3"/>
  <c r="U104" i="3"/>
  <c r="T104" i="3"/>
  <c r="W109" i="3"/>
  <c r="V109" i="3"/>
  <c r="U109" i="3"/>
  <c r="T109" i="3"/>
  <c r="W490" i="3"/>
  <c r="V490" i="3"/>
  <c r="U490" i="3"/>
  <c r="T490" i="3"/>
  <c r="W236" i="3"/>
  <c r="V236" i="3"/>
  <c r="U236" i="3"/>
  <c r="T236" i="3"/>
  <c r="W188" i="3"/>
  <c r="V188" i="3"/>
  <c r="U188" i="3"/>
  <c r="T188" i="3"/>
  <c r="W1672" i="3"/>
  <c r="V1672" i="3"/>
  <c r="U1672" i="3"/>
  <c r="T1672" i="3"/>
  <c r="W3857" i="3"/>
  <c r="V3857" i="3"/>
  <c r="U3857" i="3"/>
  <c r="T3857" i="3"/>
  <c r="W1581" i="3"/>
  <c r="V1581" i="3"/>
  <c r="U1581" i="3"/>
  <c r="T1581" i="3"/>
  <c r="W996" i="3"/>
  <c r="V996" i="3"/>
  <c r="U996" i="3"/>
  <c r="T996" i="3"/>
  <c r="W534" i="3"/>
  <c r="V534" i="3"/>
  <c r="U534" i="3"/>
  <c r="T534" i="3"/>
  <c r="W259" i="3"/>
  <c r="V259" i="3"/>
  <c r="U259" i="3"/>
  <c r="T259" i="3"/>
  <c r="W11" i="3"/>
  <c r="V11" i="3"/>
  <c r="U11" i="3"/>
  <c r="T11" i="3"/>
  <c r="W387" i="3"/>
  <c r="V387" i="3"/>
  <c r="U387" i="3"/>
  <c r="T387" i="3"/>
  <c r="W1654" i="3"/>
  <c r="V1654" i="3"/>
  <c r="U1654" i="3"/>
  <c r="T1654" i="3"/>
  <c r="W662" i="3"/>
  <c r="V662" i="3"/>
  <c r="U662" i="3"/>
  <c r="T662" i="3"/>
  <c r="W196" i="3"/>
  <c r="V196" i="3"/>
  <c r="U196" i="3"/>
  <c r="T196" i="3"/>
  <c r="W590" i="3"/>
  <c r="V590" i="3"/>
  <c r="U590" i="3"/>
  <c r="T590" i="3"/>
  <c r="W1997" i="3"/>
  <c r="V1997" i="3"/>
  <c r="U1997" i="3"/>
  <c r="T1997" i="3"/>
  <c r="W1827" i="3"/>
  <c r="V1827" i="3"/>
  <c r="U1827" i="3"/>
  <c r="T1827" i="3"/>
  <c r="W4574" i="3"/>
  <c r="V4574" i="3"/>
  <c r="U4574" i="3"/>
  <c r="T4574" i="3"/>
  <c r="W1029" i="3"/>
  <c r="V1029" i="3"/>
  <c r="U1029" i="3"/>
  <c r="T1029" i="3"/>
  <c r="W531" i="3"/>
  <c r="V531" i="3"/>
  <c r="U531" i="3"/>
  <c r="T531" i="3"/>
  <c r="W161" i="3"/>
  <c r="V161" i="3"/>
  <c r="U161" i="3"/>
  <c r="T161" i="3"/>
  <c r="W541" i="3"/>
  <c r="V541" i="3"/>
  <c r="U541" i="3"/>
  <c r="T541" i="3"/>
  <c r="W948" i="3"/>
  <c r="V948" i="3"/>
  <c r="U948" i="3"/>
  <c r="T948" i="3"/>
  <c r="W99" i="3"/>
  <c r="V99" i="3"/>
  <c r="U99" i="3"/>
  <c r="T99" i="3"/>
  <c r="W349" i="3"/>
  <c r="V349" i="3"/>
  <c r="U349" i="3"/>
  <c r="T349" i="3"/>
  <c r="W390" i="3"/>
  <c r="V390" i="3"/>
  <c r="U390" i="3"/>
  <c r="T390" i="3"/>
  <c r="W367" i="3"/>
  <c r="V367" i="3"/>
  <c r="U367" i="3"/>
  <c r="T367" i="3"/>
  <c r="W1012" i="3"/>
  <c r="V1012" i="3"/>
  <c r="U1012" i="3"/>
  <c r="T1012" i="3"/>
  <c r="W333" i="3"/>
  <c r="V333" i="3"/>
  <c r="U333" i="3"/>
  <c r="T333" i="3"/>
  <c r="W1192" i="3"/>
  <c r="V1192" i="3"/>
  <c r="U1192" i="3"/>
  <c r="T1192" i="3"/>
  <c r="W1209" i="3"/>
  <c r="V1209" i="3"/>
  <c r="U1209" i="3"/>
  <c r="T1209" i="3"/>
  <c r="W972" i="3"/>
  <c r="V972" i="3"/>
  <c r="U972" i="3"/>
  <c r="T972" i="3"/>
  <c r="W1802" i="3"/>
  <c r="V1802" i="3"/>
  <c r="U1802" i="3"/>
  <c r="T1802" i="3"/>
  <c r="W3481" i="3"/>
  <c r="V3481" i="3"/>
  <c r="U3481" i="3"/>
  <c r="T3481" i="3"/>
  <c r="W1854" i="3"/>
  <c r="V1854" i="3"/>
  <c r="U1854" i="3"/>
  <c r="T1854" i="3"/>
  <c r="W917" i="3"/>
  <c r="V917" i="3"/>
  <c r="U917" i="3"/>
  <c r="T917" i="3"/>
  <c r="W398" i="3"/>
  <c r="V398" i="3"/>
  <c r="U398" i="3"/>
  <c r="T398" i="3"/>
  <c r="W786" i="3"/>
  <c r="V786" i="3"/>
  <c r="U786" i="3"/>
  <c r="T786" i="3"/>
  <c r="W1306" i="3"/>
  <c r="V1306" i="3"/>
  <c r="U1306" i="3"/>
  <c r="T1306" i="3"/>
  <c r="W1325" i="3"/>
  <c r="V1325" i="3"/>
  <c r="U1325" i="3"/>
  <c r="T1325" i="3"/>
  <c r="W165" i="3"/>
  <c r="V165" i="3"/>
  <c r="U165" i="3"/>
  <c r="T165" i="3"/>
  <c r="W1295" i="3"/>
  <c r="V1295" i="3"/>
  <c r="U1295" i="3"/>
  <c r="T1295" i="3"/>
  <c r="W4928" i="3"/>
  <c r="V4928" i="3"/>
  <c r="U4928" i="3"/>
  <c r="T4928" i="3"/>
  <c r="W4965" i="3"/>
  <c r="V4965" i="3"/>
  <c r="U4965" i="3"/>
  <c r="T4965" i="3"/>
  <c r="W1761" i="3"/>
  <c r="V1761" i="3"/>
  <c r="U1761" i="3"/>
  <c r="T1761" i="3"/>
  <c r="W147" i="3"/>
  <c r="V147" i="3"/>
  <c r="U147" i="3"/>
  <c r="T147" i="3"/>
  <c r="W1252" i="3"/>
  <c r="V1252" i="3"/>
  <c r="T1252" i="3"/>
  <c r="U1252" i="3"/>
  <c r="W2671" i="3"/>
  <c r="V2671" i="3"/>
  <c r="U2671" i="3"/>
  <c r="T2671" i="3"/>
  <c r="W3129" i="3"/>
  <c r="V3129" i="3"/>
  <c r="U3129" i="3"/>
  <c r="T3129" i="3"/>
  <c r="W4810" i="3"/>
  <c r="V4810" i="3"/>
  <c r="U4810" i="3"/>
  <c r="T4810" i="3"/>
  <c r="W1629" i="3"/>
  <c r="V1629" i="3"/>
  <c r="U1629" i="3"/>
  <c r="T1629" i="3"/>
  <c r="W335" i="3"/>
  <c r="V335" i="3"/>
  <c r="U335" i="3"/>
  <c r="T335" i="3"/>
  <c r="W58" i="3"/>
  <c r="V58" i="3"/>
  <c r="U58" i="3"/>
  <c r="T58" i="3"/>
  <c r="W882" i="3"/>
  <c r="V882" i="3"/>
  <c r="U882" i="3"/>
  <c r="T882" i="3"/>
  <c r="W2737" i="3"/>
  <c r="V2737" i="3"/>
  <c r="T2737" i="3"/>
  <c r="U2737" i="3"/>
  <c r="W1167" i="3"/>
  <c r="V1167" i="3"/>
  <c r="U1167" i="3"/>
  <c r="T1167" i="3"/>
  <c r="W4325" i="3"/>
  <c r="V4325" i="3"/>
  <c r="U4325" i="3"/>
  <c r="T4325" i="3"/>
  <c r="W1962" i="3"/>
  <c r="V1962" i="3"/>
  <c r="U1962" i="3"/>
  <c r="T1962" i="3"/>
  <c r="W4530" i="3"/>
  <c r="V4530" i="3"/>
  <c r="U4530" i="3"/>
  <c r="T4530" i="3"/>
  <c r="W308" i="3"/>
  <c r="V308" i="3"/>
  <c r="U308" i="3"/>
  <c r="T308" i="3"/>
  <c r="W3990" i="3"/>
  <c r="V3990" i="3"/>
  <c r="U3990" i="3"/>
  <c r="T3990" i="3"/>
  <c r="W2476" i="3"/>
  <c r="V2476" i="3"/>
  <c r="U2476" i="3"/>
  <c r="T2476" i="3"/>
  <c r="W1797" i="3"/>
  <c r="V1797" i="3"/>
  <c r="T1797" i="3"/>
  <c r="U1797" i="3"/>
  <c r="W1108" i="3"/>
  <c r="V1108" i="3"/>
  <c r="U1108" i="3"/>
  <c r="T1108" i="3"/>
  <c r="W596" i="3"/>
  <c r="V596" i="3"/>
  <c r="U596" i="3"/>
  <c r="T596" i="3"/>
  <c r="W89" i="3"/>
  <c r="V89" i="3"/>
  <c r="U89" i="3"/>
  <c r="T89" i="3"/>
  <c r="W703" i="3"/>
  <c r="V703" i="3"/>
  <c r="U703" i="3"/>
  <c r="T703" i="3"/>
  <c r="W2141" i="3"/>
  <c r="V2141" i="3"/>
  <c r="U2141" i="3"/>
  <c r="T2141" i="3"/>
  <c r="W302" i="3"/>
  <c r="V302" i="3"/>
  <c r="U302" i="3"/>
  <c r="T302" i="3"/>
  <c r="W284" i="3"/>
  <c r="V284" i="3"/>
  <c r="U284" i="3"/>
  <c r="T284" i="3"/>
  <c r="W1933" i="3"/>
  <c r="V1933" i="3"/>
  <c r="U1933" i="3"/>
  <c r="T1933" i="3"/>
  <c r="W574" i="3"/>
  <c r="V574" i="3"/>
  <c r="U574" i="3"/>
  <c r="T574" i="3"/>
  <c r="W762" i="3"/>
  <c r="V762" i="3"/>
  <c r="U762" i="3"/>
  <c r="T762" i="3"/>
  <c r="W39" i="3"/>
  <c r="V39" i="3"/>
  <c r="U39" i="3"/>
  <c r="T39" i="3"/>
  <c r="W2070" i="3"/>
  <c r="V2070" i="3"/>
  <c r="U2070" i="3"/>
  <c r="T2070" i="3"/>
  <c r="W1491" i="3"/>
  <c r="V1491" i="3"/>
  <c r="U1491" i="3"/>
  <c r="T1491" i="3"/>
  <c r="W756" i="3"/>
  <c r="V756" i="3"/>
  <c r="U756" i="3"/>
  <c r="T756" i="3"/>
  <c r="W2184" i="3"/>
  <c r="V2184" i="3"/>
  <c r="U2184" i="3"/>
  <c r="T2184" i="3"/>
  <c r="W3454" i="3"/>
  <c r="V3454" i="3"/>
  <c r="U3454" i="3"/>
  <c r="T3454" i="3"/>
  <c r="W4811" i="3"/>
  <c r="V4811" i="3"/>
  <c r="U4811" i="3"/>
  <c r="T4811" i="3"/>
  <c r="W3748" i="3"/>
  <c r="V3748" i="3"/>
  <c r="U3748" i="3"/>
  <c r="T3748" i="3"/>
  <c r="W3946" i="3"/>
  <c r="V3946" i="3"/>
  <c r="U3946" i="3"/>
  <c r="T3946" i="3"/>
  <c r="W2418" i="3"/>
  <c r="V2418" i="3"/>
  <c r="U2418" i="3"/>
  <c r="T2418" i="3"/>
  <c r="W743" i="3"/>
  <c r="V743" i="3"/>
  <c r="U743" i="3"/>
  <c r="T743" i="3"/>
  <c r="W3741" i="3"/>
  <c r="V3741" i="3"/>
  <c r="U3741" i="3"/>
  <c r="T3741" i="3"/>
  <c r="W518" i="3"/>
  <c r="V518" i="3"/>
  <c r="U518" i="3"/>
  <c r="T518" i="3"/>
  <c r="W1971" i="3"/>
  <c r="V1971" i="3"/>
  <c r="U1971" i="3"/>
  <c r="T1971" i="3"/>
  <c r="W4585" i="3"/>
  <c r="V4585" i="3"/>
  <c r="U4585" i="3"/>
  <c r="T4585" i="3"/>
  <c r="W2948" i="3"/>
  <c r="V2948" i="3"/>
  <c r="U2948" i="3"/>
  <c r="T2948" i="3"/>
  <c r="W1589" i="3"/>
  <c r="V1589" i="3"/>
  <c r="U1589" i="3"/>
  <c r="T1589" i="3"/>
  <c r="W646" i="3"/>
  <c r="V646" i="3"/>
  <c r="U646" i="3"/>
  <c r="T646" i="3"/>
  <c r="W2345" i="3"/>
  <c r="V2345" i="3"/>
  <c r="U2345" i="3"/>
  <c r="T2345" i="3"/>
  <c r="W4728" i="3"/>
  <c r="V4728" i="3"/>
  <c r="U4728" i="3"/>
  <c r="T4728" i="3"/>
  <c r="W1689" i="3"/>
  <c r="V1689" i="3"/>
  <c r="U1689" i="3"/>
  <c r="T1689" i="3"/>
  <c r="W208" i="3"/>
  <c r="V208" i="3"/>
  <c r="U208" i="3"/>
  <c r="T208" i="3"/>
  <c r="W2776" i="3"/>
  <c r="V2776" i="3"/>
  <c r="U2776" i="3"/>
  <c r="T2776" i="3"/>
  <c r="W1236" i="3"/>
  <c r="V1236" i="3"/>
  <c r="U1236" i="3"/>
  <c r="T1236" i="3"/>
  <c r="W1837" i="3"/>
  <c r="V1837" i="3"/>
  <c r="U1837" i="3"/>
  <c r="T1837" i="3"/>
  <c r="W1182" i="3"/>
  <c r="V1182" i="3"/>
  <c r="U1182" i="3"/>
  <c r="T1182" i="3"/>
  <c r="W1277" i="3"/>
  <c r="V1277" i="3"/>
  <c r="U1277" i="3"/>
  <c r="T1277" i="3"/>
  <c r="W2014" i="3"/>
  <c r="V2014" i="3"/>
  <c r="U2014" i="3"/>
  <c r="T2014" i="3"/>
  <c r="W4410" i="3"/>
  <c r="V4410" i="3"/>
  <c r="U4410" i="3"/>
  <c r="T4410" i="3"/>
  <c r="W1363" i="3"/>
  <c r="V1363" i="3"/>
  <c r="U1363" i="3"/>
  <c r="T1363" i="3"/>
  <c r="W1365" i="3"/>
  <c r="V1365" i="3"/>
  <c r="U1365" i="3"/>
  <c r="T1365" i="3"/>
  <c r="W1874" i="3"/>
  <c r="V1874" i="3"/>
  <c r="U1874" i="3"/>
  <c r="T1874" i="3"/>
  <c r="W4082" i="3"/>
  <c r="V4082" i="3"/>
  <c r="U4082" i="3"/>
  <c r="T4082" i="3"/>
  <c r="W2071" i="3"/>
  <c r="V2071" i="3"/>
  <c r="U2071" i="3"/>
  <c r="T2071" i="3"/>
  <c r="W807" i="3"/>
  <c r="V807" i="3"/>
  <c r="U807" i="3"/>
  <c r="T807" i="3"/>
  <c r="W3864" i="3"/>
  <c r="V3864" i="3"/>
  <c r="U3864" i="3"/>
  <c r="T3864" i="3"/>
  <c r="W437" i="3"/>
  <c r="V437" i="3"/>
  <c r="U437" i="3"/>
  <c r="T437" i="3"/>
  <c r="W3867" i="3"/>
  <c r="V3867" i="3"/>
  <c r="U3867" i="3"/>
  <c r="T3867" i="3"/>
  <c r="W3320" i="3"/>
  <c r="V3320" i="3"/>
  <c r="U3320" i="3"/>
  <c r="T3320" i="3"/>
  <c r="W1701" i="3"/>
  <c r="V1701" i="3"/>
  <c r="U1701" i="3"/>
  <c r="T1701" i="3"/>
  <c r="W4478" i="3"/>
  <c r="V4478" i="3"/>
  <c r="U4478" i="3"/>
  <c r="T4478" i="3"/>
  <c r="W4813" i="3"/>
  <c r="V4813" i="3"/>
  <c r="U4813" i="3"/>
  <c r="T4813" i="3"/>
  <c r="W2960" i="3"/>
  <c r="V2960" i="3"/>
  <c r="U2960" i="3"/>
  <c r="T2960" i="3"/>
  <c r="W841" i="3"/>
  <c r="V841" i="3"/>
  <c r="U841" i="3"/>
  <c r="T841" i="3"/>
  <c r="W1383" i="3"/>
  <c r="V1383" i="3"/>
  <c r="U1383" i="3"/>
  <c r="T1383" i="3"/>
  <c r="W2677" i="3"/>
  <c r="V2677" i="3"/>
  <c r="U2677" i="3"/>
  <c r="T2677" i="3"/>
  <c r="W4421" i="3"/>
  <c r="V4421" i="3"/>
  <c r="U4421" i="3"/>
  <c r="T4421" i="3"/>
  <c r="W870" i="3"/>
  <c r="V870" i="3"/>
  <c r="U870" i="3"/>
  <c r="T870" i="3"/>
  <c r="W4035" i="3"/>
  <c r="V4035" i="3"/>
  <c r="U4035" i="3"/>
  <c r="T4035" i="3"/>
  <c r="W35" i="3"/>
  <c r="V35" i="3"/>
  <c r="U35" i="3"/>
  <c r="T35" i="3"/>
  <c r="W2229" i="3"/>
  <c r="V2229" i="3"/>
  <c r="U2229" i="3"/>
  <c r="T2229" i="3"/>
  <c r="W1187" i="3"/>
  <c r="V1187" i="3"/>
  <c r="U1187" i="3"/>
  <c r="T1187" i="3"/>
  <c r="W1162" i="3"/>
  <c r="V1162" i="3"/>
  <c r="U1162" i="3"/>
  <c r="T1162" i="3"/>
  <c r="W1303" i="3"/>
  <c r="V1303" i="3"/>
  <c r="U1303" i="3"/>
  <c r="T1303" i="3"/>
  <c r="W4050" i="3"/>
  <c r="V4050" i="3"/>
  <c r="U4050" i="3"/>
  <c r="T4050" i="3"/>
  <c r="W1988" i="3"/>
  <c r="V1988" i="3"/>
  <c r="U1988" i="3"/>
  <c r="T1988" i="3"/>
  <c r="W2392" i="3"/>
  <c r="V2392" i="3"/>
  <c r="U2392" i="3"/>
  <c r="T2392" i="3"/>
  <c r="W3794" i="3"/>
  <c r="V3794" i="3"/>
  <c r="U3794" i="3"/>
  <c r="T3794" i="3"/>
  <c r="W1055" i="3"/>
  <c r="V1055" i="3"/>
  <c r="U1055" i="3"/>
  <c r="T1055" i="3"/>
  <c r="W3587" i="3"/>
  <c r="V3587" i="3"/>
  <c r="U3587" i="3"/>
  <c r="T3587" i="3"/>
  <c r="W4820" i="3"/>
  <c r="V4820" i="3"/>
  <c r="U4820" i="3"/>
  <c r="T4820" i="3"/>
  <c r="W2847" i="3"/>
  <c r="V2847" i="3"/>
  <c r="U2847" i="3"/>
  <c r="T2847" i="3"/>
  <c r="W1483" i="3"/>
  <c r="V1483" i="3"/>
  <c r="U1483" i="3"/>
  <c r="T1483" i="3"/>
  <c r="W611" i="3"/>
  <c r="V611" i="3"/>
  <c r="U611" i="3"/>
  <c r="T611" i="3"/>
  <c r="W4015" i="3"/>
  <c r="V4015" i="3"/>
  <c r="U4015" i="3"/>
  <c r="T4015" i="3"/>
  <c r="W2314" i="3"/>
  <c r="V2314" i="3"/>
  <c r="U2314" i="3"/>
  <c r="T2314" i="3"/>
  <c r="W3930" i="3"/>
  <c r="V3930" i="3"/>
  <c r="U3930" i="3"/>
  <c r="T3930" i="3"/>
  <c r="W2947" i="3"/>
  <c r="V2947" i="3"/>
  <c r="U2947" i="3"/>
  <c r="T2947" i="3"/>
  <c r="W1514" i="3"/>
  <c r="V1514" i="3"/>
  <c r="U1514" i="3"/>
  <c r="T1514" i="3"/>
  <c r="W195" i="3"/>
  <c r="V195" i="3"/>
  <c r="U195" i="3"/>
  <c r="T195" i="3"/>
  <c r="W3106" i="3"/>
  <c r="V3106" i="3"/>
  <c r="U3106" i="3"/>
  <c r="T3106" i="3"/>
  <c r="W1462" i="3"/>
  <c r="V1462" i="3"/>
  <c r="U1462" i="3"/>
  <c r="T1462" i="3"/>
  <c r="W217" i="3"/>
  <c r="V217" i="3"/>
  <c r="U217" i="3"/>
  <c r="T217" i="3"/>
  <c r="W2287" i="3"/>
  <c r="V2287" i="3"/>
  <c r="U2287" i="3"/>
  <c r="T2287" i="3"/>
  <c r="W2449" i="3"/>
  <c r="V2449" i="3"/>
  <c r="U2449" i="3"/>
  <c r="T2449" i="3"/>
  <c r="W2711" i="3"/>
  <c r="V2711" i="3"/>
  <c r="U2711" i="3"/>
  <c r="T2711" i="3"/>
  <c r="W591" i="3"/>
  <c r="V591" i="3"/>
  <c r="U591" i="3"/>
  <c r="T591" i="3"/>
  <c r="W3788" i="3"/>
  <c r="V3788" i="3"/>
  <c r="U3788" i="3"/>
  <c r="T3788" i="3"/>
  <c r="W1816" i="3"/>
  <c r="V1816" i="3"/>
  <c r="U1816" i="3"/>
  <c r="T1816" i="3"/>
  <c r="W4158" i="3"/>
  <c r="V4158" i="3"/>
  <c r="U4158" i="3"/>
  <c r="T4158" i="3"/>
  <c r="W2288" i="3"/>
  <c r="V2288" i="3"/>
  <c r="U2288" i="3"/>
  <c r="T2288" i="3"/>
  <c r="W3019" i="3"/>
  <c r="V3019" i="3"/>
  <c r="U3019" i="3"/>
  <c r="T3019" i="3"/>
  <c r="W4016" i="3"/>
  <c r="V4016" i="3"/>
  <c r="U4016" i="3"/>
  <c r="T4016" i="3"/>
  <c r="W1896" i="3"/>
  <c r="V1896" i="3"/>
  <c r="U1896" i="3"/>
  <c r="T1896" i="3"/>
  <c r="W3133" i="3"/>
  <c r="V3133" i="3"/>
  <c r="U3133" i="3"/>
  <c r="T3133" i="3"/>
  <c r="W722" i="3"/>
  <c r="V722" i="3"/>
  <c r="U722" i="3"/>
  <c r="T722" i="3"/>
  <c r="W2754" i="3"/>
  <c r="V2754" i="3"/>
  <c r="U2754" i="3"/>
  <c r="T2754" i="3"/>
  <c r="W2676" i="3"/>
  <c r="V2676" i="3"/>
  <c r="U2676" i="3"/>
  <c r="T2676" i="3"/>
  <c r="W2402" i="3"/>
  <c r="V2402" i="3"/>
  <c r="U2402" i="3"/>
  <c r="T2402" i="3"/>
  <c r="W3132" i="3"/>
  <c r="V3132" i="3"/>
  <c r="U3132" i="3"/>
  <c r="T3132" i="3"/>
  <c r="W4723" i="3"/>
  <c r="V4723" i="3"/>
  <c r="U4723" i="3"/>
  <c r="T4723" i="3"/>
  <c r="W3030" i="3"/>
  <c r="V3030" i="3"/>
  <c r="U3030" i="3"/>
  <c r="T3030" i="3"/>
  <c r="W2328" i="3"/>
  <c r="V2328" i="3"/>
  <c r="U2328" i="3"/>
  <c r="T2328" i="3"/>
  <c r="W1386" i="3"/>
  <c r="V1386" i="3"/>
  <c r="U1386" i="3"/>
  <c r="T1386" i="3"/>
  <c r="W991" i="3"/>
  <c r="V991" i="3"/>
  <c r="U991" i="3"/>
  <c r="T991" i="3"/>
  <c r="W582" i="3"/>
  <c r="V582" i="3"/>
  <c r="U582" i="3"/>
  <c r="T582" i="3"/>
  <c r="W2472" i="3"/>
  <c r="V2472" i="3"/>
  <c r="U2472" i="3"/>
  <c r="T2472" i="3"/>
  <c r="W3257" i="3"/>
  <c r="V3257" i="3"/>
  <c r="U3257" i="3"/>
  <c r="T3257" i="3"/>
  <c r="W1421" i="3"/>
  <c r="V1421" i="3"/>
  <c r="U1421" i="3"/>
  <c r="T1421" i="3"/>
  <c r="W1110" i="3"/>
  <c r="V1110" i="3"/>
  <c r="U1110" i="3"/>
  <c r="T1110" i="3"/>
  <c r="W1624" i="3"/>
  <c r="V1624" i="3"/>
  <c r="U1624" i="3"/>
  <c r="T1624" i="3"/>
  <c r="W1923" i="3"/>
  <c r="V1923" i="3"/>
  <c r="U1923" i="3"/>
  <c r="T1923" i="3"/>
  <c r="W3514" i="3"/>
  <c r="V3514" i="3"/>
  <c r="U3514" i="3"/>
  <c r="T3514" i="3"/>
  <c r="W1713" i="3"/>
  <c r="V1713" i="3"/>
  <c r="U1713" i="3"/>
  <c r="T1713" i="3"/>
  <c r="W4782" i="3"/>
  <c r="V4782" i="3"/>
  <c r="U4782" i="3"/>
  <c r="T4782" i="3"/>
  <c r="W2033" i="3"/>
  <c r="V2033" i="3"/>
  <c r="U2033" i="3"/>
  <c r="T2033" i="3"/>
  <c r="W2054" i="3"/>
  <c r="V2054" i="3"/>
  <c r="U2054" i="3"/>
  <c r="T2054" i="3"/>
  <c r="W2055" i="3"/>
  <c r="V2055" i="3"/>
  <c r="U2055" i="3"/>
  <c r="T2055" i="3"/>
  <c r="W4592" i="3"/>
  <c r="V4592" i="3"/>
  <c r="U4592" i="3"/>
  <c r="T4592" i="3"/>
  <c r="W1869" i="3"/>
  <c r="V1869" i="3"/>
  <c r="U1869" i="3"/>
  <c r="T1869" i="3"/>
  <c r="W3878" i="3"/>
  <c r="V3878" i="3"/>
  <c r="U3878" i="3"/>
  <c r="T3878" i="3"/>
  <c r="W3938" i="3"/>
  <c r="V3938" i="3"/>
  <c r="U3938" i="3"/>
  <c r="T3938" i="3"/>
  <c r="W3216" i="3"/>
  <c r="V3216" i="3"/>
  <c r="U3216" i="3"/>
  <c r="T3216" i="3"/>
  <c r="W4711" i="3"/>
  <c r="V4711" i="3"/>
  <c r="U4711" i="3"/>
  <c r="T4711" i="3"/>
  <c r="W2282" i="3"/>
  <c r="V2282" i="3"/>
  <c r="U2282" i="3"/>
  <c r="T2282" i="3"/>
  <c r="W3412" i="3"/>
  <c r="V3412" i="3"/>
  <c r="U3412" i="3"/>
  <c r="T3412" i="3"/>
  <c r="W4708" i="3"/>
  <c r="V4708" i="3"/>
  <c r="U4708" i="3"/>
  <c r="T4708" i="3"/>
  <c r="W1823" i="3"/>
  <c r="V1823" i="3"/>
  <c r="U1823" i="3"/>
  <c r="T1823" i="3"/>
  <c r="W2614" i="3"/>
  <c r="V2614" i="3"/>
  <c r="U2614" i="3"/>
  <c r="T2614" i="3"/>
  <c r="W2349" i="3"/>
  <c r="V2349" i="3"/>
  <c r="U2349" i="3"/>
  <c r="T2349" i="3"/>
  <c r="W1847" i="3"/>
  <c r="V1847" i="3"/>
  <c r="U1847" i="3"/>
  <c r="T1847" i="3"/>
  <c r="W3258" i="3"/>
  <c r="V3258" i="3"/>
  <c r="U3258" i="3"/>
  <c r="T3258" i="3"/>
  <c r="W2120" i="3"/>
  <c r="V2120" i="3"/>
  <c r="U2120" i="3"/>
  <c r="T2120" i="3"/>
  <c r="W4023" i="3"/>
  <c r="V4023" i="3"/>
  <c r="U4023" i="3"/>
  <c r="T4023" i="3"/>
  <c r="W4872" i="3"/>
  <c r="V4872" i="3"/>
  <c r="U4872" i="3"/>
  <c r="T4872" i="3"/>
  <c r="W1861" i="3"/>
  <c r="V1861" i="3"/>
  <c r="U1861" i="3"/>
  <c r="T1861" i="3"/>
  <c r="W4833" i="3"/>
  <c r="V4833" i="3"/>
  <c r="U4833" i="3"/>
  <c r="T4833" i="3"/>
  <c r="W2582" i="3"/>
  <c r="V2582" i="3"/>
  <c r="U2582" i="3"/>
  <c r="T2582" i="3"/>
  <c r="W3775" i="3"/>
  <c r="V3775" i="3"/>
  <c r="U3775" i="3"/>
  <c r="T3775" i="3"/>
  <c r="W3333" i="3"/>
  <c r="V3333" i="3"/>
  <c r="U3333" i="3"/>
  <c r="T3333" i="3"/>
  <c r="W3696" i="3"/>
  <c r="V3696" i="3"/>
  <c r="U3696" i="3"/>
  <c r="T3696" i="3"/>
  <c r="W306" i="3"/>
  <c r="V306" i="3"/>
  <c r="U306" i="3"/>
  <c r="T306" i="3"/>
  <c r="W4231" i="3"/>
  <c r="V4231" i="3"/>
  <c r="U4231" i="3"/>
  <c r="T4231" i="3"/>
  <c r="W1210" i="3"/>
  <c r="V1210" i="3"/>
  <c r="U1210" i="3"/>
  <c r="T1210" i="3"/>
  <c r="W2569" i="3"/>
  <c r="V2569" i="3"/>
  <c r="U2569" i="3"/>
  <c r="T2569" i="3"/>
  <c r="W3934" i="3"/>
  <c r="V3934" i="3"/>
  <c r="U3934" i="3"/>
  <c r="T3934" i="3"/>
  <c r="W3310" i="3"/>
  <c r="V3310" i="3"/>
  <c r="U3310" i="3"/>
  <c r="T3310" i="3"/>
  <c r="W2909" i="3"/>
  <c r="V2909" i="3"/>
  <c r="U2909" i="3"/>
  <c r="T2909" i="3"/>
  <c r="W3612" i="3"/>
  <c r="V3612" i="3"/>
  <c r="U3612" i="3"/>
  <c r="T3612" i="3"/>
  <c r="W3923" i="3"/>
  <c r="V3923" i="3"/>
  <c r="U3923" i="3"/>
  <c r="T3923" i="3"/>
  <c r="W4384" i="3"/>
  <c r="V4384" i="3"/>
  <c r="U4384" i="3"/>
  <c r="T4384" i="3"/>
  <c r="W4504" i="3"/>
  <c r="V4504" i="3"/>
  <c r="U4504" i="3"/>
  <c r="T4504" i="3"/>
  <c r="W2456" i="3"/>
  <c r="V2456" i="3"/>
  <c r="U2456" i="3"/>
  <c r="T2456" i="3"/>
  <c r="W1246" i="3"/>
  <c r="V1246" i="3"/>
  <c r="U1246" i="3"/>
  <c r="T1246" i="3"/>
  <c r="W2572" i="3"/>
  <c r="V2572" i="3"/>
  <c r="U2572" i="3"/>
  <c r="T2572" i="3"/>
  <c r="W3058" i="3"/>
  <c r="V3058" i="3"/>
  <c r="U3058" i="3"/>
  <c r="T3058" i="3"/>
  <c r="W4465" i="3"/>
  <c r="V4465" i="3"/>
  <c r="U4465" i="3"/>
  <c r="T4465" i="3"/>
  <c r="W4184" i="3"/>
  <c r="V4184" i="3"/>
  <c r="U4184" i="3"/>
  <c r="T4184" i="3"/>
  <c r="W4617" i="3"/>
  <c r="V4617" i="3"/>
  <c r="U4617" i="3"/>
  <c r="T4617" i="3"/>
  <c r="W3232" i="3"/>
  <c r="V3232" i="3"/>
  <c r="U3232" i="3"/>
  <c r="T3232" i="3"/>
  <c r="W4260" i="3"/>
  <c r="V4260" i="3"/>
  <c r="U4260" i="3"/>
  <c r="T4260" i="3"/>
  <c r="W997" i="3"/>
  <c r="V997" i="3"/>
  <c r="U997" i="3"/>
  <c r="T997" i="3"/>
  <c r="W3462" i="3"/>
  <c r="V3462" i="3"/>
  <c r="U3462" i="3"/>
  <c r="T3462" i="3"/>
  <c r="W3188" i="3"/>
  <c r="V3188" i="3"/>
  <c r="U3188" i="3"/>
  <c r="T3188" i="3"/>
  <c r="W4917" i="3"/>
  <c r="V4917" i="3"/>
  <c r="U4917" i="3"/>
  <c r="T4917" i="3"/>
  <c r="W4587" i="3"/>
  <c r="V4587" i="3"/>
  <c r="U4587" i="3"/>
  <c r="T4587" i="3"/>
  <c r="W3163" i="3"/>
  <c r="V3163" i="3"/>
  <c r="U3163" i="3"/>
  <c r="T3163" i="3"/>
  <c r="W2712" i="3"/>
  <c r="V2712" i="3"/>
  <c r="U2712" i="3"/>
  <c r="T2712" i="3"/>
  <c r="W4710" i="3"/>
  <c r="V4710" i="3"/>
  <c r="U4710" i="3"/>
  <c r="T4710" i="3"/>
  <c r="W3803" i="3"/>
  <c r="V3803" i="3"/>
  <c r="U3803" i="3"/>
  <c r="T3803" i="3"/>
  <c r="W4804" i="3"/>
  <c r="V4804" i="3"/>
  <c r="U4804" i="3"/>
  <c r="T4804" i="3"/>
  <c r="W1958" i="3"/>
  <c r="V1958" i="3"/>
  <c r="U1958" i="3"/>
  <c r="T1958" i="3"/>
  <c r="W4547" i="3"/>
  <c r="V4547" i="3"/>
  <c r="U4547" i="3"/>
  <c r="T4547" i="3"/>
  <c r="W3663" i="3"/>
  <c r="V3663" i="3"/>
  <c r="U3663" i="3"/>
  <c r="T3663" i="3"/>
  <c r="W4557" i="3"/>
  <c r="V4557" i="3"/>
  <c r="U4557" i="3"/>
  <c r="T4557" i="3"/>
  <c r="W3023" i="3"/>
  <c r="V3023" i="3"/>
  <c r="U3023" i="3"/>
  <c r="T3023" i="3"/>
  <c r="W4425" i="3"/>
  <c r="V4425" i="3"/>
  <c r="U4425" i="3"/>
  <c r="T4425" i="3"/>
  <c r="W4242" i="3"/>
  <c r="V4242" i="3"/>
  <c r="U4242" i="3"/>
  <c r="T4242" i="3"/>
  <c r="W3384" i="3"/>
  <c r="V3384" i="3"/>
  <c r="U3384" i="3"/>
  <c r="T3384" i="3"/>
  <c r="W3720" i="3"/>
  <c r="V3720" i="3"/>
  <c r="U3720" i="3"/>
  <c r="T3720" i="3"/>
  <c r="W294" i="3"/>
  <c r="V294" i="3"/>
  <c r="U294" i="3"/>
  <c r="T294" i="3"/>
  <c r="W4363" i="3"/>
  <c r="V4363" i="3"/>
  <c r="U4363" i="3"/>
  <c r="T4363" i="3"/>
  <c r="W1377" i="3"/>
  <c r="V1377" i="3"/>
  <c r="U1377" i="3"/>
  <c r="T1377" i="3"/>
  <c r="W4266" i="3"/>
  <c r="V4266" i="3"/>
  <c r="U4266" i="3"/>
  <c r="T4266" i="3"/>
  <c r="W1275" i="3"/>
  <c r="V1275" i="3"/>
  <c r="U1275" i="3"/>
  <c r="T1275" i="3"/>
  <c r="W3597" i="3"/>
  <c r="V3597" i="3"/>
  <c r="U3597" i="3"/>
  <c r="T3597" i="3"/>
  <c r="W3913" i="3"/>
  <c r="V3913" i="3"/>
  <c r="U3913" i="3"/>
  <c r="T3913" i="3"/>
  <c r="W4400" i="3"/>
  <c r="V4400" i="3"/>
  <c r="U4400" i="3"/>
  <c r="T4400" i="3"/>
  <c r="W4615" i="3"/>
  <c r="V4615" i="3"/>
  <c r="U4615" i="3"/>
  <c r="T4615" i="3"/>
  <c r="W4756" i="3"/>
  <c r="V4756" i="3"/>
  <c r="U4756" i="3"/>
  <c r="T4756" i="3"/>
  <c r="W5007" i="3"/>
  <c r="V5007" i="3"/>
  <c r="U5007" i="3"/>
  <c r="T5007" i="3"/>
  <c r="W3894" i="3"/>
  <c r="V3894" i="3"/>
  <c r="U3894" i="3"/>
  <c r="T3894" i="3"/>
  <c r="W1525" i="3"/>
  <c r="V1525" i="3"/>
  <c r="U1525" i="3"/>
  <c r="T1525" i="3"/>
  <c r="W3212" i="3"/>
  <c r="V3212" i="3"/>
  <c r="U3212" i="3"/>
  <c r="T3212" i="3"/>
  <c r="W3017" i="3"/>
  <c r="V3017" i="3"/>
  <c r="U3017" i="3"/>
  <c r="T3017" i="3"/>
  <c r="W3974" i="3"/>
  <c r="V3974" i="3"/>
  <c r="U3974" i="3"/>
  <c r="T3974" i="3"/>
  <c r="W1839" i="3"/>
  <c r="V1839" i="3"/>
  <c r="U1839" i="3"/>
  <c r="T1839" i="3"/>
  <c r="W1806" i="3"/>
  <c r="V1806" i="3"/>
  <c r="U1806" i="3"/>
  <c r="T1806" i="3"/>
  <c r="W3524" i="3"/>
  <c r="V3524" i="3"/>
  <c r="U3524" i="3"/>
  <c r="T3524" i="3"/>
  <c r="W4944" i="3"/>
  <c r="V4944" i="3"/>
  <c r="U4944" i="3"/>
  <c r="T4944" i="3"/>
  <c r="W3211" i="3"/>
  <c r="V3211" i="3"/>
  <c r="U3211" i="3"/>
  <c r="T3211" i="3"/>
  <c r="W4807" i="3"/>
  <c r="V4807" i="3"/>
  <c r="U4807" i="3"/>
  <c r="T4807" i="3"/>
  <c r="W2139" i="3"/>
  <c r="V2139" i="3"/>
  <c r="U2139" i="3"/>
  <c r="T2139" i="3"/>
  <c r="W4583" i="3"/>
  <c r="V4583" i="3"/>
  <c r="U4583" i="3"/>
  <c r="T4583" i="3"/>
  <c r="W4341" i="3"/>
  <c r="V4341" i="3"/>
  <c r="U4341" i="3"/>
  <c r="T4341" i="3"/>
  <c r="W3650" i="3"/>
  <c r="V3650" i="3"/>
  <c r="U3650" i="3"/>
  <c r="T3650" i="3"/>
  <c r="W2691" i="3"/>
  <c r="V2691" i="3"/>
  <c r="U2691" i="3"/>
  <c r="T2691" i="3"/>
  <c r="W3493" i="3"/>
  <c r="V3493" i="3"/>
  <c r="U3493" i="3"/>
  <c r="T3493" i="3"/>
  <c r="W2132" i="3"/>
  <c r="V2132" i="3"/>
  <c r="U2132" i="3"/>
  <c r="T2132" i="3"/>
  <c r="W2946" i="3"/>
  <c r="V2946" i="3"/>
  <c r="U2946" i="3"/>
  <c r="T2946" i="3"/>
  <c r="W3515" i="3"/>
  <c r="V3515" i="3"/>
  <c r="U3515" i="3"/>
  <c r="T3515" i="3"/>
  <c r="W3764" i="3"/>
  <c r="V3764" i="3"/>
  <c r="U3764" i="3"/>
  <c r="T3764" i="3"/>
  <c r="W4528" i="3"/>
  <c r="V4528" i="3"/>
  <c r="U4528" i="3"/>
  <c r="T4528" i="3"/>
  <c r="W3804" i="3"/>
  <c r="V3804" i="3"/>
  <c r="U3804" i="3"/>
  <c r="T3804" i="3"/>
  <c r="W2916" i="3"/>
  <c r="V2916" i="3"/>
  <c r="U2916" i="3"/>
  <c r="T2916" i="3"/>
  <c r="W4987" i="3"/>
  <c r="V4987" i="3"/>
  <c r="U4987" i="3"/>
  <c r="T4987" i="3"/>
  <c r="W4600" i="3"/>
  <c r="V4600" i="3"/>
  <c r="U4600" i="3"/>
  <c r="T4600" i="3"/>
  <c r="W2943" i="3"/>
  <c r="V2943" i="3"/>
  <c r="U2943" i="3"/>
  <c r="T2943" i="3"/>
  <c r="W4007" i="3"/>
  <c r="V4007" i="3"/>
  <c r="U4007" i="3"/>
  <c r="T4007" i="3"/>
  <c r="W4057" i="3"/>
  <c r="V4057" i="3"/>
  <c r="U4057" i="3"/>
  <c r="T4057" i="3"/>
  <c r="W4061" i="3"/>
  <c r="V4061" i="3"/>
  <c r="U4061" i="3"/>
  <c r="T4061" i="3"/>
  <c r="W3422" i="3"/>
  <c r="V3422" i="3"/>
  <c r="U3422" i="3"/>
  <c r="T3422" i="3"/>
  <c r="W4630" i="3"/>
  <c r="V4630" i="3"/>
  <c r="U4630" i="3"/>
  <c r="T4630" i="3"/>
  <c r="W4793" i="3"/>
  <c r="V4793" i="3"/>
  <c r="U4793" i="3"/>
  <c r="T4793" i="3"/>
  <c r="W1963" i="3"/>
  <c r="V1963" i="3"/>
  <c r="U1963" i="3"/>
  <c r="T1963" i="3"/>
  <c r="W777" i="3"/>
  <c r="V777" i="3"/>
  <c r="U777" i="3"/>
  <c r="T777" i="3"/>
  <c r="W3928" i="3"/>
  <c r="V3928" i="3"/>
  <c r="U3928" i="3"/>
  <c r="T3928" i="3"/>
  <c r="W4197" i="3"/>
  <c r="V4197" i="3"/>
  <c r="U4197" i="3"/>
  <c r="T4197" i="3"/>
  <c r="W4608" i="3"/>
  <c r="V4608" i="3"/>
  <c r="U4608" i="3"/>
  <c r="T4608" i="3"/>
  <c r="W4651" i="3"/>
  <c r="V4651" i="3"/>
  <c r="U4651" i="3"/>
  <c r="T4651" i="3"/>
  <c r="W3012" i="3"/>
  <c r="V3012" i="3"/>
  <c r="U3012" i="3"/>
  <c r="T3012" i="3"/>
  <c r="W4429" i="3"/>
  <c r="V4429" i="3"/>
  <c r="U4429" i="3"/>
  <c r="T4429" i="3"/>
  <c r="W4140" i="3"/>
  <c r="V4140" i="3"/>
  <c r="U4140" i="3"/>
  <c r="T4140" i="3"/>
  <c r="W4948" i="3"/>
  <c r="V4948" i="3"/>
  <c r="U4948" i="3"/>
  <c r="T4948" i="3"/>
  <c r="W3906" i="3"/>
  <c r="V3906" i="3"/>
  <c r="U3906" i="3"/>
  <c r="T3906" i="3"/>
  <c r="W2056" i="3"/>
  <c r="V2056" i="3"/>
  <c r="U2056" i="3"/>
  <c r="T2056" i="3"/>
  <c r="W4387" i="3"/>
  <c r="V4387" i="3"/>
  <c r="U4387" i="3"/>
  <c r="T4387" i="3"/>
  <c r="W4364" i="3"/>
  <c r="V4364" i="3"/>
  <c r="U4364" i="3"/>
  <c r="T4364" i="3"/>
  <c r="W4554" i="3"/>
  <c r="V4554" i="3"/>
  <c r="U4554" i="3"/>
  <c r="T4554" i="3"/>
  <c r="W1266" i="3"/>
  <c r="V1266" i="3"/>
  <c r="U1266" i="3"/>
  <c r="T1266" i="3"/>
  <c r="W3264" i="3"/>
  <c r="V3264" i="3"/>
  <c r="U3264" i="3"/>
  <c r="T3264" i="3"/>
  <c r="W3538" i="3"/>
  <c r="V3538" i="3"/>
  <c r="U3538" i="3"/>
  <c r="T3538" i="3"/>
  <c r="W347" i="3"/>
  <c r="V347" i="3"/>
  <c r="U347" i="3"/>
  <c r="T347" i="3"/>
  <c r="W447" i="3"/>
  <c r="V447" i="3"/>
  <c r="U447" i="3"/>
  <c r="T447" i="3"/>
  <c r="W253" i="3"/>
  <c r="V253" i="3"/>
  <c r="U253" i="3"/>
  <c r="T253" i="3"/>
  <c r="W602" i="3"/>
  <c r="V602" i="3"/>
  <c r="U602" i="3"/>
  <c r="T602" i="3"/>
  <c r="W176" i="3"/>
  <c r="V176" i="3"/>
  <c r="U176" i="3"/>
  <c r="T176" i="3"/>
  <c r="W934" i="3"/>
  <c r="V934" i="3"/>
  <c r="U934" i="3"/>
  <c r="T934" i="3"/>
  <c r="W1727" i="3"/>
  <c r="V1727" i="3"/>
  <c r="U1727" i="3"/>
  <c r="T1727" i="3"/>
  <c r="W17" i="3"/>
  <c r="V17" i="3"/>
  <c r="U17" i="3"/>
  <c r="T17" i="3"/>
  <c r="W373" i="3"/>
  <c r="V373" i="3"/>
  <c r="U373" i="3"/>
  <c r="T373" i="3"/>
  <c r="W164" i="3"/>
  <c r="V164" i="3"/>
  <c r="U164" i="3"/>
  <c r="T164" i="3"/>
  <c r="W131" i="3"/>
  <c r="V131" i="3"/>
  <c r="U131" i="3"/>
  <c r="T131" i="3"/>
  <c r="W4788" i="3"/>
  <c r="V4788" i="3"/>
  <c r="U4788" i="3"/>
  <c r="T4788" i="3"/>
  <c r="W3302" i="3"/>
  <c r="V3302" i="3"/>
  <c r="U3302" i="3"/>
  <c r="T3302" i="3"/>
  <c r="W1566" i="3"/>
  <c r="V1566" i="3"/>
  <c r="U1566" i="3"/>
  <c r="T1566" i="3"/>
  <c r="W954" i="3"/>
  <c r="V954" i="3"/>
  <c r="U954" i="3"/>
  <c r="T954" i="3"/>
  <c r="W516" i="3"/>
  <c r="V516" i="3"/>
  <c r="U516" i="3"/>
  <c r="T516" i="3"/>
  <c r="W240" i="3"/>
  <c r="V240" i="3"/>
  <c r="U240" i="3"/>
  <c r="T240" i="3"/>
  <c r="W3695" i="3"/>
  <c r="V3695" i="3"/>
  <c r="U3695" i="3"/>
  <c r="T3695" i="3"/>
  <c r="W3904" i="3"/>
  <c r="V3904" i="3"/>
  <c r="U3904" i="3"/>
  <c r="T3904" i="3"/>
  <c r="W1528" i="3"/>
  <c r="V1528" i="3"/>
  <c r="U1528" i="3"/>
  <c r="T1528" i="3"/>
  <c r="W640" i="3"/>
  <c r="V640" i="3"/>
  <c r="U640" i="3"/>
  <c r="T640" i="3"/>
  <c r="W156" i="3"/>
  <c r="V156" i="3"/>
  <c r="U156" i="3"/>
  <c r="T156" i="3"/>
  <c r="W540" i="3"/>
  <c r="V540" i="3"/>
  <c r="U540" i="3"/>
  <c r="T540" i="3"/>
  <c r="W1884" i="3"/>
  <c r="V1884" i="3"/>
  <c r="U1884" i="3"/>
  <c r="T1884" i="3"/>
  <c r="W1612" i="3"/>
  <c r="V1612" i="3"/>
  <c r="U1612" i="3"/>
  <c r="T1612" i="3"/>
  <c r="W4474" i="3"/>
  <c r="V4474" i="3"/>
  <c r="U4474" i="3"/>
  <c r="T4474" i="3"/>
  <c r="W77" i="3"/>
  <c r="V77" i="3"/>
  <c r="U77" i="3"/>
  <c r="T77" i="3"/>
  <c r="W522" i="3"/>
  <c r="V522" i="3"/>
  <c r="U522" i="3"/>
  <c r="T522" i="3"/>
  <c r="W65" i="3"/>
  <c r="V65" i="3"/>
  <c r="U65" i="3"/>
  <c r="T65" i="3"/>
  <c r="W4413" i="3"/>
  <c r="V4413" i="3"/>
  <c r="U4413" i="3"/>
  <c r="T4413" i="3"/>
  <c r="W944" i="3"/>
  <c r="V944" i="3"/>
  <c r="U944" i="3"/>
  <c r="T944" i="3"/>
  <c r="W96" i="3"/>
  <c r="V96" i="3"/>
  <c r="U96" i="3"/>
  <c r="T96" i="3"/>
  <c r="W262" i="3"/>
  <c r="V262" i="3"/>
  <c r="U262" i="3"/>
  <c r="T262" i="3"/>
  <c r="W6" i="3"/>
  <c r="V6" i="3"/>
  <c r="U6" i="3"/>
  <c r="T6" i="3"/>
  <c r="W355" i="3"/>
  <c r="V355" i="3"/>
  <c r="U355" i="3"/>
  <c r="T355" i="3"/>
  <c r="W908" i="3"/>
  <c r="V908" i="3"/>
  <c r="U908" i="3"/>
  <c r="T908" i="3"/>
  <c r="W321" i="3"/>
  <c r="V321" i="3"/>
  <c r="U321" i="3"/>
  <c r="T321" i="3"/>
  <c r="W998" i="3"/>
  <c r="V998" i="3"/>
  <c r="U998" i="3"/>
  <c r="T998" i="3"/>
  <c r="W952" i="3"/>
  <c r="V952" i="3"/>
  <c r="U952" i="3"/>
  <c r="T952" i="3"/>
  <c r="W956" i="3"/>
  <c r="V956" i="3"/>
  <c r="U956" i="3"/>
  <c r="T956" i="3"/>
  <c r="W4333" i="3"/>
  <c r="V4333" i="3"/>
  <c r="U4333" i="3"/>
  <c r="T4333" i="3"/>
  <c r="W3451" i="3"/>
  <c r="V3451" i="3"/>
  <c r="U3451" i="3"/>
  <c r="T3451" i="3"/>
  <c r="W1810" i="3"/>
  <c r="V1810" i="3"/>
  <c r="U1810" i="3"/>
  <c r="T1810" i="3"/>
  <c r="W822" i="3"/>
  <c r="V822" i="3"/>
  <c r="U822" i="3"/>
  <c r="T822" i="3"/>
  <c r="W358" i="3"/>
  <c r="V358" i="3"/>
  <c r="U358" i="3"/>
  <c r="T358" i="3"/>
  <c r="W730" i="3"/>
  <c r="V730" i="3"/>
  <c r="U730" i="3"/>
  <c r="T730" i="3"/>
  <c r="W3446" i="3"/>
  <c r="V3446" i="3"/>
  <c r="U3446" i="3"/>
  <c r="T3446" i="3"/>
  <c r="W1304" i="3"/>
  <c r="V1304" i="3"/>
  <c r="U1304" i="3"/>
  <c r="T1304" i="3"/>
  <c r="W4558" i="3"/>
  <c r="V4558" i="3"/>
  <c r="U4558" i="3"/>
  <c r="T4558" i="3"/>
  <c r="W1100" i="3"/>
  <c r="V1100" i="3"/>
  <c r="U1100" i="3"/>
  <c r="T1100" i="3"/>
  <c r="W4018" i="3"/>
  <c r="V4018" i="3"/>
  <c r="U4018" i="3"/>
  <c r="T4018" i="3"/>
  <c r="W3304" i="3"/>
  <c r="V3304" i="3"/>
  <c r="U3304" i="3"/>
  <c r="T3304" i="3"/>
  <c r="W1422" i="3"/>
  <c r="V1422" i="3"/>
  <c r="U1422" i="3"/>
  <c r="T1422" i="3"/>
  <c r="W2271" i="3"/>
  <c r="V2271" i="3"/>
  <c r="U2271" i="3"/>
  <c r="T2271" i="3"/>
  <c r="W1113" i="3"/>
  <c r="V1113" i="3"/>
  <c r="U1113" i="3"/>
  <c r="T1113" i="3"/>
  <c r="W2670" i="3"/>
  <c r="V2670" i="3"/>
  <c r="U2670" i="3"/>
  <c r="T2670" i="3"/>
  <c r="W939" i="3"/>
  <c r="V939" i="3"/>
  <c r="U939" i="3"/>
  <c r="T939" i="3"/>
  <c r="W4522" i="3"/>
  <c r="V4522" i="3"/>
  <c r="U4522" i="3"/>
  <c r="T4522" i="3"/>
  <c r="W1605" i="3"/>
  <c r="V1605" i="3"/>
  <c r="U1605" i="3"/>
  <c r="T1605" i="3"/>
  <c r="W307" i="3"/>
  <c r="V307" i="3"/>
  <c r="U307" i="3"/>
  <c r="T307" i="3"/>
  <c r="W2016" i="3"/>
  <c r="V2016" i="3"/>
  <c r="U2016" i="3"/>
  <c r="T2016" i="3"/>
  <c r="W4867" i="3"/>
  <c r="V4867" i="3"/>
  <c r="U4867" i="3"/>
  <c r="T4867" i="3"/>
  <c r="W2682" i="3"/>
  <c r="V2682" i="3"/>
  <c r="U2682" i="3"/>
  <c r="T2682" i="3"/>
  <c r="W1166" i="3"/>
  <c r="V1166" i="3"/>
  <c r="U1166" i="3"/>
  <c r="T1166" i="3"/>
  <c r="W4093" i="3"/>
  <c r="V4093" i="3"/>
  <c r="U4093" i="3"/>
  <c r="T4093" i="3"/>
  <c r="W1938" i="3"/>
  <c r="V1938" i="3"/>
  <c r="U1938" i="3"/>
  <c r="T1938" i="3"/>
  <c r="W3236" i="3"/>
  <c r="V3236" i="3"/>
  <c r="U3236" i="3"/>
  <c r="T3236" i="3"/>
  <c r="W4601" i="3"/>
  <c r="V4601" i="3"/>
  <c r="U4601" i="3"/>
  <c r="T4601" i="3"/>
  <c r="W3399" i="3"/>
  <c r="V3399" i="3"/>
  <c r="U3399" i="3"/>
  <c r="T3399" i="3"/>
  <c r="W2442" i="3"/>
  <c r="V2442" i="3"/>
  <c r="U2442" i="3"/>
  <c r="T2442" i="3"/>
  <c r="W1767" i="3"/>
  <c r="V1767" i="3"/>
  <c r="U1767" i="3"/>
  <c r="T1767" i="3"/>
  <c r="W1011" i="3"/>
  <c r="V1011" i="3"/>
  <c r="U1011" i="3"/>
  <c r="T1011" i="3"/>
  <c r="W536" i="3"/>
  <c r="V536" i="3"/>
  <c r="U536" i="3"/>
  <c r="T536" i="3"/>
  <c r="W70" i="3"/>
  <c r="V70" i="3"/>
  <c r="U70" i="3"/>
  <c r="T70" i="3"/>
  <c r="W701" i="3"/>
  <c r="V701" i="3"/>
  <c r="U701" i="3"/>
  <c r="T701" i="3"/>
  <c r="W1883" i="3"/>
  <c r="V1883" i="3"/>
  <c r="U1883" i="3"/>
  <c r="T1883" i="3"/>
  <c r="W246" i="3"/>
  <c r="V246" i="3"/>
  <c r="U246" i="3"/>
  <c r="T246" i="3"/>
  <c r="W123" i="3"/>
  <c r="V123" i="3"/>
  <c r="U123" i="3"/>
  <c r="T123" i="3"/>
  <c r="W1831" i="3"/>
  <c r="V1831" i="3"/>
  <c r="U1831" i="3"/>
  <c r="T1831" i="3"/>
  <c r="W1533" i="3"/>
  <c r="V1533" i="3"/>
  <c r="U1533" i="3"/>
  <c r="T1533" i="3"/>
  <c r="W579" i="3"/>
  <c r="V579" i="3"/>
  <c r="U579" i="3"/>
  <c r="T579" i="3"/>
  <c r="W4682" i="3"/>
  <c r="V4682" i="3"/>
  <c r="U4682" i="3"/>
  <c r="T4682" i="3"/>
  <c r="W1572" i="3"/>
  <c r="V1572" i="3"/>
  <c r="U1572" i="3"/>
  <c r="T1572" i="3"/>
  <c r="W857" i="3"/>
  <c r="V857" i="3"/>
  <c r="U857" i="3"/>
  <c r="T857" i="3"/>
  <c r="W400" i="3"/>
  <c r="V400" i="3"/>
  <c r="U400" i="3"/>
  <c r="T400" i="3"/>
  <c r="W2028" i="3"/>
  <c r="V2028" i="3"/>
  <c r="U2028" i="3"/>
  <c r="T2028" i="3"/>
  <c r="W1818" i="3"/>
  <c r="V1818" i="3"/>
  <c r="U1818" i="3"/>
  <c r="T1818" i="3"/>
  <c r="W4148" i="3"/>
  <c r="V4148" i="3"/>
  <c r="U4148" i="3"/>
  <c r="T4148" i="3"/>
  <c r="W3125" i="3"/>
  <c r="V3125" i="3"/>
  <c r="U3125" i="3"/>
  <c r="T3125" i="3"/>
  <c r="W3905" i="3"/>
  <c r="V3905" i="3"/>
  <c r="U3905" i="3"/>
  <c r="T3905" i="3"/>
  <c r="W2415" i="3"/>
  <c r="V2415" i="3"/>
  <c r="U2415" i="3"/>
  <c r="T2415" i="3"/>
  <c r="W532" i="3"/>
  <c r="V532" i="3"/>
  <c r="U532" i="3"/>
  <c r="T532" i="3"/>
  <c r="W3160" i="3"/>
  <c r="V3160" i="3"/>
  <c r="U3160" i="3"/>
  <c r="T3160" i="3"/>
  <c r="W474" i="3"/>
  <c r="V474" i="3"/>
  <c r="U474" i="3"/>
  <c r="T474" i="3"/>
  <c r="W1190" i="3"/>
  <c r="V1190" i="3"/>
  <c r="U1190" i="3"/>
  <c r="T1190" i="3"/>
  <c r="W4570" i="3"/>
  <c r="V4570" i="3"/>
  <c r="U4570" i="3"/>
  <c r="T4570" i="3"/>
  <c r="W2794" i="3"/>
  <c r="V2794" i="3"/>
  <c r="U2794" i="3"/>
  <c r="T2794" i="3"/>
  <c r="W1509" i="3"/>
  <c r="V1509" i="3"/>
  <c r="U1509" i="3"/>
  <c r="T1509" i="3"/>
  <c r="W642" i="3"/>
  <c r="V642" i="3"/>
  <c r="U642" i="3"/>
  <c r="T642" i="3"/>
  <c r="W2075" i="3"/>
  <c r="V2075" i="3"/>
  <c r="U2075" i="3"/>
  <c r="T2075" i="3"/>
  <c r="W4706" i="3"/>
  <c r="V4706" i="3"/>
  <c r="U4706" i="3"/>
  <c r="T4706" i="3"/>
  <c r="W1666" i="3"/>
  <c r="V1666" i="3"/>
  <c r="U1666" i="3"/>
  <c r="T1666" i="3"/>
  <c r="W181" i="3"/>
  <c r="V181" i="3"/>
  <c r="U181" i="3"/>
  <c r="T181" i="3"/>
  <c r="W2426" i="3"/>
  <c r="V2426" i="3"/>
  <c r="U2426" i="3"/>
  <c r="T2426" i="3"/>
  <c r="W950" i="3"/>
  <c r="V950" i="3"/>
  <c r="U950" i="3"/>
  <c r="T950" i="3"/>
  <c r="W3801" i="3"/>
  <c r="V3801" i="3"/>
  <c r="U3801" i="3"/>
  <c r="T3801" i="3"/>
  <c r="W1023" i="3"/>
  <c r="V1023" i="3"/>
  <c r="U1023" i="3"/>
  <c r="T1023" i="3"/>
  <c r="W1185" i="3"/>
  <c r="V1185" i="3"/>
  <c r="U1185" i="3"/>
  <c r="T1185" i="3"/>
  <c r="W155" i="3"/>
  <c r="V155" i="3"/>
  <c r="U155" i="3"/>
  <c r="T155" i="3"/>
  <c r="W4152" i="3"/>
  <c r="V4152" i="3"/>
  <c r="U4152" i="3"/>
  <c r="T4152" i="3"/>
  <c r="W1132" i="3"/>
  <c r="V1132" i="3"/>
  <c r="U1132" i="3"/>
  <c r="T1132" i="3"/>
  <c r="W800" i="3"/>
  <c r="V800" i="3"/>
  <c r="U800" i="3"/>
  <c r="T800" i="3"/>
  <c r="W1722" i="3"/>
  <c r="V1722" i="3"/>
  <c r="U1722" i="3"/>
  <c r="T1722" i="3"/>
  <c r="W3965" i="3"/>
  <c r="V3965" i="3"/>
  <c r="U3965" i="3"/>
  <c r="T3965" i="3"/>
  <c r="W2065" i="3"/>
  <c r="V2065" i="3"/>
  <c r="U2065" i="3"/>
  <c r="T2065" i="3"/>
  <c r="W794" i="3"/>
  <c r="V794" i="3"/>
  <c r="U794" i="3"/>
  <c r="T794" i="3"/>
  <c r="W3793" i="3"/>
  <c r="V3793" i="3"/>
  <c r="U3793" i="3"/>
  <c r="T3793" i="3"/>
  <c r="W4582" i="3"/>
  <c r="V4582" i="3"/>
  <c r="U4582" i="3"/>
  <c r="T4582" i="3"/>
  <c r="W3192" i="3"/>
  <c r="V3192" i="3"/>
  <c r="U3192" i="3"/>
  <c r="T3192" i="3"/>
  <c r="W3154" i="3"/>
  <c r="V3154" i="3"/>
  <c r="U3154" i="3"/>
  <c r="T3154" i="3"/>
  <c r="W1541" i="3"/>
  <c r="V1541" i="3"/>
  <c r="U1541" i="3"/>
  <c r="T1541" i="3"/>
  <c r="W4448" i="3"/>
  <c r="V4448" i="3"/>
  <c r="U4448" i="3"/>
  <c r="T4448" i="3"/>
  <c r="W2985" i="3"/>
  <c r="V2985" i="3"/>
  <c r="U2985" i="3"/>
  <c r="T2985" i="3"/>
  <c r="W2728" i="3"/>
  <c r="V2728" i="3"/>
  <c r="U2728" i="3"/>
  <c r="T2728" i="3"/>
  <c r="W163" i="3"/>
  <c r="V163" i="3"/>
  <c r="U163" i="3"/>
  <c r="T163" i="3"/>
  <c r="W1052" i="3"/>
  <c r="V1052" i="3"/>
  <c r="U1052" i="3"/>
  <c r="T1052" i="3"/>
  <c r="W2365" i="3"/>
  <c r="V2365" i="3"/>
  <c r="U2365" i="3"/>
  <c r="T2365" i="3"/>
  <c r="W1894" i="3"/>
  <c r="V1894" i="3"/>
  <c r="U1894" i="3"/>
  <c r="T1894" i="3"/>
  <c r="W3797" i="3"/>
  <c r="V3797" i="3"/>
  <c r="U3797" i="3"/>
  <c r="T3797" i="3"/>
  <c r="W3944" i="3"/>
  <c r="V3944" i="3"/>
  <c r="U3944" i="3"/>
  <c r="T3944" i="3"/>
  <c r="W4332" i="3"/>
  <c r="V4332" i="3"/>
  <c r="U4332" i="3"/>
  <c r="T4332" i="3"/>
  <c r="W4893" i="3"/>
  <c r="V4893" i="3"/>
  <c r="U4893" i="3"/>
  <c r="T4893" i="3"/>
  <c r="W1175" i="3"/>
  <c r="V1175" i="3"/>
  <c r="U1175" i="3"/>
  <c r="T1175" i="3"/>
  <c r="W542" i="3"/>
  <c r="V542" i="3"/>
  <c r="U542" i="3"/>
  <c r="T542" i="3"/>
  <c r="W4991" i="3"/>
  <c r="V4991" i="3"/>
  <c r="U4991" i="3"/>
  <c r="T4991" i="3"/>
  <c r="W3813" i="3"/>
  <c r="V3813" i="3"/>
  <c r="U3813" i="3"/>
  <c r="T3813" i="3"/>
  <c r="W1930" i="3"/>
  <c r="V1930" i="3"/>
  <c r="U1930" i="3"/>
  <c r="T1930" i="3"/>
  <c r="W2212" i="3"/>
  <c r="V2212" i="3"/>
  <c r="U2212" i="3"/>
  <c r="T2212" i="3"/>
  <c r="W3668" i="3"/>
  <c r="V3668" i="3"/>
  <c r="U3668" i="3"/>
  <c r="T3668" i="3"/>
  <c r="W1053" i="3"/>
  <c r="V1053" i="3"/>
  <c r="U1053" i="3"/>
  <c r="T1053" i="3"/>
  <c r="W3549" i="3"/>
  <c r="V3549" i="3"/>
  <c r="U3549" i="3"/>
  <c r="T3549" i="3"/>
  <c r="W4645" i="3"/>
  <c r="V4645" i="3"/>
  <c r="U4645" i="3"/>
  <c r="T4645" i="3"/>
  <c r="W2799" i="3"/>
  <c r="V2799" i="3"/>
  <c r="U2799" i="3"/>
  <c r="T2799" i="3"/>
  <c r="W1222" i="3"/>
  <c r="V1222" i="3"/>
  <c r="U1222" i="3"/>
  <c r="T1222" i="3"/>
  <c r="W472" i="3"/>
  <c r="V472" i="3"/>
  <c r="U472" i="3"/>
  <c r="T472" i="3"/>
  <c r="W3877" i="3"/>
  <c r="V3877" i="3"/>
  <c r="U3877" i="3"/>
  <c r="T3877" i="3"/>
  <c r="W2128" i="3"/>
  <c r="V2128" i="3"/>
  <c r="U2128" i="3"/>
  <c r="T2128" i="3"/>
  <c r="W3772" i="3"/>
  <c r="V3772" i="3"/>
  <c r="U3772" i="3"/>
  <c r="T3772" i="3"/>
  <c r="W2839" i="3"/>
  <c r="V2839" i="3"/>
  <c r="U2839" i="3"/>
  <c r="T2839" i="3"/>
  <c r="W1050" i="3"/>
  <c r="V1050" i="3"/>
  <c r="U1050" i="3"/>
  <c r="T1050" i="3"/>
  <c r="W3110" i="3"/>
  <c r="V3110" i="3"/>
  <c r="U3110" i="3"/>
  <c r="T3110" i="3"/>
  <c r="W2981" i="3"/>
  <c r="V2981" i="3"/>
  <c r="U2981" i="3"/>
  <c r="T2981" i="3"/>
  <c r="W1428" i="3"/>
  <c r="V1428" i="3"/>
  <c r="U1428" i="3"/>
  <c r="T1428" i="3"/>
  <c r="W2727" i="3"/>
  <c r="V2727" i="3"/>
  <c r="U2727" i="3"/>
  <c r="T2727" i="3"/>
  <c r="W2121" i="3"/>
  <c r="V2121" i="3"/>
  <c r="U2121" i="3"/>
  <c r="T2121" i="3"/>
  <c r="W2038" i="3"/>
  <c r="V2038" i="3"/>
  <c r="U2038" i="3"/>
  <c r="T2038" i="3"/>
  <c r="W2693" i="3"/>
  <c r="V2693" i="3"/>
  <c r="U2693" i="3"/>
  <c r="T2693" i="3"/>
  <c r="W279" i="3"/>
  <c r="V279" i="3"/>
  <c r="U279" i="3"/>
  <c r="T279" i="3"/>
  <c r="W3784" i="3"/>
  <c r="V3784" i="3"/>
  <c r="U3784" i="3"/>
  <c r="T3784" i="3"/>
  <c r="W1601" i="3"/>
  <c r="V1601" i="3"/>
  <c r="U1601" i="3"/>
  <c r="T1601" i="3"/>
  <c r="W3590" i="3"/>
  <c r="V3590" i="3"/>
  <c r="U3590" i="3"/>
  <c r="T3590" i="3"/>
  <c r="W1939" i="3"/>
  <c r="V1939" i="3"/>
  <c r="U1939" i="3"/>
  <c r="T1939" i="3"/>
  <c r="W2901" i="3"/>
  <c r="V2901" i="3"/>
  <c r="U2901" i="3"/>
  <c r="T2901" i="3"/>
  <c r="W3932" i="3"/>
  <c r="V3932" i="3"/>
  <c r="U3932" i="3"/>
  <c r="T3932" i="3"/>
  <c r="W1124" i="3"/>
  <c r="V1124" i="3"/>
  <c r="U1124" i="3"/>
  <c r="T1124" i="3"/>
  <c r="W3115" i="3"/>
  <c r="V3115" i="3"/>
  <c r="U3115" i="3"/>
  <c r="T3115" i="3"/>
  <c r="W418" i="3"/>
  <c r="V418" i="3"/>
  <c r="U418" i="3"/>
  <c r="T418" i="3"/>
  <c r="W4175" i="3"/>
  <c r="V4175" i="3"/>
  <c r="U4175" i="3"/>
  <c r="T4175" i="3"/>
  <c r="W2554" i="3"/>
  <c r="V2554" i="3"/>
  <c r="U2554" i="3"/>
  <c r="T2554" i="3"/>
  <c r="W2296" i="3"/>
  <c r="V2296" i="3"/>
  <c r="U2296" i="3"/>
  <c r="T2296" i="3"/>
  <c r="W3075" i="3"/>
  <c r="V3075" i="3"/>
  <c r="U3075" i="3"/>
  <c r="T3075" i="3"/>
  <c r="W4431" i="3"/>
  <c r="V4431" i="3"/>
  <c r="U4431" i="3"/>
  <c r="T4431" i="3"/>
  <c r="W1711" i="3"/>
  <c r="V1711" i="3"/>
  <c r="U1711" i="3"/>
  <c r="T1711" i="3"/>
  <c r="W4974" i="3"/>
  <c r="V4974" i="3"/>
  <c r="U4974" i="3"/>
  <c r="T4974" i="3"/>
  <c r="W3391" i="3"/>
  <c r="V3391" i="3"/>
  <c r="U3391" i="3"/>
  <c r="T3391" i="3"/>
  <c r="W556" i="3"/>
  <c r="V556" i="3"/>
  <c r="U556" i="3"/>
  <c r="T556" i="3"/>
  <c r="W4568" i="3"/>
  <c r="V4568" i="3"/>
  <c r="U4568" i="3"/>
  <c r="T4568" i="3"/>
  <c r="W1307" i="3"/>
  <c r="V1307" i="3"/>
  <c r="U1307" i="3"/>
  <c r="T1307" i="3"/>
  <c r="W3225" i="3"/>
  <c r="V3225" i="3"/>
  <c r="U3225" i="3"/>
  <c r="T3225" i="3"/>
  <c r="W1326" i="3"/>
  <c r="V1326" i="3"/>
  <c r="U1326" i="3"/>
  <c r="T1326" i="3"/>
  <c r="W763" i="3"/>
  <c r="V763" i="3"/>
  <c r="U763" i="3"/>
  <c r="T763" i="3"/>
  <c r="W1105" i="3"/>
  <c r="V1105" i="3"/>
  <c r="U1105" i="3"/>
  <c r="T1105" i="3"/>
  <c r="W1049" i="3"/>
  <c r="V1049" i="3"/>
  <c r="U1049" i="3"/>
  <c r="T1049" i="3"/>
  <c r="W3255" i="3"/>
  <c r="V3255" i="3"/>
  <c r="U3255" i="3"/>
  <c r="T3255" i="3"/>
  <c r="W1699" i="3"/>
  <c r="V1699" i="3"/>
  <c r="U1699" i="3"/>
  <c r="T1699" i="3"/>
  <c r="W2606" i="3"/>
  <c r="V2606" i="3"/>
  <c r="U2606" i="3"/>
  <c r="T2606" i="3"/>
  <c r="W2015" i="3"/>
  <c r="V2015" i="3"/>
  <c r="U2015" i="3"/>
  <c r="T2015" i="3"/>
  <c r="W1630" i="3"/>
  <c r="V1630" i="3"/>
  <c r="U1630" i="3"/>
  <c r="T1630" i="3"/>
  <c r="W3627" i="3"/>
  <c r="V3627" i="3"/>
  <c r="U3627" i="3"/>
  <c r="T3627" i="3"/>
  <c r="W2845" i="3"/>
  <c r="V2845" i="3"/>
  <c r="U2845" i="3"/>
  <c r="T2845" i="3"/>
  <c r="W876" i="3"/>
  <c r="V876" i="3"/>
  <c r="U876" i="3"/>
  <c r="T876" i="3"/>
  <c r="W3839" i="3"/>
  <c r="V3839" i="3"/>
  <c r="U3839" i="3"/>
  <c r="T3839" i="3"/>
  <c r="W3441" i="3"/>
  <c r="V3441" i="3"/>
  <c r="U3441" i="3"/>
  <c r="T3441" i="3"/>
  <c r="W2890" i="3"/>
  <c r="V2890" i="3"/>
  <c r="U2890" i="3"/>
  <c r="T2890" i="3"/>
  <c r="W4668" i="3"/>
  <c r="V4668" i="3"/>
  <c r="U4668" i="3"/>
  <c r="T4668" i="3"/>
  <c r="W1917" i="3"/>
  <c r="V1917" i="3"/>
  <c r="U1917" i="3"/>
  <c r="T1917" i="3"/>
  <c r="W3367" i="3"/>
  <c r="V3367" i="3"/>
  <c r="U3367" i="3"/>
  <c r="T3367" i="3"/>
  <c r="W3381" i="3"/>
  <c r="V3381" i="3"/>
  <c r="U3381" i="3"/>
  <c r="T3381" i="3"/>
  <c r="W4996" i="3"/>
  <c r="V4996" i="3"/>
  <c r="U4996" i="3"/>
  <c r="T4996" i="3"/>
  <c r="W2587" i="3"/>
  <c r="V2587" i="3"/>
  <c r="U2587" i="3"/>
  <c r="T2587" i="3"/>
  <c r="W1439" i="3"/>
  <c r="V1439" i="3"/>
  <c r="U1439" i="3"/>
  <c r="T1439" i="3"/>
  <c r="W1749" i="3"/>
  <c r="V1749" i="3"/>
  <c r="U1749" i="3"/>
  <c r="T1749" i="3"/>
  <c r="W2941" i="3"/>
  <c r="V2941" i="3"/>
  <c r="U2941" i="3"/>
  <c r="T2941" i="3"/>
  <c r="W2391" i="3"/>
  <c r="V2391" i="3"/>
  <c r="U2391" i="3"/>
  <c r="T2391" i="3"/>
  <c r="W4003" i="3"/>
  <c r="V4003" i="3"/>
  <c r="U4003" i="3"/>
  <c r="T4003" i="3"/>
  <c r="W4519" i="3"/>
  <c r="V4519" i="3"/>
  <c r="U4519" i="3"/>
  <c r="T4519" i="3"/>
  <c r="W1067" i="3"/>
  <c r="V1067" i="3"/>
  <c r="U1067" i="3"/>
  <c r="T1067" i="3"/>
  <c r="W4437" i="3"/>
  <c r="V4437" i="3"/>
  <c r="U4437" i="3"/>
  <c r="T4437" i="3"/>
  <c r="W2397" i="3"/>
  <c r="V2397" i="3"/>
  <c r="U2397" i="3"/>
  <c r="T2397" i="3"/>
  <c r="W3645" i="3"/>
  <c r="V3645" i="3"/>
  <c r="U3645" i="3"/>
  <c r="T3645" i="3"/>
  <c r="W2937" i="3"/>
  <c r="V2937" i="3"/>
  <c r="U2937" i="3"/>
  <c r="T2937" i="3"/>
  <c r="W3664" i="3"/>
  <c r="V3664" i="3"/>
  <c r="U3664" i="3"/>
  <c r="T3664" i="3"/>
  <c r="W159" i="3"/>
  <c r="V159" i="3"/>
  <c r="U159" i="3"/>
  <c r="T159" i="3"/>
  <c r="W3343" i="3"/>
  <c r="V3343" i="3"/>
  <c r="U3343" i="3"/>
  <c r="T3343" i="3"/>
  <c r="W2822" i="3"/>
  <c r="V2822" i="3"/>
  <c r="U2822" i="3"/>
  <c r="T2822" i="3"/>
  <c r="W1754" i="3"/>
  <c r="V1754" i="3"/>
  <c r="U1754" i="3"/>
  <c r="T1754" i="3"/>
  <c r="W3485" i="3"/>
  <c r="V3485" i="3"/>
  <c r="U3485" i="3"/>
  <c r="T3485" i="3"/>
  <c r="W3294" i="3"/>
  <c r="V3294" i="3"/>
  <c r="U3294" i="3"/>
  <c r="T3294" i="3"/>
  <c r="W1736" i="3"/>
  <c r="V1736" i="3"/>
  <c r="U1736" i="3"/>
  <c r="T1736" i="3"/>
  <c r="W3435" i="3"/>
  <c r="V3435" i="3"/>
  <c r="U3435" i="3"/>
  <c r="T3435" i="3"/>
  <c r="W3447" i="3"/>
  <c r="V3447" i="3"/>
  <c r="U3447" i="3"/>
  <c r="T3447" i="3"/>
  <c r="W4316" i="3"/>
  <c r="V4316" i="3"/>
  <c r="U4316" i="3"/>
  <c r="T4316" i="3"/>
  <c r="W4399" i="3"/>
  <c r="V4399" i="3"/>
  <c r="U4399" i="3"/>
  <c r="T4399" i="3"/>
  <c r="W2256" i="3"/>
  <c r="V2256" i="3"/>
  <c r="U2256" i="3"/>
  <c r="T2256" i="3"/>
  <c r="W4908" i="3"/>
  <c r="V4908" i="3"/>
  <c r="U4908" i="3"/>
  <c r="T4908" i="3"/>
  <c r="W2356" i="3"/>
  <c r="V2356" i="3"/>
  <c r="U2356" i="3"/>
  <c r="T2356" i="3"/>
  <c r="W2216" i="3"/>
  <c r="V2216" i="3"/>
  <c r="U2216" i="3"/>
  <c r="T2216" i="3"/>
  <c r="W4300" i="3"/>
  <c r="V4300" i="3"/>
  <c r="U4300" i="3"/>
  <c r="T4300" i="3"/>
  <c r="W2729" i="3"/>
  <c r="V2729" i="3"/>
  <c r="U2729" i="3"/>
  <c r="T2729" i="3"/>
  <c r="W4291" i="3"/>
  <c r="V4291" i="3"/>
  <c r="U4291" i="3"/>
  <c r="T4291" i="3"/>
  <c r="W3130" i="3"/>
  <c r="V3130" i="3"/>
  <c r="U3130" i="3"/>
  <c r="T3130" i="3"/>
  <c r="W4976" i="3"/>
  <c r="V4976" i="3"/>
  <c r="U4976" i="3"/>
  <c r="T4976" i="3"/>
  <c r="W746" i="3"/>
  <c r="V746" i="3"/>
  <c r="U746" i="3"/>
  <c r="T746" i="3"/>
  <c r="W2453" i="3"/>
  <c r="V2453" i="3"/>
  <c r="U2453" i="3"/>
  <c r="T2453" i="3"/>
  <c r="W2970" i="3"/>
  <c r="V2970" i="3"/>
  <c r="U2970" i="3"/>
  <c r="T2970" i="3"/>
  <c r="W4683" i="3"/>
  <c r="V4683" i="3"/>
  <c r="U4683" i="3"/>
  <c r="T4683" i="3"/>
  <c r="W4229" i="3"/>
  <c r="V4229" i="3"/>
  <c r="U4229" i="3"/>
  <c r="T4229" i="3"/>
  <c r="W3026" i="3"/>
  <c r="V3026" i="3"/>
  <c r="U3026" i="3"/>
  <c r="T3026" i="3"/>
  <c r="W1793" i="3"/>
  <c r="V1793" i="3"/>
  <c r="U1793" i="3"/>
  <c r="T1793" i="3"/>
  <c r="W4123" i="3"/>
  <c r="V4123" i="3"/>
  <c r="U4123" i="3"/>
  <c r="T4123" i="3"/>
  <c r="W2323" i="3"/>
  <c r="V2323" i="3"/>
  <c r="U2323" i="3"/>
  <c r="T2323" i="3"/>
  <c r="W4540" i="3"/>
  <c r="V4540" i="3"/>
  <c r="U4540" i="3"/>
  <c r="T4540" i="3"/>
  <c r="W1645" i="3"/>
  <c r="V1645" i="3"/>
  <c r="U1645" i="3"/>
  <c r="T1645" i="3"/>
  <c r="W3434" i="3"/>
  <c r="V3434" i="3"/>
  <c r="U3434" i="3"/>
  <c r="T3434" i="3"/>
  <c r="W3427" i="3"/>
  <c r="V3427" i="3"/>
  <c r="U3427" i="3"/>
  <c r="T3427" i="3"/>
  <c r="W4471" i="3"/>
  <c r="V4471" i="3"/>
  <c r="U4471" i="3"/>
  <c r="T4471" i="3"/>
  <c r="W2973" i="3"/>
  <c r="V2973" i="3"/>
  <c r="U2973" i="3"/>
  <c r="T2973" i="3"/>
  <c r="W4014" i="3"/>
  <c r="V4014" i="3"/>
  <c r="U4014" i="3"/>
  <c r="T4014" i="3"/>
  <c r="W4226" i="3"/>
  <c r="V4226" i="3"/>
  <c r="U4226" i="3"/>
  <c r="T4226" i="3"/>
  <c r="W3001" i="3"/>
  <c r="V3001" i="3"/>
  <c r="U3001" i="3"/>
  <c r="T3001" i="3"/>
  <c r="W3615" i="3"/>
  <c r="V3615" i="3"/>
  <c r="U3615" i="3"/>
  <c r="T3615" i="3"/>
  <c r="W2497" i="3"/>
  <c r="V2497" i="3"/>
  <c r="U2497" i="3"/>
  <c r="T2497" i="3"/>
  <c r="W4094" i="3"/>
  <c r="V4094" i="3"/>
  <c r="U4094" i="3"/>
  <c r="T4094" i="3"/>
  <c r="W815" i="3"/>
  <c r="V815" i="3"/>
  <c r="U815" i="3"/>
  <c r="T815" i="3"/>
  <c r="W3594" i="3"/>
  <c r="V3594" i="3"/>
  <c r="U3594" i="3"/>
  <c r="T3594" i="3"/>
  <c r="W1247" i="3"/>
  <c r="V1247" i="3"/>
  <c r="U1247" i="3"/>
  <c r="T1247" i="3"/>
  <c r="W4289" i="3"/>
  <c r="V4289" i="3"/>
  <c r="U4289" i="3"/>
  <c r="T4289" i="3"/>
  <c r="W3647" i="3"/>
  <c r="V3647" i="3"/>
  <c r="U3647" i="3"/>
  <c r="T3647" i="3"/>
  <c r="W3859" i="3"/>
  <c r="V3859" i="3"/>
  <c r="U3859" i="3"/>
  <c r="T3859" i="3"/>
  <c r="W4313" i="3"/>
  <c r="V4313" i="3"/>
  <c r="U4313" i="3"/>
  <c r="T4313" i="3"/>
  <c r="W4271" i="3"/>
  <c r="V4271" i="3"/>
  <c r="U4271" i="3"/>
  <c r="T4271" i="3"/>
  <c r="W4344" i="3"/>
  <c r="V4344" i="3"/>
  <c r="U4344" i="3"/>
  <c r="T4344" i="3"/>
  <c r="W3719" i="3"/>
  <c r="V3719" i="3"/>
  <c r="U3719" i="3"/>
  <c r="T3719" i="3"/>
  <c r="W4851" i="3"/>
  <c r="V4851" i="3"/>
  <c r="U4851" i="3"/>
  <c r="T4851" i="3"/>
  <c r="W3076" i="3"/>
  <c r="V3076" i="3"/>
  <c r="U3076" i="3"/>
  <c r="T3076" i="3"/>
  <c r="W2401" i="3"/>
  <c r="V2401" i="3"/>
  <c r="U2401" i="3"/>
  <c r="T2401" i="3"/>
  <c r="W3754" i="3"/>
  <c r="V3754" i="3"/>
  <c r="U3754" i="3"/>
  <c r="T3754" i="3"/>
  <c r="W4563" i="3"/>
  <c r="V4563" i="3"/>
  <c r="U4563" i="3"/>
  <c r="T4563" i="3"/>
  <c r="W4794" i="3"/>
  <c r="V4794" i="3"/>
  <c r="U4794" i="3"/>
  <c r="T4794" i="3"/>
  <c r="W2292" i="3"/>
  <c r="V2292" i="3"/>
  <c r="U2292" i="3"/>
  <c r="T2292" i="3"/>
  <c r="W4235" i="3"/>
  <c r="V4235" i="3"/>
  <c r="U4235" i="3"/>
  <c r="T4235" i="3"/>
  <c r="W1940" i="3"/>
  <c r="V1940" i="3"/>
  <c r="U1940" i="3"/>
  <c r="T1940" i="3"/>
  <c r="W4209" i="3"/>
  <c r="V4209" i="3"/>
  <c r="U4209" i="3"/>
  <c r="T4209" i="3"/>
  <c r="W4204" i="3"/>
  <c r="V4204" i="3"/>
  <c r="U4204" i="3"/>
  <c r="T4204" i="3"/>
  <c r="W2696" i="3"/>
  <c r="V2696" i="3"/>
  <c r="U2696" i="3"/>
  <c r="T2696" i="3"/>
  <c r="W3665" i="3"/>
  <c r="V3665" i="3"/>
  <c r="U3665" i="3"/>
  <c r="T3665" i="3"/>
  <c r="W2889" i="3"/>
  <c r="V2889" i="3"/>
  <c r="U2889" i="3"/>
  <c r="T2889" i="3"/>
  <c r="W1947" i="3"/>
  <c r="V1947" i="3"/>
  <c r="U1947" i="3"/>
  <c r="T1947" i="3"/>
  <c r="W3592" i="3"/>
  <c r="V3592" i="3"/>
  <c r="U3592" i="3"/>
  <c r="T3592" i="3"/>
  <c r="W4897" i="3"/>
  <c r="V4897" i="3"/>
  <c r="U4897" i="3"/>
  <c r="T4897" i="3"/>
  <c r="W2162" i="3"/>
  <c r="V2162" i="3"/>
  <c r="U2162" i="3"/>
  <c r="T2162" i="3"/>
  <c r="W3379" i="3"/>
  <c r="V3379" i="3"/>
  <c r="U3379" i="3"/>
  <c r="T3379" i="3"/>
  <c r="W4073" i="3"/>
  <c r="V4073" i="3"/>
  <c r="U4073" i="3"/>
  <c r="T4073" i="3"/>
  <c r="W4414" i="3"/>
  <c r="V4414" i="3"/>
  <c r="U4414" i="3"/>
  <c r="T4414" i="3"/>
  <c r="W3117" i="3"/>
  <c r="V3117" i="3"/>
  <c r="U3117" i="3"/>
  <c r="T3117" i="3"/>
  <c r="W2318" i="3"/>
  <c r="V2318" i="3"/>
  <c r="U2318" i="3"/>
  <c r="T2318" i="3"/>
  <c r="W4675" i="3"/>
  <c r="V4675" i="3"/>
  <c r="U4675" i="3"/>
  <c r="T4675" i="3"/>
  <c r="W3931" i="3"/>
  <c r="V3931" i="3"/>
  <c r="U3931" i="3"/>
  <c r="T3931" i="3"/>
  <c r="W1746" i="3"/>
  <c r="V1746" i="3"/>
  <c r="U1746" i="3"/>
  <c r="T1746" i="3"/>
  <c r="W3746" i="3"/>
  <c r="V3746" i="3"/>
  <c r="U3746" i="3"/>
  <c r="T3746" i="3"/>
  <c r="W1019" i="3"/>
  <c r="V1019" i="3"/>
  <c r="U1019" i="3"/>
  <c r="T1019" i="3"/>
  <c r="W3214" i="3"/>
  <c r="V3214" i="3"/>
  <c r="U3214" i="3"/>
  <c r="T3214" i="3"/>
  <c r="W4621" i="3"/>
  <c r="V4621" i="3"/>
  <c r="U4621" i="3"/>
  <c r="T4621" i="3"/>
  <c r="W3828" i="3"/>
  <c r="V3828" i="3"/>
  <c r="U3828" i="3"/>
  <c r="T3828" i="3"/>
  <c r="W3327" i="3"/>
  <c r="V3327" i="3"/>
  <c r="U3327" i="3"/>
  <c r="T3327" i="3"/>
  <c r="W2624" i="3"/>
  <c r="V2624" i="3"/>
  <c r="U2624" i="3"/>
  <c r="T2624" i="3"/>
  <c r="W2663" i="3"/>
  <c r="V2663" i="3"/>
  <c r="U2663" i="3"/>
  <c r="T2663" i="3"/>
  <c r="W1642" i="3"/>
  <c r="V1642" i="3"/>
  <c r="U1642" i="3"/>
  <c r="T1642" i="3"/>
  <c r="W4304" i="3"/>
  <c r="V4304" i="3"/>
  <c r="U4304" i="3"/>
  <c r="T4304" i="3"/>
  <c r="W4880" i="3"/>
  <c r="V4880" i="3"/>
  <c r="U4880" i="3"/>
  <c r="T4880" i="3"/>
  <c r="W3355" i="3"/>
  <c r="V3355" i="3"/>
  <c r="U3355" i="3"/>
  <c r="T3355" i="3"/>
  <c r="W4979" i="3"/>
  <c r="V4979" i="3"/>
  <c r="U4979" i="3"/>
  <c r="T4979" i="3"/>
  <c r="W4403" i="3"/>
  <c r="V4403" i="3"/>
  <c r="U4403" i="3"/>
  <c r="T4403" i="3"/>
  <c r="W4647" i="3"/>
  <c r="V4647" i="3"/>
  <c r="U4647" i="3"/>
  <c r="T4647" i="3"/>
  <c r="W4998" i="3"/>
  <c r="V4998" i="3"/>
  <c r="U4998" i="3"/>
  <c r="T4998" i="3"/>
  <c r="W1957" i="3"/>
  <c r="V1957" i="3"/>
  <c r="U1957" i="3"/>
  <c r="T1957" i="3"/>
  <c r="W1282" i="3"/>
  <c r="V1282" i="3"/>
  <c r="U1282" i="3"/>
  <c r="T1282" i="3"/>
  <c r="W3408" i="3"/>
  <c r="V3408" i="3"/>
  <c r="U3408" i="3"/>
  <c r="T3408" i="3"/>
  <c r="W3437" i="3"/>
  <c r="V3437" i="3"/>
  <c r="U3437" i="3"/>
  <c r="T3437" i="3"/>
  <c r="W4328" i="3"/>
  <c r="V4328" i="3"/>
  <c r="U4328" i="3"/>
  <c r="T4328" i="3"/>
  <c r="W4901" i="3"/>
  <c r="V4901" i="3"/>
  <c r="U4901" i="3"/>
  <c r="T4901" i="3"/>
  <c r="W4735" i="3"/>
  <c r="V4735" i="3"/>
  <c r="U4735" i="3"/>
  <c r="T4735" i="3"/>
  <c r="W4769" i="3"/>
  <c r="V4769" i="3"/>
  <c r="U4769" i="3"/>
  <c r="T4769" i="3"/>
  <c r="W337" i="3"/>
  <c r="V337" i="3"/>
  <c r="U337" i="3"/>
  <c r="T337" i="3"/>
  <c r="W314" i="3"/>
  <c r="V314" i="3"/>
  <c r="U314" i="3"/>
  <c r="T314" i="3"/>
  <c r="W3572" i="3"/>
  <c r="V3572" i="3"/>
  <c r="U3572" i="3"/>
  <c r="T3572" i="3"/>
  <c r="W586" i="3"/>
  <c r="V586" i="3"/>
  <c r="U586" i="3"/>
  <c r="T586" i="3"/>
  <c r="W151" i="3"/>
  <c r="V151" i="3"/>
  <c r="U151" i="3"/>
  <c r="T151" i="3"/>
  <c r="W59" i="3"/>
  <c r="V59" i="3"/>
  <c r="U59" i="3"/>
  <c r="T59" i="3"/>
  <c r="W1153" i="3"/>
  <c r="V1153" i="3"/>
  <c r="U1153" i="3"/>
  <c r="T1153" i="3"/>
  <c r="W15" i="3"/>
  <c r="V15" i="3"/>
  <c r="U15" i="3"/>
  <c r="T15" i="3"/>
  <c r="W285" i="3"/>
  <c r="V285" i="3"/>
  <c r="U285" i="3"/>
  <c r="T285" i="3"/>
  <c r="W138" i="3"/>
  <c r="V138" i="3"/>
  <c r="U138" i="3"/>
  <c r="T138" i="3"/>
  <c r="W9" i="3"/>
  <c r="V9" i="3"/>
  <c r="U9" i="3"/>
  <c r="T9" i="3"/>
  <c r="W3442" i="3"/>
  <c r="V3442" i="3"/>
  <c r="U3442" i="3"/>
  <c r="T3442" i="3"/>
  <c r="W3168" i="3"/>
  <c r="V3168" i="3"/>
  <c r="U3168" i="3"/>
  <c r="T3168" i="3"/>
  <c r="W1499" i="3"/>
  <c r="V1499" i="3"/>
  <c r="U1499" i="3"/>
  <c r="T1499" i="3"/>
  <c r="W924" i="3"/>
  <c r="V924" i="3"/>
  <c r="U924" i="3"/>
  <c r="T924" i="3"/>
  <c r="W504" i="3"/>
  <c r="V504" i="3"/>
  <c r="U504" i="3"/>
  <c r="T504" i="3"/>
  <c r="W238" i="3"/>
  <c r="V238" i="3"/>
  <c r="U238" i="3"/>
  <c r="T238" i="3"/>
  <c r="W3050" i="3"/>
  <c r="V3050" i="3"/>
  <c r="U3050" i="3"/>
  <c r="T3050" i="3"/>
  <c r="W3710" i="3"/>
  <c r="V3710" i="3"/>
  <c r="U3710" i="3"/>
  <c r="T3710" i="3"/>
  <c r="W1463" i="3"/>
  <c r="V1463" i="3"/>
  <c r="U1463" i="3"/>
  <c r="T1463" i="3"/>
  <c r="W551" i="3"/>
  <c r="V551" i="3"/>
  <c r="U551" i="3"/>
  <c r="T551" i="3"/>
  <c r="W130" i="3"/>
  <c r="V130" i="3"/>
  <c r="U130" i="3"/>
  <c r="T130" i="3"/>
  <c r="W295" i="3"/>
  <c r="V295" i="3"/>
  <c r="U295" i="3"/>
  <c r="T295" i="3"/>
  <c r="W1472" i="3"/>
  <c r="V1472" i="3"/>
  <c r="U1472" i="3"/>
  <c r="T1472" i="3"/>
  <c r="W757" i="3"/>
  <c r="V757" i="3"/>
  <c r="U757" i="3"/>
  <c r="T757" i="3"/>
  <c r="W4248" i="3"/>
  <c r="V4248" i="3"/>
  <c r="U4248" i="3"/>
  <c r="T4248" i="3"/>
  <c r="W3887" i="3"/>
  <c r="V3887" i="3"/>
  <c r="U3887" i="3"/>
  <c r="T3887" i="3"/>
  <c r="W172" i="3"/>
  <c r="V172" i="3"/>
  <c r="U172" i="3"/>
  <c r="T172" i="3"/>
  <c r="W781" i="3"/>
  <c r="V781" i="3"/>
  <c r="U781" i="3"/>
  <c r="T781" i="3"/>
  <c r="W4193" i="3"/>
  <c r="V4193" i="3"/>
  <c r="U4193" i="3"/>
  <c r="T4193" i="3"/>
  <c r="W886" i="3"/>
  <c r="V886" i="3"/>
  <c r="U886" i="3"/>
  <c r="T886" i="3"/>
  <c r="W47" i="3"/>
  <c r="V47" i="3"/>
  <c r="U47" i="3"/>
  <c r="T47" i="3"/>
  <c r="W100" i="3"/>
  <c r="V100" i="3"/>
  <c r="U100" i="3"/>
  <c r="T100" i="3"/>
  <c r="W2338" i="3"/>
  <c r="V2338" i="3"/>
  <c r="U2338" i="3"/>
  <c r="T2338" i="3"/>
  <c r="W184" i="3"/>
  <c r="V184" i="3"/>
  <c r="U184" i="3"/>
  <c r="T184" i="3"/>
  <c r="W811" i="3"/>
  <c r="V811" i="3"/>
  <c r="U811" i="3"/>
  <c r="T811" i="3"/>
  <c r="W261" i="3"/>
  <c r="V261" i="3"/>
  <c r="U261" i="3"/>
  <c r="T261" i="3"/>
  <c r="W814" i="3"/>
  <c r="V814" i="3"/>
  <c r="U814" i="3"/>
  <c r="T814" i="3"/>
  <c r="W717" i="3"/>
  <c r="V717" i="3"/>
  <c r="U717" i="3"/>
  <c r="T717" i="3"/>
  <c r="W805" i="3"/>
  <c r="V805" i="3"/>
  <c r="U805" i="3"/>
  <c r="T805" i="3"/>
  <c r="W2951" i="3"/>
  <c r="V2951" i="3"/>
  <c r="U2951" i="3"/>
  <c r="T2951" i="3"/>
  <c r="W3428" i="3"/>
  <c r="V3428" i="3"/>
  <c r="U3428" i="3"/>
  <c r="T3428" i="3"/>
  <c r="W1792" i="3"/>
  <c r="V1792" i="3"/>
  <c r="U1792" i="3"/>
  <c r="T1792" i="3"/>
  <c r="W803" i="3"/>
  <c r="V803" i="3"/>
  <c r="U803" i="3"/>
  <c r="T803" i="3"/>
  <c r="W300" i="3"/>
  <c r="V300" i="3"/>
  <c r="U300" i="3"/>
  <c r="T300" i="3"/>
  <c r="W495" i="3"/>
  <c r="V495" i="3"/>
  <c r="U495" i="3"/>
  <c r="T495" i="3"/>
  <c r="W3142" i="3"/>
  <c r="V3142" i="3"/>
  <c r="U3142" i="3"/>
  <c r="T3142" i="3"/>
  <c r="W1302" i="3"/>
  <c r="V1302" i="3"/>
  <c r="U1302" i="3"/>
  <c r="T1302" i="3"/>
  <c r="W3994" i="3"/>
  <c r="V3994" i="3"/>
  <c r="U3994" i="3"/>
  <c r="T3994" i="3"/>
  <c r="W1072" i="3"/>
  <c r="V1072" i="3"/>
  <c r="U1072" i="3"/>
  <c r="T1072" i="3"/>
  <c r="W3314" i="3"/>
  <c r="V3314" i="3"/>
  <c r="U3314" i="3"/>
  <c r="T3314" i="3"/>
  <c r="W1556" i="3"/>
  <c r="V1556" i="3"/>
  <c r="U1556" i="3"/>
  <c r="T1556" i="3"/>
  <c r="W1341" i="3"/>
  <c r="V1341" i="3"/>
  <c r="U1341" i="3"/>
  <c r="T1341" i="3"/>
  <c r="W1394" i="3"/>
  <c r="V1394" i="3"/>
  <c r="U1394" i="3"/>
  <c r="T1394" i="3"/>
  <c r="W1037" i="3"/>
  <c r="V1037" i="3"/>
  <c r="U1037" i="3"/>
  <c r="T1037" i="3"/>
  <c r="W2443" i="3"/>
  <c r="V2443" i="3"/>
  <c r="U2443" i="3"/>
  <c r="T2443" i="3"/>
  <c r="W209" i="3"/>
  <c r="V209" i="3"/>
  <c r="U209" i="3"/>
  <c r="T209" i="3"/>
  <c r="W4054" i="3"/>
  <c r="V4054" i="3"/>
  <c r="U4054" i="3"/>
  <c r="T4054" i="3"/>
  <c r="W1206" i="3"/>
  <c r="V1206" i="3"/>
  <c r="U1206" i="3"/>
  <c r="T1206" i="3"/>
  <c r="W227" i="3"/>
  <c r="V227" i="3"/>
  <c r="U227" i="3"/>
  <c r="T227" i="3"/>
  <c r="W1846" i="3"/>
  <c r="V1846" i="3"/>
  <c r="U1846" i="3"/>
  <c r="T1846" i="3"/>
  <c r="W3628" i="3"/>
  <c r="V3628" i="3"/>
  <c r="U3628" i="3"/>
  <c r="T3628" i="3"/>
  <c r="W2343" i="3"/>
  <c r="V2343" i="3"/>
  <c r="U2343" i="3"/>
  <c r="T2343" i="3"/>
  <c r="W976" i="3"/>
  <c r="V976" i="3"/>
  <c r="U976" i="3"/>
  <c r="T976" i="3"/>
  <c r="W2103" i="3"/>
  <c r="V2103" i="3"/>
  <c r="U2103" i="3"/>
  <c r="T2103" i="3"/>
  <c r="W1625" i="3"/>
  <c r="V1625" i="3"/>
  <c r="U1625" i="3"/>
  <c r="T1625" i="3"/>
  <c r="W1481" i="3"/>
  <c r="V1481" i="3"/>
  <c r="U1481" i="3"/>
  <c r="T1481" i="3"/>
  <c r="W4445" i="3"/>
  <c r="V4445" i="3"/>
  <c r="U4445" i="3"/>
  <c r="T4445" i="3"/>
  <c r="W3335" i="3"/>
  <c r="V3335" i="3"/>
  <c r="U3335" i="3"/>
  <c r="T3335" i="3"/>
  <c r="W2399" i="3"/>
  <c r="V2399" i="3"/>
  <c r="U2399" i="3"/>
  <c r="T2399" i="3"/>
  <c r="W1476" i="3"/>
  <c r="V1476" i="3"/>
  <c r="U1476" i="3"/>
  <c r="T1476" i="3"/>
  <c r="W986" i="3"/>
  <c r="V986" i="3"/>
  <c r="U986" i="3"/>
  <c r="T986" i="3"/>
  <c r="W488" i="3"/>
  <c r="V488" i="3"/>
  <c r="U488" i="3"/>
  <c r="T488" i="3"/>
  <c r="W4643" i="3"/>
  <c r="V4643" i="3"/>
  <c r="U4643" i="3"/>
  <c r="T4643" i="3"/>
  <c r="W61" i="3"/>
  <c r="V61" i="3"/>
  <c r="U61" i="3"/>
  <c r="T61" i="3"/>
  <c r="W1843" i="3"/>
  <c r="V1843" i="3"/>
  <c r="U1843" i="3"/>
  <c r="T1843" i="3"/>
  <c r="W76" i="3"/>
  <c r="V76" i="3"/>
  <c r="U76" i="3"/>
  <c r="T76" i="3"/>
  <c r="W2048" i="3"/>
  <c r="V2048" i="3"/>
  <c r="U2048" i="3"/>
  <c r="T2048" i="3"/>
  <c r="W1502" i="3"/>
  <c r="V1502" i="3"/>
  <c r="U1502" i="3"/>
  <c r="T1502" i="3"/>
  <c r="W759" i="3"/>
  <c r="V759" i="3"/>
  <c r="U759" i="3"/>
  <c r="T759" i="3"/>
  <c r="W422" i="3"/>
  <c r="V422" i="3"/>
  <c r="U422" i="3"/>
  <c r="T422" i="3"/>
  <c r="W4188" i="3"/>
  <c r="V4188" i="3"/>
  <c r="U4188" i="3"/>
  <c r="T4188" i="3"/>
  <c r="W1140" i="3"/>
  <c r="V1140" i="3"/>
  <c r="U1140" i="3"/>
  <c r="T1140" i="3"/>
  <c r="W401" i="3"/>
  <c r="V401" i="3"/>
  <c r="U401" i="3"/>
  <c r="T401" i="3"/>
  <c r="W150" i="3"/>
  <c r="V150" i="3"/>
  <c r="U150" i="3"/>
  <c r="T150" i="3"/>
  <c r="W1885" i="3"/>
  <c r="V1885" i="3"/>
  <c r="U1885" i="3"/>
  <c r="T1885" i="3"/>
  <c r="W1585" i="3"/>
  <c r="V1585" i="3"/>
  <c r="U1585" i="3"/>
  <c r="T1585" i="3"/>
  <c r="W3723" i="3"/>
  <c r="V3723" i="3"/>
  <c r="U3723" i="3"/>
  <c r="T3723" i="3"/>
  <c r="W1794" i="3"/>
  <c r="V1794" i="3"/>
  <c r="U1794" i="3"/>
  <c r="T1794" i="3"/>
  <c r="W3464" i="3"/>
  <c r="V3464" i="3"/>
  <c r="U3464" i="3"/>
  <c r="T3464" i="3"/>
  <c r="W2258" i="3"/>
  <c r="V2258" i="3"/>
  <c r="U2258" i="3"/>
  <c r="T2258" i="3"/>
  <c r="W523" i="3"/>
  <c r="V523" i="3"/>
  <c r="U523" i="3"/>
  <c r="T523" i="3"/>
  <c r="W2957" i="3"/>
  <c r="V2957" i="3"/>
  <c r="U2957" i="3"/>
  <c r="T2957" i="3"/>
  <c r="W228" i="3"/>
  <c r="V228" i="3"/>
  <c r="U228" i="3"/>
  <c r="T228" i="3"/>
  <c r="W1709" i="3"/>
  <c r="V1709" i="3"/>
  <c r="U1709" i="3"/>
  <c r="T1709" i="3"/>
  <c r="W4339" i="3"/>
  <c r="V4339" i="3"/>
  <c r="U4339" i="3"/>
  <c r="T4339" i="3"/>
  <c r="W2642" i="3"/>
  <c r="V2642" i="3"/>
  <c r="U2642" i="3"/>
  <c r="T2642" i="3"/>
  <c r="W1482" i="3"/>
  <c r="V1482" i="3"/>
  <c r="U1482" i="3"/>
  <c r="T1482" i="3"/>
  <c r="W554" i="3"/>
  <c r="V554" i="3"/>
  <c r="U554" i="3"/>
  <c r="T554" i="3"/>
  <c r="W1992" i="3"/>
  <c r="V1992" i="3"/>
  <c r="U1992" i="3"/>
  <c r="T1992" i="3"/>
  <c r="W3808" i="3"/>
  <c r="V3808" i="3"/>
  <c r="U3808" i="3"/>
  <c r="T3808" i="3"/>
  <c r="W1420" i="3"/>
  <c r="V1420" i="3"/>
  <c r="U1420" i="3"/>
  <c r="T1420" i="3"/>
  <c r="W4626" i="3"/>
  <c r="V4626" i="3"/>
  <c r="U4626" i="3"/>
  <c r="T4626" i="3"/>
  <c r="W2405" i="3"/>
  <c r="V2405" i="3"/>
  <c r="U2405" i="3"/>
  <c r="T2405" i="3"/>
  <c r="W865" i="3"/>
  <c r="V865" i="3"/>
  <c r="U865" i="3"/>
  <c r="T865" i="3"/>
  <c r="W3715" i="3"/>
  <c r="V3715" i="3"/>
  <c r="U3715" i="3"/>
  <c r="T3715" i="3"/>
  <c r="W568" i="3"/>
  <c r="V568" i="3"/>
  <c r="U568" i="3"/>
  <c r="T568" i="3"/>
  <c r="W748" i="3"/>
  <c r="V748" i="3"/>
  <c r="U748" i="3"/>
  <c r="T748" i="3"/>
  <c r="W4187" i="3"/>
  <c r="V4187" i="3"/>
  <c r="U4187" i="3"/>
  <c r="T4187" i="3"/>
  <c r="W4124" i="3"/>
  <c r="V4124" i="3"/>
  <c r="U4124" i="3"/>
  <c r="T4124" i="3"/>
  <c r="W1058" i="3"/>
  <c r="V1058" i="3"/>
  <c r="U1058" i="3"/>
  <c r="T1058" i="3"/>
  <c r="W4255" i="3"/>
  <c r="V4255" i="3"/>
  <c r="U4255" i="3"/>
  <c r="T4255" i="3"/>
  <c r="W4337" i="3"/>
  <c r="V4337" i="3"/>
  <c r="U4337" i="3"/>
  <c r="T4337" i="3"/>
  <c r="W3917" i="3"/>
  <c r="V3917" i="3"/>
  <c r="U3917" i="3"/>
  <c r="T3917" i="3"/>
  <c r="W2046" i="3"/>
  <c r="V2046" i="3"/>
  <c r="U2046" i="3"/>
  <c r="T2046" i="3"/>
  <c r="W106" i="3"/>
  <c r="V106" i="3"/>
  <c r="U106" i="3"/>
  <c r="T106" i="3"/>
  <c r="W3535" i="3"/>
  <c r="V3535" i="3"/>
  <c r="U3535" i="3"/>
  <c r="T3535" i="3"/>
  <c r="W2773" i="3"/>
  <c r="V2773" i="3"/>
  <c r="U2773" i="3"/>
  <c r="T2773" i="3"/>
  <c r="W3090" i="3"/>
  <c r="V3090" i="3"/>
  <c r="U3090" i="3"/>
  <c r="T3090" i="3"/>
  <c r="W3152" i="3"/>
  <c r="V3152" i="3"/>
  <c r="U3152" i="3"/>
  <c r="T3152" i="3"/>
  <c r="W1350" i="3"/>
  <c r="V1350" i="3"/>
  <c r="U1350" i="3"/>
  <c r="T1350" i="3"/>
  <c r="W4443" i="3"/>
  <c r="V4443" i="3"/>
  <c r="U4443" i="3"/>
  <c r="T4443" i="3"/>
  <c r="W3630" i="3"/>
  <c r="V3630" i="3"/>
  <c r="U3630" i="3"/>
  <c r="T3630" i="3"/>
  <c r="W2567" i="3"/>
  <c r="V2567" i="3"/>
  <c r="U2567" i="3"/>
  <c r="T2567" i="3"/>
  <c r="W4274" i="3"/>
  <c r="V4274" i="3"/>
  <c r="U4274" i="3"/>
  <c r="T4274" i="3"/>
  <c r="W249" i="3"/>
  <c r="V249" i="3"/>
  <c r="U249" i="3"/>
  <c r="T249" i="3"/>
  <c r="W2364" i="3"/>
  <c r="V2364" i="3"/>
  <c r="U2364" i="3"/>
  <c r="T2364" i="3"/>
  <c r="W3521" i="3"/>
  <c r="V3521" i="3"/>
  <c r="U3521" i="3"/>
  <c r="T3521" i="3"/>
  <c r="W2573" i="3"/>
  <c r="V2573" i="3"/>
  <c r="U2573" i="3"/>
  <c r="T2573" i="3"/>
  <c r="W4108" i="3"/>
  <c r="V4108" i="3"/>
  <c r="U4108" i="3"/>
  <c r="T4108" i="3"/>
  <c r="W2210" i="3"/>
  <c r="V2210" i="3"/>
  <c r="U2210" i="3"/>
  <c r="T2210" i="3"/>
  <c r="W4469" i="3"/>
  <c r="V4469" i="3"/>
  <c r="U4469" i="3"/>
  <c r="T4469" i="3"/>
  <c r="W1128" i="3"/>
  <c r="V1128" i="3"/>
  <c r="U1128" i="3"/>
  <c r="T1128" i="3"/>
  <c r="W4869" i="3"/>
  <c r="V4869" i="3"/>
  <c r="U4869" i="3"/>
  <c r="T4869" i="3"/>
  <c r="W4796" i="3"/>
  <c r="V4796" i="3"/>
  <c r="U4796" i="3"/>
  <c r="T4796" i="3"/>
  <c r="W3636" i="3"/>
  <c r="V3636" i="3"/>
  <c r="U3636" i="3"/>
  <c r="T3636" i="3"/>
  <c r="W1798" i="3"/>
  <c r="V1798" i="3"/>
  <c r="U1798" i="3"/>
  <c r="T1798" i="3"/>
  <c r="W1138" i="3"/>
  <c r="V1138" i="3"/>
  <c r="U1138" i="3"/>
  <c r="T1138" i="3"/>
  <c r="W3135" i="3"/>
  <c r="V3135" i="3"/>
  <c r="U3135" i="3"/>
  <c r="T3135" i="3"/>
  <c r="W1015" i="3"/>
  <c r="V1015" i="3"/>
  <c r="U1015" i="3"/>
  <c r="T1015" i="3"/>
  <c r="W2528" i="3"/>
  <c r="V2528" i="3"/>
  <c r="U2528" i="3"/>
  <c r="T2528" i="3"/>
  <c r="W4404" i="3"/>
  <c r="V4404" i="3"/>
  <c r="U4404" i="3"/>
  <c r="T4404" i="3"/>
  <c r="W2730" i="3"/>
  <c r="V2730" i="3"/>
  <c r="U2730" i="3"/>
  <c r="T2730" i="3"/>
  <c r="W1170" i="3"/>
  <c r="V1170" i="3"/>
  <c r="U1170" i="3"/>
  <c r="T1170" i="3"/>
  <c r="W432" i="3"/>
  <c r="V432" i="3"/>
  <c r="U432" i="3"/>
  <c r="T432" i="3"/>
  <c r="W3837" i="3"/>
  <c r="V3837" i="3"/>
  <c r="U3837" i="3"/>
  <c r="T3837" i="3"/>
  <c r="W2008" i="3"/>
  <c r="V2008" i="3"/>
  <c r="U2008" i="3"/>
  <c r="T2008" i="3"/>
  <c r="W3480" i="3"/>
  <c r="V3480" i="3"/>
  <c r="U3480" i="3"/>
  <c r="T3480" i="3"/>
  <c r="W2834" i="3"/>
  <c r="V2834" i="3"/>
  <c r="U2834" i="3"/>
  <c r="T2834" i="3"/>
  <c r="W4415" i="3"/>
  <c r="V4415" i="3"/>
  <c r="U4415" i="3"/>
  <c r="T4415" i="3"/>
  <c r="W4910" i="3"/>
  <c r="V4910" i="3"/>
  <c r="U4910" i="3"/>
  <c r="T4910" i="3"/>
  <c r="W964" i="3"/>
  <c r="V964" i="3"/>
  <c r="U964" i="3"/>
  <c r="T964" i="3"/>
  <c r="W1401" i="3"/>
  <c r="V1401" i="3"/>
  <c r="U1401" i="3"/>
  <c r="T1401" i="3"/>
  <c r="W4945" i="3"/>
  <c r="V4945" i="3"/>
  <c r="U4945" i="3"/>
  <c r="T4945" i="3"/>
  <c r="W1741" i="3"/>
  <c r="V1741" i="3"/>
  <c r="U1741" i="3"/>
  <c r="T1741" i="3"/>
  <c r="W1984" i="3"/>
  <c r="V1984" i="3"/>
  <c r="U1984" i="3"/>
  <c r="T1984" i="3"/>
  <c r="W1644" i="3"/>
  <c r="V1644" i="3"/>
  <c r="U1644" i="3"/>
  <c r="T1644" i="3"/>
  <c r="W2278" i="3"/>
  <c r="V2278" i="3"/>
  <c r="U2278" i="3"/>
  <c r="T2278" i="3"/>
  <c r="W3635" i="3"/>
  <c r="V3635" i="3"/>
  <c r="U3635" i="3"/>
  <c r="T3635" i="3"/>
  <c r="W1458" i="3"/>
  <c r="V1458" i="3"/>
  <c r="U1458" i="3"/>
  <c r="T1458" i="3"/>
  <c r="W3293" i="3"/>
  <c r="V3293" i="3"/>
  <c r="U3293" i="3"/>
  <c r="T3293" i="3"/>
  <c r="W1796" i="3"/>
  <c r="V1796" i="3"/>
  <c r="U1796" i="3"/>
  <c r="T1796" i="3"/>
  <c r="W2793" i="3"/>
  <c r="V2793" i="3"/>
  <c r="U2793" i="3"/>
  <c r="T2793" i="3"/>
  <c r="W2543" i="3"/>
  <c r="V2543" i="3"/>
  <c r="U2543" i="3"/>
  <c r="T2543" i="3"/>
  <c r="W883" i="3"/>
  <c r="V883" i="3"/>
  <c r="U883" i="3"/>
  <c r="T883" i="3"/>
  <c r="W2830" i="3"/>
  <c r="V2830" i="3"/>
  <c r="U2830" i="3"/>
  <c r="T2830" i="3"/>
  <c r="W4895" i="3"/>
  <c r="V4895" i="3"/>
  <c r="U4895" i="3"/>
  <c r="T4895" i="3"/>
  <c r="W3288" i="3"/>
  <c r="V3288" i="3"/>
  <c r="U3288" i="3"/>
  <c r="T3288" i="3"/>
  <c r="W2526" i="3"/>
  <c r="V2526" i="3"/>
  <c r="U2526" i="3"/>
  <c r="T2526" i="3"/>
  <c r="W1805" i="3"/>
  <c r="V1805" i="3"/>
  <c r="U1805" i="3"/>
  <c r="T1805" i="3"/>
  <c r="W2805" i="3"/>
  <c r="V2805" i="3"/>
  <c r="U2805" i="3"/>
  <c r="T2805" i="3"/>
  <c r="W4272" i="3"/>
  <c r="V4272" i="3"/>
  <c r="U4272" i="3"/>
  <c r="T4272" i="3"/>
  <c r="W1487" i="3"/>
  <c r="V1487" i="3"/>
  <c r="U1487" i="3"/>
  <c r="T1487" i="3"/>
  <c r="W4424" i="3"/>
  <c r="V4424" i="3"/>
  <c r="U4424" i="3"/>
  <c r="T4424" i="3"/>
  <c r="W1875" i="3"/>
  <c r="V1875" i="3"/>
  <c r="U1875" i="3"/>
  <c r="T1875" i="3"/>
  <c r="W214" i="3"/>
  <c r="V214" i="3"/>
  <c r="U214" i="3"/>
  <c r="T214" i="3"/>
  <c r="W4060" i="3"/>
  <c r="V4060" i="3"/>
  <c r="U4060" i="3"/>
  <c r="T4060" i="3"/>
  <c r="W4713" i="3"/>
  <c r="V4713" i="3"/>
  <c r="U4713" i="3"/>
  <c r="T4713" i="3"/>
  <c r="W3078" i="3"/>
  <c r="V3078" i="3"/>
  <c r="U3078" i="3"/>
  <c r="T3078" i="3"/>
  <c r="W1249" i="3"/>
  <c r="V1249" i="3"/>
  <c r="U1249" i="3"/>
  <c r="T1249" i="3"/>
  <c r="W4954" i="3"/>
  <c r="V4954" i="3"/>
  <c r="U4954" i="3"/>
  <c r="T4954" i="3"/>
  <c r="W804" i="3"/>
  <c r="V804" i="3"/>
  <c r="U804" i="3"/>
  <c r="T804" i="3"/>
  <c r="W4994" i="3"/>
  <c r="V4994" i="3"/>
  <c r="U4994" i="3"/>
  <c r="T4994" i="3"/>
  <c r="W3250" i="3"/>
  <c r="V3250" i="3"/>
  <c r="U3250" i="3"/>
  <c r="T3250" i="3"/>
  <c r="W1342" i="3"/>
  <c r="V1342" i="3"/>
  <c r="U1342" i="3"/>
  <c r="T1342" i="3"/>
  <c r="W4618" i="3"/>
  <c r="V4618" i="3"/>
  <c r="U4618" i="3"/>
  <c r="T4618" i="3"/>
  <c r="W1529" i="3"/>
  <c r="V1529" i="3"/>
  <c r="U1529" i="3"/>
  <c r="T1529" i="3"/>
  <c r="W1393" i="3"/>
  <c r="V1393" i="3"/>
  <c r="U1393" i="3"/>
  <c r="T1393" i="3"/>
  <c r="W2510" i="3"/>
  <c r="V2510" i="3"/>
  <c r="U2510" i="3"/>
  <c r="T2510" i="3"/>
  <c r="W2057" i="3"/>
  <c r="V2057" i="3"/>
  <c r="U2057" i="3"/>
  <c r="T2057" i="3"/>
  <c r="W3983" i="3"/>
  <c r="V3983" i="3"/>
  <c r="U3983" i="3"/>
  <c r="T3983" i="3"/>
  <c r="W3810" i="3"/>
  <c r="V3810" i="3"/>
  <c r="U3810" i="3"/>
  <c r="T3810" i="3"/>
  <c r="W2898" i="3"/>
  <c r="V2898" i="3"/>
  <c r="U2898" i="3"/>
  <c r="T2898" i="3"/>
  <c r="W2746" i="3"/>
  <c r="V2746" i="3"/>
  <c r="U2746" i="3"/>
  <c r="T2746" i="3"/>
  <c r="W4527" i="3"/>
  <c r="V4527" i="3"/>
  <c r="U4527" i="3"/>
  <c r="T4527" i="3"/>
  <c r="W1554" i="3"/>
  <c r="V1554" i="3"/>
  <c r="U1554" i="3"/>
  <c r="T1554" i="3"/>
  <c r="W3315" i="3"/>
  <c r="V3315" i="3"/>
  <c r="U3315" i="3"/>
  <c r="T3315" i="3"/>
  <c r="W1335" i="3"/>
  <c r="V1335" i="3"/>
  <c r="U1335" i="3"/>
  <c r="T1335" i="3"/>
  <c r="W4920" i="3"/>
  <c r="V4920" i="3"/>
  <c r="U4920" i="3"/>
  <c r="T4920" i="3"/>
  <c r="W2564" i="3"/>
  <c r="V2564" i="3"/>
  <c r="U2564" i="3"/>
  <c r="T2564" i="3"/>
  <c r="W510" i="3"/>
  <c r="V510" i="3"/>
  <c r="U510" i="3"/>
  <c r="T510" i="3"/>
  <c r="W1673" i="3"/>
  <c r="V1673" i="3"/>
  <c r="U1673" i="3"/>
  <c r="T1673" i="3"/>
  <c r="W1985" i="3"/>
  <c r="V1985" i="3"/>
  <c r="U1985" i="3"/>
  <c r="T1985" i="3"/>
  <c r="W2327" i="3"/>
  <c r="V2327" i="3"/>
  <c r="U2327" i="3"/>
  <c r="T2327" i="3"/>
  <c r="W2742" i="3"/>
  <c r="V2742" i="3"/>
  <c r="U2742" i="3"/>
  <c r="T2742" i="3"/>
  <c r="W4486" i="3"/>
  <c r="V4486" i="3"/>
  <c r="U4486" i="3"/>
  <c r="T4486" i="3"/>
  <c r="W653" i="3"/>
  <c r="V653" i="3"/>
  <c r="U653" i="3"/>
  <c r="T653" i="3"/>
  <c r="W4422" i="3"/>
  <c r="V4422" i="3"/>
  <c r="U4422" i="3"/>
  <c r="T4422" i="3"/>
  <c r="W2066" i="3"/>
  <c r="V2066" i="3"/>
  <c r="U2066" i="3"/>
  <c r="T2066" i="3"/>
  <c r="W3432" i="3"/>
  <c r="V3432" i="3"/>
  <c r="U3432" i="3"/>
  <c r="T3432" i="3"/>
  <c r="W1544" i="3"/>
  <c r="V1544" i="3"/>
  <c r="U1544" i="3"/>
  <c r="T1544" i="3"/>
  <c r="W3517" i="3"/>
  <c r="V3517" i="3"/>
  <c r="U3517" i="3"/>
  <c r="T3517" i="3"/>
  <c r="W1752" i="3"/>
  <c r="V1752" i="3"/>
  <c r="U1752" i="3"/>
  <c r="T1752" i="3"/>
  <c r="W3141" i="3"/>
  <c r="V3141" i="3"/>
  <c r="U3141" i="3"/>
  <c r="T3141" i="3"/>
  <c r="W4787" i="3"/>
  <c r="V4787" i="3"/>
  <c r="U4787" i="3"/>
  <c r="T4787" i="3"/>
  <c r="W4865" i="3"/>
  <c r="V4865" i="3"/>
  <c r="U4865" i="3"/>
  <c r="T4865" i="3"/>
  <c r="W3415" i="3"/>
  <c r="V3415" i="3"/>
  <c r="U3415" i="3"/>
  <c r="T3415" i="3"/>
  <c r="W2811" i="3"/>
  <c r="V2811" i="3"/>
  <c r="U2811" i="3"/>
  <c r="T2811" i="3"/>
  <c r="W1536" i="3"/>
  <c r="V1536" i="3"/>
  <c r="U1536" i="3"/>
  <c r="T1536" i="3"/>
  <c r="W3420" i="3"/>
  <c r="V3420" i="3"/>
  <c r="U3420" i="3"/>
  <c r="T3420" i="3"/>
  <c r="W2206" i="3"/>
  <c r="V2206" i="3"/>
  <c r="U2206" i="3"/>
  <c r="T2206" i="3"/>
  <c r="W3726" i="3"/>
  <c r="V3726" i="3"/>
  <c r="U3726" i="3"/>
  <c r="T3726" i="3"/>
  <c r="W4323" i="3"/>
  <c r="V4323" i="3"/>
  <c r="U4323" i="3"/>
  <c r="T4323" i="3"/>
  <c r="W2203" i="3"/>
  <c r="V2203" i="3"/>
  <c r="U2203" i="3"/>
  <c r="T2203" i="3"/>
  <c r="W4752" i="3"/>
  <c r="V4752" i="3"/>
  <c r="U4752" i="3"/>
  <c r="T4752" i="3"/>
  <c r="W2001" i="3"/>
  <c r="V2001" i="3"/>
  <c r="U2001" i="3"/>
  <c r="T2001" i="3"/>
  <c r="W2000" i="3"/>
  <c r="V2000" i="3"/>
  <c r="U2000" i="3"/>
  <c r="T2000" i="3"/>
  <c r="W4011" i="3"/>
  <c r="V4011" i="3"/>
  <c r="U4011" i="3"/>
  <c r="T4011" i="3"/>
  <c r="W4838" i="3"/>
  <c r="V4838" i="3"/>
  <c r="U4838" i="3"/>
  <c r="T4838" i="3"/>
  <c r="W4030" i="3"/>
  <c r="V4030" i="3"/>
  <c r="U4030" i="3"/>
  <c r="T4030" i="3"/>
  <c r="W2553" i="3"/>
  <c r="V2553" i="3"/>
  <c r="U2553" i="3"/>
  <c r="T2553" i="3"/>
  <c r="W4277" i="3"/>
  <c r="V4277" i="3"/>
  <c r="U4277" i="3"/>
  <c r="T4277" i="3"/>
  <c r="W2863" i="3"/>
  <c r="V2863" i="3"/>
  <c r="U2863" i="3"/>
  <c r="T2863" i="3"/>
  <c r="W2866" i="3"/>
  <c r="V2866" i="3"/>
  <c r="U2866" i="3"/>
  <c r="T2866" i="3"/>
  <c r="W2770" i="3"/>
  <c r="V2770" i="3"/>
  <c r="U2770" i="3"/>
  <c r="T2770" i="3"/>
  <c r="W4606" i="3"/>
  <c r="V4606" i="3"/>
  <c r="U4606" i="3"/>
  <c r="T4606" i="3"/>
  <c r="W3677" i="3"/>
  <c r="V3677" i="3"/>
  <c r="U3677" i="3"/>
  <c r="T3677" i="3"/>
  <c r="W2802" i="3"/>
  <c r="V2802" i="3"/>
  <c r="U2802" i="3"/>
  <c r="T2802" i="3"/>
  <c r="W971" i="3"/>
  <c r="V971" i="3"/>
  <c r="U971" i="3"/>
  <c r="T971" i="3"/>
  <c r="W3240" i="3"/>
  <c r="V3240" i="3"/>
  <c r="U3240" i="3"/>
  <c r="T3240" i="3"/>
  <c r="W1993" i="3"/>
  <c r="V1993" i="3"/>
  <c r="U1993" i="3"/>
  <c r="T1993" i="3"/>
  <c r="W4411" i="3"/>
  <c r="V4411" i="3"/>
  <c r="U4411" i="3"/>
  <c r="T4411" i="3"/>
  <c r="W429" i="3"/>
  <c r="V429" i="3"/>
  <c r="U429" i="3"/>
  <c r="T429" i="3"/>
  <c r="W2918" i="3"/>
  <c r="V2918" i="3"/>
  <c r="U2918" i="3"/>
  <c r="T2918" i="3"/>
  <c r="W3260" i="3"/>
  <c r="V3260" i="3"/>
  <c r="U3260" i="3"/>
  <c r="T3260" i="3"/>
  <c r="W4250" i="3"/>
  <c r="V4250" i="3"/>
  <c r="U4250" i="3"/>
  <c r="T4250" i="3"/>
  <c r="W4484" i="3"/>
  <c r="V4484" i="3"/>
  <c r="U4484" i="3"/>
  <c r="T4484" i="3"/>
  <c r="W3376" i="3"/>
  <c r="V3376" i="3"/>
  <c r="U3376" i="3"/>
  <c r="T3376" i="3"/>
  <c r="W3959" i="3"/>
  <c r="V3959" i="3"/>
  <c r="U3959" i="3"/>
  <c r="T3959" i="3"/>
  <c r="W4724" i="3"/>
  <c r="V4724" i="3"/>
  <c r="U4724" i="3"/>
  <c r="T4724" i="3"/>
  <c r="W3518" i="3"/>
  <c r="V3518" i="3"/>
  <c r="U3518" i="3"/>
  <c r="T3518" i="3"/>
  <c r="W4314" i="3"/>
  <c r="V4314" i="3"/>
  <c r="U4314" i="3"/>
  <c r="T4314" i="3"/>
  <c r="W3880" i="3"/>
  <c r="V3880" i="3"/>
  <c r="U3880" i="3"/>
  <c r="T3880" i="3"/>
  <c r="W4906" i="3"/>
  <c r="V4906" i="3"/>
  <c r="U4906" i="3"/>
  <c r="T4906" i="3"/>
  <c r="W3275" i="3"/>
  <c r="V3275" i="3"/>
  <c r="U3275" i="3"/>
  <c r="T3275" i="3"/>
  <c r="W3516" i="3"/>
  <c r="V3516" i="3"/>
  <c r="U3516" i="3"/>
  <c r="T3516" i="3"/>
  <c r="W2998" i="3"/>
  <c r="V2998" i="3"/>
  <c r="U2998" i="3"/>
  <c r="T2998" i="3"/>
  <c r="W2579" i="3"/>
  <c r="V2579" i="3"/>
  <c r="U2579" i="3"/>
  <c r="T2579" i="3"/>
  <c r="W3429" i="3"/>
  <c r="V3429" i="3"/>
  <c r="U3429" i="3"/>
  <c r="T3429" i="3"/>
  <c r="W3421" i="3"/>
  <c r="V3421" i="3"/>
  <c r="U3421" i="3"/>
  <c r="T3421" i="3"/>
  <c r="W3773" i="3"/>
  <c r="V3773" i="3"/>
  <c r="U3773" i="3"/>
  <c r="T3773" i="3"/>
  <c r="W3826" i="3"/>
  <c r="V3826" i="3"/>
  <c r="U3826" i="3"/>
  <c r="T3826" i="3"/>
  <c r="W2355" i="3"/>
  <c r="V2355" i="3"/>
  <c r="U2355" i="3"/>
  <c r="T2355" i="3"/>
  <c r="W4419" i="3"/>
  <c r="V4419" i="3"/>
  <c r="U4419" i="3"/>
  <c r="T4419" i="3"/>
  <c r="W2568" i="3"/>
  <c r="V2568" i="3"/>
  <c r="U2568" i="3"/>
  <c r="T2568" i="3"/>
  <c r="W2125" i="3"/>
  <c r="V2125" i="3"/>
  <c r="U2125" i="3"/>
  <c r="T2125" i="3"/>
  <c r="W3737" i="3"/>
  <c r="V3737" i="3"/>
  <c r="U3737" i="3"/>
  <c r="T3737" i="3"/>
  <c r="W4028" i="3"/>
  <c r="V4028" i="3"/>
  <c r="U4028" i="3"/>
  <c r="T4028" i="3"/>
  <c r="W4571" i="3"/>
  <c r="V4571" i="3"/>
  <c r="U4571" i="3"/>
  <c r="T4571" i="3"/>
  <c r="W2283" i="3"/>
  <c r="V2283" i="3"/>
  <c r="U2283" i="3"/>
  <c r="T2283" i="3"/>
  <c r="W2753" i="3"/>
  <c r="V2753" i="3"/>
  <c r="U2753" i="3"/>
  <c r="T2753" i="3"/>
  <c r="W1697" i="3"/>
  <c r="V1697" i="3"/>
  <c r="U1697" i="3"/>
  <c r="T1697" i="3"/>
  <c r="W3910" i="3"/>
  <c r="V3910" i="3"/>
  <c r="U3910" i="3"/>
  <c r="T3910" i="3"/>
  <c r="W3322" i="3"/>
  <c r="V3322" i="3"/>
  <c r="U3322" i="3"/>
  <c r="T3322" i="3"/>
  <c r="W4969" i="3"/>
  <c r="V4969" i="3"/>
  <c r="U4969" i="3"/>
  <c r="T4969" i="3"/>
  <c r="W3573" i="3"/>
  <c r="V3573" i="3"/>
  <c r="U3573" i="3"/>
  <c r="T3573" i="3"/>
  <c r="W1956" i="3"/>
  <c r="V1956" i="3"/>
  <c r="U1956" i="3"/>
  <c r="T1956" i="3"/>
  <c r="W4964" i="3"/>
  <c r="V4964" i="3"/>
  <c r="U4964" i="3"/>
  <c r="T4964" i="3"/>
  <c r="W2475" i="3"/>
  <c r="V2475" i="3"/>
  <c r="U2475" i="3"/>
  <c r="T2475" i="3"/>
  <c r="W4642" i="3"/>
  <c r="V4642" i="3"/>
  <c r="U4642" i="3"/>
  <c r="T4642" i="3"/>
  <c r="W4802" i="3"/>
  <c r="V4802" i="3"/>
  <c r="U4802" i="3"/>
  <c r="T4802" i="3"/>
  <c r="W3280" i="3"/>
  <c r="V3280" i="3"/>
  <c r="U3280" i="3"/>
  <c r="T3280" i="3"/>
  <c r="W2867" i="3"/>
  <c r="V2867" i="3"/>
  <c r="U2867" i="3"/>
  <c r="T2867" i="3"/>
  <c r="W4353" i="3"/>
  <c r="V4353" i="3"/>
  <c r="U4353" i="3"/>
  <c r="T4353" i="3"/>
  <c r="W3671" i="3"/>
  <c r="V3671" i="3"/>
  <c r="U3671" i="3"/>
  <c r="T3671" i="3"/>
  <c r="W1892" i="3"/>
  <c r="V1892" i="3"/>
  <c r="U1892" i="3"/>
  <c r="T1892" i="3"/>
  <c r="W2855" i="3"/>
  <c r="V2855" i="3"/>
  <c r="U2855" i="3"/>
  <c r="T2855" i="3"/>
  <c r="W4555" i="3"/>
  <c r="V4555" i="3"/>
  <c r="U4555" i="3"/>
  <c r="T4555" i="3"/>
  <c r="W4641" i="3"/>
  <c r="V4641" i="3"/>
  <c r="U4641" i="3"/>
  <c r="T4641" i="3"/>
  <c r="W3827" i="3"/>
  <c r="V3827" i="3"/>
  <c r="U3827" i="3"/>
  <c r="T3827" i="3"/>
  <c r="W4071" i="3"/>
  <c r="V4071" i="3"/>
  <c r="U4071" i="3"/>
  <c r="T4071" i="3"/>
  <c r="W3758" i="3"/>
  <c r="V3758" i="3"/>
  <c r="U3758" i="3"/>
  <c r="T3758" i="3"/>
  <c r="W4862" i="3"/>
  <c r="V4862" i="3"/>
  <c r="U4862" i="3"/>
  <c r="T4862" i="3"/>
  <c r="W4586" i="3"/>
  <c r="V4586" i="3"/>
  <c r="U4586" i="3"/>
  <c r="T4586" i="3"/>
  <c r="W1934" i="3"/>
  <c r="V1934" i="3"/>
  <c r="U1934" i="3"/>
  <c r="T1934" i="3"/>
  <c r="W2631" i="3"/>
  <c r="V2631" i="3"/>
  <c r="U2631" i="3"/>
  <c r="T2631" i="3"/>
  <c r="W4161" i="3"/>
  <c r="V4161" i="3"/>
  <c r="U4161" i="3"/>
  <c r="T4161" i="3"/>
  <c r="W2656" i="3"/>
  <c r="V2656" i="3"/>
  <c r="U2656" i="3"/>
  <c r="T2656" i="3"/>
  <c r="W2824" i="3"/>
  <c r="V2824" i="3"/>
  <c r="U2824" i="3"/>
  <c r="T2824" i="3"/>
  <c r="W4452" i="3"/>
  <c r="V4452" i="3"/>
  <c r="U4452" i="3"/>
  <c r="T4452" i="3"/>
  <c r="W2111" i="3"/>
  <c r="V2111" i="3"/>
  <c r="U2111" i="3"/>
  <c r="T2111" i="3"/>
  <c r="W4649" i="3"/>
  <c r="V4649" i="3"/>
  <c r="U4649" i="3"/>
  <c r="T4649" i="3"/>
  <c r="W3843" i="3"/>
  <c r="V3843" i="3"/>
  <c r="U3843" i="3"/>
  <c r="T3843" i="3"/>
  <c r="W4104" i="3"/>
  <c r="V4104" i="3"/>
  <c r="U4104" i="3"/>
  <c r="T4104" i="3"/>
  <c r="W3856" i="3"/>
  <c r="V3856" i="3"/>
  <c r="U3856" i="3"/>
  <c r="T3856" i="3"/>
  <c r="W2427" i="3"/>
  <c r="V2427" i="3"/>
  <c r="U2427" i="3"/>
  <c r="T2427" i="3"/>
  <c r="W3371" i="3"/>
  <c r="V3371" i="3"/>
  <c r="U3371" i="3"/>
  <c r="T3371" i="3"/>
  <c r="W4408" i="3"/>
  <c r="V4408" i="3"/>
  <c r="U4408" i="3"/>
  <c r="T4408" i="3"/>
  <c r="W4761" i="3"/>
  <c r="V4761" i="3"/>
  <c r="U4761" i="3"/>
  <c r="T4761" i="3"/>
  <c r="W4882" i="3"/>
  <c r="V4882" i="3"/>
  <c r="U4882" i="3"/>
  <c r="T4882" i="3"/>
  <c r="W3605" i="3"/>
  <c r="V3605" i="3"/>
  <c r="U3605" i="3"/>
  <c r="T3605" i="3"/>
  <c r="W2174" i="3"/>
  <c r="V2174" i="3"/>
  <c r="U2174" i="3"/>
  <c r="T2174" i="3"/>
  <c r="W4943" i="3"/>
  <c r="V4943" i="3"/>
  <c r="U4943" i="3"/>
  <c r="T4943" i="3"/>
  <c r="W87" i="3"/>
  <c r="V87" i="3"/>
  <c r="U87" i="3"/>
  <c r="T87" i="3"/>
  <c r="W311" i="3"/>
  <c r="V311" i="3"/>
  <c r="U311" i="3"/>
  <c r="T311" i="3"/>
  <c r="W417" i="3"/>
  <c r="V417" i="3"/>
  <c r="U417" i="3"/>
  <c r="T417" i="3"/>
  <c r="W193" i="3"/>
  <c r="V193" i="3"/>
  <c r="U193" i="3"/>
  <c r="T193" i="3"/>
  <c r="W132" i="3"/>
  <c r="V132" i="3"/>
  <c r="U132" i="3"/>
  <c r="T132" i="3"/>
  <c r="W254" i="3"/>
  <c r="V254" i="3"/>
  <c r="U254" i="3"/>
  <c r="T254" i="3"/>
  <c r="W1127" i="3"/>
  <c r="V1127" i="3"/>
  <c r="U1127" i="3"/>
  <c r="T1127" i="3"/>
  <c r="W833" i="3"/>
  <c r="V833" i="3"/>
  <c r="U833" i="3"/>
  <c r="T833" i="3"/>
  <c r="W271" i="3"/>
  <c r="V271" i="3"/>
  <c r="U271" i="3"/>
  <c r="T271" i="3"/>
  <c r="W115" i="3"/>
  <c r="V115" i="3"/>
  <c r="U115" i="3"/>
  <c r="T115" i="3"/>
  <c r="W828" i="3"/>
  <c r="V828" i="3"/>
  <c r="U828" i="3"/>
  <c r="T828" i="3"/>
  <c r="W1274" i="3"/>
  <c r="V1274" i="3"/>
  <c r="U1274" i="3"/>
  <c r="T1274" i="3"/>
  <c r="W2924" i="3"/>
  <c r="V2924" i="3"/>
  <c r="U2924" i="3"/>
  <c r="T2924" i="3"/>
  <c r="W1489" i="3"/>
  <c r="V1489" i="3"/>
  <c r="U1489" i="3"/>
  <c r="T1489" i="3"/>
  <c r="W895" i="3"/>
  <c r="V895" i="3"/>
  <c r="U895" i="3"/>
  <c r="T895" i="3"/>
  <c r="W497" i="3"/>
  <c r="V497" i="3"/>
  <c r="U497" i="3"/>
  <c r="T497" i="3"/>
  <c r="W237" i="3"/>
  <c r="V237" i="3"/>
  <c r="U237" i="3"/>
  <c r="T237" i="3"/>
  <c r="W1445" i="3"/>
  <c r="V1445" i="3"/>
  <c r="U1445" i="3"/>
  <c r="T1445" i="3"/>
  <c r="W3533" i="3"/>
  <c r="V3533" i="3"/>
  <c r="U3533" i="3"/>
  <c r="T3533" i="3"/>
  <c r="W1435" i="3"/>
  <c r="V1435" i="3"/>
  <c r="U1435" i="3"/>
  <c r="T1435" i="3"/>
  <c r="W425" i="3"/>
  <c r="V425" i="3"/>
  <c r="U425" i="3"/>
  <c r="T425" i="3"/>
  <c r="W103" i="3"/>
  <c r="V103" i="3"/>
  <c r="U103" i="3"/>
  <c r="T103" i="3"/>
  <c r="W230" i="3"/>
  <c r="V230" i="3"/>
  <c r="U230" i="3"/>
  <c r="T230" i="3"/>
  <c r="W1454" i="3"/>
  <c r="V1454" i="3"/>
  <c r="U1454" i="3"/>
  <c r="T1454" i="3"/>
  <c r="W478" i="3"/>
  <c r="V478" i="3"/>
  <c r="U478" i="3"/>
  <c r="T478" i="3"/>
  <c r="W2487" i="3"/>
  <c r="V2487" i="3"/>
  <c r="U2487" i="3"/>
  <c r="T2487" i="3"/>
  <c r="W3680" i="3"/>
  <c r="V3680" i="3"/>
  <c r="U3680" i="3"/>
  <c r="T3680" i="3"/>
  <c r="W555" i="3"/>
  <c r="V555" i="3"/>
  <c r="U555" i="3"/>
  <c r="T555" i="3"/>
  <c r="W4726" i="3"/>
  <c r="V4726" i="3"/>
  <c r="U4726" i="3"/>
  <c r="T4726" i="3"/>
  <c r="W4070" i="3"/>
  <c r="V4070" i="3"/>
  <c r="U4070" i="3"/>
  <c r="T4070" i="3"/>
  <c r="W862" i="3"/>
  <c r="V862" i="3"/>
  <c r="U862" i="3"/>
  <c r="T862" i="3"/>
  <c r="W45" i="3"/>
  <c r="V45" i="3"/>
  <c r="U45" i="3"/>
  <c r="T45" i="3"/>
  <c r="W1548" i="3"/>
  <c r="V1548" i="3"/>
  <c r="U1548" i="3"/>
  <c r="T1548" i="3"/>
  <c r="W1457" i="3"/>
  <c r="V1457" i="3"/>
  <c r="U1457" i="3"/>
  <c r="T1457" i="3"/>
  <c r="W146" i="3"/>
  <c r="V146" i="3"/>
  <c r="U146" i="3"/>
  <c r="T146" i="3"/>
  <c r="W721" i="3"/>
  <c r="V721" i="3"/>
  <c r="U721" i="3"/>
  <c r="T721" i="3"/>
  <c r="W175" i="3"/>
  <c r="V175" i="3"/>
  <c r="U175" i="3"/>
  <c r="T175" i="3"/>
  <c r="W680" i="3"/>
  <c r="V680" i="3"/>
  <c r="U680" i="3"/>
  <c r="T680" i="3"/>
  <c r="W633" i="3"/>
  <c r="V633" i="3"/>
  <c r="U633" i="3"/>
  <c r="T633" i="3"/>
  <c r="W740" i="3"/>
  <c r="V740" i="3"/>
  <c r="U740" i="3"/>
  <c r="T740" i="3"/>
  <c r="W2791" i="3"/>
  <c r="V2791" i="3"/>
  <c r="U2791" i="3"/>
  <c r="T2791" i="3"/>
  <c r="W3368" i="3"/>
  <c r="V3368" i="3"/>
  <c r="U3368" i="3"/>
  <c r="T3368" i="3"/>
  <c r="W1668" i="3"/>
  <c r="V1668" i="3"/>
  <c r="U1668" i="3"/>
  <c r="T1668" i="3"/>
  <c r="W764" i="3"/>
  <c r="V764" i="3"/>
  <c r="U764" i="3"/>
  <c r="T764" i="3"/>
  <c r="W205" i="3"/>
  <c r="V205" i="3"/>
  <c r="U205" i="3"/>
  <c r="T205" i="3"/>
  <c r="W484" i="3"/>
  <c r="V484" i="3"/>
  <c r="U484" i="3"/>
  <c r="T484" i="3"/>
  <c r="W2675" i="3"/>
  <c r="V2675" i="3"/>
  <c r="U2675" i="3"/>
  <c r="T2675" i="3"/>
  <c r="W1219" i="3"/>
  <c r="V1219" i="3"/>
  <c r="U1219" i="3"/>
  <c r="T1219" i="3"/>
  <c r="W3564" i="3"/>
  <c r="V3564" i="3"/>
  <c r="U3564" i="3"/>
  <c r="T3564" i="3"/>
  <c r="W796" i="3"/>
  <c r="V796" i="3"/>
  <c r="U796" i="3"/>
  <c r="T796" i="3"/>
  <c r="W2408" i="3"/>
  <c r="V2408" i="3"/>
  <c r="U2408" i="3"/>
  <c r="T2408" i="3"/>
  <c r="W812" i="3"/>
  <c r="V812" i="3"/>
  <c r="U812" i="3"/>
  <c r="T812" i="3"/>
  <c r="W525" i="3"/>
  <c r="V525" i="3"/>
  <c r="U525" i="3"/>
  <c r="T525" i="3"/>
  <c r="W894" i="3"/>
  <c r="V894" i="3"/>
  <c r="U894" i="3"/>
  <c r="T894" i="3"/>
  <c r="W618" i="3"/>
  <c r="V618" i="3"/>
  <c r="U618" i="3"/>
  <c r="T618" i="3"/>
  <c r="W2291" i="3"/>
  <c r="V2291" i="3"/>
  <c r="U2291" i="3"/>
  <c r="T2291" i="3"/>
  <c r="W1473" i="3"/>
  <c r="V1473" i="3"/>
  <c r="U1473" i="3"/>
  <c r="T1473" i="3"/>
  <c r="W4027" i="3"/>
  <c r="V4027" i="3"/>
  <c r="U4027" i="3"/>
  <c r="T4027" i="3"/>
  <c r="W911" i="3"/>
  <c r="V911" i="3"/>
  <c r="U911" i="3"/>
  <c r="T911" i="3"/>
  <c r="W167" i="3"/>
  <c r="V167" i="3"/>
  <c r="U167" i="3"/>
  <c r="T167" i="3"/>
  <c r="W1180" i="3"/>
  <c r="V1180" i="3"/>
  <c r="U1180" i="3"/>
  <c r="T1180" i="3"/>
  <c r="W2723" i="3"/>
  <c r="V2723" i="3"/>
  <c r="U2723" i="3"/>
  <c r="T2723" i="3"/>
  <c r="W2270" i="3"/>
  <c r="V2270" i="3"/>
  <c r="U2270" i="3"/>
  <c r="T2270" i="3"/>
  <c r="W864" i="3"/>
  <c r="V864" i="3"/>
  <c r="U864" i="3"/>
  <c r="T864" i="3"/>
  <c r="W1505" i="3"/>
  <c r="V1505" i="3"/>
  <c r="U1505" i="3"/>
  <c r="T1505" i="3"/>
  <c r="W1355" i="3"/>
  <c r="V1355" i="3"/>
  <c r="U1355" i="3"/>
  <c r="T1355" i="3"/>
  <c r="W979" i="3"/>
  <c r="V979" i="3"/>
  <c r="U979" i="3"/>
  <c r="T979" i="3"/>
  <c r="W3448" i="3"/>
  <c r="V3448" i="3"/>
  <c r="U3448" i="3"/>
  <c r="T3448" i="3"/>
  <c r="W3299" i="3"/>
  <c r="V3299" i="3"/>
  <c r="U3299" i="3"/>
  <c r="T3299" i="3"/>
  <c r="W2390" i="3"/>
  <c r="V2390" i="3"/>
  <c r="U2390" i="3"/>
  <c r="T2390" i="3"/>
  <c r="W1447" i="3"/>
  <c r="V1447" i="3"/>
  <c r="U1447" i="3"/>
  <c r="T1447" i="3"/>
  <c r="W955" i="3"/>
  <c r="V955" i="3"/>
  <c r="U955" i="3"/>
  <c r="T955" i="3"/>
  <c r="W480" i="3"/>
  <c r="V480" i="3"/>
  <c r="U480" i="3"/>
  <c r="T480" i="3"/>
  <c r="W4079" i="3"/>
  <c r="V4079" i="3"/>
  <c r="U4079" i="3"/>
  <c r="T4079" i="3"/>
  <c r="W4044" i="3"/>
  <c r="V4044" i="3"/>
  <c r="U4044" i="3"/>
  <c r="T4044" i="3"/>
  <c r="W1817" i="3"/>
  <c r="V1817" i="3"/>
  <c r="U1817" i="3"/>
  <c r="T1817" i="3"/>
  <c r="W63" i="3"/>
  <c r="V63" i="3"/>
  <c r="U63" i="3"/>
  <c r="T63" i="3"/>
  <c r="W3834" i="3"/>
  <c r="V3834" i="3"/>
  <c r="U3834" i="3"/>
  <c r="T3834" i="3"/>
  <c r="W1408" i="3"/>
  <c r="V1408" i="3"/>
  <c r="U1408" i="3"/>
  <c r="T1408" i="3"/>
  <c r="W381" i="3"/>
  <c r="V381" i="3"/>
  <c r="U381" i="3"/>
  <c r="T381" i="3"/>
  <c r="W274" i="3"/>
  <c r="V274" i="3"/>
  <c r="U274" i="3"/>
  <c r="T274" i="3"/>
  <c r="W915" i="3"/>
  <c r="V915" i="3"/>
  <c r="U915" i="3"/>
  <c r="T915" i="3"/>
  <c r="W1059" i="3"/>
  <c r="V1059" i="3"/>
  <c r="U1059" i="3"/>
  <c r="T1059" i="3"/>
  <c r="W4362" i="3"/>
  <c r="V4362" i="3"/>
  <c r="U4362" i="3"/>
  <c r="T4362" i="3"/>
  <c r="W4677" i="3"/>
  <c r="V4677" i="3"/>
  <c r="U4677" i="3"/>
  <c r="T4677" i="3"/>
  <c r="W1776" i="3"/>
  <c r="V1776" i="3"/>
  <c r="U1776" i="3"/>
  <c r="T1776" i="3"/>
  <c r="W1460" i="3"/>
  <c r="V1460" i="3"/>
  <c r="U1460" i="3"/>
  <c r="T1460" i="3"/>
  <c r="W3311" i="3"/>
  <c r="V3311" i="3"/>
  <c r="U3311" i="3"/>
  <c r="T3311" i="3"/>
  <c r="W1742" i="3"/>
  <c r="V1742" i="3"/>
  <c r="U1742" i="3"/>
  <c r="T1742" i="3"/>
  <c r="W3413" i="3"/>
  <c r="V3413" i="3"/>
  <c r="U3413" i="3"/>
  <c r="T3413" i="3"/>
  <c r="W2200" i="3"/>
  <c r="V2200" i="3"/>
  <c r="U2200" i="3"/>
  <c r="T2200" i="3"/>
  <c r="W408" i="3"/>
  <c r="V408" i="3"/>
  <c r="U408" i="3"/>
  <c r="T408" i="3"/>
  <c r="W2792" i="3"/>
  <c r="V2792" i="3"/>
  <c r="U2792" i="3"/>
  <c r="T2792" i="3"/>
  <c r="W93" i="3"/>
  <c r="V93" i="3"/>
  <c r="U93" i="3"/>
  <c r="T93" i="3"/>
  <c r="W3778" i="3"/>
  <c r="V3778" i="3"/>
  <c r="U3778" i="3"/>
  <c r="T3778" i="3"/>
  <c r="W3760" i="3"/>
  <c r="V3760" i="3"/>
  <c r="U3760" i="3"/>
  <c r="T3760" i="3"/>
  <c r="W2403" i="3"/>
  <c r="V2403" i="3"/>
  <c r="U2403" i="3"/>
  <c r="T2403" i="3"/>
  <c r="W1417" i="3"/>
  <c r="V1417" i="3"/>
  <c r="U1417" i="3"/>
  <c r="T1417" i="3"/>
  <c r="W529" i="3"/>
  <c r="V529" i="3"/>
  <c r="U529" i="3"/>
  <c r="T529" i="3"/>
  <c r="W1427" i="3"/>
  <c r="V1427" i="3"/>
  <c r="U1427" i="3"/>
  <c r="T1427" i="3"/>
  <c r="W3445" i="3"/>
  <c r="V3445" i="3"/>
  <c r="U3445" i="3"/>
  <c r="T3445" i="3"/>
  <c r="W1316" i="3"/>
  <c r="V1316" i="3"/>
  <c r="U1316" i="3"/>
  <c r="T1316" i="3"/>
  <c r="W4213" i="3"/>
  <c r="V4213" i="3"/>
  <c r="U4213" i="3"/>
  <c r="T4213" i="3"/>
  <c r="W2387" i="3"/>
  <c r="V2387" i="3"/>
  <c r="U2387" i="3"/>
  <c r="T2387" i="3"/>
  <c r="W767" i="3"/>
  <c r="V767" i="3"/>
  <c r="U767" i="3"/>
  <c r="T767" i="3"/>
  <c r="W2181" i="3"/>
  <c r="V2181" i="3"/>
  <c r="U2181" i="3"/>
  <c r="T2181" i="3"/>
  <c r="W342" i="3"/>
  <c r="V342" i="3"/>
  <c r="U342" i="3"/>
  <c r="T342" i="3"/>
  <c r="W4881" i="3"/>
  <c r="V4881" i="3"/>
  <c r="U4881" i="3"/>
  <c r="T4881" i="3"/>
  <c r="W2865" i="3"/>
  <c r="V2865" i="3"/>
  <c r="U2865" i="3"/>
  <c r="T2865" i="3"/>
  <c r="W3266" i="3"/>
  <c r="V3266" i="3"/>
  <c r="U3266" i="3"/>
  <c r="T3266" i="3"/>
  <c r="W733" i="3"/>
  <c r="V733" i="3"/>
  <c r="U733" i="3"/>
  <c r="T733" i="3"/>
  <c r="W3189" i="3"/>
  <c r="V3189" i="3"/>
  <c r="U3189" i="3"/>
  <c r="T3189" i="3"/>
  <c r="W3978" i="3"/>
  <c r="V3978" i="3"/>
  <c r="U3978" i="3"/>
  <c r="T3978" i="3"/>
  <c r="W3898" i="3"/>
  <c r="V3898" i="3"/>
  <c r="U3898" i="3"/>
  <c r="T3898" i="3"/>
  <c r="W1905" i="3"/>
  <c r="V1905" i="3"/>
  <c r="U1905" i="3"/>
  <c r="T1905" i="3"/>
  <c r="W3900" i="3"/>
  <c r="V3900" i="3"/>
  <c r="U3900" i="3"/>
  <c r="T3900" i="3"/>
  <c r="W3254" i="3"/>
  <c r="V3254" i="3"/>
  <c r="U3254" i="3"/>
  <c r="T3254" i="3"/>
  <c r="W1595" i="3"/>
  <c r="V1595" i="3"/>
  <c r="U1595" i="3"/>
  <c r="T1595" i="3"/>
  <c r="W1046" i="3"/>
  <c r="V1046" i="3"/>
  <c r="U1046" i="3"/>
  <c r="T1046" i="3"/>
  <c r="W2994" i="3"/>
  <c r="V2994" i="3"/>
  <c r="U2994" i="3"/>
  <c r="T2994" i="3"/>
  <c r="W1248" i="3"/>
  <c r="V1248" i="3"/>
  <c r="U1248" i="3"/>
  <c r="T1248" i="3"/>
  <c r="W4008" i="3"/>
  <c r="V4008" i="3"/>
  <c r="U4008" i="3"/>
  <c r="T4008" i="3"/>
  <c r="W1440" i="3"/>
  <c r="V1440" i="3"/>
  <c r="U1440" i="3"/>
  <c r="T1440" i="3"/>
  <c r="W2464" i="3"/>
  <c r="V2464" i="3"/>
  <c r="U2464" i="3"/>
  <c r="T2464" i="3"/>
  <c r="W4164" i="3"/>
  <c r="V4164" i="3"/>
  <c r="U4164" i="3"/>
  <c r="T4164" i="3"/>
  <c r="W247" i="3"/>
  <c r="V247" i="3"/>
  <c r="U247" i="3"/>
  <c r="T247" i="3"/>
  <c r="W2211" i="3"/>
  <c r="V2211" i="3"/>
  <c r="U2211" i="3"/>
  <c r="T2211" i="3"/>
  <c r="W2956" i="3"/>
  <c r="V2956" i="3"/>
  <c r="U2956" i="3"/>
  <c r="T2956" i="3"/>
  <c r="W1639" i="3"/>
  <c r="V1639" i="3"/>
  <c r="U1639" i="3"/>
  <c r="T1639" i="3"/>
  <c r="W3863" i="3"/>
  <c r="V3863" i="3"/>
  <c r="U3863" i="3"/>
  <c r="T3863" i="3"/>
  <c r="W918" i="3"/>
  <c r="V918" i="3"/>
  <c r="U918" i="3"/>
  <c r="T918" i="3"/>
  <c r="W4460" i="3"/>
  <c r="V4460" i="3"/>
  <c r="U4460" i="3"/>
  <c r="T4460" i="3"/>
  <c r="W1115" i="3"/>
  <c r="V1115" i="3"/>
  <c r="U1115" i="3"/>
  <c r="T1115" i="3"/>
  <c r="W4485" i="3"/>
  <c r="V4485" i="3"/>
  <c r="U4485" i="3"/>
  <c r="T4485" i="3"/>
  <c r="W3580" i="3"/>
  <c r="V3580" i="3"/>
  <c r="U3580" i="3"/>
  <c r="T3580" i="3"/>
  <c r="W3548" i="3"/>
  <c r="V3548" i="3"/>
  <c r="U3548" i="3"/>
  <c r="T3548" i="3"/>
  <c r="W1759" i="3"/>
  <c r="V1759" i="3"/>
  <c r="U1759" i="3"/>
  <c r="T1759" i="3"/>
  <c r="W802" i="3"/>
  <c r="V802" i="3"/>
  <c r="U802" i="3"/>
  <c r="T802" i="3"/>
  <c r="W3035" i="3"/>
  <c r="V3035" i="3"/>
  <c r="U3035" i="3"/>
  <c r="T3035" i="3"/>
  <c r="W588" i="3"/>
  <c r="V588" i="3"/>
  <c r="U588" i="3"/>
  <c r="T588" i="3"/>
  <c r="W1230" i="3"/>
  <c r="V1230" i="3"/>
  <c r="U1230" i="3"/>
  <c r="T1230" i="3"/>
  <c r="W4215" i="3"/>
  <c r="V4215" i="3"/>
  <c r="U4215" i="3"/>
  <c r="T4215" i="3"/>
  <c r="W2645" i="3"/>
  <c r="V2645" i="3"/>
  <c r="U2645" i="3"/>
  <c r="T2645" i="3"/>
  <c r="W1073" i="3"/>
  <c r="V1073" i="3"/>
  <c r="U1073" i="3"/>
  <c r="T1073" i="3"/>
  <c r="W3996" i="3"/>
  <c r="V3996" i="3"/>
  <c r="U3996" i="3"/>
  <c r="T3996" i="3"/>
  <c r="W3814" i="3"/>
  <c r="V3814" i="3"/>
  <c r="U3814" i="3"/>
  <c r="T3814" i="3"/>
  <c r="W2005" i="3"/>
  <c r="V2005" i="3"/>
  <c r="U2005" i="3"/>
  <c r="T2005" i="3"/>
  <c r="W3301" i="3"/>
  <c r="V3301" i="3"/>
  <c r="U3301" i="3"/>
  <c r="T3301" i="3"/>
  <c r="W2175" i="3"/>
  <c r="V2175" i="3"/>
  <c r="U2175" i="3"/>
  <c r="T2175" i="3"/>
  <c r="W2915" i="3"/>
  <c r="V2915" i="3"/>
  <c r="U2915" i="3"/>
  <c r="T2915" i="3"/>
  <c r="W4892" i="3"/>
  <c r="V4892" i="3"/>
  <c r="U4892" i="3"/>
  <c r="T4892" i="3"/>
  <c r="W3709" i="3"/>
  <c r="V3709" i="3"/>
  <c r="U3709" i="3"/>
  <c r="T3709" i="3"/>
  <c r="W711" i="3"/>
  <c r="V711" i="3"/>
  <c r="U711" i="3"/>
  <c r="T711" i="3"/>
  <c r="W4232" i="3"/>
  <c r="V4232" i="3"/>
  <c r="U4232" i="3"/>
  <c r="T4232" i="3"/>
  <c r="W1610" i="3"/>
  <c r="V1610" i="3"/>
  <c r="U1610" i="3"/>
  <c r="T1610" i="3"/>
  <c r="W1577" i="3"/>
  <c r="V1577" i="3"/>
  <c r="U1577" i="3"/>
  <c r="T1577" i="3"/>
  <c r="W1424" i="3"/>
  <c r="V1424" i="3"/>
  <c r="U1424" i="3"/>
  <c r="T1424" i="3"/>
  <c r="W4805" i="3"/>
  <c r="V4805" i="3"/>
  <c r="U4805" i="3"/>
  <c r="T4805" i="3"/>
  <c r="W3223" i="3"/>
  <c r="V3223" i="3"/>
  <c r="U3223" i="3"/>
  <c r="T3223" i="3"/>
  <c r="W1310" i="3"/>
  <c r="V1310" i="3"/>
  <c r="U1310" i="3"/>
  <c r="T1310" i="3"/>
  <c r="W3122" i="3"/>
  <c r="V3122" i="3"/>
  <c r="U3122" i="3"/>
  <c r="T3122" i="3"/>
  <c r="W1456" i="3"/>
  <c r="V1456" i="3"/>
  <c r="U1456" i="3"/>
  <c r="T1456" i="3"/>
  <c r="W2787" i="3"/>
  <c r="V2787" i="3"/>
  <c r="U2787" i="3"/>
  <c r="T2787" i="3"/>
  <c r="W2462" i="3"/>
  <c r="V2462" i="3"/>
  <c r="U2462" i="3"/>
  <c r="T2462" i="3"/>
  <c r="W4613" i="3"/>
  <c r="V4613" i="3"/>
  <c r="U4613" i="3"/>
  <c r="T4613" i="3"/>
  <c r="W2725" i="3"/>
  <c r="V2725" i="3"/>
  <c r="U2725" i="3"/>
  <c r="T2725" i="3"/>
  <c r="W4784" i="3"/>
  <c r="V4784" i="3"/>
  <c r="U4784" i="3"/>
  <c r="T4784" i="3"/>
  <c r="W2421" i="3"/>
  <c r="V2421" i="3"/>
  <c r="U2421" i="3"/>
  <c r="T2421" i="3"/>
  <c r="W2445" i="3"/>
  <c r="V2445" i="3"/>
  <c r="U2445" i="3"/>
  <c r="T2445" i="3"/>
  <c r="W1744" i="3"/>
  <c r="V1744" i="3"/>
  <c r="U1744" i="3"/>
  <c r="T1744" i="3"/>
  <c r="W2803" i="3"/>
  <c r="V2803" i="3"/>
  <c r="U2803" i="3"/>
  <c r="T2803" i="3"/>
  <c r="W3073" i="3"/>
  <c r="V3073" i="3"/>
  <c r="U3073" i="3"/>
  <c r="T3073" i="3"/>
  <c r="W1044" i="3"/>
  <c r="V1044" i="3"/>
  <c r="U1044" i="3"/>
  <c r="T1044" i="3"/>
  <c r="W3566" i="3"/>
  <c r="V3566" i="3"/>
  <c r="U3566" i="3"/>
  <c r="T3566" i="3"/>
  <c r="W1814" i="3"/>
  <c r="V1814" i="3"/>
  <c r="U1814" i="3"/>
  <c r="T1814" i="3"/>
  <c r="W60" i="3"/>
  <c r="V60" i="3"/>
  <c r="U60" i="3"/>
  <c r="T60" i="3"/>
  <c r="W3701" i="3"/>
  <c r="V3701" i="3"/>
  <c r="U3701" i="3"/>
  <c r="T3701" i="3"/>
  <c r="W4380" i="3"/>
  <c r="V4380" i="3"/>
  <c r="U4380" i="3"/>
  <c r="T4380" i="3"/>
  <c r="W2816" i="3"/>
  <c r="V2816" i="3"/>
  <c r="U2816" i="3"/>
  <c r="T2816" i="3"/>
  <c r="W1199" i="3"/>
  <c r="V1199" i="3"/>
  <c r="U1199" i="3"/>
  <c r="T1199" i="3"/>
  <c r="W4878" i="3"/>
  <c r="V4878" i="3"/>
  <c r="U4878" i="3"/>
  <c r="T4878" i="3"/>
  <c r="W111" i="3"/>
  <c r="V111" i="3"/>
  <c r="U111" i="3"/>
  <c r="T111" i="3"/>
  <c r="W4847" i="3"/>
  <c r="V4847" i="3"/>
  <c r="U4847" i="3"/>
  <c r="T4847" i="3"/>
  <c r="W3245" i="3"/>
  <c r="V3245" i="3"/>
  <c r="U3245" i="3"/>
  <c r="T3245" i="3"/>
  <c r="W1265" i="3"/>
  <c r="V1265" i="3"/>
  <c r="U1265" i="3"/>
  <c r="T1265" i="3"/>
  <c r="W4066" i="3"/>
  <c r="V4066" i="3"/>
  <c r="U4066" i="3"/>
  <c r="T4066" i="3"/>
  <c r="W4975" i="3"/>
  <c r="V4975" i="3"/>
  <c r="U4975" i="3"/>
  <c r="T4975" i="3"/>
  <c r="W443" i="3"/>
  <c r="V443" i="3"/>
  <c r="U443" i="3"/>
  <c r="T443" i="3"/>
  <c r="W2003" i="3"/>
  <c r="V2003" i="3"/>
  <c r="U2003" i="3"/>
  <c r="T2003" i="3"/>
  <c r="W839" i="3"/>
  <c r="V839" i="3"/>
  <c r="U839" i="3"/>
  <c r="T839" i="3"/>
  <c r="W2758" i="3"/>
  <c r="V2758" i="3"/>
  <c r="U2758" i="3"/>
  <c r="T2758" i="3"/>
  <c r="W3620" i="3"/>
  <c r="V3620" i="3"/>
  <c r="U3620" i="3"/>
  <c r="T3620" i="3"/>
  <c r="W2842" i="3"/>
  <c r="V2842" i="3"/>
  <c r="U2842" i="3"/>
  <c r="T2842" i="3"/>
  <c r="W2669" i="3"/>
  <c r="V2669" i="3"/>
  <c r="U2669" i="3"/>
  <c r="T2669" i="3"/>
  <c r="W4432" i="3"/>
  <c r="V4432" i="3"/>
  <c r="U4432" i="3"/>
  <c r="T4432" i="3"/>
  <c r="W1406" i="3"/>
  <c r="V1406" i="3"/>
  <c r="U1406" i="3"/>
  <c r="T1406" i="3"/>
  <c r="W2880" i="3"/>
  <c r="V2880" i="3"/>
  <c r="U2880" i="3"/>
  <c r="T2880" i="3"/>
  <c r="W1174" i="3"/>
  <c r="V1174" i="3"/>
  <c r="U1174" i="3"/>
  <c r="T1174" i="3"/>
  <c r="W4905" i="3"/>
  <c r="V4905" i="3"/>
  <c r="U4905" i="3"/>
  <c r="T4905" i="3"/>
  <c r="W2414" i="3"/>
  <c r="V2414" i="3"/>
  <c r="U2414" i="3"/>
  <c r="T2414" i="3"/>
  <c r="W4918" i="3"/>
  <c r="V4918" i="3"/>
  <c r="U4918" i="3"/>
  <c r="T4918" i="3"/>
  <c r="W1451" i="3"/>
  <c r="V1451" i="3"/>
  <c r="U1451" i="3"/>
  <c r="T1451" i="3"/>
  <c r="W1567" i="3"/>
  <c r="V1567" i="3"/>
  <c r="U1567" i="3"/>
  <c r="T1567" i="3"/>
  <c r="W1276" i="3"/>
  <c r="V1276" i="3"/>
  <c r="U1276" i="3"/>
  <c r="T1276" i="3"/>
  <c r="W2189" i="3"/>
  <c r="V2189" i="3"/>
  <c r="U2189" i="3"/>
  <c r="T2189" i="3"/>
  <c r="W4287" i="3"/>
  <c r="V4287" i="3"/>
  <c r="U4287" i="3"/>
  <c r="T4287" i="3"/>
  <c r="W4257" i="3"/>
  <c r="V4257" i="3"/>
  <c r="U4257" i="3"/>
  <c r="T4257" i="3"/>
  <c r="W4383" i="3"/>
  <c r="V4383" i="3"/>
  <c r="U4383" i="3"/>
  <c r="T4383" i="3"/>
  <c r="W2012" i="3"/>
  <c r="V2012" i="3"/>
  <c r="U2012" i="3"/>
  <c r="T2012" i="3"/>
  <c r="W3277" i="3"/>
  <c r="V3277" i="3"/>
  <c r="U3277" i="3"/>
  <c r="T3277" i="3"/>
  <c r="W4089" i="3"/>
  <c r="V4089" i="3"/>
  <c r="U4089" i="3"/>
  <c r="T4089" i="3"/>
  <c r="W3501" i="3"/>
  <c r="V3501" i="3"/>
  <c r="U3501" i="3"/>
  <c r="T3501" i="3"/>
  <c r="W654" i="3"/>
  <c r="V654" i="3"/>
  <c r="U654" i="3"/>
  <c r="T654" i="3"/>
  <c r="W1575" i="3"/>
  <c r="V1575" i="3"/>
  <c r="U1575" i="3"/>
  <c r="T1575" i="3"/>
  <c r="W4335" i="3"/>
  <c r="V4335" i="3"/>
  <c r="U4335" i="3"/>
  <c r="T4335" i="3"/>
  <c r="W4828" i="3"/>
  <c r="V4828" i="3"/>
  <c r="U4828" i="3"/>
  <c r="T4828" i="3"/>
  <c r="W3199" i="3"/>
  <c r="V3199" i="3"/>
  <c r="U3199" i="3"/>
  <c r="T3199" i="3"/>
  <c r="W2790" i="3"/>
  <c r="V2790" i="3"/>
  <c r="U2790" i="3"/>
  <c r="T2790" i="3"/>
  <c r="W1532" i="3"/>
  <c r="V1532" i="3"/>
  <c r="U1532" i="3"/>
  <c r="T1532" i="3"/>
  <c r="W3015" i="3"/>
  <c r="V3015" i="3"/>
  <c r="U3015" i="3"/>
  <c r="T3015" i="3"/>
  <c r="W1936" i="3"/>
  <c r="V1936" i="3"/>
  <c r="U1936" i="3"/>
  <c r="T1936" i="3"/>
  <c r="W514" i="3"/>
  <c r="V514" i="3"/>
  <c r="U514" i="3"/>
  <c r="T514" i="3"/>
  <c r="W4155" i="3"/>
  <c r="V4155" i="3"/>
  <c r="U4155" i="3"/>
  <c r="T4155" i="3"/>
  <c r="W1946" i="3"/>
  <c r="V1946" i="3"/>
  <c r="U1946" i="3"/>
  <c r="T1946" i="3"/>
  <c r="W4660" i="3"/>
  <c r="V4660" i="3"/>
  <c r="U4660" i="3"/>
  <c r="T4660" i="3"/>
  <c r="W1751" i="3"/>
  <c r="V1751" i="3"/>
  <c r="U1751" i="3"/>
  <c r="T1751" i="3"/>
  <c r="W1878" i="3"/>
  <c r="V1878" i="3"/>
  <c r="U1878" i="3"/>
  <c r="T1878" i="3"/>
  <c r="W3342" i="3"/>
  <c r="V3342" i="3"/>
  <c r="U3342" i="3"/>
  <c r="T3342" i="3"/>
  <c r="W2332" i="3"/>
  <c r="V2332" i="3"/>
  <c r="U2332" i="3"/>
  <c r="T2332" i="3"/>
  <c r="W3581" i="3"/>
  <c r="V3581" i="3"/>
  <c r="U3581" i="3"/>
  <c r="T3581" i="3"/>
  <c r="W1501" i="3"/>
  <c r="V1501" i="3"/>
  <c r="U1501" i="3"/>
  <c r="T1501" i="3"/>
  <c r="W4081" i="3"/>
  <c r="V4081" i="3"/>
  <c r="U4081" i="3"/>
  <c r="T4081" i="3"/>
  <c r="W2632" i="3"/>
  <c r="V2632" i="3"/>
  <c r="U2632" i="3"/>
  <c r="T2632" i="3"/>
  <c r="W2694" i="3"/>
  <c r="V2694" i="3"/>
  <c r="U2694" i="3"/>
  <c r="T2694" i="3"/>
  <c r="W2738" i="3"/>
  <c r="V2738" i="3"/>
  <c r="U2738" i="3"/>
  <c r="T2738" i="3"/>
  <c r="W4293" i="3"/>
  <c r="V4293" i="3"/>
  <c r="U4293" i="3"/>
  <c r="T4293" i="3"/>
  <c r="W3634" i="3"/>
  <c r="V3634" i="3"/>
  <c r="U3634" i="3"/>
  <c r="T3634" i="3"/>
  <c r="W2260" i="3"/>
  <c r="V2260" i="3"/>
  <c r="U2260" i="3"/>
  <c r="T2260" i="3"/>
  <c r="W2584" i="3"/>
  <c r="V2584" i="3"/>
  <c r="U2584" i="3"/>
  <c r="T2584" i="3"/>
  <c r="W4718" i="3"/>
  <c r="V4718" i="3"/>
  <c r="U4718" i="3"/>
  <c r="T4718" i="3"/>
  <c r="W4258" i="3"/>
  <c r="V4258" i="3"/>
  <c r="U4258" i="3"/>
  <c r="T4258" i="3"/>
  <c r="W4134" i="3"/>
  <c r="V4134" i="3"/>
  <c r="U4134" i="3"/>
  <c r="T4134" i="3"/>
  <c r="W2466" i="3"/>
  <c r="V2466" i="3"/>
  <c r="U2466" i="3"/>
  <c r="T2466" i="3"/>
  <c r="W4329" i="3"/>
  <c r="V4329" i="3"/>
  <c r="U4329" i="3"/>
  <c r="T4329" i="3"/>
  <c r="W2503" i="3"/>
  <c r="V2503" i="3"/>
  <c r="U2503" i="3"/>
  <c r="T2503" i="3"/>
  <c r="W4086" i="3"/>
  <c r="V4086" i="3"/>
  <c r="U4086" i="3"/>
  <c r="T4086" i="3"/>
  <c r="W2760" i="3"/>
  <c r="V2760" i="3"/>
  <c r="U2760" i="3"/>
  <c r="T2760" i="3"/>
  <c r="W2611" i="3"/>
  <c r="V2611" i="3"/>
  <c r="U2611" i="3"/>
  <c r="T2611" i="3"/>
  <c r="W2320" i="3"/>
  <c r="V2320" i="3"/>
  <c r="U2320" i="3"/>
  <c r="T2320" i="3"/>
  <c r="W4566" i="3"/>
  <c r="V4566" i="3"/>
  <c r="U4566" i="3"/>
  <c r="T4566" i="3"/>
  <c r="W3388" i="3"/>
  <c r="V3388" i="3"/>
  <c r="U3388" i="3"/>
  <c r="T3388" i="3"/>
  <c r="W4888" i="3"/>
  <c r="V4888" i="3"/>
  <c r="U4888" i="3"/>
  <c r="T4888" i="3"/>
  <c r="W3725" i="3"/>
  <c r="V3725" i="3"/>
  <c r="U3725" i="3"/>
  <c r="T3725" i="3"/>
  <c r="W3649" i="3"/>
  <c r="V3649" i="3"/>
  <c r="U3649" i="3"/>
  <c r="T3649" i="3"/>
  <c r="W3207" i="3"/>
  <c r="V3207" i="3"/>
  <c r="U3207" i="3"/>
  <c r="T3207" i="3"/>
  <c r="W4200" i="3"/>
  <c r="V4200" i="3"/>
  <c r="U4200" i="3"/>
  <c r="T4200" i="3"/>
  <c r="W4202" i="3"/>
  <c r="V4202" i="3"/>
  <c r="U4202" i="3"/>
  <c r="T4202" i="3"/>
  <c r="W1860" i="3"/>
  <c r="V1860" i="3"/>
  <c r="U1860" i="3"/>
  <c r="T1860" i="3"/>
  <c r="W3436" i="3"/>
  <c r="V3436" i="3"/>
  <c r="U3436" i="3"/>
  <c r="T3436" i="3"/>
  <c r="W3041" i="3"/>
  <c r="V3041" i="3"/>
  <c r="U3041" i="3"/>
  <c r="T3041" i="3"/>
  <c r="W3713" i="3"/>
  <c r="V3713" i="3"/>
  <c r="U3713" i="3"/>
  <c r="T3713" i="3"/>
  <c r="W3714" i="3"/>
  <c r="V3714" i="3"/>
  <c r="U3714" i="3"/>
  <c r="T3714" i="3"/>
  <c r="W2040" i="3"/>
  <c r="V2040" i="3"/>
  <c r="U2040" i="3"/>
  <c r="T2040" i="3"/>
  <c r="W3777" i="3"/>
  <c r="V3777" i="3"/>
  <c r="U3777" i="3"/>
  <c r="T3777" i="3"/>
  <c r="W3021" i="3"/>
  <c r="V3021" i="3"/>
  <c r="U3021" i="3"/>
  <c r="T3021" i="3"/>
  <c r="W1725" i="3"/>
  <c r="V1725" i="3"/>
  <c r="U1725" i="3"/>
  <c r="T1725" i="3"/>
  <c r="W3631" i="3"/>
  <c r="V3631" i="3"/>
  <c r="U3631" i="3"/>
  <c r="T3631" i="3"/>
  <c r="W3699" i="3"/>
  <c r="V3699" i="3"/>
  <c r="U3699" i="3"/>
  <c r="T3699" i="3"/>
  <c r="W2975" i="3"/>
  <c r="V2975" i="3"/>
  <c r="U2975" i="3"/>
  <c r="T2975" i="3"/>
  <c r="W4360" i="3"/>
  <c r="V4360" i="3"/>
  <c r="U4360" i="3"/>
  <c r="T4360" i="3"/>
  <c r="W4725" i="3"/>
  <c r="V4725" i="3"/>
  <c r="U4725" i="3"/>
  <c r="T4725" i="3"/>
  <c r="W360" i="3"/>
  <c r="V360" i="3"/>
  <c r="U360" i="3"/>
  <c r="T360" i="3"/>
  <c r="W2962" i="3"/>
  <c r="V2962" i="3"/>
  <c r="U2962" i="3"/>
  <c r="T2962" i="3"/>
  <c r="W4506" i="3"/>
  <c r="V4506" i="3"/>
  <c r="U4506" i="3"/>
  <c r="T4506" i="3"/>
  <c r="W3496" i="3"/>
  <c r="V3496" i="3"/>
  <c r="U3496" i="3"/>
  <c r="T3496" i="3"/>
  <c r="W3543" i="3"/>
  <c r="V3543" i="3"/>
  <c r="U3543" i="3"/>
  <c r="T3543" i="3"/>
  <c r="W2896" i="3"/>
  <c r="V2896" i="3"/>
  <c r="U2896" i="3"/>
  <c r="T2896" i="3"/>
  <c r="W4644" i="3"/>
  <c r="V4644" i="3"/>
  <c r="U4644" i="3"/>
  <c r="T4644" i="3"/>
  <c r="W4679" i="3"/>
  <c r="V4679" i="3"/>
  <c r="U4679" i="3"/>
  <c r="T4679" i="3"/>
  <c r="W4500" i="3"/>
  <c r="V4500" i="3"/>
  <c r="U4500" i="3"/>
  <c r="T4500" i="3"/>
  <c r="W2788" i="3"/>
  <c r="V2788" i="3"/>
  <c r="U2788" i="3"/>
  <c r="T2788" i="3"/>
  <c r="W3074" i="3"/>
  <c r="V3074" i="3"/>
  <c r="U3074" i="3"/>
  <c r="T3074" i="3"/>
  <c r="W4824" i="3"/>
  <c r="V4824" i="3"/>
  <c r="U4824" i="3"/>
  <c r="T4824" i="3"/>
  <c r="W3733" i="3"/>
  <c r="V3733" i="3"/>
  <c r="U3733" i="3"/>
  <c r="T3733" i="3"/>
  <c r="W3238" i="3"/>
  <c r="V3238" i="3"/>
  <c r="U3238" i="3"/>
  <c r="T3238" i="3"/>
  <c r="W1042" i="3"/>
  <c r="V1042" i="3"/>
  <c r="U1042" i="3"/>
  <c r="T1042" i="3"/>
  <c r="W1405" i="3"/>
  <c r="V1405" i="3"/>
  <c r="U1405" i="3"/>
  <c r="T1405" i="3"/>
  <c r="W4510" i="3"/>
  <c r="V4510" i="3"/>
  <c r="U4510" i="3"/>
  <c r="T4510" i="3"/>
  <c r="W4538" i="3"/>
  <c r="V4538" i="3"/>
  <c r="U4538" i="3"/>
  <c r="T4538" i="3"/>
  <c r="W2796" i="3"/>
  <c r="V2796" i="3"/>
  <c r="U2796" i="3"/>
  <c r="T2796" i="3"/>
  <c r="W3324" i="3"/>
  <c r="V3324" i="3"/>
  <c r="U3324" i="3"/>
  <c r="T3324" i="3"/>
  <c r="W2886" i="3"/>
  <c r="V2886" i="3"/>
  <c r="U2886" i="3"/>
  <c r="T2886" i="3"/>
  <c r="W3559" i="3"/>
  <c r="V3559" i="3"/>
  <c r="U3559" i="3"/>
  <c r="T3559" i="3"/>
  <c r="W4312" i="3"/>
  <c r="V4312" i="3"/>
  <c r="U4312" i="3"/>
  <c r="T4312" i="3"/>
  <c r="W4138" i="3"/>
  <c r="V4138" i="3"/>
  <c r="U4138" i="3"/>
  <c r="T4138" i="3"/>
  <c r="W4673" i="3"/>
  <c r="V4673" i="3"/>
  <c r="U4673" i="3"/>
  <c r="T4673" i="3"/>
  <c r="W3652" i="3"/>
  <c r="V3652" i="3"/>
  <c r="U3652" i="3"/>
  <c r="T3652" i="3"/>
  <c r="W2045" i="3"/>
  <c r="V2045" i="3"/>
  <c r="U2045" i="3"/>
  <c r="T2045" i="3"/>
  <c r="W4768" i="3"/>
  <c r="V4768" i="3"/>
  <c r="U4768" i="3"/>
  <c r="T4768" i="3"/>
  <c r="W4856" i="3"/>
  <c r="V4856" i="3"/>
  <c r="U4856" i="3"/>
  <c r="T4856" i="3"/>
  <c r="W3079" i="3"/>
  <c r="V3079" i="3"/>
  <c r="U3079" i="3"/>
  <c r="T3079" i="3"/>
  <c r="W2657" i="3"/>
  <c r="V2657" i="3"/>
  <c r="U2657" i="3"/>
  <c r="T2657" i="3"/>
  <c r="W4963" i="3"/>
  <c r="V4963" i="3"/>
  <c r="U4963" i="3"/>
  <c r="T4963" i="3"/>
  <c r="W3807" i="3"/>
  <c r="V3807" i="3"/>
  <c r="U3807" i="3"/>
  <c r="T3807" i="3"/>
  <c r="W3438" i="3"/>
  <c r="V3438" i="3"/>
  <c r="U3438" i="3"/>
  <c r="T3438" i="3"/>
  <c r="W2268" i="3"/>
  <c r="V2268" i="3"/>
  <c r="U2268" i="3"/>
  <c r="T2268" i="3"/>
  <c r="W2907" i="3"/>
  <c r="V2907" i="3"/>
  <c r="U2907" i="3"/>
  <c r="T2907" i="3"/>
  <c r="W4803" i="3"/>
  <c r="V4803" i="3"/>
  <c r="U4803" i="3"/>
  <c r="T4803" i="3"/>
  <c r="W4717" i="3"/>
  <c r="V4717" i="3"/>
  <c r="U4717" i="3"/>
  <c r="T4717" i="3"/>
  <c r="W4343" i="3"/>
  <c r="V4343" i="3"/>
  <c r="U4343" i="3"/>
  <c r="T4343" i="3"/>
  <c r="W3203" i="3"/>
  <c r="V3203" i="3"/>
  <c r="U3203" i="3"/>
  <c r="T3203" i="3"/>
  <c r="W3394" i="3"/>
  <c r="V3394" i="3"/>
  <c r="U3394" i="3"/>
  <c r="T3394" i="3"/>
  <c r="W4531" i="3"/>
  <c r="V4531" i="3"/>
  <c r="U4531" i="3"/>
  <c r="T4531" i="3"/>
  <c r="W2" i="3"/>
  <c r="V2" i="3"/>
  <c r="U2" i="3"/>
  <c r="T2" i="3"/>
  <c r="W292" i="3"/>
  <c r="V292" i="3"/>
  <c r="U292" i="3"/>
  <c r="T292" i="3"/>
  <c r="W201" i="3"/>
  <c r="V201" i="3"/>
  <c r="U201" i="3"/>
  <c r="T201" i="3"/>
  <c r="W190" i="3"/>
  <c r="V190" i="3"/>
  <c r="U190" i="3"/>
  <c r="T190" i="3"/>
  <c r="W893" i="3"/>
  <c r="V893" i="3"/>
  <c r="U893" i="3"/>
  <c r="T893" i="3"/>
  <c r="W1359" i="3"/>
  <c r="V1359" i="3"/>
  <c r="U1359" i="3"/>
  <c r="T1359" i="3"/>
  <c r="W1080" i="3"/>
  <c r="V1080" i="3"/>
  <c r="U1080" i="3"/>
  <c r="T1080" i="3"/>
  <c r="W129" i="3"/>
  <c r="V129" i="3"/>
  <c r="U129" i="3"/>
  <c r="T129" i="3"/>
  <c r="W3" i="3"/>
  <c r="V3" i="3"/>
  <c r="U3" i="3"/>
  <c r="T3" i="3"/>
  <c r="W88" i="3"/>
  <c r="V88" i="3"/>
  <c r="U88" i="3"/>
  <c r="T88" i="3"/>
  <c r="W684" i="3"/>
  <c r="V684" i="3"/>
  <c r="U684" i="3"/>
  <c r="T684" i="3"/>
  <c r="W1263" i="3"/>
  <c r="V1263" i="3"/>
  <c r="U1263" i="3"/>
  <c r="T1263" i="3"/>
  <c r="W2735" i="3"/>
  <c r="V2735" i="3"/>
  <c r="U2735" i="3"/>
  <c r="T2735" i="3"/>
  <c r="W1425" i="3"/>
  <c r="V1425" i="3"/>
  <c r="U1425" i="3"/>
  <c r="T1425" i="3"/>
  <c r="W875" i="3"/>
  <c r="V875" i="3"/>
  <c r="U875" i="3"/>
  <c r="T875" i="3"/>
  <c r="W470" i="3"/>
  <c r="V470" i="3"/>
  <c r="U470" i="3"/>
  <c r="T470" i="3"/>
  <c r="W226" i="3"/>
  <c r="V226" i="3"/>
  <c r="U226" i="3"/>
  <c r="T226" i="3"/>
  <c r="W1241" i="3"/>
  <c r="V1241" i="3"/>
  <c r="U1241" i="3"/>
  <c r="T1241" i="3"/>
  <c r="W3352" i="3"/>
  <c r="V3352" i="3"/>
  <c r="U3352" i="3"/>
  <c r="T3352" i="3"/>
  <c r="W1293" i="3"/>
  <c r="V1293" i="3"/>
  <c r="U1293" i="3"/>
  <c r="T1293" i="3"/>
  <c r="W413" i="3"/>
  <c r="V413" i="3"/>
  <c r="U413" i="3"/>
  <c r="T413" i="3"/>
  <c r="W32" i="3"/>
  <c r="V32" i="3"/>
  <c r="U32" i="3"/>
  <c r="T32" i="3"/>
  <c r="W120" i="3"/>
  <c r="V120" i="3"/>
  <c r="U120" i="3"/>
  <c r="T120" i="3"/>
  <c r="W1387" i="3"/>
  <c r="V1387" i="3"/>
  <c r="U1387" i="3"/>
  <c r="T1387" i="3"/>
  <c r="W252" i="3"/>
  <c r="V252" i="3"/>
  <c r="U252" i="3"/>
  <c r="T252" i="3"/>
  <c r="W1784" i="3"/>
  <c r="V1784" i="3"/>
  <c r="U1784" i="3"/>
  <c r="T1784" i="3"/>
  <c r="W1066" i="3"/>
  <c r="V1066" i="3"/>
  <c r="U1066" i="3"/>
  <c r="T1066" i="3"/>
  <c r="W30" i="3"/>
  <c r="V30" i="3"/>
  <c r="U30" i="3"/>
  <c r="T30" i="3"/>
  <c r="W2379" i="3"/>
  <c r="V2379" i="3"/>
  <c r="U2379" i="3"/>
  <c r="T2379" i="3"/>
  <c r="W3349" i="3"/>
  <c r="V3349" i="3"/>
  <c r="U3349" i="3"/>
  <c r="T3349" i="3"/>
  <c r="W823" i="3"/>
  <c r="V823" i="3"/>
  <c r="U823" i="3"/>
  <c r="T823" i="3"/>
  <c r="W43" i="3"/>
  <c r="V43" i="3"/>
  <c r="U43" i="3"/>
  <c r="T43" i="3"/>
  <c r="W1074" i="3"/>
  <c r="V1074" i="3"/>
  <c r="U1074" i="3"/>
  <c r="T1074" i="3"/>
  <c r="W1169" i="3"/>
  <c r="V1169" i="3"/>
  <c r="U1169" i="3"/>
  <c r="T1169" i="3"/>
  <c r="W3357" i="3"/>
  <c r="V3357" i="3"/>
  <c r="U3357" i="3"/>
  <c r="T3357" i="3"/>
  <c r="W713" i="3"/>
  <c r="V713" i="3"/>
  <c r="U713" i="3"/>
  <c r="T713" i="3"/>
  <c r="W171" i="3"/>
  <c r="V171" i="3"/>
  <c r="U171" i="3"/>
  <c r="T171" i="3"/>
  <c r="W615" i="3"/>
  <c r="V615" i="3"/>
  <c r="U615" i="3"/>
  <c r="T615" i="3"/>
  <c r="W533" i="3"/>
  <c r="V533" i="3"/>
  <c r="U533" i="3"/>
  <c r="T533" i="3"/>
  <c r="W304" i="3"/>
  <c r="V304" i="3"/>
  <c r="U304" i="3"/>
  <c r="T304" i="3"/>
  <c r="W2598" i="3"/>
  <c r="V2598" i="3"/>
  <c r="U2598" i="3"/>
  <c r="T2598" i="3"/>
  <c r="W3303" i="3"/>
  <c r="V3303" i="3"/>
  <c r="U3303" i="3"/>
  <c r="T3303" i="3"/>
  <c r="W1648" i="3"/>
  <c r="V1648" i="3"/>
  <c r="U1648" i="3"/>
  <c r="T1648" i="3"/>
  <c r="W751" i="3"/>
  <c r="V751" i="3"/>
  <c r="U751" i="3"/>
  <c r="T751" i="3"/>
  <c r="W189" i="3"/>
  <c r="V189" i="3"/>
  <c r="U189" i="3"/>
  <c r="T189" i="3"/>
  <c r="W38" i="3"/>
  <c r="V38" i="3"/>
  <c r="U38" i="3"/>
  <c r="T38" i="3"/>
  <c r="W2592" i="3"/>
  <c r="V2592" i="3"/>
  <c r="U2592" i="3"/>
  <c r="T2592" i="3"/>
  <c r="W985" i="3"/>
  <c r="V985" i="3"/>
  <c r="U985" i="3"/>
  <c r="T985" i="3"/>
  <c r="W3525" i="3"/>
  <c r="V3525" i="3"/>
  <c r="U3525" i="3"/>
  <c r="T3525" i="3"/>
  <c r="W724" i="3"/>
  <c r="V724" i="3"/>
  <c r="U724" i="3"/>
  <c r="T724" i="3"/>
  <c r="W1523" i="3"/>
  <c r="V1523" i="3"/>
  <c r="U1523" i="3"/>
  <c r="T1523" i="3"/>
  <c r="W369" i="3"/>
  <c r="V369" i="3"/>
  <c r="U369" i="3"/>
  <c r="T369" i="3"/>
  <c r="W4349" i="3"/>
  <c r="V4349" i="3"/>
  <c r="U4349" i="3"/>
  <c r="T4349" i="3"/>
  <c r="W3670" i="3"/>
  <c r="V3670" i="3"/>
  <c r="U3670" i="3"/>
  <c r="T3670" i="3"/>
  <c r="W572" i="3"/>
  <c r="V572" i="3"/>
  <c r="U572" i="3"/>
  <c r="T572" i="3"/>
  <c r="W1607" i="3"/>
  <c r="V1607" i="3"/>
  <c r="U1607" i="3"/>
  <c r="T1607" i="3"/>
  <c r="W2618" i="3"/>
  <c r="V2618" i="3"/>
  <c r="U2618" i="3"/>
  <c r="T2618" i="3"/>
  <c r="W3977" i="3"/>
  <c r="V3977" i="3"/>
  <c r="U3977" i="3"/>
  <c r="T3977" i="3"/>
  <c r="W887" i="3"/>
  <c r="V887" i="3"/>
  <c r="U887" i="3"/>
  <c r="T887" i="3"/>
  <c r="W19" i="3"/>
  <c r="V19" i="3"/>
  <c r="U19" i="3"/>
  <c r="T19" i="3"/>
  <c r="W1240" i="3"/>
  <c r="V1240" i="3"/>
  <c r="U1240" i="3"/>
  <c r="T1240" i="3"/>
  <c r="W874" i="3"/>
  <c r="V874" i="3"/>
  <c r="U874" i="3"/>
  <c r="T874" i="3"/>
  <c r="W2191" i="3"/>
  <c r="V2191" i="3"/>
  <c r="U2191" i="3"/>
  <c r="T2191" i="3"/>
  <c r="W791" i="3"/>
  <c r="V791" i="3"/>
  <c r="U791" i="3"/>
  <c r="T791" i="3"/>
  <c r="W1280" i="3"/>
  <c r="V1280" i="3"/>
  <c r="U1280" i="3"/>
  <c r="T1280" i="3"/>
  <c r="W1256" i="3"/>
  <c r="V1256" i="3"/>
  <c r="U1256" i="3"/>
  <c r="T1256" i="3"/>
  <c r="W371" i="3"/>
  <c r="V371" i="3"/>
  <c r="U371" i="3"/>
  <c r="T371" i="3"/>
  <c r="W3032" i="3"/>
  <c r="V3032" i="3"/>
  <c r="U3032" i="3"/>
  <c r="T3032" i="3"/>
  <c r="W3247" i="3"/>
  <c r="V3247" i="3"/>
  <c r="U3247" i="3"/>
  <c r="T3247" i="3"/>
  <c r="W2357" i="3"/>
  <c r="V2357" i="3"/>
  <c r="U2357" i="3"/>
  <c r="T2357" i="3"/>
  <c r="W1331" i="3"/>
  <c r="V1331" i="3"/>
  <c r="U1331" i="3"/>
  <c r="T1331" i="3"/>
  <c r="W871" i="3"/>
  <c r="V871" i="3"/>
  <c r="U871" i="3"/>
  <c r="T871" i="3"/>
  <c r="W450" i="3"/>
  <c r="V450" i="3"/>
  <c r="U450" i="3"/>
  <c r="T450" i="3"/>
  <c r="W4059" i="3"/>
  <c r="V4059" i="3"/>
  <c r="U4059" i="3"/>
  <c r="T4059" i="3"/>
  <c r="W1852" i="3"/>
  <c r="V1852" i="3"/>
  <c r="U1852" i="3"/>
  <c r="T1852" i="3"/>
  <c r="W1745" i="3"/>
  <c r="V1745" i="3"/>
  <c r="U1745" i="3"/>
  <c r="T1745" i="3"/>
  <c r="W4076" i="3"/>
  <c r="V4076" i="3"/>
  <c r="U4076" i="3"/>
  <c r="T4076" i="3"/>
  <c r="W1729" i="3"/>
  <c r="V1729" i="3"/>
  <c r="U1729" i="3"/>
  <c r="T1729" i="3"/>
  <c r="W1221" i="3"/>
  <c r="V1221" i="3"/>
  <c r="U1221" i="3"/>
  <c r="T1221" i="3"/>
  <c r="W2362" i="3"/>
  <c r="V2362" i="3"/>
  <c r="U2362" i="3"/>
  <c r="T2362" i="3"/>
  <c r="W173" i="3"/>
  <c r="V173" i="3"/>
  <c r="U173" i="3"/>
  <c r="T173" i="3"/>
  <c r="W806" i="3"/>
  <c r="V806" i="3"/>
  <c r="U806" i="3"/>
  <c r="T806" i="3"/>
  <c r="W231" i="3"/>
  <c r="V231" i="3"/>
  <c r="U231" i="3"/>
  <c r="T231" i="3"/>
  <c r="W2829" i="3"/>
  <c r="V2829" i="3"/>
  <c r="U2829" i="3"/>
  <c r="T2829" i="3"/>
  <c r="W4453" i="3"/>
  <c r="V4453" i="3"/>
  <c r="U4453" i="3"/>
  <c r="T4453" i="3"/>
  <c r="W1379" i="3"/>
  <c r="V1379" i="3"/>
  <c r="U1379" i="3"/>
  <c r="T1379" i="3"/>
  <c r="W1436" i="3"/>
  <c r="V1436" i="3"/>
  <c r="U1436" i="3"/>
  <c r="T1436" i="3"/>
  <c r="W2541" i="3"/>
  <c r="V2541" i="3"/>
  <c r="U2541" i="3"/>
  <c r="T2541" i="3"/>
  <c r="W858" i="3"/>
  <c r="V858" i="3"/>
  <c r="U858" i="3"/>
  <c r="T858" i="3"/>
  <c r="W3306" i="3"/>
  <c r="V3306" i="3"/>
  <c r="U3306" i="3"/>
  <c r="T3306" i="3"/>
  <c r="W2165" i="3"/>
  <c r="V2165" i="3"/>
  <c r="U2165" i="3"/>
  <c r="T2165" i="3"/>
  <c r="W264" i="3"/>
  <c r="V264" i="3"/>
  <c r="U264" i="3"/>
  <c r="T264" i="3"/>
  <c r="W2769" i="3"/>
  <c r="V2769" i="3"/>
  <c r="U2769" i="3"/>
  <c r="T2769" i="3"/>
  <c r="W5003" i="3"/>
  <c r="V5003" i="3"/>
  <c r="U5003" i="3"/>
  <c r="T5003" i="3"/>
  <c r="W2647" i="3"/>
  <c r="V2647" i="3"/>
  <c r="U2647" i="3"/>
  <c r="T2647" i="3"/>
  <c r="W3579" i="3"/>
  <c r="V3579" i="3"/>
  <c r="U3579" i="3"/>
  <c r="T3579" i="3"/>
  <c r="W2342" i="3"/>
  <c r="V2342" i="3"/>
  <c r="U2342" i="3"/>
  <c r="T2342" i="3"/>
  <c r="W1404" i="3"/>
  <c r="V1404" i="3"/>
  <c r="U1404" i="3"/>
  <c r="T1404" i="3"/>
  <c r="W460" i="3"/>
  <c r="V460" i="3"/>
  <c r="U460" i="3"/>
  <c r="T460" i="3"/>
  <c r="W959" i="3"/>
  <c r="V959" i="3"/>
  <c r="U959" i="3"/>
  <c r="T959" i="3"/>
  <c r="W3439" i="3"/>
  <c r="V3439" i="3"/>
  <c r="U3439" i="3"/>
  <c r="T3439" i="3"/>
  <c r="W1218" i="3"/>
  <c r="V1218" i="3"/>
  <c r="U1218" i="3"/>
  <c r="T1218" i="3"/>
  <c r="W3606" i="3"/>
  <c r="V3606" i="3"/>
  <c r="U3606" i="3"/>
  <c r="T3606" i="3"/>
  <c r="W598" i="3"/>
  <c r="V598" i="3"/>
  <c r="U598" i="3"/>
  <c r="T598" i="3"/>
  <c r="W715" i="3"/>
  <c r="V715" i="3"/>
  <c r="U715" i="3"/>
  <c r="T715" i="3"/>
  <c r="W984" i="3"/>
  <c r="V984" i="3"/>
  <c r="U984" i="3"/>
  <c r="T984" i="3"/>
  <c r="W166" i="3"/>
  <c r="V166" i="3"/>
  <c r="U166" i="3"/>
  <c r="T166" i="3"/>
  <c r="W4430" i="3"/>
  <c r="V4430" i="3"/>
  <c r="U4430" i="3"/>
  <c r="T4430" i="3"/>
  <c r="W2667" i="3"/>
  <c r="V2667" i="3"/>
  <c r="U2667" i="3"/>
  <c r="T2667" i="3"/>
  <c r="W3179" i="3"/>
  <c r="V3179" i="3"/>
  <c r="U3179" i="3"/>
  <c r="T3179" i="3"/>
  <c r="W476" i="3"/>
  <c r="V476" i="3"/>
  <c r="U476" i="3"/>
  <c r="T476" i="3"/>
  <c r="W1822" i="3"/>
  <c r="V1822" i="3"/>
  <c r="U1822" i="3"/>
  <c r="T1822" i="3"/>
  <c r="W3489" i="3"/>
  <c r="V3489" i="3"/>
  <c r="U3489" i="3"/>
  <c r="T3489" i="3"/>
  <c r="W3727" i="3"/>
  <c r="V3727" i="3"/>
  <c r="U3727" i="3"/>
  <c r="T3727" i="3"/>
  <c r="W1698" i="3"/>
  <c r="V1698" i="3"/>
  <c r="U1698" i="3"/>
  <c r="T1698" i="3"/>
  <c r="W3787" i="3"/>
  <c r="V3787" i="3"/>
  <c r="U3787" i="3"/>
  <c r="T3787" i="3"/>
  <c r="W2965" i="3"/>
  <c r="V2965" i="3"/>
  <c r="U2965" i="3"/>
  <c r="T2965" i="3"/>
  <c r="W1464" i="3"/>
  <c r="V1464" i="3"/>
  <c r="U1464" i="3"/>
  <c r="T1464" i="3"/>
  <c r="W4912" i="3"/>
  <c r="V4912" i="3"/>
  <c r="U4912" i="3"/>
  <c r="T4912" i="3"/>
  <c r="W2988" i="3"/>
  <c r="V2988" i="3"/>
  <c r="U2988" i="3"/>
  <c r="T2988" i="3"/>
  <c r="W1201" i="3"/>
  <c r="V1201" i="3"/>
  <c r="U1201" i="3"/>
  <c r="T1201" i="3"/>
  <c r="W3942" i="3"/>
  <c r="V3942" i="3"/>
  <c r="U3942" i="3"/>
  <c r="T3942" i="3"/>
  <c r="W570" i="3"/>
  <c r="V570" i="3"/>
  <c r="U570" i="3"/>
  <c r="T570" i="3"/>
  <c r="W2459" i="3"/>
  <c r="V2459" i="3"/>
  <c r="U2459" i="3"/>
  <c r="T2459" i="3"/>
  <c r="W3756" i="3"/>
  <c r="V3756" i="3"/>
  <c r="U3756" i="3"/>
  <c r="T3756" i="3"/>
  <c r="W2034" i="3"/>
  <c r="V2034" i="3"/>
  <c r="U2034" i="3"/>
  <c r="T2034" i="3"/>
  <c r="W1876" i="3"/>
  <c r="V1876" i="3"/>
  <c r="U1876" i="3"/>
  <c r="T1876" i="3"/>
  <c r="W2927" i="3"/>
  <c r="V2927" i="3"/>
  <c r="U2927" i="3"/>
  <c r="T2927" i="3"/>
  <c r="W4720" i="3"/>
  <c r="V4720" i="3"/>
  <c r="U4720" i="3"/>
  <c r="T4720" i="3"/>
  <c r="W3730" i="3"/>
  <c r="V3730" i="3"/>
  <c r="U3730" i="3"/>
  <c r="T3730" i="3"/>
  <c r="W4739" i="3"/>
  <c r="V4739" i="3"/>
  <c r="U4739" i="3"/>
  <c r="T4739" i="3"/>
  <c r="W4171" i="3"/>
  <c r="V4171" i="3"/>
  <c r="U4171" i="3"/>
  <c r="T4171" i="3"/>
  <c r="W1010" i="3"/>
  <c r="V1010" i="3"/>
  <c r="U1010" i="3"/>
  <c r="T1010" i="3"/>
  <c r="W4310" i="3"/>
  <c r="V4310" i="3"/>
  <c r="U4310" i="3"/>
  <c r="T4310" i="3"/>
  <c r="W2079" i="3"/>
  <c r="V2079" i="3"/>
  <c r="U2079" i="3"/>
  <c r="T2079" i="3"/>
  <c r="W3291" i="3"/>
  <c r="V3291" i="3"/>
  <c r="U3291" i="3"/>
  <c r="T3291" i="3"/>
  <c r="W1679" i="3"/>
  <c r="V1679" i="3"/>
  <c r="U1679" i="3"/>
  <c r="T1679" i="3"/>
  <c r="W4742" i="3"/>
  <c r="V4742" i="3"/>
  <c r="U4742" i="3"/>
  <c r="T4742" i="3"/>
  <c r="W2932" i="3"/>
  <c r="V2932" i="3"/>
  <c r="U2932" i="3"/>
  <c r="T2932" i="3"/>
  <c r="W500" i="3"/>
  <c r="V500" i="3"/>
  <c r="U500" i="3"/>
  <c r="T500" i="3"/>
  <c r="W2969" i="3"/>
  <c r="V2969" i="3"/>
  <c r="U2969" i="3"/>
  <c r="T2969" i="3"/>
  <c r="W4149" i="3"/>
  <c r="V4149" i="3"/>
  <c r="U4149" i="3"/>
  <c r="T4149" i="3"/>
  <c r="W2601" i="3"/>
  <c r="V2601" i="3"/>
  <c r="U2601" i="3"/>
  <c r="T2601" i="3"/>
  <c r="W916" i="3"/>
  <c r="V916" i="3"/>
  <c r="U916" i="3"/>
  <c r="T916" i="3"/>
  <c r="W1763" i="3"/>
  <c r="V1763" i="3"/>
  <c r="U1763" i="3"/>
  <c r="T1763" i="3"/>
  <c r="W3789" i="3"/>
  <c r="V3789" i="3"/>
  <c r="U3789" i="3"/>
  <c r="T3789" i="3"/>
  <c r="W1951" i="3"/>
  <c r="V1951" i="3"/>
  <c r="U1951" i="3"/>
  <c r="T1951" i="3"/>
  <c r="W2500" i="3"/>
  <c r="V2500" i="3"/>
  <c r="U2500" i="3"/>
  <c r="T2500" i="3"/>
  <c r="W2160" i="3"/>
  <c r="V2160" i="3"/>
  <c r="U2160" i="3"/>
  <c r="T2160" i="3"/>
  <c r="W2767" i="3"/>
  <c r="V2767" i="3"/>
  <c r="U2767" i="3"/>
  <c r="T2767" i="3"/>
  <c r="W4238" i="3"/>
  <c r="V4238" i="3"/>
  <c r="U4238" i="3"/>
  <c r="T4238" i="3"/>
  <c r="W2535" i="3"/>
  <c r="V2535" i="3"/>
  <c r="U2535" i="3"/>
  <c r="T2535" i="3"/>
  <c r="W491" i="3"/>
  <c r="V491" i="3"/>
  <c r="U491" i="3"/>
  <c r="T491" i="3"/>
  <c r="W4131" i="3"/>
  <c r="V4131" i="3"/>
  <c r="U4131" i="3"/>
  <c r="T4131" i="3"/>
  <c r="W1103" i="3"/>
  <c r="V1103" i="3"/>
  <c r="U1103" i="3"/>
  <c r="T1103" i="3"/>
  <c r="W2590" i="3"/>
  <c r="V2590" i="3"/>
  <c r="U2590" i="3"/>
  <c r="T2590" i="3"/>
  <c r="W1165" i="3"/>
  <c r="V1165" i="3"/>
  <c r="U1165" i="3"/>
  <c r="T1165" i="3"/>
  <c r="W4765" i="3"/>
  <c r="V4765" i="3"/>
  <c r="U4765" i="3"/>
  <c r="T4765" i="3"/>
  <c r="W2837" i="3"/>
  <c r="V2837" i="3"/>
  <c r="U2837" i="3"/>
  <c r="T2837" i="3"/>
  <c r="W1225" i="3"/>
  <c r="V1225" i="3"/>
  <c r="U1225" i="3"/>
  <c r="T1225" i="3"/>
  <c r="W2986" i="3"/>
  <c r="V2986" i="3"/>
  <c r="U2986" i="3"/>
  <c r="T2986" i="3"/>
  <c r="W1455" i="3"/>
  <c r="V1455" i="3"/>
  <c r="U1455" i="3"/>
  <c r="T1455" i="3"/>
  <c r="W1914" i="3"/>
  <c r="V1914" i="3"/>
  <c r="U1914" i="3"/>
  <c r="T1914" i="3"/>
  <c r="W2304" i="3"/>
  <c r="V2304" i="3"/>
  <c r="U2304" i="3"/>
  <c r="T2304" i="3"/>
  <c r="W4459" i="3"/>
  <c r="V4459" i="3"/>
  <c r="U4459" i="3"/>
  <c r="T4459" i="3"/>
  <c r="W2290" i="3"/>
  <c r="V2290" i="3"/>
  <c r="U2290" i="3"/>
  <c r="T2290" i="3"/>
  <c r="W4095" i="3"/>
  <c r="V4095" i="3"/>
  <c r="U4095" i="3"/>
  <c r="T4095" i="3"/>
  <c r="W2465" i="3"/>
  <c r="V2465" i="3"/>
  <c r="U2465" i="3"/>
  <c r="T2465" i="3"/>
  <c r="W2104" i="3"/>
  <c r="V2104" i="3"/>
  <c r="U2104" i="3"/>
  <c r="T2104" i="3"/>
  <c r="W3920" i="3"/>
  <c r="V3920" i="3"/>
  <c r="U3920" i="3"/>
  <c r="T3920" i="3"/>
  <c r="W2484" i="3"/>
  <c r="V2484" i="3"/>
  <c r="U2484" i="3"/>
  <c r="T2484" i="3"/>
  <c r="W3049" i="3"/>
  <c r="V3049" i="3"/>
  <c r="U3049" i="3"/>
  <c r="T3049" i="3"/>
  <c r="W594" i="3"/>
  <c r="V594" i="3"/>
  <c r="U594" i="3"/>
  <c r="T594" i="3"/>
  <c r="W2779" i="3"/>
  <c r="V2779" i="3"/>
  <c r="U2779" i="3"/>
  <c r="T2779" i="3"/>
  <c r="W4565" i="3"/>
  <c r="V4565" i="3"/>
  <c r="U4565" i="3"/>
  <c r="T4565" i="3"/>
  <c r="W4252" i="3"/>
  <c r="V4252" i="3"/>
  <c r="U4252" i="3"/>
  <c r="T4252" i="3"/>
  <c r="W3308" i="3"/>
  <c r="V3308" i="3"/>
  <c r="U3308" i="3"/>
  <c r="T3308" i="3"/>
  <c r="W4119" i="3"/>
  <c r="V4119" i="3"/>
  <c r="U4119" i="3"/>
  <c r="T4119" i="3"/>
  <c r="W2571" i="3"/>
  <c r="V2571" i="3"/>
  <c r="U2571" i="3"/>
  <c r="T2571" i="3"/>
  <c r="W1104" i="3"/>
  <c r="V1104" i="3"/>
  <c r="U1104" i="3"/>
  <c r="T1104" i="3"/>
  <c r="W4456" i="3"/>
  <c r="V4456" i="3"/>
  <c r="U4456" i="3"/>
  <c r="T4456" i="3"/>
  <c r="W3669" i="3"/>
  <c r="V3669" i="3"/>
  <c r="U3669" i="3"/>
  <c r="T3669" i="3"/>
  <c r="W4842" i="3"/>
  <c r="V4842" i="3"/>
  <c r="U4842" i="3"/>
  <c r="T4842" i="3"/>
  <c r="W3147" i="3"/>
  <c r="V3147" i="3"/>
  <c r="U3147" i="3"/>
  <c r="T3147" i="3"/>
  <c r="W1229" i="3"/>
  <c r="V1229" i="3"/>
  <c r="U1229" i="3"/>
  <c r="T1229" i="3"/>
  <c r="W3947" i="3"/>
  <c r="V3947" i="3"/>
  <c r="U3947" i="3"/>
  <c r="T3947" i="3"/>
  <c r="W4949" i="3"/>
  <c r="V4949" i="3"/>
  <c r="U4949" i="3"/>
  <c r="T4949" i="3"/>
  <c r="W334" i="3"/>
  <c r="V334" i="3"/>
  <c r="U334" i="3"/>
  <c r="T334" i="3"/>
  <c r="W3751" i="3"/>
  <c r="V3751" i="3"/>
  <c r="U3751" i="3"/>
  <c r="T3751" i="3"/>
  <c r="W239" i="3"/>
  <c r="V239" i="3"/>
  <c r="U239" i="3"/>
  <c r="T239" i="3"/>
  <c r="W3654" i="3"/>
  <c r="V3654" i="3"/>
  <c r="U3654" i="3"/>
  <c r="T3654" i="3"/>
  <c r="W3005" i="3"/>
  <c r="V3005" i="3"/>
  <c r="U3005" i="3"/>
  <c r="T3005" i="3"/>
  <c r="W2705" i="3"/>
  <c r="V2705" i="3"/>
  <c r="U2705" i="3"/>
  <c r="T2705" i="3"/>
  <c r="W1292" i="3"/>
  <c r="V1292" i="3"/>
  <c r="U1292" i="3"/>
  <c r="T1292" i="3"/>
  <c r="W4357" i="3"/>
  <c r="V4357" i="3"/>
  <c r="U4357" i="3"/>
  <c r="T4357" i="3"/>
  <c r="W290" i="3"/>
  <c r="V290" i="3"/>
  <c r="U290" i="3"/>
  <c r="T290" i="3"/>
  <c r="W2858" i="3"/>
  <c r="V2858" i="3"/>
  <c r="U2858" i="3"/>
  <c r="T2858" i="3"/>
  <c r="W1036" i="3"/>
  <c r="V1036" i="3"/>
  <c r="U1036" i="3"/>
  <c r="T1036" i="3"/>
  <c r="W4798" i="3"/>
  <c r="V4798" i="3"/>
  <c r="U4798" i="3"/>
  <c r="T4798" i="3"/>
  <c r="W2393" i="3"/>
  <c r="V2393" i="3"/>
  <c r="U2393" i="3"/>
  <c r="T2393" i="3"/>
  <c r="W3550" i="3"/>
  <c r="V3550" i="3"/>
  <c r="U3550" i="3"/>
  <c r="T3550" i="3"/>
  <c r="W4156" i="3"/>
  <c r="V4156" i="3"/>
  <c r="U4156" i="3"/>
  <c r="T4156" i="3"/>
  <c r="W1480" i="3"/>
  <c r="V1480" i="3"/>
  <c r="U1480" i="3"/>
  <c r="T1480" i="3"/>
  <c r="W1085" i="3"/>
  <c r="V1085" i="3"/>
  <c r="U1085" i="3"/>
  <c r="T1085" i="3"/>
  <c r="W1117" i="3"/>
  <c r="V1117" i="3"/>
  <c r="U1117" i="3"/>
  <c r="T1117" i="3"/>
  <c r="W3507" i="3"/>
  <c r="V3507" i="3"/>
  <c r="U3507" i="3"/>
  <c r="T3507" i="3"/>
  <c r="W2877" i="3"/>
  <c r="V2877" i="3"/>
  <c r="U2877" i="3"/>
  <c r="T2877" i="3"/>
  <c r="W4230" i="3"/>
  <c r="V4230" i="3"/>
  <c r="U4230" i="3"/>
  <c r="T4230" i="3"/>
  <c r="W1842" i="3"/>
  <c r="V1842" i="3"/>
  <c r="U1842" i="3"/>
  <c r="T1842" i="3"/>
  <c r="W2138" i="3"/>
  <c r="V2138" i="3"/>
  <c r="U2138" i="3"/>
  <c r="T2138" i="3"/>
  <c r="W2925" i="3"/>
  <c r="V2925" i="3"/>
  <c r="U2925" i="3"/>
  <c r="T2925" i="3"/>
  <c r="W3500" i="3"/>
  <c r="V3500" i="3"/>
  <c r="U3500" i="3"/>
  <c r="T3500" i="3"/>
  <c r="W3004" i="3"/>
  <c r="V3004" i="3"/>
  <c r="U3004" i="3"/>
  <c r="T3004" i="3"/>
  <c r="W1552" i="3"/>
  <c r="V1552" i="3"/>
  <c r="U1552" i="3"/>
  <c r="T1552" i="3"/>
  <c r="W4420" i="3"/>
  <c r="V4420" i="3"/>
  <c r="U4420" i="3"/>
  <c r="T4420" i="3"/>
  <c r="W4317" i="3"/>
  <c r="V4317" i="3"/>
  <c r="U4317" i="3"/>
  <c r="T4317" i="3"/>
  <c r="W1801" i="3"/>
  <c r="V1801" i="3"/>
  <c r="U1801" i="3"/>
  <c r="T1801" i="3"/>
  <c r="W2600" i="3"/>
  <c r="V2600" i="3"/>
  <c r="U2600" i="3"/>
  <c r="T2600" i="3"/>
  <c r="W1412" i="3"/>
  <c r="V1412" i="3"/>
  <c r="U1412" i="3"/>
  <c r="T1412" i="3"/>
  <c r="W2469" i="3"/>
  <c r="V2469" i="3"/>
  <c r="U2469" i="3"/>
  <c r="T2469" i="3"/>
  <c r="W1887" i="3"/>
  <c r="V1887" i="3"/>
  <c r="U1887" i="3"/>
  <c r="T1887" i="3"/>
  <c r="W3278" i="3"/>
  <c r="V3278" i="3"/>
  <c r="U3278" i="3"/>
  <c r="T3278" i="3"/>
  <c r="W4142" i="3"/>
  <c r="V4142" i="3"/>
  <c r="U4142" i="3"/>
  <c r="T4142" i="3"/>
  <c r="W1637" i="3"/>
  <c r="V1637" i="3"/>
  <c r="U1637" i="3"/>
  <c r="T1637" i="3"/>
  <c r="W4446" i="3"/>
  <c r="V4446" i="3"/>
  <c r="U4446" i="3"/>
  <c r="T4446" i="3"/>
  <c r="W1392" i="3"/>
  <c r="V1392" i="3"/>
  <c r="U1392" i="3"/>
  <c r="T1392" i="3"/>
  <c r="W1368" i="3"/>
  <c r="V1368" i="3"/>
  <c r="U1368" i="3"/>
  <c r="T1368" i="3"/>
  <c r="W3269" i="3"/>
  <c r="V3269" i="3"/>
  <c r="U3269" i="3"/>
  <c r="T3269" i="3"/>
  <c r="W1564" i="3"/>
  <c r="V1564" i="3"/>
  <c r="U1564" i="3"/>
  <c r="T1564" i="3"/>
  <c r="W2687" i="3"/>
  <c r="V2687" i="3"/>
  <c r="U2687" i="3"/>
  <c r="T2687" i="3"/>
  <c r="W1328" i="3"/>
  <c r="V1328" i="3"/>
  <c r="U1328" i="3"/>
  <c r="T1328" i="3"/>
  <c r="W4968" i="3"/>
  <c r="V4968" i="3"/>
  <c r="U4968" i="3"/>
  <c r="T4968" i="3"/>
  <c r="W4633" i="3"/>
  <c r="V4633" i="3"/>
  <c r="U4633" i="3"/>
  <c r="T4633" i="3"/>
  <c r="W1757" i="3"/>
  <c r="V1757" i="3"/>
  <c r="U1757" i="3"/>
  <c r="T1757" i="3"/>
  <c r="W2731" i="3"/>
  <c r="V2731" i="3"/>
  <c r="U2731" i="3"/>
  <c r="T2731" i="3"/>
  <c r="W4198" i="3"/>
  <c r="V4198" i="3"/>
  <c r="U4198" i="3"/>
  <c r="T4198" i="3"/>
  <c r="W3423" i="3"/>
  <c r="V3423" i="3"/>
  <c r="U3423" i="3"/>
  <c r="T3423" i="3"/>
  <c r="W576" i="3"/>
  <c r="V576" i="3"/>
  <c r="U576" i="3"/>
  <c r="T576" i="3"/>
  <c r="W2167" i="3"/>
  <c r="V2167" i="3"/>
  <c r="U2167" i="3"/>
  <c r="T2167" i="3"/>
  <c r="W4542" i="3"/>
  <c r="V4542" i="3"/>
  <c r="U4542" i="3"/>
  <c r="T4542" i="3"/>
  <c r="W4982" i="3"/>
  <c r="V4982" i="3"/>
  <c r="U4982" i="3"/>
  <c r="T4982" i="3"/>
  <c r="W4105" i="3"/>
  <c r="V4105" i="3"/>
  <c r="U4105" i="3"/>
  <c r="T4105" i="3"/>
  <c r="W1465" i="3"/>
  <c r="V1465" i="3"/>
  <c r="U1465" i="3"/>
  <c r="T1465" i="3"/>
  <c r="W4212" i="3"/>
  <c r="V4212" i="3"/>
  <c r="U4212" i="3"/>
  <c r="T4212" i="3"/>
  <c r="W2395" i="3"/>
  <c r="V2395" i="3"/>
  <c r="U2395" i="3"/>
  <c r="T2395" i="3"/>
  <c r="W3811" i="3"/>
  <c r="V3811" i="3"/>
  <c r="U3811" i="3"/>
  <c r="T3811" i="3"/>
  <c r="W3180" i="3"/>
  <c r="V3180" i="3"/>
  <c r="U3180" i="3"/>
  <c r="T3180" i="3"/>
  <c r="W3460" i="3"/>
  <c r="V3460" i="3"/>
  <c r="U3460" i="3"/>
  <c r="T3460" i="3"/>
  <c r="W4366" i="3"/>
  <c r="V4366" i="3"/>
  <c r="U4366" i="3"/>
  <c r="T4366" i="3"/>
  <c r="W3806" i="3"/>
  <c r="V3806" i="3"/>
  <c r="U3806" i="3"/>
  <c r="T3806" i="3"/>
  <c r="W3048" i="3"/>
  <c r="V3048" i="3"/>
  <c r="U3048" i="3"/>
  <c r="T3048" i="3"/>
  <c r="W3755" i="3"/>
  <c r="V3755" i="3"/>
  <c r="U3755" i="3"/>
  <c r="T3755" i="3"/>
  <c r="W3617" i="3"/>
  <c r="V3617" i="3"/>
  <c r="U3617" i="3"/>
  <c r="T3617" i="3"/>
  <c r="W1092" i="3"/>
  <c r="V1092" i="3"/>
  <c r="U1092" i="3"/>
  <c r="T1092" i="3"/>
  <c r="W2326" i="3"/>
  <c r="V2326" i="3"/>
  <c r="U2326" i="3"/>
  <c r="T2326" i="3"/>
  <c r="W4102" i="3"/>
  <c r="V4102" i="3"/>
  <c r="U4102" i="3"/>
  <c r="T4102" i="3"/>
  <c r="W3495" i="3"/>
  <c r="V3495" i="3"/>
  <c r="U3495" i="3"/>
  <c r="T3495" i="3"/>
  <c r="W1598" i="3"/>
  <c r="V1598" i="3"/>
  <c r="U1598" i="3"/>
  <c r="T1598" i="3"/>
  <c r="W4874" i="3"/>
  <c r="V4874" i="3"/>
  <c r="U4874" i="3"/>
  <c r="T4874" i="3"/>
  <c r="W2595" i="3"/>
  <c r="V2595" i="3"/>
  <c r="U2595" i="3"/>
  <c r="T2595" i="3"/>
  <c r="W3273" i="3"/>
  <c r="V3273" i="3"/>
  <c r="U3273" i="3"/>
  <c r="T3273" i="3"/>
  <c r="W2336" i="3"/>
  <c r="V2336" i="3"/>
  <c r="U2336" i="3"/>
  <c r="T2336" i="3"/>
  <c r="W4092" i="3"/>
  <c r="V4092" i="3"/>
  <c r="U4092" i="3"/>
  <c r="T4092" i="3"/>
  <c r="W632" i="3"/>
  <c r="V632" i="3"/>
  <c r="U632" i="3"/>
  <c r="T632" i="3"/>
  <c r="W3347" i="3"/>
  <c r="V3347" i="3"/>
  <c r="U3347" i="3"/>
  <c r="T3347" i="3"/>
  <c r="W4047" i="3"/>
  <c r="V4047" i="3"/>
  <c r="U4047" i="3"/>
  <c r="T4047" i="3"/>
  <c r="W3536" i="3"/>
  <c r="V3536" i="3"/>
  <c r="U3536" i="3"/>
  <c r="T3536" i="3"/>
  <c r="W3425" i="3"/>
  <c r="V3425" i="3"/>
  <c r="U3425" i="3"/>
  <c r="T3425" i="3"/>
  <c r="W280" i="3"/>
  <c r="V280" i="3"/>
  <c r="U280" i="3"/>
  <c r="T280" i="3"/>
  <c r="W3706" i="3"/>
  <c r="V3706" i="3"/>
  <c r="U3706" i="3"/>
  <c r="T3706" i="3"/>
  <c r="W3897" i="3"/>
  <c r="V3897" i="3"/>
  <c r="U3897" i="3"/>
  <c r="T3897" i="3"/>
  <c r="W4926" i="3"/>
  <c r="V4926" i="3"/>
  <c r="U4926" i="3"/>
  <c r="T4926" i="3"/>
  <c r="W3054" i="3"/>
  <c r="V3054" i="3"/>
  <c r="U3054" i="3"/>
  <c r="T3054" i="3"/>
  <c r="W4760" i="3"/>
  <c r="V4760" i="3"/>
  <c r="U4760" i="3"/>
  <c r="T4760" i="3"/>
  <c r="W5005" i="3"/>
  <c r="V5005" i="3"/>
  <c r="U5005" i="3"/>
  <c r="T5005" i="3"/>
  <c r="W1418" i="3"/>
  <c r="V1418" i="3"/>
  <c r="U1418" i="3"/>
  <c r="T1418" i="3"/>
  <c r="W3976" i="3"/>
  <c r="V3976" i="3"/>
  <c r="U3976" i="3"/>
  <c r="T3976" i="3"/>
  <c r="W4381" i="3"/>
  <c r="V4381" i="3"/>
  <c r="U4381" i="3"/>
  <c r="T4381" i="3"/>
  <c r="W2638" i="3"/>
  <c r="V2638" i="3"/>
  <c r="U2638" i="3"/>
  <c r="T2638" i="3"/>
  <c r="W4221" i="3"/>
  <c r="V4221" i="3"/>
  <c r="U4221" i="3"/>
  <c r="T4221" i="3"/>
  <c r="W2594" i="3"/>
  <c r="V2594" i="3"/>
  <c r="U2594" i="3"/>
  <c r="T2594" i="3"/>
  <c r="W2692" i="3"/>
  <c r="V2692" i="3"/>
  <c r="U2692" i="3"/>
  <c r="T2692" i="3"/>
  <c r="W1857" i="3"/>
  <c r="V1857" i="3"/>
  <c r="U1857" i="3"/>
  <c r="T1857" i="3"/>
  <c r="W3400" i="3"/>
  <c r="V3400" i="3"/>
  <c r="U3400" i="3"/>
  <c r="T3400" i="3"/>
  <c r="W3830" i="3"/>
  <c r="V3830" i="3"/>
  <c r="U3830" i="3"/>
  <c r="T3830" i="3"/>
  <c r="W2831" i="3"/>
  <c r="V2831" i="3"/>
  <c r="U2831" i="3"/>
  <c r="T2831" i="3"/>
  <c r="W2972" i="3"/>
  <c r="V2972" i="3"/>
  <c r="U2972" i="3"/>
  <c r="T2972" i="3"/>
  <c r="W4358" i="3"/>
  <c r="V4358" i="3"/>
  <c r="U4358" i="3"/>
  <c r="T4358" i="3"/>
  <c r="W2977" i="3"/>
  <c r="V2977" i="3"/>
  <c r="U2977" i="3"/>
  <c r="T2977" i="3"/>
  <c r="W2717" i="3"/>
  <c r="V2717" i="3"/>
  <c r="U2717" i="3"/>
  <c r="T2717" i="3"/>
  <c r="W2492" i="3"/>
  <c r="V2492" i="3"/>
  <c r="U2492" i="3"/>
  <c r="T2492" i="3"/>
  <c r="W4308" i="3"/>
  <c r="V4308" i="3"/>
  <c r="U4308" i="3"/>
  <c r="T4308" i="3"/>
  <c r="W3202" i="3"/>
  <c r="V3202" i="3"/>
  <c r="U3202" i="3"/>
  <c r="T3202" i="3"/>
  <c r="W1848" i="3"/>
  <c r="V1848" i="3"/>
  <c r="U1848" i="3"/>
  <c r="T1848" i="3"/>
  <c r="W3274" i="3"/>
  <c r="V3274" i="3"/>
  <c r="U3274" i="3"/>
  <c r="T3274" i="3"/>
  <c r="W4153" i="3"/>
  <c r="V4153" i="3"/>
  <c r="U4153" i="3"/>
  <c r="T4153" i="3"/>
  <c r="W1030" i="3"/>
  <c r="V1030" i="3"/>
  <c r="U1030" i="3"/>
  <c r="T1030" i="3"/>
  <c r="W3909" i="3"/>
  <c r="V3909" i="3"/>
  <c r="U3909" i="3"/>
  <c r="T3909" i="3"/>
  <c r="W4115" i="3"/>
  <c r="V4115" i="3"/>
  <c r="U4115" i="3"/>
  <c r="T4115" i="3"/>
  <c r="W3674" i="3"/>
  <c r="V3674" i="3"/>
  <c r="U3674" i="3"/>
  <c r="T3674" i="3"/>
  <c r="W4957" i="3"/>
  <c r="V4957" i="3"/>
  <c r="U4957" i="3"/>
  <c r="T4957" i="3"/>
  <c r="W4334" i="3"/>
  <c r="V4334" i="3"/>
  <c r="U4334" i="3"/>
  <c r="T4334" i="3"/>
  <c r="W3574" i="3"/>
  <c r="V3574" i="3"/>
  <c r="U3574" i="3"/>
  <c r="T3574" i="3"/>
  <c r="W4279" i="3"/>
  <c r="V4279" i="3"/>
  <c r="U4279" i="3"/>
  <c r="T4279" i="3"/>
  <c r="W1912" i="3"/>
  <c r="V1912" i="3"/>
  <c r="U1912" i="3"/>
  <c r="T1912" i="3"/>
  <c r="W2841" i="3"/>
  <c r="V2841" i="3"/>
  <c r="U2841" i="3"/>
  <c r="T2841" i="3"/>
  <c r="W4850" i="3"/>
  <c r="V4850" i="3"/>
  <c r="U4850" i="3"/>
  <c r="T4850" i="3"/>
  <c r="W2757" i="3"/>
  <c r="V2757" i="3"/>
  <c r="U2757" i="3"/>
  <c r="T2757" i="3"/>
  <c r="W4455" i="3"/>
  <c r="V4455" i="3"/>
  <c r="U4455" i="3"/>
  <c r="T4455" i="3"/>
  <c r="W4085" i="3"/>
  <c r="V4085" i="3"/>
  <c r="U4085" i="3"/>
  <c r="T4085" i="3"/>
  <c r="W4117" i="3"/>
  <c r="V4117" i="3"/>
  <c r="U4117" i="3"/>
  <c r="T4117" i="3"/>
  <c r="W4295" i="3"/>
  <c r="V4295" i="3"/>
  <c r="U4295" i="3"/>
  <c r="T4295" i="3"/>
  <c r="W3411" i="3"/>
  <c r="V3411" i="3"/>
  <c r="U3411" i="3"/>
  <c r="T3411" i="3"/>
  <c r="W2247" i="3"/>
  <c r="V2247" i="3"/>
  <c r="U2247" i="3"/>
  <c r="T2247" i="3"/>
  <c r="W267" i="3"/>
  <c r="V267" i="3"/>
  <c r="U267" i="3"/>
  <c r="T267" i="3"/>
  <c r="W3619" i="3"/>
  <c r="V3619" i="3"/>
  <c r="U3619" i="3"/>
  <c r="T3619" i="3"/>
  <c r="W186" i="3"/>
  <c r="V186" i="3"/>
  <c r="U186" i="3"/>
  <c r="T186" i="3"/>
  <c r="W174" i="3"/>
  <c r="V174" i="3"/>
  <c r="U174" i="3"/>
  <c r="T174" i="3"/>
  <c r="W544" i="3"/>
  <c r="V544" i="3"/>
  <c r="U544" i="3"/>
  <c r="T544" i="3"/>
  <c r="W1001" i="3"/>
  <c r="V1001" i="3"/>
  <c r="U1001" i="3"/>
  <c r="T1001" i="3"/>
  <c r="W463" i="3"/>
  <c r="V463" i="3"/>
  <c r="U463" i="3"/>
  <c r="T463" i="3"/>
  <c r="W2219" i="3"/>
  <c r="V2219" i="3"/>
  <c r="U2219" i="3"/>
  <c r="T2219" i="3"/>
  <c r="W73" i="3"/>
  <c r="V73" i="3"/>
  <c r="U73" i="3"/>
  <c r="T73" i="3"/>
  <c r="W498" i="3"/>
  <c r="V498" i="3"/>
  <c r="U498" i="3"/>
  <c r="T498" i="3"/>
  <c r="W1097" i="3"/>
  <c r="V1097" i="3"/>
  <c r="U1097" i="3"/>
  <c r="T1097" i="3"/>
  <c r="W2561" i="3"/>
  <c r="V2561" i="3"/>
  <c r="U2561" i="3"/>
  <c r="T2561" i="3"/>
  <c r="W1380" i="3"/>
  <c r="V1380" i="3"/>
  <c r="U1380" i="3"/>
  <c r="T1380" i="3"/>
  <c r="W861" i="3"/>
  <c r="V861" i="3"/>
  <c r="U861" i="3"/>
  <c r="T861" i="3"/>
  <c r="W458" i="3"/>
  <c r="V458" i="3"/>
  <c r="U458" i="3"/>
  <c r="T458" i="3"/>
  <c r="W220" i="3"/>
  <c r="V220" i="3"/>
  <c r="U220" i="3"/>
  <c r="T220" i="3"/>
  <c r="W1186" i="3"/>
  <c r="V1186" i="3"/>
  <c r="U1186" i="3"/>
  <c r="T1186" i="3"/>
  <c r="W2976" i="3"/>
  <c r="V2976" i="3"/>
  <c r="U2976" i="3"/>
  <c r="T2976" i="3"/>
  <c r="W1268" i="3"/>
  <c r="V1268" i="3"/>
  <c r="U1268" i="3"/>
  <c r="T1268" i="3"/>
  <c r="W386" i="3"/>
  <c r="V386" i="3"/>
  <c r="U386" i="3"/>
  <c r="T386" i="3"/>
  <c r="W23" i="3"/>
  <c r="V23" i="3"/>
  <c r="U23" i="3"/>
  <c r="T23" i="3"/>
  <c r="W72" i="3"/>
  <c r="V72" i="3"/>
  <c r="U72" i="3"/>
  <c r="T72" i="3"/>
  <c r="W1005" i="3"/>
  <c r="V1005" i="3"/>
  <c r="U1005" i="3"/>
  <c r="T1005" i="3"/>
  <c r="W784" i="3"/>
  <c r="V784" i="3"/>
  <c r="U784" i="3"/>
  <c r="T784" i="3"/>
  <c r="W1600" i="3"/>
  <c r="V1600" i="3"/>
  <c r="U1600" i="3"/>
  <c r="T1600" i="3"/>
  <c r="W420" i="3"/>
  <c r="V420" i="3"/>
  <c r="U420" i="3"/>
  <c r="T420" i="3"/>
  <c r="W2815" i="3"/>
  <c r="V2815" i="3"/>
  <c r="U2815" i="3"/>
  <c r="T2815" i="3"/>
  <c r="W3724" i="3"/>
  <c r="V3724" i="3"/>
  <c r="U3724" i="3"/>
  <c r="T3724" i="3"/>
  <c r="W3213" i="3"/>
  <c r="V3213" i="3"/>
  <c r="U3213" i="3"/>
  <c r="T3213" i="3"/>
  <c r="W643" i="3"/>
  <c r="V643" i="3"/>
  <c r="U643" i="3"/>
  <c r="T643" i="3"/>
  <c r="W42" i="3"/>
  <c r="V42" i="3"/>
  <c r="U42" i="3"/>
  <c r="T42" i="3"/>
  <c r="W2999" i="3"/>
  <c r="V2999" i="3"/>
  <c r="U2999" i="3"/>
  <c r="T2999" i="3"/>
  <c r="W993" i="3"/>
  <c r="V993" i="3"/>
  <c r="U993" i="3"/>
  <c r="T993" i="3"/>
  <c r="W2968" i="3"/>
  <c r="V2968" i="3"/>
  <c r="U2968" i="3"/>
  <c r="T2968" i="3"/>
  <c r="W670" i="3"/>
  <c r="V670" i="3"/>
  <c r="U670" i="3"/>
  <c r="T670" i="3"/>
  <c r="W143" i="3"/>
  <c r="V143" i="3"/>
  <c r="U143" i="3"/>
  <c r="T143" i="3"/>
  <c r="W614" i="3"/>
  <c r="V614" i="3"/>
  <c r="U614" i="3"/>
  <c r="T614" i="3"/>
  <c r="W455" i="3"/>
  <c r="V455" i="3"/>
  <c r="U455" i="3"/>
  <c r="T455" i="3"/>
  <c r="W2649" i="3"/>
  <c r="V2649" i="3"/>
  <c r="U2649" i="3"/>
  <c r="T2649" i="3"/>
  <c r="W2384" i="3"/>
  <c r="V2384" i="3"/>
  <c r="U2384" i="3"/>
  <c r="T2384" i="3"/>
  <c r="W3222" i="3"/>
  <c r="V3222" i="3"/>
  <c r="U3222" i="3"/>
  <c r="T3222" i="3"/>
  <c r="W1622" i="3"/>
  <c r="V1622" i="3"/>
  <c r="U1622" i="3"/>
  <c r="T1622" i="3"/>
  <c r="W705" i="3"/>
  <c r="V705" i="3"/>
  <c r="U705" i="3"/>
  <c r="T705" i="3"/>
  <c r="W157" i="3"/>
  <c r="V157" i="3"/>
  <c r="U157" i="3"/>
  <c r="T157" i="3"/>
  <c r="W3095" i="3"/>
  <c r="V3095" i="3"/>
  <c r="U3095" i="3"/>
  <c r="T3095" i="3"/>
  <c r="W2455" i="3"/>
  <c r="V2455" i="3"/>
  <c r="U2455" i="3"/>
  <c r="T2455" i="3"/>
  <c r="W975" i="3"/>
  <c r="V975" i="3"/>
  <c r="U975" i="3"/>
  <c r="T975" i="3"/>
  <c r="W3085" i="3"/>
  <c r="V3085" i="3"/>
  <c r="U3085" i="3"/>
  <c r="T3085" i="3"/>
  <c r="W537" i="3"/>
  <c r="V537" i="3"/>
  <c r="U537" i="3"/>
  <c r="T537" i="3"/>
  <c r="W1433" i="3"/>
  <c r="V1433" i="3"/>
  <c r="U1433" i="3"/>
  <c r="T1433" i="3"/>
  <c r="W1356" i="3"/>
  <c r="V1356" i="3"/>
  <c r="U1356" i="3"/>
  <c r="T1356" i="3"/>
  <c r="W3927" i="3"/>
  <c r="V3927" i="3"/>
  <c r="U3927" i="3"/>
  <c r="T3927" i="3"/>
  <c r="W2027" i="3"/>
  <c r="V2027" i="3"/>
  <c r="U2027" i="3"/>
  <c r="T2027" i="3"/>
  <c r="W4051" i="3"/>
  <c r="V4051" i="3"/>
  <c r="U4051" i="3"/>
  <c r="T4051" i="3"/>
  <c r="W1517" i="3"/>
  <c r="V1517" i="3"/>
  <c r="U1517" i="3"/>
  <c r="T1517" i="3"/>
  <c r="W1927" i="3"/>
  <c r="V1927" i="3"/>
  <c r="U1927" i="3"/>
  <c r="T1927" i="3"/>
  <c r="W3610" i="3"/>
  <c r="V3610" i="3"/>
  <c r="U3610" i="3"/>
  <c r="T3610" i="3"/>
  <c r="W848" i="3"/>
  <c r="V848" i="3"/>
  <c r="U848" i="3"/>
  <c r="T848" i="3"/>
  <c r="W3390" i="3"/>
  <c r="V3390" i="3"/>
  <c r="U3390" i="3"/>
  <c r="T3390" i="3"/>
  <c r="W1171" i="3"/>
  <c r="V1171" i="3"/>
  <c r="U1171" i="3"/>
  <c r="T1171" i="3"/>
  <c r="W4370" i="3"/>
  <c r="V4370" i="3"/>
  <c r="U4370" i="3"/>
  <c r="T4370" i="3"/>
  <c r="W2185" i="3"/>
  <c r="V2185" i="3"/>
  <c r="U2185" i="3"/>
  <c r="T2185" i="3"/>
  <c r="W672" i="3"/>
  <c r="V672" i="3"/>
  <c r="U672" i="3"/>
  <c r="T672" i="3"/>
  <c r="W900" i="3"/>
  <c r="V900" i="3"/>
  <c r="U900" i="3"/>
  <c r="T900" i="3"/>
  <c r="W1160" i="3"/>
  <c r="V1160" i="3"/>
  <c r="U1160" i="3"/>
  <c r="T1160" i="3"/>
  <c r="W351" i="3"/>
  <c r="V351" i="3"/>
  <c r="U351" i="3"/>
  <c r="T351" i="3"/>
  <c r="W2218" i="3"/>
  <c r="V2218" i="3"/>
  <c r="U2218" i="3"/>
  <c r="T2218" i="3"/>
  <c r="W3146" i="3"/>
  <c r="V3146" i="3"/>
  <c r="U3146" i="3"/>
  <c r="T3146" i="3"/>
  <c r="W2341" i="3"/>
  <c r="V2341" i="3"/>
  <c r="U2341" i="3"/>
  <c r="T2341" i="3"/>
  <c r="W1318" i="3"/>
  <c r="V1318" i="3"/>
  <c r="U1318" i="3"/>
  <c r="T1318" i="3"/>
  <c r="W866" i="3"/>
  <c r="V866" i="3"/>
  <c r="U866" i="3"/>
  <c r="T866" i="3"/>
  <c r="W427" i="3"/>
  <c r="V427" i="3"/>
  <c r="U427" i="3"/>
  <c r="T427" i="3"/>
  <c r="W2759" i="3"/>
  <c r="V2759" i="3"/>
  <c r="U2759" i="3"/>
  <c r="T2759" i="3"/>
  <c r="W1130" i="3"/>
  <c r="V1130" i="3"/>
  <c r="U1130" i="3"/>
  <c r="T1130" i="3"/>
  <c r="W1613" i="3"/>
  <c r="V1613" i="3"/>
  <c r="U1613" i="3"/>
  <c r="T1613" i="3"/>
  <c r="W3588" i="3"/>
  <c r="V3588" i="3"/>
  <c r="U3588" i="3"/>
  <c r="T3588" i="3"/>
  <c r="W820" i="3"/>
  <c r="V820" i="3"/>
  <c r="U820" i="3"/>
  <c r="T820" i="3"/>
  <c r="W1151" i="3"/>
  <c r="V1151" i="3"/>
  <c r="U1151" i="3"/>
  <c r="T1151" i="3"/>
  <c r="W1918" i="3"/>
  <c r="V1918" i="3"/>
  <c r="U1918" i="3"/>
  <c r="T1918" i="3"/>
  <c r="W3586" i="3"/>
  <c r="V3586" i="3"/>
  <c r="U3586" i="3"/>
  <c r="T3586" i="3"/>
  <c r="W785" i="3"/>
  <c r="V785" i="3"/>
  <c r="U785" i="3"/>
  <c r="T785" i="3"/>
  <c r="W3552" i="3"/>
  <c r="V3552" i="3"/>
  <c r="U3552" i="3"/>
  <c r="T3552" i="3"/>
  <c r="W1652" i="3"/>
  <c r="V1652" i="3"/>
  <c r="U1652" i="3"/>
  <c r="T1652" i="3"/>
  <c r="W3966" i="3"/>
  <c r="V3966" i="3"/>
  <c r="U3966" i="3"/>
  <c r="T3966" i="3"/>
  <c r="W1121" i="3"/>
  <c r="V1121" i="3"/>
  <c r="U1121" i="3"/>
  <c r="T1121" i="3"/>
  <c r="W1340" i="3"/>
  <c r="V1340" i="3"/>
  <c r="U1340" i="3"/>
  <c r="T1340" i="3"/>
  <c r="W2502" i="3"/>
  <c r="V2502" i="3"/>
  <c r="U2502" i="3"/>
  <c r="T2502" i="3"/>
  <c r="W704" i="3"/>
  <c r="V704" i="3"/>
  <c r="U704" i="3"/>
  <c r="T704" i="3"/>
  <c r="W3290" i="3"/>
  <c r="V3290" i="3"/>
  <c r="U3290" i="3"/>
  <c r="T3290" i="3"/>
  <c r="W2124" i="3"/>
  <c r="V2124" i="3"/>
  <c r="U2124" i="3"/>
  <c r="T2124" i="3"/>
  <c r="W84" i="3"/>
  <c r="V84" i="3"/>
  <c r="U84" i="3"/>
  <c r="T84" i="3"/>
  <c r="W2747" i="3"/>
  <c r="V2747" i="3"/>
  <c r="U2747" i="3"/>
  <c r="T2747" i="3"/>
  <c r="W3750" i="3"/>
  <c r="V3750" i="3"/>
  <c r="U3750" i="3"/>
  <c r="T3750" i="3"/>
  <c r="W2089" i="3"/>
  <c r="V2089" i="3"/>
  <c r="U2089" i="3"/>
  <c r="T2089" i="3"/>
  <c r="W3542" i="3"/>
  <c r="V3542" i="3"/>
  <c r="U3542" i="3"/>
  <c r="T3542" i="3"/>
  <c r="W2300" i="3"/>
  <c r="V2300" i="3"/>
  <c r="U2300" i="3"/>
  <c r="T2300" i="3"/>
  <c r="W1309" i="3"/>
  <c r="V1309" i="3"/>
  <c r="U1309" i="3"/>
  <c r="T1309" i="3"/>
  <c r="W436" i="3"/>
  <c r="V436" i="3"/>
  <c r="U436" i="3"/>
  <c r="T436" i="3"/>
  <c r="W702" i="3"/>
  <c r="V702" i="3"/>
  <c r="U702" i="3"/>
  <c r="T702" i="3"/>
  <c r="W3057" i="3"/>
  <c r="V3057" i="3"/>
  <c r="U3057" i="3"/>
  <c r="T3057" i="3"/>
  <c r="W1119" i="3"/>
  <c r="V1119" i="3"/>
  <c r="U1119" i="3"/>
  <c r="T1119" i="3"/>
  <c r="W3045" i="3"/>
  <c r="V3045" i="3"/>
  <c r="U3045" i="3"/>
  <c r="T3045" i="3"/>
  <c r="W5010" i="3"/>
  <c r="V5010" i="3"/>
  <c r="U5010" i="3"/>
  <c r="T5010" i="3"/>
  <c r="W595" i="3"/>
  <c r="V595" i="3"/>
  <c r="U595" i="3"/>
  <c r="T595" i="3"/>
  <c r="W3883" i="3"/>
  <c r="V3883" i="3"/>
  <c r="U3883" i="3"/>
  <c r="T3883" i="3"/>
  <c r="W4319" i="3"/>
  <c r="V4319" i="3"/>
  <c r="U4319" i="3"/>
  <c r="T4319" i="3"/>
  <c r="W4259" i="3"/>
  <c r="V4259" i="3"/>
  <c r="U4259" i="3"/>
  <c r="T4259" i="3"/>
  <c r="W2193" i="3"/>
  <c r="V2193" i="3"/>
  <c r="U2193" i="3"/>
  <c r="T2193" i="3"/>
  <c r="W3157" i="3"/>
  <c r="V3157" i="3"/>
  <c r="U3157" i="3"/>
  <c r="T3157" i="3"/>
  <c r="W384" i="3"/>
  <c r="V384" i="3"/>
  <c r="U384" i="3"/>
  <c r="T384" i="3"/>
  <c r="W4560" i="3"/>
  <c r="V4560" i="3"/>
  <c r="U4560" i="3"/>
  <c r="T4560" i="3"/>
  <c r="W3410" i="3"/>
  <c r="V3410" i="3"/>
  <c r="U3410" i="3"/>
  <c r="T3410" i="3"/>
  <c r="W3613" i="3"/>
  <c r="V3613" i="3"/>
  <c r="U3613" i="3"/>
  <c r="T3613" i="3"/>
  <c r="W1693" i="3"/>
  <c r="V1693" i="3"/>
  <c r="U1693" i="3"/>
  <c r="T1693" i="3"/>
  <c r="W3690" i="3"/>
  <c r="V3690" i="3"/>
  <c r="U3690" i="3"/>
  <c r="T3690" i="3"/>
  <c r="W2714" i="3"/>
  <c r="V2714" i="3"/>
  <c r="U2714" i="3"/>
  <c r="T2714" i="3"/>
  <c r="W1281" i="3"/>
  <c r="V1281" i="3"/>
  <c r="U1281" i="3"/>
  <c r="T1281" i="3"/>
  <c r="W4841" i="3"/>
  <c r="V4841" i="3"/>
  <c r="U4841" i="3"/>
  <c r="T4841" i="3"/>
  <c r="W2697" i="3"/>
  <c r="V2697" i="3"/>
  <c r="U2697" i="3"/>
  <c r="T2697" i="3"/>
  <c r="W1145" i="3"/>
  <c r="V1145" i="3"/>
  <c r="U1145" i="3"/>
  <c r="T1145" i="3"/>
  <c r="W3563" i="3"/>
  <c r="V3563" i="3"/>
  <c r="U3563" i="3"/>
  <c r="T3563" i="3"/>
  <c r="W4779" i="3"/>
  <c r="V4779" i="3"/>
  <c r="U4779" i="3"/>
  <c r="T4779" i="3"/>
  <c r="W2350" i="3"/>
  <c r="V2350" i="3"/>
  <c r="U2350" i="3"/>
  <c r="T2350" i="3"/>
  <c r="W3673" i="3"/>
  <c r="V3673" i="3"/>
  <c r="U3673" i="3"/>
  <c r="T3673" i="3"/>
  <c r="W2196" i="3"/>
  <c r="V2196" i="3"/>
  <c r="U2196" i="3"/>
  <c r="T2196" i="3"/>
  <c r="W1371" i="3"/>
  <c r="V1371" i="3"/>
  <c r="U1371" i="3"/>
  <c r="T1371" i="3"/>
  <c r="W2547" i="3"/>
  <c r="V2547" i="3"/>
  <c r="U2547" i="3"/>
  <c r="T2547" i="3"/>
  <c r="W4371" i="3"/>
  <c r="V4371" i="3"/>
  <c r="U4371" i="3"/>
  <c r="T4371" i="3"/>
  <c r="W3596" i="3"/>
  <c r="V3596" i="3"/>
  <c r="U3596" i="3"/>
  <c r="T3596" i="3"/>
  <c r="W4572" i="3"/>
  <c r="V4572" i="3"/>
  <c r="U4572" i="3"/>
  <c r="T4572" i="3"/>
  <c r="W3850" i="3"/>
  <c r="V3850" i="3"/>
  <c r="U3850" i="3"/>
  <c r="T3850" i="3"/>
  <c r="W710" i="3"/>
  <c r="V710" i="3"/>
  <c r="U710" i="3"/>
  <c r="T710" i="3"/>
  <c r="W3982" i="3"/>
  <c r="V3982" i="3"/>
  <c r="U3982" i="3"/>
  <c r="T3982" i="3"/>
  <c r="W1929" i="3"/>
  <c r="V1929" i="3"/>
  <c r="U1929" i="3"/>
  <c r="T1929" i="3"/>
  <c r="W3268" i="3"/>
  <c r="V3268" i="3"/>
  <c r="U3268" i="3"/>
  <c r="T3268" i="3"/>
  <c r="W1570" i="3"/>
  <c r="V1570" i="3"/>
  <c r="U1570" i="3"/>
  <c r="T1570" i="3"/>
  <c r="W4733" i="3"/>
  <c r="V4733" i="3"/>
  <c r="U4733" i="3"/>
  <c r="T4733" i="3"/>
  <c r="W2686" i="3"/>
  <c r="V2686" i="3"/>
  <c r="U2686" i="3"/>
  <c r="T2686" i="3"/>
  <c r="W148" i="3"/>
  <c r="V148" i="3"/>
  <c r="U148" i="3"/>
  <c r="T148" i="3"/>
  <c r="W2501" i="3"/>
  <c r="V2501" i="3"/>
  <c r="U2501" i="3"/>
  <c r="T2501" i="3"/>
  <c r="W4141" i="3"/>
  <c r="V4141" i="3"/>
  <c r="U4141" i="3"/>
  <c r="T4141" i="3"/>
  <c r="W2532" i="3"/>
  <c r="V2532" i="3"/>
  <c r="U2532" i="3"/>
  <c r="T2532" i="3"/>
  <c r="W709" i="3"/>
  <c r="V709" i="3"/>
  <c r="U709" i="3"/>
  <c r="T709" i="3"/>
  <c r="W983" i="3"/>
  <c r="V983" i="3"/>
  <c r="U983" i="3"/>
  <c r="T983" i="3"/>
  <c r="W3776" i="3"/>
  <c r="V3776" i="3"/>
  <c r="U3776" i="3"/>
  <c r="T3776" i="3"/>
  <c r="W1919" i="3"/>
  <c r="V1919" i="3"/>
  <c r="U1919" i="3"/>
  <c r="T1919" i="3"/>
  <c r="W1606" i="3"/>
  <c r="V1606" i="3"/>
  <c r="U1606" i="3"/>
  <c r="T1606" i="3"/>
  <c r="W2096" i="3"/>
  <c r="V2096" i="3"/>
  <c r="U2096" i="3"/>
  <c r="T2096" i="3"/>
  <c r="W2690" i="3"/>
  <c r="V2690" i="3"/>
  <c r="U2690" i="3"/>
  <c r="T2690" i="3"/>
  <c r="W3616" i="3"/>
  <c r="V3616" i="3"/>
  <c r="U3616" i="3"/>
  <c r="T3616" i="3"/>
  <c r="W2389" i="3"/>
  <c r="V2389" i="3"/>
  <c r="U2389" i="3"/>
  <c r="T2389" i="3"/>
  <c r="W1768" i="3"/>
  <c r="V1768" i="3"/>
  <c r="U1768" i="3"/>
  <c r="T1768" i="3"/>
  <c r="W4005" i="3"/>
  <c r="V4005" i="3"/>
  <c r="U4005" i="3"/>
  <c r="T4005" i="3"/>
  <c r="W546" i="3"/>
  <c r="V546" i="3"/>
  <c r="U546" i="3"/>
  <c r="T546" i="3"/>
  <c r="W608" i="3"/>
  <c r="V608" i="3"/>
  <c r="U608" i="3"/>
  <c r="T608" i="3"/>
  <c r="W1083" i="3"/>
  <c r="V1083" i="3"/>
  <c r="U1083" i="3"/>
  <c r="T1083" i="3"/>
  <c r="W4245" i="3"/>
  <c r="V4245" i="3"/>
  <c r="U4245" i="3"/>
  <c r="T4245" i="3"/>
  <c r="W2743" i="3"/>
  <c r="V2743" i="3"/>
  <c r="U2743" i="3"/>
  <c r="T2743" i="3"/>
  <c r="W1215" i="3"/>
  <c r="V1215" i="3"/>
  <c r="U1215" i="3"/>
  <c r="T1215" i="3"/>
  <c r="W2929" i="3"/>
  <c r="V2929" i="3"/>
  <c r="U2929" i="3"/>
  <c r="T2929" i="3"/>
  <c r="W1161" i="3"/>
  <c r="V1161" i="3"/>
  <c r="U1161" i="3"/>
  <c r="T1161" i="3"/>
  <c r="W1684" i="3"/>
  <c r="V1684" i="3"/>
  <c r="U1684" i="3"/>
  <c r="T1684" i="3"/>
  <c r="W2230" i="3"/>
  <c r="V2230" i="3"/>
  <c r="U2230" i="3"/>
  <c r="T2230" i="3"/>
  <c r="W4428" i="3"/>
  <c r="V4428" i="3"/>
  <c r="U4428" i="3"/>
  <c r="T4428" i="3"/>
  <c r="W2266" i="3"/>
  <c r="V2266" i="3"/>
  <c r="U2266" i="3"/>
  <c r="T2266" i="3"/>
  <c r="W3941" i="3"/>
  <c r="V3941" i="3"/>
  <c r="U3941" i="3"/>
  <c r="T3941" i="3"/>
  <c r="W4891" i="3"/>
  <c r="V4891" i="3"/>
  <c r="U4891" i="3"/>
  <c r="T4891" i="3"/>
  <c r="W1979" i="3"/>
  <c r="V1979" i="3"/>
  <c r="U1979" i="3"/>
  <c r="T1979" i="3"/>
  <c r="W1688" i="3"/>
  <c r="V1688" i="3"/>
  <c r="U1688" i="3"/>
  <c r="T1688" i="3"/>
  <c r="W1611" i="3"/>
  <c r="V1611" i="3"/>
  <c r="U1611" i="3"/>
  <c r="T1611" i="3"/>
  <c r="W2926" i="3"/>
  <c r="V2926" i="3"/>
  <c r="U2926" i="3"/>
  <c r="T2926" i="3"/>
  <c r="W559" i="3"/>
  <c r="V559" i="3"/>
  <c r="U559" i="3"/>
  <c r="T559" i="3"/>
  <c r="W2765" i="3"/>
  <c r="V2765" i="3"/>
  <c r="U2765" i="3"/>
  <c r="T2765" i="3"/>
  <c r="W4034" i="3"/>
  <c r="V4034" i="3"/>
  <c r="U4034" i="3"/>
  <c r="T4034" i="3"/>
  <c r="W3872" i="3"/>
  <c r="V3872" i="3"/>
  <c r="U3872" i="3"/>
  <c r="T3872" i="3"/>
  <c r="W3272" i="3"/>
  <c r="V3272" i="3"/>
  <c r="U3272" i="3"/>
  <c r="T3272" i="3"/>
  <c r="W4006" i="3"/>
  <c r="V4006" i="3"/>
  <c r="U4006" i="3"/>
  <c r="T4006" i="3"/>
  <c r="W2406" i="3"/>
  <c r="V2406" i="3"/>
  <c r="U2406" i="3"/>
  <c r="T2406" i="3"/>
  <c r="W592" i="3"/>
  <c r="V592" i="3"/>
  <c r="U592" i="3"/>
  <c r="T592" i="3"/>
  <c r="W4288" i="3"/>
  <c r="V4288" i="3"/>
  <c r="U4288" i="3"/>
  <c r="T4288" i="3"/>
  <c r="W2550" i="3"/>
  <c r="V2550" i="3"/>
  <c r="U2550" i="3"/>
  <c r="T2550" i="3"/>
  <c r="W4623" i="3"/>
  <c r="V4623" i="3"/>
  <c r="U4623" i="3"/>
  <c r="T4623" i="3"/>
  <c r="W3068" i="3"/>
  <c r="V3068" i="3"/>
  <c r="U3068" i="3"/>
  <c r="T3068" i="3"/>
  <c r="W846" i="3"/>
  <c r="V846" i="3"/>
  <c r="U846" i="3"/>
  <c r="T846" i="3"/>
  <c r="W3685" i="3"/>
  <c r="V3685" i="3"/>
  <c r="U3685" i="3"/>
  <c r="T3685" i="3"/>
  <c r="W4714" i="3"/>
  <c r="V4714" i="3"/>
  <c r="U4714" i="3"/>
  <c r="T4714" i="3"/>
  <c r="W4549" i="3"/>
  <c r="V4549" i="3"/>
  <c r="U4549" i="3"/>
  <c r="T4549" i="3"/>
  <c r="W2330" i="3"/>
  <c r="V2330" i="3"/>
  <c r="U2330" i="3"/>
  <c r="T2330" i="3"/>
  <c r="W3183" i="3"/>
  <c r="V3183" i="3"/>
  <c r="U3183" i="3"/>
  <c r="T3183" i="3"/>
  <c r="W4377" i="3"/>
  <c r="V4377" i="3"/>
  <c r="U4377" i="3"/>
  <c r="T4377" i="3"/>
  <c r="W2559" i="3"/>
  <c r="V2559" i="3"/>
  <c r="U2559" i="3"/>
  <c r="T2559" i="3"/>
  <c r="W1999" i="3"/>
  <c r="V1999" i="3"/>
  <c r="U1999" i="3"/>
  <c r="T1999" i="3"/>
  <c r="W2853" i="3"/>
  <c r="V2853" i="3"/>
  <c r="U2853" i="3"/>
  <c r="T2853" i="3"/>
  <c r="W4067" i="3"/>
  <c r="V4067" i="3"/>
  <c r="U4067" i="3"/>
  <c r="T4067" i="3"/>
  <c r="W4001" i="3"/>
  <c r="V4001" i="3"/>
  <c r="U4001" i="3"/>
  <c r="T4001" i="3"/>
  <c r="W2145" i="3"/>
  <c r="V2145" i="3"/>
  <c r="U2145" i="3"/>
  <c r="T2145" i="3"/>
  <c r="W64" i="3"/>
  <c r="V64" i="3"/>
  <c r="U64" i="3"/>
  <c r="T64" i="3"/>
  <c r="W4781" i="3"/>
  <c r="V4781" i="3"/>
  <c r="U4781" i="3"/>
  <c r="T4781" i="3"/>
  <c r="W2367" i="3"/>
  <c r="V2367" i="3"/>
  <c r="U2367" i="3"/>
  <c r="T2367" i="3"/>
  <c r="W1864" i="3"/>
  <c r="V1864" i="3"/>
  <c r="U1864" i="3"/>
  <c r="T1864" i="3"/>
  <c r="W3440" i="3"/>
  <c r="V3440" i="3"/>
  <c r="U3440" i="3"/>
  <c r="T3440" i="3"/>
  <c r="W1409" i="3"/>
  <c r="V1409" i="3"/>
  <c r="U1409" i="3"/>
  <c r="T1409" i="3"/>
  <c r="W4147" i="3"/>
  <c r="V4147" i="3"/>
  <c r="U4147" i="3"/>
  <c r="T4147" i="3"/>
  <c r="W4282" i="3"/>
  <c r="V4282" i="3"/>
  <c r="U4282" i="3"/>
  <c r="T4282" i="3"/>
  <c r="W3378" i="3"/>
  <c r="V3378" i="3"/>
  <c r="U3378" i="3"/>
  <c r="T3378" i="3"/>
  <c r="W4628" i="3"/>
  <c r="V4628" i="3"/>
  <c r="U4628" i="3"/>
  <c r="T4628" i="3"/>
  <c r="W4207" i="3"/>
  <c r="V4207" i="3"/>
  <c r="U4207" i="3"/>
  <c r="T4207" i="3"/>
  <c r="W1791" i="3"/>
  <c r="V1791" i="3"/>
  <c r="U1791" i="3"/>
  <c r="T1791" i="3"/>
  <c r="W1740" i="3"/>
  <c r="V1740" i="3"/>
  <c r="U1740" i="3"/>
  <c r="T1740" i="3"/>
  <c r="W927" i="3"/>
  <c r="V927" i="3"/>
  <c r="U927" i="3"/>
  <c r="T927" i="3"/>
  <c r="W3401" i="3"/>
  <c r="V3401" i="3"/>
  <c r="U3401" i="3"/>
  <c r="T3401" i="3"/>
  <c r="W4551" i="3"/>
  <c r="V4551" i="3"/>
  <c r="U4551" i="3"/>
  <c r="T4551" i="3"/>
  <c r="W1319" i="3"/>
  <c r="V1319" i="3"/>
  <c r="U1319" i="3"/>
  <c r="T1319" i="3"/>
  <c r="W3111" i="3"/>
  <c r="V3111" i="3"/>
  <c r="U3111" i="3"/>
  <c r="T3111" i="3"/>
  <c r="W4170" i="3"/>
  <c r="V4170" i="3"/>
  <c r="U4170" i="3"/>
  <c r="T4170" i="3"/>
  <c r="W1621" i="3"/>
  <c r="V1621" i="3"/>
  <c r="U1621" i="3"/>
  <c r="T1621" i="3"/>
  <c r="W2286" i="3"/>
  <c r="V2286" i="3"/>
  <c r="U2286" i="3"/>
  <c r="T2286" i="3"/>
  <c r="W674" i="3"/>
  <c r="V674" i="3"/>
  <c r="U674" i="3"/>
  <c r="T674" i="3"/>
  <c r="W2460" i="3"/>
  <c r="V2460" i="3"/>
  <c r="U2460" i="3"/>
  <c r="T2460" i="3"/>
  <c r="W1838" i="3"/>
  <c r="V1838" i="3"/>
  <c r="U1838" i="3"/>
  <c r="T1838" i="3"/>
  <c r="W852" i="3"/>
  <c r="V852" i="3"/>
  <c r="U852" i="3"/>
  <c r="T852" i="3"/>
  <c r="W4114" i="3"/>
  <c r="V4114" i="3"/>
  <c r="U4114" i="3"/>
  <c r="T4114" i="3"/>
  <c r="W928" i="3"/>
  <c r="V928" i="3"/>
  <c r="U928" i="3"/>
  <c r="T928" i="3"/>
  <c r="W4373" i="3"/>
  <c r="V4373" i="3"/>
  <c r="U4373" i="3"/>
  <c r="T4373" i="3"/>
  <c r="W4433" i="3"/>
  <c r="V4433" i="3"/>
  <c r="U4433" i="3"/>
  <c r="T4433" i="3"/>
  <c r="W3929" i="3"/>
  <c r="V3929" i="3"/>
  <c r="U3929" i="3"/>
  <c r="T3929" i="3"/>
  <c r="W3237" i="3"/>
  <c r="V3237" i="3"/>
  <c r="U3237" i="3"/>
  <c r="T3237" i="3"/>
  <c r="W4233" i="3"/>
  <c r="V4233" i="3"/>
  <c r="U4233" i="3"/>
  <c r="T4233" i="3"/>
  <c r="W2478" i="3"/>
  <c r="V2478" i="3"/>
  <c r="U2478" i="3"/>
  <c r="T2478" i="3"/>
  <c r="W3002" i="3"/>
  <c r="V3002" i="3"/>
  <c r="U3002" i="3"/>
  <c r="T3002" i="3"/>
  <c r="W4797" i="3"/>
  <c r="V4797" i="3"/>
  <c r="U4797" i="3"/>
  <c r="T4797" i="3"/>
  <c r="W4597" i="3"/>
  <c r="V4597" i="3"/>
  <c r="U4597" i="3"/>
  <c r="T4597" i="3"/>
  <c r="W4746" i="3"/>
  <c r="V4746" i="3"/>
  <c r="U4746" i="3"/>
  <c r="T4746" i="3"/>
  <c r="W1935" i="3"/>
  <c r="V1935" i="3"/>
  <c r="U1935" i="3"/>
  <c r="T1935" i="3"/>
  <c r="W3143" i="3"/>
  <c r="V3143" i="3"/>
  <c r="U3143" i="3"/>
  <c r="T3143" i="3"/>
  <c r="W3358" i="3"/>
  <c r="V3358" i="3"/>
  <c r="U3358" i="3"/>
  <c r="T3358" i="3"/>
  <c r="W4322" i="3"/>
  <c r="V4322" i="3"/>
  <c r="U4322" i="3"/>
  <c r="T4322" i="3"/>
  <c r="W1615" i="3"/>
  <c r="V1615" i="3"/>
  <c r="U1615" i="3"/>
  <c r="T1615" i="3"/>
  <c r="W4186" i="3"/>
  <c r="V4186" i="3"/>
  <c r="U4186" i="3"/>
  <c r="T4186" i="3"/>
  <c r="W3038" i="3"/>
  <c r="V3038" i="3"/>
  <c r="U3038" i="3"/>
  <c r="T3038" i="3"/>
  <c r="W3925" i="3"/>
  <c r="V3925" i="3"/>
  <c r="U3925" i="3"/>
  <c r="T3925" i="3"/>
  <c r="W1373" i="3"/>
  <c r="V1373" i="3"/>
  <c r="U1373" i="3"/>
  <c r="T1373" i="3"/>
  <c r="W4780" i="3"/>
  <c r="V4780" i="3"/>
  <c r="U4780" i="3"/>
  <c r="T4780" i="3"/>
  <c r="W2369" i="3"/>
  <c r="V2369" i="3"/>
  <c r="U2369" i="3"/>
  <c r="T2369" i="3"/>
  <c r="W3578" i="3"/>
  <c r="V3578" i="3"/>
  <c r="U3578" i="3"/>
  <c r="T3578" i="3"/>
  <c r="W2634" i="3"/>
  <c r="V2634" i="3"/>
  <c r="U2634" i="3"/>
  <c r="T2634" i="3"/>
  <c r="W80" i="3"/>
  <c r="V80" i="3"/>
  <c r="U80" i="3"/>
  <c r="T80" i="3"/>
  <c r="W3186" i="3"/>
  <c r="V3186" i="3"/>
  <c r="U3186" i="3"/>
  <c r="T3186" i="3"/>
  <c r="W3759" i="3"/>
  <c r="V3759" i="3"/>
  <c r="U3759" i="3"/>
  <c r="T3759" i="3"/>
  <c r="W2058" i="3"/>
  <c r="V2058" i="3"/>
  <c r="U2058" i="3"/>
  <c r="T2058" i="3"/>
  <c r="W3271" i="3"/>
  <c r="V3271" i="3"/>
  <c r="U3271" i="3"/>
  <c r="T3271" i="3"/>
  <c r="W3611" i="3"/>
  <c r="V3611" i="3"/>
  <c r="U3611" i="3"/>
  <c r="T3611" i="3"/>
  <c r="W3027" i="3"/>
  <c r="V3027" i="3"/>
  <c r="U3027" i="3"/>
  <c r="T3027" i="3"/>
  <c r="W1675" i="3"/>
  <c r="V1675" i="3"/>
  <c r="U1675" i="3"/>
  <c r="T1675" i="3"/>
  <c r="W3971" i="3"/>
  <c r="V3971" i="3"/>
  <c r="U3971" i="3"/>
  <c r="T3971" i="3"/>
  <c r="W527" i="3"/>
  <c r="V527" i="3"/>
  <c r="U527" i="3"/>
  <c r="T527" i="3"/>
  <c r="W847" i="3"/>
  <c r="V847" i="3"/>
  <c r="U847" i="3"/>
  <c r="T847" i="3"/>
  <c r="W4789" i="3"/>
  <c r="V4789" i="3"/>
  <c r="U4789" i="3"/>
  <c r="T4789" i="3"/>
  <c r="W584" i="3"/>
  <c r="V584" i="3"/>
  <c r="U584" i="3"/>
  <c r="T584" i="3"/>
  <c r="W2958" i="3"/>
  <c r="V2958" i="3"/>
  <c r="U2958" i="3"/>
  <c r="T2958" i="3"/>
  <c r="W1311" i="3"/>
  <c r="V1311" i="3"/>
  <c r="U1311" i="3"/>
  <c r="T1311" i="3"/>
  <c r="W3300" i="3"/>
  <c r="V3300" i="3"/>
  <c r="U3300" i="3"/>
  <c r="T3300" i="3"/>
  <c r="W3123" i="3"/>
  <c r="V3123" i="3"/>
  <c r="U3123" i="3"/>
  <c r="T3123" i="3"/>
  <c r="W2936" i="3"/>
  <c r="V2936" i="3"/>
  <c r="U2936" i="3"/>
  <c r="T2936" i="3"/>
  <c r="W3962" i="3"/>
  <c r="V3962" i="3"/>
  <c r="U3962" i="3"/>
  <c r="T3962" i="3"/>
  <c r="W3397" i="3"/>
  <c r="V3397" i="3"/>
  <c r="U3397" i="3"/>
  <c r="T3397" i="3"/>
  <c r="W2134" i="3"/>
  <c r="V2134" i="3"/>
  <c r="U2134" i="3"/>
  <c r="T2134" i="3"/>
  <c r="W272" i="3"/>
  <c r="V272" i="3"/>
  <c r="U272" i="3"/>
  <c r="T272" i="3"/>
  <c r="W3230" i="3"/>
  <c r="V3230" i="3"/>
  <c r="U3230" i="3"/>
  <c r="T3230" i="3"/>
  <c r="W3643" i="3"/>
  <c r="V3643" i="3"/>
  <c r="U3643" i="3"/>
  <c r="T3643" i="3"/>
  <c r="W1576" i="3"/>
  <c r="V1576" i="3"/>
  <c r="U1576" i="3"/>
  <c r="T1576" i="3"/>
  <c r="W1677" i="3"/>
  <c r="V1677" i="3"/>
  <c r="U1677" i="3"/>
  <c r="T1677" i="3"/>
  <c r="W4392" i="3"/>
  <c r="V4392" i="3"/>
  <c r="U4392" i="3"/>
  <c r="T4392" i="3"/>
  <c r="W4763" i="3"/>
  <c r="V4763" i="3"/>
  <c r="U4763" i="3"/>
  <c r="T4763" i="3"/>
  <c r="W2129" i="3"/>
  <c r="V2129" i="3"/>
  <c r="U2129" i="3"/>
  <c r="T2129" i="3"/>
  <c r="W1602" i="3"/>
  <c r="V1602" i="3"/>
  <c r="U1602" i="3"/>
  <c r="T1602" i="3"/>
  <c r="W4220" i="3"/>
  <c r="V4220" i="3"/>
  <c r="U4220" i="3"/>
  <c r="T4220" i="3"/>
  <c r="W4669" i="3"/>
  <c r="V4669" i="3"/>
  <c r="U4669" i="3"/>
  <c r="T4669" i="3"/>
  <c r="W4195" i="3"/>
  <c r="V4195" i="3"/>
  <c r="U4195" i="3"/>
  <c r="T4195" i="3"/>
  <c r="W2846" i="3"/>
  <c r="V2846" i="3"/>
  <c r="U2846" i="3"/>
  <c r="T2846" i="3"/>
  <c r="W1737" i="3"/>
  <c r="V1737" i="3"/>
  <c r="U1737" i="3"/>
  <c r="T1737" i="3"/>
  <c r="W4691" i="3"/>
  <c r="V4691" i="3"/>
  <c r="U4691" i="3"/>
  <c r="T4691" i="3"/>
  <c r="W3172" i="3"/>
  <c r="V3172" i="3"/>
  <c r="U3172" i="3"/>
  <c r="T3172" i="3"/>
  <c r="W2750" i="3"/>
  <c r="V2750" i="3"/>
  <c r="U2750" i="3"/>
  <c r="T2750" i="3"/>
  <c r="W840" i="3"/>
  <c r="V840" i="3"/>
  <c r="U840" i="3"/>
  <c r="T840" i="3"/>
  <c r="W4951" i="3"/>
  <c r="V4951" i="3"/>
  <c r="U4951" i="3"/>
  <c r="T4951" i="3"/>
  <c r="W3096" i="3"/>
  <c r="V3096" i="3"/>
  <c r="U3096" i="3"/>
  <c r="T3096" i="3"/>
  <c r="W1764" i="3"/>
  <c r="V1764" i="3"/>
  <c r="U1764" i="3"/>
  <c r="T1764" i="3"/>
  <c r="W1582" i="3"/>
  <c r="V1582" i="3"/>
  <c r="U1582" i="3"/>
  <c r="T1582" i="3"/>
  <c r="W1911" i="3"/>
  <c r="V1911" i="3"/>
  <c r="U1911" i="3"/>
  <c r="T1911" i="3"/>
  <c r="W922" i="3"/>
  <c r="V922" i="3"/>
  <c r="U922" i="3"/>
  <c r="T922" i="3"/>
  <c r="W4535" i="3"/>
  <c r="V4535" i="3"/>
  <c r="U4535" i="3"/>
  <c r="T4535" i="3"/>
  <c r="W4934" i="3"/>
  <c r="V4934" i="3"/>
  <c r="U4934" i="3"/>
  <c r="T4934" i="3"/>
  <c r="W4265" i="3"/>
  <c r="V4265" i="3"/>
  <c r="U4265" i="3"/>
  <c r="T4265" i="3"/>
  <c r="W3805" i="3"/>
  <c r="V3805" i="3"/>
  <c r="U3805" i="3"/>
  <c r="T3805" i="3"/>
  <c r="W3763" i="3"/>
  <c r="V3763" i="3"/>
  <c r="U3763" i="3"/>
  <c r="T3763" i="3"/>
  <c r="W4694" i="3"/>
  <c r="V4694" i="3"/>
  <c r="U4694" i="3"/>
  <c r="T4694" i="3"/>
  <c r="W4199" i="3"/>
  <c r="V4199" i="3"/>
  <c r="U4199" i="3"/>
  <c r="T4199" i="3"/>
  <c r="W3492" i="3"/>
  <c r="V3492" i="3"/>
  <c r="U3492" i="3"/>
  <c r="T3492" i="3"/>
  <c r="W2164" i="3"/>
  <c r="V2164" i="3"/>
  <c r="U2164" i="3"/>
  <c r="T2164" i="3"/>
  <c r="W4689" i="3"/>
  <c r="V4689" i="3"/>
  <c r="U4689" i="3"/>
  <c r="T4689" i="3"/>
  <c r="W3461" i="3"/>
  <c r="V3461" i="3"/>
  <c r="U3461" i="3"/>
  <c r="T3461" i="3"/>
  <c r="W1511" i="3"/>
  <c r="V1511" i="3"/>
  <c r="U1511" i="3"/>
  <c r="T1511" i="3"/>
  <c r="W2036" i="3"/>
  <c r="V2036" i="3"/>
  <c r="U2036" i="3"/>
  <c r="T2036" i="3"/>
  <c r="W3350" i="3"/>
  <c r="V3350" i="3"/>
  <c r="U3350" i="3"/>
  <c r="T3350" i="3"/>
  <c r="W3694" i="3"/>
  <c r="V3694" i="3"/>
  <c r="U3694" i="3"/>
  <c r="T3694" i="3"/>
  <c r="W2452" i="3"/>
  <c r="V2452" i="3"/>
  <c r="U2452" i="3"/>
  <c r="T2452" i="3"/>
  <c r="W3847" i="3"/>
  <c r="V3847" i="3"/>
  <c r="U3847" i="3"/>
  <c r="T3847" i="3"/>
  <c r="W4806" i="3"/>
  <c r="V4806" i="3"/>
  <c r="U4806" i="3"/>
  <c r="T4806" i="3"/>
  <c r="W1623" i="3"/>
  <c r="V1623" i="3"/>
  <c r="U1623" i="3"/>
  <c r="T1623" i="3"/>
  <c r="W1931" i="3"/>
  <c r="V1931" i="3"/>
  <c r="U1931" i="3"/>
  <c r="T1931" i="3"/>
  <c r="W2680" i="3"/>
  <c r="V2680" i="3"/>
  <c r="U2680" i="3"/>
  <c r="T2680" i="3"/>
  <c r="W2093" i="3"/>
  <c r="V2093" i="3"/>
  <c r="U2093" i="3"/>
  <c r="T2093" i="3"/>
  <c r="W234" i="3"/>
  <c r="V234" i="3"/>
  <c r="U234" i="3"/>
  <c r="T234" i="3"/>
  <c r="W1488" i="3"/>
  <c r="V1488" i="3"/>
  <c r="U1488" i="3"/>
  <c r="T1488" i="3"/>
  <c r="W119" i="3"/>
  <c r="V119" i="3"/>
  <c r="U119" i="3"/>
  <c r="T119" i="3"/>
  <c r="W83" i="3"/>
  <c r="V83" i="3"/>
  <c r="U83" i="3"/>
  <c r="T83" i="3"/>
  <c r="W212" i="3"/>
  <c r="V212" i="3"/>
  <c r="U212" i="3"/>
  <c r="T212" i="3"/>
  <c r="W967" i="3"/>
  <c r="V967" i="3"/>
  <c r="U967" i="3"/>
  <c r="T967" i="3"/>
  <c r="W3374" i="3"/>
  <c r="V3374" i="3"/>
  <c r="U3374" i="3"/>
  <c r="T3374" i="3"/>
  <c r="W1506" i="3"/>
  <c r="V1506" i="3"/>
  <c r="U1506" i="3"/>
  <c r="T1506" i="3"/>
  <c r="W27" i="3"/>
  <c r="V27" i="3"/>
  <c r="U27" i="3"/>
  <c r="T27" i="3"/>
  <c r="W3244" i="3"/>
  <c r="V3244" i="3"/>
  <c r="U3244" i="3"/>
  <c r="T3244" i="3"/>
  <c r="W941" i="3"/>
  <c r="V941" i="3"/>
  <c r="U941" i="3"/>
  <c r="T941" i="3"/>
  <c r="W2493" i="3"/>
  <c r="V2493" i="3"/>
  <c r="U2493" i="3"/>
  <c r="T2493" i="3"/>
  <c r="W1358" i="3"/>
  <c r="V1358" i="3"/>
  <c r="U1358" i="3"/>
  <c r="T1358" i="3"/>
  <c r="W850" i="3"/>
  <c r="V850" i="3"/>
  <c r="U850" i="3"/>
  <c r="T850" i="3"/>
  <c r="W421" i="3"/>
  <c r="V421" i="3"/>
  <c r="U421" i="3"/>
  <c r="T421" i="3"/>
  <c r="W206" i="3"/>
  <c r="V206" i="3"/>
  <c r="U206" i="3"/>
  <c r="T206" i="3"/>
  <c r="W1176" i="3"/>
  <c r="V1176" i="3"/>
  <c r="U1176" i="3"/>
  <c r="T1176" i="3"/>
  <c r="W2826" i="3"/>
  <c r="V2826" i="3"/>
  <c r="U2826" i="3"/>
  <c r="T2826" i="3"/>
  <c r="W1116" i="3"/>
  <c r="V1116" i="3"/>
  <c r="U1116" i="3"/>
  <c r="T1116" i="3"/>
  <c r="W336" i="3"/>
  <c r="V336" i="3"/>
  <c r="U336" i="3"/>
  <c r="T336" i="3"/>
  <c r="W2626" i="3"/>
  <c r="V2626" i="3"/>
  <c r="U2626" i="3"/>
  <c r="T2626" i="3"/>
  <c r="W62" i="3"/>
  <c r="V62" i="3"/>
  <c r="U62" i="3"/>
  <c r="T62" i="3"/>
  <c r="W921" i="3"/>
  <c r="V921" i="3"/>
  <c r="U921" i="3"/>
  <c r="T921" i="3"/>
  <c r="W548" i="3"/>
  <c r="V548" i="3"/>
  <c r="U548" i="3"/>
  <c r="T548" i="3"/>
  <c r="W1471" i="3"/>
  <c r="V1471" i="3"/>
  <c r="U1471" i="3"/>
  <c r="T1471" i="3"/>
  <c r="W257" i="3"/>
  <c r="V257" i="3"/>
  <c r="U257" i="3"/>
  <c r="T257" i="3"/>
  <c r="W1580" i="3"/>
  <c r="V1580" i="3"/>
  <c r="U1580" i="3"/>
  <c r="T1580" i="3"/>
  <c r="W1172" i="3"/>
  <c r="V1172" i="3"/>
  <c r="U1172" i="3"/>
  <c r="T1172" i="3"/>
  <c r="W3084" i="3"/>
  <c r="V3084" i="3"/>
  <c r="U3084" i="3"/>
  <c r="T3084" i="3"/>
  <c r="W624" i="3"/>
  <c r="V624" i="3"/>
  <c r="U624" i="3"/>
  <c r="T624" i="3"/>
  <c r="W3029" i="3"/>
  <c r="V3029" i="3"/>
  <c r="U3029" i="3"/>
  <c r="T3029" i="3"/>
  <c r="W424" i="3"/>
  <c r="V424" i="3"/>
  <c r="U424" i="3"/>
  <c r="T424" i="3"/>
  <c r="W769" i="3"/>
  <c r="V769" i="3"/>
  <c r="U769" i="3"/>
  <c r="T769" i="3"/>
  <c r="W2891" i="3"/>
  <c r="V2891" i="3"/>
  <c r="U2891" i="3"/>
  <c r="T2891" i="3"/>
  <c r="W667" i="3"/>
  <c r="V667" i="3"/>
  <c r="U667" i="3"/>
  <c r="T667" i="3"/>
  <c r="W55" i="3"/>
  <c r="V55" i="3"/>
  <c r="U55" i="3"/>
  <c r="T55" i="3"/>
  <c r="W393" i="3"/>
  <c r="V393" i="3"/>
  <c r="U393" i="3"/>
  <c r="T393" i="3"/>
  <c r="W388" i="3"/>
  <c r="V388" i="3"/>
  <c r="U388" i="3"/>
  <c r="T388" i="3"/>
  <c r="W2259" i="3"/>
  <c r="V2259" i="3"/>
  <c r="U2259" i="3"/>
  <c r="T2259" i="3"/>
  <c r="W2076" i="3"/>
  <c r="V2076" i="3"/>
  <c r="U2076" i="3"/>
  <c r="T2076" i="3"/>
  <c r="W3100" i="3"/>
  <c r="V3100" i="3"/>
  <c r="U3100" i="3"/>
  <c r="T3100" i="3"/>
  <c r="W1603" i="3"/>
  <c r="V1603" i="3"/>
  <c r="U1603" i="3"/>
  <c r="T1603" i="3"/>
  <c r="W699" i="3"/>
  <c r="V699" i="3"/>
  <c r="U699" i="3"/>
  <c r="T699" i="3"/>
  <c r="W144" i="3"/>
  <c r="V144" i="3"/>
  <c r="U144" i="3"/>
  <c r="T144" i="3"/>
  <c r="W2006" i="3"/>
  <c r="V2006" i="3"/>
  <c r="U2006" i="3"/>
  <c r="T2006" i="3"/>
  <c r="W2289" i="3"/>
  <c r="V2289" i="3"/>
  <c r="U2289" i="3"/>
  <c r="T2289" i="3"/>
  <c r="W963" i="3"/>
  <c r="V963" i="3"/>
  <c r="U963" i="3"/>
  <c r="T963" i="3"/>
  <c r="W2852" i="3"/>
  <c r="V2852" i="3"/>
  <c r="U2852" i="3"/>
  <c r="T2852" i="3"/>
  <c r="W499" i="3"/>
  <c r="V499" i="3"/>
  <c r="U499" i="3"/>
  <c r="T499" i="3"/>
  <c r="W1426" i="3"/>
  <c r="V1426" i="3"/>
  <c r="U1426" i="3"/>
  <c r="T1426" i="3"/>
  <c r="W3556" i="3"/>
  <c r="V3556" i="3"/>
  <c r="U3556" i="3"/>
  <c r="T3556" i="3"/>
  <c r="W3332" i="3"/>
  <c r="V3332" i="3"/>
  <c r="U3332" i="3"/>
  <c r="T3332" i="3"/>
  <c r="W2009" i="3"/>
  <c r="V2009" i="3"/>
  <c r="U2009" i="3"/>
  <c r="T2009" i="3"/>
  <c r="W2249" i="3"/>
  <c r="V2249" i="3"/>
  <c r="U2249" i="3"/>
  <c r="T2249" i="3"/>
  <c r="W1322" i="3"/>
  <c r="V1322" i="3"/>
  <c r="U1322" i="3"/>
  <c r="T1322" i="3"/>
  <c r="W1687" i="3"/>
  <c r="V1687" i="3"/>
  <c r="U1687" i="3"/>
  <c r="T1687" i="3"/>
  <c r="W3356" i="3"/>
  <c r="V3356" i="3"/>
  <c r="U3356" i="3"/>
  <c r="T3356" i="3"/>
  <c r="W831" i="3"/>
  <c r="V831" i="3"/>
  <c r="U831" i="3"/>
  <c r="T831" i="3"/>
  <c r="W2022" i="3"/>
  <c r="V2022" i="3"/>
  <c r="U2022" i="3"/>
  <c r="T2022" i="3"/>
  <c r="W448" i="3"/>
  <c r="V448" i="3"/>
  <c r="U448" i="3"/>
  <c r="T448" i="3"/>
  <c r="W2451" i="3"/>
  <c r="V2451" i="3"/>
  <c r="U2451" i="3"/>
  <c r="T2451" i="3"/>
  <c r="W2086" i="3"/>
  <c r="V2086" i="3"/>
  <c r="U2086" i="3"/>
  <c r="T2086" i="3"/>
  <c r="W658" i="3"/>
  <c r="V658" i="3"/>
  <c r="U658" i="3"/>
  <c r="T658" i="3"/>
  <c r="W683" i="3"/>
  <c r="V683" i="3"/>
  <c r="U683" i="3"/>
  <c r="T683" i="3"/>
  <c r="W1157" i="3"/>
  <c r="V1157" i="3"/>
  <c r="U1157" i="3"/>
  <c r="T1157" i="3"/>
  <c r="W33" i="3"/>
  <c r="V33" i="3"/>
  <c r="U33" i="3"/>
  <c r="T33" i="3"/>
  <c r="W1845" i="3"/>
  <c r="V1845" i="3"/>
  <c r="U1845" i="3"/>
  <c r="T1845" i="3"/>
  <c r="W3069" i="3"/>
  <c r="V3069" i="3"/>
  <c r="U3069" i="3"/>
  <c r="T3069" i="3"/>
  <c r="W2319" i="3"/>
  <c r="V2319" i="3"/>
  <c r="U2319" i="3"/>
  <c r="T2319" i="3"/>
  <c r="W1269" i="3"/>
  <c r="V1269" i="3"/>
  <c r="U1269" i="3"/>
  <c r="T1269" i="3"/>
  <c r="W836" i="3"/>
  <c r="V836" i="3"/>
  <c r="U836" i="3"/>
  <c r="T836" i="3"/>
  <c r="W416" i="3"/>
  <c r="V416" i="3"/>
  <c r="U416" i="3"/>
  <c r="T416" i="3"/>
  <c r="W2576" i="3"/>
  <c r="V2576" i="3"/>
  <c r="U2576" i="3"/>
  <c r="T2576" i="3"/>
  <c r="W734" i="3"/>
  <c r="V734" i="3"/>
  <c r="U734" i="3"/>
  <c r="T734" i="3"/>
  <c r="W1565" i="3"/>
  <c r="V1565" i="3"/>
  <c r="U1565" i="3"/>
  <c r="T1565" i="3"/>
  <c r="W3249" i="3"/>
  <c r="V3249" i="3"/>
  <c r="U3249" i="3"/>
  <c r="T3249" i="3"/>
  <c r="W366" i="3"/>
  <c r="V366" i="3"/>
  <c r="U366" i="3"/>
  <c r="T366" i="3"/>
  <c r="W1051" i="3"/>
  <c r="V1051" i="3"/>
  <c r="U1051" i="3"/>
  <c r="T1051" i="3"/>
  <c r="W1497" i="3"/>
  <c r="V1497" i="3"/>
  <c r="U1497" i="3"/>
  <c r="T1497" i="3"/>
  <c r="W2002" i="3"/>
  <c r="V2002" i="3"/>
  <c r="U2002" i="3"/>
  <c r="T2002" i="3"/>
  <c r="W331" i="3"/>
  <c r="V331" i="3"/>
  <c r="U331" i="3"/>
  <c r="T331" i="3"/>
  <c r="W1204" i="3"/>
  <c r="V1204" i="3"/>
  <c r="U1204" i="3"/>
  <c r="T1204" i="3"/>
  <c r="W4662" i="3"/>
  <c r="V4662" i="3"/>
  <c r="U4662" i="3"/>
  <c r="T4662" i="3"/>
  <c r="W3702" i="3"/>
  <c r="V3702" i="3"/>
  <c r="U3702" i="3"/>
  <c r="T3702" i="3"/>
  <c r="W1088" i="3"/>
  <c r="V1088" i="3"/>
  <c r="U1088" i="3"/>
  <c r="T1088" i="3"/>
  <c r="W1238" i="3"/>
  <c r="V1238" i="3"/>
  <c r="U1238" i="3"/>
  <c r="T1238" i="3"/>
  <c r="W2239" i="3"/>
  <c r="V2239" i="3"/>
  <c r="U2239" i="3"/>
  <c r="T2239" i="3"/>
  <c r="W1211" i="3"/>
  <c r="V1211" i="3"/>
  <c r="U1211" i="3"/>
  <c r="T1211" i="3"/>
  <c r="W3263" i="3"/>
  <c r="V3263" i="3"/>
  <c r="U3263" i="3"/>
  <c r="T3263" i="3"/>
  <c r="W2107" i="3"/>
  <c r="V2107" i="3"/>
  <c r="U2107" i="3"/>
  <c r="T2107" i="3"/>
  <c r="W54" i="3"/>
  <c r="V54" i="3"/>
  <c r="U54" i="3"/>
  <c r="T54" i="3"/>
  <c r="W2581" i="3"/>
  <c r="V2581" i="3"/>
  <c r="U2581" i="3"/>
  <c r="T2581" i="3"/>
  <c r="W3044" i="3"/>
  <c r="V3044" i="3"/>
  <c r="U3044" i="3"/>
  <c r="T3044" i="3"/>
  <c r="W2083" i="3"/>
  <c r="V2083" i="3"/>
  <c r="U2083" i="3"/>
  <c r="T2083" i="3"/>
  <c r="W3506" i="3"/>
  <c r="V3506" i="3"/>
  <c r="U3506" i="3"/>
  <c r="T3506" i="3"/>
  <c r="W2284" i="3"/>
  <c r="V2284" i="3"/>
  <c r="U2284" i="3"/>
  <c r="T2284" i="3"/>
  <c r="W1257" i="3"/>
  <c r="V1257" i="3"/>
  <c r="U1257" i="3"/>
  <c r="T1257" i="3"/>
  <c r="W180" i="3"/>
  <c r="V180" i="3"/>
  <c r="U180" i="3"/>
  <c r="T180" i="3"/>
  <c r="W492" i="3"/>
  <c r="V492" i="3"/>
  <c r="U492" i="3"/>
  <c r="T492" i="3"/>
  <c r="W2917" i="3"/>
  <c r="V2917" i="3"/>
  <c r="U2917" i="3"/>
  <c r="T2917" i="3"/>
  <c r="W1068" i="3"/>
  <c r="V1068" i="3"/>
  <c r="U1068" i="3"/>
  <c r="T1068" i="3"/>
  <c r="W2938" i="3"/>
  <c r="V2938" i="3"/>
  <c r="U2938" i="3"/>
  <c r="T2938" i="3"/>
  <c r="W4814" i="3"/>
  <c r="V4814" i="3"/>
  <c r="U4814" i="3"/>
  <c r="T4814" i="3"/>
  <c r="W512" i="3"/>
  <c r="V512" i="3"/>
  <c r="U512" i="3"/>
  <c r="T512" i="3"/>
  <c r="W3513" i="3"/>
  <c r="V3513" i="3"/>
  <c r="U3513" i="3"/>
  <c r="T3513" i="3"/>
  <c r="W2517" i="3"/>
  <c r="V2517" i="3"/>
  <c r="U2517" i="3"/>
  <c r="T2517" i="3"/>
  <c r="W3527" i="3"/>
  <c r="V3527" i="3"/>
  <c r="U3527" i="3"/>
  <c r="T3527" i="3"/>
  <c r="W2098" i="3"/>
  <c r="V2098" i="3"/>
  <c r="U2098" i="3"/>
  <c r="T2098" i="3"/>
  <c r="W2744" i="3"/>
  <c r="V2744" i="3"/>
  <c r="U2744" i="3"/>
  <c r="T2744" i="3"/>
  <c r="W52" i="3"/>
  <c r="V52" i="3"/>
  <c r="U52" i="3"/>
  <c r="T52" i="3"/>
  <c r="W3854" i="3"/>
  <c r="V3854" i="3"/>
  <c r="U3854" i="3"/>
  <c r="T3854" i="3"/>
  <c r="W2707" i="3"/>
  <c r="V2707" i="3"/>
  <c r="U2707" i="3"/>
  <c r="T2707" i="3"/>
  <c r="W3316" i="3"/>
  <c r="V3316" i="3"/>
  <c r="U3316" i="3"/>
  <c r="T3316" i="3"/>
  <c r="W1558" i="3"/>
  <c r="V1558" i="3"/>
  <c r="U1558" i="3"/>
  <c r="T1558" i="3"/>
  <c r="W3640" i="3"/>
  <c r="V3640" i="3"/>
  <c r="U3640" i="3"/>
  <c r="T3640" i="3"/>
  <c r="W2635" i="3"/>
  <c r="V2635" i="3"/>
  <c r="U2635" i="3"/>
  <c r="T2635" i="3"/>
  <c r="W1034" i="3"/>
  <c r="V1034" i="3"/>
  <c r="U1034" i="3"/>
  <c r="T1034" i="3"/>
  <c r="W4732" i="3"/>
  <c r="V4732" i="3"/>
  <c r="U4732" i="3"/>
  <c r="T4732" i="3"/>
  <c r="W2621" i="3"/>
  <c r="V2621" i="3"/>
  <c r="U2621" i="3"/>
  <c r="T2621" i="3"/>
  <c r="W1086" i="3"/>
  <c r="V1086" i="3"/>
  <c r="U1086" i="3"/>
  <c r="T1086" i="3"/>
  <c r="W2178" i="3"/>
  <c r="V2178" i="3"/>
  <c r="U2178" i="3"/>
  <c r="T2178" i="3"/>
  <c r="W4697" i="3"/>
  <c r="V4697" i="3"/>
  <c r="U4697" i="3"/>
  <c r="T4697" i="3"/>
  <c r="W2277" i="3"/>
  <c r="V2277" i="3"/>
  <c r="U2277" i="3"/>
  <c r="T2277" i="3"/>
  <c r="W2806" i="3"/>
  <c r="V2806" i="3"/>
  <c r="U2806" i="3"/>
  <c r="T2806" i="3"/>
  <c r="W2574" i="3"/>
  <c r="V2574" i="3"/>
  <c r="U2574" i="3"/>
  <c r="T2574" i="3"/>
  <c r="W1179" i="3"/>
  <c r="V1179" i="3"/>
  <c r="U1179" i="3"/>
  <c r="T1179" i="3"/>
  <c r="W1475" i="3"/>
  <c r="V1475" i="3"/>
  <c r="U1475" i="3"/>
  <c r="T1475" i="3"/>
  <c r="W4247" i="3"/>
  <c r="V4247" i="3"/>
  <c r="U4247" i="3"/>
  <c r="T4247" i="3"/>
  <c r="W3377" i="3"/>
  <c r="V3377" i="3"/>
  <c r="U3377" i="3"/>
  <c r="T3377" i="3"/>
  <c r="W4103" i="3"/>
  <c r="V4103" i="3"/>
  <c r="U4103" i="3"/>
  <c r="T4103" i="3"/>
  <c r="W3497" i="3"/>
  <c r="V3497" i="3"/>
  <c r="U3497" i="3"/>
  <c r="T3497" i="3"/>
  <c r="W604" i="3"/>
  <c r="V604" i="3"/>
  <c r="U604" i="3"/>
  <c r="T604" i="3"/>
  <c r="W3459" i="3"/>
  <c r="V3459" i="3"/>
  <c r="U3459" i="3"/>
  <c r="T3459" i="3"/>
  <c r="W1833" i="3"/>
  <c r="V1833" i="3"/>
  <c r="U1833" i="3"/>
  <c r="T1833" i="3"/>
  <c r="W3208" i="3"/>
  <c r="V3208" i="3"/>
  <c r="U3208" i="3"/>
  <c r="T3208" i="3"/>
  <c r="W1429" i="3"/>
  <c r="V1429" i="3"/>
  <c r="U1429" i="3"/>
  <c r="T1429" i="3"/>
  <c r="W4450" i="3"/>
  <c r="V4450" i="3"/>
  <c r="U4450" i="3"/>
  <c r="T4450" i="3"/>
  <c r="W2580" i="3"/>
  <c r="V2580" i="3"/>
  <c r="U2580" i="3"/>
  <c r="T2580" i="3"/>
  <c r="W145" i="3"/>
  <c r="V145" i="3"/>
  <c r="U145" i="3"/>
  <c r="T145" i="3"/>
  <c r="W1414" i="3"/>
  <c r="V1414" i="3"/>
  <c r="U1414" i="3"/>
  <c r="T1414" i="3"/>
  <c r="W3955" i="3"/>
  <c r="V3955" i="3"/>
  <c r="U3955" i="3"/>
  <c r="T3955" i="3"/>
  <c r="W2413" i="3"/>
  <c r="V2413" i="3"/>
  <c r="U2413" i="3"/>
  <c r="T2413" i="3"/>
  <c r="W660" i="3"/>
  <c r="V660" i="3"/>
  <c r="U660" i="3"/>
  <c r="T660" i="3"/>
  <c r="W4151" i="3"/>
  <c r="V4151" i="3"/>
  <c r="U4151" i="3"/>
  <c r="T4151" i="3"/>
  <c r="W3731" i="3"/>
  <c r="V3731" i="3"/>
  <c r="U3731" i="3"/>
  <c r="T3731" i="3"/>
  <c r="W1877" i="3"/>
  <c r="V1877" i="3"/>
  <c r="U1877" i="3"/>
  <c r="T1877" i="3"/>
  <c r="W1255" i="3"/>
  <c r="V1255" i="3"/>
  <c r="U1255" i="3"/>
  <c r="T1255" i="3"/>
  <c r="W2073" i="3"/>
  <c r="V2073" i="3"/>
  <c r="U2073" i="3"/>
  <c r="T2073" i="3"/>
  <c r="W2684" i="3"/>
  <c r="V2684" i="3"/>
  <c r="U2684" i="3"/>
  <c r="T2684" i="3"/>
  <c r="W3169" i="3"/>
  <c r="V3169" i="3"/>
  <c r="U3169" i="3"/>
  <c r="T3169" i="3"/>
  <c r="W1743" i="3"/>
  <c r="V1743" i="3"/>
  <c r="U1743" i="3"/>
  <c r="T1743" i="3"/>
  <c r="W3637" i="3"/>
  <c r="V3637" i="3"/>
  <c r="U3637" i="3"/>
  <c r="T3637" i="3"/>
  <c r="W3954" i="3"/>
  <c r="V3954" i="3"/>
  <c r="U3954" i="3"/>
  <c r="T3954" i="3"/>
  <c r="W530" i="3"/>
  <c r="V530" i="3"/>
  <c r="U530" i="3"/>
  <c r="T530" i="3"/>
  <c r="W3608" i="3"/>
  <c r="V3608" i="3"/>
  <c r="U3608" i="3"/>
  <c r="T3608" i="3"/>
  <c r="W1081" i="3"/>
  <c r="V1081" i="3"/>
  <c r="U1081" i="3"/>
  <c r="T1081" i="3"/>
  <c r="W3262" i="3"/>
  <c r="V3262" i="3"/>
  <c r="U3262" i="3"/>
  <c r="T3262" i="3"/>
  <c r="W2655" i="3"/>
  <c r="V2655" i="3"/>
  <c r="U2655" i="3"/>
  <c r="T2655" i="3"/>
  <c r="W1200" i="3"/>
  <c r="V1200" i="3"/>
  <c r="U1200" i="3"/>
  <c r="T1200" i="3"/>
  <c r="W1043" i="3"/>
  <c r="V1043" i="3"/>
  <c r="U1043" i="3"/>
  <c r="T1043" i="3"/>
  <c r="W869" i="3"/>
  <c r="V869" i="3"/>
  <c r="U869" i="3"/>
  <c r="T869" i="3"/>
  <c r="W1534" i="3"/>
  <c r="V1534" i="3"/>
  <c r="U1534" i="3"/>
  <c r="T1534" i="3"/>
  <c r="W2085" i="3"/>
  <c r="V2085" i="3"/>
  <c r="U2085" i="3"/>
  <c r="T2085" i="3"/>
  <c r="W4401" i="3"/>
  <c r="V4401" i="3"/>
  <c r="U4401" i="3"/>
  <c r="T4401" i="3"/>
  <c r="W2257" i="3"/>
  <c r="V2257" i="3"/>
  <c r="U2257" i="3"/>
  <c r="T2257" i="3"/>
  <c r="W3450" i="3"/>
  <c r="V3450" i="3"/>
  <c r="U3450" i="3"/>
  <c r="T3450" i="3"/>
  <c r="W4695" i="3"/>
  <c r="V4695" i="3"/>
  <c r="U4695" i="3"/>
  <c r="T4695" i="3"/>
  <c r="W1705" i="3"/>
  <c r="V1705" i="3"/>
  <c r="U1705" i="3"/>
  <c r="T1705" i="3"/>
  <c r="W1538" i="3"/>
  <c r="V1538" i="3"/>
  <c r="U1538" i="3"/>
  <c r="T1538" i="3"/>
  <c r="W1521" i="3"/>
  <c r="V1521" i="3"/>
  <c r="U1521" i="3"/>
  <c r="T1521" i="3"/>
  <c r="W2722" i="3"/>
  <c r="V2722" i="3"/>
  <c r="U2722" i="3"/>
  <c r="T2722" i="3"/>
  <c r="W380" i="3"/>
  <c r="V380" i="3"/>
  <c r="U380" i="3"/>
  <c r="T380" i="3"/>
  <c r="W2545" i="3"/>
  <c r="V2545" i="3"/>
  <c r="U2545" i="3"/>
  <c r="T2545" i="3"/>
  <c r="W3862" i="3"/>
  <c r="V3862" i="3"/>
  <c r="U3862" i="3"/>
  <c r="T3862" i="3"/>
  <c r="W2652" i="3"/>
  <c r="V2652" i="3"/>
  <c r="U2652" i="3"/>
  <c r="T2652" i="3"/>
  <c r="W3120" i="3"/>
  <c r="V3120" i="3"/>
  <c r="U3120" i="3"/>
  <c r="T3120" i="3"/>
  <c r="W3926" i="3"/>
  <c r="V3926" i="3"/>
  <c r="U3926" i="3"/>
  <c r="T3926" i="3"/>
  <c r="W2378" i="3"/>
  <c r="V2378" i="3"/>
  <c r="U2378" i="3"/>
  <c r="T2378" i="3"/>
  <c r="W4753" i="3"/>
  <c r="V4753" i="3"/>
  <c r="U4753" i="3"/>
  <c r="T4753" i="3"/>
  <c r="W4218" i="3"/>
  <c r="V4218" i="3"/>
  <c r="U4218" i="3"/>
  <c r="T4218" i="3"/>
  <c r="W1223" i="3"/>
  <c r="V1223" i="3"/>
  <c r="U1223" i="3"/>
  <c r="T1223" i="3"/>
  <c r="W4525" i="3"/>
  <c r="V4525" i="3"/>
  <c r="U4525" i="3"/>
  <c r="T4525" i="3"/>
  <c r="W2963" i="3"/>
  <c r="V2963" i="3"/>
  <c r="U2963" i="3"/>
  <c r="T2963" i="3"/>
  <c r="W771" i="3"/>
  <c r="V771" i="3"/>
  <c r="U771" i="3"/>
  <c r="T771" i="3"/>
  <c r="W4936" i="3"/>
  <c r="V4936" i="3"/>
  <c r="U4936" i="3"/>
  <c r="T4936" i="3"/>
  <c r="W4578" i="3"/>
  <c r="V4578" i="3"/>
  <c r="U4578" i="3"/>
  <c r="T4578" i="3"/>
  <c r="W2813" i="3"/>
  <c r="V2813" i="3"/>
  <c r="U2813" i="3"/>
  <c r="T2813" i="3"/>
  <c r="W2017" i="3"/>
  <c r="V2017" i="3"/>
  <c r="U2017" i="3"/>
  <c r="T2017" i="3"/>
  <c r="W2560" i="3"/>
  <c r="V2560" i="3"/>
  <c r="U2560" i="3"/>
  <c r="T2560" i="3"/>
  <c r="W3945" i="3"/>
  <c r="V3945" i="3"/>
  <c r="U3945" i="3"/>
  <c r="T3945" i="3"/>
  <c r="W2158" i="3"/>
  <c r="V2158" i="3"/>
  <c r="U2158" i="3"/>
  <c r="T2158" i="3"/>
  <c r="W1925" i="3"/>
  <c r="V1925" i="3"/>
  <c r="U1925" i="3"/>
  <c r="T1925" i="3"/>
  <c r="W2585" i="3"/>
  <c r="V2585" i="3"/>
  <c r="U2585" i="3"/>
  <c r="T2585" i="3"/>
  <c r="W3986" i="3"/>
  <c r="V3986" i="3"/>
  <c r="U3986" i="3"/>
  <c r="T3986" i="3"/>
  <c r="W2895" i="3"/>
  <c r="V2895" i="3"/>
  <c r="U2895" i="3"/>
  <c r="T2895" i="3"/>
  <c r="W2109" i="3"/>
  <c r="V2109" i="3"/>
  <c r="U2109" i="3"/>
  <c r="T2109" i="3"/>
  <c r="W4629" i="3"/>
  <c r="V4629" i="3"/>
  <c r="U4629" i="3"/>
  <c r="T4629" i="3"/>
  <c r="W4347" i="3"/>
  <c r="V4347" i="3"/>
  <c r="U4347" i="3"/>
  <c r="T4347" i="3"/>
  <c r="W2194" i="3"/>
  <c r="V2194" i="3"/>
  <c r="U2194" i="3"/>
  <c r="T2194" i="3"/>
  <c r="W2489" i="3"/>
  <c r="V2489" i="3"/>
  <c r="U2489" i="3"/>
  <c r="T2489" i="3"/>
  <c r="W3067" i="3"/>
  <c r="V3067" i="3"/>
  <c r="U3067" i="3"/>
  <c r="T3067" i="3"/>
  <c r="W4885" i="3"/>
  <c r="V4885" i="3"/>
  <c r="U4885" i="3"/>
  <c r="T4885" i="3"/>
  <c r="W2420" i="3"/>
  <c r="V2420" i="3"/>
  <c r="U2420" i="3"/>
  <c r="T2420" i="3"/>
  <c r="W4256" i="3"/>
  <c r="V4256" i="3"/>
  <c r="U4256" i="3"/>
  <c r="T4256" i="3"/>
  <c r="W2782" i="3"/>
  <c r="V2782" i="3"/>
  <c r="U2782" i="3"/>
  <c r="T2782" i="3"/>
  <c r="W4457" i="3"/>
  <c r="V4457" i="3"/>
  <c r="U4457" i="3"/>
  <c r="T4457" i="3"/>
  <c r="W4190" i="3"/>
  <c r="V4190" i="3"/>
  <c r="U4190" i="3"/>
  <c r="T4190" i="3"/>
  <c r="W1659" i="3"/>
  <c r="V1659" i="3"/>
  <c r="U1659" i="3"/>
  <c r="T1659" i="3"/>
  <c r="W1579" i="3"/>
  <c r="V1579" i="3"/>
  <c r="U1579" i="3"/>
  <c r="T1579" i="3"/>
  <c r="W737" i="3"/>
  <c r="V737" i="3"/>
  <c r="U737" i="3"/>
  <c r="T737" i="3"/>
  <c r="W3338" i="3"/>
  <c r="V3338" i="3"/>
  <c r="U3338" i="3"/>
  <c r="T3338" i="3"/>
  <c r="W4361" i="3"/>
  <c r="V4361" i="3"/>
  <c r="U4361" i="3"/>
  <c r="T4361" i="3"/>
  <c r="W758" i="3"/>
  <c r="V758" i="3"/>
  <c r="U758" i="3"/>
  <c r="T758" i="3"/>
  <c r="W2370" i="3"/>
  <c r="V2370" i="3"/>
  <c r="U2370" i="3"/>
  <c r="T2370" i="3"/>
  <c r="W3648" i="3"/>
  <c r="V3648" i="3"/>
  <c r="U3648" i="3"/>
  <c r="T3648" i="3"/>
  <c r="W1496" i="3"/>
  <c r="V1496" i="3"/>
  <c r="U1496" i="3"/>
  <c r="T1496" i="3"/>
  <c r="W2215" i="3"/>
  <c r="V2215" i="3"/>
  <c r="U2215" i="3"/>
  <c r="T2215" i="3"/>
  <c r="W503" i="3"/>
  <c r="V503" i="3"/>
  <c r="U503" i="3"/>
  <c r="T503" i="3"/>
  <c r="W1205" i="3"/>
  <c r="V1205" i="3"/>
  <c r="U1205" i="3"/>
  <c r="T1205" i="3"/>
  <c r="W1753" i="3"/>
  <c r="V1753" i="3"/>
  <c r="U1753" i="3"/>
  <c r="T1753" i="3"/>
  <c r="W3099" i="3"/>
  <c r="V3099" i="3"/>
  <c r="U3099" i="3"/>
  <c r="T3099" i="3"/>
  <c r="W4107" i="3"/>
  <c r="V4107" i="3"/>
  <c r="U4107" i="3"/>
  <c r="T4107" i="3"/>
  <c r="W738" i="3"/>
  <c r="V738" i="3"/>
  <c r="U738" i="3"/>
  <c r="T738" i="3"/>
  <c r="W4267" i="3"/>
  <c r="V4267" i="3"/>
  <c r="U4267" i="3"/>
  <c r="T4267" i="3"/>
  <c r="W3081" i="3"/>
  <c r="V3081" i="3"/>
  <c r="U3081" i="3"/>
  <c r="T3081" i="3"/>
  <c r="W3835" i="3"/>
  <c r="V3835" i="3"/>
  <c r="U3835" i="3"/>
  <c r="T3835" i="3"/>
  <c r="W3161" i="3"/>
  <c r="V3161" i="3"/>
  <c r="U3161" i="3"/>
  <c r="T3161" i="3"/>
  <c r="W3660" i="3"/>
  <c r="V3660" i="3"/>
  <c r="U3660" i="3"/>
  <c r="T3660" i="3"/>
  <c r="W2411" i="3"/>
  <c r="V2411" i="3"/>
  <c r="U2411" i="3"/>
  <c r="T2411" i="3"/>
  <c r="W3389" i="3"/>
  <c r="V3389" i="3"/>
  <c r="U3389" i="3"/>
  <c r="T3389" i="3"/>
  <c r="W4390" i="3"/>
  <c r="V4390" i="3"/>
  <c r="U4390" i="3"/>
  <c r="T4390" i="3"/>
  <c r="W4241" i="3"/>
  <c r="V4241" i="3"/>
  <c r="U4241" i="3"/>
  <c r="T4241" i="3"/>
  <c r="W4670" i="3"/>
  <c r="V4670" i="3"/>
  <c r="U4670" i="3"/>
  <c r="T4670" i="3"/>
  <c r="W1872" i="3"/>
  <c r="V1872" i="3"/>
  <c r="U1872" i="3"/>
  <c r="T1872" i="3"/>
  <c r="W3042" i="3"/>
  <c r="V3042" i="3"/>
  <c r="U3042" i="3"/>
  <c r="T3042" i="3"/>
  <c r="W2457" i="3"/>
  <c r="V2457" i="3"/>
  <c r="U2457" i="3"/>
  <c r="T2457" i="3"/>
  <c r="W3505" i="3"/>
  <c r="V3505" i="3"/>
  <c r="U3505" i="3"/>
  <c r="T3505" i="3"/>
  <c r="W3210" i="3"/>
  <c r="V3210" i="3"/>
  <c r="U3210" i="3"/>
  <c r="T3210" i="3"/>
  <c r="W4159" i="3"/>
  <c r="V4159" i="3"/>
  <c r="U4159" i="3"/>
  <c r="T4159" i="3"/>
  <c r="W2666" i="3"/>
  <c r="V2666" i="3"/>
  <c r="U2666" i="3"/>
  <c r="T2666" i="3"/>
  <c r="W3903" i="3"/>
  <c r="V3903" i="3"/>
  <c r="U3903" i="3"/>
  <c r="T3903" i="3"/>
  <c r="W4886" i="3"/>
  <c r="V4886" i="3"/>
  <c r="U4886" i="3"/>
  <c r="T4886" i="3"/>
  <c r="W3728" i="3"/>
  <c r="V3728" i="3"/>
  <c r="U3728" i="3"/>
  <c r="T3728" i="3"/>
  <c r="W1786" i="3"/>
  <c r="V1786" i="3"/>
  <c r="U1786" i="3"/>
  <c r="T1786" i="3"/>
  <c r="W2883" i="3"/>
  <c r="V2883" i="3"/>
  <c r="U2883" i="3"/>
  <c r="T2883" i="3"/>
  <c r="W4112" i="3"/>
  <c r="V4112" i="3"/>
  <c r="U4112" i="3"/>
  <c r="T4112" i="3"/>
  <c r="W4301" i="3"/>
  <c r="V4301" i="3"/>
  <c r="U4301" i="3"/>
  <c r="T4301" i="3"/>
  <c r="W1924" i="3"/>
  <c r="V1924" i="3"/>
  <c r="U1924" i="3"/>
  <c r="T1924" i="3"/>
  <c r="W2949" i="3"/>
  <c r="V2949" i="3"/>
  <c r="U2949" i="3"/>
  <c r="T2949" i="3"/>
  <c r="W639" i="3"/>
  <c r="V639" i="3"/>
  <c r="U639" i="3"/>
  <c r="T639" i="3"/>
  <c r="W4837" i="3"/>
  <c r="V4837" i="3"/>
  <c r="U4837" i="3"/>
  <c r="T4837" i="3"/>
  <c r="W3511" i="3"/>
  <c r="V3511" i="3"/>
  <c r="U3511" i="3"/>
  <c r="T3511" i="3"/>
  <c r="W4121" i="3"/>
  <c r="V4121" i="3"/>
  <c r="U4121" i="3"/>
  <c r="T4121" i="3"/>
  <c r="W1411" i="3"/>
  <c r="V1411" i="3"/>
  <c r="U1411" i="3"/>
  <c r="T1411" i="3"/>
  <c r="W3798" i="3"/>
  <c r="V3798" i="3"/>
  <c r="U3798" i="3"/>
  <c r="T3798" i="3"/>
  <c r="W3969" i="3"/>
  <c r="V3969" i="3"/>
  <c r="U3969" i="3"/>
  <c r="T3969" i="3"/>
  <c r="W4661" i="3"/>
  <c r="V4661" i="3"/>
  <c r="U4661" i="3"/>
  <c r="T4661" i="3"/>
  <c r="W4923" i="3"/>
  <c r="V4923" i="3"/>
  <c r="U4923" i="3"/>
  <c r="T4923" i="3"/>
  <c r="W3879" i="3"/>
  <c r="V3879" i="3"/>
  <c r="U3879" i="3"/>
  <c r="T3879" i="3"/>
  <c r="W2340" i="3"/>
  <c r="V2340" i="3"/>
  <c r="U2340" i="3"/>
  <c r="T2340" i="3"/>
  <c r="W901" i="3"/>
  <c r="V901" i="3"/>
  <c r="U901" i="3"/>
  <c r="T901" i="3"/>
  <c r="W2432" i="3"/>
  <c r="V2432" i="3"/>
  <c r="U2432" i="3"/>
  <c r="T2432" i="3"/>
  <c r="W2250" i="3"/>
  <c r="V2250" i="3"/>
  <c r="U2250" i="3"/>
  <c r="T2250" i="3"/>
  <c r="W3703" i="3"/>
  <c r="V3703" i="3"/>
  <c r="U3703" i="3"/>
  <c r="T3703" i="3"/>
  <c r="W4967" i="3"/>
  <c r="V4967" i="3"/>
  <c r="U4967" i="3"/>
  <c r="T4967" i="3"/>
  <c r="W2751" i="3"/>
  <c r="V2751" i="3"/>
  <c r="U2751" i="3"/>
  <c r="T2751" i="3"/>
  <c r="W1986" i="3"/>
  <c r="V1986" i="3"/>
  <c r="U1986" i="3"/>
  <c r="T1986" i="3"/>
  <c r="W3560" i="3"/>
  <c r="V3560" i="3"/>
  <c r="U3560" i="3"/>
  <c r="T3560" i="3"/>
  <c r="W2823" i="3"/>
  <c r="V2823" i="3"/>
  <c r="U2823" i="3"/>
  <c r="T2823" i="3"/>
  <c r="W3622" i="3"/>
  <c r="V3622" i="3"/>
  <c r="U3622" i="3"/>
  <c r="T3622" i="3"/>
  <c r="W4087" i="3"/>
  <c r="V4087" i="3"/>
  <c r="U4087" i="3"/>
  <c r="T4087" i="3"/>
  <c r="W1653" i="3"/>
  <c r="V1653" i="3"/>
  <c r="U1653" i="3"/>
  <c r="T1653" i="3"/>
  <c r="W3018" i="3"/>
  <c r="V3018" i="3"/>
  <c r="U3018" i="3"/>
  <c r="T3018" i="3"/>
  <c r="W4755" i="3"/>
  <c r="V4755" i="3"/>
  <c r="U4755" i="3"/>
  <c r="T4755" i="3"/>
  <c r="W1321" i="3"/>
  <c r="V1321" i="3"/>
  <c r="U1321" i="3"/>
  <c r="T1321" i="3"/>
  <c r="W2491" i="3"/>
  <c r="V2491" i="3"/>
  <c r="U2491" i="3"/>
  <c r="T2491" i="3"/>
  <c r="W3948" i="3"/>
  <c r="V3948" i="3"/>
  <c r="U3948" i="3"/>
  <c r="T3948" i="3"/>
  <c r="W4652" i="3"/>
  <c r="V4652" i="3"/>
  <c r="U4652" i="3"/>
  <c r="T4652" i="3"/>
  <c r="W3697" i="3"/>
  <c r="V3697" i="3"/>
  <c r="U3697" i="3"/>
  <c r="T3697" i="3"/>
  <c r="W2660" i="3"/>
  <c r="V2660" i="3"/>
  <c r="U2660" i="3"/>
  <c r="T2660" i="3"/>
  <c r="W4676" i="3"/>
  <c r="V4676" i="3"/>
  <c r="U4676" i="3"/>
  <c r="T4676" i="3"/>
  <c r="W4130" i="3"/>
  <c r="V4130" i="3"/>
  <c r="U4130" i="3"/>
  <c r="T4130" i="3"/>
  <c r="W2602" i="3"/>
  <c r="V2602" i="3"/>
  <c r="U2602" i="3"/>
  <c r="T2602" i="3"/>
  <c r="W4078" i="3"/>
  <c r="V4078" i="3"/>
  <c r="U4078" i="3"/>
  <c r="T4078" i="3"/>
  <c r="W4953" i="3"/>
  <c r="V4953" i="3"/>
  <c r="U4953" i="3"/>
  <c r="T4953" i="3"/>
  <c r="W374" i="3"/>
  <c r="V374" i="3"/>
  <c r="U374" i="3"/>
  <c r="T374" i="3"/>
  <c r="W4705" i="3"/>
  <c r="V4705" i="3"/>
  <c r="U4705" i="3"/>
  <c r="T4705" i="3"/>
  <c r="W3979" i="3"/>
  <c r="V3979" i="3"/>
  <c r="U3979" i="3"/>
  <c r="T3979" i="3"/>
  <c r="W4751" i="3"/>
  <c r="V4751" i="3"/>
  <c r="U4751" i="3"/>
  <c r="T4751" i="3"/>
  <c r="W3336" i="3"/>
  <c r="V3336" i="3"/>
  <c r="U3336" i="3"/>
  <c r="T3336" i="3"/>
  <c r="W3855" i="3"/>
  <c r="V3855" i="3"/>
  <c r="U3855" i="3"/>
  <c r="T3855" i="3"/>
  <c r="W2363" i="3"/>
  <c r="V2363" i="3"/>
  <c r="U2363" i="3"/>
  <c r="T2363" i="3"/>
  <c r="W2183" i="3"/>
  <c r="V2183" i="3"/>
  <c r="U2183" i="3"/>
  <c r="T2183" i="3"/>
  <c r="W3360" i="3"/>
  <c r="V3360" i="3"/>
  <c r="U3360" i="3"/>
  <c r="T3360" i="3"/>
  <c r="W3385" i="3"/>
  <c r="V3385" i="3"/>
  <c r="U3385" i="3"/>
  <c r="T3385" i="3"/>
  <c r="W2931" i="3"/>
  <c r="V2931" i="3"/>
  <c r="U2931" i="3"/>
  <c r="T2931" i="3"/>
  <c r="W4612" i="3"/>
  <c r="V4612" i="3"/>
  <c r="U4612" i="3"/>
  <c r="T4612" i="3"/>
  <c r="W4038" i="3"/>
  <c r="V4038" i="3"/>
  <c r="U4038" i="3"/>
  <c r="T4038" i="3"/>
  <c r="W1862" i="3"/>
  <c r="V1862" i="3"/>
  <c r="U1862" i="3"/>
  <c r="T1862" i="3"/>
  <c r="W4981" i="3"/>
  <c r="V4981" i="3"/>
  <c r="U4981" i="3"/>
  <c r="T4981" i="3"/>
  <c r="W3219" i="3"/>
  <c r="V3219" i="3"/>
  <c r="U3219" i="3"/>
  <c r="T3219" i="3"/>
  <c r="W3821" i="3"/>
  <c r="V3821" i="3"/>
  <c r="U3821" i="3"/>
  <c r="T3821" i="3"/>
  <c r="W2143" i="3"/>
  <c r="V2143" i="3"/>
  <c r="U2143" i="3"/>
  <c r="T2143" i="3"/>
  <c r="W4997" i="3"/>
  <c r="V4997" i="3"/>
  <c r="U4997" i="3"/>
  <c r="T4997" i="3"/>
  <c r="W3547" i="3"/>
  <c r="V3547" i="3"/>
  <c r="U3547" i="3"/>
  <c r="T3547" i="3"/>
  <c r="W4903" i="3"/>
  <c r="V4903" i="3"/>
  <c r="U4903" i="3"/>
  <c r="T4903" i="3"/>
  <c r="W3092" i="3"/>
  <c r="V3092" i="3"/>
  <c r="U3092" i="3"/>
  <c r="T3092" i="3"/>
  <c r="W3721" i="3"/>
  <c r="V3721" i="3"/>
  <c r="U3721" i="3"/>
  <c r="T3721" i="3"/>
  <c r="W3072" i="3"/>
  <c r="V3072" i="3"/>
  <c r="U3072" i="3"/>
  <c r="T3072" i="3"/>
  <c r="W2959" i="3"/>
  <c r="V2959" i="3"/>
  <c r="U2959" i="3"/>
  <c r="T2959" i="3"/>
  <c r="W4941" i="3"/>
  <c r="V4941" i="3"/>
  <c r="U4941" i="3"/>
  <c r="T4941" i="3"/>
  <c r="W2404" i="3"/>
  <c r="V2404" i="3"/>
  <c r="U2404" i="3"/>
  <c r="T2404" i="3"/>
  <c r="W2068" i="3"/>
  <c r="V2068" i="3"/>
  <c r="U2068" i="3"/>
  <c r="T2068" i="3"/>
  <c r="W114" i="3"/>
  <c r="V114" i="3"/>
  <c r="U114" i="3"/>
  <c r="T114" i="3"/>
  <c r="W1094" i="3"/>
  <c r="V1094" i="3"/>
  <c r="U1094" i="3"/>
  <c r="T1094" i="3"/>
  <c r="W110" i="3"/>
  <c r="V110" i="3"/>
  <c r="U110" i="3"/>
  <c r="T110" i="3"/>
  <c r="W319" i="3"/>
  <c r="V319" i="3"/>
  <c r="U319" i="3"/>
  <c r="T319" i="3"/>
  <c r="W4731" i="3"/>
  <c r="V4731" i="3"/>
  <c r="U4731" i="3"/>
  <c r="T4731" i="3"/>
  <c r="W860" i="3"/>
  <c r="V860" i="3"/>
  <c r="U860" i="3"/>
  <c r="T860" i="3"/>
  <c r="W2509" i="3"/>
  <c r="V2509" i="3"/>
  <c r="U2509" i="3"/>
  <c r="T2509" i="3"/>
  <c r="W1198" i="3"/>
  <c r="V1198" i="3"/>
  <c r="U1198" i="3"/>
  <c r="T1198" i="3"/>
  <c r="W4" i="3"/>
  <c r="V4" i="3"/>
  <c r="U4" i="3"/>
  <c r="T4" i="3"/>
  <c r="W573" i="3"/>
  <c r="V573" i="3"/>
  <c r="U573" i="3"/>
  <c r="T573" i="3"/>
  <c r="W379" i="3"/>
  <c r="V379" i="3"/>
  <c r="U379" i="3"/>
  <c r="T379" i="3"/>
  <c r="W2483" i="3"/>
  <c r="V2483" i="3"/>
  <c r="U2483" i="3"/>
  <c r="T2483" i="3"/>
  <c r="W1270" i="3"/>
  <c r="V1270" i="3"/>
  <c r="U1270" i="3"/>
  <c r="T1270" i="3"/>
  <c r="W838" i="3"/>
  <c r="V838" i="3"/>
  <c r="U838" i="3"/>
  <c r="T838" i="3"/>
  <c r="W409" i="3"/>
  <c r="V409" i="3"/>
  <c r="U409" i="3"/>
  <c r="T409" i="3"/>
  <c r="W202" i="3"/>
  <c r="V202" i="3"/>
  <c r="U202" i="3"/>
  <c r="T202" i="3"/>
  <c r="W698" i="3"/>
  <c r="V698" i="3"/>
  <c r="U698" i="3"/>
  <c r="T698" i="3"/>
  <c r="W2679" i="3"/>
  <c r="V2679" i="3"/>
  <c r="U2679" i="3"/>
  <c r="T2679" i="3"/>
  <c r="W1096" i="3"/>
  <c r="V1096" i="3"/>
  <c r="U1096" i="3"/>
  <c r="T1096" i="3"/>
  <c r="W326" i="3"/>
  <c r="V326" i="3"/>
  <c r="U326" i="3"/>
  <c r="T326" i="3"/>
  <c r="W2245" i="3"/>
  <c r="V2245" i="3"/>
  <c r="U2245" i="3"/>
  <c r="T2245" i="3"/>
  <c r="W18" i="3"/>
  <c r="V18" i="3"/>
  <c r="U18" i="3"/>
  <c r="T18" i="3"/>
  <c r="W855" i="3"/>
  <c r="V855" i="3"/>
  <c r="U855" i="3"/>
  <c r="T855" i="3"/>
  <c r="W94" i="3"/>
  <c r="V94" i="3"/>
  <c r="U94" i="3"/>
  <c r="T94" i="3"/>
  <c r="W1163" i="3"/>
  <c r="V1163" i="3"/>
  <c r="U1163" i="3"/>
  <c r="T1163" i="3"/>
  <c r="W37" i="3"/>
  <c r="V37" i="3"/>
  <c r="U37" i="3"/>
  <c r="T37" i="3"/>
  <c r="W1569" i="3"/>
  <c r="V1569" i="3"/>
  <c r="U1569" i="3"/>
  <c r="T1569" i="3"/>
  <c r="W1126" i="3"/>
  <c r="V1126" i="3"/>
  <c r="U1126" i="3"/>
  <c r="T1126" i="3"/>
  <c r="W2646" i="3"/>
  <c r="V2646" i="3"/>
  <c r="U2646" i="3"/>
  <c r="T2646" i="3"/>
  <c r="W569" i="3"/>
  <c r="V569" i="3"/>
  <c r="U569" i="3"/>
  <c r="T569" i="3"/>
  <c r="W2768" i="3"/>
  <c r="V2768" i="3"/>
  <c r="U2768" i="3"/>
  <c r="T2768" i="3"/>
  <c r="W403" i="3"/>
  <c r="V403" i="3"/>
  <c r="U403" i="3"/>
  <c r="T403" i="3"/>
  <c r="W1098" i="3"/>
  <c r="V1098" i="3"/>
  <c r="U1098" i="3"/>
  <c r="T1098" i="3"/>
  <c r="W2242" i="3"/>
  <c r="V2242" i="3"/>
  <c r="U2242" i="3"/>
  <c r="T2242" i="3"/>
  <c r="W652" i="3"/>
  <c r="V652" i="3"/>
  <c r="U652" i="3"/>
  <c r="T652" i="3"/>
  <c r="W41" i="3"/>
  <c r="V41" i="3"/>
  <c r="U41" i="3"/>
  <c r="T41" i="3"/>
  <c r="W359" i="3"/>
  <c r="V359" i="3"/>
  <c r="U359" i="3"/>
  <c r="T359" i="3"/>
  <c r="W365" i="3"/>
  <c r="V365" i="3"/>
  <c r="U365" i="3"/>
  <c r="T365" i="3"/>
  <c r="W1028" i="3"/>
  <c r="V1028" i="3"/>
  <c r="U1028" i="3"/>
  <c r="T1028" i="3"/>
  <c r="W1324" i="3"/>
  <c r="V1324" i="3"/>
  <c r="U1324" i="3"/>
  <c r="T1324" i="3"/>
  <c r="W2900" i="3"/>
  <c r="V2900" i="3"/>
  <c r="U2900" i="3"/>
  <c r="T2900" i="3"/>
  <c r="W1461" i="3"/>
  <c r="V1461" i="3"/>
  <c r="U1461" i="3"/>
  <c r="T1461" i="3"/>
  <c r="W657" i="3"/>
  <c r="V657" i="3"/>
  <c r="U657" i="3"/>
  <c r="T657" i="3"/>
  <c r="W136" i="3"/>
  <c r="V136" i="3"/>
  <c r="U136" i="3"/>
  <c r="T136" i="3"/>
  <c r="W1738" i="3"/>
  <c r="V1738" i="3"/>
  <c r="U1738" i="3"/>
  <c r="T1738" i="3"/>
  <c r="W2236" i="3"/>
  <c r="V2236" i="3"/>
  <c r="U2236" i="3"/>
  <c r="T2236" i="3"/>
  <c r="W923" i="3"/>
  <c r="V923" i="3"/>
  <c r="U923" i="3"/>
  <c r="T923" i="3"/>
  <c r="W2716" i="3"/>
  <c r="V2716" i="3"/>
  <c r="U2716" i="3"/>
  <c r="T2716" i="3"/>
  <c r="W391" i="3"/>
  <c r="V391" i="3"/>
  <c r="U391" i="3"/>
  <c r="T391" i="3"/>
  <c r="W1372" i="3"/>
  <c r="V1372" i="3"/>
  <c r="U1372" i="3"/>
  <c r="T1372" i="3"/>
  <c r="W2072" i="3"/>
  <c r="V2072" i="3"/>
  <c r="U2072" i="3"/>
  <c r="T2072" i="3"/>
  <c r="W2448" i="3"/>
  <c r="V2448" i="3"/>
  <c r="U2448" i="3"/>
  <c r="T2448" i="3"/>
  <c r="W1787" i="3"/>
  <c r="V1787" i="3"/>
  <c r="U1787" i="3"/>
  <c r="T1787" i="3"/>
  <c r="W1493" i="3"/>
  <c r="V1493" i="3"/>
  <c r="U1493" i="3"/>
  <c r="T1493" i="3"/>
  <c r="W931" i="3"/>
  <c r="V931" i="3"/>
  <c r="U931" i="3"/>
  <c r="T931" i="3"/>
  <c r="W1588" i="3"/>
  <c r="V1588" i="3"/>
  <c r="U1588" i="3"/>
  <c r="T1588" i="3"/>
  <c r="W2930" i="3"/>
  <c r="V2930" i="3"/>
  <c r="U2930" i="3"/>
  <c r="T2930" i="3"/>
  <c r="W827" i="3"/>
  <c r="V827" i="3"/>
  <c r="U827" i="3"/>
  <c r="T827" i="3"/>
  <c r="W1799" i="3"/>
  <c r="V1799" i="3"/>
  <c r="U1799" i="3"/>
  <c r="T1799" i="3"/>
  <c r="W4385" i="3"/>
  <c r="V4385" i="3"/>
  <c r="U4385" i="3"/>
  <c r="T4385" i="3"/>
  <c r="W1520" i="3"/>
  <c r="V1520" i="3"/>
  <c r="U1520" i="3"/>
  <c r="T1520" i="3"/>
  <c r="W2044" i="3"/>
  <c r="V2044" i="3"/>
  <c r="U2044" i="3"/>
  <c r="T2044" i="3"/>
  <c r="W641" i="3"/>
  <c r="V641" i="3"/>
  <c r="U641" i="3"/>
  <c r="T641" i="3"/>
  <c r="W599" i="3"/>
  <c r="V599" i="3"/>
  <c r="U599" i="3"/>
  <c r="T599" i="3"/>
  <c r="W798" i="3"/>
  <c r="V798" i="3"/>
  <c r="U798" i="3"/>
  <c r="T798" i="3"/>
  <c r="W14" i="3"/>
  <c r="V14" i="3"/>
  <c r="U14" i="3"/>
  <c r="T14" i="3"/>
  <c r="W580" i="3"/>
  <c r="V580" i="3"/>
  <c r="U580" i="3"/>
  <c r="T580" i="3"/>
  <c r="W3009" i="3"/>
  <c r="V3009" i="3"/>
  <c r="U3009" i="3"/>
  <c r="T3009" i="3"/>
  <c r="W2310" i="3"/>
  <c r="V2310" i="3"/>
  <c r="U2310" i="3"/>
  <c r="T2310" i="3"/>
  <c r="W1244" i="3"/>
  <c r="V1244" i="3"/>
  <c r="U1244" i="3"/>
  <c r="T1244" i="3"/>
  <c r="W799" i="3"/>
  <c r="V799" i="3"/>
  <c r="U799" i="3"/>
  <c r="T799" i="3"/>
  <c r="W405" i="3"/>
  <c r="V405" i="3"/>
  <c r="U405" i="3"/>
  <c r="T405" i="3"/>
  <c r="W2295" i="3"/>
  <c r="V2295" i="3"/>
  <c r="U2295" i="3"/>
  <c r="T2295" i="3"/>
  <c r="W4860" i="3"/>
  <c r="V4860" i="3"/>
  <c r="U4860" i="3"/>
  <c r="T4860" i="3"/>
  <c r="W1503" i="3"/>
  <c r="V1503" i="3"/>
  <c r="U1503" i="3"/>
  <c r="T1503" i="3"/>
  <c r="W2752" i="3"/>
  <c r="V2752" i="3"/>
  <c r="U2752" i="3"/>
  <c r="T2752" i="3"/>
  <c r="W4072" i="3"/>
  <c r="V4072" i="3"/>
  <c r="U4072" i="3"/>
  <c r="T4072" i="3"/>
  <c r="W958" i="3"/>
  <c r="V958" i="3"/>
  <c r="U958" i="3"/>
  <c r="T958" i="3"/>
  <c r="W2681" i="3"/>
  <c r="V2681" i="3"/>
  <c r="U2681" i="3"/>
  <c r="T2681" i="3"/>
  <c r="W1866" i="3"/>
  <c r="V1866" i="3"/>
  <c r="U1866" i="3"/>
  <c r="T1866" i="3"/>
  <c r="W122" i="3"/>
  <c r="V122" i="3"/>
  <c r="U122" i="3"/>
  <c r="T122" i="3"/>
  <c r="W3118" i="3"/>
  <c r="V3118" i="3"/>
  <c r="U3118" i="3"/>
  <c r="T3118" i="3"/>
  <c r="W2441" i="3"/>
  <c r="V2441" i="3"/>
  <c r="U2441" i="3"/>
  <c r="T2441" i="3"/>
  <c r="W3687" i="3"/>
  <c r="V3687" i="3"/>
  <c r="U3687" i="3"/>
  <c r="T3687" i="3"/>
  <c r="W1045" i="3"/>
  <c r="V1045" i="3"/>
  <c r="U1045" i="3"/>
  <c r="T1045" i="3"/>
  <c r="W312" i="3"/>
  <c r="V312" i="3"/>
  <c r="U312" i="3"/>
  <c r="T312" i="3"/>
  <c r="W1950" i="3"/>
  <c r="V1950" i="3"/>
  <c r="U1950" i="3"/>
  <c r="T1950" i="3"/>
  <c r="W4113" i="3"/>
  <c r="V4113" i="3"/>
  <c r="U4113" i="3"/>
  <c r="T4113" i="3"/>
  <c r="W3151" i="3"/>
  <c r="V3151" i="3"/>
  <c r="U3151" i="3"/>
  <c r="T3151" i="3"/>
  <c r="W1980" i="3"/>
  <c r="V1980" i="3"/>
  <c r="U1980" i="3"/>
  <c r="T1980" i="3"/>
  <c r="W2724" i="3"/>
  <c r="V2724" i="3"/>
  <c r="U2724" i="3"/>
  <c r="T2724" i="3"/>
  <c r="W2409" i="3"/>
  <c r="V2409" i="3"/>
  <c r="U2409" i="3"/>
  <c r="T2409" i="3"/>
  <c r="W2566" i="3"/>
  <c r="V2566" i="3"/>
  <c r="U2566" i="3"/>
  <c r="T2566" i="3"/>
  <c r="W1726" i="3"/>
  <c r="V1726" i="3"/>
  <c r="U1726" i="3"/>
  <c r="T1726" i="3"/>
  <c r="W3475" i="3"/>
  <c r="V3475" i="3"/>
  <c r="U3475" i="3"/>
  <c r="T3475" i="3"/>
  <c r="W2202" i="3"/>
  <c r="V2202" i="3"/>
  <c r="U2202" i="3"/>
  <c r="T2202" i="3"/>
  <c r="W1178" i="3"/>
  <c r="V1178" i="3"/>
  <c r="U1178" i="3"/>
  <c r="T1178" i="3"/>
  <c r="W98" i="3"/>
  <c r="V98" i="3"/>
  <c r="U98" i="3"/>
  <c r="T98" i="3"/>
  <c r="W3167" i="3"/>
  <c r="V3167" i="3"/>
  <c r="U3167" i="3"/>
  <c r="T3167" i="3"/>
  <c r="W2881" i="3"/>
  <c r="V2881" i="3"/>
  <c r="U2881" i="3"/>
  <c r="T2881" i="3"/>
  <c r="W974" i="3"/>
  <c r="V974" i="3"/>
  <c r="U974" i="3"/>
  <c r="T974" i="3"/>
  <c r="W2818" i="3"/>
  <c r="V2818" i="3"/>
  <c r="U2818" i="3"/>
  <c r="T2818" i="3"/>
  <c r="W4764" i="3"/>
  <c r="V4764" i="3"/>
  <c r="U4764" i="3"/>
  <c r="T4764" i="3"/>
  <c r="W445" i="3"/>
  <c r="V445" i="3"/>
  <c r="U445" i="3"/>
  <c r="T445" i="3"/>
  <c r="W3325" i="3"/>
  <c r="V3325" i="3"/>
  <c r="U3325" i="3"/>
  <c r="T3325" i="3"/>
  <c r="W2339" i="3"/>
  <c r="V2339" i="3"/>
  <c r="U2339" i="3"/>
  <c r="T2339" i="3"/>
  <c r="W3359" i="3"/>
  <c r="V3359" i="3"/>
  <c r="U3359" i="3"/>
  <c r="T3359" i="3"/>
  <c r="W1895" i="3"/>
  <c r="V1895" i="3"/>
  <c r="U1895" i="3"/>
  <c r="T1895" i="3"/>
  <c r="W2558" i="3"/>
  <c r="V2558" i="3"/>
  <c r="U2558" i="3"/>
  <c r="T2558" i="3"/>
  <c r="W4696" i="3"/>
  <c r="V4696" i="3"/>
  <c r="U4696" i="3"/>
  <c r="T4696" i="3"/>
  <c r="W2720" i="3"/>
  <c r="V2720" i="3"/>
  <c r="U2720" i="3"/>
  <c r="T2720" i="3"/>
  <c r="W2552" i="3"/>
  <c r="V2552" i="3"/>
  <c r="U2552" i="3"/>
  <c r="T2552" i="3"/>
  <c r="W3104" i="3"/>
  <c r="V3104" i="3"/>
  <c r="U3104" i="3"/>
  <c r="T3104" i="3"/>
  <c r="W1432" i="3"/>
  <c r="V1432" i="3"/>
  <c r="U1432" i="3"/>
  <c r="T1432" i="3"/>
  <c r="W3568" i="3"/>
  <c r="V3568" i="3"/>
  <c r="U3568" i="3"/>
  <c r="T3568" i="3"/>
  <c r="W2505" i="3"/>
  <c r="V2505" i="3"/>
  <c r="U2505" i="3"/>
  <c r="T2505" i="3"/>
  <c r="W946" i="3"/>
  <c r="V946" i="3"/>
  <c r="U946" i="3"/>
  <c r="T946" i="3"/>
  <c r="W4496" i="3"/>
  <c r="V4496" i="3"/>
  <c r="U4496" i="3"/>
  <c r="T4496" i="3"/>
  <c r="W2463" i="3"/>
  <c r="V2463" i="3"/>
  <c r="U2463" i="3"/>
  <c r="T2463" i="3"/>
  <c r="W1064" i="3"/>
  <c r="V1064" i="3"/>
  <c r="U1064" i="3"/>
  <c r="T1064" i="3"/>
  <c r="W2047" i="3"/>
  <c r="V2047" i="3"/>
  <c r="U2047" i="3"/>
  <c r="T2047" i="3"/>
  <c r="W4564" i="3"/>
  <c r="V4564" i="3"/>
  <c r="U4564" i="3"/>
  <c r="T4564" i="3"/>
  <c r="W2276" i="3"/>
  <c r="V2276" i="3"/>
  <c r="U2276" i="3"/>
  <c r="T2276" i="3"/>
  <c r="W2763" i="3"/>
  <c r="V2763" i="3"/>
  <c r="U2763" i="3"/>
  <c r="T2763" i="3"/>
  <c r="W4985" i="3"/>
  <c r="V4985" i="3"/>
  <c r="U4985" i="3"/>
  <c r="T4985" i="3"/>
  <c r="W1129" i="3"/>
  <c r="V1129" i="3"/>
  <c r="U1129" i="3"/>
  <c r="T1129" i="3"/>
  <c r="W1470" i="3"/>
  <c r="V1470" i="3"/>
  <c r="U1470" i="3"/>
  <c r="T1470" i="3"/>
  <c r="W3052" i="3"/>
  <c r="V3052" i="3"/>
  <c r="U3052" i="3"/>
  <c r="T3052" i="3"/>
  <c r="W3231" i="3"/>
  <c r="V3231" i="3"/>
  <c r="U3231" i="3"/>
  <c r="T3231" i="3"/>
  <c r="W3331" i="3"/>
  <c r="V3331" i="3"/>
  <c r="U3331" i="3"/>
  <c r="T3331" i="3"/>
  <c r="W2538" i="3"/>
  <c r="V2538" i="3"/>
  <c r="U2538" i="3"/>
  <c r="T2538" i="3"/>
  <c r="W116" i="3"/>
  <c r="V116" i="3"/>
  <c r="U116" i="3"/>
  <c r="T116" i="3"/>
  <c r="W2351" i="3"/>
  <c r="V2351" i="3"/>
  <c r="U2351" i="3"/>
  <c r="T2351" i="3"/>
  <c r="W1719" i="3"/>
  <c r="V1719" i="3"/>
  <c r="U1719" i="3"/>
  <c r="T1719" i="3"/>
  <c r="W3089" i="3"/>
  <c r="V3089" i="3"/>
  <c r="U3089" i="3"/>
  <c r="T3089" i="3"/>
  <c r="W1114" i="3"/>
  <c r="V1114" i="3"/>
  <c r="U1114" i="3"/>
  <c r="T1114" i="3"/>
  <c r="W4367" i="3"/>
  <c r="V4367" i="3"/>
  <c r="U4367" i="3"/>
  <c r="T4367" i="3"/>
  <c r="W2385" i="3"/>
  <c r="V2385" i="3"/>
  <c r="U2385" i="3"/>
  <c r="T2385" i="3"/>
  <c r="W5000" i="3"/>
  <c r="V5000" i="3"/>
  <c r="U5000" i="3"/>
  <c r="T5000" i="3"/>
  <c r="W4206" i="3"/>
  <c r="V4206" i="3"/>
  <c r="U4206" i="3"/>
  <c r="T4206" i="3"/>
  <c r="W3943" i="3"/>
  <c r="V3943" i="3"/>
  <c r="U3943" i="3"/>
  <c r="T3943" i="3"/>
  <c r="W2281" i="3"/>
  <c r="V2281" i="3"/>
  <c r="U2281" i="3"/>
  <c r="T2281" i="3"/>
  <c r="W563" i="3"/>
  <c r="V563" i="3"/>
  <c r="U563" i="3"/>
  <c r="T563" i="3"/>
  <c r="W4116" i="3"/>
  <c r="V4116" i="3"/>
  <c r="U4116" i="3"/>
  <c r="T4116" i="3"/>
  <c r="W3562" i="3"/>
  <c r="V3562" i="3"/>
  <c r="U3562" i="3"/>
  <c r="T3562" i="3"/>
  <c r="W1853" i="3"/>
  <c r="V1853" i="3"/>
  <c r="U1853" i="3"/>
  <c r="T1853" i="3"/>
  <c r="W1090" i="3"/>
  <c r="V1090" i="3"/>
  <c r="U1090" i="3"/>
  <c r="T1090" i="3"/>
  <c r="W1871" i="3"/>
  <c r="V1871" i="3"/>
  <c r="U1871" i="3"/>
  <c r="T1871" i="3"/>
  <c r="W2126" i="3"/>
  <c r="V2126" i="3"/>
  <c r="U2126" i="3"/>
  <c r="T2126" i="3"/>
  <c r="W3014" i="3"/>
  <c r="V3014" i="3"/>
  <c r="U3014" i="3"/>
  <c r="T3014" i="3"/>
  <c r="W363" i="3"/>
  <c r="V363" i="3"/>
  <c r="U363" i="3"/>
  <c r="T363" i="3"/>
  <c r="W1811" i="3"/>
  <c r="V1811" i="3"/>
  <c r="U1811" i="3"/>
  <c r="T1811" i="3"/>
  <c r="W3292" i="3"/>
  <c r="V3292" i="3"/>
  <c r="U3292" i="3"/>
  <c r="T3292" i="3"/>
  <c r="W160" i="3"/>
  <c r="V160" i="3"/>
  <c r="U160" i="3"/>
  <c r="T160" i="3"/>
  <c r="W3065" i="3"/>
  <c r="V3065" i="3"/>
  <c r="U3065" i="3"/>
  <c r="T3065" i="3"/>
  <c r="W739" i="3"/>
  <c r="V739" i="3"/>
  <c r="U739" i="3"/>
  <c r="T739" i="3"/>
  <c r="W2479" i="3"/>
  <c r="V2479" i="3"/>
  <c r="U2479" i="3"/>
  <c r="T2479" i="3"/>
  <c r="W2486" i="3"/>
  <c r="V2486" i="3"/>
  <c r="U2486" i="3"/>
  <c r="T2486" i="3"/>
  <c r="W859" i="3"/>
  <c r="V859" i="3"/>
  <c r="U859" i="3"/>
  <c r="T859" i="3"/>
  <c r="W4515" i="3"/>
  <c r="V4515" i="3"/>
  <c r="U4515" i="3"/>
  <c r="T4515" i="3"/>
  <c r="W772" i="3"/>
  <c r="V772" i="3"/>
  <c r="U772" i="3"/>
  <c r="T772" i="3"/>
  <c r="W1388" i="3"/>
  <c r="V1388" i="3"/>
  <c r="U1388" i="3"/>
  <c r="T1388" i="3"/>
  <c r="W930" i="3"/>
  <c r="V930" i="3"/>
  <c r="U930" i="3"/>
  <c r="T930" i="3"/>
  <c r="W4254" i="3"/>
  <c r="V4254" i="3"/>
  <c r="U4254" i="3"/>
  <c r="T4254" i="3"/>
  <c r="W2101" i="3"/>
  <c r="V2101" i="3"/>
  <c r="U2101" i="3"/>
  <c r="T2101" i="3"/>
  <c r="W2885" i="3"/>
  <c r="V2885" i="3"/>
  <c r="U2885" i="3"/>
  <c r="T2885" i="3"/>
  <c r="W4634" i="3"/>
  <c r="V4634" i="3"/>
  <c r="U4634" i="3"/>
  <c r="T4634" i="3"/>
  <c r="W1508" i="3"/>
  <c r="V1508" i="3"/>
  <c r="U1508" i="3"/>
  <c r="T1508" i="3"/>
  <c r="W2810" i="3"/>
  <c r="V2810" i="3"/>
  <c r="U2810" i="3"/>
  <c r="T2810" i="3"/>
  <c r="W1500" i="3"/>
  <c r="V1500" i="3"/>
  <c r="U1500" i="3"/>
  <c r="T1500" i="3"/>
  <c r="W2644" i="3"/>
  <c r="V2644" i="3"/>
  <c r="U2644" i="3"/>
  <c r="T2644" i="3"/>
  <c r="W4636" i="3"/>
  <c r="V4636" i="3"/>
  <c r="U4636" i="3"/>
  <c r="T4636" i="3"/>
  <c r="W1111" i="3"/>
  <c r="V1111" i="3"/>
  <c r="U1111" i="3"/>
  <c r="T1111" i="3"/>
  <c r="W3656" i="3"/>
  <c r="V3656" i="3"/>
  <c r="U3656" i="3"/>
  <c r="T3656" i="3"/>
  <c r="W2180" i="3"/>
  <c r="V2180" i="3"/>
  <c r="U2180" i="3"/>
  <c r="T2180" i="3"/>
  <c r="W3119" i="3"/>
  <c r="V3119" i="3"/>
  <c r="U3119" i="3"/>
  <c r="T3119" i="3"/>
  <c r="W3693" i="3"/>
  <c r="V3693" i="3"/>
  <c r="U3693" i="3"/>
  <c r="T3693" i="3"/>
  <c r="W2192" i="3"/>
  <c r="V2192" i="3"/>
  <c r="U2192" i="3"/>
  <c r="T2192" i="3"/>
  <c r="W4745" i="3"/>
  <c r="V4745" i="3"/>
  <c r="U4745" i="3"/>
  <c r="T4745" i="3"/>
  <c r="W3718" i="3"/>
  <c r="V3718" i="3"/>
  <c r="U3718" i="3"/>
  <c r="T3718" i="3"/>
  <c r="W1020" i="3"/>
  <c r="V1020" i="3"/>
  <c r="U1020" i="3"/>
  <c r="T1020" i="3"/>
  <c r="W4494" i="3"/>
  <c r="V4494" i="3"/>
  <c r="U4494" i="3"/>
  <c r="T4494" i="3"/>
  <c r="W2912" i="3"/>
  <c r="V2912" i="3"/>
  <c r="U2912" i="3"/>
  <c r="T2912" i="3"/>
  <c r="W560" i="3"/>
  <c r="V560" i="3"/>
  <c r="U560" i="3"/>
  <c r="T560" i="3"/>
  <c r="W4607" i="3"/>
  <c r="V4607" i="3"/>
  <c r="U4607" i="3"/>
  <c r="T4607" i="3"/>
  <c r="W4454" i="3"/>
  <c r="V4454" i="3"/>
  <c r="U4454" i="3"/>
  <c r="T4454" i="3"/>
  <c r="W2294" i="3"/>
  <c r="V2294" i="3"/>
  <c r="U2294" i="3"/>
  <c r="T2294" i="3"/>
  <c r="W4849" i="3"/>
  <c r="V4849" i="3"/>
  <c r="U4849" i="3"/>
  <c r="T4849" i="3"/>
  <c r="W2416" i="3"/>
  <c r="V2416" i="3"/>
  <c r="U2416" i="3"/>
  <c r="T2416" i="3"/>
  <c r="W3148" i="3"/>
  <c r="V3148" i="3"/>
  <c r="U3148" i="3"/>
  <c r="T3148" i="3"/>
  <c r="W2010" i="3"/>
  <c r="V2010" i="3"/>
  <c r="U2010" i="3"/>
  <c r="T2010" i="3"/>
  <c r="W1702" i="3"/>
  <c r="V1702" i="3"/>
  <c r="U1702" i="3"/>
  <c r="T1702" i="3"/>
  <c r="W1891" i="3"/>
  <c r="V1891" i="3"/>
  <c r="U1891" i="3"/>
  <c r="T1891" i="3"/>
  <c r="W3975" i="3"/>
  <c r="V3975" i="3"/>
  <c r="U3975" i="3"/>
  <c r="T3975" i="3"/>
  <c r="W2607" i="3"/>
  <c r="V2607" i="3"/>
  <c r="U2607" i="3"/>
  <c r="T2607" i="3"/>
  <c r="W1976" i="3"/>
  <c r="V1976" i="3"/>
  <c r="U1976" i="3"/>
  <c r="T1976" i="3"/>
  <c r="W1360" i="3"/>
  <c r="V1360" i="3"/>
  <c r="U1360" i="3"/>
  <c r="T1360" i="3"/>
  <c r="W4163" i="3"/>
  <c r="V4163" i="3"/>
  <c r="U4163" i="3"/>
  <c r="T4163" i="3"/>
  <c r="W2127" i="3"/>
  <c r="V2127" i="3"/>
  <c r="U2127" i="3"/>
  <c r="T2127" i="3"/>
  <c r="W1485" i="3"/>
  <c r="V1485" i="3"/>
  <c r="U1485" i="3"/>
  <c r="T1485" i="3"/>
  <c r="W2458" i="3"/>
  <c r="V2458" i="3"/>
  <c r="U2458" i="3"/>
  <c r="T2458" i="3"/>
  <c r="W4136" i="3"/>
  <c r="V4136" i="3"/>
  <c r="U4136" i="3"/>
  <c r="T4136" i="3"/>
  <c r="W3774" i="3"/>
  <c r="V3774" i="3"/>
  <c r="U3774" i="3"/>
  <c r="T3774" i="3"/>
  <c r="W4024" i="3"/>
  <c r="V4024" i="3"/>
  <c r="U4024" i="3"/>
  <c r="T4024" i="3"/>
  <c r="W4935" i="3"/>
  <c r="V4935" i="3"/>
  <c r="U4935" i="3"/>
  <c r="T4935" i="3"/>
  <c r="W3779" i="3"/>
  <c r="V3779" i="3"/>
  <c r="U3779" i="3"/>
  <c r="T3779" i="3"/>
  <c r="W4183" i="3"/>
  <c r="V4183" i="3"/>
  <c r="U4183" i="3"/>
  <c r="T4183" i="3"/>
  <c r="W4237" i="3"/>
  <c r="V4237" i="3"/>
  <c r="U4237" i="3"/>
  <c r="T4237" i="3"/>
  <c r="W1330" i="3"/>
  <c r="V1330" i="3"/>
  <c r="U1330" i="3"/>
  <c r="T1330" i="3"/>
  <c r="W4966" i="3"/>
  <c r="V4966" i="3"/>
  <c r="U4966" i="3"/>
  <c r="T4966" i="3"/>
  <c r="W3107" i="3"/>
  <c r="V3107" i="3"/>
  <c r="U3107" i="3"/>
  <c r="T3107" i="3"/>
  <c r="W3174" i="3"/>
  <c r="V3174" i="3"/>
  <c r="U3174" i="3"/>
  <c r="T3174" i="3"/>
  <c r="W2461" i="3"/>
  <c r="V2461" i="3"/>
  <c r="U2461" i="3"/>
  <c r="T2461" i="3"/>
  <c r="W4857" i="3"/>
  <c r="V4857" i="3"/>
  <c r="U4857" i="3"/>
  <c r="T4857" i="3"/>
  <c r="W2599" i="3"/>
  <c r="V2599" i="3"/>
  <c r="U2599" i="3"/>
  <c r="T2599" i="3"/>
  <c r="W1294" i="3"/>
  <c r="V1294" i="3"/>
  <c r="U1294" i="3"/>
  <c r="T1294" i="3"/>
  <c r="W1571" i="3"/>
  <c r="V1571" i="3"/>
  <c r="U1571" i="3"/>
  <c r="T1571" i="3"/>
  <c r="W4382" i="3"/>
  <c r="V4382" i="3"/>
  <c r="U4382" i="3"/>
  <c r="T4382" i="3"/>
  <c r="W1069" i="3"/>
  <c r="V1069" i="3"/>
  <c r="U1069" i="3"/>
  <c r="T1069" i="3"/>
  <c r="W1583" i="3"/>
  <c r="V1583" i="3"/>
  <c r="U1583" i="3"/>
  <c r="T1583" i="3"/>
  <c r="W3259" i="3"/>
  <c r="V3259" i="3"/>
  <c r="U3259" i="3"/>
  <c r="T3259" i="3"/>
  <c r="W3822" i="3"/>
  <c r="V3822" i="3"/>
  <c r="U3822" i="3"/>
  <c r="T3822" i="3"/>
  <c r="W46" i="3"/>
  <c r="V46" i="3"/>
  <c r="U46" i="3"/>
  <c r="T46" i="3"/>
  <c r="W4177" i="3"/>
  <c r="V4177" i="3"/>
  <c r="U4177" i="3"/>
  <c r="T4177" i="3"/>
  <c r="W2827" i="3"/>
  <c r="V2827" i="3"/>
  <c r="U2827" i="3"/>
  <c r="T2827" i="3"/>
  <c r="W3738" i="3"/>
  <c r="V3738" i="3"/>
  <c r="U3738" i="3"/>
  <c r="T3738" i="3"/>
  <c r="W2495" i="3"/>
  <c r="V2495" i="3"/>
  <c r="U2495" i="3"/>
  <c r="T2495" i="3"/>
  <c r="W3043" i="3"/>
  <c r="V3043" i="3"/>
  <c r="U3043" i="3"/>
  <c r="T3043" i="3"/>
  <c r="W2372" i="3"/>
  <c r="V2372" i="3"/>
  <c r="U2372" i="3"/>
  <c r="T2372" i="3"/>
  <c r="W3229" i="3"/>
  <c r="V3229" i="3"/>
  <c r="U3229" i="3"/>
  <c r="T3229" i="3"/>
  <c r="W4004" i="3"/>
  <c r="V4004" i="3"/>
  <c r="U4004" i="3"/>
  <c r="T4004" i="3"/>
  <c r="W4019" i="3"/>
  <c r="V4019" i="3"/>
  <c r="U4019" i="3"/>
  <c r="T4019" i="3"/>
  <c r="W4603" i="3"/>
  <c r="V4603" i="3"/>
  <c r="U4603" i="3"/>
  <c r="T4603" i="3"/>
  <c r="W4919" i="3"/>
  <c r="V4919" i="3"/>
  <c r="U4919" i="3"/>
  <c r="T4919" i="3"/>
  <c r="W2619" i="3"/>
  <c r="V2619" i="3"/>
  <c r="U2619" i="3"/>
  <c r="T2619" i="3"/>
  <c r="W2434" i="3"/>
  <c r="V2434" i="3"/>
  <c r="U2434" i="3"/>
  <c r="T2434" i="3"/>
  <c r="W3000" i="3"/>
  <c r="V3000" i="3"/>
  <c r="U3000" i="3"/>
  <c r="T3000" i="3"/>
  <c r="W4911" i="3"/>
  <c r="V4911" i="3"/>
  <c r="U4911" i="3"/>
  <c r="T4911" i="3"/>
  <c r="W3820" i="3"/>
  <c r="V3820" i="3"/>
  <c r="U3820" i="3"/>
  <c r="T3820" i="3"/>
  <c r="W1723" i="3"/>
  <c r="V1723" i="3"/>
  <c r="U1723" i="3"/>
  <c r="T1723" i="3"/>
  <c r="W3483" i="3"/>
  <c r="V3483" i="3"/>
  <c r="U3483" i="3"/>
  <c r="T3483" i="3"/>
  <c r="W4744" i="3"/>
  <c r="V4744" i="3"/>
  <c r="U4744" i="3"/>
  <c r="T4744" i="3"/>
  <c r="W3375" i="3"/>
  <c r="V3375" i="3"/>
  <c r="U3375" i="3"/>
  <c r="T3375" i="3"/>
  <c r="W1774" i="3"/>
  <c r="V1774" i="3"/>
  <c r="U1774" i="3"/>
  <c r="T1774" i="3"/>
  <c r="W2396" i="3"/>
  <c r="V2396" i="3"/>
  <c r="U2396" i="3"/>
  <c r="T2396" i="3"/>
  <c r="W3866" i="3"/>
  <c r="V3866" i="3"/>
  <c r="U3866" i="3"/>
  <c r="T3866" i="3"/>
  <c r="W3312" i="3"/>
  <c r="V3312" i="3"/>
  <c r="U3312" i="3"/>
  <c r="T3312" i="3"/>
  <c r="W1712" i="3"/>
  <c r="V1712" i="3"/>
  <c r="U1712" i="3"/>
  <c r="T1712" i="3"/>
  <c r="W4791" i="3"/>
  <c r="V4791" i="3"/>
  <c r="U4791" i="3"/>
  <c r="T4791" i="3"/>
  <c r="W1889" i="3"/>
  <c r="V1889" i="3"/>
  <c r="U1889" i="3"/>
  <c r="T1889" i="3"/>
  <c r="W1808" i="3"/>
  <c r="V1808" i="3"/>
  <c r="U1808" i="3"/>
  <c r="T1808" i="3"/>
  <c r="W3482" i="3"/>
  <c r="V3482" i="3"/>
  <c r="U3482" i="3"/>
  <c r="T3482" i="3"/>
  <c r="W4962" i="3"/>
  <c r="V4962" i="3"/>
  <c r="U4962" i="3"/>
  <c r="T4962" i="3"/>
  <c r="W477" i="3"/>
  <c r="V477" i="3"/>
  <c r="U477" i="3"/>
  <c r="T477" i="3"/>
  <c r="W1851" i="3"/>
  <c r="V1851" i="3"/>
  <c r="U1851" i="3"/>
  <c r="T1851" i="3"/>
  <c r="W3060" i="3"/>
  <c r="V3060" i="3"/>
  <c r="U3060" i="3"/>
  <c r="T3060" i="3"/>
  <c r="W4514" i="3"/>
  <c r="V4514" i="3"/>
  <c r="U4514" i="3"/>
  <c r="T4514" i="3"/>
  <c r="W2412" i="3"/>
  <c r="V2412" i="3"/>
  <c r="U2412" i="3"/>
  <c r="T2412" i="3"/>
  <c r="W3766" i="3"/>
  <c r="V3766" i="3"/>
  <c r="U3766" i="3"/>
  <c r="T3766" i="3"/>
  <c r="W2199" i="3"/>
  <c r="V2199" i="3"/>
  <c r="U2199" i="3"/>
  <c r="T2199" i="3"/>
  <c r="W2377" i="3"/>
  <c r="V2377" i="3"/>
  <c r="U2377" i="3"/>
  <c r="T2377" i="3"/>
  <c r="W1227" i="3"/>
  <c r="V1227" i="3"/>
  <c r="U1227" i="3"/>
  <c r="T1227" i="3"/>
  <c r="W4808" i="3"/>
  <c r="V4808" i="3"/>
  <c r="U4808" i="3"/>
  <c r="T4808" i="3"/>
  <c r="W2641" i="3"/>
  <c r="V2641" i="3"/>
  <c r="U2641" i="3"/>
  <c r="T2641" i="3"/>
  <c r="W3642" i="3"/>
  <c r="V3642" i="3"/>
  <c r="U3642" i="3"/>
  <c r="T3642" i="3"/>
  <c r="W4863" i="3"/>
  <c r="V4863" i="3"/>
  <c r="U4863" i="3"/>
  <c r="T4863" i="3"/>
  <c r="W4958" i="3"/>
  <c r="V4958" i="3"/>
  <c r="U4958" i="3"/>
  <c r="T4958" i="3"/>
  <c r="W4977" i="3"/>
  <c r="V4977" i="3"/>
  <c r="U4977" i="3"/>
  <c r="T4977" i="3"/>
  <c r="W1809" i="3"/>
  <c r="V1809" i="3"/>
  <c r="U1809" i="3"/>
  <c r="T1809" i="3"/>
  <c r="W3235" i="3"/>
  <c r="V3235" i="3"/>
  <c r="U3235" i="3"/>
  <c r="T3235" i="3"/>
  <c r="W4658" i="3"/>
  <c r="V4658" i="3"/>
  <c r="U4658" i="3"/>
  <c r="T4658" i="3"/>
  <c r="W1557" i="3"/>
  <c r="V1557" i="3"/>
  <c r="U1557" i="3"/>
  <c r="T1557" i="3"/>
  <c r="W4877" i="3"/>
  <c r="V4877" i="3"/>
  <c r="U4877" i="3"/>
  <c r="T4877" i="3"/>
  <c r="W4581" i="3"/>
  <c r="V4581" i="3"/>
  <c r="U4581" i="3"/>
  <c r="T4581" i="3"/>
  <c r="W3973" i="3"/>
  <c r="V3973" i="3"/>
  <c r="U3973" i="3"/>
  <c r="T3973" i="3"/>
  <c r="W4418" i="3"/>
  <c r="V4418" i="3"/>
  <c r="U4418" i="3"/>
  <c r="T4418" i="3"/>
  <c r="W3940" i="3"/>
  <c r="V3940" i="3"/>
  <c r="U3940" i="3"/>
  <c r="T3940" i="3"/>
  <c r="W2119" i="3"/>
  <c r="V2119" i="3"/>
  <c r="U2119" i="3"/>
  <c r="T2119" i="3"/>
  <c r="W3402" i="3"/>
  <c r="V3402" i="3"/>
  <c r="U3402" i="3"/>
  <c r="T3402" i="3"/>
  <c r="W4550" i="3"/>
  <c r="V4550" i="3"/>
  <c r="U4550" i="3"/>
  <c r="T4550" i="3"/>
  <c r="W4489" i="3"/>
  <c r="V4489" i="3"/>
  <c r="U4489" i="3"/>
  <c r="T4489" i="3"/>
  <c r="W3418" i="3"/>
  <c r="V3418" i="3"/>
  <c r="U3418" i="3"/>
  <c r="T3418" i="3"/>
  <c r="W2303" i="3"/>
  <c r="V2303" i="3"/>
  <c r="U2303" i="3"/>
  <c r="T2303" i="3"/>
  <c r="W2870" i="3"/>
  <c r="V2870" i="3"/>
  <c r="U2870" i="3"/>
  <c r="T2870" i="3"/>
  <c r="W3243" i="3"/>
  <c r="V3243" i="3"/>
  <c r="U3243" i="3"/>
  <c r="T3243" i="3"/>
  <c r="W4719" i="3"/>
  <c r="V4719" i="3"/>
  <c r="U4719" i="3"/>
  <c r="T4719" i="3"/>
  <c r="W3868" i="3"/>
  <c r="V3868" i="3"/>
  <c r="U3868" i="3"/>
  <c r="T3868" i="3"/>
  <c r="W1337" i="3"/>
  <c r="V1337" i="3"/>
  <c r="U1337" i="3"/>
  <c r="T1337" i="3"/>
  <c r="W3984" i="3"/>
  <c r="V3984" i="3"/>
  <c r="U3984" i="3"/>
  <c r="T3984" i="3"/>
  <c r="W3661" i="3"/>
  <c r="V3661" i="3"/>
  <c r="U3661" i="3"/>
  <c r="T3661" i="3"/>
  <c r="W2733" i="3"/>
  <c r="V2733" i="3"/>
  <c r="U2733" i="3"/>
  <c r="T2733" i="3"/>
  <c r="W3283" i="3"/>
  <c r="V3283" i="3"/>
  <c r="U3283" i="3"/>
  <c r="T3283" i="3"/>
  <c r="W1655" i="3"/>
  <c r="V1655" i="3"/>
  <c r="U1655" i="3"/>
  <c r="T1655" i="3"/>
  <c r="W4992" i="3"/>
  <c r="V4992" i="3"/>
  <c r="U4992" i="3"/>
  <c r="T4992" i="3"/>
  <c r="W2523" i="3"/>
  <c r="V2523" i="3"/>
  <c r="U2523" i="3"/>
  <c r="T2523" i="3"/>
  <c r="W2658" i="3"/>
  <c r="V2658" i="3"/>
  <c r="U2658" i="3"/>
  <c r="T2658" i="3"/>
  <c r="W4646" i="3"/>
  <c r="V4646" i="3"/>
  <c r="U4646" i="3"/>
  <c r="T4646" i="3"/>
  <c r="W3158" i="3"/>
  <c r="V3158" i="3"/>
  <c r="U3158" i="3"/>
  <c r="T3158" i="3"/>
  <c r="W4834" i="3"/>
  <c r="V4834" i="3"/>
  <c r="U4834" i="3"/>
  <c r="T4834" i="3"/>
  <c r="W4320" i="3"/>
  <c r="V4320" i="3"/>
  <c r="U4320" i="3"/>
  <c r="T4320" i="3"/>
  <c r="W451" i="3"/>
  <c r="V451" i="3"/>
  <c r="U451" i="3"/>
  <c r="T451" i="3"/>
  <c r="W3227" i="3"/>
  <c r="V3227" i="3"/>
  <c r="U3227" i="3"/>
  <c r="T3227" i="3"/>
  <c r="W4827" i="3"/>
  <c r="V4827" i="3"/>
  <c r="U4827" i="3"/>
  <c r="T4827" i="3"/>
  <c r="W3458" i="3"/>
  <c r="V3458" i="3"/>
  <c r="U3458" i="3"/>
  <c r="T3458" i="3"/>
  <c r="W1134" i="3"/>
  <c r="V1134" i="3"/>
  <c r="U1134" i="3"/>
  <c r="T1134" i="3"/>
  <c r="W2244" i="3"/>
  <c r="V2244" i="3"/>
  <c r="U2244" i="3"/>
  <c r="T2244" i="3"/>
  <c r="W4192" i="3"/>
  <c r="V4192" i="3"/>
  <c r="U4192" i="3"/>
  <c r="T4192" i="3"/>
  <c r="W4875" i="3"/>
  <c r="V4875" i="3"/>
  <c r="U4875" i="3"/>
  <c r="T4875" i="3"/>
  <c r="W4937" i="3"/>
  <c r="V4937" i="3"/>
  <c r="U4937" i="3"/>
  <c r="T4937" i="3"/>
  <c r="W1959" i="3"/>
  <c r="V1959" i="3"/>
  <c r="U1959" i="3"/>
  <c r="T1959" i="3"/>
  <c r="W5009" i="3"/>
  <c r="V5009" i="3"/>
  <c r="U5009" i="3"/>
  <c r="T5009" i="3"/>
  <c r="W3935" i="3"/>
  <c r="V3935" i="3"/>
  <c r="U3935" i="3"/>
  <c r="T3935" i="3"/>
  <c r="W1873" i="3"/>
  <c r="V1873" i="3"/>
  <c r="U1873" i="3"/>
  <c r="T1873" i="3"/>
  <c r="W108" i="3"/>
  <c r="V108" i="3"/>
  <c r="U108" i="3"/>
  <c r="T108" i="3"/>
  <c r="W296" i="3"/>
  <c r="V296" i="3"/>
  <c r="U296" i="3"/>
  <c r="T296" i="3"/>
  <c r="W4812" i="3"/>
  <c r="V4812" i="3"/>
  <c r="U4812" i="3"/>
  <c r="T4812" i="3"/>
  <c r="W22" i="3"/>
  <c r="V22" i="3"/>
  <c r="U22" i="3"/>
  <c r="T22" i="3"/>
  <c r="W1143" i="3"/>
  <c r="V1143" i="3"/>
  <c r="U1143" i="3"/>
  <c r="T1143" i="3"/>
  <c r="W526" i="3"/>
  <c r="V526" i="3"/>
  <c r="U526" i="3"/>
  <c r="T526" i="3"/>
  <c r="W981" i="3"/>
  <c r="V981" i="3"/>
  <c r="U981" i="3"/>
  <c r="T981" i="3"/>
  <c r="W1197" i="3"/>
  <c r="V1197" i="3"/>
  <c r="U1197" i="3"/>
  <c r="T1197" i="3"/>
  <c r="W4395" i="3"/>
  <c r="V4395" i="3"/>
  <c r="U4395" i="3"/>
  <c r="T4395" i="3"/>
  <c r="W1273" i="3"/>
  <c r="V1273" i="3"/>
  <c r="U1273" i="3"/>
  <c r="T1273" i="3"/>
  <c r="W250" i="3"/>
  <c r="V250" i="3"/>
  <c r="U250" i="3"/>
  <c r="T250" i="3"/>
  <c r="W1987" i="3"/>
  <c r="V1987" i="3"/>
  <c r="U1987" i="3"/>
  <c r="T1987" i="3"/>
  <c r="W1258" i="3"/>
  <c r="V1258" i="3"/>
  <c r="U1258" i="3"/>
  <c r="T1258" i="3"/>
  <c r="W835" i="3"/>
  <c r="V835" i="3"/>
  <c r="U835" i="3"/>
  <c r="T835" i="3"/>
  <c r="W389" i="3"/>
  <c r="V389" i="3"/>
  <c r="U389" i="3"/>
  <c r="T389" i="3"/>
  <c r="W198" i="3"/>
  <c r="V198" i="3"/>
  <c r="U198" i="3"/>
  <c r="T198" i="3"/>
  <c r="W396" i="3"/>
  <c r="V396" i="3"/>
  <c r="U396" i="3"/>
  <c r="T396" i="3"/>
  <c r="W2354" i="3"/>
  <c r="V2354" i="3"/>
  <c r="U2354" i="3"/>
  <c r="T2354" i="3"/>
  <c r="W1056" i="3"/>
  <c r="V1056" i="3"/>
  <c r="U1056" i="3"/>
  <c r="T1056" i="3"/>
  <c r="W313" i="3"/>
  <c r="V313" i="3"/>
  <c r="U313" i="3"/>
  <c r="T313" i="3"/>
  <c r="W1298" i="3"/>
  <c r="V1298" i="3"/>
  <c r="U1298" i="3"/>
  <c r="T1298" i="3"/>
  <c r="W1239" i="3"/>
  <c r="V1239" i="3"/>
  <c r="U1239" i="3"/>
  <c r="T1239" i="3"/>
  <c r="W826" i="3"/>
  <c r="V826" i="3"/>
  <c r="U826" i="3"/>
  <c r="T826" i="3"/>
  <c r="W2817" i="3"/>
  <c r="V2817" i="3"/>
  <c r="U2817" i="3"/>
  <c r="T2817" i="3"/>
  <c r="W845" i="3"/>
  <c r="V845" i="3"/>
  <c r="U845" i="3"/>
  <c r="T845" i="3"/>
  <c r="W1638" i="3"/>
  <c r="V1638" i="3"/>
  <c r="U1638" i="3"/>
  <c r="T1638" i="3"/>
  <c r="W1317" i="3"/>
  <c r="V1317" i="3"/>
  <c r="U1317" i="3"/>
  <c r="T1317" i="3"/>
  <c r="W1082" i="3"/>
  <c r="V1082" i="3"/>
  <c r="U1082" i="3"/>
  <c r="T1082" i="3"/>
  <c r="W2519" i="3"/>
  <c r="V2519" i="3"/>
  <c r="U2519" i="3"/>
  <c r="T2519" i="3"/>
  <c r="W565" i="3"/>
  <c r="V565" i="3"/>
  <c r="U565" i="3"/>
  <c r="T565" i="3"/>
  <c r="W2636" i="3"/>
  <c r="V2636" i="3"/>
  <c r="U2636" i="3"/>
  <c r="T2636" i="3"/>
  <c r="W4809" i="3"/>
  <c r="V4809" i="3"/>
  <c r="U4809" i="3"/>
  <c r="T4809" i="3"/>
  <c r="W4180" i="3"/>
  <c r="V4180" i="3"/>
  <c r="U4180" i="3"/>
  <c r="T4180" i="3"/>
  <c r="W1978" i="3"/>
  <c r="V1978" i="3"/>
  <c r="U1978" i="3"/>
  <c r="T1978" i="3"/>
  <c r="W645" i="3"/>
  <c r="V645" i="3"/>
  <c r="U645" i="3"/>
  <c r="T645" i="3"/>
  <c r="W4799" i="3"/>
  <c r="V4799" i="3"/>
  <c r="U4799" i="3"/>
  <c r="T4799" i="3"/>
  <c r="W260" i="3"/>
  <c r="V260" i="3"/>
  <c r="U260" i="3"/>
  <c r="T260" i="3"/>
  <c r="W277" i="3"/>
  <c r="V277" i="3"/>
  <c r="U277" i="3"/>
  <c r="T277" i="3"/>
  <c r="W647" i="3"/>
  <c r="V647" i="3"/>
  <c r="U647" i="3"/>
  <c r="T647" i="3"/>
  <c r="W1261" i="3"/>
  <c r="V1261" i="3"/>
  <c r="U1261" i="3"/>
  <c r="T1261" i="3"/>
  <c r="W2851" i="3"/>
  <c r="V2851" i="3"/>
  <c r="U2851" i="3"/>
  <c r="T2851" i="3"/>
  <c r="W1448" i="3"/>
  <c r="V1448" i="3"/>
  <c r="U1448" i="3"/>
  <c r="T1448" i="3"/>
  <c r="W651" i="3"/>
  <c r="V651" i="3"/>
  <c r="U651" i="3"/>
  <c r="T651" i="3"/>
  <c r="W121" i="3"/>
  <c r="V121" i="3"/>
  <c r="U121" i="3"/>
  <c r="T121" i="3"/>
  <c r="W1253" i="3"/>
  <c r="V1253" i="3"/>
  <c r="U1253" i="3"/>
  <c r="T1253" i="3"/>
  <c r="W1977" i="3"/>
  <c r="V1977" i="3"/>
  <c r="U1977" i="3"/>
  <c r="T1977" i="3"/>
  <c r="W891" i="3"/>
  <c r="V891" i="3"/>
  <c r="U891" i="3"/>
  <c r="T891" i="3"/>
  <c r="W2654" i="3"/>
  <c r="V2654" i="3"/>
  <c r="U2654" i="3"/>
  <c r="T2654" i="3"/>
  <c r="W133" i="3"/>
  <c r="V133" i="3"/>
  <c r="U133" i="3"/>
  <c r="T133" i="3"/>
  <c r="W587" i="3"/>
  <c r="V587" i="3"/>
  <c r="U587" i="3"/>
  <c r="T587" i="3"/>
  <c r="W1352" i="3"/>
  <c r="V1352" i="3"/>
  <c r="U1352" i="3"/>
  <c r="T1352" i="3"/>
  <c r="W2207" i="3"/>
  <c r="V2207" i="3"/>
  <c r="U2207" i="3"/>
  <c r="T2207" i="3"/>
  <c r="W637" i="3"/>
  <c r="V637" i="3"/>
  <c r="U637" i="3"/>
  <c r="T637" i="3"/>
  <c r="W1308" i="3"/>
  <c r="V1308" i="3"/>
  <c r="U1308" i="3"/>
  <c r="T1308" i="3"/>
  <c r="W904" i="3"/>
  <c r="V904" i="3"/>
  <c r="U904" i="3"/>
  <c r="T904" i="3"/>
  <c r="W1530" i="3"/>
  <c r="V1530" i="3"/>
  <c r="U1530" i="3"/>
  <c r="T1530" i="3"/>
  <c r="W2781" i="3"/>
  <c r="V2781" i="3"/>
  <c r="U2781" i="3"/>
  <c r="T2781" i="3"/>
  <c r="W774" i="3"/>
  <c r="V774" i="3"/>
  <c r="U774" i="3"/>
  <c r="T774" i="3"/>
  <c r="W1616" i="3"/>
  <c r="V1616" i="3"/>
  <c r="U1616" i="3"/>
  <c r="T1616" i="3"/>
  <c r="W3328" i="3"/>
  <c r="V3328" i="3"/>
  <c r="U3328" i="3"/>
  <c r="T3328" i="3"/>
  <c r="W978" i="3"/>
  <c r="V978" i="3"/>
  <c r="U978" i="3"/>
  <c r="T978" i="3"/>
  <c r="W1968" i="3"/>
  <c r="V1968" i="3"/>
  <c r="U1968" i="3"/>
  <c r="T1968" i="3"/>
  <c r="W473" i="3"/>
  <c r="V473" i="3"/>
  <c r="U473" i="3"/>
  <c r="T473" i="3"/>
  <c r="W406" i="3"/>
  <c r="V406" i="3"/>
  <c r="U406" i="3"/>
  <c r="T406" i="3"/>
  <c r="W795" i="3"/>
  <c r="V795" i="3"/>
  <c r="U795" i="3"/>
  <c r="T795" i="3"/>
  <c r="W69" i="3"/>
  <c r="V69" i="3"/>
  <c r="U69" i="3"/>
  <c r="T69" i="3"/>
  <c r="W524" i="3"/>
  <c r="V524" i="3"/>
  <c r="U524" i="3"/>
  <c r="T524" i="3"/>
  <c r="W2996" i="3"/>
  <c r="V2996" i="3"/>
  <c r="U2996" i="3"/>
  <c r="T2996" i="3"/>
  <c r="W2248" i="3"/>
  <c r="V2248" i="3"/>
  <c r="U2248" i="3"/>
  <c r="T2248" i="3"/>
  <c r="W1237" i="3"/>
  <c r="V1237" i="3"/>
  <c r="U1237" i="3"/>
  <c r="T1237" i="3"/>
  <c r="W797" i="3"/>
  <c r="V797" i="3"/>
  <c r="U797" i="3"/>
  <c r="T797" i="3"/>
  <c r="W397" i="3"/>
  <c r="V397" i="3"/>
  <c r="U397" i="3"/>
  <c r="T397" i="3"/>
  <c r="W2279" i="3"/>
  <c r="V2279" i="3"/>
  <c r="U2279" i="3"/>
  <c r="T2279" i="3"/>
  <c r="W4397" i="3"/>
  <c r="V4397" i="3"/>
  <c r="U4397" i="3"/>
  <c r="T4397" i="3"/>
  <c r="W1250" i="3"/>
  <c r="V1250" i="3"/>
  <c r="U1250" i="3"/>
  <c r="T1250" i="3"/>
  <c r="W2539" i="3"/>
  <c r="V2539" i="3"/>
  <c r="U2539" i="3"/>
  <c r="T2539" i="3"/>
  <c r="W3522" i="3"/>
  <c r="V3522" i="3"/>
  <c r="U3522" i="3"/>
  <c r="T3522" i="3"/>
  <c r="W603" i="3"/>
  <c r="V603" i="3"/>
  <c r="U603" i="3"/>
  <c r="T603" i="3"/>
  <c r="W973" i="3"/>
  <c r="V973" i="3"/>
  <c r="U973" i="3"/>
  <c r="T973" i="3"/>
  <c r="W1561" i="3"/>
  <c r="V1561" i="3"/>
  <c r="U1561" i="3"/>
  <c r="T1561" i="3"/>
  <c r="W2820" i="3"/>
  <c r="V2820" i="3"/>
  <c r="U2820" i="3"/>
  <c r="T2820" i="3"/>
  <c r="W2092" i="3"/>
  <c r="V2092" i="3"/>
  <c r="U2092" i="3"/>
  <c r="T2092" i="3"/>
  <c r="W2254" i="3"/>
  <c r="V2254" i="3"/>
  <c r="U2254" i="3"/>
  <c r="T2254" i="3"/>
  <c r="W3589" i="3"/>
  <c r="V3589" i="3"/>
  <c r="U3589" i="3"/>
  <c r="T3589" i="3"/>
  <c r="W982" i="3"/>
  <c r="V982" i="3"/>
  <c r="U982" i="3"/>
  <c r="T982" i="3"/>
  <c r="W2273" i="3"/>
  <c r="V2273" i="3"/>
  <c r="U2273" i="3"/>
  <c r="T2273" i="3"/>
  <c r="W1941" i="3"/>
  <c r="V1941" i="3"/>
  <c r="U1941" i="3"/>
  <c r="T1941" i="3"/>
  <c r="W2521" i="3"/>
  <c r="V2521" i="3"/>
  <c r="U2521" i="3"/>
  <c r="T2521" i="3"/>
  <c r="W3066" i="3"/>
  <c r="V3066" i="3"/>
  <c r="U3066" i="3"/>
  <c r="T3066" i="3"/>
  <c r="W1813" i="3"/>
  <c r="V1813" i="3"/>
  <c r="U1813" i="3"/>
  <c r="T1813" i="3"/>
  <c r="W2298" i="3"/>
  <c r="V2298" i="3"/>
  <c r="U2298" i="3"/>
  <c r="T2298" i="3"/>
  <c r="W1339" i="3"/>
  <c r="V1339" i="3"/>
  <c r="U1339" i="3"/>
  <c r="T1339" i="3"/>
  <c r="W2265" i="3"/>
  <c r="V2265" i="3"/>
  <c r="U2265" i="3"/>
  <c r="T2265" i="3"/>
  <c r="W1657" i="3"/>
  <c r="V1657" i="3"/>
  <c r="U1657" i="3"/>
  <c r="T1657" i="3"/>
  <c r="W3431" i="3"/>
  <c r="V3431" i="3"/>
  <c r="U3431" i="3"/>
  <c r="T3431" i="3"/>
  <c r="W2173" i="3"/>
  <c r="V2173" i="3"/>
  <c r="U2173" i="3"/>
  <c r="T2173" i="3"/>
  <c r="W1154" i="3"/>
  <c r="V1154" i="3"/>
  <c r="U1154" i="3"/>
  <c r="T1154" i="3"/>
  <c r="W4498" i="3"/>
  <c r="V4498" i="3"/>
  <c r="U4498" i="3"/>
  <c r="T4498" i="3"/>
  <c r="W2050" i="3"/>
  <c r="V2050" i="3"/>
  <c r="U2050" i="3"/>
  <c r="T2050" i="3"/>
  <c r="W2798" i="3"/>
  <c r="V2798" i="3"/>
  <c r="U2798" i="3"/>
  <c r="T2798" i="3"/>
  <c r="W884" i="3"/>
  <c r="V884" i="3"/>
  <c r="U884" i="3"/>
  <c r="T884" i="3"/>
  <c r="W2591" i="3"/>
  <c r="V2591" i="3"/>
  <c r="U2591" i="3"/>
  <c r="T2591" i="3"/>
  <c r="W4488" i="3"/>
  <c r="V4488" i="3"/>
  <c r="U4488" i="3"/>
  <c r="T4488" i="3"/>
  <c r="W377" i="3"/>
  <c r="V377" i="3"/>
  <c r="U377" i="3"/>
  <c r="T377" i="3"/>
  <c r="W3323" i="3"/>
  <c r="V3323" i="3"/>
  <c r="U3323" i="3"/>
  <c r="T3323" i="3"/>
  <c r="W1438" i="3"/>
  <c r="V1438" i="3"/>
  <c r="U1438" i="3"/>
  <c r="T1438" i="3"/>
  <c r="W1658" i="3"/>
  <c r="V1658" i="3"/>
  <c r="U1658" i="3"/>
  <c r="T1658" i="3"/>
  <c r="W1540" i="3"/>
  <c r="V1540" i="3"/>
  <c r="U1540" i="3"/>
  <c r="T1540" i="3"/>
  <c r="W2313" i="3"/>
  <c r="V2313" i="3"/>
  <c r="U2313" i="3"/>
  <c r="T2313" i="3"/>
  <c r="W4165" i="3"/>
  <c r="V4165" i="3"/>
  <c r="U4165" i="3"/>
  <c r="T4165" i="3"/>
  <c r="W2662" i="3"/>
  <c r="V2662" i="3"/>
  <c r="U2662" i="3"/>
  <c r="T2662" i="3"/>
  <c r="W1766" i="3"/>
  <c r="V1766" i="3"/>
  <c r="U1766" i="3"/>
  <c r="T1766" i="3"/>
  <c r="W2597" i="3"/>
  <c r="V2597" i="3"/>
  <c r="U2597" i="3"/>
  <c r="T2597" i="3"/>
  <c r="W1296" i="3"/>
  <c r="V1296" i="3"/>
  <c r="U1296" i="3"/>
  <c r="T1296" i="3"/>
  <c r="W3070" i="3"/>
  <c r="V3070" i="3"/>
  <c r="U3070" i="3"/>
  <c r="T3070" i="3"/>
  <c r="W2217" i="3"/>
  <c r="V2217" i="3"/>
  <c r="U2217" i="3"/>
  <c r="T2217" i="3"/>
  <c r="W4738" i="3"/>
  <c r="V4738" i="3"/>
  <c r="U4738" i="3"/>
  <c r="T4738" i="3"/>
  <c r="W4396" i="3"/>
  <c r="V4396" i="3"/>
  <c r="U4396" i="3"/>
  <c r="T4396" i="3"/>
  <c r="W2450" i="3"/>
  <c r="V2450" i="3"/>
  <c r="U2450" i="3"/>
  <c r="T2450" i="3"/>
  <c r="W1054" i="3"/>
  <c r="V1054" i="3"/>
  <c r="U1054" i="3"/>
  <c r="T1054" i="3"/>
  <c r="W1972" i="3"/>
  <c r="V1972" i="3"/>
  <c r="U1972" i="3"/>
  <c r="T1972" i="3"/>
  <c r="W4351" i="3"/>
  <c r="V4351" i="3"/>
  <c r="U4351" i="3"/>
  <c r="T4351" i="3"/>
  <c r="W2039" i="3"/>
  <c r="V2039" i="3"/>
  <c r="U2039" i="3"/>
  <c r="T2039" i="3"/>
  <c r="W2524" i="3"/>
  <c r="V2524" i="3"/>
  <c r="U2524" i="3"/>
  <c r="T2524" i="3"/>
  <c r="W4693" i="3"/>
  <c r="V4693" i="3"/>
  <c r="U4693" i="3"/>
  <c r="T4693" i="3"/>
  <c r="W1109" i="3"/>
  <c r="V1109" i="3"/>
  <c r="U1109" i="3"/>
  <c r="T1109" i="3"/>
  <c r="W1039" i="3"/>
  <c r="V1039" i="3"/>
  <c r="U1039" i="3"/>
  <c r="T1039" i="3"/>
  <c r="W2908" i="3"/>
  <c r="V2908" i="3"/>
  <c r="U2908" i="3"/>
  <c r="T2908" i="3"/>
  <c r="W2966" i="3"/>
  <c r="V2966" i="3"/>
  <c r="U2966" i="3"/>
  <c r="T2966" i="3"/>
  <c r="W2777" i="3"/>
  <c r="V2777" i="3"/>
  <c r="U2777" i="3"/>
  <c r="T2777" i="3"/>
  <c r="W2417" i="3"/>
  <c r="V2417" i="3"/>
  <c r="U2417" i="3"/>
  <c r="T2417" i="3"/>
  <c r="W4866" i="3"/>
  <c r="V4866" i="3"/>
  <c r="U4866" i="3"/>
  <c r="T4866" i="3"/>
  <c r="W2309" i="3"/>
  <c r="V2309" i="3"/>
  <c r="U2309" i="3"/>
  <c r="T2309" i="3"/>
  <c r="W4986" i="3"/>
  <c r="V4986" i="3"/>
  <c r="U4986" i="3"/>
  <c r="T4986" i="3"/>
  <c r="W2991" i="3"/>
  <c r="V2991" i="3"/>
  <c r="U2991" i="3"/>
  <c r="T2991" i="3"/>
  <c r="W1062" i="3"/>
  <c r="V1062" i="3"/>
  <c r="U1062" i="3"/>
  <c r="T1062" i="3"/>
  <c r="W4302" i="3"/>
  <c r="V4302" i="3"/>
  <c r="U4302" i="3"/>
  <c r="T4302" i="3"/>
  <c r="W2280" i="3"/>
  <c r="V2280" i="3"/>
  <c r="U2280" i="3"/>
  <c r="T2280" i="3"/>
  <c r="W3960" i="3"/>
  <c r="V3960" i="3"/>
  <c r="U3960" i="3"/>
  <c r="T3960" i="3"/>
  <c r="W3541" i="3"/>
  <c r="V3541" i="3"/>
  <c r="U3541" i="3"/>
  <c r="T3541" i="3"/>
  <c r="W3852" i="3"/>
  <c r="V3852" i="3"/>
  <c r="U3852" i="3"/>
  <c r="T3852" i="3"/>
  <c r="W2188" i="3"/>
  <c r="V2188" i="3"/>
  <c r="U2188" i="3"/>
  <c r="T2188" i="3"/>
  <c r="W215" i="3"/>
  <c r="V215" i="3"/>
  <c r="U215" i="3"/>
  <c r="T215" i="3"/>
  <c r="W550" i="3"/>
  <c r="V550" i="3"/>
  <c r="U550" i="3"/>
  <c r="T550" i="3"/>
  <c r="W3456" i="3"/>
  <c r="V3456" i="3"/>
  <c r="U3456" i="3"/>
  <c r="T3456" i="3"/>
  <c r="W1836" i="3"/>
  <c r="V1836" i="3"/>
  <c r="U1836" i="3"/>
  <c r="T1836" i="3"/>
  <c r="W873" i="3"/>
  <c r="V873" i="3"/>
  <c r="U873" i="3"/>
  <c r="T873" i="3"/>
  <c r="W1664" i="3"/>
  <c r="V1664" i="3"/>
  <c r="U1664" i="3"/>
  <c r="T1664" i="3"/>
  <c r="W1573" i="3"/>
  <c r="V1573" i="3"/>
  <c r="U1573" i="3"/>
  <c r="T1573" i="3"/>
  <c r="W1591" i="3"/>
  <c r="V1591" i="3"/>
  <c r="U1591" i="3"/>
  <c r="T1591" i="3"/>
  <c r="W2253" i="3"/>
  <c r="V2253" i="3"/>
  <c r="U2253" i="3"/>
  <c r="T2253" i="3"/>
  <c r="W4639" i="3"/>
  <c r="V4639" i="3"/>
  <c r="U4639" i="3"/>
  <c r="T4639" i="3"/>
  <c r="W3286" i="3"/>
  <c r="V3286" i="3"/>
  <c r="U3286" i="3"/>
  <c r="T3286" i="3"/>
  <c r="W4372" i="3"/>
  <c r="V4372" i="3"/>
  <c r="U4372" i="3"/>
  <c r="T4372" i="3"/>
  <c r="W2637" i="3"/>
  <c r="V2637" i="3"/>
  <c r="U2637" i="3"/>
  <c r="T2637" i="3"/>
  <c r="W496" i="3"/>
  <c r="V496" i="3"/>
  <c r="U496" i="3"/>
  <c r="T496" i="3"/>
  <c r="W1203" i="3"/>
  <c r="V1203" i="3"/>
  <c r="U1203" i="3"/>
  <c r="T1203" i="3"/>
  <c r="W2358" i="3"/>
  <c r="V2358" i="3"/>
  <c r="U2358" i="3"/>
  <c r="T2358" i="3"/>
  <c r="W817" i="3"/>
  <c r="V817" i="3"/>
  <c r="U817" i="3"/>
  <c r="T817" i="3"/>
  <c r="W4290" i="3"/>
  <c r="V4290" i="3"/>
  <c r="U4290" i="3"/>
  <c r="T4290" i="3"/>
  <c r="W735" i="3"/>
  <c r="V735" i="3"/>
  <c r="U735" i="3"/>
  <c r="T735" i="3"/>
  <c r="W1142" i="3"/>
  <c r="V1142" i="3"/>
  <c r="U1142" i="3"/>
  <c r="T1142" i="3"/>
  <c r="W878" i="3"/>
  <c r="V878" i="3"/>
  <c r="U878" i="3"/>
  <c r="T878" i="3"/>
  <c r="W4137" i="3"/>
  <c r="V4137" i="3"/>
  <c r="U4137" i="3"/>
  <c r="T4137" i="3"/>
  <c r="W1750" i="3"/>
  <c r="V1750" i="3"/>
  <c r="U1750" i="3"/>
  <c r="T1750" i="3"/>
  <c r="W2661" i="3"/>
  <c r="V2661" i="3"/>
  <c r="U2661" i="3"/>
  <c r="T2661" i="3"/>
  <c r="W4589" i="3"/>
  <c r="V4589" i="3"/>
  <c r="U4589" i="3"/>
  <c r="T4589" i="3"/>
  <c r="W1444" i="3"/>
  <c r="V1444" i="3"/>
  <c r="U1444" i="3"/>
  <c r="T1444" i="3"/>
  <c r="W299" i="3"/>
  <c r="V299" i="3"/>
  <c r="U299" i="3"/>
  <c r="T299" i="3"/>
  <c r="W2928" i="3"/>
  <c r="V2928" i="3"/>
  <c r="U2928" i="3"/>
  <c r="T2928" i="3"/>
  <c r="W2470" i="3"/>
  <c r="V2470" i="3"/>
  <c r="U2470" i="3"/>
  <c r="T2470" i="3"/>
  <c r="W4162" i="3"/>
  <c r="V4162" i="3"/>
  <c r="U4162" i="3"/>
  <c r="T4162" i="3"/>
  <c r="W1973" i="3"/>
  <c r="V1973" i="3"/>
  <c r="U1973" i="3"/>
  <c r="T1973" i="3"/>
  <c r="W3609" i="3"/>
  <c r="V3609" i="3"/>
  <c r="U3609" i="3"/>
  <c r="T3609" i="3"/>
  <c r="W1323" i="3"/>
  <c r="V1323" i="3"/>
  <c r="U1323" i="3"/>
  <c r="T1323" i="3"/>
  <c r="W2808" i="3"/>
  <c r="V2808" i="3"/>
  <c r="U2808" i="3"/>
  <c r="T2808" i="3"/>
  <c r="W3632" i="3"/>
  <c r="V3632" i="3"/>
  <c r="U3632" i="3"/>
  <c r="T3632" i="3"/>
  <c r="W2149" i="3"/>
  <c r="V2149" i="3"/>
  <c r="U2149" i="3"/>
  <c r="T2149" i="3"/>
  <c r="W3544" i="3"/>
  <c r="V3544" i="3"/>
  <c r="U3544" i="3"/>
  <c r="T3544" i="3"/>
  <c r="W3540" i="3"/>
  <c r="V3540" i="3"/>
  <c r="U3540" i="3"/>
  <c r="T3540" i="3"/>
  <c r="W4174" i="3"/>
  <c r="V4174" i="3"/>
  <c r="U4174" i="3"/>
  <c r="T4174" i="3"/>
  <c r="W4298" i="3"/>
  <c r="V4298" i="3"/>
  <c r="U4298" i="3"/>
  <c r="T4298" i="3"/>
  <c r="W2844" i="3"/>
  <c r="V2844" i="3"/>
  <c r="U2844" i="3"/>
  <c r="T2844" i="3"/>
  <c r="W508" i="3"/>
  <c r="V508" i="3"/>
  <c r="U508" i="3"/>
  <c r="T508" i="3"/>
  <c r="W4477" i="3"/>
  <c r="V4477" i="3"/>
  <c r="U4477" i="3"/>
  <c r="T4477" i="3"/>
  <c r="W4441" i="3"/>
  <c r="V4441" i="3"/>
  <c r="U4441" i="3"/>
  <c r="T4441" i="3"/>
  <c r="W183" i="3"/>
  <c r="V183" i="3"/>
  <c r="U183" i="3"/>
  <c r="T183" i="3"/>
  <c r="W4025" i="3"/>
  <c r="V4025" i="3"/>
  <c r="U4025" i="3"/>
  <c r="T4025" i="3"/>
  <c r="W2156" i="3"/>
  <c r="V2156" i="3"/>
  <c r="U2156" i="3"/>
  <c r="T2156" i="3"/>
  <c r="W2668" i="3"/>
  <c r="V2668" i="3"/>
  <c r="U2668" i="3"/>
  <c r="T2668" i="3"/>
  <c r="W1868" i="3"/>
  <c r="V1868" i="3"/>
  <c r="U1868" i="3"/>
  <c r="T1868" i="3"/>
  <c r="W1641" i="3"/>
  <c r="V1641" i="3"/>
  <c r="U1641" i="3"/>
  <c r="T1641" i="3"/>
  <c r="W4790" i="3"/>
  <c r="V4790" i="3"/>
  <c r="U4790" i="3"/>
  <c r="T4790" i="3"/>
  <c r="W3968" i="3"/>
  <c r="V3968" i="3"/>
  <c r="U3968" i="3"/>
  <c r="T3968" i="3"/>
  <c r="W1730" i="3"/>
  <c r="V1730" i="3"/>
  <c r="U1730" i="3"/>
  <c r="T1730" i="3"/>
  <c r="W1922" i="3"/>
  <c r="V1922" i="3"/>
  <c r="U1922" i="3"/>
  <c r="T1922" i="3"/>
  <c r="W2171" i="3"/>
  <c r="V2171" i="3"/>
  <c r="U2171" i="3"/>
  <c r="T2171" i="3"/>
  <c r="W4052" i="3"/>
  <c r="V4052" i="3"/>
  <c r="U4052" i="3"/>
  <c r="T4052" i="3"/>
  <c r="W1967" i="3"/>
  <c r="V1967" i="3"/>
  <c r="U1967" i="3"/>
  <c r="T1967" i="3"/>
  <c r="W4900" i="3"/>
  <c r="V4900" i="3"/>
  <c r="U4900" i="3"/>
  <c r="T4900" i="3"/>
  <c r="W1915" i="3"/>
  <c r="V1915" i="3"/>
  <c r="U1915" i="3"/>
  <c r="T1915" i="3"/>
  <c r="W1618" i="3"/>
  <c r="V1618" i="3"/>
  <c r="U1618" i="3"/>
  <c r="T1618" i="3"/>
  <c r="W3678" i="3"/>
  <c r="V3678" i="3"/>
  <c r="U3678" i="3"/>
  <c r="T3678" i="3"/>
  <c r="W3704" i="3"/>
  <c r="V3704" i="3"/>
  <c r="U3704" i="3"/>
  <c r="T3704" i="3"/>
  <c r="W4303" i="3"/>
  <c r="V4303" i="3"/>
  <c r="U4303" i="3"/>
  <c r="T4303" i="3"/>
  <c r="W3217" i="3"/>
  <c r="V3217" i="3"/>
  <c r="U3217" i="3"/>
  <c r="T3217" i="3"/>
  <c r="W4091" i="3"/>
  <c r="V4091" i="3"/>
  <c r="U4091" i="3"/>
  <c r="T4091" i="3"/>
  <c r="W4227" i="3"/>
  <c r="V4227" i="3"/>
  <c r="U4227" i="3"/>
  <c r="T4227" i="3"/>
  <c r="W965" i="3"/>
  <c r="V965" i="3"/>
  <c r="U965" i="3"/>
  <c r="T965" i="3"/>
  <c r="W4938" i="3"/>
  <c r="V4938" i="3"/>
  <c r="U4938" i="3"/>
  <c r="T4938" i="3"/>
  <c r="W2864" i="3"/>
  <c r="V2864" i="3"/>
  <c r="U2864" i="3"/>
  <c r="T2864" i="3"/>
  <c r="W3108" i="3"/>
  <c r="V3108" i="3"/>
  <c r="U3108" i="3"/>
  <c r="T3108" i="3"/>
  <c r="W4674" i="3"/>
  <c r="V4674" i="3"/>
  <c r="U4674" i="3"/>
  <c r="T4674" i="3"/>
  <c r="W4509" i="3"/>
  <c r="V4509" i="3"/>
  <c r="U4509" i="3"/>
  <c r="T4509" i="3"/>
  <c r="W4356" i="3"/>
  <c r="V4356" i="3"/>
  <c r="U4356" i="3"/>
  <c r="T4356" i="3"/>
  <c r="W655" i="3"/>
  <c r="V655" i="3"/>
  <c r="U655" i="3"/>
  <c r="T655" i="3"/>
  <c r="W1443" i="3"/>
  <c r="V1443" i="3"/>
  <c r="U1443" i="3"/>
  <c r="T1443" i="3"/>
  <c r="W1361" i="3"/>
  <c r="V1361" i="3"/>
  <c r="U1361" i="3"/>
  <c r="T1361" i="3"/>
  <c r="W407" i="3"/>
  <c r="V407" i="3"/>
  <c r="U407" i="3"/>
  <c r="T407" i="3"/>
  <c r="W1562" i="3"/>
  <c r="V1562" i="3"/>
  <c r="U1562" i="3"/>
  <c r="T1562" i="3"/>
  <c r="W2610" i="3"/>
  <c r="V2610" i="3"/>
  <c r="U2610" i="3"/>
  <c r="T2610" i="3"/>
  <c r="W3819" i="3"/>
  <c r="V3819" i="3"/>
  <c r="U3819" i="3"/>
  <c r="T3819" i="3"/>
  <c r="W4096" i="3"/>
  <c r="V4096" i="3"/>
  <c r="U4096" i="3"/>
  <c r="T4096" i="3"/>
  <c r="W4098" i="3"/>
  <c r="V4098" i="3"/>
  <c r="U4098" i="3"/>
  <c r="T4098" i="3"/>
  <c r="W2187" i="3"/>
  <c r="V2187" i="3"/>
  <c r="U2187" i="3"/>
  <c r="T2187" i="3"/>
  <c r="W1535" i="3"/>
  <c r="V1535" i="3"/>
  <c r="U1535" i="3"/>
  <c r="T1535" i="3"/>
  <c r="W1904" i="3"/>
  <c r="V1904" i="3"/>
  <c r="U1904" i="3"/>
  <c r="T1904" i="3"/>
  <c r="W1886" i="3"/>
  <c r="V1886" i="3"/>
  <c r="U1886" i="3"/>
  <c r="T1886" i="3"/>
  <c r="W2347" i="3"/>
  <c r="V2347" i="3"/>
  <c r="U2347" i="3"/>
  <c r="T2347" i="3"/>
  <c r="W4955" i="3"/>
  <c r="V4955" i="3"/>
  <c r="U4955" i="3"/>
  <c r="T4955" i="3"/>
  <c r="W3901" i="3"/>
  <c r="V3901" i="3"/>
  <c r="U3901" i="3"/>
  <c r="T3901" i="3"/>
  <c r="W3987" i="3"/>
  <c r="V3987" i="3"/>
  <c r="U3987" i="3"/>
  <c r="T3987" i="3"/>
  <c r="W4438" i="3"/>
  <c r="V4438" i="3"/>
  <c r="U4438" i="3"/>
  <c r="T4438" i="3"/>
  <c r="W4624" i="3"/>
  <c r="V4624" i="3"/>
  <c r="U4624" i="3"/>
  <c r="T4624" i="3"/>
  <c r="W2333" i="3"/>
  <c r="V2333" i="3"/>
  <c r="U2333" i="3"/>
  <c r="T2333" i="3"/>
  <c r="W1909" i="3"/>
  <c r="V1909" i="3"/>
  <c r="U1909" i="3"/>
  <c r="T1909" i="3"/>
  <c r="W1214" i="3"/>
  <c r="V1214" i="3"/>
  <c r="U1214" i="3"/>
  <c r="T1214" i="3"/>
  <c r="W4870" i="3"/>
  <c r="V4870" i="3"/>
  <c r="U4870" i="3"/>
  <c r="T4870" i="3"/>
  <c r="W3765" i="3"/>
  <c r="V3765" i="3"/>
  <c r="U3765" i="3"/>
  <c r="T3765" i="3"/>
  <c r="W4083" i="3"/>
  <c r="V4083" i="3"/>
  <c r="U4083" i="3"/>
  <c r="T4083" i="3"/>
  <c r="W3094" i="3"/>
  <c r="V3094" i="3"/>
  <c r="U3094" i="3"/>
  <c r="T3094" i="3"/>
  <c r="W4464" i="3"/>
  <c r="V4464" i="3"/>
  <c r="U4464" i="3"/>
  <c r="T4464" i="3"/>
  <c r="W3103" i="3"/>
  <c r="V3103" i="3"/>
  <c r="U3103" i="3"/>
  <c r="T3103" i="3"/>
  <c r="W1608" i="3"/>
  <c r="V1608" i="3"/>
  <c r="U1608" i="3"/>
  <c r="T1608" i="3"/>
  <c r="W2137" i="3"/>
  <c r="V2137" i="3"/>
  <c r="U2137" i="3"/>
  <c r="T2137" i="3"/>
  <c r="W2874" i="3"/>
  <c r="V2874" i="3"/>
  <c r="U2874" i="3"/>
  <c r="T2874" i="3"/>
  <c r="W3267" i="3"/>
  <c r="V3267" i="3"/>
  <c r="U3267" i="3"/>
  <c r="T3267" i="3"/>
  <c r="W4010" i="3"/>
  <c r="V4010" i="3"/>
  <c r="U4010" i="3"/>
  <c r="T4010" i="3"/>
  <c r="W4132" i="3"/>
  <c r="V4132" i="3"/>
  <c r="U4132" i="3"/>
  <c r="T4132" i="3"/>
  <c r="W1002" i="3"/>
  <c r="V1002" i="3"/>
  <c r="U1002" i="3"/>
  <c r="T1002" i="3"/>
  <c r="W4638" i="3"/>
  <c r="V4638" i="3"/>
  <c r="U4638" i="3"/>
  <c r="T4638" i="3"/>
  <c r="W3191" i="3"/>
  <c r="V3191" i="3"/>
  <c r="U3191" i="3"/>
  <c r="T3191" i="3"/>
  <c r="W3972" i="3"/>
  <c r="V3972" i="3"/>
  <c r="U3972" i="3"/>
  <c r="T3972" i="3"/>
  <c r="W4973" i="3"/>
  <c r="V4973" i="3"/>
  <c r="U4973" i="3"/>
  <c r="T4973" i="3"/>
  <c r="W2784" i="3"/>
  <c r="V2784" i="3"/>
  <c r="U2784" i="3"/>
  <c r="T2784" i="3"/>
  <c r="W3369" i="3"/>
  <c r="V3369" i="3"/>
  <c r="U3369" i="3"/>
  <c r="T3369" i="3"/>
  <c r="W3889" i="3"/>
  <c r="V3889" i="3"/>
  <c r="U3889" i="3"/>
  <c r="T3889" i="3"/>
  <c r="W2131" i="3"/>
  <c r="V2131" i="3"/>
  <c r="U2131" i="3"/>
  <c r="T2131" i="3"/>
  <c r="W1213" i="3"/>
  <c r="V1213" i="3"/>
  <c r="U1213" i="3"/>
  <c r="T1213" i="3"/>
  <c r="W1969" i="3"/>
  <c r="V1969" i="3"/>
  <c r="U1969" i="3"/>
  <c r="T1969" i="3"/>
  <c r="W2331" i="3"/>
  <c r="V2331" i="3"/>
  <c r="U2331" i="3"/>
  <c r="T2331" i="3"/>
  <c r="W3995" i="3"/>
  <c r="V3995" i="3"/>
  <c r="U3995" i="3"/>
  <c r="T3995" i="3"/>
  <c r="W3958" i="3"/>
  <c r="V3958" i="3"/>
  <c r="U3958" i="3"/>
  <c r="T3958" i="3"/>
  <c r="W2080" i="3"/>
  <c r="V2080" i="3"/>
  <c r="U2080" i="3"/>
  <c r="T2080" i="3"/>
  <c r="W1498" i="3"/>
  <c r="V1498" i="3"/>
  <c r="U1498" i="3"/>
  <c r="T1498" i="3"/>
  <c r="W2348" i="3"/>
  <c r="V2348" i="3"/>
  <c r="U2348" i="3"/>
  <c r="T2348" i="3"/>
  <c r="W4405" i="3"/>
  <c r="V4405" i="3"/>
  <c r="U4405" i="3"/>
  <c r="T4405" i="3"/>
  <c r="W3886" i="3"/>
  <c r="V3886" i="3"/>
  <c r="U3886" i="3"/>
  <c r="T3886" i="3"/>
  <c r="W4043" i="3"/>
  <c r="V4043" i="3"/>
  <c r="U4043" i="3"/>
  <c r="T4043" i="3"/>
  <c r="W3200" i="3"/>
  <c r="V3200" i="3"/>
  <c r="U3200" i="3"/>
  <c r="T3200" i="3"/>
  <c r="W4561" i="3"/>
  <c r="V4561" i="3"/>
  <c r="U4561" i="3"/>
  <c r="T4561" i="3"/>
  <c r="W4655" i="3"/>
  <c r="V4655" i="3"/>
  <c r="U4655" i="3"/>
  <c r="T4655" i="3"/>
  <c r="W3796" i="3"/>
  <c r="V3796" i="3"/>
  <c r="U3796" i="3"/>
  <c r="T3796" i="3"/>
  <c r="W2617" i="3"/>
  <c r="V2617" i="3"/>
  <c r="U2617" i="3"/>
  <c r="T2617" i="3"/>
  <c r="W4157" i="3"/>
  <c r="V4157" i="3"/>
  <c r="U4157" i="3"/>
  <c r="T4157" i="3"/>
  <c r="W4451" i="3"/>
  <c r="V4451" i="3"/>
  <c r="U4451" i="3"/>
  <c r="T4451" i="3"/>
  <c r="W2703" i="3"/>
  <c r="V2703" i="3"/>
  <c r="U2703" i="3"/>
  <c r="T2703" i="3"/>
  <c r="W1970" i="3"/>
  <c r="V1970" i="3"/>
  <c r="U1970" i="3"/>
  <c r="T1970" i="3"/>
  <c r="W3082" i="3"/>
  <c r="V3082" i="3"/>
  <c r="U3082" i="3"/>
  <c r="T3082" i="3"/>
  <c r="W1474" i="3"/>
  <c r="V1474" i="3"/>
  <c r="U1474" i="3"/>
  <c r="T1474" i="3"/>
  <c r="W3465" i="3"/>
  <c r="V3465" i="3"/>
  <c r="U3465" i="3"/>
  <c r="T3465" i="3"/>
  <c r="W3298" i="3"/>
  <c r="V3298" i="3"/>
  <c r="U3298" i="3"/>
  <c r="T3298" i="3"/>
  <c r="W1775" i="3"/>
  <c r="V1775" i="3"/>
  <c r="U1775" i="3"/>
  <c r="T1775" i="3"/>
  <c r="W4269" i="3"/>
  <c r="V4269" i="3"/>
  <c r="U4269" i="3"/>
  <c r="T4269" i="3"/>
  <c r="W194" i="3"/>
  <c r="V194" i="3"/>
  <c r="U194" i="3"/>
  <c r="T194" i="3"/>
  <c r="W1381" i="3"/>
  <c r="V1381" i="3"/>
  <c r="U1381" i="3"/>
  <c r="T1381" i="3"/>
  <c r="W4737" i="3"/>
  <c r="V4737" i="3"/>
  <c r="U4737" i="3"/>
  <c r="T4737" i="3"/>
  <c r="W629" i="3"/>
  <c r="V629" i="3"/>
  <c r="U629" i="3"/>
  <c r="T629" i="3"/>
  <c r="W1760" i="3"/>
  <c r="V1760" i="3"/>
  <c r="U1760" i="3"/>
  <c r="T1760" i="3"/>
  <c r="W3621" i="3"/>
  <c r="V3621" i="3"/>
  <c r="U3621" i="3"/>
  <c r="T3621" i="3"/>
  <c r="W3036" i="3"/>
  <c r="V3036" i="3"/>
  <c r="U3036" i="3"/>
  <c r="T3036" i="3"/>
  <c r="W3698" i="3"/>
  <c r="V3698" i="3"/>
  <c r="U3698" i="3"/>
  <c r="T3698" i="3"/>
  <c r="W4703" i="3"/>
  <c r="V4703" i="3"/>
  <c r="U4703" i="3"/>
  <c r="T4703" i="3"/>
  <c r="W4855" i="3"/>
  <c r="V4855" i="3"/>
  <c r="U4855" i="3"/>
  <c r="T4855" i="3"/>
  <c r="W4845" i="3"/>
  <c r="V4845" i="3"/>
  <c r="U4845" i="3"/>
  <c r="T4845" i="3"/>
  <c r="W4529" i="3"/>
  <c r="V4529" i="3"/>
  <c r="U4529" i="3"/>
  <c r="T4529" i="3"/>
  <c r="W4868" i="3"/>
  <c r="V4868" i="3"/>
  <c r="U4868" i="3"/>
  <c r="T4868" i="3"/>
  <c r="W1150" i="3"/>
  <c r="V1150" i="3"/>
  <c r="U1150" i="3"/>
  <c r="T1150" i="3"/>
  <c r="W4772" i="3"/>
  <c r="V4772" i="3"/>
  <c r="U4772" i="3"/>
  <c r="T4772" i="3"/>
  <c r="W4375" i="3"/>
  <c r="V4375" i="3"/>
  <c r="U4375" i="3"/>
  <c r="T4375" i="3"/>
  <c r="W4879" i="3"/>
  <c r="V4879" i="3"/>
  <c r="U4879" i="3"/>
  <c r="T4879" i="3"/>
  <c r="W2630" i="3"/>
  <c r="V2630" i="3"/>
  <c r="U2630" i="3"/>
  <c r="T2630" i="3"/>
  <c r="W2876" i="3"/>
  <c r="V2876" i="3"/>
  <c r="U2876" i="3"/>
  <c r="T2876" i="3"/>
  <c r="W2053" i="3"/>
  <c r="V2053" i="3"/>
  <c r="U2053" i="3"/>
  <c r="T2053" i="3"/>
  <c r="W2255" i="3"/>
  <c r="V2255" i="3"/>
  <c r="U2255" i="3"/>
  <c r="T2255" i="3"/>
  <c r="W3116" i="3"/>
  <c r="V3116" i="3"/>
  <c r="U3116" i="3"/>
  <c r="T3116" i="3"/>
  <c r="W4859" i="3"/>
  <c r="V4859" i="3"/>
  <c r="U4859" i="3"/>
  <c r="T4859" i="3"/>
  <c r="W2997" i="3"/>
  <c r="V2997" i="3"/>
  <c r="U2997" i="3"/>
  <c r="T2997" i="3"/>
  <c r="W4263" i="3"/>
  <c r="V4263" i="3"/>
  <c r="U4263" i="3"/>
  <c r="T4263" i="3"/>
  <c r="W4940" i="3"/>
  <c r="V4940" i="3"/>
  <c r="U4940" i="3"/>
  <c r="T4940" i="3"/>
  <c r="W3112" i="3"/>
  <c r="V3112" i="3"/>
  <c r="U3112" i="3"/>
  <c r="T3112" i="3"/>
  <c r="W1731" i="3"/>
  <c r="V1731" i="3"/>
  <c r="U1731" i="3"/>
  <c r="T1731" i="3"/>
  <c r="W91" i="3"/>
  <c r="V91" i="3"/>
  <c r="U91" i="3"/>
  <c r="T91" i="3"/>
  <c r="W293" i="3"/>
  <c r="V293" i="3"/>
  <c r="U293" i="3"/>
  <c r="T293" i="3"/>
  <c r="W454" i="3"/>
  <c r="V454" i="3"/>
  <c r="U454" i="3"/>
  <c r="T454" i="3"/>
  <c r="W511" i="3"/>
  <c r="V511" i="3"/>
  <c r="U511" i="3"/>
  <c r="T511" i="3"/>
  <c r="W433" i="3"/>
  <c r="V433" i="3"/>
  <c r="U433" i="3"/>
  <c r="T433" i="3"/>
  <c r="W345" i="3"/>
  <c r="V345" i="3"/>
  <c r="U345" i="3"/>
  <c r="T345" i="3"/>
  <c r="W749" i="3"/>
  <c r="V749" i="3"/>
  <c r="U749" i="3"/>
  <c r="T749" i="3"/>
  <c r="W1183" i="3"/>
  <c r="V1183" i="3"/>
  <c r="U1183" i="3"/>
  <c r="T1183" i="3"/>
  <c r="W1207" i="3"/>
  <c r="V1207" i="3"/>
  <c r="U1207" i="3"/>
  <c r="T1207" i="3"/>
  <c r="W213" i="3"/>
  <c r="V213" i="3"/>
  <c r="U213" i="3"/>
  <c r="T213" i="3"/>
  <c r="W134" i="3"/>
  <c r="V134" i="3"/>
  <c r="U134" i="3"/>
  <c r="T134" i="3"/>
  <c r="W1943" i="3"/>
  <c r="V1943" i="3"/>
  <c r="U1943" i="3"/>
  <c r="T1943" i="3"/>
  <c r="W1243" i="3"/>
  <c r="V1243" i="3"/>
  <c r="U1243" i="3"/>
  <c r="T1243" i="3"/>
  <c r="W793" i="3"/>
  <c r="V793" i="3"/>
  <c r="U793" i="3"/>
  <c r="T793" i="3"/>
  <c r="W364" i="3"/>
  <c r="V364" i="3"/>
  <c r="U364" i="3"/>
  <c r="T364" i="3"/>
  <c r="W197" i="3"/>
  <c r="V197" i="3"/>
  <c r="U197" i="3"/>
  <c r="T197" i="3"/>
  <c r="W248" i="3"/>
  <c r="V248" i="3"/>
  <c r="U248" i="3"/>
  <c r="T248" i="3"/>
  <c r="W2306" i="3"/>
  <c r="V2306" i="3"/>
  <c r="U2306" i="3"/>
  <c r="T2306" i="3"/>
  <c r="W1014" i="3"/>
  <c r="V1014" i="3"/>
  <c r="U1014" i="3"/>
  <c r="T1014" i="3"/>
  <c r="W305" i="3"/>
  <c r="V305" i="3"/>
  <c r="U305" i="3"/>
  <c r="T305" i="3"/>
  <c r="W1101" i="3"/>
  <c r="V1101" i="3"/>
  <c r="U1101" i="3"/>
  <c r="T1101" i="3"/>
  <c r="W442" i="3"/>
  <c r="V442" i="3"/>
  <c r="U442" i="3"/>
  <c r="T442" i="3"/>
  <c r="W741" i="3"/>
  <c r="V741" i="3"/>
  <c r="U741" i="3"/>
  <c r="T741" i="3"/>
  <c r="W3992" i="3"/>
  <c r="V3992" i="3"/>
  <c r="U3992" i="3"/>
  <c r="T3992" i="3"/>
  <c r="W676" i="3"/>
  <c r="V676" i="3"/>
  <c r="U676" i="3"/>
  <c r="T676" i="3"/>
  <c r="W1357" i="3"/>
  <c r="V1357" i="3"/>
  <c r="U1357" i="3"/>
  <c r="T1357" i="3"/>
  <c r="W1087" i="3"/>
  <c r="V1087" i="3"/>
  <c r="U1087" i="3"/>
  <c r="T1087" i="3"/>
  <c r="W910" i="3"/>
  <c r="V910" i="3"/>
  <c r="U910" i="3"/>
  <c r="T910" i="3"/>
  <c r="W2383" i="3"/>
  <c r="V2383" i="3"/>
  <c r="U2383" i="3"/>
  <c r="T2383" i="3"/>
  <c r="W549" i="3"/>
  <c r="V549" i="3"/>
  <c r="U549" i="3"/>
  <c r="T549" i="3"/>
  <c r="W1715" i="3"/>
  <c r="V1715" i="3"/>
  <c r="U1715" i="3"/>
  <c r="T1715" i="3"/>
  <c r="W2797" i="3"/>
  <c r="V2797" i="3"/>
  <c r="U2797" i="3"/>
  <c r="T2797" i="3"/>
  <c r="W3851" i="3"/>
  <c r="V3851" i="3"/>
  <c r="U3851" i="3"/>
  <c r="T3851" i="3"/>
  <c r="W1832" i="3"/>
  <c r="V1832" i="3"/>
  <c r="U1832" i="3"/>
  <c r="T1832" i="3"/>
  <c r="W567" i="3"/>
  <c r="V567" i="3"/>
  <c r="U567" i="3"/>
  <c r="T567" i="3"/>
  <c r="W3226" i="3"/>
  <c r="V3226" i="3"/>
  <c r="U3226" i="3"/>
  <c r="T3226" i="3"/>
  <c r="W86" i="3"/>
  <c r="V86" i="3"/>
  <c r="U86" i="3"/>
  <c r="T86" i="3"/>
  <c r="W105" i="3"/>
  <c r="V105" i="3"/>
  <c r="U105" i="3"/>
  <c r="T105" i="3"/>
  <c r="W162" i="3"/>
  <c r="V162" i="3"/>
  <c r="U162" i="3"/>
  <c r="T162" i="3"/>
  <c r="W1125" i="3"/>
  <c r="V1125" i="3"/>
  <c r="U1125" i="3"/>
  <c r="T1125" i="3"/>
  <c r="W2628" i="3"/>
  <c r="V2628" i="3"/>
  <c r="U2628" i="3"/>
  <c r="T2628" i="3"/>
  <c r="W1366" i="3"/>
  <c r="V1366" i="3"/>
  <c r="U1366" i="3"/>
  <c r="T1366" i="3"/>
  <c r="W644" i="3"/>
  <c r="V644" i="3"/>
  <c r="U644" i="3"/>
  <c r="T644" i="3"/>
  <c r="W117" i="3"/>
  <c r="V117" i="3"/>
  <c r="U117" i="3"/>
  <c r="T117" i="3"/>
  <c r="W1048" i="3"/>
  <c r="V1048" i="3"/>
  <c r="U1048" i="3"/>
  <c r="T1048" i="3"/>
  <c r="W1728" i="3"/>
  <c r="V1728" i="3"/>
  <c r="U1728" i="3"/>
  <c r="T1728" i="3"/>
  <c r="W880" i="3"/>
  <c r="V880" i="3"/>
  <c r="U880" i="3"/>
  <c r="T880" i="3"/>
  <c r="W2556" i="3"/>
  <c r="V2556" i="3"/>
  <c r="U2556" i="3"/>
  <c r="T2556" i="3"/>
  <c r="W4040" i="3"/>
  <c r="V4040" i="3"/>
  <c r="U4040" i="3"/>
  <c r="T4040" i="3"/>
  <c r="W515" i="3"/>
  <c r="V515" i="3"/>
  <c r="U515" i="3"/>
  <c r="T515" i="3"/>
  <c r="W3836" i="3"/>
  <c r="V3836" i="3"/>
  <c r="U3836" i="3"/>
  <c r="T3836" i="3"/>
  <c r="W1619" i="3"/>
  <c r="V1619" i="3"/>
  <c r="U1619" i="3"/>
  <c r="T1619" i="3"/>
  <c r="W168" i="3"/>
  <c r="V168" i="3"/>
  <c r="U168" i="3"/>
  <c r="T168" i="3"/>
  <c r="W1189" i="3"/>
  <c r="V1189" i="3"/>
  <c r="U1189" i="3"/>
  <c r="T1189" i="3"/>
  <c r="W782" i="3"/>
  <c r="V782" i="3"/>
  <c r="U782" i="3"/>
  <c r="T782" i="3"/>
  <c r="W1022" i="3"/>
  <c r="V1022" i="3"/>
  <c r="U1022" i="3"/>
  <c r="T1022" i="3"/>
  <c r="W2775" i="3"/>
  <c r="V2775" i="3"/>
  <c r="U2775" i="3"/>
  <c r="T2775" i="3"/>
  <c r="W727" i="3"/>
  <c r="V727" i="3"/>
  <c r="U727" i="3"/>
  <c r="T727" i="3"/>
  <c r="W1510" i="3"/>
  <c r="V1510" i="3"/>
  <c r="U1510" i="3"/>
  <c r="T1510" i="3"/>
  <c r="W2542" i="3"/>
  <c r="V2542" i="3"/>
  <c r="U2542" i="3"/>
  <c r="T2542" i="3"/>
  <c r="W968" i="3"/>
  <c r="V968" i="3"/>
  <c r="U968" i="3"/>
  <c r="T968" i="3"/>
  <c r="W1965" i="3"/>
  <c r="V1965" i="3"/>
  <c r="U1965" i="3"/>
  <c r="T1965" i="3"/>
  <c r="W467" i="3"/>
  <c r="V467" i="3"/>
  <c r="U467" i="3"/>
  <c r="T467" i="3"/>
  <c r="W200" i="3"/>
  <c r="V200" i="3"/>
  <c r="U200" i="3"/>
  <c r="T200" i="3"/>
  <c r="W753" i="3"/>
  <c r="V753" i="3"/>
  <c r="U753" i="3"/>
  <c r="T753" i="3"/>
  <c r="W36" i="3"/>
  <c r="V36" i="3"/>
  <c r="U36" i="3"/>
  <c r="T36" i="3"/>
  <c r="W5004" i="3"/>
  <c r="V5004" i="3"/>
  <c r="U5004" i="3"/>
  <c r="T5004" i="3"/>
  <c r="W2903" i="3"/>
  <c r="V2903" i="3"/>
  <c r="U2903" i="3"/>
  <c r="T2903" i="3"/>
  <c r="W2088" i="3"/>
  <c r="V2088" i="3"/>
  <c r="U2088" i="3"/>
  <c r="T2088" i="3"/>
  <c r="W1235" i="3"/>
  <c r="V1235" i="3"/>
  <c r="U1235" i="3"/>
  <c r="T1235" i="3"/>
  <c r="W778" i="3"/>
  <c r="V778" i="3"/>
  <c r="U778" i="3"/>
  <c r="T778" i="3"/>
  <c r="W382" i="3"/>
  <c r="V382" i="3"/>
  <c r="U382" i="3"/>
  <c r="T382" i="3"/>
  <c r="W2168" i="3"/>
  <c r="V2168" i="3"/>
  <c r="U2168" i="3"/>
  <c r="T2168" i="3"/>
  <c r="W2511" i="3"/>
  <c r="V2511" i="3"/>
  <c r="U2511" i="3"/>
  <c r="T2511" i="3"/>
  <c r="W1118" i="3"/>
  <c r="V1118" i="3"/>
  <c r="U1118" i="3"/>
  <c r="T1118" i="3"/>
  <c r="W2499" i="3"/>
  <c r="V2499" i="3"/>
  <c r="U2499" i="3"/>
  <c r="T2499" i="3"/>
  <c r="W3313" i="3"/>
  <c r="V3313" i="3"/>
  <c r="U3313" i="3"/>
  <c r="T3313" i="3"/>
  <c r="W410" i="3"/>
  <c r="V410" i="3"/>
  <c r="U410" i="3"/>
  <c r="T410" i="3"/>
  <c r="W688" i="3"/>
  <c r="V688" i="3"/>
  <c r="U688" i="3"/>
  <c r="T688" i="3"/>
  <c r="W1469" i="3"/>
  <c r="V1469" i="3"/>
  <c r="U1469" i="3"/>
  <c r="T1469" i="3"/>
  <c r="W2766" i="3"/>
  <c r="V2766" i="3"/>
  <c r="U2766" i="3"/>
  <c r="T2766" i="3"/>
  <c r="W1907" i="3"/>
  <c r="V1907" i="3"/>
  <c r="U1907" i="3"/>
  <c r="T1907" i="3"/>
  <c r="W1228" i="3"/>
  <c r="V1228" i="3"/>
  <c r="U1228" i="3"/>
  <c r="T1228" i="3"/>
  <c r="W3508" i="3"/>
  <c r="V3508" i="3"/>
  <c r="U3508" i="3"/>
  <c r="T3508" i="3"/>
  <c r="W977" i="3"/>
  <c r="V977" i="3"/>
  <c r="U977" i="3"/>
  <c r="T977" i="3"/>
  <c r="W1216" i="3"/>
  <c r="V1216" i="3"/>
  <c r="U1216" i="3"/>
  <c r="T1216" i="3"/>
  <c r="W1312" i="3"/>
  <c r="V1312" i="3"/>
  <c r="U1312" i="3"/>
  <c r="T1312" i="3"/>
  <c r="W1901" i="3"/>
  <c r="V1901" i="3"/>
  <c r="U1901" i="3"/>
  <c r="T1901" i="3"/>
  <c r="W3020" i="3"/>
  <c r="V3020" i="3"/>
  <c r="U3020" i="3"/>
  <c r="T3020" i="3"/>
  <c r="W1704" i="3"/>
  <c r="V1704" i="3"/>
  <c r="U1704" i="3"/>
  <c r="T1704" i="3"/>
  <c r="W1347" i="3"/>
  <c r="V1347" i="3"/>
  <c r="U1347" i="3"/>
  <c r="T1347" i="3"/>
  <c r="W1152" i="3"/>
  <c r="V1152" i="3"/>
  <c r="U1152" i="3"/>
  <c r="T1152" i="3"/>
  <c r="W1563" i="3"/>
  <c r="V1563" i="3"/>
  <c r="U1563" i="3"/>
  <c r="T1563" i="3"/>
  <c r="W2961" i="3"/>
  <c r="V2961" i="3"/>
  <c r="U2961" i="3"/>
  <c r="T2961" i="3"/>
  <c r="W3395" i="3"/>
  <c r="V3395" i="3"/>
  <c r="U3395" i="3"/>
  <c r="T3395" i="3"/>
  <c r="W2148" i="3"/>
  <c r="V2148" i="3"/>
  <c r="U2148" i="3"/>
  <c r="T2148" i="3"/>
  <c r="W1112" i="3"/>
  <c r="V1112" i="3"/>
  <c r="U1112" i="3"/>
  <c r="T1112" i="3"/>
  <c r="W4462" i="3"/>
  <c r="V4462" i="3"/>
  <c r="U4462" i="3"/>
  <c r="T4462" i="3"/>
  <c r="W1076" i="3"/>
  <c r="V1076" i="3"/>
  <c r="U1076" i="3"/>
  <c r="T1076" i="3"/>
  <c r="W2197" i="3"/>
  <c r="V2197" i="3"/>
  <c r="U2197" i="3"/>
  <c r="T2197" i="3"/>
  <c r="W768" i="3"/>
  <c r="V768" i="3"/>
  <c r="U768" i="3"/>
  <c r="T768" i="3"/>
  <c r="W2029" i="3"/>
  <c r="V2029" i="3"/>
  <c r="U2029" i="3"/>
  <c r="T2029" i="3"/>
  <c r="W4374" i="3"/>
  <c r="V4374" i="3"/>
  <c r="U4374" i="3"/>
  <c r="T4374" i="3"/>
  <c r="W350" i="3"/>
  <c r="V350" i="3"/>
  <c r="U350" i="3"/>
  <c r="T350" i="3"/>
  <c r="W2685" i="3"/>
  <c r="V2685" i="3"/>
  <c r="U2685" i="3"/>
  <c r="T2685" i="3"/>
  <c r="W907" i="3"/>
  <c r="V907" i="3"/>
  <c r="U907" i="3"/>
  <c r="T907" i="3"/>
  <c r="W3980" i="3"/>
  <c r="V3980" i="3"/>
  <c r="U3980" i="3"/>
  <c r="T3980" i="3"/>
  <c r="W1291" i="3"/>
  <c r="V1291" i="3"/>
  <c r="U1291" i="3"/>
  <c r="T1291" i="3"/>
  <c r="W2186" i="3"/>
  <c r="V2186" i="3"/>
  <c r="U2186" i="3"/>
  <c r="T2186" i="3"/>
  <c r="W4026" i="3"/>
  <c r="V4026" i="3"/>
  <c r="U4026" i="3"/>
  <c r="T4026" i="3"/>
  <c r="W2577" i="3"/>
  <c r="V2577" i="3"/>
  <c r="U2577" i="3"/>
  <c r="T2577" i="3"/>
  <c r="W211" i="3"/>
  <c r="V211" i="3"/>
  <c r="U211" i="3"/>
  <c r="T211" i="3"/>
  <c r="W2522" i="3"/>
  <c r="V2522" i="3"/>
  <c r="U2522" i="3"/>
  <c r="T2522" i="3"/>
  <c r="W1233" i="3"/>
  <c r="V1233" i="3"/>
  <c r="U1233" i="3"/>
  <c r="T1233" i="3"/>
  <c r="W2872" i="3"/>
  <c r="V2872" i="3"/>
  <c r="U2872" i="3"/>
  <c r="T2872" i="3"/>
  <c r="W2133" i="3"/>
  <c r="V2133" i="3"/>
  <c r="U2133" i="3"/>
  <c r="T2133" i="3"/>
  <c r="W1706" i="3"/>
  <c r="V1706" i="3"/>
  <c r="U1706" i="3"/>
  <c r="T1706" i="3"/>
  <c r="W4338" i="3"/>
  <c r="V4338" i="3"/>
  <c r="U4338" i="3"/>
  <c r="T4338" i="3"/>
  <c r="W2241" i="3"/>
  <c r="V2241" i="3"/>
  <c r="U2241" i="3"/>
  <c r="T2241" i="3"/>
  <c r="W999" i="3"/>
  <c r="V999" i="3"/>
  <c r="U999" i="3"/>
  <c r="T999" i="3"/>
  <c r="W1920" i="3"/>
  <c r="V1920" i="3"/>
  <c r="U1920" i="3"/>
  <c r="T1920" i="3"/>
  <c r="W4069" i="3"/>
  <c r="V4069" i="3"/>
  <c r="U4069" i="3"/>
  <c r="T4069" i="3"/>
  <c r="W2023" i="3"/>
  <c r="V2023" i="3"/>
  <c r="U2023" i="3"/>
  <c r="T2023" i="3"/>
  <c r="W2312" i="3"/>
  <c r="V2312" i="3"/>
  <c r="U2312" i="3"/>
  <c r="T2312" i="3"/>
  <c r="W4524" i="3"/>
  <c r="V4524" i="3"/>
  <c r="U4524" i="3"/>
  <c r="T4524" i="3"/>
  <c r="W700" i="3"/>
  <c r="V700" i="3"/>
  <c r="U700" i="3"/>
  <c r="T700" i="3"/>
  <c r="W821" i="3"/>
  <c r="V821" i="3"/>
  <c r="U821" i="3"/>
  <c r="T821" i="3"/>
  <c r="W4249" i="3"/>
  <c r="V4249" i="3"/>
  <c r="U4249" i="3"/>
  <c r="T4249" i="3"/>
  <c r="W2530" i="3"/>
  <c r="V2530" i="3"/>
  <c r="U2530" i="3"/>
  <c r="T2530" i="3"/>
  <c r="W2366" i="3"/>
  <c r="V2366" i="3"/>
  <c r="U2366" i="3"/>
  <c r="T2366" i="3"/>
  <c r="W2081" i="3"/>
  <c r="V2081" i="3"/>
  <c r="U2081" i="3"/>
  <c r="T2081" i="3"/>
  <c r="W3003" i="3"/>
  <c r="V3003" i="3"/>
  <c r="U3003" i="3"/>
  <c r="T3003" i="3"/>
  <c r="W2235" i="3"/>
  <c r="V2235" i="3"/>
  <c r="U2235" i="3"/>
  <c r="T2235" i="3"/>
  <c r="W4584" i="3"/>
  <c r="V4584" i="3"/>
  <c r="U4584" i="3"/>
  <c r="T4584" i="3"/>
  <c r="W2718" i="3"/>
  <c r="V2718" i="3"/>
  <c r="U2718" i="3"/>
  <c r="T2718" i="3"/>
  <c r="W1016" i="3"/>
  <c r="V1016" i="3"/>
  <c r="U1016" i="3"/>
  <c r="T1016" i="3"/>
  <c r="W4133" i="3"/>
  <c r="V4133" i="3"/>
  <c r="U4133" i="3"/>
  <c r="T4133" i="3"/>
  <c r="W2105" i="3"/>
  <c r="V2105" i="3"/>
  <c r="U2105" i="3"/>
  <c r="T2105" i="3"/>
  <c r="W3595" i="3"/>
  <c r="V3595" i="3"/>
  <c r="U3595" i="3"/>
  <c r="T3595" i="3"/>
  <c r="W2373" i="3"/>
  <c r="V2373" i="3"/>
  <c r="U2373" i="3"/>
  <c r="T2373" i="3"/>
  <c r="W3686" i="3"/>
  <c r="V3686" i="3"/>
  <c r="U3686" i="3"/>
  <c r="T3686" i="3"/>
  <c r="W2110" i="3"/>
  <c r="V2110" i="3"/>
  <c r="U2110" i="3"/>
  <c r="T2110" i="3"/>
  <c r="W4830" i="3"/>
  <c r="V4830" i="3"/>
  <c r="U4830" i="3"/>
  <c r="T4830" i="3"/>
  <c r="W3010" i="3"/>
  <c r="V3010" i="3"/>
  <c r="U3010" i="3"/>
  <c r="T3010" i="3"/>
  <c r="W3417" i="3"/>
  <c r="V3417" i="3"/>
  <c r="U3417" i="3"/>
  <c r="T3417" i="3"/>
  <c r="W1807" i="3"/>
  <c r="V1807" i="3"/>
  <c r="U1807" i="3"/>
  <c r="T1807" i="3"/>
  <c r="W3823" i="3"/>
  <c r="V3823" i="3"/>
  <c r="U3823" i="3"/>
  <c r="T3823" i="3"/>
  <c r="W1650" i="3"/>
  <c r="V1650" i="3"/>
  <c r="U1650" i="3"/>
  <c r="T1650" i="3"/>
  <c r="W4166" i="3"/>
  <c r="V4166" i="3"/>
  <c r="U4166" i="3"/>
  <c r="T4166" i="3"/>
  <c r="W1590" i="3"/>
  <c r="V1590" i="3"/>
  <c r="U1590" i="3"/>
  <c r="T1590" i="3"/>
  <c r="W2166" i="3"/>
  <c r="V2166" i="3"/>
  <c r="U2166" i="3"/>
  <c r="T2166" i="3"/>
  <c r="W4491" i="3"/>
  <c r="V4491" i="3"/>
  <c r="U4491" i="3"/>
  <c r="T4491" i="3"/>
  <c r="W3093" i="3"/>
  <c r="V3093" i="3"/>
  <c r="U3093" i="3"/>
  <c r="T3093" i="3"/>
  <c r="W4327" i="3"/>
  <c r="V4327" i="3"/>
  <c r="U4327" i="3"/>
  <c r="T4327" i="3"/>
  <c r="W1899" i="3"/>
  <c r="V1899" i="3"/>
  <c r="U1899" i="3"/>
  <c r="T1899" i="3"/>
  <c r="W3569" i="3"/>
  <c r="V3569" i="3"/>
  <c r="U3569" i="3"/>
  <c r="T3569" i="3"/>
  <c r="W1025" i="3"/>
  <c r="V1025" i="3"/>
  <c r="U1025" i="3"/>
  <c r="T1025" i="3"/>
  <c r="W2325" i="3"/>
  <c r="V2325" i="3"/>
  <c r="U2325" i="3"/>
  <c r="T2325" i="3"/>
  <c r="W744" i="3"/>
  <c r="V744" i="3"/>
  <c r="U744" i="3"/>
  <c r="T744" i="3"/>
  <c r="W3743" i="3"/>
  <c r="V3743" i="3"/>
  <c r="U3743" i="3"/>
  <c r="T3743" i="3"/>
  <c r="W562" i="3"/>
  <c r="V562" i="3"/>
  <c r="U562" i="3"/>
  <c r="T562" i="3"/>
  <c r="W269" i="3"/>
  <c r="V269" i="3"/>
  <c r="U269" i="3"/>
  <c r="T269" i="3"/>
  <c r="W673" i="3"/>
  <c r="V673" i="3"/>
  <c r="U673" i="3"/>
  <c r="T673" i="3"/>
  <c r="W4101" i="3"/>
  <c r="V4101" i="3"/>
  <c r="U4101" i="3"/>
  <c r="T4101" i="3"/>
  <c r="W1667" i="3"/>
  <c r="V1667" i="3"/>
  <c r="U1667" i="3"/>
  <c r="T1667" i="3"/>
  <c r="W2150" i="3"/>
  <c r="V2150" i="3"/>
  <c r="U2150" i="3"/>
  <c r="T2150" i="3"/>
  <c r="W4495" i="3"/>
  <c r="V4495" i="3"/>
  <c r="U4495" i="3"/>
  <c r="T4495" i="3"/>
  <c r="W411" i="3"/>
  <c r="V411" i="3"/>
  <c r="U411" i="3"/>
  <c r="T411" i="3"/>
  <c r="W4909" i="3"/>
  <c r="V4909" i="3"/>
  <c r="U4909" i="3"/>
  <c r="T4909" i="3"/>
  <c r="W2130" i="3"/>
  <c r="V2130" i="3"/>
  <c r="U2130" i="3"/>
  <c r="T2130" i="3"/>
  <c r="W1710" i="3"/>
  <c r="V1710" i="3"/>
  <c r="U1710" i="3"/>
  <c r="T1710" i="3"/>
  <c r="W2352" i="3"/>
  <c r="V2352" i="3"/>
  <c r="U2352" i="3"/>
  <c r="T2352" i="3"/>
  <c r="W2359" i="3"/>
  <c r="V2359" i="3"/>
  <c r="U2359" i="3"/>
  <c r="T2359" i="3"/>
  <c r="W3406" i="3"/>
  <c r="V3406" i="3"/>
  <c r="U3406" i="3"/>
  <c r="T3406" i="3"/>
  <c r="W10" i="3"/>
  <c r="V10" i="3"/>
  <c r="U10" i="3"/>
  <c r="T10" i="3"/>
  <c r="W2756" i="3"/>
  <c r="V2756" i="3"/>
  <c r="U2756" i="3"/>
  <c r="T2756" i="3"/>
  <c r="W3614" i="3"/>
  <c r="V3614" i="3"/>
  <c r="U3614" i="3"/>
  <c r="T3614" i="3"/>
  <c r="W2122" i="3"/>
  <c r="V2122" i="3"/>
  <c r="U2122" i="3"/>
  <c r="T2122" i="3"/>
  <c r="W3351" i="3"/>
  <c r="V3351" i="3"/>
  <c r="U3351" i="3"/>
  <c r="T3351" i="3"/>
  <c r="W2910" i="3"/>
  <c r="V2910" i="3"/>
  <c r="U2910" i="3"/>
  <c r="T2910" i="3"/>
  <c r="W505" i="3"/>
  <c r="V505" i="3"/>
  <c r="U505" i="3"/>
  <c r="T505" i="3"/>
  <c r="W4210" i="3"/>
  <c r="V4210" i="3"/>
  <c r="U4210" i="3"/>
  <c r="T4210" i="3"/>
  <c r="W2715" i="3"/>
  <c r="V2715" i="3"/>
  <c r="U2715" i="3"/>
  <c r="T2715" i="3"/>
  <c r="W291" i="3"/>
  <c r="V291" i="3"/>
  <c r="U291" i="3"/>
  <c r="T291" i="3"/>
  <c r="W4352" i="3"/>
  <c r="V4352" i="3"/>
  <c r="U4352" i="3"/>
  <c r="T4352" i="3"/>
  <c r="W4118" i="3"/>
  <c r="V4118" i="3"/>
  <c r="U4118" i="3"/>
  <c r="T4118" i="3"/>
  <c r="W4637" i="3"/>
  <c r="V4637" i="3"/>
  <c r="U4637" i="3"/>
  <c r="T4637" i="3"/>
  <c r="W3846" i="3"/>
  <c r="V3846" i="3"/>
  <c r="U3846" i="3"/>
  <c r="T3846" i="3"/>
  <c r="W1747" i="3"/>
  <c r="V1747" i="3"/>
  <c r="U1747" i="3"/>
  <c r="T1747" i="3"/>
  <c r="W627" i="3"/>
  <c r="V627" i="3"/>
  <c r="U627" i="3"/>
  <c r="T627" i="3"/>
  <c r="W1271" i="3"/>
  <c r="V1271" i="3"/>
  <c r="U1271" i="3"/>
  <c r="T1271" i="3"/>
  <c r="W4048" i="3"/>
  <c r="V4048" i="3"/>
  <c r="U4048" i="3"/>
  <c r="T4048" i="3"/>
  <c r="W4773" i="3"/>
  <c r="V4773" i="3"/>
  <c r="U4773" i="3"/>
  <c r="T4773" i="3"/>
  <c r="W3736" i="3"/>
  <c r="V3736" i="3"/>
  <c r="U3736" i="3"/>
  <c r="T3736" i="3"/>
  <c r="W1226" i="3"/>
  <c r="V1226" i="3"/>
  <c r="U1226" i="3"/>
  <c r="T1226" i="3"/>
  <c r="W1708" i="3"/>
  <c r="V1708" i="3"/>
  <c r="U1708" i="3"/>
  <c r="T1708" i="3"/>
  <c r="W2252" i="3"/>
  <c r="V2252" i="3"/>
  <c r="U2252" i="3"/>
  <c r="T2252" i="3"/>
  <c r="W3767" i="3"/>
  <c r="V3767" i="3"/>
  <c r="U3767" i="3"/>
  <c r="T3767" i="3"/>
  <c r="W1202" i="3"/>
  <c r="V1202" i="3"/>
  <c r="U1202" i="3"/>
  <c r="T1202" i="3"/>
  <c r="W4546" i="3"/>
  <c r="V4546" i="3"/>
  <c r="U4546" i="3"/>
  <c r="T4546" i="3"/>
  <c r="W1724" i="3"/>
  <c r="V1724" i="3"/>
  <c r="U1724" i="3"/>
  <c r="T1724" i="3"/>
  <c r="W825" i="3"/>
  <c r="V825" i="3"/>
  <c r="U825" i="3"/>
  <c r="T825" i="3"/>
  <c r="W2440" i="3"/>
  <c r="V2440" i="3"/>
  <c r="U2440" i="3"/>
  <c r="T2440" i="3"/>
  <c r="W3700" i="3"/>
  <c r="V3700" i="3"/>
  <c r="U3700" i="3"/>
  <c r="T3700" i="3"/>
  <c r="W4283" i="3"/>
  <c r="V4283" i="3"/>
  <c r="U4283" i="3"/>
  <c r="T4283" i="3"/>
  <c r="W3197" i="3"/>
  <c r="V3197" i="3"/>
  <c r="U3197" i="3"/>
  <c r="T3197" i="3"/>
  <c r="W3800" i="3"/>
  <c r="V3800" i="3"/>
  <c r="U3800" i="3"/>
  <c r="T3800" i="3"/>
  <c r="W2755" i="3"/>
  <c r="V2755" i="3"/>
  <c r="U2755" i="3"/>
  <c r="T2755" i="3"/>
  <c r="W3383" i="3"/>
  <c r="V3383" i="3"/>
  <c r="U3383" i="3"/>
  <c r="T3383" i="3"/>
  <c r="W4889" i="3"/>
  <c r="V4889" i="3"/>
  <c r="U4889" i="3"/>
  <c r="T4889" i="3"/>
  <c r="W2848" i="3"/>
  <c r="V2848" i="3"/>
  <c r="U2848" i="3"/>
  <c r="T2848" i="3"/>
  <c r="W2695" i="3"/>
  <c r="V2695" i="3"/>
  <c r="U2695" i="3"/>
  <c r="T2695" i="3"/>
  <c r="W3953" i="3"/>
  <c r="V3953" i="3"/>
  <c r="U3953" i="3"/>
  <c r="T3953" i="3"/>
  <c r="W4074" i="3"/>
  <c r="V4074" i="3"/>
  <c r="U4074" i="3"/>
  <c r="T4074" i="3"/>
  <c r="W4075" i="3"/>
  <c r="V4075" i="3"/>
  <c r="U4075" i="3"/>
  <c r="T4075" i="3"/>
  <c r="W1815" i="3"/>
  <c r="V1815" i="3"/>
  <c r="U1815" i="3"/>
  <c r="T1815" i="3"/>
  <c r="W2557" i="3"/>
  <c r="V2557" i="3"/>
  <c r="U2557" i="3"/>
  <c r="T2557" i="3"/>
  <c r="W3624" i="3"/>
  <c r="V3624" i="3"/>
  <c r="U3624" i="3"/>
  <c r="T3624" i="3"/>
  <c r="W4331" i="3"/>
  <c r="V4331" i="3"/>
  <c r="U4331" i="3"/>
  <c r="T4331" i="3"/>
  <c r="W1450" i="3"/>
  <c r="V1450" i="3"/>
  <c r="U1450" i="3"/>
  <c r="T1450" i="3"/>
  <c r="W4924" i="3"/>
  <c r="V4924" i="3"/>
  <c r="U4924" i="3"/>
  <c r="T4924" i="3"/>
  <c r="W3684" i="3"/>
  <c r="V3684" i="3"/>
  <c r="U3684" i="3"/>
  <c r="T3684" i="3"/>
  <c r="W4002" i="3"/>
  <c r="V4002" i="3"/>
  <c r="U4002" i="3"/>
  <c r="T4002" i="3"/>
  <c r="W4062" i="3"/>
  <c r="V4062" i="3"/>
  <c r="U4062" i="3"/>
  <c r="T4062" i="3"/>
  <c r="W1013" i="3"/>
  <c r="V1013" i="3"/>
  <c r="U1013" i="3"/>
  <c r="T1013" i="3"/>
  <c r="W938" i="3"/>
  <c r="V938" i="3"/>
  <c r="U938" i="3"/>
  <c r="T938" i="3"/>
  <c r="W951" i="3"/>
  <c r="V951" i="3"/>
  <c r="U951" i="3"/>
  <c r="T951" i="3"/>
  <c r="W3875" i="3"/>
  <c r="V3875" i="3"/>
  <c r="U3875" i="3"/>
  <c r="T3875" i="3"/>
  <c r="W2201" i="3"/>
  <c r="V2201" i="3"/>
  <c r="U2201" i="3"/>
  <c r="T2201" i="3"/>
  <c r="W4458" i="3"/>
  <c r="V4458" i="3"/>
  <c r="U4458" i="3"/>
  <c r="T4458" i="3"/>
  <c r="W3742" i="3"/>
  <c r="V3742" i="3"/>
  <c r="U3742" i="3"/>
  <c r="T3742" i="3"/>
  <c r="W3858" i="3"/>
  <c r="V3858" i="3"/>
  <c r="U3858" i="3"/>
  <c r="T3858" i="3"/>
  <c r="W4389" i="3"/>
  <c r="V4389" i="3"/>
  <c r="U4389" i="3"/>
  <c r="T4389" i="3"/>
  <c r="W3337" i="3"/>
  <c r="V3337" i="3"/>
  <c r="U3337" i="3"/>
  <c r="T3337" i="3"/>
  <c r="W2299" i="3"/>
  <c r="V2299" i="3"/>
  <c r="U2299" i="3"/>
  <c r="T2299" i="3"/>
  <c r="W4774" i="3"/>
  <c r="V4774" i="3"/>
  <c r="U4774" i="3"/>
  <c r="T4774" i="3"/>
  <c r="W3860" i="3"/>
  <c r="V3860" i="3"/>
  <c r="U3860" i="3"/>
  <c r="T3860" i="3"/>
  <c r="W3386" i="3"/>
  <c r="V3386" i="3"/>
  <c r="U3386" i="3"/>
  <c r="T3386" i="3"/>
  <c r="W3603" i="3"/>
  <c r="V3603" i="3"/>
  <c r="U3603" i="3"/>
  <c r="T3603" i="3"/>
  <c r="W3998" i="3"/>
  <c r="V3998" i="3"/>
  <c r="U3998" i="3"/>
  <c r="T3998" i="3"/>
  <c r="W2878" i="3"/>
  <c r="V2878" i="3"/>
  <c r="U2878" i="3"/>
  <c r="T2878" i="3"/>
  <c r="W4268" i="3"/>
  <c r="V4268" i="3"/>
  <c r="U4268" i="3"/>
  <c r="T4268" i="3"/>
  <c r="W1635" i="3"/>
  <c r="V1635" i="3"/>
  <c r="U1635" i="3"/>
  <c r="T1635" i="3"/>
  <c r="W4517" i="3"/>
  <c r="V4517" i="3"/>
  <c r="U4517" i="3"/>
  <c r="T4517" i="3"/>
  <c r="W2078" i="3"/>
  <c r="V2078" i="3"/>
  <c r="U2078" i="3"/>
  <c r="T2078" i="3"/>
  <c r="W4483" i="3"/>
  <c r="V4483" i="3"/>
  <c r="U4483" i="3"/>
  <c r="T4483" i="3"/>
  <c r="W2739" i="3"/>
  <c r="V2739" i="3"/>
  <c r="U2739" i="3"/>
  <c r="T2739" i="3"/>
  <c r="W3392" i="3"/>
  <c r="V3392" i="3"/>
  <c r="U3392" i="3"/>
  <c r="T3392" i="3"/>
  <c r="W4904" i="3"/>
  <c r="V4904" i="3"/>
  <c r="U4904" i="3"/>
  <c r="T4904" i="3"/>
  <c r="W4479" i="3"/>
  <c r="V4479" i="3"/>
  <c r="U4479" i="3"/>
  <c r="T4479" i="3"/>
  <c r="W3279" i="3"/>
  <c r="V3279" i="3"/>
  <c r="U3279" i="3"/>
  <c r="T3279" i="3"/>
  <c r="W3113" i="3"/>
  <c r="V3113" i="3"/>
  <c r="U3113" i="3"/>
  <c r="T3113" i="3"/>
  <c r="W3546" i="3"/>
  <c r="V3546" i="3"/>
  <c r="U3546" i="3"/>
  <c r="T3546" i="3"/>
  <c r="W4915" i="3"/>
  <c r="V4915" i="3"/>
  <c r="U4915" i="3"/>
  <c r="T4915" i="3"/>
  <c r="W4854" i="3"/>
  <c r="V4854" i="3"/>
  <c r="U4854" i="3"/>
  <c r="T4854" i="3"/>
  <c r="W3985" i="3"/>
  <c r="V3985" i="3"/>
  <c r="U3985" i="3"/>
  <c r="T3985" i="3"/>
  <c r="W3791" i="3"/>
  <c r="V3791" i="3"/>
  <c r="U3791" i="3"/>
  <c r="T3791" i="3"/>
  <c r="W1777" i="3"/>
  <c r="V1777" i="3"/>
  <c r="U1777" i="3"/>
  <c r="T1777" i="3"/>
  <c r="W4684" i="3"/>
  <c r="V4684" i="3"/>
  <c r="U4684" i="3"/>
  <c r="T4684" i="3"/>
  <c r="W221" i="3"/>
  <c r="V221" i="3"/>
  <c r="U221" i="3"/>
  <c r="T221" i="3"/>
  <c r="W1683" i="3"/>
  <c r="V1683" i="3"/>
  <c r="U1683" i="3"/>
  <c r="T1683" i="3"/>
  <c r="W3452" i="3"/>
  <c r="V3452" i="3"/>
  <c r="U3452" i="3"/>
  <c r="T3452" i="3"/>
  <c r="W3276" i="3"/>
  <c r="V3276" i="3"/>
  <c r="U3276" i="3"/>
  <c r="T3276" i="3"/>
  <c r="W4579" i="3"/>
  <c r="V4579" i="3"/>
  <c r="U4579" i="3"/>
  <c r="T4579" i="3"/>
  <c r="W3539" i="3"/>
  <c r="V3539" i="3"/>
  <c r="U3539" i="3"/>
  <c r="T3539" i="3"/>
  <c r="W4614" i="3"/>
  <c r="V4614" i="3"/>
  <c r="U4614" i="3"/>
  <c r="T4614" i="3"/>
  <c r="W3885" i="3"/>
  <c r="V3885" i="3"/>
  <c r="U3885" i="3"/>
  <c r="T3885" i="3"/>
  <c r="W3469" i="3"/>
  <c r="V3469" i="3"/>
  <c r="U3469" i="3"/>
  <c r="T3469" i="3"/>
  <c r="W3287" i="3"/>
  <c r="V3287" i="3"/>
  <c r="U3287" i="3"/>
  <c r="T3287" i="3"/>
  <c r="W2740" i="3"/>
  <c r="V2740" i="3"/>
  <c r="U2740" i="3"/>
  <c r="T2740" i="3"/>
  <c r="W4942" i="3"/>
  <c r="V4942" i="3"/>
  <c r="U4942" i="3"/>
  <c r="T4942" i="3"/>
  <c r="W4365" i="3"/>
  <c r="V4365" i="3"/>
  <c r="U4365" i="3"/>
  <c r="T4365" i="3"/>
  <c r="W1078" i="3"/>
  <c r="V1078" i="3"/>
  <c r="U1078" i="3"/>
  <c r="T1078" i="3"/>
  <c r="W2316" i="3"/>
  <c r="V2316" i="3"/>
  <c r="U2316" i="3"/>
  <c r="T2316" i="3"/>
  <c r="W3744" i="3"/>
  <c r="V3744" i="3"/>
  <c r="U3744" i="3"/>
  <c r="T3744" i="3"/>
  <c r="W3124" i="3"/>
  <c r="V3124" i="3"/>
  <c r="U3124" i="3"/>
  <c r="T3124" i="3"/>
  <c r="W2024" i="3"/>
  <c r="V2024" i="3"/>
  <c r="U2024" i="3"/>
  <c r="T2024" i="3"/>
  <c r="W1627" i="3"/>
  <c r="V1627" i="3"/>
  <c r="U1627" i="3"/>
  <c r="T1627" i="3"/>
  <c r="W783" i="3"/>
  <c r="V783" i="3"/>
  <c r="U783" i="3"/>
  <c r="T783" i="3"/>
  <c r="W1953" i="3"/>
  <c r="V1953" i="3"/>
  <c r="U1953" i="3"/>
  <c r="T1953" i="3"/>
  <c r="W4594" i="3"/>
  <c r="V4594" i="3"/>
  <c r="U4594" i="3"/>
  <c r="T4594" i="3"/>
  <c r="W3221" i="3"/>
  <c r="V3221" i="3"/>
  <c r="U3221" i="3"/>
  <c r="T3221" i="3"/>
  <c r="W4426" i="3"/>
  <c r="V4426" i="3"/>
  <c r="U4426" i="3"/>
  <c r="T4426" i="3"/>
  <c r="W3970" i="3"/>
  <c r="V3970" i="3"/>
  <c r="U3970" i="3"/>
  <c r="T3970" i="3"/>
  <c r="W3416" i="3"/>
  <c r="V3416" i="3"/>
  <c r="U3416" i="3"/>
  <c r="T3416" i="3"/>
  <c r="W4481" i="3"/>
  <c r="V4481" i="3"/>
  <c r="U4481" i="3"/>
  <c r="T4481" i="3"/>
  <c r="W4959" i="3"/>
  <c r="V4959" i="3"/>
  <c r="U4959" i="3"/>
  <c r="T4959" i="3"/>
  <c r="W3582" i="3"/>
  <c r="V3582" i="3"/>
  <c r="U3582" i="3"/>
  <c r="T3582" i="3"/>
  <c r="W2026" i="3"/>
  <c r="V2026" i="3"/>
  <c r="U2026" i="3"/>
  <c r="T2026" i="3"/>
  <c r="W2179" i="3"/>
  <c r="V2179" i="3"/>
  <c r="U2179" i="3"/>
  <c r="T2179" i="3"/>
  <c r="W1060" i="3"/>
  <c r="V1060" i="3"/>
  <c r="U1060" i="3"/>
  <c r="T1060" i="3"/>
  <c r="W3555" i="3"/>
  <c r="V3555" i="3"/>
  <c r="U3555" i="3"/>
  <c r="T3555" i="3"/>
  <c r="W4898" i="3"/>
  <c r="V4898" i="3"/>
  <c r="U4898" i="3"/>
  <c r="T4898" i="3"/>
  <c r="W4699" i="3"/>
  <c r="V4699" i="3"/>
  <c r="U4699" i="3"/>
  <c r="T4699" i="3"/>
  <c r="W4844" i="3"/>
  <c r="V4844" i="3"/>
  <c r="U4844" i="3"/>
  <c r="T4844" i="3"/>
  <c r="W4688" i="3"/>
  <c r="V4688" i="3"/>
  <c r="U4688" i="3"/>
  <c r="T4688" i="3"/>
  <c r="W3816" i="3"/>
  <c r="V3816" i="3"/>
  <c r="U3816" i="3"/>
  <c r="T3816" i="3"/>
  <c r="W4914" i="3"/>
  <c r="V4914" i="3"/>
  <c r="U4914" i="3"/>
  <c r="T4914" i="3"/>
  <c r="W2234" i="3"/>
  <c r="V2234" i="3"/>
  <c r="U2234" i="3"/>
  <c r="T2234" i="3"/>
  <c r="W2653" i="3"/>
  <c r="V2653" i="3"/>
  <c r="U2653" i="3"/>
  <c r="T2653" i="3"/>
  <c r="W992" i="3"/>
  <c r="V992" i="3"/>
  <c r="U992" i="3"/>
  <c r="T992" i="3"/>
  <c r="W4049" i="3"/>
  <c r="V4049" i="3"/>
  <c r="U4049" i="3"/>
  <c r="T4049" i="3"/>
  <c r="W4599" i="3"/>
  <c r="V4599" i="3"/>
  <c r="U4599" i="3"/>
  <c r="T4599" i="3"/>
  <c r="W4336" i="3"/>
  <c r="V4336" i="3"/>
  <c r="U4336" i="3"/>
  <c r="T4336" i="3"/>
  <c r="W3504" i="3"/>
  <c r="V3504" i="3"/>
  <c r="U3504" i="3"/>
  <c r="T3504" i="3"/>
  <c r="W1778" i="3"/>
  <c r="V1778" i="3"/>
  <c r="U1778" i="3"/>
  <c r="T1778" i="3"/>
  <c r="W2090" i="3"/>
  <c r="V2090" i="3"/>
  <c r="U2090" i="3"/>
  <c r="T2090" i="3"/>
  <c r="W3717" i="3"/>
  <c r="V3717" i="3"/>
  <c r="U3717" i="3"/>
  <c r="T3717" i="3"/>
  <c r="W2710" i="3"/>
  <c r="V2710" i="3"/>
  <c r="U2710" i="3"/>
  <c r="T2710" i="3"/>
  <c r="W3918" i="3"/>
  <c r="V3918" i="3"/>
  <c r="U3918" i="3"/>
  <c r="T3918" i="3"/>
  <c r="W1070" i="3"/>
  <c r="V1070" i="3"/>
  <c r="U1070" i="3"/>
  <c r="T1070" i="3"/>
  <c r="W466" i="3"/>
  <c r="V466" i="3"/>
  <c r="U466" i="3"/>
  <c r="T466" i="3"/>
  <c r="W1539" i="3"/>
  <c r="V1539" i="3"/>
  <c r="U1539" i="3"/>
  <c r="T1539" i="3"/>
  <c r="W90" i="3"/>
  <c r="V90" i="3"/>
  <c r="U90" i="3"/>
  <c r="T90" i="3"/>
  <c r="W251" i="3"/>
  <c r="V251" i="3"/>
  <c r="U251" i="3"/>
  <c r="T251" i="3"/>
  <c r="W2622" i="3"/>
  <c r="V2622" i="3"/>
  <c r="U2622" i="3"/>
  <c r="T2622" i="3"/>
  <c r="W316" i="3"/>
  <c r="V316" i="3"/>
  <c r="U316" i="3"/>
  <c r="T316" i="3"/>
  <c r="W332" i="3"/>
  <c r="V332" i="3"/>
  <c r="U332" i="3"/>
  <c r="T332" i="3"/>
  <c r="W266" i="3"/>
  <c r="V266" i="3"/>
  <c r="U266" i="3"/>
  <c r="T266" i="3"/>
  <c r="W243" i="3"/>
  <c r="V243" i="3"/>
  <c r="U243" i="3"/>
  <c r="T243" i="3"/>
  <c r="W1158" i="3"/>
  <c r="V1158" i="3"/>
  <c r="U1158" i="3"/>
  <c r="T1158" i="3"/>
  <c r="W914" i="3"/>
  <c r="V914" i="3"/>
  <c r="U914" i="3"/>
  <c r="T914" i="3"/>
  <c r="W1661" i="3"/>
  <c r="V1661" i="3"/>
  <c r="U1661" i="3"/>
  <c r="T1661" i="3"/>
  <c r="W125" i="3"/>
  <c r="V125" i="3"/>
  <c r="U125" i="3"/>
  <c r="T125" i="3"/>
  <c r="W1942" i="3"/>
  <c r="V1942" i="3"/>
  <c r="U1942" i="3"/>
  <c r="T1942" i="3"/>
  <c r="W1194" i="3"/>
  <c r="V1194" i="3"/>
  <c r="U1194" i="3"/>
  <c r="T1194" i="3"/>
  <c r="W787" i="3"/>
  <c r="V787" i="3"/>
  <c r="U787" i="3"/>
  <c r="T787" i="3"/>
  <c r="W361" i="3"/>
  <c r="V361" i="3"/>
  <c r="U361" i="3"/>
  <c r="T361" i="3"/>
  <c r="W153" i="3"/>
  <c r="V153" i="3"/>
  <c r="U153" i="3"/>
  <c r="T153" i="3"/>
  <c r="W187" i="3"/>
  <c r="V187" i="3"/>
  <c r="U187" i="3"/>
  <c r="T187" i="3"/>
  <c r="W2157" i="3"/>
  <c r="V2157" i="3"/>
  <c r="U2157" i="3"/>
  <c r="T2157" i="3"/>
  <c r="W1004" i="3"/>
  <c r="V1004" i="3"/>
  <c r="U1004" i="3"/>
  <c r="T1004" i="3"/>
  <c r="W297" i="3"/>
  <c r="V297" i="3"/>
  <c r="U297" i="3"/>
  <c r="T297" i="3"/>
  <c r="W995" i="3"/>
  <c r="V995" i="3"/>
  <c r="U995" i="3"/>
  <c r="T995" i="3"/>
  <c r="W256" i="3"/>
  <c r="V256" i="3"/>
  <c r="U256" i="3"/>
  <c r="T256" i="3"/>
  <c r="W553" i="3"/>
  <c r="V553" i="3"/>
  <c r="U553" i="3"/>
  <c r="T553" i="3"/>
  <c r="W2147" i="3"/>
  <c r="V2147" i="3"/>
  <c r="U2147" i="3"/>
  <c r="T2147" i="3"/>
  <c r="W663" i="3"/>
  <c r="V663" i="3"/>
  <c r="U663" i="3"/>
  <c r="T663" i="3"/>
  <c r="W695" i="3"/>
  <c r="V695" i="3"/>
  <c r="U695" i="3"/>
  <c r="T695" i="3"/>
  <c r="W1008" i="3"/>
  <c r="V1008" i="3"/>
  <c r="U1008" i="3"/>
  <c r="T1008" i="3"/>
  <c r="W849" i="3"/>
  <c r="V849" i="3"/>
  <c r="U849" i="3"/>
  <c r="T849" i="3"/>
  <c r="W2146" i="3"/>
  <c r="V2146" i="3"/>
  <c r="U2146" i="3"/>
  <c r="T2146" i="3"/>
  <c r="W446" i="3"/>
  <c r="V446" i="3"/>
  <c r="U446" i="3"/>
  <c r="T446" i="3"/>
  <c r="W1649" i="3"/>
  <c r="V1649" i="3"/>
  <c r="U1649" i="3"/>
  <c r="T1649" i="3"/>
  <c r="W2764" i="3"/>
  <c r="V2764" i="3"/>
  <c r="U2764" i="3"/>
  <c r="T2764" i="3"/>
  <c r="W2801" i="3"/>
  <c r="V2801" i="3"/>
  <c r="U2801" i="3"/>
  <c r="T2801" i="3"/>
  <c r="W1402" i="3"/>
  <c r="V1402" i="3"/>
  <c r="U1402" i="3"/>
  <c r="T1402" i="3"/>
  <c r="W545" i="3"/>
  <c r="V545" i="3"/>
  <c r="U545" i="3"/>
  <c r="T545" i="3"/>
  <c r="W3087" i="3"/>
  <c r="V3087" i="3"/>
  <c r="U3087" i="3"/>
  <c r="T3087" i="3"/>
  <c r="W53" i="3"/>
  <c r="V53" i="3"/>
  <c r="U53" i="3"/>
  <c r="T53" i="3"/>
  <c r="W66" i="3"/>
  <c r="V66" i="3"/>
  <c r="U66" i="3"/>
  <c r="T66" i="3"/>
  <c r="W1446" i="3"/>
  <c r="V1446" i="3"/>
  <c r="U1446" i="3"/>
  <c r="T1446" i="3"/>
  <c r="W1047" i="3"/>
  <c r="V1047" i="3"/>
  <c r="U1047" i="3"/>
  <c r="T1047" i="3"/>
  <c r="W2381" i="3"/>
  <c r="V2381" i="3"/>
  <c r="U2381" i="3"/>
  <c r="T2381" i="3"/>
  <c r="W1320" i="3"/>
  <c r="V1320" i="3"/>
  <c r="U1320" i="3"/>
  <c r="T1320" i="3"/>
  <c r="W636" i="3"/>
  <c r="V636" i="3"/>
  <c r="U636" i="3"/>
  <c r="T636" i="3"/>
  <c r="W85" i="3"/>
  <c r="V85" i="3"/>
  <c r="U85" i="3"/>
  <c r="T85" i="3"/>
  <c r="W628" i="3"/>
  <c r="V628" i="3"/>
  <c r="U628" i="3"/>
  <c r="T628" i="3"/>
  <c r="W1694" i="3"/>
  <c r="V1694" i="3"/>
  <c r="U1694" i="3"/>
  <c r="T1694" i="3"/>
  <c r="W853" i="3"/>
  <c r="V853" i="3"/>
  <c r="U853" i="3"/>
  <c r="T853" i="3"/>
  <c r="W2375" i="3"/>
  <c r="V2375" i="3"/>
  <c r="U2375" i="3"/>
  <c r="T2375" i="3"/>
  <c r="W483" i="3"/>
  <c r="V483" i="3"/>
  <c r="U483" i="3"/>
  <c r="T483" i="3"/>
  <c r="W449" i="3"/>
  <c r="V449" i="3"/>
  <c r="U449" i="3"/>
  <c r="T449" i="3"/>
  <c r="W3426" i="3"/>
  <c r="V3426" i="3"/>
  <c r="U3426" i="3"/>
  <c r="T3426" i="3"/>
  <c r="W1284" i="3"/>
  <c r="V1284" i="3"/>
  <c r="U1284" i="3"/>
  <c r="T1284" i="3"/>
  <c r="W95" i="3"/>
  <c r="V95" i="3"/>
  <c r="U95" i="3"/>
  <c r="T95" i="3"/>
  <c r="W902" i="3"/>
  <c r="V902" i="3"/>
  <c r="U902" i="3"/>
  <c r="T902" i="3"/>
  <c r="W566" i="3"/>
  <c r="V566" i="3"/>
  <c r="U566" i="3"/>
  <c r="T566" i="3"/>
  <c r="W687" i="3"/>
  <c r="V687" i="3"/>
  <c r="U687" i="3"/>
  <c r="T687" i="3"/>
  <c r="W2514" i="3"/>
  <c r="V2514" i="3"/>
  <c r="U2514" i="3"/>
  <c r="T2514" i="3"/>
  <c r="W706" i="3"/>
  <c r="V706" i="3"/>
  <c r="U706" i="3"/>
  <c r="T706" i="3"/>
  <c r="W1297" i="3"/>
  <c r="V1297" i="3"/>
  <c r="U1297" i="3"/>
  <c r="T1297" i="3"/>
  <c r="W2182" i="3"/>
  <c r="V2182" i="3"/>
  <c r="U2182" i="3"/>
  <c r="T2182" i="3"/>
  <c r="W485" i="3"/>
  <c r="V485" i="3"/>
  <c r="U485" i="3"/>
  <c r="T485" i="3"/>
  <c r="W1908" i="3"/>
  <c r="V1908" i="3"/>
  <c r="U1908" i="3"/>
  <c r="T1908" i="3"/>
  <c r="W430" i="3"/>
  <c r="V430" i="3"/>
  <c r="U430" i="3"/>
  <c r="T430" i="3"/>
  <c r="W4767" i="3"/>
  <c r="V4767" i="3"/>
  <c r="U4767" i="3"/>
  <c r="T4767" i="3"/>
  <c r="W620" i="3"/>
  <c r="V620" i="3"/>
  <c r="U620" i="3"/>
  <c r="T620" i="3"/>
  <c r="W1467" i="3"/>
  <c r="V1467" i="3"/>
  <c r="U1467" i="3"/>
  <c r="T1467" i="3"/>
  <c r="W4715" i="3"/>
  <c r="V4715" i="3"/>
  <c r="U4715" i="3"/>
  <c r="T4715" i="3"/>
  <c r="W2856" i="3"/>
  <c r="V2856" i="3"/>
  <c r="U2856" i="3"/>
  <c r="T2856" i="3"/>
  <c r="W2020" i="3"/>
  <c r="V2020" i="3"/>
  <c r="U2020" i="3"/>
  <c r="T2020" i="3"/>
  <c r="W1232" i="3"/>
  <c r="V1232" i="3"/>
  <c r="U1232" i="3"/>
  <c r="T1232" i="3"/>
  <c r="W750" i="3"/>
  <c r="V750" i="3"/>
  <c r="U750" i="3"/>
  <c r="T750" i="3"/>
  <c r="W353" i="3"/>
  <c r="V353" i="3"/>
  <c r="U353" i="3"/>
  <c r="T353" i="3"/>
  <c r="W2025" i="3"/>
  <c r="V2025" i="3"/>
  <c r="U2025" i="3"/>
  <c r="T2025" i="3"/>
  <c r="W1195" i="3"/>
  <c r="V1195" i="3"/>
  <c r="U1195" i="3"/>
  <c r="T1195" i="3"/>
  <c r="W1032" i="3"/>
  <c r="V1032" i="3"/>
  <c r="U1032" i="3"/>
  <c r="T1032" i="3"/>
  <c r="W2380" i="3"/>
  <c r="V2380" i="3"/>
  <c r="U2380" i="3"/>
  <c r="T2380" i="3"/>
  <c r="W2942" i="3"/>
  <c r="V2942" i="3"/>
  <c r="U2942" i="3"/>
  <c r="T2942" i="3"/>
  <c r="W323" i="3"/>
  <c r="V323" i="3"/>
  <c r="U323" i="3"/>
  <c r="T323" i="3"/>
  <c r="W3424" i="3"/>
  <c r="V3424" i="3"/>
  <c r="U3424" i="3"/>
  <c r="T3424" i="3"/>
  <c r="W1156" i="3"/>
  <c r="V1156" i="3"/>
  <c r="U1156" i="3"/>
  <c r="T1156" i="3"/>
  <c r="W1515" i="3"/>
  <c r="V1515" i="3"/>
  <c r="U1515" i="3"/>
  <c r="T1515" i="3"/>
  <c r="W1734" i="3"/>
  <c r="V1734" i="3"/>
  <c r="U1734" i="3"/>
  <c r="T1734" i="3"/>
  <c r="W912" i="3"/>
  <c r="V912" i="3"/>
  <c r="U912" i="3"/>
  <c r="T912" i="3"/>
  <c r="W3234" i="3"/>
  <c r="V3234" i="3"/>
  <c r="U3234" i="3"/>
  <c r="T3234" i="3"/>
  <c r="W961" i="3"/>
  <c r="V961" i="3"/>
  <c r="U961" i="3"/>
  <c r="T961" i="3"/>
  <c r="W3176" i="3"/>
  <c r="V3176" i="3"/>
  <c r="U3176" i="3"/>
  <c r="T3176" i="3"/>
  <c r="W1095" i="3"/>
  <c r="V1095" i="3"/>
  <c r="U1095" i="3"/>
  <c r="T1095" i="3"/>
  <c r="W1674" i="3"/>
  <c r="V1674" i="3"/>
  <c r="U1674" i="3"/>
  <c r="T1674" i="3"/>
  <c r="W2914" i="3"/>
  <c r="V2914" i="3"/>
  <c r="U2914" i="3"/>
  <c r="T2914" i="3"/>
  <c r="W1609" i="3"/>
  <c r="V1609" i="3"/>
  <c r="U1609" i="3"/>
  <c r="T1609" i="3"/>
  <c r="W1279" i="3"/>
  <c r="V1279" i="3"/>
  <c r="U1279" i="3"/>
  <c r="T1279" i="3"/>
  <c r="W1137" i="3"/>
  <c r="V1137" i="3"/>
  <c r="U1137" i="3"/>
  <c r="T1137" i="3"/>
  <c r="W932" i="3"/>
  <c r="V932" i="3"/>
  <c r="U932" i="3"/>
  <c r="T932" i="3"/>
  <c r="W3675" i="3"/>
  <c r="V3675" i="3"/>
  <c r="U3675" i="3"/>
  <c r="T3675" i="3"/>
  <c r="W3387" i="3"/>
  <c r="V3387" i="3"/>
  <c r="U3387" i="3"/>
  <c r="T3387" i="3"/>
  <c r="W2062" i="3"/>
  <c r="V2062" i="3"/>
  <c r="U2062" i="3"/>
  <c r="T2062" i="3"/>
  <c r="W1040" i="3"/>
  <c r="V1040" i="3"/>
  <c r="U1040" i="3"/>
  <c r="T1040" i="3"/>
  <c r="W4100" i="3"/>
  <c r="V4100" i="3"/>
  <c r="U4100" i="3"/>
  <c r="T4100" i="3"/>
  <c r="W517" i="3"/>
  <c r="V517" i="3"/>
  <c r="U517" i="3"/>
  <c r="T517" i="3"/>
  <c r="W2112" i="3"/>
  <c r="V2112" i="3"/>
  <c r="U2112" i="3"/>
  <c r="T2112" i="3"/>
  <c r="W726" i="3"/>
  <c r="V726" i="3"/>
  <c r="U726" i="3"/>
  <c r="T726" i="3"/>
  <c r="W1647" i="3"/>
  <c r="V1647" i="3"/>
  <c r="U1647" i="3"/>
  <c r="T1647" i="3"/>
  <c r="W3769" i="3"/>
  <c r="V3769" i="3"/>
  <c r="U3769" i="3"/>
  <c r="T3769" i="3"/>
  <c r="W276" i="3"/>
  <c r="V276" i="3"/>
  <c r="U276" i="3"/>
  <c r="T276" i="3"/>
  <c r="W2575" i="3"/>
  <c r="V2575" i="3"/>
  <c r="U2575" i="3"/>
  <c r="T2575" i="3"/>
  <c r="W626" i="3"/>
  <c r="V626" i="3"/>
  <c r="U626" i="3"/>
  <c r="T626" i="3"/>
  <c r="W3818" i="3"/>
  <c r="V3818" i="3"/>
  <c r="U3818" i="3"/>
  <c r="T3818" i="3"/>
  <c r="W1071" i="3"/>
  <c r="V1071" i="3"/>
  <c r="U1071" i="3"/>
  <c r="T1071" i="3"/>
  <c r="W2064" i="3"/>
  <c r="V2064" i="3"/>
  <c r="U2064" i="3"/>
  <c r="T2064" i="3"/>
  <c r="W3053" i="3"/>
  <c r="V3053" i="3"/>
  <c r="U3053" i="3"/>
  <c r="T3053" i="3"/>
  <c r="W1423" i="3"/>
  <c r="V1423" i="3"/>
  <c r="U1423" i="3"/>
  <c r="T1423" i="3"/>
  <c r="W4871" i="3"/>
  <c r="V4871" i="3"/>
  <c r="U4871" i="3"/>
  <c r="T4871" i="3"/>
  <c r="W2431" i="3"/>
  <c r="V2431" i="3"/>
  <c r="U2431" i="3"/>
  <c r="T2431" i="3"/>
  <c r="W1159" i="3"/>
  <c r="V1159" i="3"/>
  <c r="U1159" i="3"/>
  <c r="T1159" i="3"/>
  <c r="W2262" i="3"/>
  <c r="V2262" i="3"/>
  <c r="U2262" i="3"/>
  <c r="T2262" i="3"/>
  <c r="W1756" i="3"/>
  <c r="V1756" i="3"/>
  <c r="U1756" i="3"/>
  <c r="T1756" i="3"/>
  <c r="W428" i="3"/>
  <c r="V428" i="3"/>
  <c r="U428" i="3"/>
  <c r="T428" i="3"/>
  <c r="W3933" i="3"/>
  <c r="V3933" i="3"/>
  <c r="U3933" i="3"/>
  <c r="T3933" i="3"/>
  <c r="W2222" i="3"/>
  <c r="V2222" i="3"/>
  <c r="U2222" i="3"/>
  <c r="T2222" i="3"/>
  <c r="W829" i="3"/>
  <c r="V829" i="3"/>
  <c r="U829" i="3"/>
  <c r="T829" i="3"/>
  <c r="W1900" i="3"/>
  <c r="V1900" i="3"/>
  <c r="U1900" i="3"/>
  <c r="T1900" i="3"/>
  <c r="W3799" i="3"/>
  <c r="V3799" i="3"/>
  <c r="U3799" i="3"/>
  <c r="T3799" i="3"/>
  <c r="W1944" i="3"/>
  <c r="V1944" i="3"/>
  <c r="U1944" i="3"/>
  <c r="T1944" i="3"/>
  <c r="W2269" i="3"/>
  <c r="V2269" i="3"/>
  <c r="U2269" i="3"/>
  <c r="T2269" i="3"/>
  <c r="W4196" i="3"/>
  <c r="V4196" i="3"/>
  <c r="U4196" i="3"/>
  <c r="T4196" i="3"/>
  <c r="W2857" i="3"/>
  <c r="V2857" i="3"/>
  <c r="U2857" i="3"/>
  <c r="T2857" i="3"/>
  <c r="W593" i="3"/>
  <c r="V593" i="3"/>
  <c r="U593" i="3"/>
  <c r="T593" i="3"/>
  <c r="W3657" i="3"/>
  <c r="V3657" i="3"/>
  <c r="U3657" i="3"/>
  <c r="T3657" i="3"/>
  <c r="W2394" i="3"/>
  <c r="V2394" i="3"/>
  <c r="U2394" i="3"/>
  <c r="T2394" i="3"/>
  <c r="W2176" i="3"/>
  <c r="V2176" i="3"/>
  <c r="U2176" i="3"/>
  <c r="T2176" i="3"/>
  <c r="W1921" i="3"/>
  <c r="V1921" i="3"/>
  <c r="U1921" i="3"/>
  <c r="T1921" i="3"/>
  <c r="W2814" i="3"/>
  <c r="V2814" i="3"/>
  <c r="U2814" i="3"/>
  <c r="T2814" i="3"/>
  <c r="W913" i="3"/>
  <c r="V913" i="3"/>
  <c r="U913" i="3"/>
  <c r="T913" i="3"/>
  <c r="W4575" i="3"/>
  <c r="V4575" i="3"/>
  <c r="U4575" i="3"/>
  <c r="T4575" i="3"/>
  <c r="W2704" i="3"/>
  <c r="V2704" i="3"/>
  <c r="U2704" i="3"/>
  <c r="T2704" i="3"/>
  <c r="W888" i="3"/>
  <c r="V888" i="3"/>
  <c r="U888" i="3"/>
  <c r="T888" i="3"/>
  <c r="W4084" i="3"/>
  <c r="V4084" i="3"/>
  <c r="U4084" i="3"/>
  <c r="T4084" i="3"/>
  <c r="W1960" i="3"/>
  <c r="V1960" i="3"/>
  <c r="U1960" i="3"/>
  <c r="T1960" i="3"/>
  <c r="W3362" i="3"/>
  <c r="V3362" i="3"/>
  <c r="U3362" i="3"/>
  <c r="T3362" i="3"/>
  <c r="W1524" i="3"/>
  <c r="V1524" i="3"/>
  <c r="U1524" i="3"/>
  <c r="T1524" i="3"/>
  <c r="W3644" i="3"/>
  <c r="V3644" i="3"/>
  <c r="U3644" i="3"/>
  <c r="T3644" i="3"/>
  <c r="W2087" i="3"/>
  <c r="V2087" i="3"/>
  <c r="U2087" i="3"/>
  <c r="T2087" i="3"/>
  <c r="W4610" i="3"/>
  <c r="V4610" i="3"/>
  <c r="U4610" i="3"/>
  <c r="T4610" i="3"/>
  <c r="W819" i="3"/>
  <c r="V819" i="3"/>
  <c r="U819" i="3"/>
  <c r="T819" i="3"/>
  <c r="W3330" i="3"/>
  <c r="V3330" i="3"/>
  <c r="U3330" i="3"/>
  <c r="T3330" i="3"/>
  <c r="W1628" i="3"/>
  <c r="V1628" i="3"/>
  <c r="U1628" i="3"/>
  <c r="T1628" i="3"/>
  <c r="W4378" i="3"/>
  <c r="V4378" i="3"/>
  <c r="U4378" i="3"/>
  <c r="T4378" i="3"/>
  <c r="W1397" i="3"/>
  <c r="V1397" i="3"/>
  <c r="U1397" i="3"/>
  <c r="T1397" i="3"/>
  <c r="W3491" i="3"/>
  <c r="V3491" i="3"/>
  <c r="U3491" i="3"/>
  <c r="T3491" i="3"/>
  <c r="W1093" i="3"/>
  <c r="V1093" i="3"/>
  <c r="U1093" i="3"/>
  <c r="T1093" i="3"/>
  <c r="W4573" i="3"/>
  <c r="V4573" i="3"/>
  <c r="U4573" i="3"/>
  <c r="T4573" i="3"/>
  <c r="W4126" i="3"/>
  <c r="V4126" i="3"/>
  <c r="U4126" i="3"/>
  <c r="T4126" i="3"/>
  <c r="W2984" i="3"/>
  <c r="V2984" i="3"/>
  <c r="U2984" i="3"/>
  <c r="T2984" i="3"/>
  <c r="W3997" i="3"/>
  <c r="V3997" i="3"/>
  <c r="U3997" i="3"/>
  <c r="T3997" i="3"/>
  <c r="W1396" i="3"/>
  <c r="V1396" i="3"/>
  <c r="U1396" i="3"/>
  <c r="T1396" i="3"/>
  <c r="W3537" i="3"/>
  <c r="V3537" i="3"/>
  <c r="U3537" i="3"/>
  <c r="T3537" i="3"/>
  <c r="W4659" i="3"/>
  <c r="V4659" i="3"/>
  <c r="U4659" i="3"/>
  <c r="T4659" i="3"/>
  <c r="W2315" i="3"/>
  <c r="V2315" i="3"/>
  <c r="U2315" i="3"/>
  <c r="T2315" i="3"/>
  <c r="W659" i="3"/>
  <c r="V659" i="3"/>
  <c r="U659" i="3"/>
  <c r="T659" i="3"/>
  <c r="W3583" i="3"/>
  <c r="V3583" i="3"/>
  <c r="U3583" i="3"/>
  <c r="T3583" i="3"/>
  <c r="W1974" i="3"/>
  <c r="V1974" i="3"/>
  <c r="U1974" i="3"/>
  <c r="T1974" i="3"/>
  <c r="W4819" i="3"/>
  <c r="V4819" i="3"/>
  <c r="U4819" i="3"/>
  <c r="T4819" i="3"/>
  <c r="W4884" i="3"/>
  <c r="V4884" i="3"/>
  <c r="U4884" i="3"/>
  <c r="T4884" i="3"/>
  <c r="W3629" i="3"/>
  <c r="V3629" i="3"/>
  <c r="U3629" i="3"/>
  <c r="T3629" i="3"/>
  <c r="W1626" i="3"/>
  <c r="V1626" i="3"/>
  <c r="U1626" i="3"/>
  <c r="T1626" i="3"/>
  <c r="W1949" i="3"/>
  <c r="V1949" i="3"/>
  <c r="U1949" i="3"/>
  <c r="T1949" i="3"/>
  <c r="W3899" i="3"/>
  <c r="V3899" i="3"/>
  <c r="U3899" i="3"/>
  <c r="T3899" i="3"/>
  <c r="W5001" i="3"/>
  <c r="V5001" i="3"/>
  <c r="U5001" i="3"/>
  <c r="T5001" i="3"/>
  <c r="W4591" i="3"/>
  <c r="V4591" i="3"/>
  <c r="U4591" i="3"/>
  <c r="T4591" i="3"/>
  <c r="W4537" i="3"/>
  <c r="V4537" i="3"/>
  <c r="U4537" i="3"/>
  <c r="T4537" i="3"/>
  <c r="W1410" i="3"/>
  <c r="V1410" i="3"/>
  <c r="U1410" i="3"/>
  <c r="T1410" i="3"/>
  <c r="W2226" i="3"/>
  <c r="V2226" i="3"/>
  <c r="U2226" i="3"/>
  <c r="T2226" i="3"/>
  <c r="W1795" i="3"/>
  <c r="V1795" i="3"/>
  <c r="U1795" i="3"/>
  <c r="T1795" i="3"/>
  <c r="W3307" i="3"/>
  <c r="V3307" i="3"/>
  <c r="U3307" i="3"/>
  <c r="T3307" i="3"/>
  <c r="W3131" i="3"/>
  <c r="V3131" i="3"/>
  <c r="U3131" i="3"/>
  <c r="T3131" i="3"/>
  <c r="W2534" i="3"/>
  <c r="V2534" i="3"/>
  <c r="U2534" i="3"/>
  <c r="T2534" i="3"/>
  <c r="W3593" i="3"/>
  <c r="V3593" i="3"/>
  <c r="U3593" i="3"/>
  <c r="T3593" i="3"/>
  <c r="W1954" i="3"/>
  <c r="V1954" i="3"/>
  <c r="U1954" i="3"/>
  <c r="T1954" i="3"/>
  <c r="W3091" i="3"/>
  <c r="V3091" i="3"/>
  <c r="U3091" i="3"/>
  <c r="T3091" i="3"/>
  <c r="W2892" i="3"/>
  <c r="V2892" i="3"/>
  <c r="U2892" i="3"/>
  <c r="T2892" i="3"/>
  <c r="W2971" i="3"/>
  <c r="V2971" i="3"/>
  <c r="U2971" i="3"/>
  <c r="T2971" i="3"/>
  <c r="W4168" i="3"/>
  <c r="V4168" i="3"/>
  <c r="U4168" i="3"/>
  <c r="T4168" i="3"/>
  <c r="W2706" i="3"/>
  <c r="V2706" i="3"/>
  <c r="U2706" i="3"/>
  <c r="T2706" i="3"/>
  <c r="W4536" i="3"/>
  <c r="V4536" i="3"/>
  <c r="U4536" i="3"/>
  <c r="T4536" i="3"/>
  <c r="W4324" i="3"/>
  <c r="V4324" i="3"/>
  <c r="U4324" i="3"/>
  <c r="T4324" i="3"/>
  <c r="W4077" i="3"/>
  <c r="V4077" i="3"/>
  <c r="U4077" i="3"/>
  <c r="T4077" i="3"/>
  <c r="W4520" i="3"/>
  <c r="V4520" i="3"/>
  <c r="U4520" i="3"/>
  <c r="T4520" i="3"/>
  <c r="W3770" i="3"/>
  <c r="V3770" i="3"/>
  <c r="U3770" i="3"/>
  <c r="T3770" i="3"/>
  <c r="W1531" i="3"/>
  <c r="V1531" i="3"/>
  <c r="U1531" i="3"/>
  <c r="T1531" i="3"/>
  <c r="W1828" i="3"/>
  <c r="V1828" i="3"/>
  <c r="U1828" i="3"/>
  <c r="T1828" i="3"/>
  <c r="W720" i="3"/>
  <c r="V720" i="3"/>
  <c r="U720" i="3"/>
  <c r="T720" i="3"/>
  <c r="W1863" i="3"/>
  <c r="V1863" i="3"/>
  <c r="U1863" i="3"/>
  <c r="T1863" i="3"/>
  <c r="W4716" i="3"/>
  <c r="V4716" i="3"/>
  <c r="U4716" i="3"/>
  <c r="T4716" i="3"/>
  <c r="W3638" i="3"/>
  <c r="V3638" i="3"/>
  <c r="U3638" i="3"/>
  <c r="T3638" i="3"/>
  <c r="W1146" i="3"/>
  <c r="V1146" i="3"/>
  <c r="U1146" i="3"/>
  <c r="T1146" i="3"/>
  <c r="W1682" i="3"/>
  <c r="V1682" i="3"/>
  <c r="U1682" i="3"/>
  <c r="T1682" i="3"/>
  <c r="W2113" i="3"/>
  <c r="V2113" i="3"/>
  <c r="U2113" i="3"/>
  <c r="T2113" i="3"/>
  <c r="W3498" i="3"/>
  <c r="V3498" i="3"/>
  <c r="U3498" i="3"/>
  <c r="T3498" i="3"/>
  <c r="W20" i="3"/>
  <c r="V20" i="3"/>
  <c r="U20" i="3"/>
  <c r="T20" i="3"/>
  <c r="W4234" i="3"/>
  <c r="V4234" i="3"/>
  <c r="U4234" i="3"/>
  <c r="T4234" i="3"/>
  <c r="W1021" i="3"/>
  <c r="V1021" i="3"/>
  <c r="U1021" i="3"/>
  <c r="T1021" i="3"/>
  <c r="W468" i="3"/>
  <c r="V468" i="3"/>
  <c r="U468" i="3"/>
  <c r="T468" i="3"/>
  <c r="W3745" i="3"/>
  <c r="V3745" i="3"/>
  <c r="U3745" i="3"/>
  <c r="T3745" i="3"/>
  <c r="W2095" i="3"/>
  <c r="V2095" i="3"/>
  <c r="U2095" i="3"/>
  <c r="T2095" i="3"/>
  <c r="W3802" i="3"/>
  <c r="V3802" i="3"/>
  <c r="U3802" i="3"/>
  <c r="T3802" i="3"/>
  <c r="W1035" i="3"/>
  <c r="V1035" i="3"/>
  <c r="U1035" i="3"/>
  <c r="T1035" i="3"/>
  <c r="W3679" i="3"/>
  <c r="V3679" i="3"/>
  <c r="U3679" i="3"/>
  <c r="T3679" i="3"/>
  <c r="W4853" i="3"/>
  <c r="V4853" i="3"/>
  <c r="U4853" i="3"/>
  <c r="T4853" i="3"/>
  <c r="W2627" i="3"/>
  <c r="V2627" i="3"/>
  <c r="U2627" i="3"/>
  <c r="T2627" i="3"/>
  <c r="W4783" i="3"/>
  <c r="V4783" i="3"/>
  <c r="U4783" i="3"/>
  <c r="T4783" i="3"/>
  <c r="W2800" i="3"/>
  <c r="V2800" i="3"/>
  <c r="U2800" i="3"/>
  <c r="T2800" i="3"/>
  <c r="W2439" i="3"/>
  <c r="V2439" i="3"/>
  <c r="U2439" i="3"/>
  <c r="T2439" i="3"/>
  <c r="W4771" i="3"/>
  <c r="V4771" i="3"/>
  <c r="U4771" i="3"/>
  <c r="T4771" i="3"/>
  <c r="W3676" i="3"/>
  <c r="V3676" i="3"/>
  <c r="U3676" i="3"/>
  <c r="T3676" i="3"/>
  <c r="W4000" i="3"/>
  <c r="V4000" i="3"/>
  <c r="U4000" i="3"/>
  <c r="T4000" i="3"/>
  <c r="W4736" i="3"/>
  <c r="V4736" i="3"/>
  <c r="U4736" i="3"/>
  <c r="T4736" i="3"/>
  <c r="W1945" i="3"/>
  <c r="V1945" i="3"/>
  <c r="U1945" i="3"/>
  <c r="T1945" i="3"/>
  <c r="W4795" i="3"/>
  <c r="V4795" i="3"/>
  <c r="U4795" i="3"/>
  <c r="T4795" i="3"/>
  <c r="W3749" i="3"/>
  <c r="V3749" i="3"/>
  <c r="U3749" i="3"/>
  <c r="T3749" i="3"/>
  <c r="W1442" i="3"/>
  <c r="V1442" i="3"/>
  <c r="U1442" i="3"/>
  <c r="T1442" i="3"/>
  <c r="W4503" i="3"/>
  <c r="V4503" i="3"/>
  <c r="U4503" i="3"/>
  <c r="T4503" i="3"/>
  <c r="W3576" i="3"/>
  <c r="V3576" i="3"/>
  <c r="U3576" i="3"/>
  <c r="T3576" i="3"/>
  <c r="W3345" i="3"/>
  <c r="V3345" i="3"/>
  <c r="U3345" i="3"/>
  <c r="T3345" i="3"/>
  <c r="W3838" i="3"/>
  <c r="V3838" i="3"/>
  <c r="U3838" i="3"/>
  <c r="T3838" i="3"/>
  <c r="W851" i="3"/>
  <c r="V851" i="3"/>
  <c r="U851" i="3"/>
  <c r="T851" i="3"/>
  <c r="W4704" i="3"/>
  <c r="V4704" i="3"/>
  <c r="U4704" i="3"/>
  <c r="T4704" i="3"/>
  <c r="W5011" i="3"/>
  <c r="V5011" i="3"/>
  <c r="U5011" i="3"/>
  <c r="T5011" i="3"/>
  <c r="W3967" i="3"/>
  <c r="V3967" i="3"/>
  <c r="U3967" i="3"/>
  <c r="T3967" i="3"/>
  <c r="W2144" i="3"/>
  <c r="V2144" i="3"/>
  <c r="U2144" i="3"/>
  <c r="T2144" i="3"/>
  <c r="W4409" i="3"/>
  <c r="V4409" i="3"/>
  <c r="U4409" i="3"/>
  <c r="T4409" i="3"/>
  <c r="W3666" i="3"/>
  <c r="V3666" i="3"/>
  <c r="U3666" i="3"/>
  <c r="T3666" i="3"/>
  <c r="W3348" i="3"/>
  <c r="V3348" i="3"/>
  <c r="U3348" i="3"/>
  <c r="T3348" i="3"/>
  <c r="W4297" i="3"/>
  <c r="V4297" i="3"/>
  <c r="U4297" i="3"/>
  <c r="T4297" i="3"/>
  <c r="W2919" i="3"/>
  <c r="V2919" i="3"/>
  <c r="U2919" i="3"/>
  <c r="T2919" i="3"/>
  <c r="W1716" i="3"/>
  <c r="V1716" i="3"/>
  <c r="U1716" i="3"/>
  <c r="T1716" i="3"/>
  <c r="W4502" i="3"/>
  <c r="V4502" i="3"/>
  <c r="U4502" i="3"/>
  <c r="T4502" i="3"/>
  <c r="W2586" i="3"/>
  <c r="V2586" i="3"/>
  <c r="U2586" i="3"/>
  <c r="T2586" i="3"/>
  <c r="W4513" i="3"/>
  <c r="V4513" i="3"/>
  <c r="U4513" i="3"/>
  <c r="T4513" i="3"/>
  <c r="W3136" i="3"/>
  <c r="V3136" i="3"/>
  <c r="U3136" i="3"/>
  <c r="T3136" i="3"/>
  <c r="W2921" i="3"/>
  <c r="V2921" i="3"/>
  <c r="U2921" i="3"/>
  <c r="T2921" i="3"/>
  <c r="W2795" i="3"/>
  <c r="V2795" i="3"/>
  <c r="U2795" i="3"/>
  <c r="T2795" i="3"/>
  <c r="W4201" i="3"/>
  <c r="V4201" i="3"/>
  <c r="U4201" i="3"/>
  <c r="T4201" i="3"/>
  <c r="W4839" i="3"/>
  <c r="V4839" i="3"/>
  <c r="U4839" i="3"/>
  <c r="T4839" i="3"/>
  <c r="W3639" i="3"/>
  <c r="V3639" i="3"/>
  <c r="U3639" i="3"/>
  <c r="T3639" i="3"/>
  <c r="W1714" i="3"/>
  <c r="V1714" i="3"/>
  <c r="U1714" i="3"/>
  <c r="T1714" i="3"/>
  <c r="W4278" i="3"/>
  <c r="V4278" i="3"/>
  <c r="U4278" i="3"/>
  <c r="T4278" i="3"/>
  <c r="W1955" i="3"/>
  <c r="V1955" i="3"/>
  <c r="U1955" i="3"/>
  <c r="T1955" i="3"/>
  <c r="W2983" i="3"/>
  <c r="V2983" i="3"/>
  <c r="U2983" i="3"/>
  <c r="T2983" i="3"/>
  <c r="W4734" i="3"/>
  <c r="V4734" i="3"/>
  <c r="U4734" i="3"/>
  <c r="T4734" i="3"/>
  <c r="W4346" i="3"/>
  <c r="V4346" i="3"/>
  <c r="U4346" i="3"/>
  <c r="T4346" i="3"/>
  <c r="W3063" i="3"/>
  <c r="V3063" i="3"/>
  <c r="U3063" i="3"/>
  <c r="T3063" i="3"/>
  <c r="W2214" i="3"/>
  <c r="V2214" i="3"/>
  <c r="U2214" i="3"/>
  <c r="T2214" i="3"/>
  <c r="W3468" i="3"/>
  <c r="V3468" i="3"/>
  <c r="U3468" i="3"/>
  <c r="T3468" i="3"/>
  <c r="W4605" i="3"/>
  <c r="V4605" i="3"/>
  <c r="U4605" i="3"/>
  <c r="T4605" i="3"/>
  <c r="W4707" i="3"/>
  <c r="V4707" i="3"/>
  <c r="U4707" i="3"/>
  <c r="T4707" i="3"/>
  <c r="W2862" i="3"/>
  <c r="V2862" i="3"/>
  <c r="U2862" i="3"/>
  <c r="T2862" i="3"/>
  <c r="W2540" i="3"/>
  <c r="V2540" i="3"/>
  <c r="U2540" i="3"/>
  <c r="T2540" i="3"/>
  <c r="W1656" i="3"/>
  <c r="V1656" i="3"/>
  <c r="U1656" i="3"/>
  <c r="T1656" i="3"/>
  <c r="W4280" i="3"/>
  <c r="V4280" i="3"/>
  <c r="U4280" i="3"/>
  <c r="T4280" i="3"/>
  <c r="W3708" i="3"/>
  <c r="V3708" i="3"/>
  <c r="U3708" i="3"/>
  <c r="T3708" i="3"/>
  <c r="W2231" i="3"/>
  <c r="V2231" i="3"/>
  <c r="U2231" i="3"/>
  <c r="T2231" i="3"/>
  <c r="W2562" i="3"/>
  <c r="V2562" i="3"/>
  <c r="U2562" i="3"/>
  <c r="T2562" i="3"/>
  <c r="W3181" i="3"/>
  <c r="V3181" i="3"/>
  <c r="U3181" i="3"/>
  <c r="T3181" i="3"/>
  <c r="W4567" i="3"/>
  <c r="V4567" i="3"/>
  <c r="U4567" i="3"/>
  <c r="T4567" i="3"/>
  <c r="W4598" i="3"/>
  <c r="V4598" i="3"/>
  <c r="U4598" i="3"/>
  <c r="T4598" i="3"/>
  <c r="W2944" i="3"/>
  <c r="V2944" i="3"/>
  <c r="U2944" i="3"/>
  <c r="T2944" i="3"/>
  <c r="W2762" i="3"/>
  <c r="V2762" i="3"/>
  <c r="U2762" i="3"/>
  <c r="T2762" i="3"/>
  <c r="W3144" i="3"/>
  <c r="V3144" i="3"/>
  <c r="U3144" i="3"/>
  <c r="T3144" i="3"/>
  <c r="W3007" i="3"/>
  <c r="V3007" i="3"/>
  <c r="U3007" i="3"/>
  <c r="T3007" i="3"/>
  <c r="W4632" i="3"/>
  <c r="V4632" i="3"/>
  <c r="U4632" i="3"/>
  <c r="T4632" i="3"/>
  <c r="W4864" i="3"/>
  <c r="V4864" i="3"/>
  <c r="U4864" i="3"/>
  <c r="T4864" i="3"/>
  <c r="W3083" i="3"/>
  <c r="V3083" i="3"/>
  <c r="U3083" i="3"/>
  <c r="T3083" i="3"/>
  <c r="W4678" i="3"/>
  <c r="V4678" i="3"/>
  <c r="U4678" i="3"/>
  <c r="T4678" i="3"/>
  <c r="W3762" i="3"/>
  <c r="V3762" i="3"/>
  <c r="U3762" i="3"/>
  <c r="T3762" i="3"/>
  <c r="W1259" i="3"/>
  <c r="V1259" i="3"/>
  <c r="U1259" i="3"/>
  <c r="T1259" i="3"/>
  <c r="W4388" i="3"/>
  <c r="V4388" i="3"/>
  <c r="U4388" i="3"/>
  <c r="T4388" i="3"/>
  <c r="W4467" i="3"/>
  <c r="V4467" i="3"/>
  <c r="U4467" i="3"/>
  <c r="T4467" i="3"/>
  <c r="W1507" i="3"/>
  <c r="V1507" i="3"/>
  <c r="U1507" i="3"/>
  <c r="T1507" i="3"/>
  <c r="W656" i="3"/>
  <c r="V656" i="3"/>
  <c r="U656" i="3"/>
  <c r="T656" i="3"/>
  <c r="W3006" i="3"/>
  <c r="V3006" i="3"/>
  <c r="U3006" i="3"/>
  <c r="T3006" i="3"/>
  <c r="W3705" i="3"/>
  <c r="V3705" i="3"/>
  <c r="U3705" i="3"/>
  <c r="T3705" i="3"/>
  <c r="W4398" i="3"/>
  <c r="V4398" i="3"/>
  <c r="U4398" i="3"/>
  <c r="T4398" i="3"/>
  <c r="W4270" i="3"/>
  <c r="V4270" i="3"/>
  <c r="U4270" i="3"/>
  <c r="T4270" i="3"/>
  <c r="W3829" i="3"/>
  <c r="V3829" i="3"/>
  <c r="U3829" i="3"/>
  <c r="T3829" i="3"/>
  <c r="W4993" i="3"/>
  <c r="V4993" i="3"/>
  <c r="U4993" i="3"/>
  <c r="T4993" i="3"/>
  <c r="W4913" i="3"/>
  <c r="V4913" i="3"/>
  <c r="U4913" i="3"/>
  <c r="T4913" i="3"/>
  <c r="W4475" i="3"/>
  <c r="V4475" i="3"/>
  <c r="U4475" i="3"/>
  <c r="T4475" i="3"/>
  <c r="W2474" i="3"/>
  <c r="V2474" i="3"/>
  <c r="U2474" i="3"/>
  <c r="T2474" i="3"/>
  <c r="W4562" i="3"/>
  <c r="V4562" i="3"/>
  <c r="U4562" i="3"/>
  <c r="T4562" i="3"/>
  <c r="W3601" i="3"/>
  <c r="V3601" i="3"/>
  <c r="U3601" i="3"/>
  <c r="T3601" i="3"/>
  <c r="W4671" i="3"/>
  <c r="V4671" i="3"/>
  <c r="U4671" i="3"/>
  <c r="T4671" i="3"/>
  <c r="W2625" i="3"/>
  <c r="V2625" i="3"/>
  <c r="U2625" i="3"/>
  <c r="T2625" i="3"/>
  <c r="W2859" i="3"/>
  <c r="V2859" i="3"/>
  <c r="U2859" i="3"/>
  <c r="T2859" i="3"/>
  <c r="W4984" i="3"/>
  <c r="V4984" i="3"/>
  <c r="U4984" i="3"/>
  <c r="T4984" i="3"/>
  <c r="W4482" i="3"/>
  <c r="V4482" i="3"/>
  <c r="U4482" i="3"/>
  <c r="T4482" i="3"/>
  <c r="W2832" i="3"/>
  <c r="V2832" i="3"/>
  <c r="U2832" i="3"/>
  <c r="T2832" i="3"/>
  <c r="W4240" i="3"/>
  <c r="V4240" i="3"/>
  <c r="U4240" i="3"/>
  <c r="T4240" i="3"/>
  <c r="W4980" i="3"/>
  <c r="V4980" i="3"/>
  <c r="U4980" i="3"/>
  <c r="T4980" i="3"/>
  <c r="W4978" i="3"/>
  <c r="V4978" i="3"/>
  <c r="U4978" i="3"/>
  <c r="T4978" i="3"/>
  <c r="W3831" i="3"/>
  <c r="V3831" i="3"/>
  <c r="U3831" i="3"/>
  <c r="T3831" i="3"/>
  <c r="W4253" i="3"/>
  <c r="V4253" i="3"/>
  <c r="U4253" i="3"/>
  <c r="T4253" i="3"/>
  <c r="W3190" i="3"/>
  <c r="V3190" i="3"/>
  <c r="U3190" i="3"/>
  <c r="T3190" i="3"/>
  <c r="W3848" i="3"/>
  <c r="V3848" i="3"/>
  <c r="U3848" i="3"/>
  <c r="T3848" i="3"/>
  <c r="W4129" i="3"/>
  <c r="V4129" i="3"/>
  <c r="U4129" i="3"/>
  <c r="T4129" i="3"/>
  <c r="W3844" i="3"/>
  <c r="V3844" i="3"/>
  <c r="U3844" i="3"/>
  <c r="T3844" i="3"/>
  <c r="W3080" i="3"/>
  <c r="V3080" i="3"/>
  <c r="U3080" i="3"/>
  <c r="T3080" i="3"/>
  <c r="W4127" i="3"/>
  <c r="V4127" i="3"/>
  <c r="U4127" i="3"/>
  <c r="T4127" i="3"/>
  <c r="W2555" i="3"/>
  <c r="V2555" i="3"/>
  <c r="U2555" i="3"/>
  <c r="T2555" i="3"/>
  <c r="W3366" i="3"/>
  <c r="V3366" i="3"/>
  <c r="U3366" i="3"/>
  <c r="T3366" i="3"/>
  <c r="W3173" i="3"/>
  <c r="V3173" i="3"/>
  <c r="U3173" i="3"/>
  <c r="T3173" i="3"/>
  <c r="W3623" i="3"/>
  <c r="V3623" i="3"/>
  <c r="U3623" i="3"/>
  <c r="T3623" i="3"/>
  <c r="W2227" i="3"/>
  <c r="V2227" i="3"/>
  <c r="U2227" i="3"/>
  <c r="T2227" i="3"/>
  <c r="V4727" i="3"/>
  <c r="W4727" i="3"/>
  <c r="U4727" i="3"/>
  <c r="T4727" i="3"/>
  <c r="W1148" i="3"/>
  <c r="V1148" i="3"/>
  <c r="U1148" i="3"/>
  <c r="T1148" i="3"/>
  <c r="W67" i="3"/>
  <c r="V67" i="3"/>
  <c r="U67" i="3"/>
  <c r="T67" i="3"/>
  <c r="W154" i="3"/>
  <c r="V154" i="3"/>
  <c r="U154" i="3"/>
  <c r="T154" i="3"/>
  <c r="W303" i="3"/>
  <c r="V303" i="3"/>
  <c r="U303" i="3"/>
  <c r="T303" i="3"/>
  <c r="W289" i="3"/>
  <c r="V289" i="3"/>
  <c r="U289" i="3"/>
  <c r="T289" i="3"/>
  <c r="W102" i="3"/>
  <c r="V102" i="3"/>
  <c r="U102" i="3"/>
  <c r="T102" i="3"/>
  <c r="W224" i="3"/>
  <c r="V224" i="3"/>
  <c r="U224" i="3"/>
  <c r="T224" i="3"/>
  <c r="W137" i="3"/>
  <c r="V137" i="3"/>
  <c r="U137" i="3"/>
  <c r="T137" i="3"/>
  <c r="W962" i="3"/>
  <c r="V962" i="3"/>
  <c r="U962" i="3"/>
  <c r="T962" i="3"/>
  <c r="W383" i="3"/>
  <c r="V383" i="3"/>
  <c r="U383" i="3"/>
  <c r="T383" i="3"/>
  <c r="W945" i="3"/>
  <c r="V945" i="3"/>
  <c r="U945" i="3"/>
  <c r="T945" i="3"/>
  <c r="W4995" i="3"/>
  <c r="V4995" i="3"/>
  <c r="U4995" i="3"/>
  <c r="T4995" i="3"/>
  <c r="W1902" i="3"/>
  <c r="V1902" i="3"/>
  <c r="U1902" i="3"/>
  <c r="T1902" i="3"/>
  <c r="W1133" i="3"/>
  <c r="V1133" i="3"/>
  <c r="U1133" i="3"/>
  <c r="T1133" i="3"/>
  <c r="W780" i="3"/>
  <c r="V780" i="3"/>
  <c r="U780" i="3"/>
  <c r="T780" i="3"/>
  <c r="W354" i="3"/>
  <c r="V354" i="3"/>
  <c r="U354" i="3"/>
  <c r="T354" i="3"/>
  <c r="W127" i="3"/>
  <c r="V127" i="3"/>
  <c r="U127" i="3"/>
  <c r="T127" i="3"/>
  <c r="W12" i="3"/>
  <c r="V12" i="3"/>
  <c r="U12" i="3"/>
  <c r="T12" i="3"/>
  <c r="W1982" i="3"/>
  <c r="V1982" i="3"/>
  <c r="U1982" i="3"/>
  <c r="T1982" i="3"/>
  <c r="W960" i="3"/>
  <c r="V960" i="3"/>
  <c r="U960" i="3"/>
  <c r="T960" i="3"/>
  <c r="W229" i="3"/>
  <c r="V229" i="3"/>
  <c r="U229" i="3"/>
  <c r="T229" i="3"/>
  <c r="W765" i="3"/>
  <c r="V765" i="3"/>
  <c r="U765" i="3"/>
  <c r="T765" i="3"/>
  <c r="W29" i="3"/>
  <c r="V29" i="3"/>
  <c r="U29" i="3"/>
  <c r="T29" i="3"/>
  <c r="W459" i="3"/>
  <c r="V459" i="3"/>
  <c r="U459" i="3"/>
  <c r="T459" i="3"/>
  <c r="W1231" i="3"/>
  <c r="V1231" i="3"/>
  <c r="U1231" i="3"/>
  <c r="T1231" i="3"/>
  <c r="W469" i="3"/>
  <c r="V469" i="3"/>
  <c r="U469" i="3"/>
  <c r="T469" i="3"/>
  <c r="W631" i="3"/>
  <c r="V631" i="3"/>
  <c r="U631" i="3"/>
  <c r="T631" i="3"/>
  <c r="W935" i="3"/>
  <c r="V935" i="3"/>
  <c r="U935" i="3"/>
  <c r="T935" i="3"/>
  <c r="W513" i="3"/>
  <c r="V513" i="3"/>
  <c r="U513" i="3"/>
  <c r="T513" i="3"/>
  <c r="W1772" i="3"/>
  <c r="V1772" i="3"/>
  <c r="U1772" i="3"/>
  <c r="T1772" i="3"/>
  <c r="W376" i="3"/>
  <c r="V376" i="3"/>
  <c r="U376" i="3"/>
  <c r="T376" i="3"/>
  <c r="W1367" i="3"/>
  <c r="V1367" i="3"/>
  <c r="U1367" i="3"/>
  <c r="T1367" i="3"/>
  <c r="W2513" i="3"/>
  <c r="V2513" i="3"/>
  <c r="U2513" i="3"/>
  <c r="T2513" i="3"/>
  <c r="W2161" i="3"/>
  <c r="V2161" i="3"/>
  <c r="U2161" i="3"/>
  <c r="T2161" i="3"/>
  <c r="W1375" i="3"/>
  <c r="V1375" i="3"/>
  <c r="U1375" i="3"/>
  <c r="T1375" i="3"/>
  <c r="W479" i="3"/>
  <c r="V479" i="3"/>
  <c r="U479" i="3"/>
  <c r="T479" i="3"/>
  <c r="W2275" i="3"/>
  <c r="V2275" i="3"/>
  <c r="U2275" i="3"/>
  <c r="T2275" i="3"/>
  <c r="W3833" i="3"/>
  <c r="V3833" i="3"/>
  <c r="U3833" i="3"/>
  <c r="T3833" i="3"/>
  <c r="W3529" i="3"/>
  <c r="V3529" i="3"/>
  <c r="U3529" i="3"/>
  <c r="T3529" i="3"/>
  <c r="W581" i="3"/>
  <c r="V581" i="3"/>
  <c r="U581" i="3"/>
  <c r="T581" i="3"/>
  <c r="W5002" i="3"/>
  <c r="V5002" i="3"/>
  <c r="U5002" i="3"/>
  <c r="T5002" i="3"/>
  <c r="W2190" i="3"/>
  <c r="V2190" i="3"/>
  <c r="U2190" i="3"/>
  <c r="T2190" i="3"/>
  <c r="W1217" i="3"/>
  <c r="V1217" i="3"/>
  <c r="U1217" i="3"/>
  <c r="T1217" i="3"/>
  <c r="W612" i="3"/>
  <c r="V612" i="3"/>
  <c r="U612" i="3"/>
  <c r="T612" i="3"/>
  <c r="W2481" i="3"/>
  <c r="V2481" i="3"/>
  <c r="U2481" i="3"/>
  <c r="T2481" i="3"/>
  <c r="W434" i="3"/>
  <c r="V434" i="3"/>
  <c r="U434" i="3"/>
  <c r="T434" i="3"/>
  <c r="W1594" i="3"/>
  <c r="V1594" i="3"/>
  <c r="U1594" i="3"/>
  <c r="T1594" i="3"/>
  <c r="W790" i="3"/>
  <c r="V790" i="3"/>
  <c r="U790" i="3"/>
  <c r="T790" i="3"/>
  <c r="W2108" i="3"/>
  <c r="V2108" i="3"/>
  <c r="U2108" i="3"/>
  <c r="T2108" i="3"/>
  <c r="W1333" i="3"/>
  <c r="V1333" i="3"/>
  <c r="U1333" i="3"/>
  <c r="T1333" i="3"/>
  <c r="W440" i="3"/>
  <c r="V440" i="3"/>
  <c r="U440" i="3"/>
  <c r="T440" i="3"/>
  <c r="W456" i="3"/>
  <c r="V456" i="3"/>
  <c r="U456" i="3"/>
  <c r="T456" i="3"/>
  <c r="W1173" i="3"/>
  <c r="V1173" i="3"/>
  <c r="U1173" i="3"/>
  <c r="T1173" i="3"/>
  <c r="W4273" i="3"/>
  <c r="V4273" i="3"/>
  <c r="U4273" i="3"/>
  <c r="T4273" i="3"/>
  <c r="W1825" i="3"/>
  <c r="V1825" i="3"/>
  <c r="U1825" i="3"/>
  <c r="T1825" i="3"/>
  <c r="W452" i="3"/>
  <c r="V452" i="3"/>
  <c r="U452" i="3"/>
  <c r="T452" i="3"/>
  <c r="W487" i="3"/>
  <c r="V487" i="3"/>
  <c r="U487" i="3"/>
  <c r="T487" i="3"/>
  <c r="W2506" i="3"/>
  <c r="V2506" i="3"/>
  <c r="U2506" i="3"/>
  <c r="T2506" i="3"/>
  <c r="W661" i="3"/>
  <c r="V661" i="3"/>
  <c r="U661" i="3"/>
  <c r="T661" i="3"/>
  <c r="W943" i="3"/>
  <c r="V943" i="3"/>
  <c r="U943" i="3"/>
  <c r="T943" i="3"/>
  <c r="W1017" i="3"/>
  <c r="V1017" i="3"/>
  <c r="U1017" i="3"/>
  <c r="T1017" i="3"/>
  <c r="W34" i="3"/>
  <c r="V34" i="3"/>
  <c r="U34" i="3"/>
  <c r="T34" i="3"/>
  <c r="W1765" i="3"/>
  <c r="V1765" i="3"/>
  <c r="U1765" i="3"/>
  <c r="T1765" i="3"/>
  <c r="W330" i="3"/>
  <c r="V330" i="3"/>
  <c r="U330" i="3"/>
  <c r="T330" i="3"/>
  <c r="W4345" i="3"/>
  <c r="V4345" i="3"/>
  <c r="U4345" i="3"/>
  <c r="T4345" i="3"/>
  <c r="W578" i="3"/>
  <c r="V578" i="3"/>
  <c r="U578" i="3"/>
  <c r="T578" i="3"/>
  <c r="W3471" i="3"/>
  <c r="V3471" i="3"/>
  <c r="U3471" i="3"/>
  <c r="T3471" i="3"/>
  <c r="W4701" i="3"/>
  <c r="V4701" i="3"/>
  <c r="U4701" i="3"/>
  <c r="T4701" i="3"/>
  <c r="W2771" i="3"/>
  <c r="V2771" i="3"/>
  <c r="U2771" i="3"/>
  <c r="T2771" i="3"/>
  <c r="W2019" i="3"/>
  <c r="V2019" i="3"/>
  <c r="U2019" i="3"/>
  <c r="T2019" i="3"/>
  <c r="W1212" i="3"/>
  <c r="V1212" i="3"/>
  <c r="U1212" i="3"/>
  <c r="T1212" i="3"/>
  <c r="W712" i="3"/>
  <c r="V712" i="3"/>
  <c r="U712" i="3"/>
  <c r="T712" i="3"/>
  <c r="W352" i="3"/>
  <c r="V352" i="3"/>
  <c r="U352" i="3"/>
  <c r="T352" i="3"/>
  <c r="W1703" i="3"/>
  <c r="V1703" i="3"/>
  <c r="U1703" i="3"/>
  <c r="T1703" i="3"/>
  <c r="W728" i="3"/>
  <c r="V728" i="3"/>
  <c r="U728" i="3"/>
  <c r="T728" i="3"/>
  <c r="W969" i="3"/>
  <c r="V969" i="3"/>
  <c r="U969" i="3"/>
  <c r="T969" i="3"/>
  <c r="W1964" i="3"/>
  <c r="V1964" i="3"/>
  <c r="U1964" i="3"/>
  <c r="T1964" i="3"/>
  <c r="W2544" i="3"/>
  <c r="V2544" i="3"/>
  <c r="U2544" i="3"/>
  <c r="T2544" i="3"/>
  <c r="W233" i="3"/>
  <c r="V233" i="3"/>
  <c r="U233" i="3"/>
  <c r="T233" i="3"/>
  <c r="W2843" i="3"/>
  <c r="V2843" i="3"/>
  <c r="U2843" i="3"/>
  <c r="T2843" i="3"/>
  <c r="W994" i="3"/>
  <c r="V994" i="3"/>
  <c r="U994" i="3"/>
  <c r="T994" i="3"/>
  <c r="W1346" i="3"/>
  <c r="V1346" i="3"/>
  <c r="U1346" i="3"/>
  <c r="T1346" i="3"/>
  <c r="W1640" i="3"/>
  <c r="V1640" i="3"/>
  <c r="U1640" i="3"/>
  <c r="T1640" i="3"/>
  <c r="W801" i="3"/>
  <c r="V801" i="3"/>
  <c r="U801" i="3"/>
  <c r="T801" i="3"/>
  <c r="W2683" i="3"/>
  <c r="V2683" i="3"/>
  <c r="U2683" i="3"/>
  <c r="T2683" i="3"/>
  <c r="W682" i="3"/>
  <c r="V682" i="3"/>
  <c r="U682" i="3"/>
  <c r="T682" i="3"/>
  <c r="W2429" i="3"/>
  <c r="V2429" i="3"/>
  <c r="U2429" i="3"/>
  <c r="T2429" i="3"/>
  <c r="W1038" i="3"/>
  <c r="V1038" i="3"/>
  <c r="U1038" i="3"/>
  <c r="T1038" i="3"/>
  <c r="W1344" i="3"/>
  <c r="V1344" i="3"/>
  <c r="U1344" i="3"/>
  <c r="T1344" i="3"/>
  <c r="W2888" i="3"/>
  <c r="V2888" i="3"/>
  <c r="U2888" i="3"/>
  <c r="T2888" i="3"/>
  <c r="W1327" i="3"/>
  <c r="V1327" i="3"/>
  <c r="U1327" i="3"/>
  <c r="T1327" i="3"/>
  <c r="W1155" i="3"/>
  <c r="V1155" i="3"/>
  <c r="U1155" i="3"/>
  <c r="T1155" i="3"/>
  <c r="W681" i="3"/>
  <c r="V681" i="3"/>
  <c r="U681" i="3"/>
  <c r="T681" i="3"/>
  <c r="W475" i="3"/>
  <c r="V475" i="3"/>
  <c r="U475" i="3"/>
  <c r="T475" i="3"/>
  <c r="W3591" i="3"/>
  <c r="V3591" i="3"/>
  <c r="U3591" i="3"/>
  <c r="T3591" i="3"/>
  <c r="W3382" i="3"/>
  <c r="V3382" i="3"/>
  <c r="U3382" i="3"/>
  <c r="T3382" i="3"/>
  <c r="W2037" i="3"/>
  <c r="V2037" i="3"/>
  <c r="U2037" i="3"/>
  <c r="T2037" i="3"/>
  <c r="W1033" i="3"/>
  <c r="V1033" i="3"/>
  <c r="U1033" i="3"/>
  <c r="T1033" i="3"/>
  <c r="W3786" i="3"/>
  <c r="V3786" i="3"/>
  <c r="U3786" i="3"/>
  <c r="T3786" i="3"/>
  <c r="W218" i="3"/>
  <c r="V218" i="3"/>
  <c r="U218" i="3"/>
  <c r="T218" i="3"/>
  <c r="W1820" i="3"/>
  <c r="V1820" i="3"/>
  <c r="U1820" i="3"/>
  <c r="T1820" i="3"/>
  <c r="W607" i="3"/>
  <c r="V607" i="3"/>
  <c r="U607" i="3"/>
  <c r="T607" i="3"/>
  <c r="W1403" i="3"/>
  <c r="V1403" i="3"/>
  <c r="U1403" i="3"/>
  <c r="T1403" i="3"/>
  <c r="W2884" i="3"/>
  <c r="V2884" i="3"/>
  <c r="U2884" i="3"/>
  <c r="T2884" i="3"/>
  <c r="W268" i="3"/>
  <c r="V268" i="3"/>
  <c r="U268" i="3"/>
  <c r="T268" i="3"/>
  <c r="W2488" i="3"/>
  <c r="V2488" i="3"/>
  <c r="U2488" i="3"/>
  <c r="T2488" i="3"/>
  <c r="W3016" i="3"/>
  <c r="V3016" i="3"/>
  <c r="U3016" i="3"/>
  <c r="T3016" i="3"/>
  <c r="W2334" i="3"/>
  <c r="V2334" i="3"/>
  <c r="U2334" i="3"/>
  <c r="T2334" i="3"/>
  <c r="W278" i="3"/>
  <c r="V278" i="3"/>
  <c r="U278" i="3"/>
  <c r="T278" i="3"/>
  <c r="W1646" i="3"/>
  <c r="V1646" i="3"/>
  <c r="U1646" i="3"/>
  <c r="T1646" i="3"/>
  <c r="W2978" i="3"/>
  <c r="V2978" i="3"/>
  <c r="U2978" i="3"/>
  <c r="T2978" i="3"/>
  <c r="W1136" i="3"/>
  <c r="V1136" i="3"/>
  <c r="U1136" i="3"/>
  <c r="T1136" i="3"/>
  <c r="W4848" i="3"/>
  <c r="V4848" i="3"/>
  <c r="U4848" i="3"/>
  <c r="T4848" i="3"/>
  <c r="W2368" i="3"/>
  <c r="V2368" i="3"/>
  <c r="U2368" i="3"/>
  <c r="T2368" i="3"/>
  <c r="W1007" i="3"/>
  <c r="V1007" i="3"/>
  <c r="U1007" i="3"/>
  <c r="T1007" i="3"/>
  <c r="W1819" i="3"/>
  <c r="V1819" i="3"/>
  <c r="U1819" i="3"/>
  <c r="T1819" i="3"/>
  <c r="W1527" i="3"/>
  <c r="V1527" i="3"/>
  <c r="U1527" i="3"/>
  <c r="T1527" i="3"/>
  <c r="W4534" i="3"/>
  <c r="V4534" i="3"/>
  <c r="U4534" i="3"/>
  <c r="T4534" i="3"/>
  <c r="W3849" i="3"/>
  <c r="V3849" i="3"/>
  <c r="U3849" i="3"/>
  <c r="T3849" i="3"/>
  <c r="W2221" i="3"/>
  <c r="V2221" i="3"/>
  <c r="U2221" i="3"/>
  <c r="T2221" i="3"/>
  <c r="W419" i="3"/>
  <c r="V419" i="3"/>
  <c r="U419" i="3"/>
  <c r="T419" i="3"/>
  <c r="W1800" i="3"/>
  <c r="V1800" i="3"/>
  <c r="U1800" i="3"/>
  <c r="T1800" i="3"/>
  <c r="W3785" i="3"/>
  <c r="V3785" i="3"/>
  <c r="U3785" i="3"/>
  <c r="T3785" i="3"/>
  <c r="W1468" i="3"/>
  <c r="V1468" i="3"/>
  <c r="U1468" i="3"/>
  <c r="T1468" i="3"/>
  <c r="W2035" i="3"/>
  <c r="V2035" i="3"/>
  <c r="U2035" i="3"/>
  <c r="T2035" i="3"/>
  <c r="W4144" i="3"/>
  <c r="V4144" i="3"/>
  <c r="U4144" i="3"/>
  <c r="T4144" i="3"/>
  <c r="W2721" i="3"/>
  <c r="V2721" i="3"/>
  <c r="U2721" i="3"/>
  <c r="T2721" i="3"/>
  <c r="W489" i="3"/>
  <c r="V489" i="3"/>
  <c r="U489" i="3"/>
  <c r="T489" i="3"/>
  <c r="W2531" i="3"/>
  <c r="V2531" i="3"/>
  <c r="U2531" i="3"/>
  <c r="T2531" i="3"/>
  <c r="W2272" i="3"/>
  <c r="V2272" i="3"/>
  <c r="U2272" i="3"/>
  <c r="T2272" i="3"/>
  <c r="W2151" i="3"/>
  <c r="V2151" i="3"/>
  <c r="U2151" i="3"/>
  <c r="T2151" i="3"/>
  <c r="W1898" i="3"/>
  <c r="V1898" i="3"/>
  <c r="U1898" i="3"/>
  <c r="T1898" i="3"/>
  <c r="W1932" i="3"/>
  <c r="V1932" i="3"/>
  <c r="U1932" i="3"/>
  <c r="T1932" i="3"/>
  <c r="W909" i="3"/>
  <c r="V909" i="3"/>
  <c r="U909" i="3"/>
  <c r="T909" i="3"/>
  <c r="W4521" i="3"/>
  <c r="V4521" i="3"/>
  <c r="U4521" i="3"/>
  <c r="T4521" i="3"/>
  <c r="W2673" i="3"/>
  <c r="V2673" i="3"/>
  <c r="U2673" i="3"/>
  <c r="T2673" i="3"/>
  <c r="W501" i="3"/>
  <c r="V501" i="3"/>
  <c r="U501" i="3"/>
  <c r="T501" i="3"/>
  <c r="W4056" i="3"/>
  <c r="V4056" i="3"/>
  <c r="U4056" i="3"/>
  <c r="T4056" i="3"/>
  <c r="W1773" i="3"/>
  <c r="V1773" i="3"/>
  <c r="U1773" i="3"/>
  <c r="T1773" i="3"/>
  <c r="W3028" i="3"/>
  <c r="V3028" i="3"/>
  <c r="U3028" i="3"/>
  <c r="T3028" i="3"/>
  <c r="W1419" i="3"/>
  <c r="V1419" i="3"/>
  <c r="U1419" i="3"/>
  <c r="T1419" i="3"/>
  <c r="W3502" i="3"/>
  <c r="V3502" i="3"/>
  <c r="U3502" i="3"/>
  <c r="T3502" i="3"/>
  <c r="W2021" i="3"/>
  <c r="V2021" i="3"/>
  <c r="U2021" i="3"/>
  <c r="T2021" i="3"/>
  <c r="W2825" i="3"/>
  <c r="V2825" i="3"/>
  <c r="U2825" i="3"/>
  <c r="T2825" i="3"/>
  <c r="W4952" i="3"/>
  <c r="V4952" i="3"/>
  <c r="U4952" i="3"/>
  <c r="T4952" i="3"/>
  <c r="W2906" i="3"/>
  <c r="V2906" i="3"/>
  <c r="U2906" i="3"/>
  <c r="T2906" i="3"/>
  <c r="W1343" i="3"/>
  <c r="V1343" i="3"/>
  <c r="U1343" i="3"/>
  <c r="T1343" i="3"/>
  <c r="W4261" i="3"/>
  <c r="V4261" i="3"/>
  <c r="U4261" i="3"/>
  <c r="T4261" i="3"/>
  <c r="W1880" i="3"/>
  <c r="V1880" i="3"/>
  <c r="U1880" i="3"/>
  <c r="T1880" i="3"/>
  <c r="W3473" i="3"/>
  <c r="V3473" i="3"/>
  <c r="U3473" i="3"/>
  <c r="T3473" i="3"/>
  <c r="W668" i="3"/>
  <c r="V668" i="3"/>
  <c r="U668" i="3"/>
  <c r="T668" i="3"/>
  <c r="W2454" i="3"/>
  <c r="V2454" i="3"/>
  <c r="U2454" i="3"/>
  <c r="T2454" i="3"/>
  <c r="W2007" i="3"/>
  <c r="V2007" i="3"/>
  <c r="U2007" i="3"/>
  <c r="T2007" i="3"/>
  <c r="W2833" i="3"/>
  <c r="V2833" i="3"/>
  <c r="U2833" i="3"/>
  <c r="T2833" i="3"/>
  <c r="W3545" i="3"/>
  <c r="V3545" i="3"/>
  <c r="U3545" i="3"/>
  <c r="T3545" i="3"/>
  <c r="W1191" i="3"/>
  <c r="V1191" i="3"/>
  <c r="U1191" i="3"/>
  <c r="T1191" i="3"/>
  <c r="W3530" i="3"/>
  <c r="V3530" i="3"/>
  <c r="U3530" i="3"/>
  <c r="T3530" i="3"/>
  <c r="W4470" i="3"/>
  <c r="V4470" i="3"/>
  <c r="U4470" i="3"/>
  <c r="T4470" i="3"/>
  <c r="W2246" i="3"/>
  <c r="V2246" i="3"/>
  <c r="U2246" i="3"/>
  <c r="T2246" i="3"/>
  <c r="W519" i="3"/>
  <c r="V519" i="3"/>
  <c r="U519" i="3"/>
  <c r="T519" i="3"/>
  <c r="W3551" i="3"/>
  <c r="V3551" i="3"/>
  <c r="U3551" i="3"/>
  <c r="T3551" i="3"/>
  <c r="W4749" i="3"/>
  <c r="V4749" i="3"/>
  <c r="U4749" i="3"/>
  <c r="T4749" i="3"/>
  <c r="W3781" i="3"/>
  <c r="V3781" i="3"/>
  <c r="U3781" i="3"/>
  <c r="T3781" i="3"/>
  <c r="W4376" i="3"/>
  <c r="V4376" i="3"/>
  <c r="U4376" i="3"/>
  <c r="T4376" i="3"/>
  <c r="W3479" i="3"/>
  <c r="V3479" i="3"/>
  <c r="U3479" i="3"/>
  <c r="T3479" i="3"/>
  <c r="W1120" i="3"/>
  <c r="V1120" i="3"/>
  <c r="U1120" i="3"/>
  <c r="T1120" i="3"/>
  <c r="W1685" i="3"/>
  <c r="V1685" i="3"/>
  <c r="U1685" i="3"/>
  <c r="T1685" i="3"/>
  <c r="W3757" i="3"/>
  <c r="V3757" i="3"/>
  <c r="U3757" i="3"/>
  <c r="T3757" i="3"/>
  <c r="W4840" i="3"/>
  <c r="V4840" i="3"/>
  <c r="U4840" i="3"/>
  <c r="T4840" i="3"/>
  <c r="W4276" i="3"/>
  <c r="V4276" i="3"/>
  <c r="U4276" i="3"/>
  <c r="T4276" i="3"/>
  <c r="W2437" i="3"/>
  <c r="V2437" i="3"/>
  <c r="U2437" i="3"/>
  <c r="T2437" i="3"/>
  <c r="W1091" i="3"/>
  <c r="V1091" i="3"/>
  <c r="U1091" i="3"/>
  <c r="T1091" i="3"/>
  <c r="W4604" i="3"/>
  <c r="V4604" i="3"/>
  <c r="U4604" i="3"/>
  <c r="T4604" i="3"/>
  <c r="W3683" i="3"/>
  <c r="V3683" i="3"/>
  <c r="U3683" i="3"/>
  <c r="T3683" i="3"/>
  <c r="W3282" i="3"/>
  <c r="V3282" i="3"/>
  <c r="U3282" i="3"/>
  <c r="T3282" i="3"/>
  <c r="W1242" i="3"/>
  <c r="V1242" i="3"/>
  <c r="U1242" i="3"/>
  <c r="T1242" i="3"/>
  <c r="W1267" i="3"/>
  <c r="V1267" i="3"/>
  <c r="U1267" i="3"/>
  <c r="T1267" i="3"/>
  <c r="W3553" i="3"/>
  <c r="V3553" i="3"/>
  <c r="U3553" i="3"/>
  <c r="T3553" i="3"/>
  <c r="W1824" i="3"/>
  <c r="V1824" i="3"/>
  <c r="U1824" i="3"/>
  <c r="T1824" i="3"/>
  <c r="W2967" i="3"/>
  <c r="V2967" i="3"/>
  <c r="U2967" i="3"/>
  <c r="T2967" i="3"/>
  <c r="W2344" i="3"/>
  <c r="V2344" i="3"/>
  <c r="U2344" i="3"/>
  <c r="T2344" i="3"/>
  <c r="W2828" i="3"/>
  <c r="V2828" i="3"/>
  <c r="U2828" i="3"/>
  <c r="T2828" i="3"/>
  <c r="W4128" i="3"/>
  <c r="V4128" i="3"/>
  <c r="U4128" i="3"/>
  <c r="T4128" i="3"/>
  <c r="W2672" i="3"/>
  <c r="V2672" i="3"/>
  <c r="U2672" i="3"/>
  <c r="T2672" i="3"/>
  <c r="W3145" i="3"/>
  <c r="V3145" i="3"/>
  <c r="U3145" i="3"/>
  <c r="T3145" i="3"/>
  <c r="W3922" i="3"/>
  <c r="V3922" i="3"/>
  <c r="U3922" i="3"/>
  <c r="T3922" i="3"/>
  <c r="W4032" i="3"/>
  <c r="V4032" i="3"/>
  <c r="U4032" i="3"/>
  <c r="T4032" i="3"/>
  <c r="W4447" i="3"/>
  <c r="V4447" i="3"/>
  <c r="U4447" i="3"/>
  <c r="T4447" i="3"/>
  <c r="W3651" i="3"/>
  <c r="V3651" i="3"/>
  <c r="U3651" i="3"/>
  <c r="T3651" i="3"/>
  <c r="W3499" i="3"/>
  <c r="V3499" i="3"/>
  <c r="U3499" i="3"/>
  <c r="T3499" i="3"/>
  <c r="W2321" i="3"/>
  <c r="V2321" i="3"/>
  <c r="U2321" i="3"/>
  <c r="T2321" i="3"/>
  <c r="W4876" i="3"/>
  <c r="V4876" i="3"/>
  <c r="U4876" i="3"/>
  <c r="T4876" i="3"/>
  <c r="W1755" i="3"/>
  <c r="V1755" i="3"/>
  <c r="U1755" i="3"/>
  <c r="T1755" i="3"/>
  <c r="W2979" i="3"/>
  <c r="V2979" i="3"/>
  <c r="U2979" i="3"/>
  <c r="T2979" i="3"/>
  <c r="W3341" i="3"/>
  <c r="V3341" i="3"/>
  <c r="U3341" i="3"/>
  <c r="T3341" i="3"/>
  <c r="W789" i="3"/>
  <c r="V789" i="3"/>
  <c r="U789" i="3"/>
  <c r="T789" i="3"/>
  <c r="W1399" i="3"/>
  <c r="V1399" i="3"/>
  <c r="U1399" i="3"/>
  <c r="T1399" i="3"/>
  <c r="W1441" i="3"/>
  <c r="V1441" i="3"/>
  <c r="U1441" i="3"/>
  <c r="T1441" i="3"/>
  <c r="W3463" i="3"/>
  <c r="V3463" i="3"/>
  <c r="U3463" i="3"/>
  <c r="T3463" i="3"/>
  <c r="W4829" i="3"/>
  <c r="V4829" i="3"/>
  <c r="U4829" i="3"/>
  <c r="T4829" i="3"/>
  <c r="W3752" i="3"/>
  <c r="V3752" i="3"/>
  <c r="U3752" i="3"/>
  <c r="T3752" i="3"/>
  <c r="W736" i="3"/>
  <c r="V736" i="3"/>
  <c r="U736" i="3"/>
  <c r="T736" i="3"/>
  <c r="W4890" i="3"/>
  <c r="V4890" i="3"/>
  <c r="U4890" i="3"/>
  <c r="T4890" i="3"/>
  <c r="W4931" i="3"/>
  <c r="V4931" i="3"/>
  <c r="U4931" i="3"/>
  <c r="T4931" i="3"/>
  <c r="W1537" i="3"/>
  <c r="V1537" i="3"/>
  <c r="U1537" i="3"/>
  <c r="T1537" i="3"/>
  <c r="W3672" i="3"/>
  <c r="V3672" i="3"/>
  <c r="U3672" i="3"/>
  <c r="T3672" i="3"/>
  <c r="W919" i="3"/>
  <c r="V919" i="3"/>
  <c r="U919" i="3"/>
  <c r="T919" i="3"/>
  <c r="W3467" i="3"/>
  <c r="V3467" i="3"/>
  <c r="U3467" i="3"/>
  <c r="T3467" i="3"/>
  <c r="W4588" i="3"/>
  <c r="V4588" i="3"/>
  <c r="U4588" i="3"/>
  <c r="T4588" i="3"/>
  <c r="W2609" i="3"/>
  <c r="V2609" i="3"/>
  <c r="U2609" i="3"/>
  <c r="T2609" i="3"/>
  <c r="W4712" i="3"/>
  <c r="V4712" i="3"/>
  <c r="U4712" i="3"/>
  <c r="T4712" i="3"/>
  <c r="W2689" i="3"/>
  <c r="V2689" i="3"/>
  <c r="U2689" i="3"/>
  <c r="T2689" i="3"/>
  <c r="W2324" i="3"/>
  <c r="V2324" i="3"/>
  <c r="U2324" i="3"/>
  <c r="T2324" i="3"/>
  <c r="W4770" i="3"/>
  <c r="V4770" i="3"/>
  <c r="U4770" i="3"/>
  <c r="T4770" i="3"/>
  <c r="W2650" i="3"/>
  <c r="V2650" i="3"/>
  <c r="U2650" i="3"/>
  <c r="T2650" i="3"/>
  <c r="W2551" i="3"/>
  <c r="V2551" i="3"/>
  <c r="U2551" i="3"/>
  <c r="T2551" i="3"/>
  <c r="W4176" i="3"/>
  <c r="V4176" i="3"/>
  <c r="U4176" i="3"/>
  <c r="T4176" i="3"/>
  <c r="W1928" i="3"/>
  <c r="V1928" i="3"/>
  <c r="U1928" i="3"/>
  <c r="T1928" i="3"/>
  <c r="W4580" i="3"/>
  <c r="V4580" i="3"/>
  <c r="U4580" i="3"/>
  <c r="T4580" i="3"/>
  <c r="W1991" i="3"/>
  <c r="V1991" i="3"/>
  <c r="U1991" i="3"/>
  <c r="T1991" i="3"/>
  <c r="W1329" i="3"/>
  <c r="V1329" i="3"/>
  <c r="U1329" i="3"/>
  <c r="T1329" i="3"/>
  <c r="W2954" i="3"/>
  <c r="V2954" i="3"/>
  <c r="U2954" i="3"/>
  <c r="T2954" i="3"/>
  <c r="W3490" i="3"/>
  <c r="V3490" i="3"/>
  <c r="U3490" i="3"/>
  <c r="T3490" i="3"/>
  <c r="W3126" i="3"/>
  <c r="V3126" i="3"/>
  <c r="U3126" i="3"/>
  <c r="T3126" i="3"/>
  <c r="W3443" i="3"/>
  <c r="V3443" i="3"/>
  <c r="U3443" i="3"/>
  <c r="T3443" i="3"/>
  <c r="W4729" i="3"/>
  <c r="V4729" i="3"/>
  <c r="U4729" i="3"/>
  <c r="T4729" i="3"/>
  <c r="W3891" i="3"/>
  <c r="V3891" i="3"/>
  <c r="U3891" i="3"/>
  <c r="T3891" i="3"/>
  <c r="W4960" i="3"/>
  <c r="V4960" i="3"/>
  <c r="U4960" i="3"/>
  <c r="T4960" i="3"/>
  <c r="W3832" i="3"/>
  <c r="V3832" i="3"/>
  <c r="U3832" i="3"/>
  <c r="T3832" i="3"/>
  <c r="W1890" i="3"/>
  <c r="V1890" i="3"/>
  <c r="U1890" i="3"/>
  <c r="T1890" i="3"/>
  <c r="W4243" i="3"/>
  <c r="V4243" i="3"/>
  <c r="U4243" i="3"/>
  <c r="T4243" i="3"/>
  <c r="W3373" i="3"/>
  <c r="V3373" i="3"/>
  <c r="U3373" i="3"/>
  <c r="T3373" i="3"/>
  <c r="W3166" i="3"/>
  <c r="V3166" i="3"/>
  <c r="U3166" i="3"/>
  <c r="T3166" i="3"/>
  <c r="W4275" i="3"/>
  <c r="V4275" i="3"/>
  <c r="U4275" i="3"/>
  <c r="T4275" i="3"/>
  <c r="W2311" i="3"/>
  <c r="V2311" i="3"/>
  <c r="U2311" i="3"/>
  <c r="T2311" i="3"/>
  <c r="W1578" i="3"/>
  <c r="V1578" i="3"/>
  <c r="U1578" i="3"/>
  <c r="T1578" i="3"/>
  <c r="W4822" i="3"/>
  <c r="V4822" i="3"/>
  <c r="U4822" i="3"/>
  <c r="T4822" i="3"/>
  <c r="W3874" i="3"/>
  <c r="V3874" i="3"/>
  <c r="U3874" i="3"/>
  <c r="T3874" i="3"/>
  <c r="W3825" i="3"/>
  <c r="V3825" i="3"/>
  <c r="U3825" i="3"/>
  <c r="T3825" i="3"/>
  <c r="W2447" i="3"/>
  <c r="V2447" i="3"/>
  <c r="U2447" i="3"/>
  <c r="T2447" i="3"/>
  <c r="W2804" i="3"/>
  <c r="V2804" i="3"/>
  <c r="U2804" i="3"/>
  <c r="T2804" i="3"/>
  <c r="W2785" i="3"/>
  <c r="V2785" i="3"/>
  <c r="U2785" i="3"/>
  <c r="T2785" i="3"/>
  <c r="W4145" i="3"/>
  <c r="V4145" i="3"/>
  <c r="U4145" i="3"/>
  <c r="T4145" i="3"/>
  <c r="W4826" i="3"/>
  <c r="V4826" i="3"/>
  <c r="U4826" i="3"/>
  <c r="T4826" i="3"/>
  <c r="W3455" i="3"/>
  <c r="V3455" i="3"/>
  <c r="U3455" i="3"/>
  <c r="T3455" i="3"/>
  <c r="W1351" i="3"/>
  <c r="V1351" i="3"/>
  <c r="U1351" i="3"/>
  <c r="T1351" i="3"/>
  <c r="W3433" i="3"/>
  <c r="V3433" i="3"/>
  <c r="U3433" i="3"/>
  <c r="T3433" i="3"/>
  <c r="W2868" i="3"/>
  <c r="V2868" i="3"/>
  <c r="U2868" i="3"/>
  <c r="T2868" i="3"/>
  <c r="W2935" i="3"/>
  <c r="V2935" i="3"/>
  <c r="U2935" i="3"/>
  <c r="T2935" i="3"/>
  <c r="W4544" i="3"/>
  <c r="V4544" i="3"/>
  <c r="U4544" i="3"/>
  <c r="T4544" i="3"/>
  <c r="W3865" i="3"/>
  <c r="V3865" i="3"/>
  <c r="U3865" i="3"/>
  <c r="T3865" i="3"/>
  <c r="W2297" i="3"/>
  <c r="V2297" i="3"/>
  <c r="U2297" i="3"/>
  <c r="T2297" i="3"/>
  <c r="W2163" i="3"/>
  <c r="V2163" i="3"/>
  <c r="U2163" i="3"/>
  <c r="T2163" i="3"/>
  <c r="W2640" i="3"/>
  <c r="V2640" i="3"/>
  <c r="U2640" i="3"/>
  <c r="T2640" i="3"/>
  <c r="W3577" i="3"/>
  <c r="V3577" i="3"/>
  <c r="U3577" i="3"/>
  <c r="T3577" i="3"/>
  <c r="W4543" i="3"/>
  <c r="V4543" i="3"/>
  <c r="U4543" i="3"/>
  <c r="T4543" i="3"/>
  <c r="W719" i="3"/>
  <c r="V719" i="3"/>
  <c r="U719" i="3"/>
  <c r="T719" i="3"/>
  <c r="W4236" i="3"/>
  <c r="V4236" i="3"/>
  <c r="U4236" i="3"/>
  <c r="T4236" i="3"/>
  <c r="W1479" i="3"/>
  <c r="V1479" i="3"/>
  <c r="U1479" i="3"/>
  <c r="T1479" i="3"/>
  <c r="W2264" i="3"/>
  <c r="V2264" i="3"/>
  <c r="U2264" i="3"/>
  <c r="T2264" i="3"/>
  <c r="W3344" i="3"/>
  <c r="V3344" i="3"/>
  <c r="U3344" i="3"/>
  <c r="T3344" i="3"/>
  <c r="W1075" i="3"/>
  <c r="V1075" i="3"/>
  <c r="U1075" i="3"/>
  <c r="T1075" i="3"/>
  <c r="W2527" i="3"/>
  <c r="V2527" i="3"/>
  <c r="U2527" i="3"/>
  <c r="T2527" i="3"/>
  <c r="W4700" i="3"/>
  <c r="V4700" i="3"/>
  <c r="U4700" i="3"/>
  <c r="T4700" i="3"/>
  <c r="W4434" i="3"/>
  <c r="V4434" i="3"/>
  <c r="U4434" i="3"/>
  <c r="T4434" i="3"/>
  <c r="W4211" i="3"/>
  <c r="V4211" i="3"/>
  <c r="U4211" i="3"/>
  <c r="T4211" i="3"/>
  <c r="W2205" i="3"/>
  <c r="V2205" i="3"/>
  <c r="U2205" i="3"/>
  <c r="T2205" i="3"/>
  <c r="W149" i="3"/>
  <c r="V149" i="3"/>
  <c r="U149" i="3"/>
  <c r="T149" i="3"/>
  <c r="W2623" i="3"/>
  <c r="V2623" i="3"/>
  <c r="U2623" i="3"/>
  <c r="T2623" i="3"/>
  <c r="W4216" i="3"/>
  <c r="V4216" i="3"/>
  <c r="U4216" i="3"/>
  <c r="T4216" i="3"/>
  <c r="W2548" i="3"/>
  <c r="V2548" i="3"/>
  <c r="U2548" i="3"/>
  <c r="T2548" i="3"/>
  <c r="W4619" i="3"/>
  <c r="V4619" i="3"/>
  <c r="U4619" i="3"/>
  <c r="T4619" i="3"/>
  <c r="W2869" i="3"/>
  <c r="V2869" i="3"/>
  <c r="U2869" i="3"/>
  <c r="T2869" i="3"/>
  <c r="W4359" i="3"/>
  <c r="V4359" i="3"/>
  <c r="U4359" i="3"/>
  <c r="T4359" i="3"/>
  <c r="W1790" i="3"/>
  <c r="V1790" i="3"/>
  <c r="U1790" i="3"/>
  <c r="T1790" i="3"/>
  <c r="W4956" i="3"/>
  <c r="V4956" i="3"/>
  <c r="U4956" i="3"/>
  <c r="T4956" i="3"/>
  <c r="W3871" i="3"/>
  <c r="V3871" i="3"/>
  <c r="U3871" i="3"/>
  <c r="T3871" i="3"/>
  <c r="W1551" i="3"/>
  <c r="V1551" i="3"/>
  <c r="U1551" i="3"/>
  <c r="T1551" i="3"/>
  <c r="W4318" i="3"/>
  <c r="V4318" i="3"/>
  <c r="U4318" i="3"/>
  <c r="T4318" i="3"/>
  <c r="W3845" i="3"/>
  <c r="V3845" i="3"/>
  <c r="U3845" i="3"/>
  <c r="T3845" i="3"/>
  <c r="W3224" i="3"/>
  <c r="V3224" i="3"/>
  <c r="U3224" i="3"/>
  <c r="T3224" i="3"/>
  <c r="W2761" i="3"/>
  <c r="V2761" i="3"/>
  <c r="U2761" i="3"/>
  <c r="T2761" i="3"/>
  <c r="W3185" i="3"/>
  <c r="V3185" i="3"/>
  <c r="U3185" i="3"/>
  <c r="T3185" i="3"/>
  <c r="W4244" i="3"/>
  <c r="V4244" i="3"/>
  <c r="U4244" i="3"/>
  <c r="T4244" i="3"/>
  <c r="W2285" i="3"/>
  <c r="V2285" i="3"/>
  <c r="U2285" i="3"/>
  <c r="T2285" i="3"/>
  <c r="W3457" i="3"/>
  <c r="V3457" i="3"/>
  <c r="U3457" i="3"/>
  <c r="T3457" i="3"/>
  <c r="W3939" i="3"/>
  <c r="V3939" i="3"/>
  <c r="U3939" i="3"/>
  <c r="T3939" i="3"/>
  <c r="W3952" i="3"/>
  <c r="V3952" i="3"/>
  <c r="U3952" i="3"/>
  <c r="T3952" i="3"/>
  <c r="W4754" i="3"/>
  <c r="V4754" i="3"/>
  <c r="U4754" i="3"/>
  <c r="T4754" i="3"/>
  <c r="W4285" i="3"/>
  <c r="V4285" i="3"/>
  <c r="U4285" i="3"/>
  <c r="T4285" i="3"/>
  <c r="W3528" i="3"/>
  <c r="V3528" i="3"/>
  <c r="U3528" i="3"/>
  <c r="T3528" i="3"/>
  <c r="W4627" i="3"/>
  <c r="V4627" i="3"/>
  <c r="U4627" i="3"/>
  <c r="T4627" i="3"/>
  <c r="W3735" i="3"/>
  <c r="V3735" i="3"/>
  <c r="U3735" i="3"/>
  <c r="T3735" i="3"/>
  <c r="W3711" i="3"/>
  <c r="V3711" i="3"/>
  <c r="U3711" i="3"/>
  <c r="T3711" i="3"/>
  <c r="W4167" i="3"/>
  <c r="V4167" i="3"/>
  <c r="U4167" i="3"/>
  <c r="T4167" i="3"/>
  <c r="W4473" i="3"/>
  <c r="V4473" i="3"/>
  <c r="U4473" i="3"/>
  <c r="T4473" i="3"/>
  <c r="W4961" i="3"/>
  <c r="V4961" i="3"/>
  <c r="U4961" i="3"/>
  <c r="T4961" i="3"/>
  <c r="W2172" i="3"/>
  <c r="V2172" i="3"/>
  <c r="U2172" i="3"/>
  <c r="T2172" i="3"/>
  <c r="W3361" i="3"/>
  <c r="V3361" i="3"/>
  <c r="U3361" i="3"/>
  <c r="T3361" i="3"/>
  <c r="W4449" i="3"/>
  <c r="V4449" i="3"/>
  <c r="U4449" i="3"/>
  <c r="T4449" i="3"/>
  <c r="W2301" i="3"/>
  <c r="V2301" i="3"/>
  <c r="U2301" i="3"/>
  <c r="T2301" i="3"/>
  <c r="W2875" i="3"/>
  <c r="V2875" i="3"/>
  <c r="U2875" i="3"/>
  <c r="T2875" i="3"/>
  <c r="W1251" i="3"/>
  <c r="V1251" i="3"/>
  <c r="U1251" i="3"/>
  <c r="T1251" i="3"/>
  <c r="W3722" i="3"/>
  <c r="V3722" i="3"/>
  <c r="U3722" i="3"/>
  <c r="T3722" i="3"/>
  <c r="W4022" i="3"/>
  <c r="V4022" i="3"/>
  <c r="U4022" i="3"/>
  <c r="T4022" i="3"/>
  <c r="W3414" i="3"/>
  <c r="V3414" i="3"/>
  <c r="U3414" i="3"/>
  <c r="T3414" i="3"/>
  <c r="W4099" i="3"/>
  <c r="V4099" i="3"/>
  <c r="U4099" i="3"/>
  <c r="T4099" i="3"/>
  <c r="W2504" i="3"/>
  <c r="V2504" i="3"/>
  <c r="U2504" i="3"/>
  <c r="T2504" i="3"/>
  <c r="W3372" i="3"/>
  <c r="V3372" i="3"/>
  <c r="U3372" i="3"/>
  <c r="T3372" i="3"/>
  <c r="W4369" i="3"/>
  <c r="V4369" i="3"/>
  <c r="U4369" i="3"/>
  <c r="T4369" i="3"/>
  <c r="W2993" i="3"/>
  <c r="V2993" i="3"/>
  <c r="U2993" i="3"/>
  <c r="T2993" i="3"/>
  <c r="W4664" i="3"/>
  <c r="V4664" i="3"/>
  <c r="U4664" i="3"/>
  <c r="T4664" i="3"/>
  <c r="W1560" i="3"/>
  <c r="V1560" i="3"/>
  <c r="U1560" i="3"/>
  <c r="T1560" i="3"/>
  <c r="W4251" i="3"/>
  <c r="V4251" i="3"/>
  <c r="U4251" i="3"/>
  <c r="T4251" i="3"/>
  <c r="W881" i="3"/>
  <c r="V881" i="3"/>
  <c r="U881" i="3"/>
  <c r="T881" i="3"/>
  <c r="W25" i="3"/>
  <c r="V25" i="3"/>
  <c r="U25" i="3"/>
  <c r="T25" i="3"/>
  <c r="W128" i="3"/>
  <c r="V128" i="3"/>
  <c r="U128" i="3"/>
  <c r="T128" i="3"/>
  <c r="W4896" i="3"/>
  <c r="V4896" i="3"/>
  <c r="U4896" i="3"/>
  <c r="T4896" i="3"/>
  <c r="W1700" i="3"/>
  <c r="V1700" i="3"/>
  <c r="U1700" i="3"/>
  <c r="T1700" i="3"/>
  <c r="W1631" i="3"/>
  <c r="V1631" i="3"/>
  <c r="U1631" i="3"/>
  <c r="T1631" i="3"/>
  <c r="W179" i="3"/>
  <c r="V179" i="3"/>
  <c r="U179" i="3"/>
  <c r="T179" i="3"/>
  <c r="W78" i="3"/>
  <c r="V78" i="3"/>
  <c r="U78" i="3"/>
  <c r="T78" i="3"/>
  <c r="W897" i="3"/>
  <c r="V897" i="3"/>
  <c r="U897" i="3"/>
  <c r="T897" i="3"/>
  <c r="W81" i="3"/>
  <c r="V81" i="3"/>
  <c r="U81" i="3"/>
  <c r="T81" i="3"/>
  <c r="W899" i="3"/>
  <c r="V899" i="3"/>
  <c r="U899" i="3"/>
  <c r="T899" i="3"/>
  <c r="W4702" i="3"/>
  <c r="V4702" i="3"/>
  <c r="U4702" i="3"/>
  <c r="T4702" i="3"/>
  <c r="W1733" i="3"/>
  <c r="V1733" i="3"/>
  <c r="U1733" i="3"/>
  <c r="T1733" i="3"/>
  <c r="W1063" i="3"/>
  <c r="V1063" i="3"/>
  <c r="U1063" i="3"/>
  <c r="T1063" i="3"/>
  <c r="W694" i="3"/>
  <c r="V694" i="3"/>
  <c r="U694" i="3"/>
  <c r="T694" i="3"/>
  <c r="W324" i="3"/>
  <c r="V324" i="3"/>
  <c r="U324" i="3"/>
  <c r="T324" i="3"/>
  <c r="W97" i="3"/>
  <c r="V97" i="3"/>
  <c r="U97" i="3"/>
  <c r="T97" i="3"/>
  <c r="W622" i="3"/>
  <c r="V622" i="3"/>
  <c r="U622" i="3"/>
  <c r="T622" i="3"/>
  <c r="W1840" i="3"/>
  <c r="V1840" i="3"/>
  <c r="U1840" i="3"/>
  <c r="T1840" i="3"/>
  <c r="W925" i="3"/>
  <c r="V925" i="3"/>
  <c r="U925" i="3"/>
  <c r="T925" i="3"/>
  <c r="W219" i="3"/>
  <c r="V219" i="3"/>
  <c r="U219" i="3"/>
  <c r="T219" i="3"/>
  <c r="W696" i="3"/>
  <c r="V696" i="3"/>
  <c r="U696" i="3"/>
  <c r="T696" i="3"/>
  <c r="W3658" i="3"/>
  <c r="V3658" i="3"/>
  <c r="U3658" i="3"/>
  <c r="T3658" i="3"/>
  <c r="W402" i="3"/>
  <c r="V402" i="3"/>
  <c r="U402" i="3"/>
  <c r="T402" i="3"/>
  <c r="W1168" i="3"/>
  <c r="V1168" i="3"/>
  <c r="U1168" i="3"/>
  <c r="T1168" i="3"/>
  <c r="W265" i="3"/>
  <c r="V265" i="3"/>
  <c r="U265" i="3"/>
  <c r="T265" i="3"/>
  <c r="W107" i="3"/>
  <c r="V107" i="3"/>
  <c r="U107" i="3"/>
  <c r="T107" i="3"/>
  <c r="W906" i="3"/>
  <c r="V906" i="3"/>
  <c r="U906" i="3"/>
  <c r="T906" i="3"/>
  <c r="W192" i="3"/>
  <c r="V192" i="3"/>
  <c r="U192" i="3"/>
  <c r="T192" i="3"/>
  <c r="W1770" i="3"/>
  <c r="V1770" i="3"/>
  <c r="U1770" i="3"/>
  <c r="T1770" i="3"/>
  <c r="W275" i="3"/>
  <c r="V275" i="3"/>
  <c r="U275" i="3"/>
  <c r="T275" i="3"/>
  <c r="W1224" i="3"/>
  <c r="V1224" i="3"/>
  <c r="U1224" i="3"/>
  <c r="T1224" i="3"/>
  <c r="W2152" i="3"/>
  <c r="V2152" i="3"/>
  <c r="U2152" i="3"/>
  <c r="T2152" i="3"/>
  <c r="W1690" i="3"/>
  <c r="V1690" i="3"/>
  <c r="U1690" i="3"/>
  <c r="T1690" i="3"/>
  <c r="W1362" i="3"/>
  <c r="V1362" i="3"/>
  <c r="U1362" i="3"/>
  <c r="T1362" i="3"/>
  <c r="W415" i="3"/>
  <c r="V415" i="3"/>
  <c r="U415" i="3"/>
  <c r="T415" i="3"/>
  <c r="W1994" i="3"/>
  <c r="V1994" i="3"/>
  <c r="U1994" i="3"/>
  <c r="T1994" i="3"/>
  <c r="W3570" i="3"/>
  <c r="V3570" i="3"/>
  <c r="U3570" i="3"/>
  <c r="T3570" i="3"/>
  <c r="W2850" i="3"/>
  <c r="V2850" i="3"/>
  <c r="U2850" i="3"/>
  <c r="T2850" i="3"/>
  <c r="W1916" i="3"/>
  <c r="V1916" i="3"/>
  <c r="U1916" i="3"/>
  <c r="T1916" i="3"/>
  <c r="W4747" i="3"/>
  <c r="V4747" i="3"/>
  <c r="U4747" i="3"/>
  <c r="T4747" i="3"/>
  <c r="W2102" i="3"/>
  <c r="V2102" i="3"/>
  <c r="U2102" i="3"/>
  <c r="T2102" i="3"/>
  <c r="W1208" i="3"/>
  <c r="V1208" i="3"/>
  <c r="U1208" i="3"/>
  <c r="T1208" i="3"/>
  <c r="W539" i="3"/>
  <c r="V539" i="3"/>
  <c r="U539" i="3"/>
  <c r="T539" i="3"/>
  <c r="W2224" i="3"/>
  <c r="V2224" i="3"/>
  <c r="U2224" i="3"/>
  <c r="T2224" i="3"/>
  <c r="W1888" i="3"/>
  <c r="V1888" i="3"/>
  <c r="U1888" i="3"/>
  <c r="T1888" i="3"/>
  <c r="W1555" i="3"/>
  <c r="V1555" i="3"/>
  <c r="U1555" i="3"/>
  <c r="T1555" i="3"/>
  <c r="W461" i="3"/>
  <c r="V461" i="3"/>
  <c r="U461" i="3"/>
  <c r="T461" i="3"/>
  <c r="W2084" i="3"/>
  <c r="V2084" i="3"/>
  <c r="U2084" i="3"/>
  <c r="T2084" i="3"/>
  <c r="W1102" i="3"/>
  <c r="V1102" i="3"/>
  <c r="U1102" i="3"/>
  <c r="T1102" i="3"/>
  <c r="W362" i="3"/>
  <c r="V362" i="3"/>
  <c r="U362" i="3"/>
  <c r="T362" i="3"/>
  <c r="W3039" i="3"/>
  <c r="V3039" i="3"/>
  <c r="U3039" i="3"/>
  <c r="T3039" i="3"/>
  <c r="W942" i="3"/>
  <c r="V942" i="3"/>
  <c r="U942" i="3"/>
  <c r="T942" i="3"/>
  <c r="W2934" i="3"/>
  <c r="V2934" i="3"/>
  <c r="U2934" i="3"/>
  <c r="T2934" i="3"/>
  <c r="W2433" i="3"/>
  <c r="V2433" i="3"/>
  <c r="U2433" i="3"/>
  <c r="T2433" i="3"/>
  <c r="W244" i="3"/>
  <c r="V244" i="3"/>
  <c r="U244" i="3"/>
  <c r="T244" i="3"/>
  <c r="W141" i="3"/>
  <c r="V141" i="3"/>
  <c r="U141" i="3"/>
  <c r="T141" i="3"/>
  <c r="W2435" i="3"/>
  <c r="V2435" i="3"/>
  <c r="U2435" i="3"/>
  <c r="T2435" i="3"/>
  <c r="W630" i="3"/>
  <c r="V630" i="3"/>
  <c r="U630" i="3"/>
  <c r="T630" i="3"/>
  <c r="W929" i="3"/>
  <c r="V929" i="3"/>
  <c r="U929" i="3"/>
  <c r="T929" i="3"/>
  <c r="W742" i="3"/>
  <c r="V742" i="3"/>
  <c r="U742" i="3"/>
  <c r="T742" i="3"/>
  <c r="W4125" i="3"/>
  <c r="V4125" i="3"/>
  <c r="U4125" i="3"/>
  <c r="T4125" i="3"/>
  <c r="W1620" i="3"/>
  <c r="V1620" i="3"/>
  <c r="U1620" i="3"/>
  <c r="T1620" i="3"/>
  <c r="W287" i="3"/>
  <c r="V287" i="3"/>
  <c r="U287" i="3"/>
  <c r="T287" i="3"/>
  <c r="W3924" i="3"/>
  <c r="V3924" i="3"/>
  <c r="U3924" i="3"/>
  <c r="T3924" i="3"/>
  <c r="W392" i="3"/>
  <c r="V392" i="3"/>
  <c r="U392" i="3"/>
  <c r="T392" i="3"/>
  <c r="W2882" i="3"/>
  <c r="V2882" i="3"/>
  <c r="U2882" i="3"/>
  <c r="T2882" i="3"/>
  <c r="W4439" i="3"/>
  <c r="V4439" i="3"/>
  <c r="U4439" i="3"/>
  <c r="T4439" i="3"/>
  <c r="W2613" i="3"/>
  <c r="V2613" i="3"/>
  <c r="U2613" i="3"/>
  <c r="T2613" i="3"/>
  <c r="W1981" i="3"/>
  <c r="V1981" i="3"/>
  <c r="U1981" i="3"/>
  <c r="T1981" i="3"/>
  <c r="W1193" i="3"/>
  <c r="V1193" i="3"/>
  <c r="U1193" i="3"/>
  <c r="T1193" i="3"/>
  <c r="W685" i="3"/>
  <c r="V685" i="3"/>
  <c r="U685" i="3"/>
  <c r="T685" i="3"/>
  <c r="W329" i="3"/>
  <c r="V329" i="3"/>
  <c r="U329" i="3"/>
  <c r="T329" i="3"/>
  <c r="W1691" i="3"/>
  <c r="V1691" i="3"/>
  <c r="U1691" i="3"/>
  <c r="T1691" i="3"/>
  <c r="W4031" i="3"/>
  <c r="V4031" i="3"/>
  <c r="U4031" i="3"/>
  <c r="T4031" i="3"/>
  <c r="W905" i="3"/>
  <c r="V905" i="3"/>
  <c r="U905" i="3"/>
  <c r="T905" i="3"/>
  <c r="W1334" i="3"/>
  <c r="V1334" i="3"/>
  <c r="U1334" i="3"/>
  <c r="T1334" i="3"/>
  <c r="W2446" i="3"/>
  <c r="V2446" i="3"/>
  <c r="U2446" i="3"/>
  <c r="T2446" i="3"/>
  <c r="W4672" i="3"/>
  <c r="V4672" i="3"/>
  <c r="U4672" i="3"/>
  <c r="T4672" i="3"/>
  <c r="W2616" i="3"/>
  <c r="V2616" i="3"/>
  <c r="U2616" i="3"/>
  <c r="T2616" i="3"/>
  <c r="W613" i="3"/>
  <c r="V613" i="3"/>
  <c r="U613" i="3"/>
  <c r="T613" i="3"/>
  <c r="W1315" i="3"/>
  <c r="V1315" i="3"/>
  <c r="U1315" i="3"/>
  <c r="T1315" i="3"/>
  <c r="W1490" i="3"/>
  <c r="V1490" i="3"/>
  <c r="U1490" i="3"/>
  <c r="T1490" i="3"/>
  <c r="W395" i="3"/>
  <c r="V395" i="3"/>
  <c r="U395" i="3"/>
  <c r="T395" i="3"/>
  <c r="W2629" i="3"/>
  <c r="V2629" i="3"/>
  <c r="U2629" i="3"/>
  <c r="T2629" i="3"/>
  <c r="W564" i="3"/>
  <c r="V564" i="3"/>
  <c r="U564" i="3"/>
  <c r="T564" i="3"/>
  <c r="W2382" i="3"/>
  <c r="V2382" i="3"/>
  <c r="U2382" i="3"/>
  <c r="T2382" i="3"/>
  <c r="W747" i="3"/>
  <c r="V747" i="3"/>
  <c r="U747" i="3"/>
  <c r="T747" i="3"/>
  <c r="W1122" i="3"/>
  <c r="V1122" i="3"/>
  <c r="U1122" i="3"/>
  <c r="T1122" i="3"/>
  <c r="W2819" i="3"/>
  <c r="V2819" i="3"/>
  <c r="U2819" i="3"/>
  <c r="T2819" i="3"/>
  <c r="W1305" i="3"/>
  <c r="V1305" i="3"/>
  <c r="U1305" i="3"/>
  <c r="T1305" i="3"/>
  <c r="W625" i="3"/>
  <c r="V625" i="3"/>
  <c r="U625" i="3"/>
  <c r="T625" i="3"/>
  <c r="W675" i="3"/>
  <c r="V675" i="3"/>
  <c r="U675" i="3"/>
  <c r="T675" i="3"/>
  <c r="W298" i="3"/>
  <c r="V298" i="3"/>
  <c r="U298" i="3"/>
  <c r="T298" i="3"/>
  <c r="W177" i="3"/>
  <c r="V177" i="3"/>
  <c r="U177" i="3"/>
  <c r="T177" i="3"/>
  <c r="W3184" i="3"/>
  <c r="V3184" i="3"/>
  <c r="U3184" i="3"/>
  <c r="T3184" i="3"/>
  <c r="W1849" i="3"/>
  <c r="V1849" i="3"/>
  <c r="U1849" i="3"/>
  <c r="T1849" i="3"/>
  <c r="W732" i="3"/>
  <c r="V732" i="3"/>
  <c r="U732" i="3"/>
  <c r="T732" i="3"/>
  <c r="W3261" i="3"/>
  <c r="V3261" i="3"/>
  <c r="U3261" i="3"/>
  <c r="T3261" i="3"/>
  <c r="W3205" i="3"/>
  <c r="V3205" i="3"/>
  <c r="U3205" i="3"/>
  <c r="T3205" i="3"/>
  <c r="W1812" i="3"/>
  <c r="V1812" i="3"/>
  <c r="U1812" i="3"/>
  <c r="T1812" i="3"/>
  <c r="W585" i="3"/>
  <c r="V585" i="3"/>
  <c r="U585" i="3"/>
  <c r="T585" i="3"/>
  <c r="W1384" i="3"/>
  <c r="V1384" i="3"/>
  <c r="U1384" i="3"/>
  <c r="T1384" i="3"/>
  <c r="W2749" i="3"/>
  <c r="V2749" i="3"/>
  <c r="U2749" i="3"/>
  <c r="T2749" i="3"/>
  <c r="W4468" i="3"/>
  <c r="V4468" i="3"/>
  <c r="U4468" i="3"/>
  <c r="T4468" i="3"/>
  <c r="W1586" i="3"/>
  <c r="V1586" i="3"/>
  <c r="U1586" i="3"/>
  <c r="T1586" i="3"/>
  <c r="W2780" i="3"/>
  <c r="V2780" i="3"/>
  <c r="U2780" i="3"/>
  <c r="T2780" i="3"/>
  <c r="W1762" i="3"/>
  <c r="V1762" i="3"/>
  <c r="U1762" i="3"/>
  <c r="T1762" i="3"/>
  <c r="W75" i="3"/>
  <c r="V75" i="3"/>
  <c r="U75" i="3"/>
  <c r="T75" i="3"/>
  <c r="W1574" i="3"/>
  <c r="V1574" i="3"/>
  <c r="U1574" i="3"/>
  <c r="T1574" i="3"/>
  <c r="W2840" i="3"/>
  <c r="V2840" i="3"/>
  <c r="U2840" i="3"/>
  <c r="T2840" i="3"/>
  <c r="W671" i="3"/>
  <c r="V671" i="3"/>
  <c r="U671" i="3"/>
  <c r="T671" i="3"/>
  <c r="W4762" i="3"/>
  <c r="V4762" i="3"/>
  <c r="U4762" i="3"/>
  <c r="T4762" i="3"/>
  <c r="W2335" i="3"/>
  <c r="V2335" i="3"/>
  <c r="U2335" i="3"/>
  <c r="T2335" i="3"/>
  <c r="W966" i="3"/>
  <c r="V966" i="3"/>
  <c r="U966" i="3"/>
  <c r="T966" i="3"/>
  <c r="W1338" i="3"/>
  <c r="V1338" i="3"/>
  <c r="U1338" i="3"/>
  <c r="T1338" i="3"/>
  <c r="W1376" i="3"/>
  <c r="V1376" i="3"/>
  <c r="U1376" i="3"/>
  <c r="T1376" i="3"/>
  <c r="W2177" i="3"/>
  <c r="V2177" i="3"/>
  <c r="U2177" i="3"/>
  <c r="T2177" i="3"/>
  <c r="W3600" i="3"/>
  <c r="V3600" i="3"/>
  <c r="U3600" i="3"/>
  <c r="T3600" i="3"/>
  <c r="W2220" i="3"/>
  <c r="V2220" i="3"/>
  <c r="U2220" i="3"/>
  <c r="T2220" i="3"/>
  <c r="W348" i="3"/>
  <c r="V348" i="3"/>
  <c r="U348" i="3"/>
  <c r="T348" i="3"/>
  <c r="W1546" i="3"/>
  <c r="V1546" i="3"/>
  <c r="U1546" i="3"/>
  <c r="T1546" i="3"/>
  <c r="W3567" i="3"/>
  <c r="V3567" i="3"/>
  <c r="U3567" i="3"/>
  <c r="T3567" i="3"/>
  <c r="W1453" i="3"/>
  <c r="V1453" i="3"/>
  <c r="U1453" i="3"/>
  <c r="T1453" i="3"/>
  <c r="W1966" i="3"/>
  <c r="V1966" i="3"/>
  <c r="U1966" i="3"/>
  <c r="T1966" i="3"/>
  <c r="W3824" i="3"/>
  <c r="V3824" i="3"/>
  <c r="U3824" i="3"/>
  <c r="T3824" i="3"/>
  <c r="W1123" i="3"/>
  <c r="V1123" i="3"/>
  <c r="U1123" i="3"/>
  <c r="T1123" i="3"/>
  <c r="W1990" i="3"/>
  <c r="V1990" i="3"/>
  <c r="U1990" i="3"/>
  <c r="T1990" i="3"/>
  <c r="W2424" i="3"/>
  <c r="V2424" i="3"/>
  <c r="U2424" i="3"/>
  <c r="T2424" i="3"/>
  <c r="W1283" i="3"/>
  <c r="V1283" i="3"/>
  <c r="U1283" i="3"/>
  <c r="T1283" i="3"/>
  <c r="W2043" i="3"/>
  <c r="V2043" i="3"/>
  <c r="U2043" i="3"/>
  <c r="T2043" i="3"/>
  <c r="W1732" i="3"/>
  <c r="V1732" i="3"/>
  <c r="U1732" i="3"/>
  <c r="T1732" i="3"/>
  <c r="W776" i="3"/>
  <c r="V776" i="3"/>
  <c r="U776" i="3"/>
  <c r="T776" i="3"/>
  <c r="W3914" i="3"/>
  <c r="V3914" i="3"/>
  <c r="U3914" i="3"/>
  <c r="T3914" i="3"/>
  <c r="W4194" i="3"/>
  <c r="V4194" i="3"/>
  <c r="U4194" i="3"/>
  <c r="T4194" i="3"/>
  <c r="W2520" i="3"/>
  <c r="V2520" i="3"/>
  <c r="U2520" i="3"/>
  <c r="T2520" i="3"/>
  <c r="W4294" i="3"/>
  <c r="V4294" i="3"/>
  <c r="U4294" i="3"/>
  <c r="T4294" i="3"/>
  <c r="W4045" i="3"/>
  <c r="V4045" i="3"/>
  <c r="U4045" i="3"/>
  <c r="T4045" i="3"/>
  <c r="W1686" i="3"/>
  <c r="V1686" i="3"/>
  <c r="U1686" i="3"/>
  <c r="T1686" i="3"/>
  <c r="W2913" i="3"/>
  <c r="V2913" i="3"/>
  <c r="U2913" i="3"/>
  <c r="T2913" i="3"/>
  <c r="W1300" i="3"/>
  <c r="V1300" i="3"/>
  <c r="U1300" i="3"/>
  <c r="T1300" i="3"/>
  <c r="W3246" i="3"/>
  <c r="V3246" i="3"/>
  <c r="U3246" i="3"/>
  <c r="T3246" i="3"/>
  <c r="W2004" i="3"/>
  <c r="V2004" i="3"/>
  <c r="U2004" i="3"/>
  <c r="T2004" i="3"/>
  <c r="W2237" i="3"/>
  <c r="V2237" i="3"/>
  <c r="U2237" i="3"/>
  <c r="T2237" i="3"/>
  <c r="W4858" i="3"/>
  <c r="V4858" i="3"/>
  <c r="U4858" i="3"/>
  <c r="T4858" i="3"/>
  <c r="W2905" i="3"/>
  <c r="V2905" i="3"/>
  <c r="U2905" i="3"/>
  <c r="T2905" i="3"/>
  <c r="W933" i="3"/>
  <c r="V933" i="3"/>
  <c r="U933" i="3"/>
  <c r="T933" i="3"/>
  <c r="W4020" i="3"/>
  <c r="V4020" i="3"/>
  <c r="U4020" i="3"/>
  <c r="T4020" i="3"/>
  <c r="W439" i="3"/>
  <c r="V439" i="3"/>
  <c r="U439" i="3"/>
  <c r="T439" i="3"/>
  <c r="W3228" i="3"/>
  <c r="V3228" i="3"/>
  <c r="U3228" i="3"/>
  <c r="T3228" i="3"/>
  <c r="W543" i="3"/>
  <c r="V543" i="3"/>
  <c r="U543" i="3"/>
  <c r="T543" i="3"/>
  <c r="W2400" i="3"/>
  <c r="V2400" i="3"/>
  <c r="U2400" i="3"/>
  <c r="T2400" i="3"/>
  <c r="W1903" i="3"/>
  <c r="V1903" i="3"/>
  <c r="U1903" i="3"/>
  <c r="T1903" i="3"/>
  <c r="W2709" i="3"/>
  <c r="V2709" i="3"/>
  <c r="U2709" i="3"/>
  <c r="T2709" i="3"/>
  <c r="W3526" i="3"/>
  <c r="V3526" i="3"/>
  <c r="U3526" i="3"/>
  <c r="T3526" i="3"/>
  <c r="W4823" i="3"/>
  <c r="V4823" i="3"/>
  <c r="U4823" i="3"/>
  <c r="T4823" i="3"/>
  <c r="W3321" i="3"/>
  <c r="V3321" i="3"/>
  <c r="U3321" i="3"/>
  <c r="T3321" i="3"/>
  <c r="W4219" i="3"/>
  <c r="V4219" i="3"/>
  <c r="U4219" i="3"/>
  <c r="T4219" i="3"/>
  <c r="W2232" i="3"/>
  <c r="V2232" i="3"/>
  <c r="U2232" i="3"/>
  <c r="T2232" i="3"/>
  <c r="W471" i="3"/>
  <c r="V471" i="3"/>
  <c r="U471" i="3"/>
  <c r="T471" i="3"/>
  <c r="W3354" i="3"/>
  <c r="V3354" i="3"/>
  <c r="U3354" i="3"/>
  <c r="T3354" i="3"/>
  <c r="W3732" i="3"/>
  <c r="V3732" i="3"/>
  <c r="U3732" i="3"/>
  <c r="T3732" i="3"/>
  <c r="W2774" i="3"/>
  <c r="V2774" i="3"/>
  <c r="U2774" i="3"/>
  <c r="T2774" i="3"/>
  <c r="W3024" i="3"/>
  <c r="V3024" i="3"/>
  <c r="U3024" i="3"/>
  <c r="T3024" i="3"/>
  <c r="W3404" i="3"/>
  <c r="V3404" i="3"/>
  <c r="U3404" i="3"/>
  <c r="T3404" i="3"/>
  <c r="W1079" i="3"/>
  <c r="V1079" i="3"/>
  <c r="U1079" i="3"/>
  <c r="T1079" i="3"/>
  <c r="W1262" i="3"/>
  <c r="V1262" i="3"/>
  <c r="U1262" i="3"/>
  <c r="T1262" i="3"/>
  <c r="W3474" i="3"/>
  <c r="V3474" i="3"/>
  <c r="U3474" i="3"/>
  <c r="T3474" i="3"/>
  <c r="W4595" i="3"/>
  <c r="V4595" i="3"/>
  <c r="U4595" i="3"/>
  <c r="T4595" i="3"/>
  <c r="W3893" i="3"/>
  <c r="V3893" i="3"/>
  <c r="U3893" i="3"/>
  <c r="T3893" i="3"/>
  <c r="W2061" i="3"/>
  <c r="V2061" i="3"/>
  <c r="U2061" i="3"/>
  <c r="T2061" i="3"/>
  <c r="W4262" i="3"/>
  <c r="V4262" i="3"/>
  <c r="U4262" i="3"/>
  <c r="T4262" i="3"/>
  <c r="W507" i="3"/>
  <c r="V507" i="3"/>
  <c r="U507" i="3"/>
  <c r="T507" i="3"/>
  <c r="W3393" i="3"/>
  <c r="V3393" i="3"/>
  <c r="U3393" i="3"/>
  <c r="T3393" i="3"/>
  <c r="W2854" i="3"/>
  <c r="V2854" i="3"/>
  <c r="U2854" i="3"/>
  <c r="T2854" i="3"/>
  <c r="W3040" i="3"/>
  <c r="V3040" i="3"/>
  <c r="U3040" i="3"/>
  <c r="T3040" i="3"/>
  <c r="W2209" i="3"/>
  <c r="V2209" i="3"/>
  <c r="U2209" i="3"/>
  <c r="T2209" i="3"/>
  <c r="W3486" i="3"/>
  <c r="V3486" i="3"/>
  <c r="U3486" i="3"/>
  <c r="T3486" i="3"/>
  <c r="W1634" i="3"/>
  <c r="V1634" i="3"/>
  <c r="U1634" i="3"/>
  <c r="T1634" i="3"/>
  <c r="W2588" i="3"/>
  <c r="V2588" i="3"/>
  <c r="U2588" i="3"/>
  <c r="T2588" i="3"/>
  <c r="W2115" i="3"/>
  <c r="V2115" i="3"/>
  <c r="U2115" i="3"/>
  <c r="T2115" i="3"/>
  <c r="W2700" i="3"/>
  <c r="V2700" i="3"/>
  <c r="U2700" i="3"/>
  <c r="T2700" i="3"/>
  <c r="W4111" i="3"/>
  <c r="V4111" i="3"/>
  <c r="U4111" i="3"/>
  <c r="T4111" i="3"/>
  <c r="W2135" i="3"/>
  <c r="V2135" i="3"/>
  <c r="U2135" i="3"/>
  <c r="T2135" i="3"/>
  <c r="W2473" i="3"/>
  <c r="V2473" i="3"/>
  <c r="U2473" i="3"/>
  <c r="T2473" i="3"/>
  <c r="W3127" i="3"/>
  <c r="V3127" i="3"/>
  <c r="U3127" i="3"/>
  <c r="T3127" i="3"/>
  <c r="W3956" i="3"/>
  <c r="V3956" i="3"/>
  <c r="U3956" i="3"/>
  <c r="T3956" i="3"/>
  <c r="W4348" i="3"/>
  <c r="V4348" i="3"/>
  <c r="U4348" i="3"/>
  <c r="T4348" i="3"/>
  <c r="W2485" i="3"/>
  <c r="V2485" i="3"/>
  <c r="U2485" i="3"/>
  <c r="T2485" i="3"/>
  <c r="W4181" i="3"/>
  <c r="V4181" i="3"/>
  <c r="U4181" i="3"/>
  <c r="T4181" i="3"/>
  <c r="W4743" i="3"/>
  <c r="V4743" i="3"/>
  <c r="U4743" i="3"/>
  <c r="T4743" i="3"/>
  <c r="W4740" i="3"/>
  <c r="V4740" i="3"/>
  <c r="U4740" i="3"/>
  <c r="T4740" i="3"/>
  <c r="W4907" i="3"/>
  <c r="V4907" i="3"/>
  <c r="U4907" i="3"/>
  <c r="T4907" i="3"/>
  <c r="W2893" i="3"/>
  <c r="V2893" i="3"/>
  <c r="U2893" i="3"/>
  <c r="T2893" i="3"/>
  <c r="W3241" i="3"/>
  <c r="V3241" i="3"/>
  <c r="U3241" i="3"/>
  <c r="T3241" i="3"/>
  <c r="W4932" i="3"/>
  <c r="V4932" i="3"/>
  <c r="U4932" i="3"/>
  <c r="T4932" i="3"/>
  <c r="W892" i="3"/>
  <c r="V892" i="3"/>
  <c r="U892" i="3"/>
  <c r="T892" i="3"/>
  <c r="W3739" i="3"/>
  <c r="V3739" i="3"/>
  <c r="U3739" i="3"/>
  <c r="T3739" i="3"/>
  <c r="W3430" i="3"/>
  <c r="V3430" i="3"/>
  <c r="U3430" i="3"/>
  <c r="T3430" i="3"/>
  <c r="W4326" i="3"/>
  <c r="V4326" i="3"/>
  <c r="U4326" i="3"/>
  <c r="T4326" i="3"/>
  <c r="W3716" i="3"/>
  <c r="V3716" i="3"/>
  <c r="U3716" i="3"/>
  <c r="T3716" i="3"/>
  <c r="W3265" i="3"/>
  <c r="V3265" i="3"/>
  <c r="U3265" i="3"/>
  <c r="T3265" i="3"/>
  <c r="W2950" i="3"/>
  <c r="V2950" i="3"/>
  <c r="U2950" i="3"/>
  <c r="T2950" i="3"/>
  <c r="W1910" i="3"/>
  <c r="V1910" i="3"/>
  <c r="U1910" i="3"/>
  <c r="T1910" i="3"/>
  <c r="W558" i="3"/>
  <c r="V558" i="3"/>
  <c r="U558" i="3"/>
  <c r="T558" i="3"/>
  <c r="W3571" i="3"/>
  <c r="V3571" i="3"/>
  <c r="U3571" i="3"/>
  <c r="T3571" i="3"/>
  <c r="W4228" i="3"/>
  <c r="V4228" i="3"/>
  <c r="U4228" i="3"/>
  <c r="T4228" i="3"/>
  <c r="W3319" i="3"/>
  <c r="V3319" i="3"/>
  <c r="U3319" i="3"/>
  <c r="T3319" i="3"/>
  <c r="W4569" i="3"/>
  <c r="V4569" i="3"/>
  <c r="U4569" i="3"/>
  <c r="T4569" i="3"/>
  <c r="W1913" i="3"/>
  <c r="V1913" i="3"/>
  <c r="U1913" i="3"/>
  <c r="T1913" i="3"/>
  <c r="W4631" i="3"/>
  <c r="V4631" i="3"/>
  <c r="U4631" i="3"/>
  <c r="T4631" i="3"/>
  <c r="W2615" i="3"/>
  <c r="V2615" i="3"/>
  <c r="U2615" i="3"/>
  <c r="T2615" i="3"/>
  <c r="W1512" i="3"/>
  <c r="V1512" i="3"/>
  <c r="U1512" i="3"/>
  <c r="T1512" i="3"/>
  <c r="W3753" i="3"/>
  <c r="V3753" i="3"/>
  <c r="U3753" i="3"/>
  <c r="T3753" i="3"/>
  <c r="W2213" i="3"/>
  <c r="V2213" i="3"/>
  <c r="U2213" i="3"/>
  <c r="T2213" i="3"/>
  <c r="W203" i="3"/>
  <c r="V203" i="3"/>
  <c r="U203" i="3"/>
  <c r="T203" i="3"/>
  <c r="W2589" i="3"/>
  <c r="V2589" i="3"/>
  <c r="U2589" i="3"/>
  <c r="T2589" i="3"/>
  <c r="W4817" i="3"/>
  <c r="V4817" i="3"/>
  <c r="U4817" i="3"/>
  <c r="T4817" i="3"/>
  <c r="W4306" i="3"/>
  <c r="V4306" i="3"/>
  <c r="U4306" i="3"/>
  <c r="T4306" i="3"/>
  <c r="W1345" i="3"/>
  <c r="V1345" i="3"/>
  <c r="U1345" i="3"/>
  <c r="T1345" i="3"/>
  <c r="W464" i="3"/>
  <c r="V464" i="3"/>
  <c r="U464" i="3"/>
  <c r="T464" i="3"/>
  <c r="W2302" i="3"/>
  <c r="V2302" i="3"/>
  <c r="U2302" i="3"/>
  <c r="T2302" i="3"/>
  <c r="W3196" i="3"/>
  <c r="V3196" i="3"/>
  <c r="U3196" i="3"/>
  <c r="T3196" i="3"/>
  <c r="W2049" i="3"/>
  <c r="V2049" i="3"/>
  <c r="U2049" i="3"/>
  <c r="T2049" i="3"/>
  <c r="W3201" i="3"/>
  <c r="V3201" i="3"/>
  <c r="U3201" i="3"/>
  <c r="T3201" i="3"/>
  <c r="W4596" i="3"/>
  <c r="V4596" i="3"/>
  <c r="U4596" i="3"/>
  <c r="T4596" i="3"/>
  <c r="W3584" i="3"/>
  <c r="V3584" i="3"/>
  <c r="U3584" i="3"/>
  <c r="T3584" i="3"/>
  <c r="W4185" i="3"/>
  <c r="V4185" i="3"/>
  <c r="U4185" i="3"/>
  <c r="T4185" i="3"/>
  <c r="W2494" i="3"/>
  <c r="V2494" i="3"/>
  <c r="U2494" i="3"/>
  <c r="T2494" i="3"/>
  <c r="W1670" i="3"/>
  <c r="V1670" i="3"/>
  <c r="U1670" i="3"/>
  <c r="T1670" i="3"/>
  <c r="W3747" i="3"/>
  <c r="V3747" i="3"/>
  <c r="U3747" i="3"/>
  <c r="T3747" i="3"/>
  <c r="W3156" i="3"/>
  <c r="V3156" i="3"/>
  <c r="U3156" i="3"/>
  <c r="T3156" i="3"/>
  <c r="W953" i="3"/>
  <c r="V953" i="3"/>
  <c r="U953" i="3"/>
  <c r="T953" i="3"/>
  <c r="W4264" i="3"/>
  <c r="V4264" i="3"/>
  <c r="U4264" i="3"/>
  <c r="T4264" i="3"/>
  <c r="W1826" i="3"/>
  <c r="V1826" i="3"/>
  <c r="U1826" i="3"/>
  <c r="T1826" i="3"/>
  <c r="W1553" i="3"/>
  <c r="V1553" i="3"/>
  <c r="U1553" i="3"/>
  <c r="T1553" i="3"/>
  <c r="W4667" i="3"/>
  <c r="V4667" i="3"/>
  <c r="U4667" i="3"/>
  <c r="T4667" i="3"/>
  <c r="W792" i="3"/>
  <c r="V792" i="3"/>
  <c r="U792" i="3"/>
  <c r="T792" i="3"/>
  <c r="W3162" i="3"/>
  <c r="V3162" i="3"/>
  <c r="U3162" i="3"/>
  <c r="T3162" i="3"/>
  <c r="W2233" i="3"/>
  <c r="V2233" i="3"/>
  <c r="U2233" i="3"/>
  <c r="T2233" i="3"/>
  <c r="W3153" i="3"/>
  <c r="V3153" i="3"/>
  <c r="U3153" i="3"/>
  <c r="T3153" i="3"/>
  <c r="W2444" i="3"/>
  <c r="V2444" i="3"/>
  <c r="U2444" i="3"/>
  <c r="T2444" i="3"/>
  <c r="W4037" i="3"/>
  <c r="V4037" i="3"/>
  <c r="U4037" i="3"/>
  <c r="T4037" i="3"/>
  <c r="W4611" i="3"/>
  <c r="V4611" i="3"/>
  <c r="U4611" i="3"/>
  <c r="T4611" i="3"/>
  <c r="W2031" i="3"/>
  <c r="V2031" i="3"/>
  <c r="U2031" i="3"/>
  <c r="T2031" i="3"/>
  <c r="W113" i="3"/>
  <c r="V113" i="3"/>
  <c r="U113" i="3"/>
  <c r="T113" i="3"/>
  <c r="W2860" i="3"/>
  <c r="V2860" i="3"/>
  <c r="U2860" i="3"/>
  <c r="T2860" i="3"/>
  <c r="W2480" i="3"/>
  <c r="V2480" i="3"/>
  <c r="U2480" i="3"/>
  <c r="T2480" i="3"/>
  <c r="W2337" i="3"/>
  <c r="V2337" i="3"/>
  <c r="U2337" i="3"/>
  <c r="T2337" i="3"/>
  <c r="W4480" i="3"/>
  <c r="V4480" i="3"/>
  <c r="U4480" i="3"/>
  <c r="T4480" i="3"/>
  <c r="W3289" i="3"/>
  <c r="V3289" i="3"/>
  <c r="U3289" i="3"/>
  <c r="T3289" i="3"/>
  <c r="W4654" i="3"/>
  <c r="V4654" i="3"/>
  <c r="U4654" i="3"/>
  <c r="T4654" i="3"/>
  <c r="W2159" i="3"/>
  <c r="V2159" i="3"/>
  <c r="U2159" i="3"/>
  <c r="T2159" i="3"/>
  <c r="W2578" i="3"/>
  <c r="V2578" i="3"/>
  <c r="U2578" i="3"/>
  <c r="T2578" i="3"/>
  <c r="W3470" i="3"/>
  <c r="V3470" i="3"/>
  <c r="U3470" i="3"/>
  <c r="T3470" i="3"/>
  <c r="W4801" i="3"/>
  <c r="V4801" i="3"/>
  <c r="U4801" i="3"/>
  <c r="T4801" i="3"/>
  <c r="W3812" i="3"/>
  <c r="V3812" i="3"/>
  <c r="U3812" i="3"/>
  <c r="T3812" i="3"/>
  <c r="W3915" i="3"/>
  <c r="V3915" i="3"/>
  <c r="U3915" i="3"/>
  <c r="T3915" i="3"/>
  <c r="W3363" i="3"/>
  <c r="V3363" i="3"/>
  <c r="U3363" i="3"/>
  <c r="T3363" i="3"/>
  <c r="W1184" i="3"/>
  <c r="V1184" i="3"/>
  <c r="U1184" i="3"/>
  <c r="T1184" i="3"/>
  <c r="W2783" i="3"/>
  <c r="V2783" i="3"/>
  <c r="U2783" i="3"/>
  <c r="T2783" i="3"/>
  <c r="W3691" i="3"/>
  <c r="V3691" i="3"/>
  <c r="U3691" i="3"/>
  <c r="T3691" i="3"/>
  <c r="W2490" i="3"/>
  <c r="V2490" i="3"/>
  <c r="U2490" i="3"/>
  <c r="T2490" i="3"/>
  <c r="W4135" i="3"/>
  <c r="V4135" i="3"/>
  <c r="U4135" i="3"/>
  <c r="T4135" i="3"/>
  <c r="W3989" i="3"/>
  <c r="V3989" i="3"/>
  <c r="U3989" i="3"/>
  <c r="T3989" i="3"/>
  <c r="W4988" i="3"/>
  <c r="V4988" i="3"/>
  <c r="U4988" i="3"/>
  <c r="T4988" i="3"/>
  <c r="W2118" i="3"/>
  <c r="V2118" i="3"/>
  <c r="U2118" i="3"/>
  <c r="T2118" i="3"/>
  <c r="W3688" i="3"/>
  <c r="V3688" i="3"/>
  <c r="U3688" i="3"/>
  <c r="T3688" i="3"/>
  <c r="W3607" i="3"/>
  <c r="V3607" i="3"/>
  <c r="U3607" i="3"/>
  <c r="T3607" i="3"/>
  <c r="W4150" i="3"/>
  <c r="V4150" i="3"/>
  <c r="U4150" i="3"/>
  <c r="T4150" i="3"/>
  <c r="W4758" i="3"/>
  <c r="V4758" i="3"/>
  <c r="U4758" i="3"/>
  <c r="T4758" i="3"/>
  <c r="W4058" i="3"/>
  <c r="V4058" i="3"/>
  <c r="U4058" i="3"/>
  <c r="T4058" i="3"/>
  <c r="W2604" i="3"/>
  <c r="V2604" i="3"/>
  <c r="U2604" i="3"/>
  <c r="T2604" i="3"/>
  <c r="W1149" i="3"/>
  <c r="V1149" i="3"/>
  <c r="U1149" i="3"/>
  <c r="T1149" i="3"/>
  <c r="W3297" i="3"/>
  <c r="V3297" i="3"/>
  <c r="U3297" i="3"/>
  <c r="T3297" i="3"/>
  <c r="W3783" i="3"/>
  <c r="V3783" i="3"/>
  <c r="U3783" i="3"/>
  <c r="T3783" i="3"/>
  <c r="W4609" i="3"/>
  <c r="V4609" i="3"/>
  <c r="U4609" i="3"/>
  <c r="T4609" i="3"/>
  <c r="W4622" i="3"/>
  <c r="V4622" i="3"/>
  <c r="U4622" i="3"/>
  <c r="T4622" i="3"/>
  <c r="W3869" i="3"/>
  <c r="V3869" i="3"/>
  <c r="U3869" i="3"/>
  <c r="T3869" i="3"/>
  <c r="W1547" i="3"/>
  <c r="V1547" i="3"/>
  <c r="U1547" i="3"/>
  <c r="T1547" i="3"/>
  <c r="W3109" i="3"/>
  <c r="V3109" i="3"/>
  <c r="U3109" i="3"/>
  <c r="T3109" i="3"/>
  <c r="W2329" i="3"/>
  <c r="V2329" i="3"/>
  <c r="U2329" i="3"/>
  <c r="T2329" i="3"/>
  <c r="W2772" i="3"/>
  <c r="V2772" i="3"/>
  <c r="U2772" i="3"/>
  <c r="T2772" i="3"/>
  <c r="W2140" i="3"/>
  <c r="V2140" i="3"/>
  <c r="U2140" i="3"/>
  <c r="T2140" i="3"/>
  <c r="W4097" i="3"/>
  <c r="V4097" i="3"/>
  <c r="U4097" i="3"/>
  <c r="T4097" i="3"/>
  <c r="W623" i="3"/>
  <c r="V623" i="3"/>
  <c r="U623" i="3"/>
  <c r="T623" i="3"/>
  <c r="W2546" i="3"/>
  <c r="V2546" i="3"/>
  <c r="U2546" i="3"/>
  <c r="T2546" i="3"/>
  <c r="W2263" i="3"/>
  <c r="V2263" i="3"/>
  <c r="U2263" i="3"/>
  <c r="T2263" i="3"/>
  <c r="W3682" i="3"/>
  <c r="V3682" i="3"/>
  <c r="U3682" i="3"/>
  <c r="T3682" i="3"/>
  <c r="W4342" i="3"/>
  <c r="V4342" i="3"/>
  <c r="U4342" i="3"/>
  <c r="T4342" i="3"/>
  <c r="W4305" i="3"/>
  <c r="V4305" i="3"/>
  <c r="U4305" i="3"/>
  <c r="T4305" i="3"/>
  <c r="W4315" i="3"/>
  <c r="V4315" i="3"/>
  <c r="U4315" i="3"/>
  <c r="T4315" i="3"/>
  <c r="W2077" i="3"/>
  <c r="V2077" i="3"/>
  <c r="U2077" i="3"/>
  <c r="T2077" i="3"/>
  <c r="W3182" i="3"/>
  <c r="V3182" i="3"/>
  <c r="U3182" i="3"/>
  <c r="T3182" i="3"/>
  <c r="W4042" i="3"/>
  <c r="V4042" i="3"/>
  <c r="U4042" i="3"/>
  <c r="T4042" i="3"/>
  <c r="W4921" i="3"/>
  <c r="V4921" i="3"/>
  <c r="U4921" i="3"/>
  <c r="T4921" i="3"/>
  <c r="W4440" i="3"/>
  <c r="V4440" i="3"/>
  <c r="U4440" i="3"/>
  <c r="T4440" i="3"/>
  <c r="W4971" i="3"/>
  <c r="V4971" i="3"/>
  <c r="U4971" i="3"/>
  <c r="T4971" i="3"/>
  <c r="W4692" i="3"/>
  <c r="V4692" i="3"/>
  <c r="U4692" i="3"/>
  <c r="T4692" i="3"/>
  <c r="W1961" i="3"/>
  <c r="V1961" i="3"/>
  <c r="U1961" i="3"/>
  <c r="T1961" i="3"/>
  <c r="W4593" i="3"/>
  <c r="V4593" i="3"/>
  <c r="U4593" i="3"/>
  <c r="T4593" i="3"/>
  <c r="W4172" i="3"/>
  <c r="V4172" i="3"/>
  <c r="U4172" i="3"/>
  <c r="T4172" i="3"/>
  <c r="W3187" i="3"/>
  <c r="V3187" i="3"/>
  <c r="U3187" i="3"/>
  <c r="T3187" i="3"/>
  <c r="W3164" i="3"/>
  <c r="V3164" i="3"/>
  <c r="U3164" i="3"/>
  <c r="T3164" i="3"/>
  <c r="W3285" i="3"/>
  <c r="V3285" i="3"/>
  <c r="U3285" i="3"/>
  <c r="T3285" i="3"/>
  <c r="W4983" i="3"/>
  <c r="V4983" i="3"/>
  <c r="U4983" i="3"/>
  <c r="T4983" i="3"/>
  <c r="W3531" i="3"/>
  <c r="V3531" i="3"/>
  <c r="U3531" i="3"/>
  <c r="T3531" i="3"/>
  <c r="W832" i="3"/>
  <c r="V832" i="3"/>
  <c r="U832" i="3"/>
  <c r="T832" i="3"/>
  <c r="W4368" i="3"/>
  <c r="V4368" i="3"/>
  <c r="U4368" i="3"/>
  <c r="T4368" i="3"/>
  <c r="W4640" i="3"/>
  <c r="V4640" i="3"/>
  <c r="U4640" i="3"/>
  <c r="T4640" i="3"/>
  <c r="W4663" i="3"/>
  <c r="V4663" i="3"/>
  <c r="U4663" i="3"/>
  <c r="T4663" i="3"/>
  <c r="W4055" i="3"/>
  <c r="V4055" i="3"/>
  <c r="U4055" i="3"/>
  <c r="T4055" i="3"/>
  <c r="W4499" i="3"/>
  <c r="V4499" i="3"/>
  <c r="U4499" i="3"/>
  <c r="T4499" i="3"/>
  <c r="W3999" i="3"/>
  <c r="V3999" i="3"/>
  <c r="U3999" i="3"/>
  <c r="T3999" i="3"/>
  <c r="W2208" i="3"/>
  <c r="V2208" i="3"/>
  <c r="U2208" i="3"/>
  <c r="T220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5CB1C-9686-44A8-9239-D96CD105E534}" keepAlive="1" name="Query - INC 5000 Companies 2019" description="Connection to the 'INC 5000 Companies 2019' query in the workbook." type="5" refreshedVersion="8" background="1" saveData="1">
    <dbPr connection="Provider=Microsoft.Mashup.OleDb.1;Data Source=$Workbook$;Location=&quot;INC 5000 Companies 2019&quot;;Extended Properties=&quot;&quot;" command="SELECT * FROM [INC 5000 Companies 2019]"/>
  </connection>
</connections>
</file>

<file path=xl/sharedStrings.xml><?xml version="1.0" encoding="utf-8"?>
<sst xmlns="http://schemas.openxmlformats.org/spreadsheetml/2006/main" count="40177" uniqueCount="17752">
  <si>
    <t>Row Labels</t>
  </si>
  <si>
    <t>Count of state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</si>
  <si>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</si>
  <si>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</si>
  <si>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</si>
  <si>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</si>
  <si>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</si>
  <si>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</si>
  <si>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</si>
  <si>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</si>
  <si>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</si>
  <si>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</si>
  <si>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</si>
  <si>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</si>
  <si>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</si>
  <si>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</si>
  <si>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</si>
  <si>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</si>
  <si>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</si>
  <si>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</si>
  <si>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</si>
  <si>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</si>
  <si>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</si>
  <si>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</si>
  <si>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</si>
  <si>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</si>
  <si>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</si>
  <si>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</si>
  <si>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</si>
  <si>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</si>
  <si>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</si>
  <si>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</si>
  <si>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</si>
  <si>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</si>
  <si>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</si>
  <si>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</si>
  <si>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</si>
  <si>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</si>
  <si>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</si>
  <si>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</si>
  <si>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</si>
  <si>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</si>
  <si>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</si>
  <si>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</si>
  <si>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</si>
  <si>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</si>
  <si>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</si>
  <si>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</si>
  <si>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</si>
  <si>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</si>
  <si>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</si>
  <si>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</si>
  <si>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</si>
  <si>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Grand Total</t>
  </si>
  <si>
    <t>rank</t>
  </si>
  <si>
    <t>profile</t>
  </si>
  <si>
    <t>name</t>
  </si>
  <si>
    <t>url</t>
  </si>
  <si>
    <t>revenue</t>
  </si>
  <si>
    <t>Revenue_new</t>
  </si>
  <si>
    <t>growth_%</t>
  </si>
  <si>
    <t>industry</t>
  </si>
  <si>
    <t>workers</t>
  </si>
  <si>
    <t>workers_cleaned</t>
  </si>
  <si>
    <t>previous_workers</t>
  </si>
  <si>
    <t>Worker Change</t>
  </si>
  <si>
    <t>Workforce</t>
  </si>
  <si>
    <t>Small_Workforce</t>
  </si>
  <si>
    <t>Medium_Workforce</t>
  </si>
  <si>
    <t>Large_Workforce</t>
  </si>
  <si>
    <t>founded</t>
  </si>
  <si>
    <t>yrs_on_list</t>
  </si>
  <si>
    <t>Tiers</t>
  </si>
  <si>
    <t>First-Time</t>
  </si>
  <si>
    <t>Rising Star</t>
  </si>
  <si>
    <t>Established</t>
  </si>
  <si>
    <t>Elites</t>
  </si>
  <si>
    <t>metro</t>
  </si>
  <si>
    <t>metro_cleaned</t>
  </si>
  <si>
    <t>city</t>
  </si>
  <si>
    <t>state</t>
  </si>
  <si>
    <t>https://www.inc.com/profile/nassau-national-cable</t>
  </si>
  <si>
    <t>Nassau National Cable</t>
  </si>
  <si>
    <t>http://nassaunationalcable.com</t>
  </si>
  <si>
    <t>11 Million</t>
  </si>
  <si>
    <t>Business Products &amp; Services</t>
  </si>
  <si>
    <t>New York City</t>
  </si>
  <si>
    <t>GREAT NECK</t>
  </si>
  <si>
    <t>https://www.inc.com/profile/westminster-american-insurance-company</t>
  </si>
  <si>
    <t>Westminster American Insurance Company</t>
  </si>
  <si>
    <t>westminsteramerican.com</t>
  </si>
  <si>
    <t>26.1 Million</t>
  </si>
  <si>
    <t>Insurance</t>
  </si>
  <si>
    <t>Baltimore</t>
  </si>
  <si>
    <t>Owings Mills</t>
  </si>
  <si>
    <t>https://www.inc.com/profile/seaway-printing-company</t>
  </si>
  <si>
    <t>Seaway Printing Company</t>
  </si>
  <si>
    <t>seawayprinting.com</t>
  </si>
  <si>
    <t>11.2 Million</t>
  </si>
  <si>
    <t/>
  </si>
  <si>
    <t>Green Bay</t>
  </si>
  <si>
    <t>https://www.inc.com/profile/the-garland-company</t>
  </si>
  <si>
    <t>The Garland Company</t>
  </si>
  <si>
    <t>garlandco.com</t>
  </si>
  <si>
    <t>738.2 Million</t>
  </si>
  <si>
    <t>Manufacturing</t>
  </si>
  <si>
    <t>Cleveland</t>
  </si>
  <si>
    <t>https://www.inc.com/profile/baskervill</t>
  </si>
  <si>
    <t>Baskervill</t>
  </si>
  <si>
    <t>baskervill.com</t>
  </si>
  <si>
    <t>23.7 Million</t>
  </si>
  <si>
    <t>Engineering</t>
  </si>
  <si>
    <t>Richmond, VA</t>
  </si>
  <si>
    <t>Richmond</t>
  </si>
  <si>
    <t>https://www.inc.com/profile/lafayette-metal-glass-company</t>
  </si>
  <si>
    <t>Lafayette Metal &amp; Glass Company</t>
  </si>
  <si>
    <t>lmgny.com</t>
  </si>
  <si>
    <t>40.1 Million</t>
  </si>
  <si>
    <t>Construction</t>
  </si>
  <si>
    <t>Hauppauge</t>
  </si>
  <si>
    <t>https://www.inc.com/profile/nix-companies</t>
  </si>
  <si>
    <t>Nix Companies</t>
  </si>
  <si>
    <t>nixcompanies.com</t>
  </si>
  <si>
    <t>11.3 Million</t>
  </si>
  <si>
    <t>Poseyville</t>
  </si>
  <si>
    <t>https://www.inc.com/profile/maplemark-bank</t>
  </si>
  <si>
    <t>MapleMark Bank</t>
  </si>
  <si>
    <t>maplemarkbank.com</t>
  </si>
  <si>
    <t>7.5 Million</t>
  </si>
  <si>
    <t>Financial Services</t>
  </si>
  <si>
    <t>Dallas</t>
  </si>
  <si>
    <t>https://www.inc.com/profile/jones-sign-company</t>
  </si>
  <si>
    <t>Jones Sign Company</t>
  </si>
  <si>
    <t>jonessign.com</t>
  </si>
  <si>
    <t>109.6 Million</t>
  </si>
  <si>
    <t>De Pere</t>
  </si>
  <si>
    <t>https://www.inc.com/profile/edward-marc-brands</t>
  </si>
  <si>
    <t>Edward Marc Brands</t>
  </si>
  <si>
    <t>http://edwardmarc.com</t>
  </si>
  <si>
    <t>46.1 Million</t>
  </si>
  <si>
    <t>Food &amp; Beverage</t>
  </si>
  <si>
    <t>Pittsburgh, PA</t>
  </si>
  <si>
    <t>Pittsburgh</t>
  </si>
  <si>
    <t>https://www.inc.com/profile/dane-manufacturing</t>
  </si>
  <si>
    <t>Dane Manufacturing</t>
  </si>
  <si>
    <t>danemfg.com</t>
  </si>
  <si>
    <t>29.6 Million</t>
  </si>
  <si>
    <t>Madison, WI</t>
  </si>
  <si>
    <t>Dane</t>
  </si>
  <si>
    <t>https://www.inc.com/profile/t-parker-host</t>
  </si>
  <si>
    <t>T. Parker Host</t>
  </si>
  <si>
    <t>tparkerhost.com</t>
  </si>
  <si>
    <t>95.7 Million</t>
  </si>
  <si>
    <t>Logistics &amp; Transportation</t>
  </si>
  <si>
    <t>Virginia Beach</t>
  </si>
  <si>
    <t>Norfolk</t>
  </si>
  <si>
    <t>https://www.inc.com/profile/young-automotive-group</t>
  </si>
  <si>
    <t>Young Automotive Group</t>
  </si>
  <si>
    <t>youngautomotive.com</t>
  </si>
  <si>
    <t>886.5 Million</t>
  </si>
  <si>
    <t>Retail</t>
  </si>
  <si>
    <t>Ogden-Clearfield, UT</t>
  </si>
  <si>
    <t>Layton</t>
  </si>
  <si>
    <t>https://www.inc.com/profile/united-real-estate-group</t>
  </si>
  <si>
    <t>United Real Estate Group</t>
  </si>
  <si>
    <t>ure-group.com</t>
  </si>
  <si>
    <t>41.5 Million</t>
  </si>
  <si>
    <t>Real Estate</t>
  </si>
  <si>
    <t>Kansas City, MO-KS</t>
  </si>
  <si>
    <t>Kansas City</t>
  </si>
  <si>
    <t>https://www.inc.com/profile/virtual-supply</t>
  </si>
  <si>
    <t>Virtual Supply</t>
  </si>
  <si>
    <t>virtual-supply.com</t>
  </si>
  <si>
    <t>101.4 Million</t>
  </si>
  <si>
    <t>Consumer Products &amp; Services</t>
  </si>
  <si>
    <t>Beaverton</t>
  </si>
  <si>
    <t>https://www.inc.com/profile/schneller-and-knochelmann-plumbing-heating-and-air</t>
  </si>
  <si>
    <t>Schneller and Knochelmann Plumbing Heating and Air</t>
  </si>
  <si>
    <t>schnellerair.com</t>
  </si>
  <si>
    <t>10.7 Million</t>
  </si>
  <si>
    <t>Cincinnati</t>
  </si>
  <si>
    <t>https://www.inc.com/profile/fire-equipment</t>
  </si>
  <si>
    <t>Fire Equipment</t>
  </si>
  <si>
    <t>feinewengland.com</t>
  </si>
  <si>
    <t>21.7 Million</t>
  </si>
  <si>
    <t>Boston</t>
  </si>
  <si>
    <t>MEDFORD</t>
  </si>
  <si>
    <t>https://www.inc.com/profile/arnolds-office-furniture</t>
  </si>
  <si>
    <t>Arnold's Office Furniture</t>
  </si>
  <si>
    <t>arnoldsofficefurniture.com</t>
  </si>
  <si>
    <t>18.8 Million</t>
  </si>
  <si>
    <t>Philadelphia</t>
  </si>
  <si>
    <t>Bridgeport</t>
  </si>
  <si>
    <t>https://www.inc.com/profile/nfi-industries</t>
  </si>
  <si>
    <t>NFI Industries</t>
  </si>
  <si>
    <t>nfiindustries.com</t>
  </si>
  <si>
    <t>2 Billion</t>
  </si>
  <si>
    <t>Cher</t>
  </si>
  <si>
    <t>https://www.inc.com/profile/goettl-air-conditioning</t>
  </si>
  <si>
    <t>Goettl Air Conditioning</t>
  </si>
  <si>
    <t>goettl.com</t>
  </si>
  <si>
    <t>69.3 Million</t>
  </si>
  <si>
    <t>Las Vegas, NV</t>
  </si>
  <si>
    <t>Las Vegas</t>
  </si>
  <si>
    <t>https://www.inc.com/profile/barrett-distribution-centers</t>
  </si>
  <si>
    <t>Barrett Distribution Centers</t>
  </si>
  <si>
    <t>barrettdistribution.com</t>
  </si>
  <si>
    <t>110.9 Million</t>
  </si>
  <si>
    <t>Franklin</t>
  </si>
  <si>
    <t>https://www.inc.com/profile/precision-laser-services</t>
  </si>
  <si>
    <t>Precision Laser Services</t>
  </si>
  <si>
    <t>plsmfg.com</t>
  </si>
  <si>
    <t>4.4 Million</t>
  </si>
  <si>
    <t>Fort Wayne</t>
  </si>
  <si>
    <t>https://www.inc.com/profile/guardian-services</t>
  </si>
  <si>
    <t>Guardian Services</t>
  </si>
  <si>
    <t>guardiandallas.com</t>
  </si>
  <si>
    <t>3.3 Million</t>
  </si>
  <si>
    <t>https://www.inc.com/profile/raymer-oil-company</t>
  </si>
  <si>
    <t>Raymer Oil Company</t>
  </si>
  <si>
    <t>fastphils.net</t>
  </si>
  <si>
    <t>153.2 Million</t>
  </si>
  <si>
    <t>Statesville</t>
  </si>
  <si>
    <t>https://www.inc.com/profile/rice-insurance</t>
  </si>
  <si>
    <t>Rice Insurance</t>
  </si>
  <si>
    <t>riceinsurance.com</t>
  </si>
  <si>
    <t>14.9 Million</t>
  </si>
  <si>
    <t>Bellingham</t>
  </si>
  <si>
    <t>https://www.inc.com/profile/village-plumbing-air</t>
  </si>
  <si>
    <t>Village Plumbing &amp; Air</t>
  </si>
  <si>
    <t>villageplumbing.com</t>
  </si>
  <si>
    <t>15.8 Million</t>
  </si>
  <si>
    <t>Houston</t>
  </si>
  <si>
    <t>https://www.inc.com/profile/blount-fine-foods</t>
  </si>
  <si>
    <t>Blount Fine Foods</t>
  </si>
  <si>
    <t>blountfinefoods.com</t>
  </si>
  <si>
    <t>360.8 Million</t>
  </si>
  <si>
    <t>Fall River</t>
  </si>
  <si>
    <t>https://www.inc.com/profile/pye-barker-fire</t>
  </si>
  <si>
    <t>Pye-Barker Fire</t>
  </si>
  <si>
    <t>pyebarkerfire.com</t>
  </si>
  <si>
    <t>67.4 Million</t>
  </si>
  <si>
    <t>Atlanta</t>
  </si>
  <si>
    <t>Alpharetta</t>
  </si>
  <si>
    <t>https://www.inc.com/profile/milos-tea-company</t>
  </si>
  <si>
    <t>Milo's Tea Company</t>
  </si>
  <si>
    <t>drinkmilos.com</t>
  </si>
  <si>
    <t>110.2 Million</t>
  </si>
  <si>
    <t>Birmingham, AL</t>
  </si>
  <si>
    <t>Birmingham</t>
  </si>
  <si>
    <t>https://www.inc.com/profile/sawyer-manufacturing-company</t>
  </si>
  <si>
    <t>Sawyer Manufacturing Company</t>
  </si>
  <si>
    <t>sawyermfg.com</t>
  </si>
  <si>
    <t>16.5 Million</t>
  </si>
  <si>
    <t>Tulsa, OK</t>
  </si>
  <si>
    <t>Tulsa</t>
  </si>
  <si>
    <t>https://www.inc.com/profile/holmberg-mechanical</t>
  </si>
  <si>
    <t>Holmberg Mechanical</t>
  </si>
  <si>
    <t>holmbergco.com</t>
  </si>
  <si>
    <t>65.8 Million</t>
  </si>
  <si>
    <t>Seattle</t>
  </si>
  <si>
    <t>Bellevue</t>
  </si>
  <si>
    <t>https://www.inc.com/profile/quaker-window-products</t>
  </si>
  <si>
    <t>Quaker Window Products</t>
  </si>
  <si>
    <t>quakerwindows.com</t>
  </si>
  <si>
    <t>155.5 Million</t>
  </si>
  <si>
    <t>Freeburg</t>
  </si>
  <si>
    <t>https://www.inc.com/profile/sterling-site-access-solutions</t>
  </si>
  <si>
    <t>Sterling Site Access Solutions</t>
  </si>
  <si>
    <t>sterlingsolutions.com</t>
  </si>
  <si>
    <t>240.8 Million</t>
  </si>
  <si>
    <t>Chicago</t>
  </si>
  <si>
    <t>Phoenix</t>
  </si>
  <si>
    <t>https://www.inc.com/profile/oklahoma-forge</t>
  </si>
  <si>
    <t>Oklahoma Forge</t>
  </si>
  <si>
    <t>oklahomaforge.com</t>
  </si>
  <si>
    <t>29.4 Million</t>
  </si>
  <si>
    <t>tulsa</t>
  </si>
  <si>
    <t>https://www.inc.com/profile/tidewater-fleet-supply</t>
  </si>
  <si>
    <t>Tidewater Fleet Supply</t>
  </si>
  <si>
    <t>tidewaterfleetsupply.com</t>
  </si>
  <si>
    <t>60.7 Million</t>
  </si>
  <si>
    <t>https://www.inc.com/profile/timmons-group</t>
  </si>
  <si>
    <t>Timmons Group</t>
  </si>
  <si>
    <t>timmons.com</t>
  </si>
  <si>
    <t>86.4 Million</t>
  </si>
  <si>
    <t>https://www.inc.com/profile/northside-tool-rental</t>
  </si>
  <si>
    <t>Northside Tool Rental</t>
  </si>
  <si>
    <t>northsidetoolrental.com</t>
  </si>
  <si>
    <t>3.7 Million</t>
  </si>
  <si>
    <t>https://www.inc.com/profile/oac-services</t>
  </si>
  <si>
    <t>OAC Services</t>
  </si>
  <si>
    <t>oacsvcs.com</t>
  </si>
  <si>
    <t>30.6 Million</t>
  </si>
  <si>
    <t>https://www.inc.com/profile/the-predictive-index</t>
  </si>
  <si>
    <t>The Predictive Index</t>
  </si>
  <si>
    <t>predictiveindex.com</t>
  </si>
  <si>
    <t>40.7 Million</t>
  </si>
  <si>
    <t>Westwood</t>
  </si>
  <si>
    <t>https://www.inc.com/profile/black-haak-heating</t>
  </si>
  <si>
    <t>Black-Haak Heating</t>
  </si>
  <si>
    <t>black-haak.com</t>
  </si>
  <si>
    <t>7.1 Million</t>
  </si>
  <si>
    <t>Greenville</t>
  </si>
  <si>
    <t>https://www.inc.com/profile/84-lumber-company</t>
  </si>
  <si>
    <t>84 Lumber Company</t>
  </si>
  <si>
    <t>84lumber.com</t>
  </si>
  <si>
    <t>3.9 Billion</t>
  </si>
  <si>
    <t>Eighty Four</t>
  </si>
  <si>
    <t>https://www.inc.com/profile/mcclure</t>
  </si>
  <si>
    <t>McClure</t>
  </si>
  <si>
    <t>mecresults.com</t>
  </si>
  <si>
    <t>38.9 Million</t>
  </si>
  <si>
    <t>Des Moines, IA</t>
  </si>
  <si>
    <t>Clive</t>
  </si>
  <si>
    <t>https://www.inc.com/profile/schaal-plumbing-heating-cooling</t>
  </si>
  <si>
    <t>Schaal Plumbing, Heating &amp; Cooling</t>
  </si>
  <si>
    <t>callschaalyaall.com</t>
  </si>
  <si>
    <t>10.6 Million</t>
  </si>
  <si>
    <t>Des Moines</t>
  </si>
  <si>
    <t>https://www.inc.com/profile/allied-universal</t>
  </si>
  <si>
    <t>Allied Universal</t>
  </si>
  <si>
    <t>http://aus.com</t>
  </si>
  <si>
    <t>5.8 Billion</t>
  </si>
  <si>
    <t>Security</t>
  </si>
  <si>
    <t>Los Angeles</t>
  </si>
  <si>
    <t>Santa Ana</t>
  </si>
  <si>
    <t>https://www.inc.com/profile/call-management-resources</t>
  </si>
  <si>
    <t>Call Management Resources</t>
  </si>
  <si>
    <t>callcmr.com</t>
  </si>
  <si>
    <t>4.1 Million</t>
  </si>
  <si>
    <t>Telecommunications</t>
  </si>
  <si>
    <t>Columbus, OH</t>
  </si>
  <si>
    <t>Grandview</t>
  </si>
  <si>
    <t>https://www.inc.com/profile/go-forth-pest-control</t>
  </si>
  <si>
    <t>Go-Forth Pest Control</t>
  </si>
  <si>
    <t>go-forth.com</t>
  </si>
  <si>
    <t>6.7 Million</t>
  </si>
  <si>
    <t>High Point</t>
  </si>
  <si>
    <t>https://www.inc.com/profile/cart-mart</t>
  </si>
  <si>
    <t>CART MART</t>
  </si>
  <si>
    <t>cartmart.com</t>
  </si>
  <si>
    <t>San Diego</t>
  </si>
  <si>
    <t>San Marcos</t>
  </si>
  <si>
    <t>https://www.inc.com/profile/all-american-pest-control</t>
  </si>
  <si>
    <t>All-American Pest Control</t>
  </si>
  <si>
    <t>allamericanpestcontrol.com</t>
  </si>
  <si>
    <t>6 Million</t>
  </si>
  <si>
    <t>Nashville</t>
  </si>
  <si>
    <t>https://www.inc.com/profile/credit-service-intl</t>
  </si>
  <si>
    <t>Credit Service Intl.</t>
  </si>
  <si>
    <t>creditserviceintl.com</t>
  </si>
  <si>
    <t>2.1 Million</t>
  </si>
  <si>
    <t>Health</t>
  </si>
  <si>
    <t>Minneapolis</t>
  </si>
  <si>
    <t>Hudson</t>
  </si>
  <si>
    <t>https://www.inc.com/profile/sonwil-distribution-and-logistics</t>
  </si>
  <si>
    <t>Sonwil Distribution and Logistics</t>
  </si>
  <si>
    <t>sonwil.com</t>
  </si>
  <si>
    <t>85.3 Million</t>
  </si>
  <si>
    <t>Buffalo</t>
  </si>
  <si>
    <t>https://www.inc.com/profile/clark-bros</t>
  </si>
  <si>
    <t>Clark Bros.</t>
  </si>
  <si>
    <t>clarkbrosinc.com</t>
  </si>
  <si>
    <t>43.3 Million</t>
  </si>
  <si>
    <t>Fresno</t>
  </si>
  <si>
    <t>https://www.inc.com/profile/cmba-architects</t>
  </si>
  <si>
    <t>CMBA Architects</t>
  </si>
  <si>
    <t>cmbaarchitects.com</t>
  </si>
  <si>
    <t>14.7 Million</t>
  </si>
  <si>
    <t>Sioux City</t>
  </si>
  <si>
    <t>https://www.inc.com/profile/americollect</t>
  </si>
  <si>
    <t>Americollect</t>
  </si>
  <si>
    <t>americollect.com</t>
  </si>
  <si>
    <t>28.4 Million</t>
  </si>
  <si>
    <t>Manitowoc</t>
  </si>
  <si>
    <t>https://www.inc.com/profile/republic-bank-of-chicago</t>
  </si>
  <si>
    <t>Republic Bank of Chicago</t>
  </si>
  <si>
    <t>republicebank.com</t>
  </si>
  <si>
    <t>109.5 Million</t>
  </si>
  <si>
    <t>Oak Brook</t>
  </si>
  <si>
    <t>https://www.inc.com/profile/dallas-unique-indoor-comfort-ltd</t>
  </si>
  <si>
    <t>Dallas Unique Indoor Comfort</t>
  </si>
  <si>
    <t>http://theontimeexperts.com</t>
  </si>
  <si>
    <t>11.9 Million</t>
  </si>
  <si>
    <t>https://www.inc.com/profile/berry-law-firm</t>
  </si>
  <si>
    <t>Berry Law Firm</t>
  </si>
  <si>
    <t>jsberrylaw.com</t>
  </si>
  <si>
    <t>Lincoln</t>
  </si>
  <si>
    <t>https://www.inc.com/profile/towner-communications</t>
  </si>
  <si>
    <t>Towner Communications</t>
  </si>
  <si>
    <t>townerkc.com</t>
  </si>
  <si>
    <t>2 Million</t>
  </si>
  <si>
    <t>Mission</t>
  </si>
  <si>
    <t>https://www.inc.com/profile/clayton-signs</t>
  </si>
  <si>
    <t>Clayton Signs</t>
  </si>
  <si>
    <t>claytonsigns.com</t>
  </si>
  <si>
    <t>13.6 Million</t>
  </si>
  <si>
    <t>Lake City</t>
  </si>
  <si>
    <t>https://www.inc.com/profile/affiliated-communications-dba-alert-communications</t>
  </si>
  <si>
    <t>Affiliated Communications dba Alert Communications</t>
  </si>
  <si>
    <t>alertcommunications.com</t>
  </si>
  <si>
    <t>17 Million</t>
  </si>
  <si>
    <t>Oxnard-Thousand Oaks-Ventura, CA</t>
  </si>
  <si>
    <t>Camarillo</t>
  </si>
  <si>
    <t>https://www.inc.com/profile/big-d-construction-corp</t>
  </si>
  <si>
    <t>Big-D Construction Corp.</t>
  </si>
  <si>
    <t>big-d.com</t>
  </si>
  <si>
    <t>1.5 Billion</t>
  </si>
  <si>
    <t>Salt Lake City</t>
  </si>
  <si>
    <t>https://www.inc.com/profile/procida-construction</t>
  </si>
  <si>
    <t>Procida Construction</t>
  </si>
  <si>
    <t>procidacompanies.com</t>
  </si>
  <si>
    <t>167.6 Million</t>
  </si>
  <si>
    <t>Bronx</t>
  </si>
  <si>
    <t>https://www.inc.com/profile/eanes-heating-and-air</t>
  </si>
  <si>
    <t>Eanes Heating and Air</t>
  </si>
  <si>
    <t>eanescomfort.com</t>
  </si>
  <si>
    <t>11.7 Million</t>
  </si>
  <si>
    <t>https://www.inc.com/profile/kidder-mathews</t>
  </si>
  <si>
    <t>Kidder Mathews</t>
  </si>
  <si>
    <t>kiddermathews.com</t>
  </si>
  <si>
    <t>199.8 Million</t>
  </si>
  <si>
    <t>https://www.inc.com/profile/corbett-technology-solutions</t>
  </si>
  <si>
    <t>Corbett Technology Solutions</t>
  </si>
  <si>
    <t>ctsi-usa.com</t>
  </si>
  <si>
    <t>73.5 Million</t>
  </si>
  <si>
    <t>Washington, DC</t>
  </si>
  <si>
    <t>Chantilly</t>
  </si>
  <si>
    <t>https://www.inc.com/profile/ascend-staffing</t>
  </si>
  <si>
    <t>Ascend Staffing</t>
  </si>
  <si>
    <t>ascendstaffing.com</t>
  </si>
  <si>
    <t>73.7 Million</t>
  </si>
  <si>
    <t>Human Resources</t>
  </si>
  <si>
    <t>North Salt Lake</t>
  </si>
  <si>
    <t>https://www.inc.com/profile/buckfire-buckfire</t>
  </si>
  <si>
    <t>Buckfire &amp; Buckfire</t>
  </si>
  <si>
    <t>buckfirelaw.com</t>
  </si>
  <si>
    <t>6.8 Million</t>
  </si>
  <si>
    <t>Detroit</t>
  </si>
  <si>
    <t>Southfield</t>
  </si>
  <si>
    <t>https://www.inc.com/profile/curriculum-associates</t>
  </si>
  <si>
    <t>Curriculum Associates</t>
  </si>
  <si>
    <t>curriculumassociates.com</t>
  </si>
  <si>
    <t>233.2 Million</t>
  </si>
  <si>
    <t>Education</t>
  </si>
  <si>
    <t>North Billerica</t>
  </si>
  <si>
    <t>https://www.inc.com/profile/des-moines-truck-brokers</t>
  </si>
  <si>
    <t>Des Moines Truck Brokers</t>
  </si>
  <si>
    <t>http://dmtb.com</t>
  </si>
  <si>
    <t>37.3 Million</t>
  </si>
  <si>
    <t>Norwalk</t>
  </si>
  <si>
    <t>https://www.inc.com/profile/nl-investment-corp</t>
  </si>
  <si>
    <t>N&amp;L Investment Corp</t>
  </si>
  <si>
    <t>http://pitzersonehourair.com</t>
  </si>
  <si>
    <t>12.2 Million</t>
  </si>
  <si>
    <t>PHOENIX</t>
  </si>
  <si>
    <t>https://www.inc.com/profile/frank-surveying-co</t>
  </si>
  <si>
    <t>Frank Surveying Co</t>
  </si>
  <si>
    <t>fscinc.net</t>
  </si>
  <si>
    <t>12.9 Million</t>
  </si>
  <si>
    <t>Columbus</t>
  </si>
  <si>
    <t>https://www.inc.com/profile/pci-group</t>
  </si>
  <si>
    <t>PCI Group</t>
  </si>
  <si>
    <t>pcigroup.com</t>
  </si>
  <si>
    <t>52.3 Million</t>
  </si>
  <si>
    <t>Charlotte</t>
  </si>
  <si>
    <t>Fort Mill</t>
  </si>
  <si>
    <t>https://www.inc.com/profile/stratix-systems</t>
  </si>
  <si>
    <t>Stratix Systems</t>
  </si>
  <si>
    <t>stratixsystems.com</t>
  </si>
  <si>
    <t>30.3 Million</t>
  </si>
  <si>
    <t>IT Management</t>
  </si>
  <si>
    <t>Wyomissing</t>
  </si>
  <si>
    <t>https://www.inc.com/profile/union-home-mortgage</t>
  </si>
  <si>
    <t>Union Home Mortgage</t>
  </si>
  <si>
    <t>unionhomemortgage.com</t>
  </si>
  <si>
    <t>155.6 Million</t>
  </si>
  <si>
    <t>Strongsville</t>
  </si>
  <si>
    <t>https://www.inc.com/profile/w-l-french-excavating</t>
  </si>
  <si>
    <t>W. L. French Excavating</t>
  </si>
  <si>
    <t>wlfrench.com</t>
  </si>
  <si>
    <t>https://www.inc.com/profile/pivot-international</t>
  </si>
  <si>
    <t>Pivot International</t>
  </si>
  <si>
    <t>pivotint.com</t>
  </si>
  <si>
    <t>83.1 Million</t>
  </si>
  <si>
    <t>Lenexa</t>
  </si>
  <si>
    <t>https://www.inc.com/profile/peoples-company</t>
  </si>
  <si>
    <t>Peoples Company</t>
  </si>
  <si>
    <t>peoplescompany.com</t>
  </si>
  <si>
    <t>7.3 Million</t>
  </si>
  <si>
    <t>https://www.inc.com/profile/ware-malcomb</t>
  </si>
  <si>
    <t>Ware Malcomb</t>
  </si>
  <si>
    <t>waremalcomb.com</t>
  </si>
  <si>
    <t>103.8 Million</t>
  </si>
  <si>
    <t>Irvine</t>
  </si>
  <si>
    <t>https://www.inc.com/profile/smoothie-king</t>
  </si>
  <si>
    <t>Smoothie King</t>
  </si>
  <si>
    <t>smoothiekingfranchise.com</t>
  </si>
  <si>
    <t>49.3 Million</t>
  </si>
  <si>
    <t>New Orleans</t>
  </si>
  <si>
    <t>https://www.inc.com/profile/plastic-molding-technology</t>
  </si>
  <si>
    <t>Plastic Molding Technology</t>
  </si>
  <si>
    <t>http://pmtinc.com</t>
  </si>
  <si>
    <t>24.2 Million</t>
  </si>
  <si>
    <t>EL PASO</t>
  </si>
  <si>
    <t>https://www.inc.com/profile/isg</t>
  </si>
  <si>
    <t>ISG</t>
  </si>
  <si>
    <t>is-grp.com</t>
  </si>
  <si>
    <t>Mankato</t>
  </si>
  <si>
    <t>https://www.inc.com/profile/taylors-natural-green-lawn</t>
  </si>
  <si>
    <t>Taylor's Natural Green Lawn</t>
  </si>
  <si>
    <t>taylorsway.com</t>
  </si>
  <si>
    <t>Princeton</t>
  </si>
  <si>
    <t>https://www.inc.com/profile/imperial-lighting-maintenance-company</t>
  </si>
  <si>
    <t>Imperial Lighting Maintenance Company</t>
  </si>
  <si>
    <t>imperiallighting.com</t>
  </si>
  <si>
    <t>12.5 Million</t>
  </si>
  <si>
    <t>https://www.inc.com/profile/karins-and-associates</t>
  </si>
  <si>
    <t>Karins and Associates</t>
  </si>
  <si>
    <t>karinsengineering.com</t>
  </si>
  <si>
    <t>Newark</t>
  </si>
  <si>
    <t>https://www.inc.com/profile/brothers-international-desserts</t>
  </si>
  <si>
    <t>Brothers International Desserts</t>
  </si>
  <si>
    <t>brothersdesserts.com</t>
  </si>
  <si>
    <t>38.8 Million</t>
  </si>
  <si>
    <t>https://www.inc.com/profile/valiant-residential</t>
  </si>
  <si>
    <t>Valiant Residential</t>
  </si>
  <si>
    <t>valiantresidential.com</t>
  </si>
  <si>
    <t>4.2 Million</t>
  </si>
  <si>
    <t>https://www.inc.com/profile/amstill-roofing</t>
  </si>
  <si>
    <t>Amstill Roofing</t>
  </si>
  <si>
    <t>amstillroofing.com</t>
  </si>
  <si>
    <t>5.4 Million</t>
  </si>
  <si>
    <t>https://www.inc.com/profile/north-american-coating-laboratories</t>
  </si>
  <si>
    <t>North American Coating Laboratories</t>
  </si>
  <si>
    <t>nacl.com</t>
  </si>
  <si>
    <t>5.7 Million</t>
  </si>
  <si>
    <t>MENTOR</t>
  </si>
  <si>
    <t>https://www.inc.com/profile/the-bachrach-group-ltd</t>
  </si>
  <si>
    <t>The Bachrach Group</t>
  </si>
  <si>
    <t>http://bachrachgroup.com</t>
  </si>
  <si>
    <t>52.1 Million</t>
  </si>
  <si>
    <t>New York</t>
  </si>
  <si>
    <t>https://www.inc.com/profile/kaplansky-insurance-agency</t>
  </si>
  <si>
    <t>Kaplansky Insurance Agency</t>
  </si>
  <si>
    <t>kaplansky.com</t>
  </si>
  <si>
    <t>14.2 Million</t>
  </si>
  <si>
    <t>Needham</t>
  </si>
  <si>
    <t>https://www.inc.com/profile/community-association-management-company</t>
  </si>
  <si>
    <t>Community Association Management Company</t>
  </si>
  <si>
    <t>camcomgmt.com</t>
  </si>
  <si>
    <t>6.6 Million</t>
  </si>
  <si>
    <t>Fort Washington</t>
  </si>
  <si>
    <t>https://www.inc.com/profile/laketown-electric</t>
  </si>
  <si>
    <t>Laketown Electric</t>
  </si>
  <si>
    <t>laketownelectric.com</t>
  </si>
  <si>
    <t>17.2 Million</t>
  </si>
  <si>
    <t>Waconia</t>
  </si>
  <si>
    <t>https://www.inc.com/profile/nfinameplates-for-industry</t>
  </si>
  <si>
    <t>NFI/Nameplates for Industry</t>
  </si>
  <si>
    <t>nficorp.com</t>
  </si>
  <si>
    <t>14.5 Million</t>
  </si>
  <si>
    <t>New Bedford</t>
  </si>
  <si>
    <t>https://www.inc.com/profile/salas-obrien</t>
  </si>
  <si>
    <t>Salas O'Brien</t>
  </si>
  <si>
    <t>salasobrien.com</t>
  </si>
  <si>
    <t>100.5 Million</t>
  </si>
  <si>
    <t>https://www.inc.com/profile/transport-services</t>
  </si>
  <si>
    <t>Transport Services</t>
  </si>
  <si>
    <t>transportservices.com</t>
  </si>
  <si>
    <t>27.7 Million</t>
  </si>
  <si>
    <t>https://www.inc.com/profile/coast-professional</t>
  </si>
  <si>
    <t>Coast Professional</t>
  </si>
  <si>
    <t>coastprofessional.com</t>
  </si>
  <si>
    <t>83.5 Million</t>
  </si>
  <si>
    <t>Rochester, NY</t>
  </si>
  <si>
    <t>Geneseo</t>
  </si>
  <si>
    <t>https://www.inc.com/profile/tenaglia-hunt</t>
  </si>
  <si>
    <t>Tenaglia &amp; Hunt</t>
  </si>
  <si>
    <t>tenagliahunt.com</t>
  </si>
  <si>
    <t>Rochelle Park</t>
  </si>
  <si>
    <t>https://www.inc.com/profile/uis</t>
  </si>
  <si>
    <t>UIS</t>
  </si>
  <si>
    <t>uiscorp.com</t>
  </si>
  <si>
    <t>Ann Arbor, MI</t>
  </si>
  <si>
    <t>Dexter</t>
  </si>
  <si>
    <t>https://www.inc.com/profile/matrix-4</t>
  </si>
  <si>
    <t>Matrix 4</t>
  </si>
  <si>
    <t>matrix4.com</t>
  </si>
  <si>
    <t>9.9 Million</t>
  </si>
  <si>
    <t>Woodstock</t>
  </si>
  <si>
    <t>https://www.inc.com/profile/john-greene-realtor</t>
  </si>
  <si>
    <t>John Greene Realtor</t>
  </si>
  <si>
    <t>http://johngreenerealtor.com</t>
  </si>
  <si>
    <t>17.8 Million</t>
  </si>
  <si>
    <t>Naperville</t>
  </si>
  <si>
    <t>https://www.inc.com/profile/parkers</t>
  </si>
  <si>
    <t>Parker's</t>
  </si>
  <si>
    <t>parkersav.com</t>
  </si>
  <si>
    <t>492.6 Million</t>
  </si>
  <si>
    <t>Savannah</t>
  </si>
  <si>
    <t>https://www.inc.com/profile/hayden-outdoors</t>
  </si>
  <si>
    <t>Hayden Outdoors</t>
  </si>
  <si>
    <t>haydenoutdoors.com</t>
  </si>
  <si>
    <t>8.7 Million</t>
  </si>
  <si>
    <t>Windsor</t>
  </si>
  <si>
    <t>https://www.inc.com/profile/lifescape-colorado</t>
  </si>
  <si>
    <t>Lifescape Colorado</t>
  </si>
  <si>
    <t>lifescapecolorado.com</t>
  </si>
  <si>
    <t>14.6 Million</t>
  </si>
  <si>
    <t>Denver</t>
  </si>
  <si>
    <t>https://www.inc.com/profile/halco-testing-services</t>
  </si>
  <si>
    <t>Halco Testing Services</t>
  </si>
  <si>
    <t>halcotestingservices.com</t>
  </si>
  <si>
    <t>2.8 Million</t>
  </si>
  <si>
    <t>https://www.inc.com/profile/nelson</t>
  </si>
  <si>
    <t>Nelson</t>
  </si>
  <si>
    <t>http://nelsonworldwide.com</t>
  </si>
  <si>
    <t>226.1 Million</t>
  </si>
  <si>
    <t>https://www.inc.com/profile/cohen-company</t>
  </si>
  <si>
    <t>Cohen &amp; Company</t>
  </si>
  <si>
    <t>cohencpa.com</t>
  </si>
  <si>
    <t>88.3 Million</t>
  </si>
  <si>
    <t>https://www.inc.com/profile/jd-brush</t>
  </si>
  <si>
    <t>J&amp;D Brush</t>
  </si>
  <si>
    <t>http://wetbrush.com</t>
  </si>
  <si>
    <t>84.9 Million</t>
  </si>
  <si>
    <t>https://www.inc.com/profile/american-drapery-systems</t>
  </si>
  <si>
    <t>American Drapery Systems</t>
  </si>
  <si>
    <t>americandrapery.com</t>
  </si>
  <si>
    <t>GOLDEN VALLEY</t>
  </si>
  <si>
    <t>https://www.inc.com/profile/shepherd-insurance</t>
  </si>
  <si>
    <t>Shepherd Insurance</t>
  </si>
  <si>
    <t>shepherdins.com</t>
  </si>
  <si>
    <t>45.3 Million</t>
  </si>
  <si>
    <t>Indianapolis, IN</t>
  </si>
  <si>
    <t>Carmel</t>
  </si>
  <si>
    <t>https://www.inc.com/profile/wood-expressions</t>
  </si>
  <si>
    <t>Wood Expressions</t>
  </si>
  <si>
    <t>woodexpressions.com</t>
  </si>
  <si>
    <t>https://www.inc.com/profile/weisser-distributing</t>
  </si>
  <si>
    <t>Weisser Distributing</t>
  </si>
  <si>
    <t>weisserdistributing.com</t>
  </si>
  <si>
    <t>65.1 Million</t>
  </si>
  <si>
    <t>Tea</t>
  </si>
  <si>
    <t>https://www.inc.com/profile/keller-logistics</t>
  </si>
  <si>
    <t>Keller Logistics</t>
  </si>
  <si>
    <t>kellerlogistics.com</t>
  </si>
  <si>
    <t>Defiance</t>
  </si>
  <si>
    <t>https://www.inc.com/profile/commercial-services</t>
  </si>
  <si>
    <t>Commercial Services</t>
  </si>
  <si>
    <t>fessfire.com</t>
  </si>
  <si>
    <t>16 Million</t>
  </si>
  <si>
    <t>Raleigh, NC</t>
  </si>
  <si>
    <t>Morrisville</t>
  </si>
  <si>
    <t>https://www.inc.com/profile/benton-roofing</t>
  </si>
  <si>
    <t>Benton Roofing</t>
  </si>
  <si>
    <t>bentonroofing.com</t>
  </si>
  <si>
    <t>26.8 Million</t>
  </si>
  <si>
    <t>Asheville, NC</t>
  </si>
  <si>
    <t>East Flat Rock</t>
  </si>
  <si>
    <t>https://www.inc.com/profile/service-professor</t>
  </si>
  <si>
    <t>Service Professor</t>
  </si>
  <si>
    <t>serviceprofessor.com</t>
  </si>
  <si>
    <t>8.5 Million</t>
  </si>
  <si>
    <t>Grand Rapids</t>
  </si>
  <si>
    <t>https://www.inc.com/profile/newpro-operating</t>
  </si>
  <si>
    <t>NEWPRO operating</t>
  </si>
  <si>
    <t>newpro.com</t>
  </si>
  <si>
    <t>30.2 Million</t>
  </si>
  <si>
    <t>Woburn</t>
  </si>
  <si>
    <t>https://www.inc.com/profile/americorp-the-matt-laricy-group</t>
  </si>
  <si>
    <t>Americorp-The Matt Laricy Group</t>
  </si>
  <si>
    <t>mattlaricygroup.com</t>
  </si>
  <si>
    <t>https://www.inc.com/profile/americaneaglecom</t>
  </si>
  <si>
    <t>Americaneagle.com</t>
  </si>
  <si>
    <t>americaneagle.com</t>
  </si>
  <si>
    <t>Des Plaines</t>
  </si>
  <si>
    <t>https://www.inc.com/profile/hernon-manufacturing</t>
  </si>
  <si>
    <t>Hernon Manufacturing</t>
  </si>
  <si>
    <t>hernon.com</t>
  </si>
  <si>
    <t>13.2 Million</t>
  </si>
  <si>
    <t>Orlando, FL</t>
  </si>
  <si>
    <t>Sanford</t>
  </si>
  <si>
    <t>https://www.inc.com/profile/cross-country-home-services</t>
  </si>
  <si>
    <t>Cross Country Home Services</t>
  </si>
  <si>
    <t>cchs.com</t>
  </si>
  <si>
    <t>434 Million</t>
  </si>
  <si>
    <t>Miami</t>
  </si>
  <si>
    <t>Boca Raton</t>
  </si>
  <si>
    <t>https://www.inc.com/profile/persons-services-corp</t>
  </si>
  <si>
    <t>Persons Services Corp</t>
  </si>
  <si>
    <t>personsservices.com</t>
  </si>
  <si>
    <t>Mobile</t>
  </si>
  <si>
    <t>https://www.inc.com/profile/the-arbinger-institute</t>
  </si>
  <si>
    <t>The Arbinger Institute</t>
  </si>
  <si>
    <t>arbinger.com</t>
  </si>
  <si>
    <t>13.1 Million</t>
  </si>
  <si>
    <t>Farmington</t>
  </si>
  <si>
    <t>https://www.inc.com/profile/construction-cost-management</t>
  </si>
  <si>
    <t>Construction Cost Management</t>
  </si>
  <si>
    <t>buildcostcontrol.com</t>
  </si>
  <si>
    <t>Fort Worth</t>
  </si>
  <si>
    <t>https://www.inc.com/profile/steele-freeman-construction-managers</t>
  </si>
  <si>
    <t>Steele &amp; Freeman Construction Managers</t>
  </si>
  <si>
    <t>steelefreeman.com</t>
  </si>
  <si>
    <t>87.2 Million</t>
  </si>
  <si>
    <t>https://www.inc.com/profile/stevens-trucking</t>
  </si>
  <si>
    <t>Stevens Trucking</t>
  </si>
  <si>
    <t>stevenstrucking.com</t>
  </si>
  <si>
    <t>44.8 Million</t>
  </si>
  <si>
    <t>Oklahoma City, OK</t>
  </si>
  <si>
    <t>Oklahoma City</t>
  </si>
  <si>
    <t>https://www.inc.com/profile/gorgo-group</t>
  </si>
  <si>
    <t>Gorgo Group</t>
  </si>
  <si>
    <t>gorgogroup.com</t>
  </si>
  <si>
    <t>Vineland</t>
  </si>
  <si>
    <t>https://www.inc.com/profile/milltown-plumbing-heating-ac-and-drain-cleaning</t>
  </si>
  <si>
    <t>MillTown Plumbing, Heating, AC, and Drain Cleaning</t>
  </si>
  <si>
    <t>milltownplumbing.com</t>
  </si>
  <si>
    <t>8 Million</t>
  </si>
  <si>
    <t>Chelmsford</t>
  </si>
  <si>
    <t>https://www.inc.com/profile/modern-american-recycling-services</t>
  </si>
  <si>
    <t>Modern American Recycling Services</t>
  </si>
  <si>
    <t>modernamericanrecyclingservices.com</t>
  </si>
  <si>
    <t>67.8 Million</t>
  </si>
  <si>
    <t>Environmental Services</t>
  </si>
  <si>
    <t>Gibson</t>
  </si>
  <si>
    <t>https://www.inc.com/profile/coast-medical-service</t>
  </si>
  <si>
    <t>Coast Medical Service</t>
  </si>
  <si>
    <t>coastmedicalservice.com</t>
  </si>
  <si>
    <t>9.2 Million</t>
  </si>
  <si>
    <t>https://www.inc.com/profile/corp2000</t>
  </si>
  <si>
    <t>Corp2000</t>
  </si>
  <si>
    <t>corp2000.com</t>
  </si>
  <si>
    <t>4.8 Million</t>
  </si>
  <si>
    <t>Sacramento, CA</t>
  </si>
  <si>
    <t>Sacramento</t>
  </si>
  <si>
    <t>https://www.inc.com/profile/intercare-therapy</t>
  </si>
  <si>
    <t>Intercare Therapy</t>
  </si>
  <si>
    <t>intercaretherapy.com</t>
  </si>
  <si>
    <t>23 Million</t>
  </si>
  <si>
    <t>https://www.inc.com/profile/amber-green</t>
  </si>
  <si>
    <t>Amber Green</t>
  </si>
  <si>
    <t>ambergreen.com</t>
  </si>
  <si>
    <t>9.5 Million</t>
  </si>
  <si>
    <t>https://www.inc.com/profile/isn</t>
  </si>
  <si>
    <t>ISN</t>
  </si>
  <si>
    <t>isncorp.com</t>
  </si>
  <si>
    <t>60 Million</t>
  </si>
  <si>
    <t>Government Services</t>
  </si>
  <si>
    <t>Bethesda</t>
  </si>
  <si>
    <t>https://www.inc.com/profile/mabbett-associates</t>
  </si>
  <si>
    <t>Mabbett &amp; Associates</t>
  </si>
  <si>
    <t>mabbett.com</t>
  </si>
  <si>
    <t>Bedford</t>
  </si>
  <si>
    <t>https://www.inc.com/profile/rentex-audio-visual-computer-rentals</t>
  </si>
  <si>
    <t>Rentex Audio Visual &amp; Computer Rentals</t>
  </si>
  <si>
    <t>rentex.com</t>
  </si>
  <si>
    <t>57.7 Million</t>
  </si>
  <si>
    <t>Computer Hardware</t>
  </si>
  <si>
    <t>Canton</t>
  </si>
  <si>
    <t>https://www.inc.com/profile/interdev</t>
  </si>
  <si>
    <t>InterDev</t>
  </si>
  <si>
    <t>interdev.com</t>
  </si>
  <si>
    <t>Roswell</t>
  </si>
  <si>
    <t>https://www.inc.com/profile/southern-rv</t>
  </si>
  <si>
    <t>Southern RV</t>
  </si>
  <si>
    <t>southernrv.com</t>
  </si>
  <si>
    <t>McDonough</t>
  </si>
  <si>
    <t>https://www.inc.com/profile/estrella-franchising</t>
  </si>
  <si>
    <t>Estrella Franchising</t>
  </si>
  <si>
    <t>http://estrellainsurance.com</t>
  </si>
  <si>
    <t>62.2 Million</t>
  </si>
  <si>
    <t>https://www.inc.com/profile/fieldedge</t>
  </si>
  <si>
    <t>FieldEdge</t>
  </si>
  <si>
    <t>fieldedge.com</t>
  </si>
  <si>
    <t>18.2 Million</t>
  </si>
  <si>
    <t>Software</t>
  </si>
  <si>
    <t>Fort Myers</t>
  </si>
  <si>
    <t>https://www.inc.com/profile/dymax</t>
  </si>
  <si>
    <t>Dymax</t>
  </si>
  <si>
    <t>dymax.com</t>
  </si>
  <si>
    <t>104 Million</t>
  </si>
  <si>
    <t>Torrington</t>
  </si>
  <si>
    <t>https://www.inc.com/profile/mfi-medical-equipment</t>
  </si>
  <si>
    <t>MFI Medical Equipment</t>
  </si>
  <si>
    <t>mfimedical.com</t>
  </si>
  <si>
    <t>15.2 Million</t>
  </si>
  <si>
    <t>https://www.inc.com/profile/fieldstone-homes</t>
  </si>
  <si>
    <t>Fieldstone Homes</t>
  </si>
  <si>
    <t>fieldstone-homes.com</t>
  </si>
  <si>
    <t>153.8 Million</t>
  </si>
  <si>
    <t>Draper</t>
  </si>
  <si>
    <t>https://www.inc.com/profile/neighborly</t>
  </si>
  <si>
    <t>Neighborly</t>
  </si>
  <si>
    <t>getneighborly.com</t>
  </si>
  <si>
    <t>237.6 Million</t>
  </si>
  <si>
    <t>Waco</t>
  </si>
  <si>
    <t>https://www.inc.com/profile/flywheel-brands</t>
  </si>
  <si>
    <t>Flywheel Brands</t>
  </si>
  <si>
    <t>flywheelbrands.com</t>
  </si>
  <si>
    <t>Advertising &amp; Marketing</t>
  </si>
  <si>
    <t>hixson</t>
  </si>
  <si>
    <t>https://www.inc.com/profile/equip-studio</t>
  </si>
  <si>
    <t>Equip Studio</t>
  </si>
  <si>
    <t>equipstudio.com</t>
  </si>
  <si>
    <t>2.2 Million</t>
  </si>
  <si>
    <t>Greenville-Mauldin-Easley, SC</t>
  </si>
  <si>
    <t>GREENVILLE</t>
  </si>
  <si>
    <t>https://www.inc.com/profile/softerware</t>
  </si>
  <si>
    <t>SofterWare</t>
  </si>
  <si>
    <t>softerware.com</t>
  </si>
  <si>
    <t>73 Million</t>
  </si>
  <si>
    <t>https://www.inc.com/profile/rtm-engineering-consultants</t>
  </si>
  <si>
    <t>RTM Engineering Consultants</t>
  </si>
  <si>
    <t>rtmassociates.com</t>
  </si>
  <si>
    <t>22.4 Million</t>
  </si>
  <si>
    <t>Schaumberg</t>
  </si>
  <si>
    <t>https://www.inc.com/profile/british-swim-school</t>
  </si>
  <si>
    <t>British Swim School</t>
  </si>
  <si>
    <t>http://britishswimschool.com</t>
  </si>
  <si>
    <t>5.2 Million</t>
  </si>
  <si>
    <t>Fort Lauderdale</t>
  </si>
  <si>
    <t>https://www.inc.com/profile/mikes-metal-works</t>
  </si>
  <si>
    <t>Mike's Metal Works</t>
  </si>
  <si>
    <t>http://mikesmetalworks.net</t>
  </si>
  <si>
    <t>Jamul</t>
  </si>
  <si>
    <t>https://www.inc.com/profile/lees-air-conditioning-heating-building-performance</t>
  </si>
  <si>
    <t>Lee's Air Conditioning, Heating &amp; Building Performance</t>
  </si>
  <si>
    <t>leesair.com</t>
  </si>
  <si>
    <t>11.8 Million</t>
  </si>
  <si>
    <t>FRESNO</t>
  </si>
  <si>
    <t>https://www.inc.com/profile/bhgre-homecity</t>
  </si>
  <si>
    <t>Bhgre Homecity</t>
  </si>
  <si>
    <t>http://homecity.com</t>
  </si>
  <si>
    <t>28.7 Million</t>
  </si>
  <si>
    <t>Austin</t>
  </si>
  <si>
    <t>San Antonio</t>
  </si>
  <si>
    <t>https://www.inc.com/profile/point-of-rental-software</t>
  </si>
  <si>
    <t>Point of Rental Software</t>
  </si>
  <si>
    <t>pointofrental.com</t>
  </si>
  <si>
    <t>18.1 Million</t>
  </si>
  <si>
    <t>Grand Prairie</t>
  </si>
  <si>
    <t>https://www.inc.com/profile/kidd-roofing</t>
  </si>
  <si>
    <t>Kidd Roofing</t>
  </si>
  <si>
    <t>kiddroof.com</t>
  </si>
  <si>
    <t>41.6 Million</t>
  </si>
  <si>
    <t>https://www.inc.com/profile/katom-restaurant-supply</t>
  </si>
  <si>
    <t>Katom Restaurant Supply</t>
  </si>
  <si>
    <t>katom.com</t>
  </si>
  <si>
    <t>152.3 Million</t>
  </si>
  <si>
    <t>Kodak</t>
  </si>
  <si>
    <t>https://www.inc.com/profile/ebs-associates</t>
  </si>
  <si>
    <t>Ebs Associates</t>
  </si>
  <si>
    <t>http://ebsassociates.com</t>
  </si>
  <si>
    <t>3.2 Million</t>
  </si>
  <si>
    <t>Tigard</t>
  </si>
  <si>
    <t>https://www.inc.com/profile/buffalo-computer-graphics</t>
  </si>
  <si>
    <t>Buffalo Computer Graphics</t>
  </si>
  <si>
    <t>buffalocomputergraphics.com</t>
  </si>
  <si>
    <t>15.9 Million</t>
  </si>
  <si>
    <t>Blasdell</t>
  </si>
  <si>
    <t>https://www.inc.com/profile/idealfurniturekozyfurniture</t>
  </si>
  <si>
    <t>iDealFurniture/KozyFurniture</t>
  </si>
  <si>
    <t>idealfurniture.info</t>
  </si>
  <si>
    <t>https://www.inc.com/profile/freedom-specialty-services</t>
  </si>
  <si>
    <t>Freedom Specialty Services</t>
  </si>
  <si>
    <t>freedomssi.com</t>
  </si>
  <si>
    <t>3 Million</t>
  </si>
  <si>
    <t>Westville</t>
  </si>
  <si>
    <t>https://www.inc.com/profile/pj-wallbank-springs</t>
  </si>
  <si>
    <t>P.J. Wallbank Springs</t>
  </si>
  <si>
    <t>pjws.com</t>
  </si>
  <si>
    <t>Port Huron</t>
  </si>
  <si>
    <t>https://www.inc.com/profile/tom-drexler-plumbing-air</t>
  </si>
  <si>
    <t>Tom Drexler Plumbing Air</t>
  </si>
  <si>
    <t>tomdrexlerplumbing.com</t>
  </si>
  <si>
    <t>23.3 Million</t>
  </si>
  <si>
    <t>Louisville/Jefferson County, KY-IN</t>
  </si>
  <si>
    <t>Louisville</t>
  </si>
  <si>
    <t>https://www.inc.com/profile/jc-restoration</t>
  </si>
  <si>
    <t>J.C. Restoration</t>
  </si>
  <si>
    <t>jcr24.com</t>
  </si>
  <si>
    <t>21.2 Million</t>
  </si>
  <si>
    <t>Rolling Meadows</t>
  </si>
  <si>
    <t>https://www.inc.com/profile/tint-world</t>
  </si>
  <si>
    <t>Tint World</t>
  </si>
  <si>
    <t>tintworld.com</t>
  </si>
  <si>
    <t>33.6 Million</t>
  </si>
  <si>
    <t>https://www.inc.com/profile/ap-air-conditioning</t>
  </si>
  <si>
    <t>A&amp;P Air Conditioning</t>
  </si>
  <si>
    <t>apairconditioning.com</t>
  </si>
  <si>
    <t>18.9 Million</t>
  </si>
  <si>
    <t>Hialeah</t>
  </si>
  <si>
    <t>https://www.inc.com/profile/rf-smart</t>
  </si>
  <si>
    <t>RF-Smart</t>
  </si>
  <si>
    <t>http://rfsmart.com</t>
  </si>
  <si>
    <t>49 Million</t>
  </si>
  <si>
    <t>Jacksonville, FL</t>
  </si>
  <si>
    <t>Jacksonville</t>
  </si>
  <si>
    <t>https://www.inc.com/profile/bleacher-restorators-of-colorado</t>
  </si>
  <si>
    <t>Bleacher Restorators of Colorado</t>
  </si>
  <si>
    <t>brocllc.com</t>
  </si>
  <si>
    <t>Littleton</t>
  </si>
  <si>
    <t>https://www.inc.com/profile/aspen-systems</t>
  </si>
  <si>
    <t>Aspen Systems</t>
  </si>
  <si>
    <t>aspsys.com</t>
  </si>
  <si>
    <t>10.9 Million</t>
  </si>
  <si>
    <t>Wheat Ridge</t>
  </si>
  <si>
    <t>https://www.inc.com/profile/decision-sciences-research-associates</t>
  </si>
  <si>
    <t>Decision Sciences Research Associates</t>
  </si>
  <si>
    <t>dsra.com</t>
  </si>
  <si>
    <t>12.4 Million</t>
  </si>
  <si>
    <t>PASADENA</t>
  </si>
  <si>
    <t>https://www.inc.com/profile/precision-measurement-engineering</t>
  </si>
  <si>
    <t>Precision Measurement Engineering</t>
  </si>
  <si>
    <t>pme.com</t>
  </si>
  <si>
    <t>Vista</t>
  </si>
  <si>
    <t>https://www.inc.com/profile/flores-financial-services</t>
  </si>
  <si>
    <t>Flores Financial Services</t>
  </si>
  <si>
    <t>flores-financial.com</t>
  </si>
  <si>
    <t>5.5 Million</t>
  </si>
  <si>
    <t>Santee</t>
  </si>
  <si>
    <t>https://www.inc.com/profile/bayless-integrated-healthcare</t>
  </si>
  <si>
    <t>Bayless Integrated Healthcare</t>
  </si>
  <si>
    <t>baylesshealthcare.com</t>
  </si>
  <si>
    <t>15.7 Million</t>
  </si>
  <si>
    <t>https://www.inc.com/profile/lightfoot-mechanical</t>
  </si>
  <si>
    <t>Lightfoot Mechanical</t>
  </si>
  <si>
    <t>lightfootmechanical.com</t>
  </si>
  <si>
    <t>9.3 Million</t>
  </si>
  <si>
    <t>Weatherford</t>
  </si>
  <si>
    <t>https://www.inc.com/profile/ques-industries</t>
  </si>
  <si>
    <t>Ques Industries</t>
  </si>
  <si>
    <t>quesinc.com</t>
  </si>
  <si>
    <t>9.7 Million</t>
  </si>
  <si>
    <t>https://www.inc.com/profile/carson-group</t>
  </si>
  <si>
    <t>Carson Group</t>
  </si>
  <si>
    <t>carsongroup.com</t>
  </si>
  <si>
    <t>95.4 Million</t>
  </si>
  <si>
    <t>Omaha-Council Bluffs, NE-IA</t>
  </si>
  <si>
    <t>Omaha</t>
  </si>
  <si>
    <t>https://www.inc.com/profile/occu-tec</t>
  </si>
  <si>
    <t>Occu-Tec</t>
  </si>
  <si>
    <t>http://occutec.com</t>
  </si>
  <si>
    <t>4.6 Million</t>
  </si>
  <si>
    <t>North Kansas City</t>
  </si>
  <si>
    <t>https://www.inc.com/profile/mmi-engineered-solutions</t>
  </si>
  <si>
    <t>MMI Engineered Solutions</t>
  </si>
  <si>
    <t>mmi-es.com</t>
  </si>
  <si>
    <t>38.1 Million</t>
  </si>
  <si>
    <t>Saline</t>
  </si>
  <si>
    <t>https://www.inc.com/profile/schaumburg-specialties</t>
  </si>
  <si>
    <t>Schaumburg Specialties</t>
  </si>
  <si>
    <t>shopcraftracks.com</t>
  </si>
  <si>
    <t>3.5 Million</t>
  </si>
  <si>
    <t>https://www.inc.com/profile/fluid-aire-dynamics</t>
  </si>
  <si>
    <t>Fluid-Aire Dynamics</t>
  </si>
  <si>
    <t>fluidairedynamics.com</t>
  </si>
  <si>
    <t>10.3 Million</t>
  </si>
  <si>
    <t>https://www.inc.com/profile/krd---kutchins-robbins-diamond-ltd</t>
  </si>
  <si>
    <t>KRD - Kutchins, Robbins &amp; Diamond, Ltd.</t>
  </si>
  <si>
    <t>krdcpas.com</t>
  </si>
  <si>
    <t>16.4 Million</t>
  </si>
  <si>
    <t>https://www.inc.com/profile/proliant</t>
  </si>
  <si>
    <t>Proliant</t>
  </si>
  <si>
    <t>proliant.com</t>
  </si>
  <si>
    <t>35.7 Million</t>
  </si>
  <si>
    <t>https://www.inc.com/profile/open-america</t>
  </si>
  <si>
    <t>O.P.E.N. America</t>
  </si>
  <si>
    <t>openworksweb.com</t>
  </si>
  <si>
    <t>68.2 Million</t>
  </si>
  <si>
    <t>https://www.inc.com/profile/simulation-technologies</t>
  </si>
  <si>
    <t>Simulation Technologies</t>
  </si>
  <si>
    <t>simtechinc.com</t>
  </si>
  <si>
    <t>31.6 Million</t>
  </si>
  <si>
    <t>Huntsville, AL</t>
  </si>
  <si>
    <t>Huntsville</t>
  </si>
  <si>
    <t>https://www.inc.com/profile/reading-horizons</t>
  </si>
  <si>
    <t>Reading Horizons</t>
  </si>
  <si>
    <t>readinghorizons.com</t>
  </si>
  <si>
    <t>Kasyville</t>
  </si>
  <si>
    <t>https://www.inc.com/profile/vlk-architects</t>
  </si>
  <si>
    <t>VLK Architects</t>
  </si>
  <si>
    <t>vlkarchitects.com</t>
  </si>
  <si>
    <t>46.2 Million</t>
  </si>
  <si>
    <t>Ft Worth</t>
  </si>
  <si>
    <t>https://www.inc.com/profile/pqd-international</t>
  </si>
  <si>
    <t>P.Q.D. International</t>
  </si>
  <si>
    <t>pqdmfg.com</t>
  </si>
  <si>
    <t>7.2 Million</t>
  </si>
  <si>
    <t>Plano</t>
  </si>
  <si>
    <t>https://www.inc.com/profile/beemac</t>
  </si>
  <si>
    <t>Beemac</t>
  </si>
  <si>
    <t>beemac.com</t>
  </si>
  <si>
    <t>125.9 Million</t>
  </si>
  <si>
    <t>Ambridge</t>
  </si>
  <si>
    <t>https://www.inc.com/profile/mcgill-restoration</t>
  </si>
  <si>
    <t>McGill Restoration</t>
  </si>
  <si>
    <t>mcgillrestoration.com</t>
  </si>
  <si>
    <t>16.9 Million</t>
  </si>
  <si>
    <t>https://www.inc.com/profile/midway-dental-supply</t>
  </si>
  <si>
    <t>Midway Dental Supply</t>
  </si>
  <si>
    <t>midwaydental.com</t>
  </si>
  <si>
    <t>74.3 Million</t>
  </si>
  <si>
    <t>Livonia</t>
  </si>
  <si>
    <t>https://www.inc.com/profile/ruoff-home-mortgage</t>
  </si>
  <si>
    <t>Ruoff Home Mortgage</t>
  </si>
  <si>
    <t>ruoff.com</t>
  </si>
  <si>
    <t>102.6 Million</t>
  </si>
  <si>
    <t>https://www.inc.com/profile/park-square-homes</t>
  </si>
  <si>
    <t>Park Square Homes</t>
  </si>
  <si>
    <t>parksquarehomes.com</t>
  </si>
  <si>
    <t>178.7 Million</t>
  </si>
  <si>
    <t>Orlando</t>
  </si>
  <si>
    <t>https://www.inc.com/profile/premier-graphics</t>
  </si>
  <si>
    <t>Premier Graphics</t>
  </si>
  <si>
    <t>premieruplink.com</t>
  </si>
  <si>
    <t>20.8 Million</t>
  </si>
  <si>
    <t>Bridgeport-Stamford-Norwalk, CT</t>
  </si>
  <si>
    <t>Stratford</t>
  </si>
  <si>
    <t>https://www.inc.com/profile/vox-djs</t>
  </si>
  <si>
    <t>VOX DJs</t>
  </si>
  <si>
    <t>voxdjs.com</t>
  </si>
  <si>
    <t>4.9 Million</t>
  </si>
  <si>
    <t>Torrance</t>
  </si>
  <si>
    <t>https://www.inc.com/profile/landscape-workshop</t>
  </si>
  <si>
    <t>Landscape Workshop</t>
  </si>
  <si>
    <t>landscapeworkshop.com</t>
  </si>
  <si>
    <t>41.7 Million</t>
  </si>
  <si>
    <t>https://www.inc.com/profile/drexel-building-supply</t>
  </si>
  <si>
    <t>Drexel Building Supply</t>
  </si>
  <si>
    <t>drexelteam.com</t>
  </si>
  <si>
    <t>180.5 Million</t>
  </si>
  <si>
    <t>Milwaukee</t>
  </si>
  <si>
    <t>Campbellsport</t>
  </si>
  <si>
    <t>https://www.inc.com/profile/yes</t>
  </si>
  <si>
    <t>Yes&amp;</t>
  </si>
  <si>
    <t>yesandagency.com</t>
  </si>
  <si>
    <t>Alexandria</t>
  </si>
  <si>
    <t>https://www.inc.com/profile/trintech</t>
  </si>
  <si>
    <t>Trintech</t>
  </si>
  <si>
    <t>trintech.com</t>
  </si>
  <si>
    <t>106.2 Million</t>
  </si>
  <si>
    <t>Addison</t>
  </si>
  <si>
    <t>https://www.inc.com/profile/ussc-group</t>
  </si>
  <si>
    <t>USSC Group</t>
  </si>
  <si>
    <t>usscgroup.com</t>
  </si>
  <si>
    <t>98 Million</t>
  </si>
  <si>
    <t>Exton</t>
  </si>
  <si>
    <t>https://www.inc.com/profile/morgan-properties</t>
  </si>
  <si>
    <t>Morgan Properties</t>
  </si>
  <si>
    <t>morganproperties.com</t>
  </si>
  <si>
    <t>692.5 Million</t>
  </si>
  <si>
    <t>King of Prussia</t>
  </si>
  <si>
    <t>https://www.inc.com/profile/comfort-supply</t>
  </si>
  <si>
    <t>Comfort Supply</t>
  </si>
  <si>
    <t>csipgh.com</t>
  </si>
  <si>
    <t>25.4 Million</t>
  </si>
  <si>
    <t>https://www.inc.com/profile/rising-sun-farms</t>
  </si>
  <si>
    <t>Rising Sun Farms</t>
  </si>
  <si>
    <t>risingsunfarms.com</t>
  </si>
  <si>
    <t>13.7 Million</t>
  </si>
  <si>
    <t>https://www.inc.com/profile/hightowers-petroleum-company</t>
  </si>
  <si>
    <t>Hightowers Petroleum Company</t>
  </si>
  <si>
    <t>hightowerspetroleum.com</t>
  </si>
  <si>
    <t>434.3 Million</t>
  </si>
  <si>
    <t>Energy</t>
  </si>
  <si>
    <t>Middletown</t>
  </si>
  <si>
    <t>https://www.inc.com/profile/talentbridge</t>
  </si>
  <si>
    <t>TalentBridge</t>
  </si>
  <si>
    <t>talentbridge.com</t>
  </si>
  <si>
    <t>80.7 Million</t>
  </si>
  <si>
    <t>Rochester</t>
  </si>
  <si>
    <t>https://www.inc.com/profile/hillmann-consulting</t>
  </si>
  <si>
    <t>Hillmann Consulting</t>
  </si>
  <si>
    <t>hillmannconsulting.com</t>
  </si>
  <si>
    <t>29.3 Million</t>
  </si>
  <si>
    <t>Union</t>
  </si>
  <si>
    <t>https://www.inc.com/profile/xetex</t>
  </si>
  <si>
    <t>XeteX</t>
  </si>
  <si>
    <t>xetexinc.com</t>
  </si>
  <si>
    <t>21.9 Million</t>
  </si>
  <si>
    <t>https://www.inc.com/profile/atlas-oil-company</t>
  </si>
  <si>
    <t>Atlas Oil Company</t>
  </si>
  <si>
    <t>atlasoil.com</t>
  </si>
  <si>
    <t>1.1 Billion</t>
  </si>
  <si>
    <t>Taylor</t>
  </si>
  <si>
    <t>https://www.inc.com/profile/prismhr</t>
  </si>
  <si>
    <t>PrismHR</t>
  </si>
  <si>
    <t>prismhr.com</t>
  </si>
  <si>
    <t>48.6 Million</t>
  </si>
  <si>
    <t>Hopkinton</t>
  </si>
  <si>
    <t>https://www.inc.com/profile/access-tca</t>
  </si>
  <si>
    <t>Access TCA</t>
  </si>
  <si>
    <t>accesstca.com</t>
  </si>
  <si>
    <t>62.1 Million</t>
  </si>
  <si>
    <t>Whitinsville</t>
  </si>
  <si>
    <t>https://www.inc.com/profile/facility-systems</t>
  </si>
  <si>
    <t>Facility Systems</t>
  </si>
  <si>
    <t>fsikc.com</t>
  </si>
  <si>
    <t>4.5 Million</t>
  </si>
  <si>
    <t>OVERLAND PARK</t>
  </si>
  <si>
    <t>https://www.inc.com/profile/incredible-technologies</t>
  </si>
  <si>
    <t>Incredible Technologies</t>
  </si>
  <si>
    <t>itsgames.com</t>
  </si>
  <si>
    <t>113 Million</t>
  </si>
  <si>
    <t>Vernon Hills</t>
  </si>
  <si>
    <t>https://www.inc.com/profile/mercer-advisors</t>
  </si>
  <si>
    <t>Mercer Advisors</t>
  </si>
  <si>
    <t>merceradvisors.com</t>
  </si>
  <si>
    <t>92.5 Million</t>
  </si>
  <si>
    <t>Santa Barbara-Santa Maria-Goleta, CA</t>
  </si>
  <si>
    <t>https://www.inc.com/profile/touchsource</t>
  </si>
  <si>
    <t>TouchSource</t>
  </si>
  <si>
    <t>touchsource.com</t>
  </si>
  <si>
    <t>Boulder, CO</t>
  </si>
  <si>
    <t>Lafayette</t>
  </si>
  <si>
    <t>https://www.inc.com/profile/uptime</t>
  </si>
  <si>
    <t>Uptime</t>
  </si>
  <si>
    <t>http://uptimeenergy.com</t>
  </si>
  <si>
    <t>Van Nuys</t>
  </si>
  <si>
    <t>https://www.inc.com/profile/thermal-vac-technology</t>
  </si>
  <si>
    <t>Thermal-Vac Technology</t>
  </si>
  <si>
    <t>thermalvac.com</t>
  </si>
  <si>
    <t>Orange</t>
  </si>
  <si>
    <t>https://www.inc.com/profile/golden-star-technology</t>
  </si>
  <si>
    <t>Golden Star Technology</t>
  </si>
  <si>
    <t>gstes.com</t>
  </si>
  <si>
    <t>154.4 Million</t>
  </si>
  <si>
    <t>IT Services</t>
  </si>
  <si>
    <t>Cerritos</t>
  </si>
  <si>
    <t>https://www.inc.com/profile/bubbies-homemade-ice-cream-and-desserts</t>
  </si>
  <si>
    <t>Bubbies Homemade Ice Cream and Desserts</t>
  </si>
  <si>
    <t>bubbiesicecream.com</t>
  </si>
  <si>
    <t>23.6 Million</t>
  </si>
  <si>
    <t>Chandler</t>
  </si>
  <si>
    <t>https://www.inc.com/profile/karavan-trailers</t>
  </si>
  <si>
    <t>Karavan Trailers</t>
  </si>
  <si>
    <t>karavantrailers.com</t>
  </si>
  <si>
    <t>68.6 Million</t>
  </si>
  <si>
    <t>Fox Lake</t>
  </si>
  <si>
    <t>https://www.inc.com/profile/morris---sockle-pllc</t>
  </si>
  <si>
    <t>Morris - Sockle, PLLC</t>
  </si>
  <si>
    <t>morris-sockle.com</t>
  </si>
  <si>
    <t>3.9 Million</t>
  </si>
  <si>
    <t>Olympia</t>
  </si>
  <si>
    <t>https://www.inc.com/profile/groundworks</t>
  </si>
  <si>
    <t>GroundWorks</t>
  </si>
  <si>
    <t>groundworkscompanies.com</t>
  </si>
  <si>
    <t>92 Million</t>
  </si>
  <si>
    <t>https://www.inc.com/profile/universal-plant-services</t>
  </si>
  <si>
    <t>Universal Plant Services</t>
  </si>
  <si>
    <t>universalplant.com</t>
  </si>
  <si>
    <t>522.6 Million</t>
  </si>
  <si>
    <t>Deer Park</t>
  </si>
  <si>
    <t>https://www.inc.com/profile/arora-engineers</t>
  </si>
  <si>
    <t>Arora Engineers</t>
  </si>
  <si>
    <t>aroraengineers.com</t>
  </si>
  <si>
    <t>26.5 Million</t>
  </si>
  <si>
    <t>Chadds Ford</t>
  </si>
  <si>
    <t>https://www.inc.com/profile/hyperquake</t>
  </si>
  <si>
    <t>Hyperquake</t>
  </si>
  <si>
    <t>hyperquake.com</t>
  </si>
  <si>
    <t>https://www.inc.com/profile/risk-international-services</t>
  </si>
  <si>
    <t>Risk International Services</t>
  </si>
  <si>
    <t>riskinternational.com</t>
  </si>
  <si>
    <t>22.9 Million</t>
  </si>
  <si>
    <t>Fairlawn</t>
  </si>
  <si>
    <t>https://www.inc.com/profile/kingsgate-logistics</t>
  </si>
  <si>
    <t>Kingsgate Logistics</t>
  </si>
  <si>
    <t>kingsgatelogistics.com</t>
  </si>
  <si>
    <t>WEST CHESTER</t>
  </si>
  <si>
    <t>https://www.inc.com/profile/cold-jet</t>
  </si>
  <si>
    <t>Cold Jet</t>
  </si>
  <si>
    <t>coldjet.com</t>
  </si>
  <si>
    <t>81.2 Million</t>
  </si>
  <si>
    <t>Loveland</t>
  </si>
  <si>
    <t>https://www.inc.com/profile/adler-windows</t>
  </si>
  <si>
    <t>Adler Windows</t>
  </si>
  <si>
    <t>adlerwindows.com</t>
  </si>
  <si>
    <t>25.7 Million</t>
  </si>
  <si>
    <t>https://www.inc.com/profile/the-greer-group</t>
  </si>
  <si>
    <t>The Greer Group</t>
  </si>
  <si>
    <t>thegreergroup.com</t>
  </si>
  <si>
    <t>35.6 Million</t>
  </si>
  <si>
    <t>Raleigh</t>
  </si>
  <si>
    <t>https://www.inc.com/profile/luminfire</t>
  </si>
  <si>
    <t>LuminFire</t>
  </si>
  <si>
    <t>luminfire.com</t>
  </si>
  <si>
    <t>2.3 Million</t>
  </si>
  <si>
    <t>https://www.inc.com/profile/peterman-heating-cooling-plumbing</t>
  </si>
  <si>
    <t>Peterman Heating, Cooling &amp; Plumbing</t>
  </si>
  <si>
    <t>petermanhvac.com</t>
  </si>
  <si>
    <t>Indianapolis</t>
  </si>
  <si>
    <t>https://www.inc.com/profile/circle-computer-resources</t>
  </si>
  <si>
    <t>Circle Computer Resources</t>
  </si>
  <si>
    <t>ccr.net</t>
  </si>
  <si>
    <t>24.7 Million</t>
  </si>
  <si>
    <t>Cedar Rapids</t>
  </si>
  <si>
    <t>https://www.inc.com/profile/spectrio</t>
  </si>
  <si>
    <t>Spectrio</t>
  </si>
  <si>
    <t>spectrio.com</t>
  </si>
  <si>
    <t>42.4 Million</t>
  </si>
  <si>
    <t>Tampa</t>
  </si>
  <si>
    <t>Oldsmar</t>
  </si>
  <si>
    <t>https://www.inc.com/profile/butters-construction-development</t>
  </si>
  <si>
    <t>Butters Construction &amp; Development</t>
  </si>
  <si>
    <t>butters.com</t>
  </si>
  <si>
    <t>82.6 Million</t>
  </si>
  <si>
    <t>Coconut Creek</t>
  </si>
  <si>
    <t>https://www.inc.com/profile/coldwell-solar</t>
  </si>
  <si>
    <t>Coldwell Solar</t>
  </si>
  <si>
    <t>coldwellsolar.com</t>
  </si>
  <si>
    <t>51.1 Million</t>
  </si>
  <si>
    <t>Rocklin</t>
  </si>
  <si>
    <t>https://www.inc.com/profile/alliance-2020</t>
  </si>
  <si>
    <t>Alliance 2020</t>
  </si>
  <si>
    <t>alliance2020.com</t>
  </si>
  <si>
    <t>Renton</t>
  </si>
  <si>
    <t>https://www.inc.com/profile/microsystems-automation-group</t>
  </si>
  <si>
    <t>MicroSystems Automation Group</t>
  </si>
  <si>
    <t>msag.net</t>
  </si>
  <si>
    <t>36.6 Million</t>
  </si>
  <si>
    <t>FALLS CHURCH</t>
  </si>
  <si>
    <t>https://www.inc.com/profile/lexitas</t>
  </si>
  <si>
    <t>Lexitas</t>
  </si>
  <si>
    <t>lexitaslegal.com</t>
  </si>
  <si>
    <t>101.2 Million</t>
  </si>
  <si>
    <t>https://www.inc.com/profile/classy-art</t>
  </si>
  <si>
    <t>Classy Art</t>
  </si>
  <si>
    <t>http://classyart.net</t>
  </si>
  <si>
    <t>https://www.inc.com/profile/sceptre-hospitality-resources-shr</t>
  </si>
  <si>
    <t>Sceptre Hospitality Resources (SHR)</t>
  </si>
  <si>
    <t>shr.global</t>
  </si>
  <si>
    <t>11.6 Million</t>
  </si>
  <si>
    <t>Travel &amp; Hospitality</t>
  </si>
  <si>
    <t>https://www.inc.com/profile/capital-title-of-texas</t>
  </si>
  <si>
    <t>Capital Title of Texas</t>
  </si>
  <si>
    <t>ctot.com</t>
  </si>
  <si>
    <t>105.8 Million</t>
  </si>
  <si>
    <t>https://www.inc.com/profile/applied-educational-systems</t>
  </si>
  <si>
    <t>Applied Educational Systems</t>
  </si>
  <si>
    <t>aeseducation.com</t>
  </si>
  <si>
    <t>2.9 Million</t>
  </si>
  <si>
    <t>Lancaster, PA</t>
  </si>
  <si>
    <t>Lancaster</t>
  </si>
  <si>
    <t>https://www.inc.com/profile/spacebound</t>
  </si>
  <si>
    <t>SpaceBound</t>
  </si>
  <si>
    <t>spacebound.com</t>
  </si>
  <si>
    <t>Lagrange</t>
  </si>
  <si>
    <t>https://www.inc.com/profile/best-deal-car-service</t>
  </si>
  <si>
    <t>Best Deal Car Service</t>
  </si>
  <si>
    <t>bestdealcarservice.com</t>
  </si>
  <si>
    <t>https://www.inc.com/profile/lba-haynes-strand</t>
  </si>
  <si>
    <t>LBA Haynes Strand</t>
  </si>
  <si>
    <t>lbahs.com</t>
  </si>
  <si>
    <t>Matthews</t>
  </si>
  <si>
    <t>https://www.inc.com/profile/anchor-distributing</t>
  </si>
  <si>
    <t>Anchor Distributing</t>
  </si>
  <si>
    <t>anchordist.com</t>
  </si>
  <si>
    <t>MENDOTA HEIGHTS</t>
  </si>
  <si>
    <t>https://www.inc.com/profile/star-staffing-alpena</t>
  </si>
  <si>
    <t>Star Staffing Alpena</t>
  </si>
  <si>
    <t>starstaffingalpena.com</t>
  </si>
  <si>
    <t>2.4 Million</t>
  </si>
  <si>
    <t>Alpena</t>
  </si>
  <si>
    <t>https://www.inc.com/profile/applied-imaging</t>
  </si>
  <si>
    <t>Applied Imaging</t>
  </si>
  <si>
    <t>appliedimaging.com</t>
  </si>
  <si>
    <t>91.8 Million</t>
  </si>
  <si>
    <t>https://www.inc.com/profile/mattingly-concrete</t>
  </si>
  <si>
    <t>Mattingly Concrete</t>
  </si>
  <si>
    <t>mattinglyconcrete.com</t>
  </si>
  <si>
    <t>5 Million</t>
  </si>
  <si>
    <t>https://www.inc.com/profile/american-specialty-health</t>
  </si>
  <si>
    <t>American Specialty Health</t>
  </si>
  <si>
    <t>ashcompanies.com</t>
  </si>
  <si>
    <t>509.9 Million</t>
  </si>
  <si>
    <t>https://www.inc.com/profile/parts-town</t>
  </si>
  <si>
    <t>Parts Town</t>
  </si>
  <si>
    <t>partstown.com</t>
  </si>
  <si>
    <t>534 Million</t>
  </si>
  <si>
    <t>https://www.inc.com/profile/supplycore</t>
  </si>
  <si>
    <t>SupplyCore</t>
  </si>
  <si>
    <t>supplycore.com</t>
  </si>
  <si>
    <t>446.5 Million</t>
  </si>
  <si>
    <t>Rockford</t>
  </si>
  <si>
    <t>https://www.inc.com/profile/automated-systems-design</t>
  </si>
  <si>
    <t>Automated Systems Design</t>
  </si>
  <si>
    <t>asd-usa.com</t>
  </si>
  <si>
    <t>42.9 Million</t>
  </si>
  <si>
    <t>https://www.inc.com/profile/netplanner-systems</t>
  </si>
  <si>
    <t>NetPlanner Systems</t>
  </si>
  <si>
    <t>netplanner.com</t>
  </si>
  <si>
    <t>51.4 Million</t>
  </si>
  <si>
    <t>Peachtree Corners</t>
  </si>
  <si>
    <t>https://www.inc.com/profile/streamline-publishing</t>
  </si>
  <si>
    <t>Streamline Publishing</t>
  </si>
  <si>
    <t>streamlinepublishing.com</t>
  </si>
  <si>
    <t>7.8 Million</t>
  </si>
  <si>
    <t>https://www.inc.com/profile/fresh-concepts</t>
  </si>
  <si>
    <t>Fresh Concepts</t>
  </si>
  <si>
    <t>freshconceptsinc.com</t>
  </si>
  <si>
    <t>11.5 Million</t>
  </si>
  <si>
    <t>Inland Empire, CA</t>
  </si>
  <si>
    <t>Murrieta</t>
  </si>
  <si>
    <t>https://www.inc.com/profile/s-bravo-systems</t>
  </si>
  <si>
    <t>S. Bravo Systems</t>
  </si>
  <si>
    <t>sbravo.com</t>
  </si>
  <si>
    <t>24.4 Million</t>
  </si>
  <si>
    <t>Commerce</t>
  </si>
  <si>
    <t>https://www.inc.com/profile/unanet</t>
  </si>
  <si>
    <t>Unanet</t>
  </si>
  <si>
    <t>unanet.com</t>
  </si>
  <si>
    <t>Sterling</t>
  </si>
  <si>
    <t>https://www.inc.com/profile/swiss-american-cdmo</t>
  </si>
  <si>
    <t>Swiss American CDMO</t>
  </si>
  <si>
    <t>swissamericancdmo.com</t>
  </si>
  <si>
    <t>76 Million</t>
  </si>
  <si>
    <t>Carrollton</t>
  </si>
  <si>
    <t>https://www.inc.com/profile/murray-resources</t>
  </si>
  <si>
    <t>Murray Resources</t>
  </si>
  <si>
    <t>murrayresources.com</t>
  </si>
  <si>
    <t>https://www.inc.com/profile/construction-plus</t>
  </si>
  <si>
    <t>Construction Plus</t>
  </si>
  <si>
    <t>constructionplus.com</t>
  </si>
  <si>
    <t>3.6 Million</t>
  </si>
  <si>
    <t>Knoxville</t>
  </si>
  <si>
    <t>https://www.inc.com/profile/mm-productions-usa</t>
  </si>
  <si>
    <t>M&amp;M Productions USA</t>
  </si>
  <si>
    <t>mmproductionsusa.com</t>
  </si>
  <si>
    <t>Oak Ridge</t>
  </si>
  <si>
    <t>https://www.inc.com/profile/aysco-technology-integration</t>
  </si>
  <si>
    <t>Aysco Technology Integration</t>
  </si>
  <si>
    <t>ayscoinc.com</t>
  </si>
  <si>
    <t>20.4 Million</t>
  </si>
  <si>
    <t>kent</t>
  </si>
  <si>
    <t>https://www.inc.com/profile/plasticard-locktech-international</t>
  </si>
  <si>
    <t>Plasticard Locktech International</t>
  </si>
  <si>
    <t>plicards.com</t>
  </si>
  <si>
    <t>182.3 Million</t>
  </si>
  <si>
    <t>North Las Vegas</t>
  </si>
  <si>
    <t>https://www.inc.com/profile/somertile</t>
  </si>
  <si>
    <t>SomerTile</t>
  </si>
  <si>
    <t>somertile.com</t>
  </si>
  <si>
    <t>Manalapan</t>
  </si>
  <si>
    <t>https://www.inc.com/profile/comtec-cloud-management-company</t>
  </si>
  <si>
    <t>Comtec Cloud Management Company</t>
  </si>
  <si>
    <t>comtecsystems.net</t>
  </si>
  <si>
    <t>https://www.inc.com/profile/usa-financial</t>
  </si>
  <si>
    <t>USA Financial</t>
  </si>
  <si>
    <t>usafinancial.com</t>
  </si>
  <si>
    <t>54.9 Million</t>
  </si>
  <si>
    <t>Ada</t>
  </si>
  <si>
    <t>https://www.inc.com/profile/above-all-transportation-boston-car-service</t>
  </si>
  <si>
    <t>Above All Transportation/ Boston Car Service</t>
  </si>
  <si>
    <t>bostoncar.com</t>
  </si>
  <si>
    <t>12 Million</t>
  </si>
  <si>
    <t>https://www.inc.com/profile/mdg-connected-solutions</t>
  </si>
  <si>
    <t>MDG Connected Solutions</t>
  </si>
  <si>
    <t>5gstore.com</t>
  </si>
  <si>
    <t>Crystal Lake</t>
  </si>
  <si>
    <t>https://www.inc.com/profile/supreme-resources</t>
  </si>
  <si>
    <t>Supreme Resources</t>
  </si>
  <si>
    <t>supremeresources.com</t>
  </si>
  <si>
    <t>99.3 Million</t>
  </si>
  <si>
    <t>https://www.inc.com/profile/rgd</t>
  </si>
  <si>
    <t>RGD</t>
  </si>
  <si>
    <t>rgdengineers.com</t>
  </si>
  <si>
    <t>6.9 Million</t>
  </si>
  <si>
    <t>Jupiter</t>
  </si>
  <si>
    <t>https://www.inc.com/profile/filterworks-usa</t>
  </si>
  <si>
    <t>Filterworks USA</t>
  </si>
  <si>
    <t>filterworksusa.com</t>
  </si>
  <si>
    <t>14.3 Million</t>
  </si>
  <si>
    <t>Deerfield Beach</t>
  </si>
  <si>
    <t>https://www.inc.com/profile/the-siegfried-group</t>
  </si>
  <si>
    <t>The Siegfried Group</t>
  </si>
  <si>
    <t>siegfriedgroup.com</t>
  </si>
  <si>
    <t>218.1 Million</t>
  </si>
  <si>
    <t>Wilmington</t>
  </si>
  <si>
    <t>https://www.inc.com/profile/pensionmark-financial-group</t>
  </si>
  <si>
    <t>Pensionmark Financial Group</t>
  </si>
  <si>
    <t>pensionmark.com</t>
  </si>
  <si>
    <t>Santa Barbara</t>
  </si>
  <si>
    <t>https://www.inc.com/profile/southwest-industrial-electric</t>
  </si>
  <si>
    <t>Southwest Industrial Electric</t>
  </si>
  <si>
    <t>southwestelectric.com</t>
  </si>
  <si>
    <t>3.8 Million</t>
  </si>
  <si>
    <t>https://www.inc.com/profile/entisys360</t>
  </si>
  <si>
    <t>Entisys360</t>
  </si>
  <si>
    <t>entisys360.com</t>
  </si>
  <si>
    <t>162.4 Million</t>
  </si>
  <si>
    <t>San Francisco</t>
  </si>
  <si>
    <t>Concord</t>
  </si>
  <si>
    <t>https://www.inc.com/profile/the-neiders-company</t>
  </si>
  <si>
    <t>The Neiders Company</t>
  </si>
  <si>
    <t>neiders.com</t>
  </si>
  <si>
    <t>44.9 Million</t>
  </si>
  <si>
    <t>https://www.inc.com/profile/newswatch</t>
  </si>
  <si>
    <t>NewsWatch</t>
  </si>
  <si>
    <t>newswatchtv.com</t>
  </si>
  <si>
    <t>2.6 Million</t>
  </si>
  <si>
    <t>Media</t>
  </si>
  <si>
    <t>Arlington</t>
  </si>
  <si>
    <t>https://www.inc.com/profile/winstons-of-northern-virginia</t>
  </si>
  <si>
    <t>Winston's of Northern Virginia</t>
  </si>
  <si>
    <t>winstonsservices.com</t>
  </si>
  <si>
    <t>Fairfax</t>
  </si>
  <si>
    <t>https://www.inc.com/profile/fc-construction-services</t>
  </si>
  <si>
    <t>FC Construction Services</t>
  </si>
  <si>
    <t>fc-cs.com</t>
  </si>
  <si>
    <t>https://www.inc.com/profile/sioux-falls-tower-specialists</t>
  </si>
  <si>
    <t>Sioux Falls Tower Specialists</t>
  </si>
  <si>
    <t>vikorinc.com</t>
  </si>
  <si>
    <t>26.9 Million</t>
  </si>
  <si>
    <t>Sioux Falls</t>
  </si>
  <si>
    <t>https://www.inc.com/profile/addventures</t>
  </si>
  <si>
    <t>(Add)ventures</t>
  </si>
  <si>
    <t>http://addventures.com</t>
  </si>
  <si>
    <t>East Providence</t>
  </si>
  <si>
    <t>https://www.inc.com/profile/vault-communications</t>
  </si>
  <si>
    <t>Vault Communications</t>
  </si>
  <si>
    <t>vaultcommunications.com</t>
  </si>
  <si>
    <t>Plymouth Meeting</t>
  </si>
  <si>
    <t>https://www.inc.com/profile/demco-automation</t>
  </si>
  <si>
    <t>Demco Automation</t>
  </si>
  <si>
    <t>demcoautomation.com</t>
  </si>
  <si>
    <t>Quakertown</t>
  </si>
  <si>
    <t>https://www.inc.com/profile/traffic-planning-and-design</t>
  </si>
  <si>
    <t>Traffic Planning and Design</t>
  </si>
  <si>
    <t>trafficpd.com</t>
  </si>
  <si>
    <t>20.7 Million</t>
  </si>
  <si>
    <t>Pottstown</t>
  </si>
  <si>
    <t>https://www.inc.com/profile/jpl</t>
  </si>
  <si>
    <t>JPL</t>
  </si>
  <si>
    <t>jplcreative.com</t>
  </si>
  <si>
    <t>Harrisburg</t>
  </si>
  <si>
    <t>https://www.inc.com/profile/gp-flooring-solutions</t>
  </si>
  <si>
    <t>GP Flooring Solutions</t>
  </si>
  <si>
    <t>http://gpflooringsolutions.com</t>
  </si>
  <si>
    <t>15.4 Million</t>
  </si>
  <si>
    <t>https://www.inc.com/profile/dreamstyle-remodeling</t>
  </si>
  <si>
    <t>Dreamstyle Remodeling</t>
  </si>
  <si>
    <t>dreamstyleremodeling.com</t>
  </si>
  <si>
    <t>106 Million</t>
  </si>
  <si>
    <t>Albuquerque</t>
  </si>
  <si>
    <t>https://www.inc.com/profile/sunset-transportation</t>
  </si>
  <si>
    <t>Sunset Transportation</t>
  </si>
  <si>
    <t>sunsettrans.com</t>
  </si>
  <si>
    <t>159.5 Million</t>
  </si>
  <si>
    <t>St. Louis, MO-IL</t>
  </si>
  <si>
    <t>St. Louis</t>
  </si>
  <si>
    <t>https://www.inc.com/profile/kent-power</t>
  </si>
  <si>
    <t>Kent Power</t>
  </si>
  <si>
    <t>kentpower.com</t>
  </si>
  <si>
    <t>102.9 Million</t>
  </si>
  <si>
    <t>https://www.inc.com/profile/the-copley-consulting-group</t>
  </si>
  <si>
    <t>The Copley Consulting Group</t>
  </si>
  <si>
    <t>copleycg.com</t>
  </si>
  <si>
    <t>https://www.inc.com/profile/hydroflotech</t>
  </si>
  <si>
    <t>HydroFloTech</t>
  </si>
  <si>
    <t>hydroflotech.com</t>
  </si>
  <si>
    <t>4 Million</t>
  </si>
  <si>
    <t>Elgin</t>
  </si>
  <si>
    <t>https://www.inc.com/profile/pless-securityincorporated</t>
  </si>
  <si>
    <t>Pless Security Incorporated</t>
  </si>
  <si>
    <t>http://psisecurityservice.com</t>
  </si>
  <si>
    <t>2.5 Million</t>
  </si>
  <si>
    <t>Marietta</t>
  </si>
  <si>
    <t>https://www.inc.com/profile/scanco-software</t>
  </si>
  <si>
    <t>Scanco Software</t>
  </si>
  <si>
    <t>scanco.com</t>
  </si>
  <si>
    <t>10.1 Million</t>
  </si>
  <si>
    <t>Sarasota-Bradenton-Venice, FL</t>
  </si>
  <si>
    <t>Nokomis</t>
  </si>
  <si>
    <t>https://www.inc.com/profile/r-y-ac-compressors</t>
  </si>
  <si>
    <t>R &amp; Y A/C Compressors</t>
  </si>
  <si>
    <t>rycompressors.com</t>
  </si>
  <si>
    <t>North Miami Beach</t>
  </si>
  <si>
    <t>https://www.inc.com/profile/miguel-lopez-jr</t>
  </si>
  <si>
    <t>Miguel Lopez Jr.</t>
  </si>
  <si>
    <t>lopezinc.com</t>
  </si>
  <si>
    <t>16.8 Million</t>
  </si>
  <si>
    <t>Pembroke Pines</t>
  </si>
  <si>
    <t>https://www.inc.com/profile/power-design</t>
  </si>
  <si>
    <t>Power Design</t>
  </si>
  <si>
    <t>powerdesigninc.us</t>
  </si>
  <si>
    <t>575.1 Million</t>
  </si>
  <si>
    <t>St. Petersburg</t>
  </si>
  <si>
    <t>https://www.inc.com/profile/exit-technologies</t>
  </si>
  <si>
    <t>ExIT Technologies</t>
  </si>
  <si>
    <t>exittechnologies.com</t>
  </si>
  <si>
    <t>6.5 Million</t>
  </si>
  <si>
    <t>Naples</t>
  </si>
  <si>
    <t>https://www.inc.com/profile/natalies-orchid-island-juice-company</t>
  </si>
  <si>
    <t>Natalie's Orchid Island Juice Company</t>
  </si>
  <si>
    <t>oijc.com</t>
  </si>
  <si>
    <t>61.2 Million</t>
  </si>
  <si>
    <t>Fort Pierce</t>
  </si>
  <si>
    <t>https://www.inc.com/profile/freedom-boat-club</t>
  </si>
  <si>
    <t>Freedom Boat Club</t>
  </si>
  <si>
    <t>freedomboatclub.com</t>
  </si>
  <si>
    <t>23.4 Million</t>
  </si>
  <si>
    <t>Venice</t>
  </si>
  <si>
    <t>https://www.inc.com/profile/five-star-restoration</t>
  </si>
  <si>
    <t>Five Star Restoration</t>
  </si>
  <si>
    <t>fivestarrestoration.com</t>
  </si>
  <si>
    <t>Gold River</t>
  </si>
  <si>
    <t>https://www.inc.com/profile/american-technologies</t>
  </si>
  <si>
    <t>American Technologies</t>
  </si>
  <si>
    <t>atirestoration.com</t>
  </si>
  <si>
    <t>285.6 Million</t>
  </si>
  <si>
    <t>Anaheim</t>
  </si>
  <si>
    <t>https://www.inc.com/profile/jackson-design-and-remodeling</t>
  </si>
  <si>
    <t>Jackson Design and Remodeling</t>
  </si>
  <si>
    <t>jacksondesignandremodeling.com</t>
  </si>
  <si>
    <t>21.3 Million</t>
  </si>
  <si>
    <t>https://www.inc.com/profile/man-machine-systems-assessment</t>
  </si>
  <si>
    <t>Man-Machine Systems Assessment</t>
  </si>
  <si>
    <t>msaincorp.com</t>
  </si>
  <si>
    <t>https://www.inc.com/profile/trademasters-service</t>
  </si>
  <si>
    <t>Trademasters Service</t>
  </si>
  <si>
    <t>trademasters.com</t>
  </si>
  <si>
    <t>28.8 Million</t>
  </si>
  <si>
    <t>Lorton</t>
  </si>
  <si>
    <t>https://www.inc.com/profile/poulton-associates</t>
  </si>
  <si>
    <t>Poulton Associates</t>
  </si>
  <si>
    <t>poulton.com</t>
  </si>
  <si>
    <t>14.4 Million</t>
  </si>
  <si>
    <t>https://www.inc.com/profile/first-american-payment-systems</t>
  </si>
  <si>
    <t>First American Payment Systems</t>
  </si>
  <si>
    <t>first-american.net</t>
  </si>
  <si>
    <t>783.9 Million</t>
  </si>
  <si>
    <t>https://www.inc.com/profile/cantor-property-services</t>
  </si>
  <si>
    <t>Cantor Property Services</t>
  </si>
  <si>
    <t>flooringmemphis.com</t>
  </si>
  <si>
    <t>Memphis</t>
  </si>
  <si>
    <t>https://www.inc.com/profile/rei-automation</t>
  </si>
  <si>
    <t>REI Automation</t>
  </si>
  <si>
    <t>reiautomation.com</t>
  </si>
  <si>
    <t>20.3 Million</t>
  </si>
  <si>
    <t>Columbia, SC</t>
  </si>
  <si>
    <t>Columbia</t>
  </si>
  <si>
    <t>https://www.inc.com/profile/priority-designs</t>
  </si>
  <si>
    <t>Priority Designs</t>
  </si>
  <si>
    <t>prioritydesigns.com</t>
  </si>
  <si>
    <t>https://www.inc.com/profile/midtown-home-improvements</t>
  </si>
  <si>
    <t>Midtown Home Improvements</t>
  </si>
  <si>
    <t>midtownhomeimprovements.com</t>
  </si>
  <si>
    <t>24 Million</t>
  </si>
  <si>
    <t>Ofallon</t>
  </si>
  <si>
    <t>https://www.inc.com/profile/jb-pallet</t>
  </si>
  <si>
    <t>J&amp;B Pallet</t>
  </si>
  <si>
    <t>jbpallet.com</t>
  </si>
  <si>
    <t>LAKE CITY</t>
  </si>
  <si>
    <t>https://www.inc.com/profile/transport-express</t>
  </si>
  <si>
    <t>Transport Express</t>
  </si>
  <si>
    <t>transportexpress.com</t>
  </si>
  <si>
    <t>16.7 Million</t>
  </si>
  <si>
    <t>Eagan</t>
  </si>
  <si>
    <t>https://www.inc.com/profile/systems-integration</t>
  </si>
  <si>
    <t>Systems Integration</t>
  </si>
  <si>
    <t>sysintegration.com</t>
  </si>
  <si>
    <t>Landover</t>
  </si>
  <si>
    <t>https://www.inc.com/profile/precise-systems</t>
  </si>
  <si>
    <t>Precise Systems</t>
  </si>
  <si>
    <t>goprecise.com</t>
  </si>
  <si>
    <t>54.5 Million</t>
  </si>
  <si>
    <t>Lexington Park</t>
  </si>
  <si>
    <t>https://www.inc.com/profile/g-adventures</t>
  </si>
  <si>
    <t>G Adventures</t>
  </si>
  <si>
    <t>gadventures.com</t>
  </si>
  <si>
    <t>92.8 Million</t>
  </si>
  <si>
    <t>https://www.inc.com/profile/argent-financial-group</t>
  </si>
  <si>
    <t>Argent Financial Group</t>
  </si>
  <si>
    <t>argentfinancial.com</t>
  </si>
  <si>
    <t>60.4 Million</t>
  </si>
  <si>
    <t>Ruston</t>
  </si>
  <si>
    <t>https://www.inc.com/profile/jl-dimensional-services</t>
  </si>
  <si>
    <t>J&amp;L Dimensional Services</t>
  </si>
  <si>
    <t>www,j-ldimensional.com</t>
  </si>
  <si>
    <t>5.8 Million</t>
  </si>
  <si>
    <t>La Porte</t>
  </si>
  <si>
    <t>https://www.inc.com/profile/eaglestone</t>
  </si>
  <si>
    <t>Eaglestone</t>
  </si>
  <si>
    <t>eaglestoneinc.com</t>
  </si>
  <si>
    <t>Saint Charles</t>
  </si>
  <si>
    <t>https://www.inc.com/profile/global-water-technology</t>
  </si>
  <si>
    <t>Global Water Technology</t>
  </si>
  <si>
    <t>gwt-inc.com</t>
  </si>
  <si>
    <t>South Holland</t>
  </si>
  <si>
    <t>https://www.inc.com/profile/vantage-outsourcing</t>
  </si>
  <si>
    <t>Vantage Outsourcing</t>
  </si>
  <si>
    <t>vantageoutsourcing.com</t>
  </si>
  <si>
    <t>Effingham</t>
  </si>
  <si>
    <t>https://www.inc.com/profile/kobie-marketing</t>
  </si>
  <si>
    <t>Kobie Marketing</t>
  </si>
  <si>
    <t>kobie.com</t>
  </si>
  <si>
    <t>144.3 Million</t>
  </si>
  <si>
    <t>St Petersburg</t>
  </si>
  <si>
    <t>https://www.inc.com/profile/orion-technologies</t>
  </si>
  <si>
    <t>Orion Technologies</t>
  </si>
  <si>
    <t>oriontechnologies.com</t>
  </si>
  <si>
    <t>https://www.inc.com/profile/palmer-signs</t>
  </si>
  <si>
    <t>Palmer Signs</t>
  </si>
  <si>
    <t>palmersigns.com</t>
  </si>
  <si>
    <t>Roseville</t>
  </si>
  <si>
    <t>https://www.inc.com/profile/dp-electric</t>
  </si>
  <si>
    <t>DP Electric</t>
  </si>
  <si>
    <t>dpelectric.com</t>
  </si>
  <si>
    <t>60.5 Million</t>
  </si>
  <si>
    <t>Tempe</t>
  </si>
  <si>
    <t>https://www.inc.com/profile/brewer-enterprises</t>
  </si>
  <si>
    <t>Brewer Enterprises</t>
  </si>
  <si>
    <t>brewercompanies.com</t>
  </si>
  <si>
    <t>50.7 Million</t>
  </si>
  <si>
    <t>https://www.inc.com/profile/air-control-air-conditioning</t>
  </si>
  <si>
    <t>Air Control Air Conditioning</t>
  </si>
  <si>
    <t>aircontrolaz.com</t>
  </si>
  <si>
    <t>Lake Havasu City</t>
  </si>
  <si>
    <t>https://www.inc.com/profile/isi-professional-services</t>
  </si>
  <si>
    <t>ISI Professional Services</t>
  </si>
  <si>
    <t>isiwdc.com</t>
  </si>
  <si>
    <t>https://www.inc.com/profile/portables</t>
  </si>
  <si>
    <t>Portables</t>
  </si>
  <si>
    <t>attportables.com</t>
  </si>
  <si>
    <t>73.2 Million</t>
  </si>
  <si>
    <t>https://www.inc.com/profile/graymatter</t>
  </si>
  <si>
    <t>GrayMatter</t>
  </si>
  <si>
    <t>graymattersystems.com</t>
  </si>
  <si>
    <t>36.1 Million</t>
  </si>
  <si>
    <t>Warrendale</t>
  </si>
  <si>
    <t>https://www.inc.com/profile/northwest-green-solutions</t>
  </si>
  <si>
    <t>Northwest Green Solutions</t>
  </si>
  <si>
    <t>nobuggy.com</t>
  </si>
  <si>
    <t>Medford</t>
  </si>
  <si>
    <t>https://www.inc.com/profile/park-place-technologies</t>
  </si>
  <si>
    <t>Park Place Technologies</t>
  </si>
  <si>
    <t>parkplacetechnologies.com</t>
  </si>
  <si>
    <t>218.4 Million</t>
  </si>
  <si>
    <t>Mayfield Heights</t>
  </si>
  <si>
    <t>https://www.inc.com/profile/sequoia-financial-group</t>
  </si>
  <si>
    <t>Sequoia Financial Group</t>
  </si>
  <si>
    <t>sequoia-financial.com</t>
  </si>
  <si>
    <t>17.3 Million</t>
  </si>
  <si>
    <t>Akron</t>
  </si>
  <si>
    <t>https://www.inc.com/profile/sherlock-services</t>
  </si>
  <si>
    <t>Sherlock Services</t>
  </si>
  <si>
    <t>sherlockservices.com</t>
  </si>
  <si>
    <t>Barberton</t>
  </si>
  <si>
    <t>https://www.inc.com/profile/prosek-partners</t>
  </si>
  <si>
    <t>Prosek Partners</t>
  </si>
  <si>
    <t>prosek.com</t>
  </si>
  <si>
    <t>50.3 Million</t>
  </si>
  <si>
    <t>https://www.inc.com/profile/pc-age</t>
  </si>
  <si>
    <t>PC Age</t>
  </si>
  <si>
    <t>pcage.edu</t>
  </si>
  <si>
    <t>5.3 Million</t>
  </si>
  <si>
    <t>Jersey City</t>
  </si>
  <si>
    <t>https://www.inc.com/profile/right-height-manufacturing</t>
  </si>
  <si>
    <t>Right Height Manufacturing</t>
  </si>
  <si>
    <t>http://rightheightmfg.com</t>
  </si>
  <si>
    <t>Manchester</t>
  </si>
  <si>
    <t>https://www.inc.com/profile/benchworks</t>
  </si>
  <si>
    <t>Benchworks</t>
  </si>
  <si>
    <t>benchworks.com</t>
  </si>
  <si>
    <t>66.9 Million</t>
  </si>
  <si>
    <t>Chestertown</t>
  </si>
  <si>
    <t>https://www.inc.com/profile/triple-crown-construction</t>
  </si>
  <si>
    <t>Triple Crown Construction</t>
  </si>
  <si>
    <t>triplecrownconstruction.com</t>
  </si>
  <si>
    <t>20.5 Million</t>
  </si>
  <si>
    <t>Frederick</t>
  </si>
  <si>
    <t>https://www.inc.com/profile/commcreative</t>
  </si>
  <si>
    <t>CommCreative</t>
  </si>
  <si>
    <t>commcreative.com</t>
  </si>
  <si>
    <t>11.1 Million</t>
  </si>
  <si>
    <t>Framingham</t>
  </si>
  <si>
    <t>https://www.inc.com/profile/safety-management-group</t>
  </si>
  <si>
    <t>Safety Management Group</t>
  </si>
  <si>
    <t>safetymanagementgroup.com</t>
  </si>
  <si>
    <t>https://www.inc.com/profile/americhem-systems</t>
  </si>
  <si>
    <t>AmeriChem Systems</t>
  </si>
  <si>
    <t>americhemsystems.com</t>
  </si>
  <si>
    <t>Aurora</t>
  </si>
  <si>
    <t>https://www.inc.com/profile/american-painting-renovations</t>
  </si>
  <si>
    <t>American Painting &amp; Renovations</t>
  </si>
  <si>
    <t>amerapaint.com</t>
  </si>
  <si>
    <t>24.8 Million</t>
  </si>
  <si>
    <t>Suwanee</t>
  </si>
  <si>
    <t>https://www.inc.com/profile/boca-beauty-academy</t>
  </si>
  <si>
    <t>Boca Beauty Academy</t>
  </si>
  <si>
    <t>bocabeautyacademy.edu</t>
  </si>
  <si>
    <t>https://www.inc.com/profile/merrimak-capital-company</t>
  </si>
  <si>
    <t>Merrimak Capital Company</t>
  </si>
  <si>
    <t>merrimak.com</t>
  </si>
  <si>
    <t>166.5 Million</t>
  </si>
  <si>
    <t>Novato</t>
  </si>
  <si>
    <t>https://www.inc.com/profile/the-dirt-connection</t>
  </si>
  <si>
    <t>The Dirt Connection</t>
  </si>
  <si>
    <t>thedirtconnection.com</t>
  </si>
  <si>
    <t>Oceanside</t>
  </si>
  <si>
    <t>https://www.inc.com/profile/expomarketing-group</t>
  </si>
  <si>
    <t>ExpoMarketing Group</t>
  </si>
  <si>
    <t>expomarketing.com</t>
  </si>
  <si>
    <t>Tustin</t>
  </si>
  <si>
    <t>https://www.inc.com/profile/dynamic-systems</t>
  </si>
  <si>
    <t>Dynamic Systems</t>
  </si>
  <si>
    <t>dynamicsystemsinc.com</t>
  </si>
  <si>
    <t>201.1 Million</t>
  </si>
  <si>
    <t>El Segundo</t>
  </si>
  <si>
    <t>https://www.inc.com/profile/phoenix-logistics</t>
  </si>
  <si>
    <t>Phoenix Logistics</t>
  </si>
  <si>
    <t>phxlogistics.com</t>
  </si>
  <si>
    <t>33.5 Million</t>
  </si>
  <si>
    <t>Mesa</t>
  </si>
  <si>
    <t>https://www.inc.com/profile/cummings-creative-group</t>
  </si>
  <si>
    <t>Cummings Creative Group</t>
  </si>
  <si>
    <t>ccgideas.com</t>
  </si>
  <si>
    <t>https://www.inc.com/profile/sts-international</t>
  </si>
  <si>
    <t>STS International</t>
  </si>
  <si>
    <t>stsint.com</t>
  </si>
  <si>
    <t>83.9 Million</t>
  </si>
  <si>
    <t>Berkeley Springs</t>
  </si>
  <si>
    <t>https://www.inc.com/profile/firehook</t>
  </si>
  <si>
    <t>Firehook</t>
  </si>
  <si>
    <t>http://firehook.com</t>
  </si>
  <si>
    <t>https://www.inc.com/profile/visible-supply-chain-management</t>
  </si>
  <si>
    <t>Visible Supply Chain Management</t>
  </si>
  <si>
    <t>visiblescm.com</t>
  </si>
  <si>
    <t>357.8 Million</t>
  </si>
  <si>
    <t>https://www.inc.com/profile/the-advocates</t>
  </si>
  <si>
    <t>The Advocates</t>
  </si>
  <si>
    <t>http://utahadvocates.com</t>
  </si>
  <si>
    <t>https://www.inc.com/profile/erben-associates</t>
  </si>
  <si>
    <t>Erben Associates</t>
  </si>
  <si>
    <t>erbenassociates.com</t>
  </si>
  <si>
    <t>https://www.inc.com/profile/novus-architects</t>
  </si>
  <si>
    <t>Novus Architects</t>
  </si>
  <si>
    <t>novusarchitects.com</t>
  </si>
  <si>
    <t>Charleston, SC</t>
  </si>
  <si>
    <t>mount pleasant</t>
  </si>
  <si>
    <t>https://www.inc.com/profile/computer-enterprises</t>
  </si>
  <si>
    <t>Computer Enterprises</t>
  </si>
  <si>
    <t>http://ceiamerica.com</t>
  </si>
  <si>
    <t>92.4 Million</t>
  </si>
  <si>
    <t>IT System Development</t>
  </si>
  <si>
    <t>https://www.inc.com/profile/aec-group</t>
  </si>
  <si>
    <t>AEC Group</t>
  </si>
  <si>
    <t>aecgroup.com</t>
  </si>
  <si>
    <t>97.7 Million</t>
  </si>
  <si>
    <t>Oakdale</t>
  </si>
  <si>
    <t>https://www.inc.com/profile/power-home-remodeling</t>
  </si>
  <si>
    <t>Power Home Remodeling</t>
  </si>
  <si>
    <t>powerhrg.com</t>
  </si>
  <si>
    <t>649.1 Million</t>
  </si>
  <si>
    <t>Chester</t>
  </si>
  <si>
    <t>https://www.inc.com/profile/pavone-marketing-group</t>
  </si>
  <si>
    <t>Pavone Marketing Group</t>
  </si>
  <si>
    <t>pavone.net</t>
  </si>
  <si>
    <t>17.6 Million</t>
  </si>
  <si>
    <t>https://www.inc.com/profile/lensdirectcom</t>
  </si>
  <si>
    <t>LensDirect.com</t>
  </si>
  <si>
    <t>lensdirect.com</t>
  </si>
  <si>
    <t>Garden City</t>
  </si>
  <si>
    <t>https://www.inc.com/profile/ardent-learning</t>
  </si>
  <si>
    <t>Ardent Learning</t>
  </si>
  <si>
    <t>ardentlearning.com</t>
  </si>
  <si>
    <t>ROCHESTER</t>
  </si>
  <si>
    <t>https://www.inc.com/profile/the-quintin-group-@-keller-williams</t>
  </si>
  <si>
    <t>The Quintin Group @ Keller Williams</t>
  </si>
  <si>
    <t>thequintingroup.com</t>
  </si>
  <si>
    <t>Ocean City</t>
  </si>
  <si>
    <t>https://www.inc.com/profile/thorburn-associates</t>
  </si>
  <si>
    <t>Thorburn Associates</t>
  </si>
  <si>
    <t>ta-inc.com</t>
  </si>
  <si>
    <t>MORRISVILLE</t>
  </si>
  <si>
    <t>https://www.inc.com/profile/yellowstone-health-rehab</t>
  </si>
  <si>
    <t>Yellowstone Health &amp; Rehab</t>
  </si>
  <si>
    <t>physicaltherapyinbillings.com</t>
  </si>
  <si>
    <t>Billings</t>
  </si>
  <si>
    <t>https://www.inc.com/profile/group-benefit-services</t>
  </si>
  <si>
    <t>Group Benefit Services</t>
  </si>
  <si>
    <t>gbs-tpa.com</t>
  </si>
  <si>
    <t>Springfield, MO</t>
  </si>
  <si>
    <t>Springfield</t>
  </si>
  <si>
    <t>https://www.inc.com/profile/environmental-works</t>
  </si>
  <si>
    <t>Environmental Works</t>
  </si>
  <si>
    <t>environmentalworks.com</t>
  </si>
  <si>
    <t>29.5 Million</t>
  </si>
  <si>
    <t>https://www.inc.com/profile/geocent</t>
  </si>
  <si>
    <t>Geocent</t>
  </si>
  <si>
    <t>geocent.com</t>
  </si>
  <si>
    <t>58.4 Million</t>
  </si>
  <si>
    <t>Metairie</t>
  </si>
  <si>
    <t>https://www.inc.com/profile/restaurant-partners-procurement</t>
  </si>
  <si>
    <t>Restaurant Partners Procurement</t>
  </si>
  <si>
    <t>rpipurchasing.com/home</t>
  </si>
  <si>
    <t>https://www.inc.com/profile/axi-international-corp</t>
  </si>
  <si>
    <t>AXI International Corp.</t>
  </si>
  <si>
    <t>axi-international.com</t>
  </si>
  <si>
    <t>9.6 Million</t>
  </si>
  <si>
    <t>https://www.inc.com/profile/synergylabs</t>
  </si>
  <si>
    <t>SynergyLabs</t>
  </si>
  <si>
    <t>synergylabs.com</t>
  </si>
  <si>
    <t>https://www.inc.com/profile/xtivia</t>
  </si>
  <si>
    <t>Xtivia</t>
  </si>
  <si>
    <t>http://xtivia.com</t>
  </si>
  <si>
    <t>Colorado Springs</t>
  </si>
  <si>
    <t>https://www.inc.com/profile/beverly-hills-teddy-bear</t>
  </si>
  <si>
    <t>Beverly Hills Teddy Bear</t>
  </si>
  <si>
    <t>plush.com</t>
  </si>
  <si>
    <t>50.4 Million</t>
  </si>
  <si>
    <t>Newhall</t>
  </si>
  <si>
    <t>https://www.inc.com/profile/bevilacqua-research</t>
  </si>
  <si>
    <t>Bevilacqua Research</t>
  </si>
  <si>
    <t>brc2.com</t>
  </si>
  <si>
    <t>52.6 Million</t>
  </si>
  <si>
    <t>https://www.inc.com/profile/modern-technology-solutions</t>
  </si>
  <si>
    <t>Modern Technology Solutions</t>
  </si>
  <si>
    <t>mtsi-va.com</t>
  </si>
  <si>
    <t>213.2 Million</t>
  </si>
  <si>
    <t>https://www.inc.com/profile/career-support-systems</t>
  </si>
  <si>
    <t>Career Support Systems</t>
  </si>
  <si>
    <t>careersupport.net</t>
  </si>
  <si>
    <t>https://www.inc.com/profile/cassaday-company</t>
  </si>
  <si>
    <t>Cassaday &amp; Company</t>
  </si>
  <si>
    <t>http://cassaday.com</t>
  </si>
  <si>
    <t>19.7 Million</t>
  </si>
  <si>
    <t>Mclean</t>
  </si>
  <si>
    <t>https://www.inc.com/profile/myitpros</t>
  </si>
  <si>
    <t>MyITpros</t>
  </si>
  <si>
    <t>myitpros.com</t>
  </si>
  <si>
    <t>https://www.inc.com/profile/executive-speakers-bureau</t>
  </si>
  <si>
    <t>Executive Speakers Bureau</t>
  </si>
  <si>
    <t>executivespeakers.com</t>
  </si>
  <si>
    <t>Collierville</t>
  </si>
  <si>
    <t>https://www.inc.com/profile/kinetix</t>
  </si>
  <si>
    <t>Kinetix</t>
  </si>
  <si>
    <t>kinetixfire.com</t>
  </si>
  <si>
    <t>Boothwyn</t>
  </si>
  <si>
    <t>https://www.inc.com/profile/opus-agency</t>
  </si>
  <si>
    <t>Opus Agency</t>
  </si>
  <si>
    <t>opusagency.com</t>
  </si>
  <si>
    <t>140.7 Million</t>
  </si>
  <si>
    <t>https://www.inc.com/profile/technical-assurance</t>
  </si>
  <si>
    <t>Technical Assurance</t>
  </si>
  <si>
    <t>technicalassurance.com</t>
  </si>
  <si>
    <t>44.6 Million</t>
  </si>
  <si>
    <t>Willoughby</t>
  </si>
  <si>
    <t>https://www.inc.com/profile/rectangle-health</t>
  </si>
  <si>
    <t>Rectangle Health</t>
  </si>
  <si>
    <t>rectanglehealth.com</t>
  </si>
  <si>
    <t>57.1 Million</t>
  </si>
  <si>
    <t>Valhalla</t>
  </si>
  <si>
    <t>https://www.inc.com/profile/orthopedic-motion</t>
  </si>
  <si>
    <t>Orthopedic Motion</t>
  </si>
  <si>
    <t>orthopedicmotion.com</t>
  </si>
  <si>
    <t>https://www.inc.com/profile/diversified</t>
  </si>
  <si>
    <t>Diversified</t>
  </si>
  <si>
    <t>http://diversifiedus.com</t>
  </si>
  <si>
    <t>741.4 Million</t>
  </si>
  <si>
    <t>Kenilworth</t>
  </si>
  <si>
    <t>https://www.inc.com/profile/ncwc</t>
  </si>
  <si>
    <t>NCWC</t>
  </si>
  <si>
    <t>ncwcinc.com</t>
  </si>
  <si>
    <t>195.8 Million</t>
  </si>
  <si>
    <t>Ocean</t>
  </si>
  <si>
    <t>https://www.inc.com/profile/corsis</t>
  </si>
  <si>
    <t>Corsis</t>
  </si>
  <si>
    <t>corsis.com</t>
  </si>
  <si>
    <t>5.1 Million</t>
  </si>
  <si>
    <t>Livingston</t>
  </si>
  <si>
    <t>https://www.inc.com/profile/russell-cellular</t>
  </si>
  <si>
    <t>Russell Cellular</t>
  </si>
  <si>
    <t>russellcellular.com</t>
  </si>
  <si>
    <t>424.4 Million</t>
  </si>
  <si>
    <t>Battlefield</t>
  </si>
  <si>
    <t>https://www.inc.com/profile/service-express</t>
  </si>
  <si>
    <t>Service Express</t>
  </si>
  <si>
    <t>serviceexpress.com</t>
  </si>
  <si>
    <t>113.4 Million</t>
  </si>
  <si>
    <t>https://www.inc.com/profile/kanda-software</t>
  </si>
  <si>
    <t>Kanda Software</t>
  </si>
  <si>
    <t>kandasoft.com</t>
  </si>
  <si>
    <t>Newton</t>
  </si>
  <si>
    <t>https://www.inc.com/profile/jw-construction</t>
  </si>
  <si>
    <t>JW Construction</t>
  </si>
  <si>
    <t>jwconstructioninc.com</t>
  </si>
  <si>
    <t>22.8 Million</t>
  </si>
  <si>
    <t>Burlington</t>
  </si>
  <si>
    <t>https://www.inc.com/profile/softworld</t>
  </si>
  <si>
    <t>Softworld</t>
  </si>
  <si>
    <t>softworldinc.com</t>
  </si>
  <si>
    <t>84.3 Million</t>
  </si>
  <si>
    <t>Waltham</t>
  </si>
  <si>
    <t>https://www.inc.com/profile/dimensional-innovations</t>
  </si>
  <si>
    <t>Dimensional Innovations</t>
  </si>
  <si>
    <t>dimin.com</t>
  </si>
  <si>
    <t>37.6 Million</t>
  </si>
  <si>
    <t>Overland Park</t>
  </si>
  <si>
    <t>https://www.inc.com/profile/peepers-by-peeperspecs</t>
  </si>
  <si>
    <t>Peepers by PeeperSpecs</t>
  </si>
  <si>
    <t>http://peepers.com</t>
  </si>
  <si>
    <t>Michigan City</t>
  </si>
  <si>
    <t>https://www.inc.com/profile/seam-group</t>
  </si>
  <si>
    <t>SEAM Group</t>
  </si>
  <si>
    <t>seamgroup.com</t>
  </si>
  <si>
    <t>37.8 Million</t>
  </si>
  <si>
    <t>https://www.inc.com/profile/environmental-protection-industries</t>
  </si>
  <si>
    <t>Environmental Protection Industries</t>
  </si>
  <si>
    <t>environmental-epi.com</t>
  </si>
  <si>
    <t>15 Million</t>
  </si>
  <si>
    <t>SOUTH HOLLAND</t>
  </si>
  <si>
    <t>https://www.inc.com/profile/js-goray</t>
  </si>
  <si>
    <t>J.S. Goray</t>
  </si>
  <si>
    <t>jsgoray.com</t>
  </si>
  <si>
    <t>Wauconda</t>
  </si>
  <si>
    <t>https://www.inc.com/profile/bos-security</t>
  </si>
  <si>
    <t>BOS Security</t>
  </si>
  <si>
    <t>bossecurity.com</t>
  </si>
  <si>
    <t>athens</t>
  </si>
  <si>
    <t>https://www.inc.com/profile/proforma-think-ink</t>
  </si>
  <si>
    <t>Proforma Think Ink</t>
  </si>
  <si>
    <t>proforma.com/russ</t>
  </si>
  <si>
    <t>Apollo Beach</t>
  </si>
  <si>
    <t>https://www.inc.com/profile/universal-painting-corporation</t>
  </si>
  <si>
    <t>Universal Painting Corporation</t>
  </si>
  <si>
    <t>universalpainting.com</t>
  </si>
  <si>
    <t>6.2 Million</t>
  </si>
  <si>
    <t>Lakeland</t>
  </si>
  <si>
    <t>https://www.inc.com/profile/alpha-structural</t>
  </si>
  <si>
    <t>Alpha Structural</t>
  </si>
  <si>
    <t>alphastructural.com</t>
  </si>
  <si>
    <t>21.5 Million</t>
  </si>
  <si>
    <t>https://www.inc.com/profile/sleepquest</t>
  </si>
  <si>
    <t>SleepQuest</t>
  </si>
  <si>
    <t>sleepquest.com</t>
  </si>
  <si>
    <t>12.6 Million</t>
  </si>
  <si>
    <t>San Carlos</t>
  </si>
  <si>
    <t>https://www.inc.com/profile/pma</t>
  </si>
  <si>
    <t>PMA</t>
  </si>
  <si>
    <t>printmgt.com</t>
  </si>
  <si>
    <t>https://www.inc.com/profile/nexgrill-industries</t>
  </si>
  <si>
    <t>Nexgrill Industries</t>
  </si>
  <si>
    <t>nexgrill.com</t>
  </si>
  <si>
    <t>203.7 Million</t>
  </si>
  <si>
    <t>Chino</t>
  </si>
  <si>
    <t>https://www.inc.com/profile/science-and-medicine-group</t>
  </si>
  <si>
    <t>Science and Medicine Group</t>
  </si>
  <si>
    <t>scienceandmedicinegroup.com</t>
  </si>
  <si>
    <t>12.7 Million</t>
  </si>
  <si>
    <t>https://www.inc.com/profile/evans-incorporated</t>
  </si>
  <si>
    <t>Evans Incorporated</t>
  </si>
  <si>
    <t>http://evansincorporated.com</t>
  </si>
  <si>
    <t>16.1 Million</t>
  </si>
  <si>
    <t>Falls Church</t>
  </si>
  <si>
    <t>https://www.inc.com/profile/it-partners-bethel-park-pa</t>
  </si>
  <si>
    <t>IT Partners (Bethel Park, PA)</t>
  </si>
  <si>
    <t>itpsap.com</t>
  </si>
  <si>
    <t>Vienna</t>
  </si>
  <si>
    <t>https://www.inc.com/profile/cookie-cutters-haircuts-for-kids</t>
  </si>
  <si>
    <t>Cookie Cutters Haircuts for Kids</t>
  </si>
  <si>
    <t>haircutsarefun.com</t>
  </si>
  <si>
    <t>https://www.inc.com/profile/solutions-by-text</t>
  </si>
  <si>
    <t>Solutions by Text</t>
  </si>
  <si>
    <t>solutionsbytext.com</t>
  </si>
  <si>
    <t>7 Million</t>
  </si>
  <si>
    <t>https://www.inc.com/profile/la-colombe-coffee-roaster</t>
  </si>
  <si>
    <t>La Colombe Coffee Roaster</t>
  </si>
  <si>
    <t>lacolombe.com</t>
  </si>
  <si>
    <t>94.9 Million</t>
  </si>
  <si>
    <t>https://www.inc.com/profile/ims-technology-services</t>
  </si>
  <si>
    <t>IMS Technology Services</t>
  </si>
  <si>
    <t>imsts.com</t>
  </si>
  <si>
    <t>38 Million</t>
  </si>
  <si>
    <t>Garnet Valley</t>
  </si>
  <si>
    <t>https://www.inc.com/profile/medrisk</t>
  </si>
  <si>
    <t>MedRisk</t>
  </si>
  <si>
    <t>medrisknet.com</t>
  </si>
  <si>
    <t>570 Million</t>
  </si>
  <si>
    <t>https://www.inc.com/profile/precision-machinery-systems</t>
  </si>
  <si>
    <t>Precision Machinery Systems</t>
  </si>
  <si>
    <t>precisionmachinerysystems.com</t>
  </si>
  <si>
    <t>York</t>
  </si>
  <si>
    <t>https://www.inc.com/profile/netropole</t>
  </si>
  <si>
    <t>Netropole</t>
  </si>
  <si>
    <t>netropole.com</t>
  </si>
  <si>
    <t>Portland</t>
  </si>
  <si>
    <t>https://www.inc.com/profile/lithko-contracting</t>
  </si>
  <si>
    <t>Lithko Contracting</t>
  </si>
  <si>
    <t>lithko.com</t>
  </si>
  <si>
    <t>704.4 Million</t>
  </si>
  <si>
    <t>West Chester</t>
  </si>
  <si>
    <t>https://www.inc.com/profile/cardinal-staffing-services</t>
  </si>
  <si>
    <t>Cardinal Staffing Services</t>
  </si>
  <si>
    <t>cardinalstaffing.com</t>
  </si>
  <si>
    <t>48.9 Million</t>
  </si>
  <si>
    <t>Maumee</t>
  </si>
  <si>
    <t>https://www.inc.com/profile/axispoint</t>
  </si>
  <si>
    <t>Axispoint</t>
  </si>
  <si>
    <t>axispoint.com</t>
  </si>
  <si>
    <t>24.9 Million</t>
  </si>
  <si>
    <t>https://www.inc.com/profile/compunnel-software-group</t>
  </si>
  <si>
    <t>Compunnel Software Group</t>
  </si>
  <si>
    <t>compunnel.com</t>
  </si>
  <si>
    <t>191.1 Million</t>
  </si>
  <si>
    <t>Plainsboro</t>
  </si>
  <si>
    <t>https://www.inc.com/profile/trinity-solar</t>
  </si>
  <si>
    <t>Trinity Solar</t>
  </si>
  <si>
    <t>trinity-solar.com</t>
  </si>
  <si>
    <t>275.4 Million</t>
  </si>
  <si>
    <t>Wall</t>
  </si>
  <si>
    <t>https://www.inc.com/profile/pics-itech</t>
  </si>
  <si>
    <t>PICS ITech</t>
  </si>
  <si>
    <t>pics-itech.com</t>
  </si>
  <si>
    <t>Mt. Holly</t>
  </si>
  <si>
    <t>https://www.inc.com/profile/worldwide-insurance-network</t>
  </si>
  <si>
    <t>Worldwide Insurance Network</t>
  </si>
  <si>
    <t>smartchoiceagents.com</t>
  </si>
  <si>
    <t>111.4 Million</t>
  </si>
  <si>
    <t>Greensboro</t>
  </si>
  <si>
    <t>https://www.inc.com/profile/advanced-electronic-designs</t>
  </si>
  <si>
    <t>Advanced Electronic Designs</t>
  </si>
  <si>
    <t>aed.pro</t>
  </si>
  <si>
    <t>Bozeman</t>
  </si>
  <si>
    <t>https://www.inc.com/profile/biotech-x-ray</t>
  </si>
  <si>
    <t>Biotech X-ray</t>
  </si>
  <si>
    <t>biotechxray.com</t>
  </si>
  <si>
    <t>18.4 Million</t>
  </si>
  <si>
    <t>https://www.inc.com/profile/blue-chip-talent</t>
  </si>
  <si>
    <t>Blue Chip Talent</t>
  </si>
  <si>
    <t>bctalent.com</t>
  </si>
  <si>
    <t>Bloomfield Hills</t>
  </si>
  <si>
    <t>https://www.inc.com/profile/homespec-basementfix</t>
  </si>
  <si>
    <t>HomeSpec BasementFix</t>
  </si>
  <si>
    <t>basementfix.com</t>
  </si>
  <si>
    <t>Westland</t>
  </si>
  <si>
    <t>https://www.inc.com/profile/atlantic-blue-water-services</t>
  </si>
  <si>
    <t>Atlantic Blue Water Services</t>
  </si>
  <si>
    <t>atlanticbluewaterservices.com</t>
  </si>
  <si>
    <t>Westminster</t>
  </si>
  <si>
    <t>https://www.inc.com/profile/intact-technology</t>
  </si>
  <si>
    <t>Intact Technology</t>
  </si>
  <si>
    <t>intact-tech.com</t>
  </si>
  <si>
    <t>Greenbelt</t>
  </si>
  <si>
    <t>https://www.inc.com/profile/profit-builders</t>
  </si>
  <si>
    <t>Profit Builders</t>
  </si>
  <si>
    <t>yourprofitbuilders.com</t>
  </si>
  <si>
    <t>Wichita</t>
  </si>
  <si>
    <t>https://www.inc.com/profile/advanced-clinical</t>
  </si>
  <si>
    <t>Advanced Clinical</t>
  </si>
  <si>
    <t>advancedclinical.com</t>
  </si>
  <si>
    <t>106.5 Million</t>
  </si>
  <si>
    <t>Deerfield</t>
  </si>
  <si>
    <t>https://www.inc.com/profile/gasket-guy</t>
  </si>
  <si>
    <t>Gasket Guy</t>
  </si>
  <si>
    <t>gasketguy.com</t>
  </si>
  <si>
    <t>6.1 Million</t>
  </si>
  <si>
    <t>Norcross</t>
  </si>
  <si>
    <t>https://www.inc.com/profile/exhibitus</t>
  </si>
  <si>
    <t>Exhibitus</t>
  </si>
  <si>
    <t>exhibitus.com</t>
  </si>
  <si>
    <t>33.1 Million</t>
  </si>
  <si>
    <t>Tucker</t>
  </si>
  <si>
    <t>https://www.inc.com/profile/professional-hair-labs</t>
  </si>
  <si>
    <t>Professional Hair Labs</t>
  </si>
  <si>
    <t>prohairlabs.com</t>
  </si>
  <si>
    <t>6.4 Million</t>
  </si>
  <si>
    <t>Zephyrhills</t>
  </si>
  <si>
    <t>https://www.inc.com/profile/johnston-architectural-systems</t>
  </si>
  <si>
    <t>Johnston Architectural Systems</t>
  </si>
  <si>
    <t>deltafountains.com</t>
  </si>
  <si>
    <t>https://www.inc.com/profile/enscicon</t>
  </si>
  <si>
    <t>Enscicon</t>
  </si>
  <si>
    <t>enscicon.com</t>
  </si>
  <si>
    <t>13.8 Million</t>
  </si>
  <si>
    <t>https://www.inc.com/profile/brandywine-homes</t>
  </si>
  <si>
    <t>Brandywine Homes</t>
  </si>
  <si>
    <t>brandywine-homes.com</t>
  </si>
  <si>
    <t>129.6 Million</t>
  </si>
  <si>
    <t>https://www.inc.com/profile/the-saywitz-company</t>
  </si>
  <si>
    <t>The Saywitz Company</t>
  </si>
  <si>
    <t>saywitz.com</t>
  </si>
  <si>
    <t>Newport Beach</t>
  </si>
  <si>
    <t>https://www.inc.com/profile/weatherly-asset-management-lp</t>
  </si>
  <si>
    <t>Weatherly Asset Management</t>
  </si>
  <si>
    <t>http://weatherlyassetmgt.com</t>
  </si>
  <si>
    <t>5.6 Million</t>
  </si>
  <si>
    <t>Del Mar</t>
  </si>
  <si>
    <t>https://www.inc.com/profile/pacific-dental-services</t>
  </si>
  <si>
    <t>Pacific Dental Services</t>
  </si>
  <si>
    <t>pacificdentalservices.com</t>
  </si>
  <si>
    <t>1.4 Billion</t>
  </si>
  <si>
    <t>https://www.inc.com/profile/b-unlimited</t>
  </si>
  <si>
    <t>B-Unlimited</t>
  </si>
  <si>
    <t>b-unlimited.com</t>
  </si>
  <si>
    <t>9.4 Million</t>
  </si>
  <si>
    <t>Fayetteville</t>
  </si>
  <si>
    <t>https://www.inc.com/profile/employment-screening-services</t>
  </si>
  <si>
    <t>Employment Screening Services</t>
  </si>
  <si>
    <t>es2.com</t>
  </si>
  <si>
    <t>https://www.inc.com/profile/creative-marketing-resources</t>
  </si>
  <si>
    <t>Creative Marketing Resources</t>
  </si>
  <si>
    <t>cmredge.com</t>
  </si>
  <si>
    <t>https://www.inc.com/profile/evergreen-market</t>
  </si>
  <si>
    <t>Evergreen Market</t>
  </si>
  <si>
    <t>theevergreenmarket.com</t>
  </si>
  <si>
    <t>https://www.inc.com/profile/redcloud-consulting</t>
  </si>
  <si>
    <t>RedCloud Consulting</t>
  </si>
  <si>
    <t>redcloudconsulting.com</t>
  </si>
  <si>
    <t>https://www.inc.com/profile/msnw-group</t>
  </si>
  <si>
    <t>MSNW Group</t>
  </si>
  <si>
    <t>msnw.org</t>
  </si>
  <si>
    <t>Ferndale</t>
  </si>
  <si>
    <t>https://www.inc.com/profile/jamaica-cottage-shop</t>
  </si>
  <si>
    <t>Jamaica Cottage Shop</t>
  </si>
  <si>
    <t>jamaicacottageshop.com</t>
  </si>
  <si>
    <t>South Londonderry</t>
  </si>
  <si>
    <t>https://www.inc.com/profile/dynamic-systems-technology</t>
  </si>
  <si>
    <t>Dynamic Systems Technology</t>
  </si>
  <si>
    <t>http://dystech.com</t>
  </si>
  <si>
    <t>https://www.inc.com/profile/averhealth</t>
  </si>
  <si>
    <t>Averhealth</t>
  </si>
  <si>
    <t>averhealth.com</t>
  </si>
  <si>
    <t>https://www.inc.com/profile/tekla-research</t>
  </si>
  <si>
    <t>Tekla Research</t>
  </si>
  <si>
    <t>teklaresearch.org</t>
  </si>
  <si>
    <t>27.1 Million</t>
  </si>
  <si>
    <t>Fredericksburg</t>
  </si>
  <si>
    <t>https://www.inc.com/profile/kodiak-cakes</t>
  </si>
  <si>
    <t>Kodiak Cakes</t>
  </si>
  <si>
    <t>kodiakcakes.com</t>
  </si>
  <si>
    <t>102.2 Million</t>
  </si>
  <si>
    <t>Park City</t>
  </si>
  <si>
    <t>https://www.inc.com/profile/lux-catering-events</t>
  </si>
  <si>
    <t>LUX Catering &amp; Events</t>
  </si>
  <si>
    <t>http://luxcateringandevents.com</t>
  </si>
  <si>
    <t>https://www.inc.com/profile/terradyne-engineering</t>
  </si>
  <si>
    <t>Terradyne Engineering</t>
  </si>
  <si>
    <t>terradyne.com</t>
  </si>
  <si>
    <t>Euless</t>
  </si>
  <si>
    <t>https://www.inc.com/profile/skg</t>
  </si>
  <si>
    <t>SKG</t>
  </si>
  <si>
    <t>skgtexas.com</t>
  </si>
  <si>
    <t>https://www.inc.com/profile/a-staffing</t>
  </si>
  <si>
    <t>A+ Staffing</t>
  </si>
  <si>
    <t>http://apluspeople.com</t>
  </si>
  <si>
    <t>https://www.inc.com/profile/singleton-enterprises</t>
  </si>
  <si>
    <t>Singleton Enterprises</t>
  </si>
  <si>
    <t>maxmechanical.com</t>
  </si>
  <si>
    <t>https://www.inc.com/profile/ga-partners</t>
  </si>
  <si>
    <t>G&amp;A Partners</t>
  </si>
  <si>
    <t>http://gnapartners.com</t>
  </si>
  <si>
    <t>2.2 Billion</t>
  </si>
  <si>
    <t>https://www.inc.com/profile/ipipeline</t>
  </si>
  <si>
    <t>ipipeline</t>
  </si>
  <si>
    <t>ipipeline.com</t>
  </si>
  <si>
    <t>157.5 Million</t>
  </si>
  <si>
    <t>Downingtown</t>
  </si>
  <si>
    <t>https://www.inc.com/profile/consumer-cellular</t>
  </si>
  <si>
    <t>Consumer Cellular</t>
  </si>
  <si>
    <t>consumercellular.com</t>
  </si>
  <si>
    <t>1 Billion</t>
  </si>
  <si>
    <t>https://www.inc.com/profile/pipeline-equipment</t>
  </si>
  <si>
    <t>Pipeline Equipment</t>
  </si>
  <si>
    <t>pipelineequipment.com</t>
  </si>
  <si>
    <t>37.2 Million</t>
  </si>
  <si>
    <t>https://www.inc.com/profile/lsp-technologies</t>
  </si>
  <si>
    <t>LSP Technologies</t>
  </si>
  <si>
    <t>lsptechnologies.com</t>
  </si>
  <si>
    <t>Dublin</t>
  </si>
  <si>
    <t>https://www.inc.com/profile/strategic-hr</t>
  </si>
  <si>
    <t>strategic HR</t>
  </si>
  <si>
    <t>strategichrinc.com</t>
  </si>
  <si>
    <t>https://www.inc.com/profile/true-hire</t>
  </si>
  <si>
    <t>True Hire</t>
  </si>
  <si>
    <t>true-hire.com</t>
  </si>
  <si>
    <t>Uniontown</t>
  </si>
  <si>
    <t>https://www.inc.com/profile/proforma-add-a-line</t>
  </si>
  <si>
    <t>Proforma Add-a-Line</t>
  </si>
  <si>
    <t>http://proforma.com/addaline</t>
  </si>
  <si>
    <t>Lima</t>
  </si>
  <si>
    <t>https://www.inc.com/profile/cit</t>
  </si>
  <si>
    <t>CI&amp;T</t>
  </si>
  <si>
    <t>ciandt.com</t>
  </si>
  <si>
    <t>https://www.inc.com/profile/stainless-steel-products</t>
  </si>
  <si>
    <t>Stainless Steel products</t>
  </si>
  <si>
    <t>http://stainlesswires.com</t>
  </si>
  <si>
    <t>DEER PARK</t>
  </si>
  <si>
    <t>https://www.inc.com/profile/feury-image-group</t>
  </si>
  <si>
    <t>Feury Image Group</t>
  </si>
  <si>
    <t>feuryimagegroup.com</t>
  </si>
  <si>
    <t>16.2 Million</t>
  </si>
  <si>
    <t>https://www.inc.com/profile/coherent-solutions</t>
  </si>
  <si>
    <t>Coherent Solutions</t>
  </si>
  <si>
    <t>coherentsolutions.com</t>
  </si>
  <si>
    <t>46.4 Million</t>
  </si>
  <si>
    <t>St. Louis Park</t>
  </si>
  <si>
    <t>https://www.inc.com/profile/argi-financial-group</t>
  </si>
  <si>
    <t>ARGI Financial Group</t>
  </si>
  <si>
    <t>argi.net</t>
  </si>
  <si>
    <t>26.7 Million</t>
  </si>
  <si>
    <t>https://www.inc.com/profile/advanced-business-solutions</t>
  </si>
  <si>
    <t>Advanced Business Solutions</t>
  </si>
  <si>
    <t>advancedbusinesssolutions.com</t>
  </si>
  <si>
    <t>https://www.inc.com/profile/mkd-electric</t>
  </si>
  <si>
    <t>MKD Electric</t>
  </si>
  <si>
    <t>mkdelectric.com</t>
  </si>
  <si>
    <t>https://www.inc.com/profile/first-centennial-mortgage</t>
  </si>
  <si>
    <t>First Centennial Mortgage</t>
  </si>
  <si>
    <t>gofcm.com</t>
  </si>
  <si>
    <t>44.3 Million</t>
  </si>
  <si>
    <t>https://www.inc.com/profile/program-productions</t>
  </si>
  <si>
    <t>Program Productions</t>
  </si>
  <si>
    <t>programproductions.com</t>
  </si>
  <si>
    <t>61.4 Million</t>
  </si>
  <si>
    <t>Lombard</t>
  </si>
  <si>
    <t>https://www.inc.com/profile/mis-solutions</t>
  </si>
  <si>
    <t>MIS Solutions</t>
  </si>
  <si>
    <t>mis-solutions.com</t>
  </si>
  <si>
    <t>5.9 Million</t>
  </si>
  <si>
    <t>https://www.inc.com/profile/list-partners</t>
  </si>
  <si>
    <t>List Partners</t>
  </si>
  <si>
    <t>listpartnersllc.com</t>
  </si>
  <si>
    <t>20 Million</t>
  </si>
  <si>
    <t>https://www.inc.com/profile/nutronics</t>
  </si>
  <si>
    <t>Nutronics</t>
  </si>
  <si>
    <t>naosystems.com</t>
  </si>
  <si>
    <t>Longmont</t>
  </si>
  <si>
    <t>https://www.inc.com/profile/golftec</t>
  </si>
  <si>
    <t>Golftec</t>
  </si>
  <si>
    <t>http://golftec.com</t>
  </si>
  <si>
    <t>59.5 Million</t>
  </si>
  <si>
    <t>Englewood</t>
  </si>
  <si>
    <t>https://www.inc.com/profile/the-complete-child</t>
  </si>
  <si>
    <t>The Complete Child</t>
  </si>
  <si>
    <t>youngscholarsacademycolorado.com</t>
  </si>
  <si>
    <t>https://www.inc.com/profile/illegal-petes</t>
  </si>
  <si>
    <t>Illegal Pete's</t>
  </si>
  <si>
    <t>illegalpetes.com</t>
  </si>
  <si>
    <t>28.3 Million</t>
  </si>
  <si>
    <t>https://www.inc.com/profile/pierce-education-properties</t>
  </si>
  <si>
    <t>Pierce Education Properties</t>
  </si>
  <si>
    <t>pierceeducationproperties.com</t>
  </si>
  <si>
    <t>78.6 Million</t>
  </si>
  <si>
    <t>https://www.inc.com/profile/bigspeak-speakers-bureau</t>
  </si>
  <si>
    <t>BigSpeak Speakers Bureau</t>
  </si>
  <si>
    <t>bigspeak.com</t>
  </si>
  <si>
    <t>29.7 Million</t>
  </si>
  <si>
    <t>https://www.inc.com/profile/proforma-printing-systems</t>
  </si>
  <si>
    <t>Proforma Printing Systems</t>
  </si>
  <si>
    <t>proforma.com/printingsystems</t>
  </si>
  <si>
    <t>Rancho Cucamonga</t>
  </si>
  <si>
    <t>https://www.inc.com/profile/secure-one-capital</t>
  </si>
  <si>
    <t>Secure One Capital</t>
  </si>
  <si>
    <t>secureonecapital.com</t>
  </si>
  <si>
    <t>10.2 Million</t>
  </si>
  <si>
    <t>Costa Mesa</t>
  </si>
  <si>
    <t>https://www.inc.com/profile/apollo-interactive</t>
  </si>
  <si>
    <t>Apollo Interactive</t>
  </si>
  <si>
    <t>apollointeractive.com</t>
  </si>
  <si>
    <t>43.9 Million</t>
  </si>
  <si>
    <t>https://www.inc.com/profile/eo-products</t>
  </si>
  <si>
    <t>EO Products</t>
  </si>
  <si>
    <t>eoproducts.com</t>
  </si>
  <si>
    <t>47 Million</t>
  </si>
  <si>
    <t>San Rafael</t>
  </si>
  <si>
    <t>https://www.inc.com/profile/burnham-benefits-insurance-services</t>
  </si>
  <si>
    <t>Burnham Benefits Insurance Services</t>
  </si>
  <si>
    <t>burnhambenefits.com</t>
  </si>
  <si>
    <t>36 Million</t>
  </si>
  <si>
    <t>https://www.inc.com/profile/blue-microphones</t>
  </si>
  <si>
    <t>Blue Microphones</t>
  </si>
  <si>
    <t>bluedesigns.com</t>
  </si>
  <si>
    <t>63 Million</t>
  </si>
  <si>
    <t>WESTLAKE VILLAGE</t>
  </si>
  <si>
    <t>https://www.inc.com/profile/equator-coffees</t>
  </si>
  <si>
    <t>Equator Coffees</t>
  </si>
  <si>
    <t>equatorcoffees.com</t>
  </si>
  <si>
    <t>19.5 Million</t>
  </si>
  <si>
    <t>https://www.inc.com/profile/hargrove-engineers-constructors</t>
  </si>
  <si>
    <t>Hargrove Engineers + Constructors</t>
  </si>
  <si>
    <t>hargrove-epc.com</t>
  </si>
  <si>
    <t>355.3 Million</t>
  </si>
  <si>
    <t>https://www.inc.com/profile/universal-language-service</t>
  </si>
  <si>
    <t>Universal Language Service</t>
  </si>
  <si>
    <t>ulsonline.net</t>
  </si>
  <si>
    <t>15.1 Million</t>
  </si>
  <si>
    <t>https://www.inc.com/profile/need-supply-co</t>
  </si>
  <si>
    <t>Need Supply Co.</t>
  </si>
  <si>
    <t>needsupply.com</t>
  </si>
  <si>
    <t>36.3 Million</t>
  </si>
  <si>
    <t>https://www.inc.com/profile/interimage</t>
  </si>
  <si>
    <t>InterImage</t>
  </si>
  <si>
    <t>iimage.com</t>
  </si>
  <si>
    <t>https://www.inc.com/profile/open-systems-technologies</t>
  </si>
  <si>
    <t>Open Systems Technologies</t>
  </si>
  <si>
    <t>ostcorp.net</t>
  </si>
  <si>
    <t>Gainesville</t>
  </si>
  <si>
    <t>https://www.inc.com/profile/innovative-enterprises</t>
  </si>
  <si>
    <t>Innovative Enterprises</t>
  </si>
  <si>
    <t>knowthefacts.com</t>
  </si>
  <si>
    <t>Newport News</t>
  </si>
  <si>
    <t>https://www.inc.com/profile/adsg</t>
  </si>
  <si>
    <t>ADSG</t>
  </si>
  <si>
    <t>accentfamilyofcompanies.com</t>
  </si>
  <si>
    <t>33.2 Million</t>
  </si>
  <si>
    <t>Tomball</t>
  </si>
  <si>
    <t>https://www.inc.com/profile/homevestors-of-america</t>
  </si>
  <si>
    <t>HomeVestors of America</t>
  </si>
  <si>
    <t>homevestors.com</t>
  </si>
  <si>
    <t>43.2 Million</t>
  </si>
  <si>
    <t>https://www.inc.com/profile/oxford-builders</t>
  </si>
  <si>
    <t>Oxford Builders</t>
  </si>
  <si>
    <t>oxfordbuilders.com</t>
  </si>
  <si>
    <t>https://www.inc.com/profile/architectural-fabrication</t>
  </si>
  <si>
    <t>Architectural Fabrication</t>
  </si>
  <si>
    <t>arch-fab.com</t>
  </si>
  <si>
    <t>https://www.inc.com/profile/bravotech</t>
  </si>
  <si>
    <t>BravoTECH</t>
  </si>
  <si>
    <t>bravotech.com</t>
  </si>
  <si>
    <t>https://www.inc.com/profile/advance-financial</t>
  </si>
  <si>
    <t>Advance Financial</t>
  </si>
  <si>
    <t>af247.com</t>
  </si>
  <si>
    <t>323.3 Million</t>
  </si>
  <si>
    <t>https://www.inc.com/profile/sterling-computers</t>
  </si>
  <si>
    <t>Sterling Computers</t>
  </si>
  <si>
    <t>sterlingcomputers.com</t>
  </si>
  <si>
    <t>520.1 Million</t>
  </si>
  <si>
    <t>Dakota Dunes</t>
  </si>
  <si>
    <t>https://www.inc.com/profile/logistics-plus</t>
  </si>
  <si>
    <t>Logistics Plus</t>
  </si>
  <si>
    <t>logisticsplus.net</t>
  </si>
  <si>
    <t>195.7 Million</t>
  </si>
  <si>
    <t>Erie</t>
  </si>
  <si>
    <t>https://www.inc.com/profile/stream-companies</t>
  </si>
  <si>
    <t>Stream Companies</t>
  </si>
  <si>
    <t>streamcompanies.com</t>
  </si>
  <si>
    <t>77.9 Million</t>
  </si>
  <si>
    <t>Malvern</t>
  </si>
  <si>
    <t>https://www.inc.com/profile/opus-interactive</t>
  </si>
  <si>
    <t>Opus Interactive</t>
  </si>
  <si>
    <t>http://opusinteractive.com</t>
  </si>
  <si>
    <t>Hillsboro</t>
  </si>
  <si>
    <t>https://www.inc.com/profile/certified-languages-international</t>
  </si>
  <si>
    <t>Certified Languages International</t>
  </si>
  <si>
    <t>certifiedlanguages.com</t>
  </si>
  <si>
    <t>41.4 Million</t>
  </si>
  <si>
    <t>https://www.inc.com/profile/collision-works</t>
  </si>
  <si>
    <t>Collision Works</t>
  </si>
  <si>
    <t>collision-works.com</t>
  </si>
  <si>
    <t>39.6 Million</t>
  </si>
  <si>
    <t>Del City</t>
  </si>
  <si>
    <t>https://www.inc.com/profile/interworks</t>
  </si>
  <si>
    <t>InterWorks</t>
  </si>
  <si>
    <t>interworks.com</t>
  </si>
  <si>
    <t>57.3 Million</t>
  </si>
  <si>
    <t>Stillwater</t>
  </si>
  <si>
    <t>https://www.inc.com/profile/plus-group</t>
  </si>
  <si>
    <t>Plus Group</t>
  </si>
  <si>
    <t>plusgroups.com</t>
  </si>
  <si>
    <t>57 Million</t>
  </si>
  <si>
    <t>https://www.inc.com/profile/touchstone-merchandise-group</t>
  </si>
  <si>
    <t>Touchstone Merchandise Group</t>
  </si>
  <si>
    <t>tmgideas.com</t>
  </si>
  <si>
    <t>Mason</t>
  </si>
  <si>
    <t>https://www.inc.com/profile/group-management-services</t>
  </si>
  <si>
    <t>Group Management Services</t>
  </si>
  <si>
    <t>groupmgmt.com</t>
  </si>
  <si>
    <t>78.5 Million</t>
  </si>
  <si>
    <t>Richfield</t>
  </si>
  <si>
    <t>https://www.inc.com/profile/oasis-turf-tree</t>
  </si>
  <si>
    <t>Oasis Turf &amp; Tree</t>
  </si>
  <si>
    <t>http://oasisturf.com</t>
  </si>
  <si>
    <t>https://www.inc.com/profile/ellevate-network</t>
  </si>
  <si>
    <t>Ellevate Network</t>
  </si>
  <si>
    <t>ellevatenetwork.com</t>
  </si>
  <si>
    <t>https://www.inc.com/profile/corporate-essentials</t>
  </si>
  <si>
    <t>Corporate Essentials</t>
  </si>
  <si>
    <t>drinkcoffee.com</t>
  </si>
  <si>
    <t>27.9 Million</t>
  </si>
  <si>
    <t>Parsippany</t>
  </si>
  <si>
    <t>https://www.inc.com/profile/internet-creations</t>
  </si>
  <si>
    <t>Internet Creations</t>
  </si>
  <si>
    <t>internetcreations.com</t>
  </si>
  <si>
    <t>7.9 Million</t>
  </si>
  <si>
    <t>Hamilton</t>
  </si>
  <si>
    <t>https://www.inc.com/profile/national-coatings</t>
  </si>
  <si>
    <t>National Coatings</t>
  </si>
  <si>
    <t>nationalcoatingsinc.com</t>
  </si>
  <si>
    <t>28.1 Million</t>
  </si>
  <si>
    <t>https://www.inc.com/profile/mind-your-business</t>
  </si>
  <si>
    <t>Mind Your Business</t>
  </si>
  <si>
    <t>mybinc.com</t>
  </si>
  <si>
    <t>Hendersonville</t>
  </si>
  <si>
    <t>https://www.inc.com/profile/mountain-showcase-group</t>
  </si>
  <si>
    <t>Mountain Showcase Group</t>
  </si>
  <si>
    <t>mountainshowcase.com</t>
  </si>
  <si>
    <t>4.3 Million</t>
  </si>
  <si>
    <t>https://www.inc.com/profile/victra</t>
  </si>
  <si>
    <t>Victra</t>
  </si>
  <si>
    <t>http://victra.com</t>
  </si>
  <si>
    <t>https://www.inc.com/profile/american-builders</t>
  </si>
  <si>
    <t>American Builders</t>
  </si>
  <si>
    <t>americanbldr</t>
  </si>
  <si>
    <t>https://www.inc.com/profile/919-marketing</t>
  </si>
  <si>
    <t>919 Marketing</t>
  </si>
  <si>
    <t>919marketing.com</t>
  </si>
  <si>
    <t>Durham, NC</t>
  </si>
  <si>
    <t>Holly Springs</t>
  </si>
  <si>
    <t>https://www.inc.com/profile/carolinas-it</t>
  </si>
  <si>
    <t>Carolinas IT</t>
  </si>
  <si>
    <t>carolinasit.com</t>
  </si>
  <si>
    <t>https://www.inc.com/profile/reliable-relamping</t>
  </si>
  <si>
    <t>Reliable Relamping</t>
  </si>
  <si>
    <t>reliablerelamping.com</t>
  </si>
  <si>
    <t>36.4 Million</t>
  </si>
  <si>
    <t>Saranac</t>
  </si>
  <si>
    <t>https://www.inc.com/profile/tilson-technology-management</t>
  </si>
  <si>
    <t>Tilson Technology Management</t>
  </si>
  <si>
    <t>tilsontech.com</t>
  </si>
  <si>
    <t>71.4 Million</t>
  </si>
  <si>
    <t>https://www.inc.com/profile/ls-systems</t>
  </si>
  <si>
    <t>LS Systems</t>
  </si>
  <si>
    <t>lssmd.com</t>
  </si>
  <si>
    <t>10.8 Million</t>
  </si>
  <si>
    <t>Arbutus</t>
  </si>
  <si>
    <t>https://www.inc.com/profile/pm-hotel-group</t>
  </si>
  <si>
    <t>PM Hotel Group</t>
  </si>
  <si>
    <t>pmhotelgroup.com</t>
  </si>
  <si>
    <t>383 Million</t>
  </si>
  <si>
    <t>Chevy Chase</t>
  </si>
  <si>
    <t>https://www.inc.com/profile/sunrise-erectors</t>
  </si>
  <si>
    <t>Sunrise Erectors</t>
  </si>
  <si>
    <t>sunriseerectors.com</t>
  </si>
  <si>
    <t>https://www.inc.com/profile/srp-environmental</t>
  </si>
  <si>
    <t>SRP Environmental</t>
  </si>
  <si>
    <t>srpenvironmental.com</t>
  </si>
  <si>
    <t>Louisiana</t>
  </si>
  <si>
    <t>https://www.inc.com/profile/ciscom-solutions</t>
  </si>
  <si>
    <t>CisCom Solutions</t>
  </si>
  <si>
    <t>ciscom.com</t>
  </si>
  <si>
    <t>8.6 Million</t>
  </si>
  <si>
    <t>https://www.inc.com/profile/all-safe-industries</t>
  </si>
  <si>
    <t>All Safe Industries</t>
  </si>
  <si>
    <t>allsafeindustries.com</t>
  </si>
  <si>
    <t>12.3 Million</t>
  </si>
  <si>
    <t>https://www.inc.com/profile/beckers-healthcare</t>
  </si>
  <si>
    <t>Becker's Healthcare</t>
  </si>
  <si>
    <t>beckershospitalreview.com</t>
  </si>
  <si>
    <t>30.5 Million</t>
  </si>
  <si>
    <t>https://www.inc.com/profile/webit-services</t>
  </si>
  <si>
    <t>WebIT Services</t>
  </si>
  <si>
    <t>http://webitservices.com</t>
  </si>
  <si>
    <t>https://www.inc.com/profile/the-kotter-group</t>
  </si>
  <si>
    <t>The Kotter Group</t>
  </si>
  <si>
    <t>kotter.net</t>
  </si>
  <si>
    <t>Lilburn</t>
  </si>
  <si>
    <t>https://www.inc.com/profile/greenland-america</t>
  </si>
  <si>
    <t>Greenland America</t>
  </si>
  <si>
    <t>greenlandamerica.com</t>
  </si>
  <si>
    <t>188.1 Million</t>
  </si>
  <si>
    <t>https://www.inc.com/profile/century-solutions-group</t>
  </si>
  <si>
    <t>Century Solutions Group</t>
  </si>
  <si>
    <t>centurygroup.net</t>
  </si>
  <si>
    <t>Tyrone</t>
  </si>
  <si>
    <t>https://www.inc.com/profile/storm-smart</t>
  </si>
  <si>
    <t>Storm Smart</t>
  </si>
  <si>
    <t>stormsmart.com</t>
  </si>
  <si>
    <t>49.8 Million</t>
  </si>
  <si>
    <t>https://www.inc.com/profile/reedtms-logistics</t>
  </si>
  <si>
    <t>ReedTMS Logistics</t>
  </si>
  <si>
    <t>reedtms.com</t>
  </si>
  <si>
    <t>205.3 Million</t>
  </si>
  <si>
    <t>https://www.inc.com/profile/procureability</t>
  </si>
  <si>
    <t>ProcureAbility</t>
  </si>
  <si>
    <t>procureability.com</t>
  </si>
  <si>
    <t>https://www.inc.com/profile/deangelis-diamond</t>
  </si>
  <si>
    <t>DeAngelis Diamond</t>
  </si>
  <si>
    <t>deangelisdiamond.com</t>
  </si>
  <si>
    <t>418.9 Million</t>
  </si>
  <si>
    <t>https://www.inc.com/profile/keystone-funding</t>
  </si>
  <si>
    <t>Keystone Funding</t>
  </si>
  <si>
    <t>keystonefunding.com</t>
  </si>
  <si>
    <t>Dover</t>
  </si>
  <si>
    <t>https://www.inc.com/profile/thycotic</t>
  </si>
  <si>
    <t>Thycotic</t>
  </si>
  <si>
    <t>thycotic.com</t>
  </si>
  <si>
    <t>46.7 Million</t>
  </si>
  <si>
    <t>Washington, D.C.</t>
  </si>
  <si>
    <t>https://www.inc.com/profile/taoti-creative</t>
  </si>
  <si>
    <t>Taoti Creative</t>
  </si>
  <si>
    <t>taoti.com</t>
  </si>
  <si>
    <t>Washington</t>
  </si>
  <si>
    <t>https://www.inc.com/profile/nexustek</t>
  </si>
  <si>
    <t>NexusTek</t>
  </si>
  <si>
    <t>nexustek.com</t>
  </si>
  <si>
    <t>93.2 Million</t>
  </si>
  <si>
    <t>Greenwood Village</t>
  </si>
  <si>
    <t>https://www.inc.com/profile/dsd-merchandisers</t>
  </si>
  <si>
    <t>DSD Merchandisers</t>
  </si>
  <si>
    <t>dsdmerchandisers.com</t>
  </si>
  <si>
    <t>:Livermore</t>
  </si>
  <si>
    <t>https://www.inc.com/profile/competitive-health</t>
  </si>
  <si>
    <t>Competitive Health</t>
  </si>
  <si>
    <t>competitivehealth.com</t>
  </si>
  <si>
    <t>https://www.inc.com/profile/intivix</t>
  </si>
  <si>
    <t>Intivix</t>
  </si>
  <si>
    <t>intivix.com</t>
  </si>
  <si>
    <t>https://www.inc.com/profile/clearinghouse-community-development-financial-institution</t>
  </si>
  <si>
    <t>Clearinghouse Community Development Financial Institution</t>
  </si>
  <si>
    <t>ccdfi.com</t>
  </si>
  <si>
    <t>33 Million</t>
  </si>
  <si>
    <t>Lake Forest</t>
  </si>
  <si>
    <t>https://www.inc.com/profile/balsam-hill</t>
  </si>
  <si>
    <t>Balsam Hill</t>
  </si>
  <si>
    <t>balsambrands.com</t>
  </si>
  <si>
    <t>161.4 Million</t>
  </si>
  <si>
    <t>Redwood City</t>
  </si>
  <si>
    <t>https://www.inc.com/profile/grasp-technologies</t>
  </si>
  <si>
    <t>Grasp Technologies</t>
  </si>
  <si>
    <t>grasptech.com</t>
  </si>
  <si>
    <t>https://www.inc.com/profile/consolidated-analytics</t>
  </si>
  <si>
    <t>Consolidated Analytics</t>
  </si>
  <si>
    <t>consolidatedanalytics.com</t>
  </si>
  <si>
    <t>Ahaheim</t>
  </si>
  <si>
    <t>https://www.inc.com/profile/cumming</t>
  </si>
  <si>
    <t>Cumming</t>
  </si>
  <si>
    <t>ccorpusa.com</t>
  </si>
  <si>
    <t>166.4 Million</t>
  </si>
  <si>
    <t>https://www.inc.com/profile/reliant-foodservice</t>
  </si>
  <si>
    <t>Reliant Foodservice</t>
  </si>
  <si>
    <t>reliantfoods.com</t>
  </si>
  <si>
    <t>42.5 Million</t>
  </si>
  <si>
    <t>Temecula</t>
  </si>
  <si>
    <t>https://www.inc.com/profile/level-3-audio-visual</t>
  </si>
  <si>
    <t>Level 3 Audio Visual</t>
  </si>
  <si>
    <t>level3av.com</t>
  </si>
  <si>
    <t>https://www.inc.com/profile/light-dental-studios</t>
  </si>
  <si>
    <t>Light Dental Studios</t>
  </si>
  <si>
    <t>lightdentalstudios.com</t>
  </si>
  <si>
    <t>puyallup</t>
  </si>
  <si>
    <t>https://www.inc.com/profile/22nd-century-technologies</t>
  </si>
  <si>
    <t>22nd Century Technologies</t>
  </si>
  <si>
    <t>tscti.com</t>
  </si>
  <si>
    <t>166.3 Million</t>
  </si>
  <si>
    <t>McLean</t>
  </si>
  <si>
    <t>https://www.inc.com/profile/level-access</t>
  </si>
  <si>
    <t>Level Access</t>
  </si>
  <si>
    <t>levelaccess.com</t>
  </si>
  <si>
    <t>24.1 Million</t>
  </si>
  <si>
    <t>https://www.inc.com/profile/captech-ventures</t>
  </si>
  <si>
    <t>CapTech Ventures</t>
  </si>
  <si>
    <t>captechconsulting.com</t>
  </si>
  <si>
    <t>192.4 Million</t>
  </si>
  <si>
    <t>https://www.inc.com/profile/solvaria</t>
  </si>
  <si>
    <t>Solvaria</t>
  </si>
  <si>
    <t>http://solvaria.com</t>
  </si>
  <si>
    <t>Henrico</t>
  </si>
  <si>
    <t>https://www.inc.com/profile/softeq-development</t>
  </si>
  <si>
    <t>Softeq Development</t>
  </si>
  <si>
    <t>softeq.com</t>
  </si>
  <si>
    <t>14.1 Million</t>
  </si>
  <si>
    <t>https://www.inc.com/profile/renaissance-windows-doors</t>
  </si>
  <si>
    <t>Renaissance Windows &amp; Doors</t>
  </si>
  <si>
    <t>renaissancewindowsanddoors.com</t>
  </si>
  <si>
    <t>https://www.inc.com/profile/gold-medal-pools</t>
  </si>
  <si>
    <t>Gold Medal Pools</t>
  </si>
  <si>
    <t>goldmedalpools.com</t>
  </si>
  <si>
    <t>66.5 Million</t>
  </si>
  <si>
    <t>Frisco</t>
  </si>
  <si>
    <t>https://www.inc.com/profile/trendhr</t>
  </si>
  <si>
    <t>TrendHR</t>
  </si>
  <si>
    <t>trendhr.com</t>
  </si>
  <si>
    <t>Rockwall</t>
  </si>
  <si>
    <t>https://www.inc.com/profile/msc-development</t>
  </si>
  <si>
    <t>MSC Development</t>
  </si>
  <si>
    <t>brighterimagelab.com</t>
  </si>
  <si>
    <t>https://www.inc.com/profile/medsource</t>
  </si>
  <si>
    <t>MedSource</t>
  </si>
  <si>
    <t>medsource.com</t>
  </si>
  <si>
    <t>https://www.inc.com/profile/mccabe-construction-company</t>
  </si>
  <si>
    <t>McCabe Construction Company</t>
  </si>
  <si>
    <t>mccmemphis.com</t>
  </si>
  <si>
    <t>https://www.inc.com/profile/infoworks</t>
  </si>
  <si>
    <t>InfoWorks</t>
  </si>
  <si>
    <t>infoworks-tn.com</t>
  </si>
  <si>
    <t>https://www.inc.com/profile/independent-trust-company-of-america</t>
  </si>
  <si>
    <t>Independent Trust Company of America</t>
  </si>
  <si>
    <t>independenttrust.com/index</t>
  </si>
  <si>
    <t>Rapid City</t>
  </si>
  <si>
    <t>https://www.inc.com/profile/polymer-solutions-international</t>
  </si>
  <si>
    <t>Polymer Solutions International</t>
  </si>
  <si>
    <t>prostack.com</t>
  </si>
  <si>
    <t>Newtown Square</t>
  </si>
  <si>
    <t>https://www.inc.com/profile/thinkshout</t>
  </si>
  <si>
    <t>ThinkShout</t>
  </si>
  <si>
    <t>thinkshout.com</t>
  </si>
  <si>
    <t>https://www.inc.com/profile/echo-health</t>
  </si>
  <si>
    <t>Echo Health</t>
  </si>
  <si>
    <t>echohealthinc.com</t>
  </si>
  <si>
    <t>148.6 Million</t>
  </si>
  <si>
    <t>WESTLAKE</t>
  </si>
  <si>
    <t>https://www.inc.com/profile/wmk</t>
  </si>
  <si>
    <t>WMK</t>
  </si>
  <si>
    <t>mobilityworks.com</t>
  </si>
  <si>
    <t>514 Million</t>
  </si>
  <si>
    <t>https://www.inc.com/profile/arcos</t>
  </si>
  <si>
    <t>Arcos</t>
  </si>
  <si>
    <t>http://arcos-inc.com</t>
  </si>
  <si>
    <t>29.8 Million</t>
  </si>
  <si>
    <t>https://www.inc.com/profile/total-quality-logistics</t>
  </si>
  <si>
    <t>Total Quality Logistics</t>
  </si>
  <si>
    <t>tql.com</t>
  </si>
  <si>
    <t>3.6 Billion</t>
  </si>
  <si>
    <t>https://www.inc.com/profile/teamson-design-corp</t>
  </si>
  <si>
    <t>Teamson Design Corp.</t>
  </si>
  <si>
    <t>teamson.com</t>
  </si>
  <si>
    <t>15.6 Million</t>
  </si>
  <si>
    <t>bay shore</t>
  </si>
  <si>
    <t>https://www.inc.com/profile/critical-link</t>
  </si>
  <si>
    <t>Critical Link</t>
  </si>
  <si>
    <t>criticallink.com</t>
  </si>
  <si>
    <t>Syracuse</t>
  </si>
  <si>
    <t>https://www.inc.com/profile/northwest-career-college</t>
  </si>
  <si>
    <t>Northwest Career College</t>
  </si>
  <si>
    <t>northwestcareercollege.edu</t>
  </si>
  <si>
    <t>10.5 Million</t>
  </si>
  <si>
    <t>https://www.inc.com/profile/netx-information-systems</t>
  </si>
  <si>
    <t>NetX Information Systems</t>
  </si>
  <si>
    <t>netxinc.com</t>
  </si>
  <si>
    <t>Lambertville</t>
  </si>
  <si>
    <t>https://www.inc.com/profile/vanguard-claims-administration</t>
  </si>
  <si>
    <t>Vanguard Claims Administration</t>
  </si>
  <si>
    <t>vanguardclaims.com</t>
  </si>
  <si>
    <t>Woodbury</t>
  </si>
  <si>
    <t>https://www.inc.com/profile/lightbridge-academy</t>
  </si>
  <si>
    <t>Lightbridge Academy</t>
  </si>
  <si>
    <t>lightbridgeacademy.com</t>
  </si>
  <si>
    <t>Iselin</t>
  </si>
  <si>
    <t>https://www.inc.com/profile/atlantic-environmental-solutions</t>
  </si>
  <si>
    <t>Atlantic Environmental Solutions</t>
  </si>
  <si>
    <t>solutionsenvironmental.com</t>
  </si>
  <si>
    <t>7.4 Million</t>
  </si>
  <si>
    <t>Hoboken</t>
  </si>
  <si>
    <t>https://www.inc.com/profile/the-wireless-experience</t>
  </si>
  <si>
    <t>The Wireless Experience</t>
  </si>
  <si>
    <t>thewirelessexperience.com</t>
  </si>
  <si>
    <t>114.2 Million</t>
  </si>
  <si>
    <t>Manahawkin</t>
  </si>
  <si>
    <t>https://www.inc.com/profile/haztek</t>
  </si>
  <si>
    <t>HazTek</t>
  </si>
  <si>
    <t>haztekinc.com</t>
  </si>
  <si>
    <t>https://www.inc.com/profile/miles-technologies</t>
  </si>
  <si>
    <t>Miles Technologies</t>
  </si>
  <si>
    <t>milestechnologies.com</t>
  </si>
  <si>
    <t>27.4 Million</t>
  </si>
  <si>
    <t>Lumberton</t>
  </si>
  <si>
    <t>https://www.inc.com/profile/stake-center-locating</t>
  </si>
  <si>
    <t>Stake Center Locating</t>
  </si>
  <si>
    <t>stakecenter.com</t>
  </si>
  <si>
    <t>71.1 Million</t>
  </si>
  <si>
    <t>Kernersville</t>
  </si>
  <si>
    <t>https://www.inc.com/profile/takeout-central</t>
  </si>
  <si>
    <t>Takeout Central</t>
  </si>
  <si>
    <t>takeoutcentral.com</t>
  </si>
  <si>
    <t>Chapel Hill</t>
  </si>
  <si>
    <t>https://www.inc.com/profile/bold-construction</t>
  </si>
  <si>
    <t>Bold Construction</t>
  </si>
  <si>
    <t>buildboldnc.com</t>
  </si>
  <si>
    <t>https://www.inc.com/profile/fab-tec</t>
  </si>
  <si>
    <t>Fab-Tec</t>
  </si>
  <si>
    <t>fab-tec.com</t>
  </si>
  <si>
    <t>https://www.inc.com/profile/fakhoury-global-immigration</t>
  </si>
  <si>
    <t>Fakhoury Global Immigration</t>
  </si>
  <si>
    <t>employmentimmigration.com</t>
  </si>
  <si>
    <t>13.3 Million</t>
  </si>
  <si>
    <t>Troy</t>
  </si>
  <si>
    <t>https://www.inc.com/profile/liquid-web</t>
  </si>
  <si>
    <t>Liquid Web</t>
  </si>
  <si>
    <t>http://liquidweb.com</t>
  </si>
  <si>
    <t>Lansing</t>
  </si>
  <si>
    <t>https://www.inc.com/profile/managed-care-advisors</t>
  </si>
  <si>
    <t>Managed Care Advisors</t>
  </si>
  <si>
    <t>mcacares.com</t>
  </si>
  <si>
    <t>https://www.inc.com/profile/edwards-performance-solutions</t>
  </si>
  <si>
    <t>Edwards Performance Solutions</t>
  </si>
  <si>
    <t>edwps.com</t>
  </si>
  <si>
    <t>Elkridge</t>
  </si>
  <si>
    <t>https://www.inc.com/profile/odyssey-systems-consulting-group</t>
  </si>
  <si>
    <t>Odyssey Systems Consulting Group</t>
  </si>
  <si>
    <t>odysseyconsult.com</t>
  </si>
  <si>
    <t>194.8 Million</t>
  </si>
  <si>
    <t>Wakefield</t>
  </si>
  <si>
    <t>https://www.inc.com/profile/exclusive-concepts</t>
  </si>
  <si>
    <t>Exclusive Concepts</t>
  </si>
  <si>
    <t>exclusiveconcepts.com</t>
  </si>
  <si>
    <t>https://www.inc.com/profile/v-soft-consulting-group</t>
  </si>
  <si>
    <t>V-Soft Consulting Group</t>
  </si>
  <si>
    <t>vsoftconsulting.com</t>
  </si>
  <si>
    <t>120.1 Million</t>
  </si>
  <si>
    <t>https://www.inc.com/profile/creative-works</t>
  </si>
  <si>
    <t>Creative Works</t>
  </si>
  <si>
    <t>thewoweffect.com</t>
  </si>
  <si>
    <t>19.2 Million</t>
  </si>
  <si>
    <t>Mooresville</t>
  </si>
  <si>
    <t>https://www.inc.com/profile/becker-logistics</t>
  </si>
  <si>
    <t>Becker Logistics</t>
  </si>
  <si>
    <t>beckerlogistics.com</t>
  </si>
  <si>
    <t>80.5 Million</t>
  </si>
  <si>
    <t>Glendale Heights</t>
  </si>
  <si>
    <t>https://www.inc.com/profile/optimal-design</t>
  </si>
  <si>
    <t>Optimal Design</t>
  </si>
  <si>
    <t>optimaldesignco.com</t>
  </si>
  <si>
    <t>Arlington Heights</t>
  </si>
  <si>
    <t>https://www.inc.com/profile/birddoghr</t>
  </si>
  <si>
    <t>BirdDogHR</t>
  </si>
  <si>
    <t>birddoghr.com</t>
  </si>
  <si>
    <t>https://www.inc.com/profile/mark-spain-real-estate</t>
  </si>
  <si>
    <t>Mark Spain Real Estate</t>
  </si>
  <si>
    <t>markspain.com</t>
  </si>
  <si>
    <t>https://www.inc.com/profile/ripple</t>
  </si>
  <si>
    <t>Ripple</t>
  </si>
  <si>
    <t>rippleit.com</t>
  </si>
  <si>
    <t>https://www.inc.com/profile/tropical-smoothie-cafe</t>
  </si>
  <si>
    <t>Tropical Smoothie Cafe</t>
  </si>
  <si>
    <t>tropicalsmoothiecafe.com</t>
  </si>
  <si>
    <t>https://www.inc.com/profile/youdecide</t>
  </si>
  <si>
    <t>YouDecide</t>
  </si>
  <si>
    <t>youdecide.com</t>
  </si>
  <si>
    <t>Duluth</t>
  </si>
  <si>
    <t>https://www.inc.com/profile/vyne</t>
  </si>
  <si>
    <t>Vyne</t>
  </si>
  <si>
    <t>vynecorp.com</t>
  </si>
  <si>
    <t>35.5 Million</t>
  </si>
  <si>
    <t>Dunwoody</t>
  </si>
  <si>
    <t>https://www.inc.com/profile/housing-trust-group</t>
  </si>
  <si>
    <t>Housing Trust Group</t>
  </si>
  <si>
    <t>htgf.com</t>
  </si>
  <si>
    <t>Coconut Grove</t>
  </si>
  <si>
    <t>https://www.inc.com/profile/coadvantage</t>
  </si>
  <si>
    <t>CoAdvantage</t>
  </si>
  <si>
    <t>coadvantage.com</t>
  </si>
  <si>
    <t>4.6 Billion</t>
  </si>
  <si>
    <t>https://www.inc.com/profile/icube-consultancy-services</t>
  </si>
  <si>
    <t>Icube Consultancy Services</t>
  </si>
  <si>
    <t>http://icubecsi.com</t>
  </si>
  <si>
    <t>https://www.inc.com/profile/expression-networks</t>
  </si>
  <si>
    <t>Expression Networks</t>
  </si>
  <si>
    <t>http://corp.expr.net</t>
  </si>
  <si>
    <t>Washington D.C.</t>
  </si>
  <si>
    <t>https://www.inc.com/profile/everyaction</t>
  </si>
  <si>
    <t>EveryAction</t>
  </si>
  <si>
    <t>everyaction.com</t>
  </si>
  <si>
    <t>43.7 Million</t>
  </si>
  <si>
    <t>https://www.inc.com/profile/mvs</t>
  </si>
  <si>
    <t>MVS</t>
  </si>
  <si>
    <t>mvsconsulting.com</t>
  </si>
  <si>
    <t>https://www.inc.com/profile/imageworks</t>
  </si>
  <si>
    <t>ImageWorks</t>
  </si>
  <si>
    <t>imageworksllc.com</t>
  </si>
  <si>
    <t>2.7 Million</t>
  </si>
  <si>
    <t>Vernon</t>
  </si>
  <si>
    <t>https://www.inc.com/profile/custom-decks</t>
  </si>
  <si>
    <t>Custom Decks</t>
  </si>
  <si>
    <t>newcustomdecks.com</t>
  </si>
  <si>
    <t>Centennial</t>
  </si>
  <si>
    <t>https://www.inc.com/profile/socialseo</t>
  </si>
  <si>
    <t>SocialSEO</t>
  </si>
  <si>
    <t>socialseo.com</t>
  </si>
  <si>
    <t>https://www.inc.com/profile/powerschool</t>
  </si>
  <si>
    <t>PowerSchool</t>
  </si>
  <si>
    <t>powerschool.com</t>
  </si>
  <si>
    <t>361.1 Million</t>
  </si>
  <si>
    <t>Folsom</t>
  </si>
  <si>
    <t>https://www.inc.com/profile/49er-communications</t>
  </si>
  <si>
    <t>49er Communications</t>
  </si>
  <si>
    <t>49ercommunications.com</t>
  </si>
  <si>
    <t>Nevada City</t>
  </si>
  <si>
    <t>https://www.inc.com/profile/bases-loaded</t>
  </si>
  <si>
    <t>Bases Loaded</t>
  </si>
  <si>
    <t>ebasesloaded.com</t>
  </si>
  <si>
    <t>Rancho Cordova</t>
  </si>
  <si>
    <t>https://www.inc.com/profile/new-tech-solutions</t>
  </si>
  <si>
    <t>New Tech Solutions</t>
  </si>
  <si>
    <t>ntsca.com</t>
  </si>
  <si>
    <t>257.3 Million</t>
  </si>
  <si>
    <t>Fremont</t>
  </si>
  <si>
    <t>https://www.inc.com/profile/etica</t>
  </si>
  <si>
    <t>Etica</t>
  </si>
  <si>
    <t>vmracks.com</t>
  </si>
  <si>
    <t>https://www.inc.com/profile/newmark-merrill-companies</t>
  </si>
  <si>
    <t>NewMark Merrill Companies</t>
  </si>
  <si>
    <t>newmarkmerrill.com</t>
  </si>
  <si>
    <t>242.5 Million</t>
  </si>
  <si>
    <t>Woodland Hills</t>
  </si>
  <si>
    <t>https://www.inc.com/profile/meathead-movers</t>
  </si>
  <si>
    <t>Meathead Movers</t>
  </si>
  <si>
    <t>meatheadmovers.com</t>
  </si>
  <si>
    <t>San Luis Obispo</t>
  </si>
  <si>
    <t>https://www.inc.com/profile/johnson-consulting-group</t>
  </si>
  <si>
    <t>Johnson Consulting Group</t>
  </si>
  <si>
    <t>johnsonconsulting.com</t>
  </si>
  <si>
    <t>9 Million</t>
  </si>
  <si>
    <t>Scottsdale</t>
  </si>
  <si>
    <t>https://www.inc.com/profile/culver-equipment</t>
  </si>
  <si>
    <t>Culver Equipment</t>
  </si>
  <si>
    <t>culvereq.com</t>
  </si>
  <si>
    <t>21.1 Million</t>
  </si>
  <si>
    <t>https://www.inc.com/profile/cosolutions</t>
  </si>
  <si>
    <t>CoSolutions</t>
  </si>
  <si>
    <t>cosolutions.com</t>
  </si>
  <si>
    <t>https://www.inc.com/profile/the-braun-agency</t>
  </si>
  <si>
    <t>The Braun Agency</t>
  </si>
  <si>
    <t>braunagency.com</t>
  </si>
  <si>
    <t>https://www.inc.com/profile/ad-results-media</t>
  </si>
  <si>
    <t>Ad Results Media</t>
  </si>
  <si>
    <t>adresultsmedia.com</t>
  </si>
  <si>
    <t>157.6 Million</t>
  </si>
  <si>
    <t>https://www.inc.com/profile/capitol-home-health</t>
  </si>
  <si>
    <t>Capitol Home Health</t>
  </si>
  <si>
    <t>capitolhh.com</t>
  </si>
  <si>
    <t>22.2 Million</t>
  </si>
  <si>
    <t>https://www.inc.com/profile/vanguard-fire-systems</t>
  </si>
  <si>
    <t>Vanguard Fire Systems</t>
  </si>
  <si>
    <t>vgfire.com</t>
  </si>
  <si>
    <t>Pflugerville</t>
  </si>
  <si>
    <t>https://www.inc.com/profile/studio-movie-grill</t>
  </si>
  <si>
    <t>Studio Movie Grill</t>
  </si>
  <si>
    <t>studiomoviegrill.com</t>
  </si>
  <si>
    <t>257.2 Million</t>
  </si>
  <si>
    <t>https://www.inc.com/profile/monkee-boy-web-design</t>
  </si>
  <si>
    <t>Monkee-Boy Web Design</t>
  </si>
  <si>
    <t>monkee-boy.com</t>
  </si>
  <si>
    <t>https://www.inc.com/profile/american-thermal-systems</t>
  </si>
  <si>
    <t>American Thermal Systems</t>
  </si>
  <si>
    <t>ats-construction.com</t>
  </si>
  <si>
    <t>Conroe</t>
  </si>
  <si>
    <t>https://www.inc.com/profile/softdocs</t>
  </si>
  <si>
    <t>Softdocs</t>
  </si>
  <si>
    <t>softdocs.com</t>
  </si>
  <si>
    <t>https://www.inc.com/profile/adelante-consulting</t>
  </si>
  <si>
    <t>Adelante Consulting</t>
  </si>
  <si>
    <t>adelanteconsulting.com</t>
  </si>
  <si>
    <t>Beaufort</t>
  </si>
  <si>
    <t>https://www.inc.com/profile/mansfield-crane-service</t>
  </si>
  <si>
    <t>Mansfield Crane Service</t>
  </si>
  <si>
    <t>mansfieldcrane.com</t>
  </si>
  <si>
    <t>Mansfield</t>
  </si>
  <si>
    <t>https://www.inc.com/profile/customized-energy-solutions</t>
  </si>
  <si>
    <t>Customized Energy Solutions</t>
  </si>
  <si>
    <t>ces-ltd.com</t>
  </si>
  <si>
    <t>42.6 Million</t>
  </si>
  <si>
    <t>https://www.inc.com/profile/consumeraffairs</t>
  </si>
  <si>
    <t>ConsumerAffairs</t>
  </si>
  <si>
    <t>consumeraffairs.com</t>
  </si>
  <si>
    <t>https://www.inc.com/profile/hostekcom</t>
  </si>
  <si>
    <t>Hostek.com</t>
  </si>
  <si>
    <t>hostek.com</t>
  </si>
  <si>
    <t>https://www.inc.com/profile/revlocal</t>
  </si>
  <si>
    <t>RevLocal</t>
  </si>
  <si>
    <t>revlocal.com</t>
  </si>
  <si>
    <t>Granville</t>
  </si>
  <si>
    <t>https://www.inc.com/profile/visual-computer-solutions</t>
  </si>
  <si>
    <t>Visual Computer Solutions</t>
  </si>
  <si>
    <t>vcssoftware.com</t>
  </si>
  <si>
    <t>FREEHOLD</t>
  </si>
  <si>
    <t>https://www.inc.com/profile/capstone-consulting</t>
  </si>
  <si>
    <t>Capstone Consulting</t>
  </si>
  <si>
    <t>capstonec.com</t>
  </si>
  <si>
    <t>https://www.inc.com/profile/goldenhelix</t>
  </si>
  <si>
    <t>Goldenhelix</t>
  </si>
  <si>
    <t>goldenhelix.com</t>
  </si>
  <si>
    <t>https://www.inc.com/profile/prime-therapeutics</t>
  </si>
  <si>
    <t>Prime Therapeutics</t>
  </si>
  <si>
    <t>http://primetherapeutics.com</t>
  </si>
  <si>
    <t>21.4 Billion</t>
  </si>
  <si>
    <t>https://www.inc.com/profile/infomatics</t>
  </si>
  <si>
    <t>Infomatics</t>
  </si>
  <si>
    <t>infomatinc.com</t>
  </si>
  <si>
    <t>Farmington Hills</t>
  </si>
  <si>
    <t>https://www.inc.com/profile/kbts-technologies</t>
  </si>
  <si>
    <t>KBTS Technologies</t>
  </si>
  <si>
    <t>kbtstech.com</t>
  </si>
  <si>
    <t>7.7 Million</t>
  </si>
  <si>
    <t>Novi</t>
  </si>
  <si>
    <t>https://www.inc.com/profile/ecotone</t>
  </si>
  <si>
    <t>Ecotone</t>
  </si>
  <si>
    <t>ecotoneinc.com</t>
  </si>
  <si>
    <t>Forest Hill</t>
  </si>
  <si>
    <t>https://www.inc.com/profile/immersion-active</t>
  </si>
  <si>
    <t>Immersion Active</t>
  </si>
  <si>
    <t>immersionactive.com</t>
  </si>
  <si>
    <t>4.7 Million</t>
  </si>
  <si>
    <t>https://www.inc.com/profile/shopperschoicecom-dba-bbqguys</t>
  </si>
  <si>
    <t>ShoppersChoice.com dba BBQGuys</t>
  </si>
  <si>
    <t>bbqguys.com</t>
  </si>
  <si>
    <t>113.5 Million</t>
  </si>
  <si>
    <t>Baton Rouge, LA</t>
  </si>
  <si>
    <t>Baton Rouge</t>
  </si>
  <si>
    <t>https://www.inc.com/profile/pro-mach</t>
  </si>
  <si>
    <t>Pro Mach</t>
  </si>
  <si>
    <t>promachbuilt.com</t>
  </si>
  <si>
    <t>872.1 Million</t>
  </si>
  <si>
    <t>Covington</t>
  </si>
  <si>
    <t>https://www.inc.com/profile/propio-language-services</t>
  </si>
  <si>
    <t>Propio Language Services</t>
  </si>
  <si>
    <t>propio-ls.com</t>
  </si>
  <si>
    <t>https://www.inc.com/profile/apex-energy-solutions</t>
  </si>
  <si>
    <t>Apex Energy Solutions</t>
  </si>
  <si>
    <t>apexenergygroup.com</t>
  </si>
  <si>
    <t>Zionsville</t>
  </si>
  <si>
    <t>https://www.inc.com/profile/cti-taylorville-il</t>
  </si>
  <si>
    <t>CTI (Taylorville, IL)</t>
  </si>
  <si>
    <t>ctitech.com</t>
  </si>
  <si>
    <t>Taylorville</t>
  </si>
  <si>
    <t>https://www.inc.com/profile/lizzy-lift</t>
  </si>
  <si>
    <t>Lizzy Lift</t>
  </si>
  <si>
    <t>lizzylift.com</t>
  </si>
  <si>
    <t>23.9 Million</t>
  </si>
  <si>
    <t>Elmhurst</t>
  </si>
  <si>
    <t>https://www.inc.com/profile/double-good</t>
  </si>
  <si>
    <t>Double Good</t>
  </si>
  <si>
    <t>doublegood.com</t>
  </si>
  <si>
    <t>15.3 Million</t>
  </si>
  <si>
    <t>Burr Ridge</t>
  </si>
  <si>
    <t>https://www.inc.com/profile/lasalle-network</t>
  </si>
  <si>
    <t>LaSalle Network</t>
  </si>
  <si>
    <t>lasallenetwork.com</t>
  </si>
  <si>
    <t>74.5 Million</t>
  </si>
  <si>
    <t>https://www.inc.com/profile/epiq</t>
  </si>
  <si>
    <t>Epiq</t>
  </si>
  <si>
    <t>epiqglobal.com</t>
  </si>
  <si>
    <t>https://www.inc.com/profile/meriwether-tharp</t>
  </si>
  <si>
    <t>Meriwether &amp; Tharp</t>
  </si>
  <si>
    <t>mtlawoffice.com</t>
  </si>
  <si>
    <t>Johns Creek</t>
  </si>
  <si>
    <t>https://www.inc.com/profile/unlimited-landscaping-turf-management</t>
  </si>
  <si>
    <t>Unlimited Landscaping &amp; Turf Management</t>
  </si>
  <si>
    <t>unlimitedlawncare.com</t>
  </si>
  <si>
    <t>Buford</t>
  </si>
  <si>
    <t>https://www.inc.com/profile/the-rainmaker-group</t>
  </si>
  <si>
    <t>The Rainmaker Group</t>
  </si>
  <si>
    <t>letitrain.com</t>
  </si>
  <si>
    <t>https://www.inc.com/profile/AgentHR</t>
  </si>
  <si>
    <t>ARG - AgentHR Recruiting Group</t>
  </si>
  <si>
    <t>http://argbackoffice.com</t>
  </si>
  <si>
    <t>16.3 Million</t>
  </si>
  <si>
    <t>https://www.inc.com/profile/landsouth-construction</t>
  </si>
  <si>
    <t>LandSouth Construction</t>
  </si>
  <si>
    <t>landsouth.com</t>
  </si>
  <si>
    <t>288.1 Million</t>
  </si>
  <si>
    <t>https://www.inc.com/profile/explotrain</t>
  </si>
  <si>
    <t>Explotrain</t>
  </si>
  <si>
    <t>explotrain.com</t>
  </si>
  <si>
    <t>Fort Walton Beach</t>
  </si>
  <si>
    <t>https://www.inc.com/profile/direct-components</t>
  </si>
  <si>
    <t>Direct Components</t>
  </si>
  <si>
    <t>directics.com</t>
  </si>
  <si>
    <t>https://www.inc.com/profile/distrivalto-usa-holstein-housewares</t>
  </si>
  <si>
    <t>Distrivalto USA / Holstein Housewares</t>
  </si>
  <si>
    <t>holsteinhousewares.com</t>
  </si>
  <si>
    <t>19.8 Million</t>
  </si>
  <si>
    <t>https://www.inc.com/profile/spire-digital</t>
  </si>
  <si>
    <t>Spire Digital</t>
  </si>
  <si>
    <t>spiredigital.com</t>
  </si>
  <si>
    <t>https://www.inc.com/profile/cheba-hut-toasted-subs</t>
  </si>
  <si>
    <t>Cheba Hut Toasted Subs</t>
  </si>
  <si>
    <t>chebahut.com</t>
  </si>
  <si>
    <t>Ft Collins</t>
  </si>
  <si>
    <t>https://www.inc.com/profile/itransition</t>
  </si>
  <si>
    <t>Itransition</t>
  </si>
  <si>
    <t>itransition.com</t>
  </si>
  <si>
    <t>31.4 Million</t>
  </si>
  <si>
    <t>Lakewood</t>
  </si>
  <si>
    <t>https://www.inc.com/profile/hrq</t>
  </si>
  <si>
    <t>hrQ</t>
  </si>
  <si>
    <t>hrqinc.com</t>
  </si>
  <si>
    <t>https://www.inc.com/profile/anchor-loans</t>
  </si>
  <si>
    <t>Anchor Loans</t>
  </si>
  <si>
    <t>anchorloans.com</t>
  </si>
  <si>
    <t>Calabasas</t>
  </si>
  <si>
    <t>https://www.inc.com/profile/mommys-bliss</t>
  </si>
  <si>
    <t>Mommy's Bliss</t>
  </si>
  <si>
    <t>mommysbliss.com</t>
  </si>
  <si>
    <t>28.9 Million</t>
  </si>
  <si>
    <t>https://www.inc.com/profile/yepremyan-law-firm</t>
  </si>
  <si>
    <t>Yepremyan Law Firm</t>
  </si>
  <si>
    <t>vylawfirm.com</t>
  </si>
  <si>
    <t>Sherman Oaks</t>
  </si>
  <si>
    <t>https://www.inc.com/profile/timos-air-conditioning-heating</t>
  </si>
  <si>
    <t>Timo's Air Conditioning &amp; Heating</t>
  </si>
  <si>
    <t>timos.com</t>
  </si>
  <si>
    <t>Thousand Palms</t>
  </si>
  <si>
    <t>https://www.inc.com/profile/targetxcom</t>
  </si>
  <si>
    <t>TargetX.com</t>
  </si>
  <si>
    <t>targetx.com</t>
  </si>
  <si>
    <t>Oakland</t>
  </si>
  <si>
    <t>https://www.inc.com/profile/pmd</t>
  </si>
  <si>
    <t>pMD</t>
  </si>
  <si>
    <t>pmd.com</t>
  </si>
  <si>
    <t>10 Million</t>
  </si>
  <si>
    <t>https://www.inc.com/profile/280-group</t>
  </si>
  <si>
    <t>280 Group</t>
  </si>
  <si>
    <t>280group.com</t>
  </si>
  <si>
    <t>San Jose</t>
  </si>
  <si>
    <t>Los Gatos</t>
  </si>
  <si>
    <t>https://www.inc.com/profile/flowing-wells-landscape</t>
  </si>
  <si>
    <t>Flowing Wells Landscape</t>
  </si>
  <si>
    <t>flowingwells.com</t>
  </si>
  <si>
    <t>https://www.inc.com/profile/secure-medical</t>
  </si>
  <si>
    <t>Secure Medical</t>
  </si>
  <si>
    <t>securemedical.com</t>
  </si>
  <si>
    <t>29 Million</t>
  </si>
  <si>
    <t>tempe</t>
  </si>
  <si>
    <t>https://www.inc.com/profile/continental-mapping-consultants</t>
  </si>
  <si>
    <t>Continental Mapping Consultants</t>
  </si>
  <si>
    <t>continentalmapping.com</t>
  </si>
  <si>
    <t>22.3 Million</t>
  </si>
  <si>
    <t>Sun Prairie</t>
  </si>
  <si>
    <t>https://www.inc.com/profile/northwest-healthcare</t>
  </si>
  <si>
    <t>Northwest Healthcare</t>
  </si>
  <si>
    <t>northwesthealthcare.com</t>
  </si>
  <si>
    <t>Vancouver</t>
  </si>
  <si>
    <t>https://www.inc.com/profile/audio-visual-management-solutions</t>
  </si>
  <si>
    <t>Audio Visual Management Solutions</t>
  </si>
  <si>
    <t>avms.com</t>
  </si>
  <si>
    <t>https://www.inc.com/profile/the-language-group</t>
  </si>
  <si>
    <t>The Language Group</t>
  </si>
  <si>
    <t>thelanguagegroup.com</t>
  </si>
  <si>
    <t>8.1 Million</t>
  </si>
  <si>
    <t>https://www.inc.com/profile/artemis-consulting</t>
  </si>
  <si>
    <t>Artemis Consulting</t>
  </si>
  <si>
    <t>artemisconsultinginc.com</t>
  </si>
  <si>
    <t>https://www.inc.com/profile/brothers-mechanical</t>
  </si>
  <si>
    <t>Brother's Mechanical</t>
  </si>
  <si>
    <t>bmechanicalinc.com</t>
  </si>
  <si>
    <t>55.7 Million</t>
  </si>
  <si>
    <t>https://www.inc.com/profile/zenetex</t>
  </si>
  <si>
    <t>Zenetex</t>
  </si>
  <si>
    <t>http://zenetex.com</t>
  </si>
  <si>
    <t>188.2 Million</t>
  </si>
  <si>
    <t>Herndon</t>
  </si>
  <si>
    <t>https://www.inc.com/profile/dfuse-technologies</t>
  </si>
  <si>
    <t>Dfuse Technologies</t>
  </si>
  <si>
    <t>dfusetech.com</t>
  </si>
  <si>
    <t>https://www.inc.com/profile/lumark-technologies</t>
  </si>
  <si>
    <t>Lumark Technologies</t>
  </si>
  <si>
    <t>lumark.com</t>
  </si>
  <si>
    <t>https://www.inc.com/profile/whereoware</t>
  </si>
  <si>
    <t>Whereoware</t>
  </si>
  <si>
    <t>whereoware.com</t>
  </si>
  <si>
    <t>https://www.inc.com/profile/nexus-systems</t>
  </si>
  <si>
    <t>Nexus Systems</t>
  </si>
  <si>
    <t>nexussystems.com</t>
  </si>
  <si>
    <t>https://www.inc.com/profile/executech</t>
  </si>
  <si>
    <t>Executech</t>
  </si>
  <si>
    <t>executech.com</t>
  </si>
  <si>
    <t>South Jordan</t>
  </si>
  <si>
    <t>https://www.inc.com/profile/swipeclock</t>
  </si>
  <si>
    <t>SwipeClock</t>
  </si>
  <si>
    <t>swipeclock.com</t>
  </si>
  <si>
    <t>18.7 Million</t>
  </si>
  <si>
    <t>https://www.inc.com/profile/maxey-trailers-mfg</t>
  </si>
  <si>
    <t>Maxey Trailers Mfg.</t>
  </si>
  <si>
    <t>maxxdtrailers.com</t>
  </si>
  <si>
    <t>40.4 Million</t>
  </si>
  <si>
    <t>Brookston</t>
  </si>
  <si>
    <t>https://www.inc.com/profile/government-marketing</t>
  </si>
  <si>
    <t>Government Marketing</t>
  </si>
  <si>
    <t>gmpgov.com</t>
  </si>
  <si>
    <t>45.1 Million</t>
  </si>
  <si>
    <t>Wimberley</t>
  </si>
  <si>
    <t>https://www.inc.com/profile/builders-choice</t>
  </si>
  <si>
    <t>Builder's Choice</t>
  </si>
  <si>
    <t>bldrschoice.com</t>
  </si>
  <si>
    <t>https://www.inc.com/profile/ishir</t>
  </si>
  <si>
    <t>Ishir</t>
  </si>
  <si>
    <t>http://ishir.com</t>
  </si>
  <si>
    <t>https://www.inc.com/profile/medicone-medical-response</t>
  </si>
  <si>
    <t>MedicOne Medical Response</t>
  </si>
  <si>
    <t>medicone.us</t>
  </si>
  <si>
    <t>22.7 Million</t>
  </si>
  <si>
    <t>Farmers Branch</t>
  </si>
  <si>
    <t>https://www.inc.com/profile/virtex-enterprises</t>
  </si>
  <si>
    <t>VirTex Enterprises</t>
  </si>
  <si>
    <t>virtexassembly.com</t>
  </si>
  <si>
    <t>75.6 Million</t>
  </si>
  <si>
    <t>https://www.inc.com/profile/radiant-plumbing-air-conditioning</t>
  </si>
  <si>
    <t>Radiant Plumbing &amp; Air Conditioning</t>
  </si>
  <si>
    <t>radiantplumbing.com</t>
  </si>
  <si>
    <t>https://www.inc.com/profile/tfs</t>
  </si>
  <si>
    <t>TFS</t>
  </si>
  <si>
    <t>thefoundationspecialists.com</t>
  </si>
  <si>
    <t>College Grove</t>
  </si>
  <si>
    <t>https://www.inc.com/profile/jonathans-grille</t>
  </si>
  <si>
    <t>Jonathan's Grille</t>
  </si>
  <si>
    <t>jonathansgrille.com</t>
  </si>
  <si>
    <t>https://www.inc.com/profile/green-mountain-technology</t>
  </si>
  <si>
    <t>Green Mountain Technology</t>
  </si>
  <si>
    <t>greenmountaintechnology.com</t>
  </si>
  <si>
    <t>21.6 Million</t>
  </si>
  <si>
    <t>https://www.inc.com/profile/stokes-company-cpas-pc</t>
  </si>
  <si>
    <t>Stokes &amp; Company, CPAs</t>
  </si>
  <si>
    <t>http://stokescpas.com</t>
  </si>
  <si>
    <t>https://www.inc.com/profile/kopis</t>
  </si>
  <si>
    <t>Kopis</t>
  </si>
  <si>
    <t>kopisusa.com</t>
  </si>
  <si>
    <t>6.3 Million</t>
  </si>
  <si>
    <t>https://www.inc.com/profile/soccer-shots-franchising</t>
  </si>
  <si>
    <t>Soccer Shots Franchising</t>
  </si>
  <si>
    <t>soccershotsfranchising.com</t>
  </si>
  <si>
    <t>https://www.inc.com/profile/triose</t>
  </si>
  <si>
    <t>TRIOSE</t>
  </si>
  <si>
    <t>triose.com</t>
  </si>
  <si>
    <t>https://www.inc.com/profile/listrak</t>
  </si>
  <si>
    <t>Listrak</t>
  </si>
  <si>
    <t>listrak.com</t>
  </si>
  <si>
    <t>60.3 Million</t>
  </si>
  <si>
    <t>Lititz</t>
  </si>
  <si>
    <t>https://www.inc.com/profile/lindmark-outdoor-media</t>
  </si>
  <si>
    <t>Lindmark Outdoor Media</t>
  </si>
  <si>
    <t>lindmarkoutdoormedia.com</t>
  </si>
  <si>
    <t>Norman</t>
  </si>
  <si>
    <t>https://www.inc.com/profile/rock-the-house-entertainment</t>
  </si>
  <si>
    <t>Rock The House Entertainment</t>
  </si>
  <si>
    <t>rockthehouse.com</t>
  </si>
  <si>
    <t>Oakwood Village</t>
  </si>
  <si>
    <t>https://www.inc.com/profile/jarrett-logistics-systems</t>
  </si>
  <si>
    <t>Jarrett Logistics Systems</t>
  </si>
  <si>
    <t>jarrettlogistics.com</t>
  </si>
  <si>
    <t>119.4 Million</t>
  </si>
  <si>
    <t>Orrville</t>
  </si>
  <si>
    <t>https://www.inc.com/profile/spear-physical-therapy</t>
  </si>
  <si>
    <t>Spear Physical Therapy</t>
  </si>
  <si>
    <t>http://spearcenter.com</t>
  </si>
  <si>
    <t>https://www.inc.com/profile/phoenix-marketing-international</t>
  </si>
  <si>
    <t>Phoenix Marketing International</t>
  </si>
  <si>
    <t>phoenixmi.com</t>
  </si>
  <si>
    <t>85.4 Million</t>
  </si>
  <si>
    <t>Rhinebeck</t>
  </si>
  <si>
    <t>https://www.inc.com/profile/skyline-builders</t>
  </si>
  <si>
    <t>Skyline Builders</t>
  </si>
  <si>
    <t>pink-rose.com</t>
  </si>
  <si>
    <t>https://www.inc.com/profile/chefs-depot</t>
  </si>
  <si>
    <t>Chef's Depot</t>
  </si>
  <si>
    <t>culinarydepotinc.com</t>
  </si>
  <si>
    <t>69.9 Million</t>
  </si>
  <si>
    <t>Monsey</t>
  </si>
  <si>
    <t>https://www.inc.com/profile/litigation-services</t>
  </si>
  <si>
    <t>Litigation Services</t>
  </si>
  <si>
    <t>http://litigationservices.com</t>
  </si>
  <si>
    <t>64.5 Million</t>
  </si>
  <si>
    <t>https://www.inc.com/profile/capacity</t>
  </si>
  <si>
    <t>Capacity</t>
  </si>
  <si>
    <t>capacityllc.com</t>
  </si>
  <si>
    <t>76.9 Million</t>
  </si>
  <si>
    <t>North Brunswick</t>
  </si>
  <si>
    <t>https://www.inc.com/profile/medevoke</t>
  </si>
  <si>
    <t>MedEvoke</t>
  </si>
  <si>
    <t>medevoke.com</t>
  </si>
  <si>
    <t>High Bridge</t>
  </si>
  <si>
    <t>https://www.inc.com/profile/fulcrum-digital</t>
  </si>
  <si>
    <t>Fulcrum Digital</t>
  </si>
  <si>
    <t>fulcrumdigital.com</t>
  </si>
  <si>
    <t>https://www.inc.com/profile/capstone-technologies</t>
  </si>
  <si>
    <t>CapStone Technologies</t>
  </si>
  <si>
    <t>captechno.com</t>
  </si>
  <si>
    <t>https://www.inc.com/profile/unity-fi-solutions</t>
  </si>
  <si>
    <t>Unity FI Solutions</t>
  </si>
  <si>
    <t>unityfisolutions.com</t>
  </si>
  <si>
    <t>https://www.inc.com/profile/dry-pro-foundation-and-crawlspace-specialists</t>
  </si>
  <si>
    <t>Dry Pro Foundation and Crawlspace Specialists</t>
  </si>
  <si>
    <t>dryprosystems.com</t>
  </si>
  <si>
    <t>https://www.inc.com/profile/transportation-insight</t>
  </si>
  <si>
    <t>Transportation Insight</t>
  </si>
  <si>
    <t>http://transportationinsight.com</t>
  </si>
  <si>
    <t>2.3 Billion</t>
  </si>
  <si>
    <t>Hickory</t>
  </si>
  <si>
    <t>https://www.inc.com/profile/chhabra-enterprises</t>
  </si>
  <si>
    <t>Chhabra Enterprises</t>
  </si>
  <si>
    <t>laptopuniverse.com</t>
  </si>
  <si>
    <t>Saint Louis</t>
  </si>
  <si>
    <t>https://www.inc.com/profile/nuspire</t>
  </si>
  <si>
    <t>Nuspire</t>
  </si>
  <si>
    <t>nuspire.com</t>
  </si>
  <si>
    <t>31.2 Million</t>
  </si>
  <si>
    <t>https://www.inc.com/profile/hungerford-technologies</t>
  </si>
  <si>
    <t>Hungerford Technologies</t>
  </si>
  <si>
    <t>hungerford.tech</t>
  </si>
  <si>
    <t>https://www.inc.com/profile/daysmart-software</t>
  </si>
  <si>
    <t>DaySmart Software</t>
  </si>
  <si>
    <t>daysmart.com</t>
  </si>
  <si>
    <t>15.5 Million</t>
  </si>
  <si>
    <t>Ann Arbor</t>
  </si>
  <si>
    <t>https://www.inc.com/profile/workforce-software</t>
  </si>
  <si>
    <t>WorkForce Software</t>
  </si>
  <si>
    <t>workforcesoftware.com</t>
  </si>
  <si>
    <t>100.9 Million</t>
  </si>
  <si>
    <t>https://www.inc.com/profile/sea-bags</t>
  </si>
  <si>
    <t>Sea Bags</t>
  </si>
  <si>
    <t>seabags.com</t>
  </si>
  <si>
    <t>9.8 Million</t>
  </si>
  <si>
    <t>https://www.inc.com/profile/t-rex-solutions</t>
  </si>
  <si>
    <t>T-Rex Solutions</t>
  </si>
  <si>
    <t>trexsolutionsllc.com</t>
  </si>
  <si>
    <t>259.4 Million</t>
  </si>
  <si>
    <t>https://www.inc.com/profile/kyzen-consulting-services</t>
  </si>
  <si>
    <t>Kyzen Consulting Services</t>
  </si>
  <si>
    <t>kyzencs.com</t>
  </si>
  <si>
    <t>Gaithersburg</t>
  </si>
  <si>
    <t>https://www.inc.com/profile/rxnt</t>
  </si>
  <si>
    <t>RxNT</t>
  </si>
  <si>
    <t>rxnt.com</t>
  </si>
  <si>
    <t>Annapolis</t>
  </si>
  <si>
    <t>https://www.inc.com/profile/insight-technology-solutions</t>
  </si>
  <si>
    <t>Insight Technology Solutions</t>
  </si>
  <si>
    <t>insighttsi.com</t>
  </si>
  <si>
    <t>Bowie</t>
  </si>
  <si>
    <t>https://www.inc.com/profile/strategic-factory</t>
  </si>
  <si>
    <t>Strategic Factory</t>
  </si>
  <si>
    <t>strategicfactory.com</t>
  </si>
  <si>
    <t>https://www.inc.com/profile/affinity-dental-management</t>
  </si>
  <si>
    <t>Affinity Dental Management</t>
  </si>
  <si>
    <t>affinitydm.com</t>
  </si>
  <si>
    <t>25 Million</t>
  </si>
  <si>
    <t>West Springfield</t>
  </si>
  <si>
    <t>https://www.inc.com/profile/f-h-cann-associates</t>
  </si>
  <si>
    <t>F. H. Cann &amp; Associates</t>
  </si>
  <si>
    <t>fhcann.com</t>
  </si>
  <si>
    <t>North Andover</t>
  </si>
  <si>
    <t>https://www.inc.com/profile/fireking-baking-company</t>
  </si>
  <si>
    <t>Fireking Baking Company</t>
  </si>
  <si>
    <t>http://fireking.co</t>
  </si>
  <si>
    <t>BRAINTREE</t>
  </si>
  <si>
    <t>https://www.inc.com/profile/material-handling-systems</t>
  </si>
  <si>
    <t>Material Handling Systems</t>
  </si>
  <si>
    <t>mhsglobal.com</t>
  </si>
  <si>
    <t>733.7 Million</t>
  </si>
  <si>
    <t>Mt Washington</t>
  </si>
  <si>
    <t>https://www.inc.com/profile/divisions-maintenance-group</t>
  </si>
  <si>
    <t>Divisions Maintenance Group</t>
  </si>
  <si>
    <t>divisionsinc.com</t>
  </si>
  <si>
    <t>262 Million</t>
  </si>
  <si>
    <t>Newport</t>
  </si>
  <si>
    <t>https://www.inc.com/profile/sethmar-transportation</t>
  </si>
  <si>
    <t>Sethmar Transportation</t>
  </si>
  <si>
    <t>sethmar.com</t>
  </si>
  <si>
    <t>https://www.inc.com/profile/deg</t>
  </si>
  <si>
    <t>DEG</t>
  </si>
  <si>
    <t>degdigital.com</t>
  </si>
  <si>
    <t>63.8 Million</t>
  </si>
  <si>
    <t>https://www.inc.com/profile/ideatek-telcom</t>
  </si>
  <si>
    <t>IdeaTek Telcom</t>
  </si>
  <si>
    <t>ideatek.com</t>
  </si>
  <si>
    <t>Buhler</t>
  </si>
  <si>
    <t>https://www.inc.com/profile/custom-tree-care</t>
  </si>
  <si>
    <t>Custom Tree Care</t>
  </si>
  <si>
    <t>customtreecare.com</t>
  </si>
  <si>
    <t>Topeka</t>
  </si>
  <si>
    <t>https://www.inc.com/profile/intercambio-express</t>
  </si>
  <si>
    <t>Intercambio Express</t>
  </si>
  <si>
    <t>intercambioexpress.com</t>
  </si>
  <si>
    <t>46.8 Million</t>
  </si>
  <si>
    <t>Elkhart</t>
  </si>
  <si>
    <t>https://www.inc.com/profile/legalpeoplethe-partners-group</t>
  </si>
  <si>
    <t>Legalpeople/The Partners Group</t>
  </si>
  <si>
    <t>legalpeoplegroup.com</t>
  </si>
  <si>
    <t>62.4 Million</t>
  </si>
  <si>
    <t>https://www.inc.com/profile/agency-ea</t>
  </si>
  <si>
    <t>Agency EA</t>
  </si>
  <si>
    <t>agencyea.com</t>
  </si>
  <si>
    <t>71.6 Million</t>
  </si>
  <si>
    <t>https://www.inc.com/profile/impact-networking</t>
  </si>
  <si>
    <t>Impact Networking</t>
  </si>
  <si>
    <t>impactmybiz.com</t>
  </si>
  <si>
    <t>114.6 Million</t>
  </si>
  <si>
    <t>https://www.inc.com/profile/bcdvideo</t>
  </si>
  <si>
    <t>BCDVideo</t>
  </si>
  <si>
    <t>bcdvideo.com</t>
  </si>
  <si>
    <t>Buffalo Grove</t>
  </si>
  <si>
    <t>https://www.inc.com/profile/medspeed</t>
  </si>
  <si>
    <t>MedSpeed</t>
  </si>
  <si>
    <t>medspeed.com</t>
  </si>
  <si>
    <t>108.4 Million</t>
  </si>
  <si>
    <t>https://www.inc.com/profile/tradetec-skyline</t>
  </si>
  <si>
    <t>TradeTec Skyline</t>
  </si>
  <si>
    <t>skylinetradetec.com</t>
  </si>
  <si>
    <t>https://www.inc.com/profile/grapetree-medical-staffing</t>
  </si>
  <si>
    <t>GrapeTree Medical Staffing</t>
  </si>
  <si>
    <t>grapetree.com</t>
  </si>
  <si>
    <t>Milford</t>
  </si>
  <si>
    <t>https://www.inc.com/profile/client-command</t>
  </si>
  <si>
    <t>Client Command</t>
  </si>
  <si>
    <t>clientcommand.com</t>
  </si>
  <si>
    <t>https://www.inc.com/profile/roi-healthcare-solutions</t>
  </si>
  <si>
    <t>ROI Healthcare Solutions</t>
  </si>
  <si>
    <t>roihs.com</t>
  </si>
  <si>
    <t>53 Million</t>
  </si>
  <si>
    <t>https://www.inc.com/profile/watersports-central</t>
  </si>
  <si>
    <t>WaterSports Central</t>
  </si>
  <si>
    <t>watersportscentral.com</t>
  </si>
  <si>
    <t>BUFORD</t>
  </si>
  <si>
    <t>https://www.inc.com/profile/srt-group</t>
  </si>
  <si>
    <t>SRT Group</t>
  </si>
  <si>
    <t>srtgrp.com</t>
  </si>
  <si>
    <t>57.2 Million</t>
  </si>
  <si>
    <t>Davie</t>
  </si>
  <si>
    <t>https://www.inc.com/profile/absolute-web-services</t>
  </si>
  <si>
    <t>Absolute Web Services</t>
  </si>
  <si>
    <t>absolutewebservices.com</t>
  </si>
  <si>
    <t>https://www.inc.com/profile/design-extensions</t>
  </si>
  <si>
    <t>Design Extensions</t>
  </si>
  <si>
    <t>designextensions.com</t>
  </si>
  <si>
    <t>Saint Augustine</t>
  </si>
  <si>
    <t>https://www.inc.com/profile/ch-baseball</t>
  </si>
  <si>
    <t>C&amp;H Baseball</t>
  </si>
  <si>
    <t>chbaseball.com</t>
  </si>
  <si>
    <t>Lakewood Ranch</t>
  </si>
  <si>
    <t>https://www.inc.com/profile/trio</t>
  </si>
  <si>
    <t>Trio</t>
  </si>
  <si>
    <t>http://triodesign.com</t>
  </si>
  <si>
    <t>https://www.inc.com/profile/equus-software</t>
  </si>
  <si>
    <t>Equus Software</t>
  </si>
  <si>
    <t>equusoft.com</t>
  </si>
  <si>
    <t>30.4 Million</t>
  </si>
  <si>
    <t>https://www.inc.com/profile/lido-advisors</t>
  </si>
  <si>
    <t>LIDO ADVISORS</t>
  </si>
  <si>
    <t>lidoadvisors.com</t>
  </si>
  <si>
    <t>https://www.inc.com/profile/national-funding</t>
  </si>
  <si>
    <t>National Funding</t>
  </si>
  <si>
    <t>nationalfunding.com</t>
  </si>
  <si>
    <t>121.3 Million</t>
  </si>
  <si>
    <t>https://www.inc.com/profile/yapstone</t>
  </si>
  <si>
    <t>YapStone</t>
  </si>
  <si>
    <t>yapstone.com</t>
  </si>
  <si>
    <t>320.2 Million</t>
  </si>
  <si>
    <t>Walnut Creek</t>
  </si>
  <si>
    <t>https://www.inc.com/profile/devine-consulting</t>
  </si>
  <si>
    <t>DeVine Consulting</t>
  </si>
  <si>
    <t>devineco.com</t>
  </si>
  <si>
    <t>https://www.inc.com/profile/accusource</t>
  </si>
  <si>
    <t>AccuSource</t>
  </si>
  <si>
    <t>accusource-online.com</t>
  </si>
  <si>
    <t>Corona</t>
  </si>
  <si>
    <t>https://www.inc.com/profile/alorica</t>
  </si>
  <si>
    <t>Alorica</t>
  </si>
  <si>
    <t>alorica.com</t>
  </si>
  <si>
    <t>https://www.inc.com/profile/blast-analytics-marketing</t>
  </si>
  <si>
    <t>Blast Analytics &amp; Marketing</t>
  </si>
  <si>
    <t>blastam.com</t>
  </si>
  <si>
    <t>https://www.inc.com/profile/saalex-solutions</t>
  </si>
  <si>
    <t>Saalex Solutions</t>
  </si>
  <si>
    <t>saalex.com</t>
  </si>
  <si>
    <t>61.8 Million</t>
  </si>
  <si>
    <t>https://www.inc.com/profile/neogov</t>
  </si>
  <si>
    <t>Neogov</t>
  </si>
  <si>
    <t>http://neogov.com</t>
  </si>
  <si>
    <t>37.7 Million</t>
  </si>
  <si>
    <t>https://www.inc.com/profile/athaco</t>
  </si>
  <si>
    <t>Athaco</t>
  </si>
  <si>
    <t>mainstreetsigns.net</t>
  </si>
  <si>
    <t>Ontario</t>
  </si>
  <si>
    <t>https://www.inc.com/profile/the-perfect-workout</t>
  </si>
  <si>
    <t>The Perfect Workout</t>
  </si>
  <si>
    <t>theperfectworkout.com</t>
  </si>
  <si>
    <t>18 Million</t>
  </si>
  <si>
    <t>Encinitass</t>
  </si>
  <si>
    <t>https://www.inc.com/profile/b2gnow</t>
  </si>
  <si>
    <t>B2Gnow</t>
  </si>
  <si>
    <t>b2gnow.com</t>
  </si>
  <si>
    <t>https://www.inc.com/profile/factory-expo-home-centers</t>
  </si>
  <si>
    <t>Factory Expo Home Centers</t>
  </si>
  <si>
    <t>factoryexpohomes.com</t>
  </si>
  <si>
    <t>96.4 Million</t>
  </si>
  <si>
    <t>https://www.inc.com/profile/blink-ux</t>
  </si>
  <si>
    <t>Blink UX</t>
  </si>
  <si>
    <t>blinkux.com</t>
  </si>
  <si>
    <t>https://www.inc.com/profile/ita-international</t>
  </si>
  <si>
    <t>ITA International</t>
  </si>
  <si>
    <t>http://ita-intl.com</t>
  </si>
  <si>
    <t>YORKTOWN</t>
  </si>
  <si>
    <t>https://www.inc.com/profile/agileengine</t>
  </si>
  <si>
    <t>AgileEngine</t>
  </si>
  <si>
    <t>agileengine.com</t>
  </si>
  <si>
    <t>https://www.inc.com/profile/cogent-solutions</t>
  </si>
  <si>
    <t>Cogent Solutions</t>
  </si>
  <si>
    <t>cogent-2000.com</t>
  </si>
  <si>
    <t>https://www.inc.com/profile/conservice</t>
  </si>
  <si>
    <t>Conservice</t>
  </si>
  <si>
    <t>conservice.com</t>
  </si>
  <si>
    <t>197.2 Million</t>
  </si>
  <si>
    <t>River Heights</t>
  </si>
  <si>
    <t>https://www.inc.com/profile/vitality-medical</t>
  </si>
  <si>
    <t>Vitality Medical</t>
  </si>
  <si>
    <t>vitalitymedical.com</t>
  </si>
  <si>
    <t>33.8 Million</t>
  </si>
  <si>
    <t>COTTONWD HTS</t>
  </si>
  <si>
    <t>https://www.inc.com/profile/open-lending</t>
  </si>
  <si>
    <t>Open Lending</t>
  </si>
  <si>
    <t>openlending.com</t>
  </si>
  <si>
    <t>52.4 Million</t>
  </si>
  <si>
    <t>https://www.inc.com/profile/praxent</t>
  </si>
  <si>
    <t>Praxent</t>
  </si>
  <si>
    <t>praxent.com</t>
  </si>
  <si>
    <t>8.3 Million</t>
  </si>
  <si>
    <t>https://www.inc.com/profile/enseo</t>
  </si>
  <si>
    <t>Enseo</t>
  </si>
  <si>
    <t>enseo.com</t>
  </si>
  <si>
    <t>63.7 Million</t>
  </si>
  <si>
    <t>Richardson</t>
  </si>
  <si>
    <t>https://www.inc.com/profile/firstclose</t>
  </si>
  <si>
    <t>FirstClose</t>
  </si>
  <si>
    <t>firstclose.com</t>
  </si>
  <si>
    <t>https://www.inc.com/profile/arch-con-construction</t>
  </si>
  <si>
    <t>Arch-Con Construction</t>
  </si>
  <si>
    <t>arch-con.com</t>
  </si>
  <si>
    <t>372.2 Million</t>
  </si>
  <si>
    <t>https://www.inc.com/profile/sdb-steel-pipe</t>
  </si>
  <si>
    <t>SDB Steel &amp; Pipe</t>
  </si>
  <si>
    <t>thesdbgroup.com</t>
  </si>
  <si>
    <t>133.4 Million</t>
  </si>
  <si>
    <t>https://www.inc.com/profile/sellmark</t>
  </si>
  <si>
    <t>Sellmark</t>
  </si>
  <si>
    <t>sellmark.net</t>
  </si>
  <si>
    <t>58.3 Million</t>
  </si>
  <si>
    <t>https://www.inc.com/profile/saxon-global</t>
  </si>
  <si>
    <t>Saxon Global</t>
  </si>
  <si>
    <t>saxonglobal.com</t>
  </si>
  <si>
    <t>Irving</t>
  </si>
  <si>
    <t>https://www.inc.com/profile/groggy-dog-sportswear-graphic-design</t>
  </si>
  <si>
    <t>Groggy Dog Sportswear &amp; Graphic Design</t>
  </si>
  <si>
    <t>groggydogonline.com</t>
  </si>
  <si>
    <t>Denton</t>
  </si>
  <si>
    <t>https://www.inc.com/profile/silicus-technologies</t>
  </si>
  <si>
    <t>Silicus Technologies</t>
  </si>
  <si>
    <t>silicus.com</t>
  </si>
  <si>
    <t>22.1 Million</t>
  </si>
  <si>
    <t>https://www.inc.com/profile/avizion-technologies-group-company</t>
  </si>
  <si>
    <t>Avizion Technologies Group Company</t>
  </si>
  <si>
    <t>bct-corp.com</t>
  </si>
  <si>
    <t>https://www.inc.com/profile/diversified-conveyors-international</t>
  </si>
  <si>
    <t>Diversified Conveyors International</t>
  </si>
  <si>
    <t>diversifiedconveyors.com</t>
  </si>
  <si>
    <t>450.9 Million</t>
  </si>
  <si>
    <t>https://www.inc.com/profile/enablecomp</t>
  </si>
  <si>
    <t>EnableComp</t>
  </si>
  <si>
    <t>enablecomp.com</t>
  </si>
  <si>
    <t>https://www.inc.com/profile/confirmationcom</t>
  </si>
  <si>
    <t>Confirmation.com</t>
  </si>
  <si>
    <t>confirmation.com</t>
  </si>
  <si>
    <t>36.9 Million</t>
  </si>
  <si>
    <t>Brentwood</t>
  </si>
  <si>
    <t>https://www.inc.com/profile/us-patriot</t>
  </si>
  <si>
    <t>US Patriot</t>
  </si>
  <si>
    <t>uspatriottactical.com</t>
  </si>
  <si>
    <t>https://www.inc.com/profile/fortis-riders</t>
  </si>
  <si>
    <t>Fortis Riders</t>
  </si>
  <si>
    <t>fortisriders.com</t>
  </si>
  <si>
    <t>https://www.inc.com/profile/protocol-networks</t>
  </si>
  <si>
    <t>Protocol Networks</t>
  </si>
  <si>
    <t>protocolnetworks.com</t>
  </si>
  <si>
    <t>Johnston</t>
  </si>
  <si>
    <t>https://www.inc.com/profile/tridiuum</t>
  </si>
  <si>
    <t>Tridiuum</t>
  </si>
  <si>
    <t>tridiuum.com</t>
  </si>
  <si>
    <t>https://www.inc.com/profile/advanced-powder-products</t>
  </si>
  <si>
    <t>Advanced Powder Products</t>
  </si>
  <si>
    <t>advancedpowderproducts.com</t>
  </si>
  <si>
    <t>Philipsburg</t>
  </si>
  <si>
    <t>https://www.inc.com/profile/targeted-pet-treats</t>
  </si>
  <si>
    <t>Targeted Pet Treats</t>
  </si>
  <si>
    <t>targetedpettreats.com</t>
  </si>
  <si>
    <t>33.7 Million</t>
  </si>
  <si>
    <t>Warren</t>
  </si>
  <si>
    <t>https://www.inc.com/profile/archer</t>
  </si>
  <si>
    <t>Archer</t>
  </si>
  <si>
    <t>archerims.com</t>
  </si>
  <si>
    <t>Berwyn</t>
  </si>
  <si>
    <t>https://www.inc.com/profile/cenero</t>
  </si>
  <si>
    <t>Cenero</t>
  </si>
  <si>
    <t>cenero.com</t>
  </si>
  <si>
    <t>50.2 Million</t>
  </si>
  <si>
    <t>https://www.inc.com/profile/gateway-mortgage-group</t>
  </si>
  <si>
    <t>Gateway Mortgage Group</t>
  </si>
  <si>
    <t>gatewayloan.com</t>
  </si>
  <si>
    <t>276.7 Million</t>
  </si>
  <si>
    <t>Jenks</t>
  </si>
  <si>
    <t>https://www.inc.com/profile/beacon-capital-management</t>
  </si>
  <si>
    <t>Beacon Capital Management</t>
  </si>
  <si>
    <t>beaconinvesting.com</t>
  </si>
  <si>
    <t>Dayton</t>
  </si>
  <si>
    <t>https://www.inc.com/profile/rapid-response-marketing</t>
  </si>
  <si>
    <t>Rapid Response Marketing</t>
  </si>
  <si>
    <t>rapidresponseonline.com</t>
  </si>
  <si>
    <t>https://www.inc.com/profile/bandwave-systems</t>
  </si>
  <si>
    <t>Bandwave Systems</t>
  </si>
  <si>
    <t>bandwavesystems.com</t>
  </si>
  <si>
    <t>https://www.inc.com/profile/icims</t>
  </si>
  <si>
    <t>iCIMS</t>
  </si>
  <si>
    <t>icims.com</t>
  </si>
  <si>
    <t>Holmdel</t>
  </si>
  <si>
    <t>https://www.inc.com/profile/cq-fluency</t>
  </si>
  <si>
    <t>CQ fluency</t>
  </si>
  <si>
    <t>cqfluency.com</t>
  </si>
  <si>
    <t>12.1 Million</t>
  </si>
  <si>
    <t>Hackensack</t>
  </si>
  <si>
    <t>https://www.inc.com/profile/neta-scientific</t>
  </si>
  <si>
    <t>Neta Scientific</t>
  </si>
  <si>
    <t>netascientific.com</t>
  </si>
  <si>
    <t>76.6 Million</t>
  </si>
  <si>
    <t>Hainesport</t>
  </si>
  <si>
    <t>https://www.inc.com/profile/avidxchange</t>
  </si>
  <si>
    <t>AvidXchange</t>
  </si>
  <si>
    <t>avidxchange.com</t>
  </si>
  <si>
    <t>124.9 Million</t>
  </si>
  <si>
    <t>https://www.inc.com/profile/imaginesoftware</t>
  </si>
  <si>
    <t>ImagineSoftware</t>
  </si>
  <si>
    <t>imagineteam.com</t>
  </si>
  <si>
    <t>34.2 Million</t>
  </si>
  <si>
    <t>https://www.inc.com/profile/wheelhouse-solutions</t>
  </si>
  <si>
    <t>WheelHouse Solutions</t>
  </si>
  <si>
    <t>wheelhouse.solutions</t>
  </si>
  <si>
    <t>St. Charles</t>
  </si>
  <si>
    <t>https://www.inc.com/profile/atlas-insurance-brokers</t>
  </si>
  <si>
    <t>Atlas Insurance Brokers</t>
  </si>
  <si>
    <t>aibme.com</t>
  </si>
  <si>
    <t>https://www.inc.com/profile/exb-solutions</t>
  </si>
  <si>
    <t>EXB Solutions</t>
  </si>
  <si>
    <t>exbsolutions.com</t>
  </si>
  <si>
    <t>Plymouth</t>
  </si>
  <si>
    <t>https://www.inc.com/profile/softcrylic</t>
  </si>
  <si>
    <t>Softcrylic</t>
  </si>
  <si>
    <t>softcrylic.com</t>
  </si>
  <si>
    <t>https://www.inc.com/profile/autopets</t>
  </si>
  <si>
    <t>AutoPets</t>
  </si>
  <si>
    <t>litter-robot.com</t>
  </si>
  <si>
    <t>Auburn Hills</t>
  </si>
  <si>
    <t>https://www.inc.com/profile/worksighted</t>
  </si>
  <si>
    <t>Worksighted</t>
  </si>
  <si>
    <t>worksighted.com</t>
  </si>
  <si>
    <t>Holland</t>
  </si>
  <si>
    <t>https://www.inc.com/profile/covenant-eyes</t>
  </si>
  <si>
    <t>Covenant Eyes</t>
  </si>
  <si>
    <t>covenanteyes.com</t>
  </si>
  <si>
    <t>Owosso</t>
  </si>
  <si>
    <t>https://www.inc.com/profile/sydantech</t>
  </si>
  <si>
    <t>SydanTech</t>
  </si>
  <si>
    <t>sydantech.com</t>
  </si>
  <si>
    <t>https://www.inc.com/profile/orbit-logic</t>
  </si>
  <si>
    <t>Orbit Logic</t>
  </si>
  <si>
    <t>orbitlogic.com</t>
  </si>
  <si>
    <t>https://www.inc.com/profile/orases</t>
  </si>
  <si>
    <t>Orases</t>
  </si>
  <si>
    <t>orases.com</t>
  </si>
  <si>
    <t>https://www.inc.com/profile/grsi</t>
  </si>
  <si>
    <t>GRSi</t>
  </si>
  <si>
    <t>grsi.com</t>
  </si>
  <si>
    <t>53.4 Million</t>
  </si>
  <si>
    <t>https://www.inc.com/profile/cadmiumcd</t>
  </si>
  <si>
    <t>CadmiumCD</t>
  </si>
  <si>
    <t>cadmiumcd.com</t>
  </si>
  <si>
    <t>https://www.inc.com/profile/credible-behavioral-health</t>
  </si>
  <si>
    <t>Credible Behavioral Health</t>
  </si>
  <si>
    <t>credibleinc.com</t>
  </si>
  <si>
    <t>35.1 Million</t>
  </si>
  <si>
    <t>Rockville</t>
  </si>
  <si>
    <t>https://www.inc.com/profile/thrive</t>
  </si>
  <si>
    <t>Thrive</t>
  </si>
  <si>
    <t>http://thrivenetworks.com</t>
  </si>
  <si>
    <t>56 Million</t>
  </si>
  <si>
    <t>Foxborough</t>
  </si>
  <si>
    <t>https://www.inc.com/profile/zoominfo</t>
  </si>
  <si>
    <t>ZoomInfo</t>
  </si>
  <si>
    <t>zoominfo.com</t>
  </si>
  <si>
    <t>72.8 Million</t>
  </si>
  <si>
    <t>https://www.inc.com/profile/building-engines</t>
  </si>
  <si>
    <t>Building Engines</t>
  </si>
  <si>
    <t>buildingengines.com</t>
  </si>
  <si>
    <t>18.3 Million</t>
  </si>
  <si>
    <t>https://www.inc.com/profile/compressor-world</t>
  </si>
  <si>
    <t>Compressor World</t>
  </si>
  <si>
    <t>compressorworld.com</t>
  </si>
  <si>
    <t>https://www.inc.com/profile/millennium-trust-company</t>
  </si>
  <si>
    <t>Millennium Trust Company</t>
  </si>
  <si>
    <t>mtrustcompany.com</t>
  </si>
  <si>
    <t>141.9 Million</t>
  </si>
  <si>
    <t>https://www.inc.com/profile/egen-solutions</t>
  </si>
  <si>
    <t>EGen Solutions</t>
  </si>
  <si>
    <t>egen.solutions</t>
  </si>
  <si>
    <t>45.7 Million</t>
  </si>
  <si>
    <t>https://www.inc.com/profile/enterprise-solutions</t>
  </si>
  <si>
    <t>Enterprise Solutions</t>
  </si>
  <si>
    <t>enterprisesolutioninc.com</t>
  </si>
  <si>
    <t>97.8 Million</t>
  </si>
  <si>
    <t>Naperrville</t>
  </si>
  <si>
    <t>https://www.inc.com/profile/cmms-data-group</t>
  </si>
  <si>
    <t>CMMS Data Group</t>
  </si>
  <si>
    <t>cmmsdatagroup.com</t>
  </si>
  <si>
    <t>https://www.inc.com/profile/guaranteed-rate</t>
  </si>
  <si>
    <t>Guaranteed Rate</t>
  </si>
  <si>
    <t>rate.com</t>
  </si>
  <si>
    <t>802.6 Million</t>
  </si>
  <si>
    <t>https://www.inc.com/profile/empist</t>
  </si>
  <si>
    <t>Empist</t>
  </si>
  <si>
    <t>http://empist.com</t>
  </si>
  <si>
    <t>https://www.inc.com/profile/giltner-logistics</t>
  </si>
  <si>
    <t>Giltner Logistics</t>
  </si>
  <si>
    <t>giltner.com</t>
  </si>
  <si>
    <t>209.6 Million</t>
  </si>
  <si>
    <t>Twin Falls</t>
  </si>
  <si>
    <t>https://www.inc.com/profile/mainstream-electric-heating-cooling-plumbing</t>
  </si>
  <si>
    <t>Mainstream Electric, Heating, Cooling &amp; Plumbing</t>
  </si>
  <si>
    <t>http://866411zapp.com</t>
  </si>
  <si>
    <t>Post Falls</t>
  </si>
  <si>
    <t>https://www.inc.com/profile/spinutech</t>
  </si>
  <si>
    <t>Spinutech</t>
  </si>
  <si>
    <t>spinutech.com</t>
  </si>
  <si>
    <t>Cedar Falls</t>
  </si>
  <si>
    <t>https://www.inc.com/profile/webspec-design</t>
  </si>
  <si>
    <t>Webspec Design</t>
  </si>
  <si>
    <t>webspecdesign.com</t>
  </si>
  <si>
    <t>Urbandale</t>
  </si>
  <si>
    <t>https://www.inc.com/profile/the-dvi-group</t>
  </si>
  <si>
    <t>The DVI Group</t>
  </si>
  <si>
    <t>thedvigroup.com</t>
  </si>
  <si>
    <t>https://www.inc.com/profile/captive-alternatives</t>
  </si>
  <si>
    <t>Captive Alternatives</t>
  </si>
  <si>
    <t>captivealternatives.com</t>
  </si>
  <si>
    <t>https://www.inc.com/profile/onedigital-health-and-benefits</t>
  </si>
  <si>
    <t>OneDigital Health and Benefits</t>
  </si>
  <si>
    <t>onedigital.com</t>
  </si>
  <si>
    <t>313.2 Million</t>
  </si>
  <si>
    <t>https://www.inc.com/profile/the-retail-outsource</t>
  </si>
  <si>
    <t>The Retail Outsource</t>
  </si>
  <si>
    <t>theretailoutsource.com</t>
  </si>
  <si>
    <t>99.6 Million</t>
  </si>
  <si>
    <t>Coral Gables</t>
  </si>
  <si>
    <t>https://www.inc.com/profile/the-revenue-optimization-companies</t>
  </si>
  <si>
    <t>The Revenue Optimization Companies</t>
  </si>
  <si>
    <t>trocglobal.com</t>
  </si>
  <si>
    <t>145.8 Million</t>
  </si>
  <si>
    <t>https://www.inc.com/profile/bodyhealth</t>
  </si>
  <si>
    <t>BodyHealth</t>
  </si>
  <si>
    <t>bodyhealth.com</t>
  </si>
  <si>
    <t>Clearwater</t>
  </si>
  <si>
    <t>https://www.inc.com/profile/coast-to-coast-pools</t>
  </si>
  <si>
    <t>Coast to Coast Pools</t>
  </si>
  <si>
    <t>http://coasttocoastpools.com</t>
  </si>
  <si>
    <t>31.8 Million</t>
  </si>
  <si>
    <t>Sarasota</t>
  </si>
  <si>
    <t>https://www.inc.com/profile/iventure-solutions</t>
  </si>
  <si>
    <t>iVenture Solutions</t>
  </si>
  <si>
    <t>iventuresolutions.com</t>
  </si>
  <si>
    <t>20.6 Million</t>
  </si>
  <si>
    <t>https://www.inc.com/profile/access-insurance-underwriter</t>
  </si>
  <si>
    <t>Access Insurance Underwriter</t>
  </si>
  <si>
    <t>accessinsuranceprotection.com</t>
  </si>
  <si>
    <t>https://www.inc.com/profile/gemini-power-systems</t>
  </si>
  <si>
    <t>Gemini Power Systems</t>
  </si>
  <si>
    <t>geminipower.com</t>
  </si>
  <si>
    <t>93 Million</t>
  </si>
  <si>
    <t>Saint Petersburg</t>
  </si>
  <si>
    <t>https://www.inc.com/profile/telesolv-consulting</t>
  </si>
  <si>
    <t>TeleSolv Consulting</t>
  </si>
  <si>
    <t>telesolvconsulting.com</t>
  </si>
  <si>
    <t>11.4 Million</t>
  </si>
  <si>
    <t>https://www.inc.com/profile/nonprofit-hr-solutions</t>
  </si>
  <si>
    <t>Nonprofit HR Solutions</t>
  </si>
  <si>
    <t>nonprofithr.com</t>
  </si>
  <si>
    <t>https://www.inc.com/profile/framework-solutions</t>
  </si>
  <si>
    <t>Framework Solutions</t>
  </si>
  <si>
    <t>framesol.com</t>
  </si>
  <si>
    <t>Danbury</t>
  </si>
  <si>
    <t>https://www.inc.com/profile/delta-solutions-strategies</t>
  </si>
  <si>
    <t>Delta Solutions &amp; Strategies</t>
  </si>
  <si>
    <t>deltasands.com</t>
  </si>
  <si>
    <t>https://www.inc.com/profile/stickergiant</t>
  </si>
  <si>
    <t>StickerGiant</t>
  </si>
  <si>
    <t>stickergiant.com</t>
  </si>
  <si>
    <t>17.1 Million</t>
  </si>
  <si>
    <t>https://www.inc.com/profile/90octane</t>
  </si>
  <si>
    <t>90octane</t>
  </si>
  <si>
    <t>90octane.com</t>
  </si>
  <si>
    <t>8.2 Million</t>
  </si>
  <si>
    <t>https://www.inc.com/profile/global-memory-procurement-corporation-dba-memorynet</t>
  </si>
  <si>
    <t>Memory.net</t>
  </si>
  <si>
    <t>http://memory.net</t>
  </si>
  <si>
    <t>SAN CLEMENTE</t>
  </si>
  <si>
    <t>https://www.inc.com/profile/ivalua</t>
  </si>
  <si>
    <t>Ivalua</t>
  </si>
  <si>
    <t>ivalua.com</t>
  </si>
  <si>
    <t>https://www.inc.com/profile/techaspect-solutions</t>
  </si>
  <si>
    <t>TechAspect Solutions</t>
  </si>
  <si>
    <t>tadigital.com</t>
  </si>
  <si>
    <t>https://www.inc.com/profile/sada-systems</t>
  </si>
  <si>
    <t>SADA Systems</t>
  </si>
  <si>
    <t>sadasystems.com</t>
  </si>
  <si>
    <t>127.3 Million</t>
  </si>
  <si>
    <t>North Hollywood</t>
  </si>
  <si>
    <t>https://www.inc.com/profile/kyriba</t>
  </si>
  <si>
    <t>Kyriba</t>
  </si>
  <si>
    <t>kyriba.com</t>
  </si>
  <si>
    <t>https://www.inc.com/profile/optifuse</t>
  </si>
  <si>
    <t>OptiFuse</t>
  </si>
  <si>
    <t>optifuse.com</t>
  </si>
  <si>
    <t>El Cajon</t>
  </si>
  <si>
    <t>https://www.inc.com/profile/the-dewinter-group</t>
  </si>
  <si>
    <t>The DeWinter Group</t>
  </si>
  <si>
    <t>dewintergroup.com</t>
  </si>
  <si>
    <t>Campbell</t>
  </si>
  <si>
    <t>https://www.inc.com/profile/netreo</t>
  </si>
  <si>
    <t>Netreo</t>
  </si>
  <si>
    <t>netreo.com</t>
  </si>
  <si>
    <t>https://www.inc.com/profile/web-shop-manager</t>
  </si>
  <si>
    <t>Web Shop Manager</t>
  </si>
  <si>
    <t>webshopmanager.com</t>
  </si>
  <si>
    <t>https://www.inc.com/profile/actenviro</t>
  </si>
  <si>
    <t>ACTenviro</t>
  </si>
  <si>
    <t>actenviro.com</t>
  </si>
  <si>
    <t>82.9 Million</t>
  </si>
  <si>
    <t>https://www.inc.com/profile/emerald-pools-and-spas</t>
  </si>
  <si>
    <t>Emerald Pools and Spas</t>
  </si>
  <si>
    <t>emeraldpoolandspa.com</t>
  </si>
  <si>
    <t>https://www.inc.com/profile/avair</t>
  </si>
  <si>
    <t>AvAir</t>
  </si>
  <si>
    <t>avair.aero</t>
  </si>
  <si>
    <t>67.1 Million</t>
  </si>
  <si>
    <t>https://www.inc.com/profile/homesmart-international</t>
  </si>
  <si>
    <t>HomeSmart International</t>
  </si>
  <si>
    <t>homesmart.com</t>
  </si>
  <si>
    <t>https://www.inc.com/profile/shearer</t>
  </si>
  <si>
    <t>Shearer</t>
  </si>
  <si>
    <t>shearerassociates.us</t>
  </si>
  <si>
    <t>https://www.inc.com/profile/magnolia-river-services</t>
  </si>
  <si>
    <t>Magnolia River Services</t>
  </si>
  <si>
    <t>magnolia-river.com</t>
  </si>
  <si>
    <t>63.9 Million</t>
  </si>
  <si>
    <t>Hartselle</t>
  </si>
  <si>
    <t>https://www.inc.com/profile/midwest-prototyping</t>
  </si>
  <si>
    <t>Midwest Prototyping</t>
  </si>
  <si>
    <t>midwestproto.com</t>
  </si>
  <si>
    <t>Blue Mounds</t>
  </si>
  <si>
    <t>https://www.inc.com/profile/annex-wealth-management</t>
  </si>
  <si>
    <t>Annex Wealth Management</t>
  </si>
  <si>
    <t>annexwealth.com</t>
  </si>
  <si>
    <t>Elm Grove</t>
  </si>
  <si>
    <t>https://www.inc.com/profile/iclick</t>
  </si>
  <si>
    <t>iClick</t>
  </si>
  <si>
    <t>iclick.com</t>
  </si>
  <si>
    <t>68 Million</t>
  </si>
  <si>
    <t>https://www.inc.com/profile/exbabylon-it-solutions</t>
  </si>
  <si>
    <t>Exbabylon IT Solutions</t>
  </si>
  <si>
    <t>exbabylon.com</t>
  </si>
  <si>
    <t>https://www.inc.com/profile/aduro</t>
  </si>
  <si>
    <t>Aduro</t>
  </si>
  <si>
    <t>adurolife.com</t>
  </si>
  <si>
    <t>Redmond</t>
  </si>
  <si>
    <t>https://www.inc.com/profile/freealliancecom</t>
  </si>
  <si>
    <t>FreeAlliance.com</t>
  </si>
  <si>
    <t>freealliance.com</t>
  </si>
  <si>
    <t>Leesburg</t>
  </si>
  <si>
    <t>https://www.inc.com/profile/electrosoft-services</t>
  </si>
  <si>
    <t>Electrosoft Services</t>
  </si>
  <si>
    <t>electrosoft-inc.com</t>
  </si>
  <si>
    <t>Reston</t>
  </si>
  <si>
    <t>https://www.inc.com/profile/decisiv</t>
  </si>
  <si>
    <t>Decisiv</t>
  </si>
  <si>
    <t>decisiv.com</t>
  </si>
  <si>
    <t>19 Million</t>
  </si>
  <si>
    <t>Glen Allen</t>
  </si>
  <si>
    <t>https://www.inc.com/profile/logenix-international</t>
  </si>
  <si>
    <t>Logenix International</t>
  </si>
  <si>
    <t>logenix.com</t>
  </si>
  <si>
    <t>49.6 Million</t>
  </si>
  <si>
    <t>https://www.inc.com/profile/itility</t>
  </si>
  <si>
    <t>ITility</t>
  </si>
  <si>
    <t>itility.com</t>
  </si>
  <si>
    <t>https://www.inc.com/profile/ovm-financial</t>
  </si>
  <si>
    <t>OVM Financial</t>
  </si>
  <si>
    <t>http://ovmfinancial.com</t>
  </si>
  <si>
    <t>34.7 Million</t>
  </si>
  <si>
    <t>Chesapeake</t>
  </si>
  <si>
    <t>https://www.inc.com/profile/pdqcom-corporation</t>
  </si>
  <si>
    <t>PDQ.com Corporation</t>
  </si>
  <si>
    <t>pdq.com</t>
  </si>
  <si>
    <t>19.4 Million</t>
  </si>
  <si>
    <t>https://www.inc.com/profile/romaric-automation-design</t>
  </si>
  <si>
    <t>Romaric Automation Design</t>
  </si>
  <si>
    <t>romariccorp.com</t>
  </si>
  <si>
    <t>Sandy</t>
  </si>
  <si>
    <t>https://www.inc.com/profile/printerlogic</t>
  </si>
  <si>
    <t>PrinterLogic</t>
  </si>
  <si>
    <t>printerlogic.com</t>
  </si>
  <si>
    <t>21.4 Million</t>
  </si>
  <si>
    <t>St. George</t>
  </si>
  <si>
    <t>https://www.inc.com/profile/workfront</t>
  </si>
  <si>
    <t>Workfront</t>
  </si>
  <si>
    <t>workfront.com</t>
  </si>
  <si>
    <t>189.6 Million</t>
  </si>
  <si>
    <t>Provo-Orem, UT</t>
  </si>
  <si>
    <t>Lehi</t>
  </si>
  <si>
    <t>https://www.inc.com/profile/expero</t>
  </si>
  <si>
    <t>Expero</t>
  </si>
  <si>
    <t>experoinc.com</t>
  </si>
  <si>
    <t>https://www.inc.com/profile/floodbreak</t>
  </si>
  <si>
    <t>FloodBreak</t>
  </si>
  <si>
    <t>floodbreak.com</t>
  </si>
  <si>
    <t>https://www.inc.com/profile/ftk-constructions-services</t>
  </si>
  <si>
    <t>FTK Constructions Services</t>
  </si>
  <si>
    <t>ftkconstructionservices.com</t>
  </si>
  <si>
    <t>75.8 Million</t>
  </si>
  <si>
    <t>Allen</t>
  </si>
  <si>
    <t>https://www.inc.com/profile/imaginuity</t>
  </si>
  <si>
    <t>Imaginuity</t>
  </si>
  <si>
    <t>imaginuity.com</t>
  </si>
  <si>
    <t>76.8 Million</t>
  </si>
  <si>
    <t>https://www.inc.com/profile/amijag</t>
  </si>
  <si>
    <t>Amijag</t>
  </si>
  <si>
    <t>amijag.com</t>
  </si>
  <si>
    <t>https://www.inc.com/profile/frontier-truck-gear</t>
  </si>
  <si>
    <t>Frontier Truck Gear</t>
  </si>
  <si>
    <t>frontier-gear.com</t>
  </si>
  <si>
    <t>Center Point</t>
  </si>
  <si>
    <t>https://www.inc.com/profile/milosi</t>
  </si>
  <si>
    <t>Milosi</t>
  </si>
  <si>
    <t>milosilandscape.com</t>
  </si>
  <si>
    <t>https://www.inc.com/profile/redpepper</t>
  </si>
  <si>
    <t>Redpepper</t>
  </si>
  <si>
    <t>http://redpepper.land</t>
  </si>
  <si>
    <t>https://www.inc.com/profile/southeastern-equipment-supply</t>
  </si>
  <si>
    <t>Southeastern Equipment &amp; Supply</t>
  </si>
  <si>
    <t>southeasternequipment.net</t>
  </si>
  <si>
    <t>14.8 Million</t>
  </si>
  <si>
    <t>West Columbia</t>
  </si>
  <si>
    <t>https://www.inc.com/profile/softnice</t>
  </si>
  <si>
    <t>SoftNice</t>
  </si>
  <si>
    <t>softnice.com</t>
  </si>
  <si>
    <t>Allentown-Bethlehem-Easton, PA-NJ</t>
  </si>
  <si>
    <t>Allentown</t>
  </si>
  <si>
    <t>https://www.inc.com/profile/aurora-imaging-company</t>
  </si>
  <si>
    <t>Aurora Imaging Company</t>
  </si>
  <si>
    <t>bowstring.tv</t>
  </si>
  <si>
    <t>Conshohocken</t>
  </si>
  <si>
    <t>https://www.inc.com/profile/professional-capital-services</t>
  </si>
  <si>
    <t>Professional Capital Services</t>
  </si>
  <si>
    <t>pcs401k.com</t>
  </si>
  <si>
    <t>19.3 Million</t>
  </si>
  <si>
    <t>https://www.inc.com/profile/premier-automation</t>
  </si>
  <si>
    <t>Premier Automation</t>
  </si>
  <si>
    <t>premierautomation.com</t>
  </si>
  <si>
    <t>Monroeville</t>
  </si>
  <si>
    <t>https://www.inc.com/profile/smarsh</t>
  </si>
  <si>
    <t>Smarsh</t>
  </si>
  <si>
    <t>smarsh.com</t>
  </si>
  <si>
    <t>https://www.inc.com/profile/503-motoring</t>
  </si>
  <si>
    <t>503 Motoring</t>
  </si>
  <si>
    <t>503motoring.com</t>
  </si>
  <si>
    <t>https://www.inc.com/profile/mammoth</t>
  </si>
  <si>
    <t>Mammoth</t>
  </si>
  <si>
    <t>mammothhr.com</t>
  </si>
  <si>
    <t>https://www.inc.com/profile/jones-pr</t>
  </si>
  <si>
    <t>Jones PR</t>
  </si>
  <si>
    <t>jones.pr</t>
  </si>
  <si>
    <t>https://www.inc.com/profile/material-handling-services</t>
  </si>
  <si>
    <t>Material Handling Services</t>
  </si>
  <si>
    <t>mhs-corp.com</t>
  </si>
  <si>
    <t>694.4 Million</t>
  </si>
  <si>
    <t>Perrysburg</t>
  </si>
  <si>
    <t>https://www.inc.com/profile/banyan-technology</t>
  </si>
  <si>
    <t>Banyan Technology</t>
  </si>
  <si>
    <t>banyantechnology.com</t>
  </si>
  <si>
    <t>Westlake</t>
  </si>
  <si>
    <t>https://www.inc.com/profile/talentlaunch</t>
  </si>
  <si>
    <t>TalentLaunch</t>
  </si>
  <si>
    <t>mytalentlaunch.com</t>
  </si>
  <si>
    <t>105.3 Million</t>
  </si>
  <si>
    <t>Independence</t>
  </si>
  <si>
    <t>https://www.inc.com/profile/azimuth</t>
  </si>
  <si>
    <t>Azimuth</t>
  </si>
  <si>
    <t>azimuth-corp.com</t>
  </si>
  <si>
    <t>Beavercreek</t>
  </si>
  <si>
    <t>https://www.inc.com/profile/accellis-technology-group</t>
  </si>
  <si>
    <t>Accellis Technology Group</t>
  </si>
  <si>
    <t>accellis.com</t>
  </si>
  <si>
    <t>https://www.inc.com/profile/hqsoftware</t>
  </si>
  <si>
    <t>HQSoftware</t>
  </si>
  <si>
    <t>hqsoftwarelab.com</t>
  </si>
  <si>
    <t>https://www.inc.com/profile/qfs</t>
  </si>
  <si>
    <t>QFS</t>
  </si>
  <si>
    <t>qfs.net</t>
  </si>
  <si>
    <t>Brooklyn</t>
  </si>
  <si>
    <t>https://www.inc.com/profile/BDI</t>
  </si>
  <si>
    <t>BDI</t>
  </si>
  <si>
    <t>http://bdionline.com</t>
  </si>
  <si>
    <t>https://www.inc.com/profile/diligent-corporation</t>
  </si>
  <si>
    <t>Diligent Corporation</t>
  </si>
  <si>
    <t>diligent.com</t>
  </si>
  <si>
    <t>250.9 Million</t>
  </si>
  <si>
    <t>https://www.inc.com/profile/lady-m-confections-co</t>
  </si>
  <si>
    <t>Lady M Confections Co.</t>
  </si>
  <si>
    <t>ladym.com</t>
  </si>
  <si>
    <t>32.3 Million</t>
  </si>
  <si>
    <t>Long Island City</t>
  </si>
  <si>
    <t>https://www.inc.com/profile/land-design-studio</t>
  </si>
  <si>
    <t>Land design studio</t>
  </si>
  <si>
    <t>stevegriggsdesign.com</t>
  </si>
  <si>
    <t>Blauvelt</t>
  </si>
  <si>
    <t>https://www.inc.com/profile/avroko</t>
  </si>
  <si>
    <t>AvroKO</t>
  </si>
  <si>
    <t>http://avroko.com</t>
  </si>
  <si>
    <t>20.9 Million</t>
  </si>
  <si>
    <t>https://www.inc.com/profile/liquid-technology</t>
  </si>
  <si>
    <t>Liquid Technology</t>
  </si>
  <si>
    <t>liquidtechnology.net</t>
  </si>
  <si>
    <t>22 Million</t>
  </si>
  <si>
    <t>https://www.inc.com/profile/sunation-solar-systems</t>
  </si>
  <si>
    <t>SUNation Solar Systems</t>
  </si>
  <si>
    <t>sunation.com</t>
  </si>
  <si>
    <t>RONKONKOMA</t>
  </si>
  <si>
    <t>https://www.inc.com/profile/proforma-gps-global-promotional-sourcing</t>
  </si>
  <si>
    <t>Proforma GPS Global Promotional Sourcing</t>
  </si>
  <si>
    <t>gpspromotions.com</t>
  </si>
  <si>
    <t>12.8 Million</t>
  </si>
  <si>
    <t>https://www.inc.com/profile/vsa</t>
  </si>
  <si>
    <t>VSA</t>
  </si>
  <si>
    <t>vsaprospecting.com</t>
  </si>
  <si>
    <t>Haddonfield</t>
  </si>
  <si>
    <t>https://www.inc.com/profile/insureyourcompanycom</t>
  </si>
  <si>
    <t>InsureYourCompany.com</t>
  </si>
  <si>
    <t>insureyourcompany.com</t>
  </si>
  <si>
    <t>https://www.inc.com/profile/zelis-healthcare</t>
  </si>
  <si>
    <t>Zelis Healthcare</t>
  </si>
  <si>
    <t>zelis.com</t>
  </si>
  <si>
    <t>374.5 Million</t>
  </si>
  <si>
    <t>Bedminster</t>
  </si>
  <si>
    <t>https://www.inc.com/profile/vital</t>
  </si>
  <si>
    <t>Vital</t>
  </si>
  <si>
    <t>vtldesign.com</t>
  </si>
  <si>
    <t>Portsmouth</t>
  </si>
  <si>
    <t>https://www.inc.com/profile/medical-solutions</t>
  </si>
  <si>
    <t>Medical Solutions</t>
  </si>
  <si>
    <t>medicalsolutions.com</t>
  </si>
  <si>
    <t>480.6 Million</t>
  </si>
  <si>
    <t>https://www.inc.com/profile/rtg-medical</t>
  </si>
  <si>
    <t>RTG Medical</t>
  </si>
  <si>
    <t>rtgmedical.com</t>
  </si>
  <si>
    <t>https://www.inc.com/profile/quantico-tactical</t>
  </si>
  <si>
    <t>Quantico Tactical</t>
  </si>
  <si>
    <t>quanticotactical.com</t>
  </si>
  <si>
    <t>492.5 Million</t>
  </si>
  <si>
    <t>Aberdeen</t>
  </si>
  <si>
    <t>https://www.inc.com/profile/aeroflow-healthcare</t>
  </si>
  <si>
    <t>Aeroflow Healthcare</t>
  </si>
  <si>
    <t>aeroflowinc.com</t>
  </si>
  <si>
    <t>117.9 Million</t>
  </si>
  <si>
    <t>Asheville</t>
  </si>
  <si>
    <t>https://www.inc.com/profile/nexcom</t>
  </si>
  <si>
    <t>Nexcom</t>
  </si>
  <si>
    <t>gonexcom.com</t>
  </si>
  <si>
    <t>7.6 Million</t>
  </si>
  <si>
    <t>https://www.inc.com/profile/tdk-technologies</t>
  </si>
  <si>
    <t>TDK Technologies</t>
  </si>
  <si>
    <t>tdktech.com</t>
  </si>
  <si>
    <t>Chesterfield</t>
  </si>
  <si>
    <t>https://www.inc.com/profile/the-payroll-company-tpc</t>
  </si>
  <si>
    <t>The Payroll Company (TPC)</t>
  </si>
  <si>
    <t>paydaysmadeeasy.com</t>
  </si>
  <si>
    <t>https://www.inc.com/profile/tamarack-consulting</t>
  </si>
  <si>
    <t>Tamarack Consulting</t>
  </si>
  <si>
    <t>tamarackconsulting.com</t>
  </si>
  <si>
    <t>https://www.inc.com/profile/code42</t>
  </si>
  <si>
    <t>Code42</t>
  </si>
  <si>
    <t>code42.com</t>
  </si>
  <si>
    <t>109.7 Million</t>
  </si>
  <si>
    <t>https://www.inc.com/profile/getwireless</t>
  </si>
  <si>
    <t>GetWireless</t>
  </si>
  <si>
    <t>getwirelessllc.com</t>
  </si>
  <si>
    <t>67 Million</t>
  </si>
  <si>
    <t>Eden Prairie</t>
  </si>
  <si>
    <t>https://www.inc.com/profile/innovative-office-solutions</t>
  </si>
  <si>
    <t>Innovative Office Solutions</t>
  </si>
  <si>
    <t>innovativeos.com</t>
  </si>
  <si>
    <t>141.4 Million</t>
  </si>
  <si>
    <t>Burnsville</t>
  </si>
  <si>
    <t>https://www.inc.com/profile/davenport-group</t>
  </si>
  <si>
    <t>Davenport Group</t>
  </si>
  <si>
    <t>davenportgroup.com</t>
  </si>
  <si>
    <t>35.2 Million</t>
  </si>
  <si>
    <t>St. Paul</t>
  </si>
  <si>
    <t>https://www.inc.com/profile/zzperformance</t>
  </si>
  <si>
    <t>ZZPerformance</t>
  </si>
  <si>
    <t>zzperformance.com</t>
  </si>
  <si>
    <t>Wyoming</t>
  </si>
  <si>
    <t>https://www.inc.com/profile/underground-printing</t>
  </si>
  <si>
    <t>Underground Printing</t>
  </si>
  <si>
    <t>undergroundshirts.com</t>
  </si>
  <si>
    <t>https://www.inc.com/profile/bizstream</t>
  </si>
  <si>
    <t>BizStream</t>
  </si>
  <si>
    <t>bizstream.com</t>
  </si>
  <si>
    <t>Allendale</t>
  </si>
  <si>
    <t>https://www.inc.com/profile/applied-technology-services</t>
  </si>
  <si>
    <t>Applied Technology Services</t>
  </si>
  <si>
    <t>appliedtechnologyservices.com</t>
  </si>
  <si>
    <t>Middle River</t>
  </si>
  <si>
    <t>https://www.inc.com/profile/bluesnap</t>
  </si>
  <si>
    <t>BlueSnap</t>
  </si>
  <si>
    <t>home.bluesnap.com</t>
  </si>
  <si>
    <t>50.8 Million</t>
  </si>
  <si>
    <t>https://www.inc.com/profile/general-informatics</t>
  </si>
  <si>
    <t>General Informatics</t>
  </si>
  <si>
    <t>geninf.com</t>
  </si>
  <si>
    <t>https://www.inc.com/profile/the-purple-guys</t>
  </si>
  <si>
    <t>The Purple Guys</t>
  </si>
  <si>
    <t>purpleguys.com</t>
  </si>
  <si>
    <t>https://www.inc.com/profile/city-wide-franchise-company</t>
  </si>
  <si>
    <t>City Wide Franchise Company</t>
  </si>
  <si>
    <t>http://gocitywide.com</t>
  </si>
  <si>
    <t>250.5 Million</t>
  </si>
  <si>
    <t>https://www.inc.com/profile/civicplus</t>
  </si>
  <si>
    <t>CivicPlus</t>
  </si>
  <si>
    <t>civicplus.com</t>
  </si>
  <si>
    <t>Manhattan</t>
  </si>
  <si>
    <t>https://www.inc.com/profile/clean-fuels-national</t>
  </si>
  <si>
    <t>Clean Fuels National</t>
  </si>
  <si>
    <t>cleanfuelsnational.com</t>
  </si>
  <si>
    <t>Petroleum</t>
  </si>
  <si>
    <t>https://www.inc.com/profile/agb-investigative-services</t>
  </si>
  <si>
    <t>AGB Investigative Services</t>
  </si>
  <si>
    <t>agbinvestigative.com</t>
  </si>
  <si>
    <t>https://www.inc.com/profile/watterson</t>
  </si>
  <si>
    <t>Watterson</t>
  </si>
  <si>
    <t>wattersonefm.com</t>
  </si>
  <si>
    <t>52.2 Million</t>
  </si>
  <si>
    <t>https://www.inc.com/profile/real-people-realty</t>
  </si>
  <si>
    <t>Real People Realty</t>
  </si>
  <si>
    <t>joinrpr.com</t>
  </si>
  <si>
    <t>Mokena</t>
  </si>
  <si>
    <t>https://www.inc.com/profile/convergint-technologies</t>
  </si>
  <si>
    <t>Convergint Technologies</t>
  </si>
  <si>
    <t>convergint.com</t>
  </si>
  <si>
    <t>990.6 Million</t>
  </si>
  <si>
    <t>https://www.inc.com/profile/walker-sands</t>
  </si>
  <si>
    <t>Walker Sands</t>
  </si>
  <si>
    <t>walkersands.com</t>
  </si>
  <si>
    <t>https://www.inc.com/profile/bigtime-software</t>
  </si>
  <si>
    <t>BigTime Software</t>
  </si>
  <si>
    <t>bigtime.net</t>
  </si>
  <si>
    <t>https://www.inc.com/profile/entara</t>
  </si>
  <si>
    <t>Entara</t>
  </si>
  <si>
    <t>entaracorp.com</t>
  </si>
  <si>
    <t>https://www.inc.com/profile/crepes-a-latte</t>
  </si>
  <si>
    <t>Crepes a Latte</t>
  </si>
  <si>
    <t>crepesalatte.com</t>
  </si>
  <si>
    <t>8.8 Million</t>
  </si>
  <si>
    <t>https://www.inc.com/profile/hirewell</t>
  </si>
  <si>
    <t>Hirewell</t>
  </si>
  <si>
    <t>hirewell.com</t>
  </si>
  <si>
    <t>https://www.inc.com/profile/exact-data</t>
  </si>
  <si>
    <t>Exact Data</t>
  </si>
  <si>
    <t>exactdata.com</t>
  </si>
  <si>
    <t>https://www.inc.com/profile/powerful-professionals</t>
  </si>
  <si>
    <t>Powerful Professionals</t>
  </si>
  <si>
    <t>http://powerfulprofessionals.com</t>
  </si>
  <si>
    <t>https://www.inc.com/profile/osprey-management</t>
  </si>
  <si>
    <t>Osprey Management</t>
  </si>
  <si>
    <t>contractosprey.com</t>
  </si>
  <si>
    <t>9.1 Million</t>
  </si>
  <si>
    <t>https://www.inc.com/profile/123wscom</t>
  </si>
  <si>
    <t>123ws.com</t>
  </si>
  <si>
    <t>greystarsolutions.com</t>
  </si>
  <si>
    <t>https://www.inc.com/profile/gpstrackit</t>
  </si>
  <si>
    <t>GPS Trackit</t>
  </si>
  <si>
    <t>http://gpstrackit.com</t>
  </si>
  <si>
    <t>https://www.inc.com/profile/mailchimp</t>
  </si>
  <si>
    <t>Mailchimp</t>
  </si>
  <si>
    <t>mailchimp.com</t>
  </si>
  <si>
    <t>600 Million</t>
  </si>
  <si>
    <t>https://www.inc.com/profile/hire-dynamics</t>
  </si>
  <si>
    <t>Hire Dynamics</t>
  </si>
  <si>
    <t>hiredynamics.com</t>
  </si>
  <si>
    <t>219.6 Million</t>
  </si>
  <si>
    <t>https://www.inc.com/profile/homestar-financial</t>
  </si>
  <si>
    <t>Homestar Financial</t>
  </si>
  <si>
    <t>homestarfc.com</t>
  </si>
  <si>
    <t>92.7 Million</t>
  </si>
  <si>
    <t>https://www.inc.com/profile/the-icebox</t>
  </si>
  <si>
    <t>The Icebox</t>
  </si>
  <si>
    <t>iceboxcoolstuff.com</t>
  </si>
  <si>
    <t>31.1 Million</t>
  </si>
  <si>
    <t>https://www.inc.com/profile/momentum-telecom</t>
  </si>
  <si>
    <t>Momentum Telecom</t>
  </si>
  <si>
    <t>momentumtelecom.com</t>
  </si>
  <si>
    <t>97.6 Million</t>
  </si>
  <si>
    <t>Kennesaw</t>
  </si>
  <si>
    <t>https://www.inc.com/profile/ingo-money</t>
  </si>
  <si>
    <t>Ingo Money</t>
  </si>
  <si>
    <t>ingomoney.com</t>
  </si>
  <si>
    <t>https://www.inc.com/profile/superior-fireworks</t>
  </si>
  <si>
    <t>Superior Fireworks</t>
  </si>
  <si>
    <t>superiorfireworks.com</t>
  </si>
  <si>
    <t>Orange Park</t>
  </si>
  <si>
    <t>https://www.inc.com/profile/perfusioncom</t>
  </si>
  <si>
    <t>Perfusion.com</t>
  </si>
  <si>
    <t>perfusion.com</t>
  </si>
  <si>
    <t>https://www.inc.com/profile/specialist-id</t>
  </si>
  <si>
    <t>Specialist ID</t>
  </si>
  <si>
    <t>specialistid.com</t>
  </si>
  <si>
    <t>https://www.inc.com/profile/iluma-agency</t>
  </si>
  <si>
    <t>iluma Agency</t>
  </si>
  <si>
    <t>ilumaagency.com</t>
  </si>
  <si>
    <t>Miami Lakes</t>
  </si>
  <si>
    <t>https://www.inc.com/profile/web-river-group</t>
  </si>
  <si>
    <t>Web River Group</t>
  </si>
  <si>
    <t>4wheelonline.com</t>
  </si>
  <si>
    <t>42.3 Million</t>
  </si>
  <si>
    <t>https://www.inc.com/profile/powerdms</t>
  </si>
  <si>
    <t>PowerDMS</t>
  </si>
  <si>
    <t>powerdms.com</t>
  </si>
  <si>
    <t>https://www.inc.com/profile/bankers-healthcare-group</t>
  </si>
  <si>
    <t>Bankers Healthcare Group</t>
  </si>
  <si>
    <t>bankershealthcaregroup.com</t>
  </si>
  <si>
    <t>220.3 Million</t>
  </si>
  <si>
    <t>https://www.inc.com/profile/venn-strategies</t>
  </si>
  <si>
    <t>Venn Strategies</t>
  </si>
  <si>
    <t>vennstrategies.com</t>
  </si>
  <si>
    <t>https://www.inc.com/profile/fcp-euro</t>
  </si>
  <si>
    <t>FCP Euro</t>
  </si>
  <si>
    <t>fcpeuro.com</t>
  </si>
  <si>
    <t>https://www.inc.com/profile/newmedia</t>
  </si>
  <si>
    <t>Newmedia</t>
  </si>
  <si>
    <t>http://newmedia.com</t>
  </si>
  <si>
    <t>https://www.inc.com/profile/machinelogic</t>
  </si>
  <si>
    <t>MachineLogic</t>
  </si>
  <si>
    <t>http://machinelogic.com</t>
  </si>
  <si>
    <t>https://www.inc.com/profile/shipoffers</t>
  </si>
  <si>
    <t>ShipOffers</t>
  </si>
  <si>
    <t>shipoffers.com</t>
  </si>
  <si>
    <t>https://www.inc.com/profile/shepherd-search-group</t>
  </si>
  <si>
    <t>Shepherd Search Group</t>
  </si>
  <si>
    <t>shepherdsg.com</t>
  </si>
  <si>
    <t>https://www.inc.com/profile/aya-healthcare</t>
  </si>
  <si>
    <t>Aya Healthcare</t>
  </si>
  <si>
    <t>http://ayahealthcare.com</t>
  </si>
  <si>
    <t>566 Million</t>
  </si>
  <si>
    <t>https://www.inc.com/profile/home-pride-construction</t>
  </si>
  <si>
    <t>Home Pride Construction</t>
  </si>
  <si>
    <t>homeprideinc.com</t>
  </si>
  <si>
    <t>Pacifica</t>
  </si>
  <si>
    <t>https://www.inc.com/profile/scorpion</t>
  </si>
  <si>
    <t>Scorpion</t>
  </si>
  <si>
    <t>scorpion.co</t>
  </si>
  <si>
    <t>253.9 Million</t>
  </si>
  <si>
    <t>Valencia</t>
  </si>
  <si>
    <t>https://www.inc.com/profile/mindgruve</t>
  </si>
  <si>
    <t>Mindgruve</t>
  </si>
  <si>
    <t>mindgruve.com</t>
  </si>
  <si>
    <t>https://www.inc.com/profile/abt-plumbing-electric-heat</t>
  </si>
  <si>
    <t>ABT Plumbing Electric Heat</t>
  </si>
  <si>
    <t>easyasabt.com</t>
  </si>
  <si>
    <t>Grass Valley</t>
  </si>
  <si>
    <t>https://www.inc.com/profile/wpromote</t>
  </si>
  <si>
    <t>Wpromote</t>
  </si>
  <si>
    <t>wpromote.com</t>
  </si>
  <si>
    <t>https://www.inc.com/profile/entire-productions</t>
  </si>
  <si>
    <t>Entire Productions</t>
  </si>
  <si>
    <t>entireproductions.com</t>
  </si>
  <si>
    <t>https://www.inc.com/profile/relief-mart</t>
  </si>
  <si>
    <t>Relief-Mart</t>
  </si>
  <si>
    <t>snugglepedic.com</t>
  </si>
  <si>
    <t>Agoura Hills</t>
  </si>
  <si>
    <t>https://www.inc.com/profile/laritech</t>
  </si>
  <si>
    <t>Laritech</t>
  </si>
  <si>
    <t>laritech.com</t>
  </si>
  <si>
    <t>Moorpark</t>
  </si>
  <si>
    <t>https://www.inc.com/profile/surecall</t>
  </si>
  <si>
    <t>SureCall</t>
  </si>
  <si>
    <t>surecall.com</t>
  </si>
  <si>
    <t>https://www.inc.com/profile/koch</t>
  </si>
  <si>
    <t>Koch</t>
  </si>
  <si>
    <t>kochinc.com</t>
  </si>
  <si>
    <t>PENN VALLEY</t>
  </si>
  <si>
    <t>https://www.inc.com/profile/edge-financial</t>
  </si>
  <si>
    <t>Edge Financial</t>
  </si>
  <si>
    <t>edgefinancial.com</t>
  </si>
  <si>
    <t>Encino</t>
  </si>
  <si>
    <t>https://www.inc.com/profile/pacific-companies</t>
  </si>
  <si>
    <t>Pacific Companies</t>
  </si>
  <si>
    <t>pacificcompanies.com</t>
  </si>
  <si>
    <t>Aliso Viejo</t>
  </si>
  <si>
    <t>https://www.inc.com/profile/w2o-group</t>
  </si>
  <si>
    <t>W2O Group</t>
  </si>
  <si>
    <t>http://w2ogroup.com</t>
  </si>
  <si>
    <t>177.6 Million</t>
  </si>
  <si>
    <t>https://www.inc.com/profile/profuse-solutions</t>
  </si>
  <si>
    <t>Profuse Solutions</t>
  </si>
  <si>
    <t>psychz.net</t>
  </si>
  <si>
    <t>Walnut</t>
  </si>
  <si>
    <t>https://www.inc.com/profile/industrial-motor-power-coporation</t>
  </si>
  <si>
    <t>Industrial Motor Power Coporation</t>
  </si>
  <si>
    <t>impcorporation.com</t>
  </si>
  <si>
    <t>Burbank</t>
  </si>
  <si>
    <t>https://www.inc.com/profile/stria</t>
  </si>
  <si>
    <t>Stria</t>
  </si>
  <si>
    <t>stria.com</t>
  </si>
  <si>
    <t>Bakersfield</t>
  </si>
  <si>
    <t>https://www.inc.com/profile/mortgage-capital-trading</t>
  </si>
  <si>
    <t>Mortgage Capital Trading</t>
  </si>
  <si>
    <t>mct-trading.com</t>
  </si>
  <si>
    <t>https://www.inc.com/profile/peopleg2</t>
  </si>
  <si>
    <t>PeopleG2</t>
  </si>
  <si>
    <t>peopleg2.com</t>
  </si>
  <si>
    <t>Brea</t>
  </si>
  <si>
    <t>https://www.inc.com/profile/sacramento-rack-and-shelving</t>
  </si>
  <si>
    <t>Sacramento Rack and Shelving</t>
  </si>
  <si>
    <t>rackandshelving.com</t>
  </si>
  <si>
    <t>https://www.inc.com/profile/vha-prepaid-wireless</t>
  </si>
  <si>
    <t>VHA Prepaid Wireless</t>
  </si>
  <si>
    <t>vhacorp.com</t>
  </si>
  <si>
    <t>349.9 Million</t>
  </si>
  <si>
    <t>Diamond Bar</t>
  </si>
  <si>
    <t>https://www.inc.com/profile/esquared-communication-consulting</t>
  </si>
  <si>
    <t>eSquared Communication Consulting</t>
  </si>
  <si>
    <t>e2cc.com</t>
  </si>
  <si>
    <t>https://www.inc.com/profile/brink</t>
  </si>
  <si>
    <t>Brink</t>
  </si>
  <si>
    <t>http://brink.com</t>
  </si>
  <si>
    <t>Tucson</t>
  </si>
  <si>
    <t>https://www.inc.com/profile/bodycentral-physical-therapy</t>
  </si>
  <si>
    <t>Bodycentral Physical Therapy</t>
  </si>
  <si>
    <t>bodycentralpt.net</t>
  </si>
  <si>
    <t>tucson</t>
  </si>
  <si>
    <t>https://www.inc.com/profile/pyramid-technologies</t>
  </si>
  <si>
    <t>Pyramid Technologies</t>
  </si>
  <si>
    <t>pyramidacceptors.com</t>
  </si>
  <si>
    <t>https://www.inc.com/profile/altaworx</t>
  </si>
  <si>
    <t>Altaworx</t>
  </si>
  <si>
    <t>altaworx.com</t>
  </si>
  <si>
    <t>Fairhope</t>
  </si>
  <si>
    <t>https://www.inc.com/profile/fresh-technology</t>
  </si>
  <si>
    <t>Fresh Technology</t>
  </si>
  <si>
    <t>http://fresh.technology</t>
  </si>
  <si>
    <t>Hoover</t>
  </si>
  <si>
    <t>https://www.inc.com/profile/blue-door-consulting</t>
  </si>
  <si>
    <t>Blue Door Consulting</t>
  </si>
  <si>
    <t>bluedoorconsulting.com</t>
  </si>
  <si>
    <t>3.4 Million</t>
  </si>
  <si>
    <t>Oshkosh</t>
  </si>
  <si>
    <t>https://www.inc.com/profile/chandra-technologies</t>
  </si>
  <si>
    <t>Chandra Technologies</t>
  </si>
  <si>
    <t>chandratech.com</t>
  </si>
  <si>
    <t>10.4 Million</t>
  </si>
  <si>
    <t>Madison</t>
  </si>
  <si>
    <t>https://www.inc.com/profile/extension</t>
  </si>
  <si>
    <t>Extension</t>
  </si>
  <si>
    <t>extensionrecruiting.com</t>
  </si>
  <si>
    <t>https://www.inc.com/profile/health-perspectives-group</t>
  </si>
  <si>
    <t>Health Perspectives Group</t>
  </si>
  <si>
    <t>hpgroupllc.com</t>
  </si>
  <si>
    <t>https://www.inc.com/profile/new-breed-marketing</t>
  </si>
  <si>
    <t>New Breed Marketing</t>
  </si>
  <si>
    <t>newbreedmarketing.com</t>
  </si>
  <si>
    <t>Winooski</t>
  </si>
  <si>
    <t>https://www.inc.com/profile/sna-international</t>
  </si>
  <si>
    <t>SNA International</t>
  </si>
  <si>
    <t>sna-intl.com</t>
  </si>
  <si>
    <t>https://www.inc.com/profile/stealth-iss-group</t>
  </si>
  <si>
    <t>Stealth-ISS Group</t>
  </si>
  <si>
    <t>stealth-iss.com</t>
  </si>
  <si>
    <t>https://www.inc.com/profile/excella-consulting</t>
  </si>
  <si>
    <t>Excella Consulting</t>
  </si>
  <si>
    <t>excella.com</t>
  </si>
  <si>
    <t>71.3 Million</t>
  </si>
  <si>
    <t>https://www.inc.com/profile/fors-marsh-group</t>
  </si>
  <si>
    <t>Fors Marsh Group</t>
  </si>
  <si>
    <t>forsmarshgroup.com</t>
  </si>
  <si>
    <t>47.9 Million</t>
  </si>
  <si>
    <t>https://www.inc.com/profile/dominion-payroll</t>
  </si>
  <si>
    <t>Dominion Payroll</t>
  </si>
  <si>
    <t>dominionpayroll.com</t>
  </si>
  <si>
    <t>17.7 Million</t>
  </si>
  <si>
    <t>https://www.inc.com/profile/memoryblue</t>
  </si>
  <si>
    <t>memoryBlue</t>
  </si>
  <si>
    <t>memoryblue.com</t>
  </si>
  <si>
    <t>Tysons</t>
  </si>
  <si>
    <t>https://www.inc.com/profile/prohome-metro-dc</t>
  </si>
  <si>
    <t>ProHome Metro DC</t>
  </si>
  <si>
    <t>prohomedc.com</t>
  </si>
  <si>
    <t>Catlett</t>
  </si>
  <si>
    <t>https://www.inc.com/profile/intellect-solutions</t>
  </si>
  <si>
    <t>Intellect Solutions</t>
  </si>
  <si>
    <t>intellectsolutions.com</t>
  </si>
  <si>
    <t>13.9 Million</t>
  </si>
  <si>
    <t>https://www.inc.com/profile/sumo-communications</t>
  </si>
  <si>
    <t>SUMO Communications</t>
  </si>
  <si>
    <t>sumocom.com</t>
  </si>
  <si>
    <t>Centerville</t>
  </si>
  <si>
    <t>https://www.inc.com/profile/telarus</t>
  </si>
  <si>
    <t>Telarus</t>
  </si>
  <si>
    <t>telarus.com</t>
  </si>
  <si>
    <t>119.1 Million</t>
  </si>
  <si>
    <t>https://www.inc.com/profile/cmr-construction-roofing</t>
  </si>
  <si>
    <t>CMR Construction &amp; Roofing</t>
  </si>
  <si>
    <t>cmrconstruction.com</t>
  </si>
  <si>
    <t>Haltom City</t>
  </si>
  <si>
    <t>https://www.inc.com/profile/cognitus-consulting</t>
  </si>
  <si>
    <t>Cognitus Consulting</t>
  </si>
  <si>
    <t>cognitusconsulting.com</t>
  </si>
  <si>
    <t>https://www.inc.com/profile/paragon-healthcare</t>
  </si>
  <si>
    <t>Paragon Healthcare</t>
  </si>
  <si>
    <t>paragonhealthcare.com</t>
  </si>
  <si>
    <t>325.9 Million</t>
  </si>
  <si>
    <t>https://www.inc.com/profile/online-rewards</t>
  </si>
  <si>
    <t>Online Rewards</t>
  </si>
  <si>
    <t>online-rewards.com</t>
  </si>
  <si>
    <t>https://www.inc.com/profile/3sixty-integrated</t>
  </si>
  <si>
    <t>3Sixty Integrated</t>
  </si>
  <si>
    <t>3sixtyintegrated.com</t>
  </si>
  <si>
    <t>San Antonio, TX</t>
  </si>
  <si>
    <t>https://www.inc.com/profile/fidelity-partnersmedical-staffing</t>
  </si>
  <si>
    <t>Fidelity PartnersMedical Staffing</t>
  </si>
  <si>
    <t>fidelitypartners.org</t>
  </si>
  <si>
    <t>https://www.inc.com/profile/fortress-building-products</t>
  </si>
  <si>
    <t>Fortress Building Products</t>
  </si>
  <si>
    <t>fortressbp.com</t>
  </si>
  <si>
    <t>GARLAND</t>
  </si>
  <si>
    <t>https://www.inc.com/profile/restoration-cleaners</t>
  </si>
  <si>
    <t>Restoration Cleaners</t>
  </si>
  <si>
    <t>bainterests.com</t>
  </si>
  <si>
    <t>https://www.inc.com/profile/techstar-group</t>
  </si>
  <si>
    <t>TechStar Group</t>
  </si>
  <si>
    <t>techstargroup.com</t>
  </si>
  <si>
    <t>https://www.inc.com/profile/watchguard-video</t>
  </si>
  <si>
    <t>WatchGuard Video</t>
  </si>
  <si>
    <t>watchguardvideo.com</t>
  </si>
  <si>
    <t>107.5 Million</t>
  </si>
  <si>
    <t>https://www.inc.com/profile/tens-rx</t>
  </si>
  <si>
    <t>TENS Rx</t>
  </si>
  <si>
    <t>tensrx.com</t>
  </si>
  <si>
    <t>Montgomery</t>
  </si>
  <si>
    <t>https://www.inc.com/profile/tengointernet</t>
  </si>
  <si>
    <t>TengoInternet</t>
  </si>
  <si>
    <t>tengointernet.com</t>
  </si>
  <si>
    <t>https://www.inc.com/profile/intelligent-logistics</t>
  </si>
  <si>
    <t>Intelligent Logistics</t>
  </si>
  <si>
    <t>inlogistics.com</t>
  </si>
  <si>
    <t>29.2 Million</t>
  </si>
  <si>
    <t>https://www.inc.com/profile/noble-capital-group</t>
  </si>
  <si>
    <t>Noble Capital Group</t>
  </si>
  <si>
    <t>noblecapital.com</t>
  </si>
  <si>
    <t>https://www.inc.com/profile/vaco</t>
  </si>
  <si>
    <t>Vaco</t>
  </si>
  <si>
    <t>vaco.com</t>
  </si>
  <si>
    <t>516.8 Million</t>
  </si>
  <si>
    <t>https://www.inc.com/profile/rhythmlink-international</t>
  </si>
  <si>
    <t>Rhythmlink International</t>
  </si>
  <si>
    <t>rhythmlink.com</t>
  </si>
  <si>
    <t>https://www.inc.com/profile/it-support-ri</t>
  </si>
  <si>
    <t>IT Support RI</t>
  </si>
  <si>
    <t>itsupportri.com</t>
  </si>
  <si>
    <t>North Smithfield</t>
  </si>
  <si>
    <t>https://www.inc.com/profile/seer-interactive</t>
  </si>
  <si>
    <t>Seer Interactive</t>
  </si>
  <si>
    <t>seerinteractive.com</t>
  </si>
  <si>
    <t>23.1 Million</t>
  </si>
  <si>
    <t>https://www.inc.com/profile/trafficsafetystorecom</t>
  </si>
  <si>
    <t>TrafficSafetyStore.com</t>
  </si>
  <si>
    <t>trafficsafetystore.com</t>
  </si>
  <si>
    <t>19.9 Million</t>
  </si>
  <si>
    <t>https://www.inc.com/profile/educere</t>
  </si>
  <si>
    <t>Educere</t>
  </si>
  <si>
    <t>educere.net</t>
  </si>
  <si>
    <t>https://www.inc.com/profile/4-walls</t>
  </si>
  <si>
    <t>4 Walls</t>
  </si>
  <si>
    <t>respage.com</t>
  </si>
  <si>
    <t>Narberth</t>
  </si>
  <si>
    <t>https://www.inc.com/profile/owen-jones-and-partners</t>
  </si>
  <si>
    <t>Owen Jones and Partners</t>
  </si>
  <si>
    <t>whoisowenjones.com</t>
  </si>
  <si>
    <t>https://www.inc.com/profile/eroi</t>
  </si>
  <si>
    <t>eROI</t>
  </si>
  <si>
    <t>eroi.com</t>
  </si>
  <si>
    <t>https://www.inc.com/profile/cook-security-group</t>
  </si>
  <si>
    <t>Cook Security Group</t>
  </si>
  <si>
    <t>cooksecuritygroup.com</t>
  </si>
  <si>
    <t>https://www.inc.com/profile/universal-windows-direct</t>
  </si>
  <si>
    <t>Universal Windows Direct</t>
  </si>
  <si>
    <t>universalwindowsdirect.com</t>
  </si>
  <si>
    <t>105.6 Million</t>
  </si>
  <si>
    <t>Bedford Hts</t>
  </si>
  <si>
    <t>https://www.inc.com/profile/ventech-solutions</t>
  </si>
  <si>
    <t>Ventech Solutions</t>
  </si>
  <si>
    <t>ventechsolutions.com</t>
  </si>
  <si>
    <t>143.7 Million</t>
  </si>
  <si>
    <t>https://www.inc.com/profile/jenis-splendid-ice-creams</t>
  </si>
  <si>
    <t>Jeni's Splendid Ice Creams</t>
  </si>
  <si>
    <t>jenis.com</t>
  </si>
  <si>
    <t>https://www.inc.com/profile/hmt-associates</t>
  </si>
  <si>
    <t>HMT Associates</t>
  </si>
  <si>
    <t>hmtassociates.com</t>
  </si>
  <si>
    <t>https://www.inc.com/profile/engelke-construction-solutions</t>
  </si>
  <si>
    <t>Engelke Construction Solutions</t>
  </si>
  <si>
    <t>engelkecs.com</t>
  </si>
  <si>
    <t>45.8 Million</t>
  </si>
  <si>
    <t>Brunswick</t>
  </si>
  <si>
    <t>https://www.inc.com/profile/cerdant</t>
  </si>
  <si>
    <t>Cerdant</t>
  </si>
  <si>
    <t>cerdant.com</t>
  </si>
  <si>
    <t>https://www.inc.com/profile/syncshow</t>
  </si>
  <si>
    <t>SyncShow</t>
  </si>
  <si>
    <t>syncshow.com</t>
  </si>
  <si>
    <t>Rocky River</t>
  </si>
  <si>
    <t>https://www.inc.com/profile/itechart-group</t>
  </si>
  <si>
    <t>iTechArt Group</t>
  </si>
  <si>
    <t>itechart.com</t>
  </si>
  <si>
    <t>https://www.inc.com/profile/inrhythm</t>
  </si>
  <si>
    <t>InRhythm</t>
  </si>
  <si>
    <t>inrhythm.com</t>
  </si>
  <si>
    <t>https://www.inc.com/profile/tane</t>
  </si>
  <si>
    <t>Tane</t>
  </si>
  <si>
    <t>http://tanedv.com</t>
  </si>
  <si>
    <t>https://www.inc.com/profile/fidelus-technologies</t>
  </si>
  <si>
    <t>Fidelus Technologies</t>
  </si>
  <si>
    <t>fidelus.com</t>
  </si>
  <si>
    <t>69 Million</t>
  </si>
  <si>
    <t>https://www.inc.com/profile/real-social-dynamics</t>
  </si>
  <si>
    <t>Real Social Dynamics</t>
  </si>
  <si>
    <t>realsocialdynamics.com</t>
  </si>
  <si>
    <t>https://www.inc.com/profile/international-voyager</t>
  </si>
  <si>
    <t>International Voyager</t>
  </si>
  <si>
    <t>internationalvoyager.com</t>
  </si>
  <si>
    <t>Morristown</t>
  </si>
  <si>
    <t>https://www.inc.com/profile/glen-eagle</t>
  </si>
  <si>
    <t>Glen Eagle</t>
  </si>
  <si>
    <t>gleneagleadv.com</t>
  </si>
  <si>
    <t>Kingston</t>
  </si>
  <si>
    <t>https://www.inc.com/profile/legend-medical</t>
  </si>
  <si>
    <t>Legend Medical</t>
  </si>
  <si>
    <t>legendmedical.us</t>
  </si>
  <si>
    <t>Pennsauken</t>
  </si>
  <si>
    <t>https://www.inc.com/profile/air-solutions-balancing</t>
  </si>
  <si>
    <t>Air Solutions &amp; Balancing</t>
  </si>
  <si>
    <t>airsolutionsandbalancing.com</t>
  </si>
  <si>
    <t>Auburn</t>
  </si>
  <si>
    <t>https://www.inc.com/profile/quantum-workplace</t>
  </si>
  <si>
    <t>Quantum Workplace</t>
  </si>
  <si>
    <t>quantumworkplace.com</t>
  </si>
  <si>
    <t>https://www.inc.com/profile/union</t>
  </si>
  <si>
    <t>union.co</t>
  </si>
  <si>
    <t>https://www.inc.com/profile/all-american-entertainment</t>
  </si>
  <si>
    <t>All American Entertainment</t>
  </si>
  <si>
    <t>allamericanspeakers.com</t>
  </si>
  <si>
    <t>Durham</t>
  </si>
  <si>
    <t>https://www.inc.com/profile/search-solution-group</t>
  </si>
  <si>
    <t>Search Solution Group</t>
  </si>
  <si>
    <t>searchsolutiongroup.com</t>
  </si>
  <si>
    <t>https://www.inc.com/profile/little-sunshines-playhouse</t>
  </si>
  <si>
    <t>Little Sunshine's Playhouse</t>
  </si>
  <si>
    <t>littlesunshine.com</t>
  </si>
  <si>
    <t>https://www.inc.com/profile/aspen-exteriors</t>
  </si>
  <si>
    <t>Aspen Exteriors</t>
  </si>
  <si>
    <t>aspenexteriors.com</t>
  </si>
  <si>
    <t>17.9 Million</t>
  </si>
  <si>
    <t>Ramsey</t>
  </si>
  <si>
    <t>https://www.inc.com/profile/hydra-flex</t>
  </si>
  <si>
    <t>Hydra-Flex</t>
  </si>
  <si>
    <t>hydraflexinc.com</t>
  </si>
  <si>
    <t>20.1 Million</t>
  </si>
  <si>
    <t>https://www.inc.com/profile/mercury-mosaics</t>
  </si>
  <si>
    <t>Mercury Mosaics</t>
  </si>
  <si>
    <t>mercurymosaics.com</t>
  </si>
  <si>
    <t>https://www.inc.com/profile/thriveon</t>
  </si>
  <si>
    <t>Thriveon</t>
  </si>
  <si>
    <t>thriveon.net</t>
  </si>
  <si>
    <t>NEW ULM</t>
  </si>
  <si>
    <t>https://www.inc.com/profile/wt-stevens-construction</t>
  </si>
  <si>
    <t>WT Stevens Construction</t>
  </si>
  <si>
    <t>http://wtstevens.com</t>
  </si>
  <si>
    <t>Flint</t>
  </si>
  <si>
    <t>https://www.inc.com/profile/five-lakes-coffee</t>
  </si>
  <si>
    <t>Five Lakes Coffee</t>
  </si>
  <si>
    <t>fivelakes.com</t>
  </si>
  <si>
    <t>sturgis</t>
  </si>
  <si>
    <t>https://www.inc.com/profile/edgewater-federal-solutions</t>
  </si>
  <si>
    <t>Edgewater Federal Solutions</t>
  </si>
  <si>
    <t>edgewaterit.com</t>
  </si>
  <si>
    <t>Ijamsville</t>
  </si>
  <si>
    <t>https://www.inc.com/profile/cmt-services</t>
  </si>
  <si>
    <t>CMT Services</t>
  </si>
  <si>
    <t>cmtservicesinc.com</t>
  </si>
  <si>
    <t>Hyattsville</t>
  </si>
  <si>
    <t>https://www.inc.com/profile/mindgrub-technologies</t>
  </si>
  <si>
    <t>Mindgrub Technologies</t>
  </si>
  <si>
    <t>mindgrub.com</t>
  </si>
  <si>
    <t>https://www.inc.com/profile/blend360</t>
  </si>
  <si>
    <t>Blend360</t>
  </si>
  <si>
    <t>http://blend360.com</t>
  </si>
  <si>
    <t>https://www.inc.com/profile/connectyourcare</t>
  </si>
  <si>
    <t>ConnectYourCare</t>
  </si>
  <si>
    <t>connectyourcare.com</t>
  </si>
  <si>
    <t>53.1 Million</t>
  </si>
  <si>
    <t>Hunt Valley</t>
  </si>
  <si>
    <t>https://www.inc.com/profile/constellation-software-engineering</t>
  </si>
  <si>
    <t>Constellation Software Engineering</t>
  </si>
  <si>
    <t>cse-corp.com</t>
  </si>
  <si>
    <t>https://www.inc.com/profile/arcadiaio</t>
  </si>
  <si>
    <t>Arcadia.io</t>
  </si>
  <si>
    <t>arcadia.io</t>
  </si>
  <si>
    <t>35.4 Million</t>
  </si>
  <si>
    <t>https://www.inc.com/profile/plenus-group</t>
  </si>
  <si>
    <t>Plenus Group</t>
  </si>
  <si>
    <t>pgifoods.com</t>
  </si>
  <si>
    <t>Lowell</t>
  </si>
  <si>
    <t>https://www.inc.com/profile/clinlab-staffing</t>
  </si>
  <si>
    <t>ClinLab Staffing</t>
  </si>
  <si>
    <t>clinlabstaffing.com</t>
  </si>
  <si>
    <t>Watertown</t>
  </si>
  <si>
    <t>https://www.inc.com/profile/window-world-of-baton-rouge</t>
  </si>
  <si>
    <t>Window World of Baton Rouge</t>
  </si>
  <si>
    <t>windowworldinfo.com</t>
  </si>
  <si>
    <t>87.5 Million</t>
  </si>
  <si>
    <t>https://www.inc.com/profile/pra-business-events-new-orleans</t>
  </si>
  <si>
    <t>PRA Business Events New Orleans</t>
  </si>
  <si>
    <t>http://nolameetings.com</t>
  </si>
  <si>
    <t>NEW ORLEANS</t>
  </si>
  <si>
    <t>https://www.inc.com/profile/ikeyless</t>
  </si>
  <si>
    <t>iKeyless</t>
  </si>
  <si>
    <t>carkeysexpress.com</t>
  </si>
  <si>
    <t>66.8 Million</t>
  </si>
  <si>
    <t>https://www.inc.com/profile/tier1</t>
  </si>
  <si>
    <t>TiER1</t>
  </si>
  <si>
    <t>http://tier1performance.com</t>
  </si>
  <si>
    <t>https://www.inc.com/profile/freddys-frozen-custard</t>
  </si>
  <si>
    <t>Freddy's Frozen Custard</t>
  </si>
  <si>
    <t>freddysusa.com</t>
  </si>
  <si>
    <t>474.7 Million</t>
  </si>
  <si>
    <t>https://www.inc.com/profile/summit-cpa-group</t>
  </si>
  <si>
    <t>Summit CPA Group</t>
  </si>
  <si>
    <t>summitcpa.net</t>
  </si>
  <si>
    <t>https://www.inc.com/profile/a-derr-heating-and-cooling</t>
  </si>
  <si>
    <t>A+ Derr Heating and Cooling</t>
  </si>
  <si>
    <t>aplusderr.com</t>
  </si>
  <si>
    <t>Newburgh</t>
  </si>
  <si>
    <t>https://www.inc.com/profile/klein-hall-cpas</t>
  </si>
  <si>
    <t>Klein Hall CPAs</t>
  </si>
  <si>
    <t>kleinhallcpa.com</t>
  </si>
  <si>
    <t>https://www.inc.com/profile/bluestone-staffing</t>
  </si>
  <si>
    <t>blueStone Staffing</t>
  </si>
  <si>
    <t>bluestonestaffing.com</t>
  </si>
  <si>
    <t>Palatine</t>
  </si>
  <si>
    <t>https://www.inc.com/profile/janus-international-group</t>
  </si>
  <si>
    <t>Janus International Group</t>
  </si>
  <si>
    <t>janusintl.com</t>
  </si>
  <si>
    <t>484 Million</t>
  </si>
  <si>
    <t>Temple</t>
  </si>
  <si>
    <t>https://www.inc.com/profile/the-cutting-board-company</t>
  </si>
  <si>
    <t>The Cutting Board Company</t>
  </si>
  <si>
    <t>cuttingboardcompany.com</t>
  </si>
  <si>
    <t>https://www.inc.com/profile/insight-sourcing-group</t>
  </si>
  <si>
    <t>Insight Sourcing Group</t>
  </si>
  <si>
    <t>insightsourcing.com</t>
  </si>
  <si>
    <t>43.5 Million</t>
  </si>
  <si>
    <t>https://www.inc.com/profile/asp-americas-swimming-pool-company</t>
  </si>
  <si>
    <t>ASP-America's Swimming Pool Company</t>
  </si>
  <si>
    <t>asppoolco.com</t>
  </si>
  <si>
    <t>54.6 Million</t>
  </si>
  <si>
    <t>Macon</t>
  </si>
  <si>
    <t>https://www.inc.com/profile/revio</t>
  </si>
  <si>
    <t>Rev.io</t>
  </si>
  <si>
    <t>rev.io</t>
  </si>
  <si>
    <t>https://www.inc.com/profile/onesourcepcs</t>
  </si>
  <si>
    <t>OnesourcePCS</t>
  </si>
  <si>
    <t>onesourcepcs.com</t>
  </si>
  <si>
    <t>PENSACOLA</t>
  </si>
  <si>
    <t>https://www.inc.com/profile/wheelhouse-it</t>
  </si>
  <si>
    <t>WheelHouse IT</t>
  </si>
  <si>
    <t>wheelhouseit.com</t>
  </si>
  <si>
    <t>https://www.inc.com/profile/xtenfer-consulting</t>
  </si>
  <si>
    <t>Xtenfer Consulting</t>
  </si>
  <si>
    <t>xtenfer.com</t>
  </si>
  <si>
    <t>https://www.inc.com/profile/j2-solutions</t>
  </si>
  <si>
    <t>J2 Solutions</t>
  </si>
  <si>
    <t>j2solutionsinc.com</t>
  </si>
  <si>
    <t>19.6 Million</t>
  </si>
  <si>
    <t>https://www.inc.com/profile/lodging-access-systems</t>
  </si>
  <si>
    <t>Lodging Access Systems</t>
  </si>
  <si>
    <t>lodgingaccesssystems.com</t>
  </si>
  <si>
    <t>Lake Mary</t>
  </si>
  <si>
    <t>https://www.inc.com/profile/acuity-technologies</t>
  </si>
  <si>
    <t>Acuity Technologies</t>
  </si>
  <si>
    <t>acuitytech.com</t>
  </si>
  <si>
    <t>https://www.inc.com/profile/brown-parker-demarinis-advertising</t>
  </si>
  <si>
    <t>Brown Parker &amp; DeMarinis Advertising</t>
  </si>
  <si>
    <t>bpdadvertising.com</t>
  </si>
  <si>
    <t>35 Million</t>
  </si>
  <si>
    <t>https://www.inc.com/profile/hernandez-construction</t>
  </si>
  <si>
    <t>Hernandez Construction</t>
  </si>
  <si>
    <t>hernandez-group.com</t>
  </si>
  <si>
    <t>54.8 Million</t>
  </si>
  <si>
    <t>https://www.inc.com/profile/computech-city</t>
  </si>
  <si>
    <t>CompuTech City</t>
  </si>
  <si>
    <t>computechcity.com</t>
  </si>
  <si>
    <t>Longwood</t>
  </si>
  <si>
    <t>https://www.inc.com/profile/manufacturers-distributor</t>
  </si>
  <si>
    <t>Manufacturers Distributor</t>
  </si>
  <si>
    <t>mdisales.com</t>
  </si>
  <si>
    <t>Odessa</t>
  </si>
  <si>
    <t>https://www.inc.com/profile/nexvortex</t>
  </si>
  <si>
    <t>nexVortex</t>
  </si>
  <si>
    <t>nexvortex.com</t>
  </si>
  <si>
    <t>22.5 Million</t>
  </si>
  <si>
    <t>https://www.inc.com/profile/momentum-consulting</t>
  </si>
  <si>
    <t>Momentum Consulting</t>
  </si>
  <si>
    <t>momentumcc.com</t>
  </si>
  <si>
    <t>https://www.inc.com/profile/convergence-consulting-group</t>
  </si>
  <si>
    <t>Convergence Consulting Group</t>
  </si>
  <si>
    <t>ccganalytics.com</t>
  </si>
  <si>
    <t>https://www.inc.com/profile/evok-advertising</t>
  </si>
  <si>
    <t>Evok Advertising</t>
  </si>
  <si>
    <t>evokad.com</t>
  </si>
  <si>
    <t>https://www.inc.com/profile/health-products-for-you</t>
  </si>
  <si>
    <t>Health Products For You</t>
  </si>
  <si>
    <t>healthproductsforyou.com</t>
  </si>
  <si>
    <t>Brookfield</t>
  </si>
  <si>
    <t>https://www.inc.com/profile/it-direct</t>
  </si>
  <si>
    <t>IT Direct</t>
  </si>
  <si>
    <t>gettingyouconnected.com</t>
  </si>
  <si>
    <t>West Hartford</t>
  </si>
  <si>
    <t>https://www.inc.com/profile/centralized-service</t>
  </si>
  <si>
    <t>Centralized Service</t>
  </si>
  <si>
    <t>bobateadirect.com</t>
  </si>
  <si>
    <t>Highlands Ranch</t>
  </si>
  <si>
    <t>https://www.inc.com/profile/weifield-group-contracting</t>
  </si>
  <si>
    <t>Weifield Group Contracting</t>
  </si>
  <si>
    <t>weifieldcontracting.com</t>
  </si>
  <si>
    <t>93.6 Million</t>
  </si>
  <si>
    <t>CENTENNIAL</t>
  </si>
  <si>
    <t>https://www.inc.com/profile/gorilla-logic</t>
  </si>
  <si>
    <t>Gorilla Logic</t>
  </si>
  <si>
    <t>gorillalogic.com</t>
  </si>
  <si>
    <t>37.9 Million</t>
  </si>
  <si>
    <t>Boulder</t>
  </si>
  <si>
    <t>https://www.inc.com/profile/summit-wealth-group</t>
  </si>
  <si>
    <t>Summit Wealth Group</t>
  </si>
  <si>
    <t>summitwealthgroup.com</t>
  </si>
  <si>
    <t>https://www.inc.com/profile/hologenix</t>
  </si>
  <si>
    <t>Hologenix</t>
  </si>
  <si>
    <t>celliant.com</t>
  </si>
  <si>
    <t>Santa Monica</t>
  </si>
  <si>
    <t>https://www.inc.com/profile/picore-international</t>
  </si>
  <si>
    <t>Picore International</t>
  </si>
  <si>
    <t>picoreinternational.com</t>
  </si>
  <si>
    <t>https://www.inc.com/profile/cardiva-medical</t>
  </si>
  <si>
    <t>Cardiva Medical</t>
  </si>
  <si>
    <t>cardivamedical.com</t>
  </si>
  <si>
    <t>Santa Clara</t>
  </si>
  <si>
    <t>https://www.inc.com/profile/national-petroleum</t>
  </si>
  <si>
    <t>National Petroleum</t>
  </si>
  <si>
    <t>petronational.com</t>
  </si>
  <si>
    <t>157.7 Million</t>
  </si>
  <si>
    <t>https://www.inc.com/profile/caldera-medical</t>
  </si>
  <si>
    <t>Caldera Medical</t>
  </si>
  <si>
    <t>calderamedical.com</t>
  </si>
  <si>
    <t>https://www.inc.com/profile/mavice</t>
  </si>
  <si>
    <t>Mavice</t>
  </si>
  <si>
    <t>mavice.com</t>
  </si>
  <si>
    <t>https://www.inc.com/profile/binc</t>
  </si>
  <si>
    <t>Binc</t>
  </si>
  <si>
    <t>bincsearch.com</t>
  </si>
  <si>
    <t>https://www.inc.com/profile/dreamgear</t>
  </si>
  <si>
    <t>DreamGear</t>
  </si>
  <si>
    <t>http://dreamgear.com</t>
  </si>
  <si>
    <t>https://www.inc.com/profile/certent</t>
  </si>
  <si>
    <t>Certent</t>
  </si>
  <si>
    <t>certent.com</t>
  </si>
  <si>
    <t>49.9 Million</t>
  </si>
  <si>
    <t>https://www.inc.com/profile/serve-first-solutions</t>
  </si>
  <si>
    <t>Serve First Solutions</t>
  </si>
  <si>
    <t>serve-first.com</t>
  </si>
  <si>
    <t>Los Alamitos</t>
  </si>
  <si>
    <t>https://www.inc.com/profile/sa-photonics</t>
  </si>
  <si>
    <t>SA Photonics</t>
  </si>
  <si>
    <t>saphotonics.com</t>
  </si>
  <si>
    <t>27 Million</t>
  </si>
  <si>
    <t>https://www.inc.com/profile/a-tech-consulting</t>
  </si>
  <si>
    <t>A-Tech Consulting</t>
  </si>
  <si>
    <t>atechinc.net</t>
  </si>
  <si>
    <t>https://www.inc.com/profile/empireworks</t>
  </si>
  <si>
    <t>EmpireWorks</t>
  </si>
  <si>
    <t>empireworks.com</t>
  </si>
  <si>
    <t>52 Million</t>
  </si>
  <si>
    <t>https://www.inc.com/profile/abacus-wealth-partners</t>
  </si>
  <si>
    <t>Abacus Wealth Partners</t>
  </si>
  <si>
    <t>abacuswealth.com</t>
  </si>
  <si>
    <t>https://www.inc.com/profile/managed-solution</t>
  </si>
  <si>
    <t>Managed Solution</t>
  </si>
  <si>
    <t>managedsolution.com</t>
  </si>
  <si>
    <t>https://www.inc.com/profile/mfrg-icon-construction</t>
  </si>
  <si>
    <t>Mfrg-Icon Construction</t>
  </si>
  <si>
    <t>http://mfrg-icon.com</t>
  </si>
  <si>
    <t>89.5 Million</t>
  </si>
  <si>
    <t>https://www.inc.com/profile/dogtopia-enterprises</t>
  </si>
  <si>
    <t>Dogtopia Enterprises</t>
  </si>
  <si>
    <t>dogtopia.com</t>
  </si>
  <si>
    <t>https://www.inc.com/profile/perfect-water-technologies</t>
  </si>
  <si>
    <t>Perfect Water Technologies</t>
  </si>
  <si>
    <t>homemasterfilters.com</t>
  </si>
  <si>
    <t>https://www.inc.com/profile/its</t>
  </si>
  <si>
    <t>ITS</t>
  </si>
  <si>
    <t>its.aero</t>
  </si>
  <si>
    <t>https://www.inc.com/profile/sedona-soul-adventures</t>
  </si>
  <si>
    <t>Sedona Soul Adventures</t>
  </si>
  <si>
    <t>sedonasouladventures.com</t>
  </si>
  <si>
    <t>Sedona</t>
  </si>
  <si>
    <t>https://www.inc.com/profile/torch-technologies</t>
  </si>
  <si>
    <t>Torch Technologies</t>
  </si>
  <si>
    <t>torchtechnologies.com</t>
  </si>
  <si>
    <t>405.4 Million</t>
  </si>
  <si>
    <t>https://www.inc.com/profile/crabtree-rowe-berger-pc</t>
  </si>
  <si>
    <t>Crabtree, Rowe &amp; Berger</t>
  </si>
  <si>
    <t>http://crbcpa.net</t>
  </si>
  <si>
    <t>https://www.inc.com/profile/delta-defense</t>
  </si>
  <si>
    <t>Delta Defense</t>
  </si>
  <si>
    <t>uscca.com</t>
  </si>
  <si>
    <t>71.2 Million</t>
  </si>
  <si>
    <t>West Bend</t>
  </si>
  <si>
    <t>https://www.inc.com/profile/information-technology-professionals</t>
  </si>
  <si>
    <t>Information Technology Professionals</t>
  </si>
  <si>
    <t>itprosusa.com</t>
  </si>
  <si>
    <t>https://www.inc.com/profile/dreamclinic</t>
  </si>
  <si>
    <t>Dreamclinic</t>
  </si>
  <si>
    <t>dreamclinic.com</t>
  </si>
  <si>
    <t>https://www.inc.com/profile/leaseaccelerator</t>
  </si>
  <si>
    <t>LeaseAccelerator</t>
  </si>
  <si>
    <t>leaseaccelerator.com</t>
  </si>
  <si>
    <t>https://www.inc.com/profile/weris</t>
  </si>
  <si>
    <t>Weris</t>
  </si>
  <si>
    <t>weris-inc.com</t>
  </si>
  <si>
    <t>https://www.inc.com/profile/cvp-customer-value-partners</t>
  </si>
  <si>
    <t>CVP (Customer Value Partners)</t>
  </si>
  <si>
    <t>cvpcorp.com</t>
  </si>
  <si>
    <t>74.1 Million</t>
  </si>
  <si>
    <t>https://www.inc.com/profile/lewis-price-associates</t>
  </si>
  <si>
    <t>Lewis-Price &amp; Associates</t>
  </si>
  <si>
    <t>lewisprice.com</t>
  </si>
  <si>
    <t>https://www.inc.com/profile/m2-strategy</t>
  </si>
  <si>
    <t>M2 Strategy</t>
  </si>
  <si>
    <t>m2strategy.com</t>
  </si>
  <si>
    <t>https://www.inc.com/profile/rocs-grad-staffing</t>
  </si>
  <si>
    <t>ROCS Grad Staffing</t>
  </si>
  <si>
    <t>rocsstaffing.com</t>
  </si>
  <si>
    <t>https://www.inc.com/profile/first-line-technology</t>
  </si>
  <si>
    <t>First Line Technology</t>
  </si>
  <si>
    <t>firstlinetech.com</t>
  </si>
  <si>
    <t>CHANTILLY</t>
  </si>
  <si>
    <t>https://www.inc.com/profile/taradel</t>
  </si>
  <si>
    <t>Taradel</t>
  </si>
  <si>
    <t>taradel.com</t>
  </si>
  <si>
    <t>https://www.inc.com/profile/arservices</t>
  </si>
  <si>
    <t>ARServices</t>
  </si>
  <si>
    <t>arslimited.com</t>
  </si>
  <si>
    <t>https://www.inc.com/profile/datatility</t>
  </si>
  <si>
    <t>Datatility</t>
  </si>
  <si>
    <t>datatility.com</t>
  </si>
  <si>
    <t>Ashburn</t>
  </si>
  <si>
    <t>https://www.inc.com/profile/complete-recovery-corp</t>
  </si>
  <si>
    <t>Complete Recovery Corp</t>
  </si>
  <si>
    <t>completerecoverycorp.com</t>
  </si>
  <si>
    <t>Taylorsville</t>
  </si>
  <si>
    <t>https://www.inc.com/profile/autosource-motors</t>
  </si>
  <si>
    <t>AutoSource Motors</t>
  </si>
  <si>
    <t>myautosource.com</t>
  </si>
  <si>
    <t>Woods Cross</t>
  </si>
  <si>
    <t>https://www.inc.com/profile/peg-compaines</t>
  </si>
  <si>
    <t>PEG Compaines</t>
  </si>
  <si>
    <t>pegcompanies.com</t>
  </si>
  <si>
    <t>Provo</t>
  </si>
  <si>
    <t>https://www.inc.com/profile/pathway-vet-alliance</t>
  </si>
  <si>
    <t>Pathway Vet Alliance</t>
  </si>
  <si>
    <t>pathwayvets.com</t>
  </si>
  <si>
    <t>374.2 Million</t>
  </si>
  <si>
    <t>https://www.inc.com/profile/mortgage-financial-services</t>
  </si>
  <si>
    <t>Mortgage Financial Services</t>
  </si>
  <si>
    <t>dreamlending.com</t>
  </si>
  <si>
    <t>25.1 Million</t>
  </si>
  <si>
    <t>https://www.inc.com/profile/the-salas-team</t>
  </si>
  <si>
    <t>The Salas Team</t>
  </si>
  <si>
    <t>searchhomesinforthood.com</t>
  </si>
  <si>
    <t>Killeen</t>
  </si>
  <si>
    <t>https://www.inc.com/profile/acmetek-global-solutions</t>
  </si>
  <si>
    <t>Acmetek Global Solutions</t>
  </si>
  <si>
    <t>http://acmetek.com</t>
  </si>
  <si>
    <t>https://www.inc.com/profile/high-five-events</t>
  </si>
  <si>
    <t>High Five Events</t>
  </si>
  <si>
    <t>highfiveevents.com</t>
  </si>
  <si>
    <t>3.1 Million</t>
  </si>
  <si>
    <t>https://www.inc.com/profile/becker-wright-consultants</t>
  </si>
  <si>
    <t>Becker Wright Consultants</t>
  </si>
  <si>
    <t>beckerwrightconsultants.com</t>
  </si>
  <si>
    <t>https://www.inc.com/profile/sealink-international</t>
  </si>
  <si>
    <t>Sealink International</t>
  </si>
  <si>
    <t>sea-link.com</t>
  </si>
  <si>
    <t>https://www.inc.com/profile/zochnet</t>
  </si>
  <si>
    <t>ZochNet</t>
  </si>
  <si>
    <t>zochnet.com</t>
  </si>
  <si>
    <t>Giddings</t>
  </si>
  <si>
    <t>https://www.inc.com/profile/strike</t>
  </si>
  <si>
    <t>Strike</t>
  </si>
  <si>
    <t>http://strikeusa.com</t>
  </si>
  <si>
    <t>1.7 Billion</t>
  </si>
  <si>
    <t>Spring</t>
  </si>
  <si>
    <t>https://www.inc.com/profile/wle</t>
  </si>
  <si>
    <t>WLE</t>
  </si>
  <si>
    <t>wle.land</t>
  </si>
  <si>
    <t>https://www.inc.com/profile/securelink</t>
  </si>
  <si>
    <t>SecureLink</t>
  </si>
  <si>
    <t>securelink.com</t>
  </si>
  <si>
    <t>Bee Cave</t>
  </si>
  <si>
    <t>https://www.inc.com/profile/workhorse-marketing</t>
  </si>
  <si>
    <t>Workhorse Marketing</t>
  </si>
  <si>
    <t>workhorsemkt.com</t>
  </si>
  <si>
    <t>https://www.inc.com/profile/legalease</t>
  </si>
  <si>
    <t>LegalEASE</t>
  </si>
  <si>
    <t>legaleaseplans.com</t>
  </si>
  <si>
    <t>https://www.inc.com/profile/tusk-enterprises</t>
  </si>
  <si>
    <t>Tusk Enterprises</t>
  </si>
  <si>
    <t>rhinomedical.com</t>
  </si>
  <si>
    <t>43.1 Million</t>
  </si>
  <si>
    <t>https://www.inc.com/profile/pharmaceutical-strategies-group</t>
  </si>
  <si>
    <t>Pharmaceutical Strategies Group</t>
  </si>
  <si>
    <t>psgconsults.com</t>
  </si>
  <si>
    <t>https://www.inc.com/profile/inspired-elearning</t>
  </si>
  <si>
    <t>Inspired eLearning</t>
  </si>
  <si>
    <t>inspiredelearning.com</t>
  </si>
  <si>
    <t>14 Million</t>
  </si>
  <si>
    <t>https://www.inc.com/profile/akorbi</t>
  </si>
  <si>
    <t>Akorbi</t>
  </si>
  <si>
    <t>akorbi.com</t>
  </si>
  <si>
    <t>39.3 Million</t>
  </si>
  <si>
    <t>https://www.inc.com/profile/the-woodhouse-day-spas</t>
  </si>
  <si>
    <t>The Woodhouse Day Spas</t>
  </si>
  <si>
    <t>woodhousespas.com</t>
  </si>
  <si>
    <t>Victoria</t>
  </si>
  <si>
    <t>https://www.inc.com/profile/pariveda-solutions</t>
  </si>
  <si>
    <t>Pariveda Solutions</t>
  </si>
  <si>
    <t>parivedasolutions.com</t>
  </si>
  <si>
    <t>134.8 Million</t>
  </si>
  <si>
    <t>https://www.inc.com/profile/threepds</t>
  </si>
  <si>
    <t>ThreePDS</t>
  </si>
  <si>
    <t>threepds.com</t>
  </si>
  <si>
    <t>https://www.inc.com/profile/patrick-accounting-and-tax-services-pllc</t>
  </si>
  <si>
    <t>Patrick Accounting and Tax Services</t>
  </si>
  <si>
    <t>http://patrickaccounting.com</t>
  </si>
  <si>
    <t>https://www.inc.com/profile/downtown-catering-company</t>
  </si>
  <si>
    <t>Downtown Catering Company</t>
  </si>
  <si>
    <t>downtowncateringcompany.com</t>
  </si>
  <si>
    <t>Bluffton</t>
  </si>
  <si>
    <t>https://www.inc.com/profile/intellectual-capitol</t>
  </si>
  <si>
    <t>Intellectual Capitol</t>
  </si>
  <si>
    <t>icapsolutions.net</t>
  </si>
  <si>
    <t>https://www.inc.com/profile/diamondback-truck-covers</t>
  </si>
  <si>
    <t>DiamondBack Truck Covers</t>
  </si>
  <si>
    <t>diamondbackcovers.com</t>
  </si>
  <si>
    <t>https://www.inc.com/profile/select-security</t>
  </si>
  <si>
    <t>Select Security</t>
  </si>
  <si>
    <t>selectsecurity.com</t>
  </si>
  <si>
    <t>43.8 Million</t>
  </si>
  <si>
    <t>https://www.inc.com/profile/gsi-health</t>
  </si>
  <si>
    <t>GSI Health</t>
  </si>
  <si>
    <t>gsihealth.com</t>
  </si>
  <si>
    <t>https://www.inc.com/profile/ppt-consulting</t>
  </si>
  <si>
    <t>PPT Consulting</t>
  </si>
  <si>
    <t>pptconsultants.com</t>
  </si>
  <si>
    <t>https://www.inc.com/profile/broad-sky-networks</t>
  </si>
  <si>
    <t>Broad Sky Networks</t>
  </si>
  <si>
    <t>broadskynetworks.net</t>
  </si>
  <si>
    <t>Bend</t>
  </si>
  <si>
    <t>https://www.inc.com/profile/fortis-construction</t>
  </si>
  <si>
    <t>Fortis Construction</t>
  </si>
  <si>
    <t>fortisconstruction.com</t>
  </si>
  <si>
    <t>1.2 Billion</t>
  </si>
  <si>
    <t>https://www.inc.com/profile/ruby-receptionists</t>
  </si>
  <si>
    <t>Ruby Receptionists</t>
  </si>
  <si>
    <t>callruby.com</t>
  </si>
  <si>
    <t>47.2 Million</t>
  </si>
  <si>
    <t>https://www.inc.com/profile/clearlyrated</t>
  </si>
  <si>
    <t>ClearlyRated</t>
  </si>
  <si>
    <t>clearlyrated.com</t>
  </si>
  <si>
    <t>https://www.inc.com/profile/saxum</t>
  </si>
  <si>
    <t>Saxum</t>
  </si>
  <si>
    <t>saxum.com</t>
  </si>
  <si>
    <t>https://www.inc.com/profile/crosscountry-mortgage</t>
  </si>
  <si>
    <t>CrossCountry Mortgage</t>
  </si>
  <si>
    <t>crosscountrymortgage.com</t>
  </si>
  <si>
    <t>333.4 Million</t>
  </si>
  <si>
    <t>Brecksville</t>
  </si>
  <si>
    <t>https://www.inc.com/profile/tripack</t>
  </si>
  <si>
    <t>Tripack</t>
  </si>
  <si>
    <t>tripack.net</t>
  </si>
  <si>
    <t>https://www.inc.com/profile/roundstone</t>
  </si>
  <si>
    <t>Roundstone</t>
  </si>
  <si>
    <t>roundstoneinsurance.com</t>
  </si>
  <si>
    <t>https://www.inc.com/profile/environmental-pest-management</t>
  </si>
  <si>
    <t>Environmental Pest Management</t>
  </si>
  <si>
    <t>epm1.net</t>
  </si>
  <si>
    <t>Westerville</t>
  </si>
  <si>
    <t>https://www.inc.com/profile/cap-city-dental-lab</t>
  </si>
  <si>
    <t>Cap City Dental Lab</t>
  </si>
  <si>
    <t>capcitydentallab.com</t>
  </si>
  <si>
    <t>https://www.inc.com/profile/universal-processing</t>
  </si>
  <si>
    <t>Universal Processing</t>
  </si>
  <si>
    <t>uprocessing.com</t>
  </si>
  <si>
    <t>https://www.inc.com/profile/logistic-dynamics</t>
  </si>
  <si>
    <t>Logistic Dynamics</t>
  </si>
  <si>
    <t>logisticdynamics.com</t>
  </si>
  <si>
    <t>228 Million</t>
  </si>
  <si>
    <t>Amherst</t>
  </si>
  <si>
    <t>https://www.inc.com/profile/medisked</t>
  </si>
  <si>
    <t>MediSked</t>
  </si>
  <si>
    <t>medisked.com</t>
  </si>
  <si>
    <t>https://www.inc.com/profile/energy-fitness</t>
  </si>
  <si>
    <t>Energy Fitness</t>
  </si>
  <si>
    <t>energyfitness.com</t>
  </si>
  <si>
    <t>St. James</t>
  </si>
  <si>
    <t>https://www.inc.com/profile/amr-care-group</t>
  </si>
  <si>
    <t>AMR Care Group</t>
  </si>
  <si>
    <t>amrcaregroup.com</t>
  </si>
  <si>
    <t>Jericho</t>
  </si>
  <si>
    <t>https://www.inc.com/profile/primary-wave-media</t>
  </si>
  <si>
    <t>Primary Wave Media</t>
  </si>
  <si>
    <t>ringboost.com</t>
  </si>
  <si>
    <t>Pleasantville</t>
  </si>
  <si>
    <t>https://www.inc.com/profile/resource-pro</t>
  </si>
  <si>
    <t>ReSource Pro</t>
  </si>
  <si>
    <t>resourcepro.com</t>
  </si>
  <si>
    <t>https://www.inc.com/profile/tarrytech-security</t>
  </si>
  <si>
    <t>Tarrytech Security</t>
  </si>
  <si>
    <t>tarrytech.com</t>
  </si>
  <si>
    <t>Elmsford</t>
  </si>
  <si>
    <t>https://www.inc.com/profile/capstone-information-technologies</t>
  </si>
  <si>
    <t>Capstone Information Technologies</t>
  </si>
  <si>
    <t>capstoneitinc.com</t>
  </si>
  <si>
    <t>Pittsford</t>
  </si>
  <si>
    <t>https://www.inc.com/profile/myriad360</t>
  </si>
  <si>
    <t>Myriad360</t>
  </si>
  <si>
    <t>myriad360.com</t>
  </si>
  <si>
    <t>151.4 Million</t>
  </si>
  <si>
    <t>https://www.inc.com/profile/access-physical-therapy</t>
  </si>
  <si>
    <t>Access Physical Therapy</t>
  </si>
  <si>
    <t>accessphysicaltherapywellness.com</t>
  </si>
  <si>
    <t>Campbell Hall</t>
  </si>
  <si>
    <t>https://www.inc.com/profile/abco-systems</t>
  </si>
  <si>
    <t>ABCO Systems</t>
  </si>
  <si>
    <t>abcosystems.net</t>
  </si>
  <si>
    <t>BELLEVILLE</t>
  </si>
  <si>
    <t>https://www.inc.com/profile/terracycle</t>
  </si>
  <si>
    <t>TerraCycle</t>
  </si>
  <si>
    <t>terracycle.com</t>
  </si>
  <si>
    <t>Trenton</t>
  </si>
  <si>
    <t>https://www.inc.com/profile/total-maintenance-services</t>
  </si>
  <si>
    <t>Total Maintenance Services</t>
  </si>
  <si>
    <t>totalservices.org</t>
  </si>
  <si>
    <t>Toms River</t>
  </si>
  <si>
    <t>https://www.inc.com/profile/bean-group</t>
  </si>
  <si>
    <t>Bean Group</t>
  </si>
  <si>
    <t>beangroup.com</t>
  </si>
  <si>
    <t>49.4 Million</t>
  </si>
  <si>
    <t>PORTSMOUTH</t>
  </si>
  <si>
    <t>https://www.inc.com/profile/netria-corporation</t>
  </si>
  <si>
    <t>Netria Corporation</t>
  </si>
  <si>
    <t>netriacorp.com</t>
  </si>
  <si>
    <t>Exeter</t>
  </si>
  <si>
    <t>https://www.inc.com/profile/datashield</t>
  </si>
  <si>
    <t>DataShield</t>
  </si>
  <si>
    <t>datashieldcorp.com</t>
  </si>
  <si>
    <t>https://www.inc.com/profile/division-d</t>
  </si>
  <si>
    <t>Division-D</t>
  </si>
  <si>
    <t>divisiond.com</t>
  </si>
  <si>
    <t>https://www.inc.com/profile/gadellnet-technology-solutions</t>
  </si>
  <si>
    <t>GadellNet Technology Solutions</t>
  </si>
  <si>
    <t>gadellnet.com</t>
  </si>
  <si>
    <t>https://www.inc.com/profile/aegis-law</t>
  </si>
  <si>
    <t>Aegis Law</t>
  </si>
  <si>
    <t>http://aegislaw.com</t>
  </si>
  <si>
    <t>Frontenac</t>
  </si>
  <si>
    <t>https://www.inc.com/profile/eide-communications-dba-eidecom</t>
  </si>
  <si>
    <t>EideCom</t>
  </si>
  <si>
    <t>http://eidecom.com</t>
  </si>
  <si>
    <t>Brooklyn Park</t>
  </si>
  <si>
    <t>https://www.inc.com/profile/stonebrooke-engineering</t>
  </si>
  <si>
    <t>Stonebrooke Engineering</t>
  </si>
  <si>
    <t>stonebrookeengineering.com</t>
  </si>
  <si>
    <t>https://www.inc.com/profile/horizontal-integration</t>
  </si>
  <si>
    <t>Horizontal Integration</t>
  </si>
  <si>
    <t>horizontalintegration.com</t>
  </si>
  <si>
    <t>101.6 Million</t>
  </si>
  <si>
    <t>Saint Louis Park</t>
  </si>
  <si>
    <t>https://www.inc.com/profile/llamasoft</t>
  </si>
  <si>
    <t>LLamasoft</t>
  </si>
  <si>
    <t>llamasoft.com</t>
  </si>
  <si>
    <t>80.6 Million</t>
  </si>
  <si>
    <t>https://www.inc.com/profile/precise-software-solutions</t>
  </si>
  <si>
    <t>Precise Software Solutions</t>
  </si>
  <si>
    <t>precise-soft.com</t>
  </si>
  <si>
    <t>https://www.inc.com/profile/ripple-effect</t>
  </si>
  <si>
    <t>Ripple Effect</t>
  </si>
  <si>
    <t>rippleeffect.com</t>
  </si>
  <si>
    <t>13.5 Million</t>
  </si>
  <si>
    <t>https://www.inc.com/profile/paradyme-management</t>
  </si>
  <si>
    <t>Paradyme Management</t>
  </si>
  <si>
    <t>paradymemanagement.com</t>
  </si>
  <si>
    <t>34.8 Million</t>
  </si>
  <si>
    <t>https://www.inc.com/profile/dmb-financial</t>
  </si>
  <si>
    <t>DMB Financial</t>
  </si>
  <si>
    <t>dmbfinancial.com</t>
  </si>
  <si>
    <t>26.4 Million</t>
  </si>
  <si>
    <t>Beverly</t>
  </si>
  <si>
    <t>https://www.inc.com/profile/noblecom</t>
  </si>
  <si>
    <t>Noble.com</t>
  </si>
  <si>
    <t>noble.com</t>
  </si>
  <si>
    <t>368.6 Million</t>
  </si>
  <si>
    <t>https://www.inc.com/profile/marketing-doctor</t>
  </si>
  <si>
    <t>Marketing Doctor</t>
  </si>
  <si>
    <t>mymarketingdoctor.com</t>
  </si>
  <si>
    <t>Northampton</t>
  </si>
  <si>
    <t>https://www.inc.com/profile/winslow-technology-group</t>
  </si>
  <si>
    <t>Winslow Technology Group</t>
  </si>
  <si>
    <t>winslowtg.com</t>
  </si>
  <si>
    <t>36.5 Million</t>
  </si>
  <si>
    <t>https://www.inc.com/profile/charlesgate-realty-group</t>
  </si>
  <si>
    <t>Charlesgate Realty Group</t>
  </si>
  <si>
    <t>charlesgaterealty.com</t>
  </si>
  <si>
    <t>https://www.inc.com/profile/pharmalogics-recruiting</t>
  </si>
  <si>
    <t>PharmaLogics Recruiting</t>
  </si>
  <si>
    <t>pharmalogicsrecruiting.com</t>
  </si>
  <si>
    <t>Quincy</t>
  </si>
  <si>
    <t>https://www.inc.com/profile/the-leads-network</t>
  </si>
  <si>
    <t>The Leads Network</t>
  </si>
  <si>
    <t>theleadsnetwork.com</t>
  </si>
  <si>
    <t>Covingtom</t>
  </si>
  <si>
    <t>https://www.inc.com/profile/meshr</t>
  </si>
  <si>
    <t>MESH(r)</t>
  </si>
  <si>
    <t>meshbr.com</t>
  </si>
  <si>
    <t>https://www.inc.com/profile/senture</t>
  </si>
  <si>
    <t>Senture</t>
  </si>
  <si>
    <t>senture.com</t>
  </si>
  <si>
    <t>97 Million</t>
  </si>
  <si>
    <t>London</t>
  </si>
  <si>
    <t>https://www.inc.com/profile/gilmore-solutions</t>
  </si>
  <si>
    <t>Gilmore Solutions</t>
  </si>
  <si>
    <t>gilmoresolutions.com</t>
  </si>
  <si>
    <t>https://www.inc.com/profile/jda-worldwide</t>
  </si>
  <si>
    <t>JDA Worldwide</t>
  </si>
  <si>
    <t>jdaworldwide.com</t>
  </si>
  <si>
    <t>24.6 Million</t>
  </si>
  <si>
    <t>CARMEL</t>
  </si>
  <si>
    <t>https://www.inc.com/profile/infraware</t>
  </si>
  <si>
    <t>InfraWare</t>
  </si>
  <si>
    <t>infraware.com</t>
  </si>
  <si>
    <t>Terre Haute</t>
  </si>
  <si>
    <t>https://www.inc.com/profile/db-services</t>
  </si>
  <si>
    <t>DB Services</t>
  </si>
  <si>
    <t>dbservices.com</t>
  </si>
  <si>
    <t>https://www.inc.com/profile/morales-group</t>
  </si>
  <si>
    <t>Morales Group</t>
  </si>
  <si>
    <t>moralesgroup.net</t>
  </si>
  <si>
    <t>124.8 Million</t>
  </si>
  <si>
    <t>https://www.inc.com/profile/nexus-pharmaceuticals</t>
  </si>
  <si>
    <t>Nexus Pharmaceuticals</t>
  </si>
  <si>
    <t>nexuspharma.net</t>
  </si>
  <si>
    <t>79.6 Million</t>
  </si>
  <si>
    <t>Lincolnshire</t>
  </si>
  <si>
    <t>https://www.inc.com/profile/adaptibar</t>
  </si>
  <si>
    <t>AdaptiBar</t>
  </si>
  <si>
    <t>adaptibar.com</t>
  </si>
  <si>
    <t>https://www.inc.com/profile/bounteous</t>
  </si>
  <si>
    <t>Bounteous</t>
  </si>
  <si>
    <t>bounteous.com</t>
  </si>
  <si>
    <t>https://www.inc.com/profile/siteline-interior-carpentry</t>
  </si>
  <si>
    <t>Siteline Interior Carpentry</t>
  </si>
  <si>
    <t>sitelineinc.com</t>
  </si>
  <si>
    <t>47.3 Million</t>
  </si>
  <si>
    <t>https://www.inc.com/profile/gc-realty-development</t>
  </si>
  <si>
    <t>GC Realty &amp; Development</t>
  </si>
  <si>
    <t>gcrealtyinc.com</t>
  </si>
  <si>
    <t>Bartlett</t>
  </si>
  <si>
    <t>https://www.inc.com/profile/osm-worldwide</t>
  </si>
  <si>
    <t>OSM Worldwide</t>
  </si>
  <si>
    <t>osmworldwide.com</t>
  </si>
  <si>
    <t>117.6 Million</t>
  </si>
  <si>
    <t>https://www.inc.com/profile/proven-it</t>
  </si>
  <si>
    <t>Proven IT</t>
  </si>
  <si>
    <t>provenit.com</t>
  </si>
  <si>
    <t>60.9 Million</t>
  </si>
  <si>
    <t>Tinley Park</t>
  </si>
  <si>
    <t>https://www.inc.com/profile/clerestory-consulting</t>
  </si>
  <si>
    <t>Clerestory Consulting</t>
  </si>
  <si>
    <t>clerestoryconsulting.com</t>
  </si>
  <si>
    <t>Evanston</t>
  </si>
  <si>
    <t>https://www.inc.com/profile/meeting-tomorrow</t>
  </si>
  <si>
    <t>Meeting Tomorrow</t>
  </si>
  <si>
    <t>meetingtomorrow.com</t>
  </si>
  <si>
    <t>https://www.inc.com/profile/infutor-data-solutions</t>
  </si>
  <si>
    <t>Infutor Data Solutions</t>
  </si>
  <si>
    <t>infutor.com</t>
  </si>
  <si>
    <t>Oakbrook Terrace</t>
  </si>
  <si>
    <t>https://www.inc.com/profile/aterra-real-estate</t>
  </si>
  <si>
    <t>Aterra Real Estate</t>
  </si>
  <si>
    <t>aterrarealestate.com</t>
  </si>
  <si>
    <t>West Des Moines</t>
  </si>
  <si>
    <t>https://www.inc.com/profile/mobiledemand</t>
  </si>
  <si>
    <t>MobileDemand</t>
  </si>
  <si>
    <t>ruggedtabletpc.com</t>
  </si>
  <si>
    <t>Hiawatha</t>
  </si>
  <si>
    <t>https://www.inc.com/profile/nam-technologies</t>
  </si>
  <si>
    <t>Nam Technologies</t>
  </si>
  <si>
    <t>nam-tech.com</t>
  </si>
  <si>
    <t>https://www.inc.com/profile/progressive-freight</t>
  </si>
  <si>
    <t>Progressive Freight</t>
  </si>
  <si>
    <t>progressivefreight.com</t>
  </si>
  <si>
    <t>Thomasville</t>
  </si>
  <si>
    <t>https://www.inc.com/profile/hancock-claims-consultants</t>
  </si>
  <si>
    <t>Hancock Claims Consultants</t>
  </si>
  <si>
    <t>hancockclaims.com</t>
  </si>
  <si>
    <t>47.5 Million</t>
  </si>
  <si>
    <t>https://www.inc.com/profile/asp-global</t>
  </si>
  <si>
    <t>ASP Global</t>
  </si>
  <si>
    <t>aspglobal.com</t>
  </si>
  <si>
    <t>57.5 Million</t>
  </si>
  <si>
    <t>https://www.inc.com/profile/aesthetic-products</t>
  </si>
  <si>
    <t>Aesthetic Products</t>
  </si>
  <si>
    <t>ayamedspa.com</t>
  </si>
  <si>
    <t>https://www.inc.com/profile/pt-solutions-physical-therapy</t>
  </si>
  <si>
    <t>PT Solutions Physical Therapy</t>
  </si>
  <si>
    <t>ptsolutions.com</t>
  </si>
  <si>
    <t>88.4 Million</t>
  </si>
  <si>
    <t>https://www.inc.com/profile/vision-wireless</t>
  </si>
  <si>
    <t>Vision Wireless</t>
  </si>
  <si>
    <t>visionwirelessllc.com</t>
  </si>
  <si>
    <t>Augusta</t>
  </si>
  <si>
    <t>https://www.inc.com/profile/techcxo</t>
  </si>
  <si>
    <t>TechCXO</t>
  </si>
  <si>
    <t>techcxo.com</t>
  </si>
  <si>
    <t>https://www.inc.com/profile/primerevenue</t>
  </si>
  <si>
    <t>PrimeRevenue</t>
  </si>
  <si>
    <t>primerevenue.com</t>
  </si>
  <si>
    <t>34.3 Million</t>
  </si>
  <si>
    <t>https://www.inc.com/profile/thread</t>
  </si>
  <si>
    <t>Thread</t>
  </si>
  <si>
    <t>threadhcm.com</t>
  </si>
  <si>
    <t>https://www.inc.com/profile/kubikware</t>
  </si>
  <si>
    <t>Kubikware</t>
  </si>
  <si>
    <t>http://kubikware.com</t>
  </si>
  <si>
    <t>Aventura</t>
  </si>
  <si>
    <t>https://www.inc.com/profile/mrl-promotions</t>
  </si>
  <si>
    <t>MRL Promotions</t>
  </si>
  <si>
    <t>mrlpromotions.com</t>
  </si>
  <si>
    <t>https://www.inc.com/profile/the-mix-group</t>
  </si>
  <si>
    <t>The Mix Group</t>
  </si>
  <si>
    <t>http://themixgroup.com</t>
  </si>
  <si>
    <t>Weston</t>
  </si>
  <si>
    <t>https://www.inc.com/profile/auditmacs</t>
  </si>
  <si>
    <t>Auditmacs</t>
  </si>
  <si>
    <t>auditmacs.com</t>
  </si>
  <si>
    <t>https://www.inc.com/profile/avant-healthcare-professionals</t>
  </si>
  <si>
    <t>Avant Healthcare Professionals</t>
  </si>
  <si>
    <t>avanthealthcare.com</t>
  </si>
  <si>
    <t>77 Million</t>
  </si>
  <si>
    <t>Casselberry</t>
  </si>
  <si>
    <t>https://www.inc.com/profile/squaremouth</t>
  </si>
  <si>
    <t>Squaremouth</t>
  </si>
  <si>
    <t>squaremouth.com</t>
  </si>
  <si>
    <t>https://www.inc.com/profile/smp-pharmacy-solutions</t>
  </si>
  <si>
    <t>SMP Pharmacy Solutions</t>
  </si>
  <si>
    <t>smppharmacy.com</t>
  </si>
  <si>
    <t>213.9 Million</t>
  </si>
  <si>
    <t>https://www.inc.com/profile/supplies-now</t>
  </si>
  <si>
    <t>Supplies Now</t>
  </si>
  <si>
    <t>suppliesnowgsa.com</t>
  </si>
  <si>
    <t>Greenacres</t>
  </si>
  <si>
    <t>https://www.inc.com/profile/bay-to-bay-properties</t>
  </si>
  <si>
    <t>Bay to Bay Properties</t>
  </si>
  <si>
    <t>baytobayproperties.com</t>
  </si>
  <si>
    <t>75.1 Million</t>
  </si>
  <si>
    <t>Safety Harbor</t>
  </si>
  <si>
    <t>https://www.inc.com/profile/alegiant-servicesllc</t>
  </si>
  <si>
    <t>Alegiant Services,LLC</t>
  </si>
  <si>
    <t>alegiantservices.com</t>
  </si>
  <si>
    <t>Oviedo</t>
  </si>
  <si>
    <t>https://www.inc.com/profile/my-shower-door-d3-glass</t>
  </si>
  <si>
    <t>MY Shower Door / D3 Glass</t>
  </si>
  <si>
    <t>myshowerdoor.com</t>
  </si>
  <si>
    <t>https://www.inc.com/profile/reemployability</t>
  </si>
  <si>
    <t>ReEmployAbility</t>
  </si>
  <si>
    <t>reemployability.com</t>
  </si>
  <si>
    <t>https://www.inc.com/profile/mcci</t>
  </si>
  <si>
    <t>MCCi</t>
  </si>
  <si>
    <t>mccinnovations.com</t>
  </si>
  <si>
    <t>Tallahassee</t>
  </si>
  <si>
    <t>https://www.inc.com/profile/carpet-source</t>
  </si>
  <si>
    <t>Carpet Source</t>
  </si>
  <si>
    <t>csowp.com</t>
  </si>
  <si>
    <t>WINTER PARK</t>
  </si>
  <si>
    <t>https://www.inc.com/profile/freedom-information-systems</t>
  </si>
  <si>
    <t>Freedom Information Systems</t>
  </si>
  <si>
    <t>freedomis.com</t>
  </si>
  <si>
    <t>https://www.inc.com/profile/chesapeake-plumbing-heating</t>
  </si>
  <si>
    <t>Chesapeake Plumbing &amp; Heating</t>
  </si>
  <si>
    <t>chesapeakeplumbingandheating.com</t>
  </si>
  <si>
    <t>FRANKFORD</t>
  </si>
  <si>
    <t>https://www.inc.com/profile/new-signature</t>
  </si>
  <si>
    <t>New Signature</t>
  </si>
  <si>
    <t>newsignature.com</t>
  </si>
  <si>
    <t>52.5 Million</t>
  </si>
  <si>
    <t>https://www.inc.com/profile/odyssey-logistics-technology</t>
  </si>
  <si>
    <t>Odyssey Logistics &amp; Technology</t>
  </si>
  <si>
    <t>odysseylogistics.com</t>
  </si>
  <si>
    <t>https://www.inc.com/profile/the-institute-for-wealth-management</t>
  </si>
  <si>
    <t>The Institute for Wealth Management</t>
  </si>
  <si>
    <t>instituteforwealth.com</t>
  </si>
  <si>
    <t>https://www.inc.com/profile/teriyaki-madness</t>
  </si>
  <si>
    <t>Teriyaki Madness</t>
  </si>
  <si>
    <t>teriyakimadness.com</t>
  </si>
  <si>
    <t>32.9 Million</t>
  </si>
  <si>
    <t>https://www.inc.com/profile/developintelligence</t>
  </si>
  <si>
    <t>Developintelligence</t>
  </si>
  <si>
    <t>http://developintelligence.com</t>
  </si>
  <si>
    <t>lafayette</t>
  </si>
  <si>
    <t>https://www.inc.com/profile/colarelli-construction</t>
  </si>
  <si>
    <t>Colarelli Construction</t>
  </si>
  <si>
    <t>colarelliconstruction.com</t>
  </si>
  <si>
    <t>colorado springs</t>
  </si>
  <si>
    <t>https://www.inc.com/profile/linx</t>
  </si>
  <si>
    <t>LINX</t>
  </si>
  <si>
    <t>teamlinx.com</t>
  </si>
  <si>
    <t>98.9 Million</t>
  </si>
  <si>
    <t>https://www.inc.com/profile/ckd-technology-partners</t>
  </si>
  <si>
    <t>CKD Technology Partners</t>
  </si>
  <si>
    <t>ckdtech.co</t>
  </si>
  <si>
    <t>https://www.inc.com/profile/userful</t>
  </si>
  <si>
    <t>Userful</t>
  </si>
  <si>
    <t>userful.com</t>
  </si>
  <si>
    <t>San Ramon</t>
  </si>
  <si>
    <t>https://www.inc.com/profile/trade-ideas</t>
  </si>
  <si>
    <t>Trade Ideas</t>
  </si>
  <si>
    <t>trade-ideas.com</t>
  </si>
  <si>
    <t>Encinitas</t>
  </si>
  <si>
    <t>https://www.inc.com/profile/cambria-solutions</t>
  </si>
  <si>
    <t>Cambria Solutions</t>
  </si>
  <si>
    <t>cambriasolutions.com</t>
  </si>
  <si>
    <t>35.9 Million</t>
  </si>
  <si>
    <t>https://www.inc.com/profile/the-network-pro</t>
  </si>
  <si>
    <t>The Network Pro</t>
  </si>
  <si>
    <t>thenetworkpro.net</t>
  </si>
  <si>
    <t>Fullerton</t>
  </si>
  <si>
    <t>https://www.inc.com/profile/perceptyx</t>
  </si>
  <si>
    <t>Perceptyx</t>
  </si>
  <si>
    <t>perceptyx.com</t>
  </si>
  <si>
    <t>Riverside</t>
  </si>
  <si>
    <t>https://www.inc.com/profile/sandler-partners</t>
  </si>
  <si>
    <t>Sandler Partners</t>
  </si>
  <si>
    <t>sandlerpartners.com</t>
  </si>
  <si>
    <t>90.7 Million</t>
  </si>
  <si>
    <t>California</t>
  </si>
  <si>
    <t>https://www.inc.com/profile/thornhill</t>
  </si>
  <si>
    <t>Thornhill</t>
  </si>
  <si>
    <t>thornhillandassociates.com</t>
  </si>
  <si>
    <t>Porter Ranch</t>
  </si>
  <si>
    <t>https://www.inc.com/profile/tevora</t>
  </si>
  <si>
    <t>Tevora</t>
  </si>
  <si>
    <t>tevora.com</t>
  </si>
  <si>
    <t>https://www.inc.com/profile/vision33</t>
  </si>
  <si>
    <t>Vision33</t>
  </si>
  <si>
    <t>vision33.com</t>
  </si>
  <si>
    <t>56.4 Million</t>
  </si>
  <si>
    <t>https://www.inc.com/profile/jade-global</t>
  </si>
  <si>
    <t>Jade Global</t>
  </si>
  <si>
    <t>jadeglobal.com</t>
  </si>
  <si>
    <t>https://www.inc.com/profile/krg-technologies</t>
  </si>
  <si>
    <t>KRG Technologies</t>
  </si>
  <si>
    <t>http://krgtech.com</t>
  </si>
  <si>
    <t>91.4 Million</t>
  </si>
  <si>
    <t>https://www.inc.com/profile/planet-dds</t>
  </si>
  <si>
    <t>Planet DDS</t>
  </si>
  <si>
    <t>planetdds.com</t>
  </si>
  <si>
    <t>https://www.inc.com/profile/alliance-resource-group</t>
  </si>
  <si>
    <t>Alliance Resource Group</t>
  </si>
  <si>
    <t>allianceresourcegroup.com</t>
  </si>
  <si>
    <t>https://www.inc.com/profile/maverick-networks</t>
  </si>
  <si>
    <t>Maverick Networks</t>
  </si>
  <si>
    <t>mavericknetworks.net</t>
  </si>
  <si>
    <t>https://www.inc.com/profile/inboundprospect</t>
  </si>
  <si>
    <t>InboundProspect</t>
  </si>
  <si>
    <t>inboundprospect.com</t>
  </si>
  <si>
    <t>https://www.inc.com/profile/sbc-contractors</t>
  </si>
  <si>
    <t>SBC Contractors</t>
  </si>
  <si>
    <t>sbccontractors.com</t>
  </si>
  <si>
    <t>https://www.inc.com/profile/techmd</t>
  </si>
  <si>
    <t>TechMD</t>
  </si>
  <si>
    <t>techmd.com</t>
  </si>
  <si>
    <t>South Coast Metro</t>
  </si>
  <si>
    <t>https://www.inc.com/profile/redtail-technology</t>
  </si>
  <si>
    <t>Redtail Technology</t>
  </si>
  <si>
    <t>corporate.redtailtechnology.com</t>
  </si>
  <si>
    <t>https://www.inc.com/profile/windy-city-equipment-wce</t>
  </si>
  <si>
    <t>Windy City Equipment (WCE)</t>
  </si>
  <si>
    <t>wcecommercial.com</t>
  </si>
  <si>
    <t>Gilbert</t>
  </si>
  <si>
    <t>https://www.inc.com/profile/synapse-studios</t>
  </si>
  <si>
    <t>Synapse Studios</t>
  </si>
  <si>
    <t>synapsestudios.com</t>
  </si>
  <si>
    <t>https://www.inc.com/profile/transportation-and-logistical-services</t>
  </si>
  <si>
    <t>Transportation and Logistical Services</t>
  </si>
  <si>
    <t>tlsincorp.com</t>
  </si>
  <si>
    <t>https://www.inc.com/profile/advantage-technology</t>
  </si>
  <si>
    <t>Advantage Technology</t>
  </si>
  <si>
    <t>advantage.tech</t>
  </si>
  <si>
    <t>Charleston</t>
  </si>
  <si>
    <t>https://www.inc.com/profile/millennium-lake-geneva-wi</t>
  </si>
  <si>
    <t>Millennium (Lake Geneva, WI)</t>
  </si>
  <si>
    <t>mymillennium.us</t>
  </si>
  <si>
    <t>72.6 Million</t>
  </si>
  <si>
    <t>Delavan</t>
  </si>
  <si>
    <t>https://www.inc.com/profile/quadrant-resource</t>
  </si>
  <si>
    <t>Quadrant Resource</t>
  </si>
  <si>
    <t>http://quadrantresource.com</t>
  </si>
  <si>
    <t>https://www.inc.com/profile/swift-hr-solutions</t>
  </si>
  <si>
    <t>Swift HR Solutions</t>
  </si>
  <si>
    <t>swifthrsolutions.com</t>
  </si>
  <si>
    <t>https://www.inc.com/profile/the-fila-group</t>
  </si>
  <si>
    <t>The Fila Group</t>
  </si>
  <si>
    <t>filagroup.com</t>
  </si>
  <si>
    <t>https://www.inc.com/profile/inter-op</t>
  </si>
  <si>
    <t>Inter-Op</t>
  </si>
  <si>
    <t>http://inter-op.net</t>
  </si>
  <si>
    <t>https://www.inc.com/profile/core-nutritionals</t>
  </si>
  <si>
    <t>Core Nutritionals</t>
  </si>
  <si>
    <t>corenutritionals.com</t>
  </si>
  <si>
    <t>https://www.inc.com/profile/ampcus</t>
  </si>
  <si>
    <t>Ampcus</t>
  </si>
  <si>
    <t>ampcus.com</t>
  </si>
  <si>
    <t>https://www.inc.com/profile/carahsoft-technology</t>
  </si>
  <si>
    <t>Carahsoft Technology</t>
  </si>
  <si>
    <t>http://carahsoft.com</t>
  </si>
  <si>
    <t>5.4 Billion</t>
  </si>
  <si>
    <t>https://www.inc.com/profile/culmen-international</t>
  </si>
  <si>
    <t>Culmen International</t>
  </si>
  <si>
    <t>culmen.com</t>
  </si>
  <si>
    <t>41.3 Million</t>
  </si>
  <si>
    <t>https://www.inc.com/profile/trillion-technology-solutions</t>
  </si>
  <si>
    <t>Trillion Technology Solutions</t>
  </si>
  <si>
    <t>ttsiglobal.com</t>
  </si>
  <si>
    <t>https://www.inc.com/profile/drt-strategies</t>
  </si>
  <si>
    <t>DRT Strategies</t>
  </si>
  <si>
    <t>drtstrategies.com</t>
  </si>
  <si>
    <t>65.6 Million</t>
  </si>
  <si>
    <t>https://www.inc.com/profile/10pearls</t>
  </si>
  <si>
    <t>10Pearls</t>
  </si>
  <si>
    <t>http://10pearls.com</t>
  </si>
  <si>
    <t>https://www.inc.com/profile/ntiva</t>
  </si>
  <si>
    <t>Ntiva</t>
  </si>
  <si>
    <t>ntiva.com</t>
  </si>
  <si>
    <t>25.3 Million</t>
  </si>
  <si>
    <t>https://www.inc.com/profile/a-plus-garage-doors</t>
  </si>
  <si>
    <t>A Plus Garage Doors</t>
  </si>
  <si>
    <t>utahgaragedoors.net</t>
  </si>
  <si>
    <t>8.9 Million</t>
  </si>
  <si>
    <t>https://www.inc.com/profile/simon-transport</t>
  </si>
  <si>
    <t>Simon Transport</t>
  </si>
  <si>
    <t>simontransport.com</t>
  </si>
  <si>
    <t>https://www.inc.com/profile/katydid</t>
  </si>
  <si>
    <t>Katydid</t>
  </si>
  <si>
    <t>katydidwholesale.com</t>
  </si>
  <si>
    <t>https://www.inc.com/profile/your-business-solutions</t>
  </si>
  <si>
    <t>Your Business Solutions</t>
  </si>
  <si>
    <t>ybs.us</t>
  </si>
  <si>
    <t>The Woodlands</t>
  </si>
  <si>
    <t>https://www.inc.com/profile/jb-software-and-consulting</t>
  </si>
  <si>
    <t>JB Software and Consulting</t>
  </si>
  <si>
    <t>jbsac.com</t>
  </si>
  <si>
    <t>https://www.inc.com/profile/eso-solutions</t>
  </si>
  <si>
    <t>ESO</t>
  </si>
  <si>
    <t>http://eso.com</t>
  </si>
  <si>
    <t>https://www.inc.com/profile/boardroom-salon-for-men</t>
  </si>
  <si>
    <t>Boardroom Salon for Men</t>
  </si>
  <si>
    <t>boardroomsalon.com</t>
  </si>
  <si>
    <t>Southlake</t>
  </si>
  <si>
    <t>https://www.inc.com/profile/dkbinnovative</t>
  </si>
  <si>
    <t>DKBinnovative</t>
  </si>
  <si>
    <t>dkbinnovative.com</t>
  </si>
  <si>
    <t>https://www.inc.com/profile/frontline-source-group</t>
  </si>
  <si>
    <t>Frontline Source Group</t>
  </si>
  <si>
    <t>frontlinesourcegroup.com</t>
  </si>
  <si>
    <t>https://www.inc.com/profile/netgate</t>
  </si>
  <si>
    <t>Netgate</t>
  </si>
  <si>
    <t>netgate.com</t>
  </si>
  <si>
    <t>https://www.inc.com/profile/sendero</t>
  </si>
  <si>
    <t>Sendero</t>
  </si>
  <si>
    <t>senderoconsulting.com</t>
  </si>
  <si>
    <t>https://www.inc.com/profile/growthforce</t>
  </si>
  <si>
    <t>GrowthForce</t>
  </si>
  <si>
    <t>growthforce.com</t>
  </si>
  <si>
    <t>Kingwood</t>
  </si>
  <si>
    <t>https://www.inc.com/profile/global-data-vault</t>
  </si>
  <si>
    <t>Global Data Vault</t>
  </si>
  <si>
    <t>globaldatavault.com</t>
  </si>
  <si>
    <t>https://www.inc.com/profile/impiger-technologies</t>
  </si>
  <si>
    <t>Impiger Technologies</t>
  </si>
  <si>
    <t>impigertech.com</t>
  </si>
  <si>
    <t>https://www.inc.com/profile/gxa-network-solutions</t>
  </si>
  <si>
    <t>GXA Network Solutions</t>
  </si>
  <si>
    <t>gxait.com</t>
  </si>
  <si>
    <t>https://www.inc.com/profile/oceans-healthcare</t>
  </si>
  <si>
    <t>Oceans Healthcare</t>
  </si>
  <si>
    <t>oceanshealthcare.com</t>
  </si>
  <si>
    <t>https://www.inc.com/profile/cumberland-consulting-group</t>
  </si>
  <si>
    <t>Cumberland Consulting Group</t>
  </si>
  <si>
    <t>cumberlandcg.com</t>
  </si>
  <si>
    <t>110.6 Million</t>
  </si>
  <si>
    <t>https://www.inc.com/profile/resource-communications-group</t>
  </si>
  <si>
    <t>Resource Communications Group</t>
  </si>
  <si>
    <t>myrcg.com</t>
  </si>
  <si>
    <t>https://www.inc.com/profile/monogram-foods</t>
  </si>
  <si>
    <t>Monogram Foods</t>
  </si>
  <si>
    <t>monogramfoods.com</t>
  </si>
  <si>
    <t>660.5 Million</t>
  </si>
  <si>
    <t>https://www.inc.com/profile/sbs-cybersecurity</t>
  </si>
  <si>
    <t>SBS CyberSecurity</t>
  </si>
  <si>
    <t>sbscyber.com</t>
  </si>
  <si>
    <t>https://www.inc.com/profile/the-flyway-companies</t>
  </si>
  <si>
    <t>The Flyway Companies</t>
  </si>
  <si>
    <t>flywaysc.com</t>
  </si>
  <si>
    <t>https://www.inc.com/profile/doceo-office-solutions</t>
  </si>
  <si>
    <t>Doceo Office Solutions</t>
  </si>
  <si>
    <t>mydoceo.com</t>
  </si>
  <si>
    <t>https://www.inc.com/profile/petrelli-previtera-schimmel</t>
  </si>
  <si>
    <t>Petrelli Previtera Schimmel</t>
  </si>
  <si>
    <t>petrellilaw.com</t>
  </si>
  <si>
    <t>https://www.inc.com/profile/cerebra-consulting</t>
  </si>
  <si>
    <t>Cerebra Consulting</t>
  </si>
  <si>
    <t>cerebra-consulting.com</t>
  </si>
  <si>
    <t>https://www.inc.com/profile/altitude-marketing</t>
  </si>
  <si>
    <t>Altitude Marketing</t>
  </si>
  <si>
    <t>altitudemarketing.com</t>
  </si>
  <si>
    <t>Emmaus</t>
  </si>
  <si>
    <t>https://www.inc.com/profile/remindermedia</t>
  </si>
  <si>
    <t>ReminderMedia</t>
  </si>
  <si>
    <t>remindermedia.com</t>
  </si>
  <si>
    <t>https://www.inc.com/profile/wgroup</t>
  </si>
  <si>
    <t>WGroup</t>
  </si>
  <si>
    <t>thinkwgroup.com</t>
  </si>
  <si>
    <t>Radnor</t>
  </si>
  <si>
    <t>https://www.inc.com/profile/green-lawn-fertilizing</t>
  </si>
  <si>
    <t>Green Lawn Fertilizing</t>
  </si>
  <si>
    <t>greenlawnfertilizing.com</t>
  </si>
  <si>
    <t>https://www.inc.com/profile/altsource</t>
  </si>
  <si>
    <t>AltSource</t>
  </si>
  <si>
    <t>altsrc.net</t>
  </si>
  <si>
    <t>https://www.inc.com/profile/lexicon-solutions</t>
  </si>
  <si>
    <t>Lexicon Solutions</t>
  </si>
  <si>
    <t>lexiconsolutions.com</t>
  </si>
  <si>
    <t>https://www.inc.com/profile/objectstream</t>
  </si>
  <si>
    <t>Objectstream</t>
  </si>
  <si>
    <t>objectstream.com</t>
  </si>
  <si>
    <t>https://www.inc.com/profile/calyx</t>
  </si>
  <si>
    <t>Calyx</t>
  </si>
  <si>
    <t>calyxit.com</t>
  </si>
  <si>
    <t>https://www.inc.com/profile/aml-rightsource</t>
  </si>
  <si>
    <t>AML RightSource</t>
  </si>
  <si>
    <t>http://amlrightsource.com</t>
  </si>
  <si>
    <t>https://www.inc.com/profile/health-carousel</t>
  </si>
  <si>
    <t>Health Carousel</t>
  </si>
  <si>
    <t>healthcarousel.com</t>
  </si>
  <si>
    <t>214.1 Million</t>
  </si>
  <si>
    <t>https://www.inc.com/profile/lmg</t>
  </si>
  <si>
    <t>LMG</t>
  </si>
  <si>
    <t>lmgresults.com</t>
  </si>
  <si>
    <t>https://www.inc.com/profile/asurint</t>
  </si>
  <si>
    <t>Asurint</t>
  </si>
  <si>
    <t>asurint.com</t>
  </si>
  <si>
    <t>https://www.inc.com/profile/goken-america</t>
  </si>
  <si>
    <t>Goken America</t>
  </si>
  <si>
    <t>gokenamerica.com</t>
  </si>
  <si>
    <t>28 Million</t>
  </si>
  <si>
    <t>https://www.inc.com/profile/dynamit</t>
  </si>
  <si>
    <t>Dynamit</t>
  </si>
  <si>
    <t>dynamit.com</t>
  </si>
  <si>
    <t>https://www.inc.com/profile/Tinuiti</t>
  </si>
  <si>
    <t>Tinuiti</t>
  </si>
  <si>
    <t>http://elitesem.com</t>
  </si>
  <si>
    <t>90.1 Million</t>
  </si>
  <si>
    <t>https://www.inc.com/profile/twelve-nyc</t>
  </si>
  <si>
    <t>twelve NYC</t>
  </si>
  <si>
    <t>twelvenyc.com</t>
  </si>
  <si>
    <t>30.1 Million</t>
  </si>
  <si>
    <t>https://www.inc.com/profile/g-fuel</t>
  </si>
  <si>
    <t>G Fuel</t>
  </si>
  <si>
    <t>gfuel.com</t>
  </si>
  <si>
    <t>West Babylon</t>
  </si>
  <si>
    <t>https://www.inc.com/profile/bright-power</t>
  </si>
  <si>
    <t>Bright Power</t>
  </si>
  <si>
    <t>brightpower.com</t>
  </si>
  <si>
    <t>27.6 Million</t>
  </si>
  <si>
    <t>https://www.inc.com/profile/new-project</t>
  </si>
  <si>
    <t>New Project</t>
  </si>
  <si>
    <t>newproject.cc</t>
  </si>
  <si>
    <t>https://www.inc.com/profile/airosmith-development</t>
  </si>
  <si>
    <t>Airosmith Development</t>
  </si>
  <si>
    <t>airosmithdevelopment.com</t>
  </si>
  <si>
    <t>Albany-Schenectady-Troy, NY</t>
  </si>
  <si>
    <t>Saratoga Springs</t>
  </si>
  <si>
    <t>https://www.inc.com/profile/phaidon-international</t>
  </si>
  <si>
    <t>Phaidon International</t>
  </si>
  <si>
    <t>phaidoninternational.com</t>
  </si>
  <si>
    <t>119.8 Million</t>
  </si>
  <si>
    <t>https://www.inc.com/profile/vee-technologies</t>
  </si>
  <si>
    <t>Vee Technologies</t>
  </si>
  <si>
    <t>veetechnologies.com</t>
  </si>
  <si>
    <t>https://www.inc.com/profile/broadreach-medical-resources</t>
  </si>
  <si>
    <t>Broadreach Medical Resources</t>
  </si>
  <si>
    <t>bmr-inc.com</t>
  </si>
  <si>
    <t>https://www.inc.com/profile/deep-blue-communications</t>
  </si>
  <si>
    <t>Deep Blue Communications</t>
  </si>
  <si>
    <t>deepbluecommunications.com</t>
  </si>
  <si>
    <t>Latham</t>
  </si>
  <si>
    <t>https://www.inc.com/profile/coranet</t>
  </si>
  <si>
    <t>Coranet</t>
  </si>
  <si>
    <t>coranet.com</t>
  </si>
  <si>
    <t>84.7 Million</t>
  </si>
  <si>
    <t>https://www.inc.com/profile/davenport-theatrical-enterprises</t>
  </si>
  <si>
    <t>Davenport Theatrical Enterprises</t>
  </si>
  <si>
    <t>davenporttheatrical.com</t>
  </si>
  <si>
    <t>https://www.inc.com/profile/brio-benefit-consulting</t>
  </si>
  <si>
    <t>Brio Benefit Consulting</t>
  </si>
  <si>
    <t>briobenefits.com</t>
  </si>
  <si>
    <t>https://www.inc.com/profile/intralogic-solutions</t>
  </si>
  <si>
    <t>IntraLogic Solutions</t>
  </si>
  <si>
    <t>intralogicsolutions.com</t>
  </si>
  <si>
    <t>Massapequa</t>
  </si>
  <si>
    <t>https://www.inc.com/profile/house-advantage</t>
  </si>
  <si>
    <t>House Advantage</t>
  </si>
  <si>
    <t>houseadv.com</t>
  </si>
  <si>
    <t>https://www.inc.com/profile/asb-resources</t>
  </si>
  <si>
    <t>ASB Resources</t>
  </si>
  <si>
    <t>asbresources.com</t>
  </si>
  <si>
    <t>https://www.inc.com/profile/thompson-healthcare-sports-medicine</t>
  </si>
  <si>
    <t>Thompson Healthcare &amp; Sports Medicine</t>
  </si>
  <si>
    <t>thsm.info</t>
  </si>
  <si>
    <t>Forked River</t>
  </si>
  <si>
    <t>https://www.inc.com/profile/sellercloud</t>
  </si>
  <si>
    <t>SellerCloud</t>
  </si>
  <si>
    <t>sellercloud.com</t>
  </si>
  <si>
    <t>https://www.inc.com/profile/percepture</t>
  </si>
  <si>
    <t>Percepture</t>
  </si>
  <si>
    <t>percepture.com</t>
  </si>
  <si>
    <t>Branchburg</t>
  </si>
  <si>
    <t>https://www.inc.com/profile/hollister-construction-services</t>
  </si>
  <si>
    <t>Hollister Construction Services</t>
  </si>
  <si>
    <t>hollistercs.com</t>
  </si>
  <si>
    <t>292.1 Million</t>
  </si>
  <si>
    <t>https://www.inc.com/profile/pedigree-technologies</t>
  </si>
  <si>
    <t>Pedigree Technologies</t>
  </si>
  <si>
    <t>https://www.pedigreetechnologies.com</t>
  </si>
  <si>
    <t>17.4 Million</t>
  </si>
  <si>
    <t>Fargo</t>
  </si>
  <si>
    <t>https://www.inc.com/profile/opex-technologies</t>
  </si>
  <si>
    <t>Opex Technologies</t>
  </si>
  <si>
    <t>opextechnologies.com</t>
  </si>
  <si>
    <t>https://www.inc.com/profile/myca-material-handling-solutions</t>
  </si>
  <si>
    <t>MYCA Material Handling Solutions</t>
  </si>
  <si>
    <t>mycahandling.com</t>
  </si>
  <si>
    <t>Cary</t>
  </si>
  <si>
    <t>https://www.inc.com/profile/client-savvy</t>
  </si>
  <si>
    <t>Client Savvy</t>
  </si>
  <si>
    <t>clientsavvy.com</t>
  </si>
  <si>
    <t>https://www.inc.com/profile/jackrabbit-technologies</t>
  </si>
  <si>
    <t>Jackrabbit Technologies</t>
  </si>
  <si>
    <t>jackrabbitclass.com</t>
  </si>
  <si>
    <t>Huntersville</t>
  </si>
  <si>
    <t>https://www.inc.com/profile/intuitive-web-solutions</t>
  </si>
  <si>
    <t>Intuitive Web Solutions</t>
  </si>
  <si>
    <t>britecore.com</t>
  </si>
  <si>
    <t>https://www.inc.com/profile/agilis-systems</t>
  </si>
  <si>
    <t>Agilis Systems</t>
  </si>
  <si>
    <t>agilissystems.com</t>
  </si>
  <si>
    <t>https://www.inc.com/profile/ej4</t>
  </si>
  <si>
    <t>ej4</t>
  </si>
  <si>
    <t>ej4.com</t>
  </si>
  <si>
    <t>8.4 Million</t>
  </si>
  <si>
    <t>https://www.inc.com/profile/new-vision</t>
  </si>
  <si>
    <t>New Vision</t>
  </si>
  <si>
    <t>nvgo.com</t>
  </si>
  <si>
    <t>Bloomington</t>
  </si>
  <si>
    <t>https://www.inc.com/profile/evereve</t>
  </si>
  <si>
    <t>Evereve</t>
  </si>
  <si>
    <t>http://evereve.com</t>
  </si>
  <si>
    <t>116.3 Million</t>
  </si>
  <si>
    <t>Edina</t>
  </si>
  <si>
    <t>https://www.inc.com/profile/tech-guru</t>
  </si>
  <si>
    <t>Tech Guru</t>
  </si>
  <si>
    <t>techguruit.com</t>
  </si>
  <si>
    <t>https://www.inc.com/profile/joshs-frogs</t>
  </si>
  <si>
    <t>Josh's Frogs</t>
  </si>
  <si>
    <t>joshsfrogs.com</t>
  </si>
  <si>
    <t>OWOSSO</t>
  </si>
  <si>
    <t>https://www.inc.com/profile/a1c-partners</t>
  </si>
  <si>
    <t>A1C Partners</t>
  </si>
  <si>
    <t>a1cpartners.com</t>
  </si>
  <si>
    <t>Davidsonville</t>
  </si>
  <si>
    <t>https://www.inc.com/profile/pn-automation</t>
  </si>
  <si>
    <t>PN Automation</t>
  </si>
  <si>
    <t>pnautomation.com</t>
  </si>
  <si>
    <t>https://www.inc.com/profile/audacious-inquiry</t>
  </si>
  <si>
    <t>Audacious Inquiry</t>
  </si>
  <si>
    <t>ainq.com</t>
  </si>
  <si>
    <t>https://www.inc.com/profile/naval-systems</t>
  </si>
  <si>
    <t>Naval Systems</t>
  </si>
  <si>
    <t>n-s-i.us</t>
  </si>
  <si>
    <t>LEXINGTON PARK</t>
  </si>
  <si>
    <t>https://www.inc.com/profile/motus</t>
  </si>
  <si>
    <t>Motus</t>
  </si>
  <si>
    <t>http://motus.com</t>
  </si>
  <si>
    <t>84.1 Million</t>
  </si>
  <si>
    <t>https://www.inc.com/profile/clearcompany</t>
  </si>
  <si>
    <t>ClearCompany</t>
  </si>
  <si>
    <t>clearcompany.com</t>
  </si>
  <si>
    <t>https://www.inc.com/profile/koya-leadership-partners</t>
  </si>
  <si>
    <t>Koya Leadership Partners</t>
  </si>
  <si>
    <t>koyapartners.com</t>
  </si>
  <si>
    <t>Newburyport</t>
  </si>
  <si>
    <t>https://www.inc.com/profile/cinch-it</t>
  </si>
  <si>
    <t>Cinch IT</t>
  </si>
  <si>
    <t>cinchit.com</t>
  </si>
  <si>
    <t>Worcester</t>
  </si>
  <si>
    <t>https://www.inc.com/profile/buildium</t>
  </si>
  <si>
    <t>Buildium</t>
  </si>
  <si>
    <t>buildium.com</t>
  </si>
  <si>
    <t>https://www.inc.com/profile/masspay</t>
  </si>
  <si>
    <t>MassPay</t>
  </si>
  <si>
    <t>masspaysolutions.com</t>
  </si>
  <si>
    <t>https://www.inc.com/profile/interactions</t>
  </si>
  <si>
    <t>Interactions</t>
  </si>
  <si>
    <t>interactions.com</t>
  </si>
  <si>
    <t>https://www.inc.com/profile/access-information-management</t>
  </si>
  <si>
    <t>Access Information Management</t>
  </si>
  <si>
    <t>accesscorp.com</t>
  </si>
  <si>
    <t>348.1 Million</t>
  </si>
  <si>
    <t>https://www.inc.com/profile/the-northbridge-companies</t>
  </si>
  <si>
    <t>The Northbridge Companies</t>
  </si>
  <si>
    <t>northbridgecos.com</t>
  </si>
  <si>
    <t>85.6 Million</t>
  </si>
  <si>
    <t>https://www.inc.com/profile/zoom-technical-services</t>
  </si>
  <si>
    <t>Zoom Technical Services</t>
  </si>
  <si>
    <t>zoomtechnical.com</t>
  </si>
  <si>
    <t>https://www.inc.com/profile/illuminate</t>
  </si>
  <si>
    <t>Illuminate</t>
  </si>
  <si>
    <t>illuminate.net</t>
  </si>
  <si>
    <t>https://www.inc.com/profile/julianna-rae</t>
  </si>
  <si>
    <t>Julianna Rae</t>
  </si>
  <si>
    <t>juliannarae.com</t>
  </si>
  <si>
    <t>https://www.inc.com/profile/ryan-gootee-general-contractors</t>
  </si>
  <si>
    <t>Ryan Gootee General Contractors</t>
  </si>
  <si>
    <t>rggc.com</t>
  </si>
  <si>
    <t>64.2 Million</t>
  </si>
  <si>
    <t>https://www.inc.com/profile/louisville-geek</t>
  </si>
  <si>
    <t>Louisville Geek</t>
  </si>
  <si>
    <t>louisvillegeek.com</t>
  </si>
  <si>
    <t>https://www.inc.com/profile/als-complete-lawn-care</t>
  </si>
  <si>
    <t>Al's Complete Lawn Care</t>
  </si>
  <si>
    <t>alscompletelawncare.com</t>
  </si>
  <si>
    <t>Lexington</t>
  </si>
  <si>
    <t>https://www.inc.com/profile/lss-life-safety-services</t>
  </si>
  <si>
    <t>LSS Life Safety Services</t>
  </si>
  <si>
    <t>lifesafetyservices.com</t>
  </si>
  <si>
    <t>https://www.inc.com/profile/global-soft-systems</t>
  </si>
  <si>
    <t>Global Soft Systems</t>
  </si>
  <si>
    <t>globalsoftsystems.com</t>
  </si>
  <si>
    <t>https://www.inc.com/profile/eck-services</t>
  </si>
  <si>
    <t>Eck Services</t>
  </si>
  <si>
    <t>eckelectric.com</t>
  </si>
  <si>
    <t>Kingman</t>
  </si>
  <si>
    <t>https://www.inc.com/profile/equian</t>
  </si>
  <si>
    <t>Equian</t>
  </si>
  <si>
    <t>equian.com</t>
  </si>
  <si>
    <t>369.4 Million</t>
  </si>
  <si>
    <t>https://www.inc.com/profile/hanapin-marketing</t>
  </si>
  <si>
    <t>Hanapin Marketing</t>
  </si>
  <si>
    <t>hanapinmarketing.com</t>
  </si>
  <si>
    <t>https://www.inc.com/profile/safe-hiring-solutions</t>
  </si>
  <si>
    <t>Safe Hiring Solutions</t>
  </si>
  <si>
    <t>safehiringsolutions.com</t>
  </si>
  <si>
    <t>Danville</t>
  </si>
  <si>
    <t>https://www.inc.com/profile/pinnacle-dermatology</t>
  </si>
  <si>
    <t>Pinnacle Dermatology</t>
  </si>
  <si>
    <t>pinnacleskin.com</t>
  </si>
  <si>
    <t>https://www.inc.com/profile/sunset-healthcare-solutions</t>
  </si>
  <si>
    <t>Sunset Healthcare Solutions</t>
  </si>
  <si>
    <t>sunsethcs.com</t>
  </si>
  <si>
    <t>43.6 Million</t>
  </si>
  <si>
    <t>https://www.inc.com/profile/teleradiology-specialists</t>
  </si>
  <si>
    <t>Teleradiology Specialists</t>
  </si>
  <si>
    <t>http://teleradiologyspecialists.com</t>
  </si>
  <si>
    <t>25.2 Million</t>
  </si>
  <si>
    <t>https://www.inc.com/profile/hmd-transport</t>
  </si>
  <si>
    <t>HMD Transport</t>
  </si>
  <si>
    <t>hmdtransport.com</t>
  </si>
  <si>
    <t>https://www.inc.com/profile/higherground-managed-services</t>
  </si>
  <si>
    <t>HigherGround Managed Services</t>
  </si>
  <si>
    <t>highergroundmsp.com</t>
  </si>
  <si>
    <t>https://www.inc.com/profile/clarity-partners</t>
  </si>
  <si>
    <t>Clarity Partners</t>
  </si>
  <si>
    <t>claritypartners.com</t>
  </si>
  <si>
    <t>https://www.inc.com/profile/barra-associates</t>
  </si>
  <si>
    <t>Barra &amp; Associates</t>
  </si>
  <si>
    <t>ifsbrokerage.com</t>
  </si>
  <si>
    <t>Itasca</t>
  </si>
  <si>
    <t>https://www.inc.com/profile/kenway-consulting</t>
  </si>
  <si>
    <t>Kenway Consulting</t>
  </si>
  <si>
    <t>http://kenwayconsulting.com</t>
  </si>
  <si>
    <t>https://www.inc.com/profile/etek-it-services</t>
  </si>
  <si>
    <t>eTek IT Services</t>
  </si>
  <si>
    <t>etekit.com</t>
  </si>
  <si>
    <t>https://www.inc.com/profile/leigh-marcus-properties</t>
  </si>
  <si>
    <t>Leigh Marcus | @properties</t>
  </si>
  <si>
    <t>http://leighmarcus.com</t>
  </si>
  <si>
    <t>https://www.inc.com/profile/carroll-organization</t>
  </si>
  <si>
    <t>Carroll Organization</t>
  </si>
  <si>
    <t>carrollorg.com</t>
  </si>
  <si>
    <t>69.7 Million</t>
  </si>
  <si>
    <t>https://www.inc.com/profile/courier-distribution-systems</t>
  </si>
  <si>
    <t>Courier Distribution Systems</t>
  </si>
  <si>
    <t>courierds.com</t>
  </si>
  <si>
    <t>https://www.inc.com/profile/landmark-properties</t>
  </si>
  <si>
    <t>Landmark Properties</t>
  </si>
  <si>
    <t>landmark-properties.com</t>
  </si>
  <si>
    <t>421.1 Million</t>
  </si>
  <si>
    <t>Athens</t>
  </si>
  <si>
    <t>https://www.inc.com/profile/nebo</t>
  </si>
  <si>
    <t>Nebo</t>
  </si>
  <si>
    <t>neboagency.com</t>
  </si>
  <si>
    <t>20.2 Million</t>
  </si>
  <si>
    <t>https://www.inc.com/profile/search-discovery</t>
  </si>
  <si>
    <t>Search Discovery</t>
  </si>
  <si>
    <t>searchdiscovery.com</t>
  </si>
  <si>
    <t>21 Million</t>
  </si>
  <si>
    <t>https://www.inc.com/profile/ivision</t>
  </si>
  <si>
    <t>iVision</t>
  </si>
  <si>
    <t>ivision.com</t>
  </si>
  <si>
    <t>66 Million</t>
  </si>
  <si>
    <t>https://www.inc.com/profile/capital-wealth-advisors</t>
  </si>
  <si>
    <t>Capital Wealth Advisors</t>
  </si>
  <si>
    <t>capitalwealthadvisors.com</t>
  </si>
  <si>
    <t>https://www.inc.com/profile/greg-norman-associates</t>
  </si>
  <si>
    <t>Greg Norman &amp; Associates</t>
  </si>
  <si>
    <t>mybathmasters.com</t>
  </si>
  <si>
    <t>Largo</t>
  </si>
  <si>
    <t>https://www.inc.com/profile/owenby-law</t>
  </si>
  <si>
    <t>Owenby Law</t>
  </si>
  <si>
    <t>owenbylaw.com</t>
  </si>
  <si>
    <t>https://www.inc.com/profile/golden-financial-services-debt-settlement-corp</t>
  </si>
  <si>
    <t>Golden Financial Services Debt Settlement Corp.</t>
  </si>
  <si>
    <t>goldenfs.org</t>
  </si>
  <si>
    <t>Boynton Beach</t>
  </si>
  <si>
    <t>https://www.inc.com/profile/compassmsp</t>
  </si>
  <si>
    <t>CompassMSP</t>
  </si>
  <si>
    <t>compassmsp.com</t>
  </si>
  <si>
    <t>https://www.inc.com/profile/agilethought</t>
  </si>
  <si>
    <t>AgileThought</t>
  </si>
  <si>
    <t>agilethought.com</t>
  </si>
  <si>
    <t>73.3 Million</t>
  </si>
  <si>
    <t>https://www.inc.com/profile/derm-holdings</t>
  </si>
  <si>
    <t>Derm Holdings</t>
  </si>
  <si>
    <t>mydermgroup.com</t>
  </si>
  <si>
    <t>107.9 Million</t>
  </si>
  <si>
    <t>https://www.inc.com/profile/medical-b-t-services</t>
  </si>
  <si>
    <t>Medical B &amp; T services</t>
  </si>
  <si>
    <t>practiceforces.com</t>
  </si>
  <si>
    <t>SAFETY HARBOR</t>
  </si>
  <si>
    <t>https://www.inc.com/profile/sanmejio</t>
  </si>
  <si>
    <t>Sanmejio</t>
  </si>
  <si>
    <t>flooringmaster.com</t>
  </si>
  <si>
    <t>https://www.inc.com/profile/that-agency</t>
  </si>
  <si>
    <t>That Agency</t>
  </si>
  <si>
    <t>http://thatagency.com</t>
  </si>
  <si>
    <t>West Palm Beach</t>
  </si>
  <si>
    <t>https://www.inc.com/profile/kw-property-management-consulting</t>
  </si>
  <si>
    <t>KW Property Management &amp; Consulting</t>
  </si>
  <si>
    <t>kwpmc.com</t>
  </si>
  <si>
    <t>70.5 Million</t>
  </si>
  <si>
    <t>https://www.inc.com/profile/learn-on-demand-systems</t>
  </si>
  <si>
    <t>Learn on Demand Systems</t>
  </si>
  <si>
    <t>learnondemandsystems.com</t>
  </si>
  <si>
    <t>New Port Richey</t>
  </si>
  <si>
    <t>https://www.inc.com/profile/iceportal</t>
  </si>
  <si>
    <t>IcePortal</t>
  </si>
  <si>
    <t>iceportal.shijigroup.com</t>
  </si>
  <si>
    <t>Hollywood</t>
  </si>
  <si>
    <t>https://www.inc.com/profile/united-medco</t>
  </si>
  <si>
    <t>United Medco</t>
  </si>
  <si>
    <t>unitedmedco.com</t>
  </si>
  <si>
    <t>CORAL SPRINGS</t>
  </si>
  <si>
    <t>https://www.inc.com/profile/gmf-steel-group</t>
  </si>
  <si>
    <t>GMF Steel Group</t>
  </si>
  <si>
    <t>gmfsteel.com</t>
  </si>
  <si>
    <t>https://www.inc.com/profile/spol</t>
  </si>
  <si>
    <t>SPOL</t>
  </si>
  <si>
    <t>spol.com</t>
  </si>
  <si>
    <t>Coral Springs</t>
  </si>
  <si>
    <t>https://www.inc.com/profile/interglass-corp</t>
  </si>
  <si>
    <t>Interglass Corp</t>
  </si>
  <si>
    <t>interglasscorp.com</t>
  </si>
  <si>
    <t>https://www.inc.com/profile/sundance-marketing-solutions</t>
  </si>
  <si>
    <t>SunDance Marketing Solutions</t>
  </si>
  <si>
    <t>sundanceusa.com</t>
  </si>
  <si>
    <t>https://www.inc.com/profile/windhaven-insurance</t>
  </si>
  <si>
    <t>Windhaven Insurance</t>
  </si>
  <si>
    <t>windhaven.com</t>
  </si>
  <si>
    <t>427.6 Million</t>
  </si>
  <si>
    <t>https://www.inc.com/profile/harvest-software-solutions</t>
  </si>
  <si>
    <t>Harvest Software Solutions</t>
  </si>
  <si>
    <t>harvest-soft.com</t>
  </si>
  <si>
    <t>https://www.inc.com/profile/rwd-consulting</t>
  </si>
  <si>
    <t>RWD Consulting</t>
  </si>
  <si>
    <t>http://rwdconsultingllc.com</t>
  </si>
  <si>
    <t>https://www.inc.com/profile/greenwich-medical-spa</t>
  </si>
  <si>
    <t>Greenwich Medical Spa</t>
  </si>
  <si>
    <t>greenwichmedicalspa.com</t>
  </si>
  <si>
    <t>https://www.inc.com/profile/lifehealth</t>
  </si>
  <si>
    <t>LifeHealth</t>
  </si>
  <si>
    <t>lifehealthcorp.com</t>
  </si>
  <si>
    <t>https://www.inc.com/profile/westview-productions</t>
  </si>
  <si>
    <t>Westview Productions</t>
  </si>
  <si>
    <t>westviewproductions.com</t>
  </si>
  <si>
    <t>Arvada</t>
  </si>
  <si>
    <t>https://www.inc.com/profile/biggerpockets</t>
  </si>
  <si>
    <t>BiggerPockets</t>
  </si>
  <si>
    <t>biggerpockets.com</t>
  </si>
  <si>
    <t>https://www.inc.com/profile/vivax-pros</t>
  </si>
  <si>
    <t>Vivax Pros</t>
  </si>
  <si>
    <t>vivaxpros.com</t>
  </si>
  <si>
    <t>42 Million</t>
  </si>
  <si>
    <t>https://www.inc.com/profile/printfection</t>
  </si>
  <si>
    <t>Printfection</t>
  </si>
  <si>
    <t>printfection.com</t>
  </si>
  <si>
    <t>https://www.inc.com/profile/land-info-worldwide-mapping</t>
  </si>
  <si>
    <t>Land Info Worldwide Mapping</t>
  </si>
  <si>
    <t>http://landinfo.com</t>
  </si>
  <si>
    <t>Castle Pines</t>
  </si>
  <si>
    <t>https://www.inc.com/profile/sanity-solutions</t>
  </si>
  <si>
    <t>Sanity Solutions</t>
  </si>
  <si>
    <t>sanitysolutions.com</t>
  </si>
  <si>
    <t>56.2 Million</t>
  </si>
  <si>
    <t>https://www.inc.com/profile/home-quality-remodeling</t>
  </si>
  <si>
    <t>Home Quality Remodeling</t>
  </si>
  <si>
    <t>homequalityremodeling.com</t>
  </si>
  <si>
    <t>https://www.inc.com/profile/100%-chiropractic</t>
  </si>
  <si>
    <t>100% Chiropractic</t>
  </si>
  <si>
    <t>100percentchiropractic.com</t>
  </si>
  <si>
    <t>Rancho Santa Fe</t>
  </si>
  <si>
    <t>https://www.inc.com/profile/norada-real-estate-investments</t>
  </si>
  <si>
    <t>Norada Real Estate Investments</t>
  </si>
  <si>
    <t>noradarealestate.com</t>
  </si>
  <si>
    <t>Laguna Niguel</t>
  </si>
  <si>
    <t>https://www.inc.com/profile/rainmaker-ad-ventures</t>
  </si>
  <si>
    <t>Rainmaker Ad Ventures</t>
  </si>
  <si>
    <t>rainmakeradventures.com</t>
  </si>
  <si>
    <t>https://www.inc.com/profile/sor-technology</t>
  </si>
  <si>
    <t>SOR Technology</t>
  </si>
  <si>
    <t>sortechnology.com</t>
  </si>
  <si>
    <t>99.4 Million</t>
  </si>
  <si>
    <t>Carlsbad</t>
  </si>
  <si>
    <t>https://www.inc.com/profile/cali-bamboo</t>
  </si>
  <si>
    <t>Cali Bamboo</t>
  </si>
  <si>
    <t>calibamboo.com</t>
  </si>
  <si>
    <t>131.8 Million</t>
  </si>
  <si>
    <t>https://www.inc.com/profile/omniprint-international</t>
  </si>
  <si>
    <t>OmniPrint International</t>
  </si>
  <si>
    <t>omniprintonline.com</t>
  </si>
  <si>
    <t>https://www.inc.com/profile/s3-builders</t>
  </si>
  <si>
    <t>S3 Builders</t>
  </si>
  <si>
    <t>s3builders.com</t>
  </si>
  <si>
    <t>Sun Valley</t>
  </si>
  <si>
    <t>https://www.inc.com/profile/itouchlesscom</t>
  </si>
  <si>
    <t>iTouchless.com</t>
  </si>
  <si>
    <t>itouchless.com</t>
  </si>
  <si>
    <t>San Mateo</t>
  </si>
  <si>
    <t>https://www.inc.com/profile/tom-ferry</t>
  </si>
  <si>
    <t>Tom Ferry</t>
  </si>
  <si>
    <t>tomferry.com</t>
  </si>
  <si>
    <t>https://www.inc.com/profile/century-business-solutions-ebizcharge</t>
  </si>
  <si>
    <t>Century Business Solutions: EBizCharge</t>
  </si>
  <si>
    <t>centurybizsolutions.net</t>
  </si>
  <si>
    <t>https://www.inc.com/profile/rabbit-air</t>
  </si>
  <si>
    <t>Rabbit Air</t>
  </si>
  <si>
    <t>rabbitair.com</t>
  </si>
  <si>
    <t>Pasadena</t>
  </si>
  <si>
    <t>https://www.inc.com/profile/kevinmurphy</t>
  </si>
  <si>
    <t>Kevin.Murphy</t>
  </si>
  <si>
    <t>http://kevinmurphy.com.au</t>
  </si>
  <si>
    <t>96.6 Million</t>
  </si>
  <si>
    <t>https://www.inc.com/profile/checkalt</t>
  </si>
  <si>
    <t>CheckAlt</t>
  </si>
  <si>
    <t>checkalt.com</t>
  </si>
  <si>
    <t>Los Angeles, CA 90036</t>
  </si>
  <si>
    <t>https://www.inc.com/profile/ep-wealth-advisors</t>
  </si>
  <si>
    <t>EP Wealth Advisors</t>
  </si>
  <si>
    <t>epwealth.com</t>
  </si>
  <si>
    <t>32.2 Million</t>
  </si>
  <si>
    <t>https://www.inc.com/profile/onq-solutions</t>
  </si>
  <si>
    <t>OnQ Solutions</t>
  </si>
  <si>
    <t>onqsolutions.com</t>
  </si>
  <si>
    <t>Hayward</t>
  </si>
  <si>
    <t>https://www.inc.com/profile/titan-growth</t>
  </si>
  <si>
    <t>Titan Growth</t>
  </si>
  <si>
    <t>titangrowth.com</t>
  </si>
  <si>
    <t>https://www.inc.com/profile/component-surfaces</t>
  </si>
  <si>
    <t>Component Surfaces</t>
  </si>
  <si>
    <t>componentsurfaces.com</t>
  </si>
  <si>
    <t>Poway</t>
  </si>
  <si>
    <t>https://www.inc.com/profile/endsight</t>
  </si>
  <si>
    <t>Endsight</t>
  </si>
  <si>
    <t>endsight.net</t>
  </si>
  <si>
    <t>Berkeley</t>
  </si>
  <si>
    <t>https://www.inc.com/profile/pacific-western-painting</t>
  </si>
  <si>
    <t>Pacific Western Painting</t>
  </si>
  <si>
    <t>pacwestpainting.com</t>
  </si>
  <si>
    <t>https://www.inc.com/profile/centrify</t>
  </si>
  <si>
    <t>Centrify</t>
  </si>
  <si>
    <t>centrify.com</t>
  </si>
  <si>
    <t>https://www.inc.com/profile/swisstrax-corporation</t>
  </si>
  <si>
    <t>Swisstrax Corporation</t>
  </si>
  <si>
    <t>swisstrax.com</t>
  </si>
  <si>
    <t>Indio</t>
  </si>
  <si>
    <t>https://www.inc.com/profile/gnt-solutions</t>
  </si>
  <si>
    <t>GNT Solutions</t>
  </si>
  <si>
    <t>gntsolutions.com</t>
  </si>
  <si>
    <t>https://www.inc.com/profile/cota-global</t>
  </si>
  <si>
    <t>CoTa Global</t>
  </si>
  <si>
    <t>cotaglobal.com</t>
  </si>
  <si>
    <t>Chatsworth</t>
  </si>
  <si>
    <t>https://www.inc.com/profile/coury-buehler-physical-therapy</t>
  </si>
  <si>
    <t>Coury &amp; Buehler Physical Therapy</t>
  </si>
  <si>
    <t>cbphysicaltherapy.com</t>
  </si>
  <si>
    <t>https://www.inc.com/profile/3-blind-mice-window-coverings</t>
  </si>
  <si>
    <t>3 Blind Mice Window Coverings</t>
  </si>
  <si>
    <t>3blindmiceusa.com</t>
  </si>
  <si>
    <t>https://www.inc.com/profile/dobi-associates</t>
  </si>
  <si>
    <t>Dobi &amp; Associates</t>
  </si>
  <si>
    <t>cedarcraft.com</t>
  </si>
  <si>
    <t>https://www.inc.com/profile/adopt-technologies</t>
  </si>
  <si>
    <t>Adopt Technologies</t>
  </si>
  <si>
    <t>adopttechnologies.com</t>
  </si>
  <si>
    <t>https://www.inc.com/profile/erus-energy</t>
  </si>
  <si>
    <t>Erus Energy</t>
  </si>
  <si>
    <t>erusenergy.com</t>
  </si>
  <si>
    <t>https://www.inc.com/profile/azpro</t>
  </si>
  <si>
    <t>Azpro</t>
  </si>
  <si>
    <t>http://azprogroup.com</t>
  </si>
  <si>
    <t>Avondale</t>
  </si>
  <si>
    <t>https://www.inc.com/profile/page-per-page</t>
  </si>
  <si>
    <t>Page Per Page</t>
  </si>
  <si>
    <t>pageperpage.com</t>
  </si>
  <si>
    <t>https://www.inc.com/profile/trinity-multifamily</t>
  </si>
  <si>
    <t>Trinity Multifamily</t>
  </si>
  <si>
    <t>trinitymultifamily.com</t>
  </si>
  <si>
    <t>Fort Smith</t>
  </si>
  <si>
    <t>https://www.inc.com/profile/greenview-lawns</t>
  </si>
  <si>
    <t>Greenview Lawns</t>
  </si>
  <si>
    <t>greenviewlawnsinc.com</t>
  </si>
  <si>
    <t>https://www.inc.com/profile/stateserv-hospicelink</t>
  </si>
  <si>
    <t>StateServ-Hospicelink</t>
  </si>
  <si>
    <t>hospicelink.com</t>
  </si>
  <si>
    <t>205.5 Million</t>
  </si>
  <si>
    <t>https://www.inc.com/profile/teschglobal</t>
  </si>
  <si>
    <t>TESCHGlobal</t>
  </si>
  <si>
    <t>teschglobal.com</t>
  </si>
  <si>
    <t>Grafton</t>
  </si>
  <si>
    <t>https://www.inc.com/profile/aladtec</t>
  </si>
  <si>
    <t>Aladtec</t>
  </si>
  <si>
    <t>aladtec.com</t>
  </si>
  <si>
    <t>River Falls</t>
  </si>
  <si>
    <t>https://www.inc.com/profile/professional-realty-services-international</t>
  </si>
  <si>
    <t>Professional Realty Services International</t>
  </si>
  <si>
    <t>professionalrealtyservices.com</t>
  </si>
  <si>
    <t>27.2 Million</t>
  </si>
  <si>
    <t>Spokane</t>
  </si>
  <si>
    <t>https://www.inc.com/profile/logic2020</t>
  </si>
  <si>
    <t>Logic20/20</t>
  </si>
  <si>
    <t>logic2020.com</t>
  </si>
  <si>
    <t>34 Million</t>
  </si>
  <si>
    <t>https://www.inc.com/profile/nayamode</t>
  </si>
  <si>
    <t>Nayamode</t>
  </si>
  <si>
    <t>nayamode.com</t>
  </si>
  <si>
    <t>redmond</t>
  </si>
  <si>
    <t>https://www.inc.com/profile/seattle-coffee-gear</t>
  </si>
  <si>
    <t>Seattle Coffee Gear</t>
  </si>
  <si>
    <t>seattlecoffeegear.com</t>
  </si>
  <si>
    <t>27.8 Million</t>
  </si>
  <si>
    <t>Lynnwood</t>
  </si>
  <si>
    <t>https://www.inc.com/profile/resonance</t>
  </si>
  <si>
    <t>Resonance</t>
  </si>
  <si>
    <t>resonanceglobal.com</t>
  </si>
  <si>
    <t>https://www.inc.com/profile/strategic-alliance-business-group</t>
  </si>
  <si>
    <t>Strategic Alliance Business Group</t>
  </si>
  <si>
    <t>sabg.com</t>
  </si>
  <si>
    <t>https://www.inc.com/profile/em-technologies</t>
  </si>
  <si>
    <t>E&amp;M Technologies</t>
  </si>
  <si>
    <t>eandmtech.com</t>
  </si>
  <si>
    <t>https://www.inc.com/profile/arm-consulting</t>
  </si>
  <si>
    <t>ARM Consulting</t>
  </si>
  <si>
    <t>armconsultingonline.com</t>
  </si>
  <si>
    <t>https://www.inc.com/profile/mobile-posse</t>
  </si>
  <si>
    <t>Mobile Posse</t>
  </si>
  <si>
    <t>mobileposse.com</t>
  </si>
  <si>
    <t>https://www.inc.com/profile/digitalspec</t>
  </si>
  <si>
    <t>Digitalspec</t>
  </si>
  <si>
    <t>http://digitalspec.net</t>
  </si>
  <si>
    <t>https://www.inc.com/profile/criterion-systems</t>
  </si>
  <si>
    <t>Criterion Systems</t>
  </si>
  <si>
    <t>criterion-sys.com</t>
  </si>
  <si>
    <t>89 Million</t>
  </si>
  <si>
    <t>https://www.inc.com/profile/time-systems</t>
  </si>
  <si>
    <t>TIME Systems</t>
  </si>
  <si>
    <t>timesystemsllc.com</t>
  </si>
  <si>
    <t>Dumfries</t>
  </si>
  <si>
    <t>https://www.inc.com/profile/credence-management-solutions</t>
  </si>
  <si>
    <t>Credence Management Solutions</t>
  </si>
  <si>
    <t>credence-llc.com</t>
  </si>
  <si>
    <t>https://www.inc.com/profile/priority-title-escrow</t>
  </si>
  <si>
    <t>Priority Title &amp; Escrow</t>
  </si>
  <si>
    <t>prioritytitleus.com</t>
  </si>
  <si>
    <t>https://www.inc.com/profile/kldiscovery</t>
  </si>
  <si>
    <t>KLDiscovery</t>
  </si>
  <si>
    <t>kldiscovery.com</t>
  </si>
  <si>
    <t>296.3 Million</t>
  </si>
  <si>
    <t>https://www.inc.com/profile/secunetics</t>
  </si>
  <si>
    <t>Secunetics</t>
  </si>
  <si>
    <t>secunetics.com</t>
  </si>
  <si>
    <t>https://www.inc.com/profile/dovel-technologies</t>
  </si>
  <si>
    <t>Dovel Technologies</t>
  </si>
  <si>
    <t>doveltech.com</t>
  </si>
  <si>
    <t>209.7 Million</t>
  </si>
  <si>
    <t>https://www.inc.com/profile/coconstruct</t>
  </si>
  <si>
    <t>CoConstruct</t>
  </si>
  <si>
    <t>http://coconstruct.com</t>
  </si>
  <si>
    <t>Charlottesville</t>
  </si>
  <si>
    <t>https://www.inc.com/profile/mosquito-squad</t>
  </si>
  <si>
    <t>Mosquito Squad</t>
  </si>
  <si>
    <t>mosquitosquad.com</t>
  </si>
  <si>
    <t>61.7 Million</t>
  </si>
  <si>
    <t>https://www.inc.com/profile/techop-solutions-international</t>
  </si>
  <si>
    <t>TechOp Solutions International</t>
  </si>
  <si>
    <t>techopsolutions.com</t>
  </si>
  <si>
    <t>Stafford</t>
  </si>
  <si>
    <t>https://www.inc.com/profile/intelliware</t>
  </si>
  <si>
    <t>IntelliWare</t>
  </si>
  <si>
    <t>intelliwaresystems.com</t>
  </si>
  <si>
    <t>https://www.inc.com/profile/team-velocity</t>
  </si>
  <si>
    <t>Team Velocity</t>
  </si>
  <si>
    <t>teamvelocitymarketing.com</t>
  </si>
  <si>
    <t>120.5 Million</t>
  </si>
  <si>
    <t>https://www.inc.com/profile/home-view-technologies</t>
  </si>
  <si>
    <t>Home View Technologies</t>
  </si>
  <si>
    <t>liveviewtech.com</t>
  </si>
  <si>
    <t>Orem</t>
  </si>
  <si>
    <t>https://www.inc.com/profile/calldrip</t>
  </si>
  <si>
    <t>Calldrip</t>
  </si>
  <si>
    <t>calldrip.com</t>
  </si>
  <si>
    <t>https://www.inc.com/profile/baby-bling</t>
  </si>
  <si>
    <t>Baby Bling</t>
  </si>
  <si>
    <t>babyblingbows.com</t>
  </si>
  <si>
    <t>https://www.inc.com/profile/97th-floor</t>
  </si>
  <si>
    <t>97th Floor</t>
  </si>
  <si>
    <t>97thfloor.com</t>
  </si>
  <si>
    <t>https://www.inc.com/profile/powerblanket</t>
  </si>
  <si>
    <t>Powerblanket</t>
  </si>
  <si>
    <t>powerblanket.com</t>
  </si>
  <si>
    <t>https://www.inc.com/profile/advanced-operations-partners</t>
  </si>
  <si>
    <t>Advanced Operations Partners</t>
  </si>
  <si>
    <t>advancedoperationspartners.com</t>
  </si>
  <si>
    <t>https://www.inc.com/profile/bestica</t>
  </si>
  <si>
    <t>Bestica</t>
  </si>
  <si>
    <t>bestica.com</t>
  </si>
  <si>
    <t>https://www.inc.com/profile/thrive-internet-marketing-agency</t>
  </si>
  <si>
    <t>Thrive Internet Marketing Agency</t>
  </si>
  <si>
    <t>thriveagency.com</t>
  </si>
  <si>
    <t>Arlignton</t>
  </si>
  <si>
    <t>https://www.inc.com/profile/fort-construction</t>
  </si>
  <si>
    <t>Fort Construction,</t>
  </si>
  <si>
    <t>fortconstruction.com</t>
  </si>
  <si>
    <t>39.7 Million</t>
  </si>
  <si>
    <t>https://www.inc.com/profile/affinipay</t>
  </si>
  <si>
    <t>AffiniPay</t>
  </si>
  <si>
    <t>affinipay.com</t>
  </si>
  <si>
    <t>https://www.inc.com/profile/virtus-partners</t>
  </si>
  <si>
    <t>Virtus Partners</t>
  </si>
  <si>
    <t>virtusllc.com</t>
  </si>
  <si>
    <t>https://www.inc.com/profile/cnf-technologies-corporation</t>
  </si>
  <si>
    <t>CNF Technologies Corporation</t>
  </si>
  <si>
    <t>cnftech.com/welcome</t>
  </si>
  <si>
    <t>https://www.inc.com/profile/twisted-x</t>
  </si>
  <si>
    <t>Twisted X</t>
  </si>
  <si>
    <t>http://twistedx.com</t>
  </si>
  <si>
    <t>72.1 Million</t>
  </si>
  <si>
    <t>Decatur</t>
  </si>
  <si>
    <t>https://www.inc.com/profile/abip-cpas</t>
  </si>
  <si>
    <t>ABIP CPAs</t>
  </si>
  <si>
    <t>abipcpa.com</t>
  </si>
  <si>
    <t>https://www.inc.com/profile/expert-computer-solutions</t>
  </si>
  <si>
    <t>Expert Computer Solutions</t>
  </si>
  <si>
    <t>ecsoffice.com</t>
  </si>
  <si>
    <t>https://www.inc.com/profile/inscio</t>
  </si>
  <si>
    <t>Inscio</t>
  </si>
  <si>
    <t>inscio.com</t>
  </si>
  <si>
    <t>https://www.inc.com/profile/urban-betty</t>
  </si>
  <si>
    <t>Urban Betty</t>
  </si>
  <si>
    <t>urbanbetty.com</t>
  </si>
  <si>
    <t>https://www.inc.com/profile/ironedge-group</t>
  </si>
  <si>
    <t>IronEdge Group</t>
  </si>
  <si>
    <t>ironedgegroup.com</t>
  </si>
  <si>
    <t>https://www.inc.com/profile/atlantic-blowers</t>
  </si>
  <si>
    <t>Atlantic Blowers</t>
  </si>
  <si>
    <t>http://atlanticblowers.com</t>
  </si>
  <si>
    <t>https://www.inc.com/profile/wet-sounds</t>
  </si>
  <si>
    <t>Wet Sounds</t>
  </si>
  <si>
    <t>wetsounds.com</t>
  </si>
  <si>
    <t>https://www.inc.com/profile/fnb-merchants</t>
  </si>
  <si>
    <t>FNB Merchants</t>
  </si>
  <si>
    <t>fnbmerchants.com</t>
  </si>
  <si>
    <t>https://www.inc.com/profile/advantage-media-group</t>
  </si>
  <si>
    <t>Advantage Media Group</t>
  </si>
  <si>
    <t>advantagefamily.com</t>
  </si>
  <si>
    <t>https://www.inc.com/profile/ths-constructors</t>
  </si>
  <si>
    <t>THS Constructors</t>
  </si>
  <si>
    <t>thsconstructors.com</t>
  </si>
  <si>
    <t>https://www.inc.com/profile/the-apella-group</t>
  </si>
  <si>
    <t>The Apella Group</t>
  </si>
  <si>
    <t>helmpartners.com</t>
  </si>
  <si>
    <t>https://www.inc.com/profile/ideal-concepts</t>
  </si>
  <si>
    <t>Ideal Concepts</t>
  </si>
  <si>
    <t>idealconcepts.com</t>
  </si>
  <si>
    <t>https://www.inc.com/profile/medical-guardian</t>
  </si>
  <si>
    <t>Medical Guardian</t>
  </si>
  <si>
    <t>medicalguardian.com</t>
  </si>
  <si>
    <t>https://www.inc.com/profile/tekcom-resources</t>
  </si>
  <si>
    <t>TekCom Resources</t>
  </si>
  <si>
    <t>tekcomresources.com</t>
  </si>
  <si>
    <t>https://www.inc.com/profile/legacy-service</t>
  </si>
  <si>
    <t>Legacy Service</t>
  </si>
  <si>
    <t>legacyusa.com</t>
  </si>
  <si>
    <t>Southampton</t>
  </si>
  <si>
    <t>https://www.inc.com/profile/70e-solutions</t>
  </si>
  <si>
    <t>70E Solutions</t>
  </si>
  <si>
    <t>70esolutions.com</t>
  </si>
  <si>
    <t>Butler</t>
  </si>
  <si>
    <t>https://www.inc.com/profile/american-insurance-organization</t>
  </si>
  <si>
    <t>American Insurance Organization</t>
  </si>
  <si>
    <t>aiosales.com</t>
  </si>
  <si>
    <t>Nazareth</t>
  </si>
  <si>
    <t>https://www.inc.com/profile/saxbys</t>
  </si>
  <si>
    <t>Saxbys</t>
  </si>
  <si>
    <t>saxbyscoffee.com</t>
  </si>
  <si>
    <t>https://www.inc.com/profile/synergy-comp-insurance-company</t>
  </si>
  <si>
    <t>Synergy Comp Insurance Company</t>
  </si>
  <si>
    <t>synergyinsurance.com</t>
  </si>
  <si>
    <t>Sharon</t>
  </si>
  <si>
    <t>https://www.inc.com/profile/exact-solar</t>
  </si>
  <si>
    <t>Exact Solar</t>
  </si>
  <si>
    <t>exactsolar.com</t>
  </si>
  <si>
    <t>Yardley</t>
  </si>
  <si>
    <t>https://www.inc.com/profile/tapestry-technologies</t>
  </si>
  <si>
    <t>Tapestry Technologies</t>
  </si>
  <si>
    <t>tapestrytech.com</t>
  </si>
  <si>
    <t>Chambersburg</t>
  </si>
  <si>
    <t>https://www.inc.com/profile/meredith-lodging</t>
  </si>
  <si>
    <t>Meredith Lodging</t>
  </si>
  <si>
    <t>meredithlodging.com</t>
  </si>
  <si>
    <t>Lincoln City</t>
  </si>
  <si>
    <t>https://www.inc.com/profile/leading-edge-aviation</t>
  </si>
  <si>
    <t>Leading Edge Aviation</t>
  </si>
  <si>
    <t>flyleadingedge.com</t>
  </si>
  <si>
    <t>27.5 Million</t>
  </si>
  <si>
    <t>BEND</t>
  </si>
  <si>
    <t>https://www.inc.com/profile/northern-planet</t>
  </si>
  <si>
    <t>Northern Planet</t>
  </si>
  <si>
    <t>partybell.com</t>
  </si>
  <si>
    <t>https://www.inc.com/profile/leaffilter-gutter-protection</t>
  </si>
  <si>
    <t>LeafFilter Gutter Protection</t>
  </si>
  <si>
    <t>leaffilter.com</t>
  </si>
  <si>
    <t>340.4 Million</t>
  </si>
  <si>
    <t>https://www.inc.com/profile/ruckus-marketing</t>
  </si>
  <si>
    <t>Ruckus Marketing</t>
  </si>
  <si>
    <t>ruckusmarketing.com</t>
  </si>
  <si>
    <t>https://www.inc.com/profile/book4time</t>
  </si>
  <si>
    <t>Book4Time</t>
  </si>
  <si>
    <t>book4time.com</t>
  </si>
  <si>
    <t>https://www.inc.com/profile/manhattanhomedesigncom</t>
  </si>
  <si>
    <t>ManhattanHomeDesign.com</t>
  </si>
  <si>
    <t>manhattanhomedesign.com</t>
  </si>
  <si>
    <t>https://www.inc.com/profile/fluidmesh-networks</t>
  </si>
  <si>
    <t>Fluidmesh Networks</t>
  </si>
  <si>
    <t>fluidmesh.com</t>
  </si>
  <si>
    <t>https://www.inc.com/profile/computer-overhauls</t>
  </si>
  <si>
    <t>Computer Overhauls</t>
  </si>
  <si>
    <t>computeroverhauls.com</t>
  </si>
  <si>
    <t>https://www.inc.com/profile/aps-marketing-group</t>
  </si>
  <si>
    <t>APS Marketing Group</t>
  </si>
  <si>
    <t>apscentral.com</t>
  </si>
  <si>
    <t>https://www.inc.com/profile/intercontinental-capital-group</t>
  </si>
  <si>
    <t>Intercontinental Capital Group</t>
  </si>
  <si>
    <t>intercontinentalcapital.com</t>
  </si>
  <si>
    <t>69.5 Million</t>
  </si>
  <si>
    <t>MELVILLE</t>
  </si>
  <si>
    <t>https://www.inc.com/profile/pm-pediatrics</t>
  </si>
  <si>
    <t>PM Pediatrics</t>
  </si>
  <si>
    <t>pmpediatrics.com</t>
  </si>
  <si>
    <t>Lake Success</t>
  </si>
  <si>
    <t>https://www.inc.com/profile/oxagile</t>
  </si>
  <si>
    <t>Oxagile</t>
  </si>
  <si>
    <t>oxagile.com</t>
  </si>
  <si>
    <t>https://www.inc.com/profile/edg</t>
  </si>
  <si>
    <t>EDG</t>
  </si>
  <si>
    <t>edgnyc.com</t>
  </si>
  <si>
    <t>https://www.inc.com/profile/moda-light</t>
  </si>
  <si>
    <t>Moda Light</t>
  </si>
  <si>
    <t>http://modalight.com</t>
  </si>
  <si>
    <t>https://www.inc.com/profile/rang-technologies</t>
  </si>
  <si>
    <t>Rang Technologies</t>
  </si>
  <si>
    <t>rangtech.com</t>
  </si>
  <si>
    <t>Piscataway</t>
  </si>
  <si>
    <t>https://www.inc.com/profile/vericon-construction-company</t>
  </si>
  <si>
    <t>Vericon Construction Company</t>
  </si>
  <si>
    <t>vericonbuilds.com</t>
  </si>
  <si>
    <t>164.9 Million</t>
  </si>
  <si>
    <t>Mountainside</t>
  </si>
  <si>
    <t>https://www.inc.com/profile/3nom</t>
  </si>
  <si>
    <t>3nom</t>
  </si>
  <si>
    <t>3nom.com</t>
  </si>
  <si>
    <t>Teaneck</t>
  </si>
  <si>
    <t>https://www.inc.com/profile/silvercloud</t>
  </si>
  <si>
    <t>SilverCloud</t>
  </si>
  <si>
    <t>silvercloudinc.com</t>
  </si>
  <si>
    <t>https://www.inc.com/profile/directional-services</t>
  </si>
  <si>
    <t>Directional Services</t>
  </si>
  <si>
    <t>directionalservices.net</t>
  </si>
  <si>
    <t>70 Million</t>
  </si>
  <si>
    <t>Hope Mills</t>
  </si>
  <si>
    <t>https://www.inc.com/profile/international-ceramic-construction</t>
  </si>
  <si>
    <t>International Ceramic Construction</t>
  </si>
  <si>
    <t>icc-tileconstruction.com</t>
  </si>
  <si>
    <t>26.6 Million</t>
  </si>
  <si>
    <t>https://www.inc.com/profile/famous-toastery</t>
  </si>
  <si>
    <t>Famous Toastery</t>
  </si>
  <si>
    <t>ownatoastery.com</t>
  </si>
  <si>
    <t>Davidson</t>
  </si>
  <si>
    <t>https://www.inc.com/profile/proforma-brandcentric-solutions</t>
  </si>
  <si>
    <t>Proforma BrandCentric Solutions</t>
  </si>
  <si>
    <t>proformabcs.com</t>
  </si>
  <si>
    <t>https://www.inc.com/profile/go-fish-digital</t>
  </si>
  <si>
    <t>Go Fish Digital</t>
  </si>
  <si>
    <t>gofishdigital.com</t>
  </si>
  <si>
    <t>https://www.inc.com/profile/scott-brown-media-group</t>
  </si>
  <si>
    <t>Scott Brown Media Group</t>
  </si>
  <si>
    <t>sbmg.com</t>
  </si>
  <si>
    <t>https://www.inc.com/profile/valiant-solutions</t>
  </si>
  <si>
    <t>Valiant Solutions</t>
  </si>
  <si>
    <t>valiantsolutions.com</t>
  </si>
  <si>
    <t>Henderson</t>
  </si>
  <si>
    <t>https://www.inc.com/profile/profit-advisory-group</t>
  </si>
  <si>
    <t>Profit Advisory Group</t>
  </si>
  <si>
    <t>profitadvisorygroup.com</t>
  </si>
  <si>
    <t>https://www.inc.com/profile/outer-banks-blue</t>
  </si>
  <si>
    <t>Outer Banks Blue</t>
  </si>
  <si>
    <t>outerbanksblue.com</t>
  </si>
  <si>
    <t>Kitty Hawk</t>
  </si>
  <si>
    <t>https://www.inc.com/profile/oncelogix</t>
  </si>
  <si>
    <t>OnceLogix</t>
  </si>
  <si>
    <t>oncelogix.com</t>
  </si>
  <si>
    <t>Winston Salem</t>
  </si>
  <si>
    <t>https://www.inc.com/profile/devada</t>
  </si>
  <si>
    <t>Devada</t>
  </si>
  <si>
    <t>devada.com</t>
  </si>
  <si>
    <t>https://www.inc.com/profile/consolidated-asset-recovery-systems</t>
  </si>
  <si>
    <t>Consolidated Asset Recovery Systems</t>
  </si>
  <si>
    <t>ez-recovery.com</t>
  </si>
  <si>
    <t>https://www.inc.com/profile/axiom-strategies</t>
  </si>
  <si>
    <t>Axiom Strategies</t>
  </si>
  <si>
    <t>axiomstrategies.com</t>
  </si>
  <si>
    <t>138.4 Million</t>
  </si>
  <si>
    <t>https://www.inc.com/profile/clearent</t>
  </si>
  <si>
    <t>Clearent</t>
  </si>
  <si>
    <t>clearent.com</t>
  </si>
  <si>
    <t>408 Million</t>
  </si>
  <si>
    <t>Clayton</t>
  </si>
  <si>
    <t>https://www.inc.com/profile/north-terrace-property-management</t>
  </si>
  <si>
    <t>North Terrace Property Management</t>
  </si>
  <si>
    <t>northterrace.com</t>
  </si>
  <si>
    <t>https://www.inc.com/profile/cornerstone-wealth-management</t>
  </si>
  <si>
    <t>Cornerstone Wealth Management</t>
  </si>
  <si>
    <t>mycwmusa.com</t>
  </si>
  <si>
    <t>26 Million</t>
  </si>
  <si>
    <t>https://www.inc.com/profile/integrated-payroll-services</t>
  </si>
  <si>
    <t>Integrated Payroll Services</t>
  </si>
  <si>
    <t>ipsonline.net</t>
  </si>
  <si>
    <t>https://www.inc.com/profile/oceantech</t>
  </si>
  <si>
    <t>OceanTech</t>
  </si>
  <si>
    <t>oceantech.com</t>
  </si>
  <si>
    <t>https://www.inc.com/profile/avionte</t>
  </si>
  <si>
    <t>Avionte</t>
  </si>
  <si>
    <t>avionte.com</t>
  </si>
  <si>
    <t>https://www.inc.com/profile/uptime-legal-systems</t>
  </si>
  <si>
    <t>Uptime Legal Systems</t>
  </si>
  <si>
    <t>uptimelegal.com</t>
  </si>
  <si>
    <t>https://www.inc.com/profile/excel-education-systems</t>
  </si>
  <si>
    <t>Excel Education Systems</t>
  </si>
  <si>
    <t>exceled.com</t>
  </si>
  <si>
    <t>https://www.inc.com/profile/reach-sports-marketing-group</t>
  </si>
  <si>
    <t>Reach Sports Marketing Group</t>
  </si>
  <si>
    <t>reachmedianetwork.com</t>
  </si>
  <si>
    <t>https://www.inc.com/profile/nina-hale</t>
  </si>
  <si>
    <t>Nina Hale</t>
  </si>
  <si>
    <t>http://ninahale.com</t>
  </si>
  <si>
    <t>https://www.inc.com/profile/spice-jungle</t>
  </si>
  <si>
    <t>Spice Jungle</t>
  </si>
  <si>
    <t>spicejungle.com</t>
  </si>
  <si>
    <t>https://www.inc.com/profile/human-element</t>
  </si>
  <si>
    <t>Human Element</t>
  </si>
  <si>
    <t>human-element.com</t>
  </si>
  <si>
    <t>https://www.inc.com/profile/doberman-technologies</t>
  </si>
  <si>
    <t>Doberman Technologies</t>
  </si>
  <si>
    <t>doberman.net</t>
  </si>
  <si>
    <t>https://www.inc.com/profile/y-tech</t>
  </si>
  <si>
    <t>Y-Tech</t>
  </si>
  <si>
    <t>http://ytechllc.com</t>
  </si>
  <si>
    <t>Annapolis Junction</t>
  </si>
  <si>
    <t>https://www.inc.com/profile/tista-science-and-technology</t>
  </si>
  <si>
    <t>TISTA Science and Technology</t>
  </si>
  <si>
    <t>tistatech.com</t>
  </si>
  <si>
    <t>130.7 Million</t>
  </si>
  <si>
    <t>https://www.inc.com/profile/versatech</t>
  </si>
  <si>
    <t>VersaTech</t>
  </si>
  <si>
    <t>versatechinc.com</t>
  </si>
  <si>
    <t>39.1 Million</t>
  </si>
  <si>
    <t>https://www.inc.com/profile/united-solutions</t>
  </si>
  <si>
    <t>United Solutions</t>
  </si>
  <si>
    <t>unitedsolutions.biz</t>
  </si>
  <si>
    <t>https://www.inc.com/profile/procare-ambulance-of-maryland</t>
  </si>
  <si>
    <t>Procare Ambulance of Maryland</t>
  </si>
  <si>
    <t>procareambulance.net</t>
  </si>
  <si>
    <t>https://www.inc.com/profile/kendall-capital-management</t>
  </si>
  <si>
    <t>Kendall Capital Management</t>
  </si>
  <si>
    <t>kendallcapital.com</t>
  </si>
  <si>
    <t>ROCKVILLE</t>
  </si>
  <si>
    <t>https://www.inc.com/profile/avian</t>
  </si>
  <si>
    <t>Avian</t>
  </si>
  <si>
    <t>http://avian.com</t>
  </si>
  <si>
    <t>43.4 Million</t>
  </si>
  <si>
    <t>https://www.inc.com/profile/mosaic-technologies-group</t>
  </si>
  <si>
    <t>Mosaic Technologies Group</t>
  </si>
  <si>
    <t>http://mosaicsgroup.com</t>
  </si>
  <si>
    <t>Fulton</t>
  </si>
  <si>
    <t>https://www.inc.com/profile/simply-dental-management</t>
  </si>
  <si>
    <t>Simply Dental Management</t>
  </si>
  <si>
    <t>simplydentalmanagement.com</t>
  </si>
  <si>
    <t>https://www.inc.com/profile/lamacchia-realty</t>
  </si>
  <si>
    <t>Lamacchia Realty</t>
  </si>
  <si>
    <t>lamacchiarealty.com</t>
  </si>
  <si>
    <t>https://www.inc.com/profile/listengage</t>
  </si>
  <si>
    <t>ListEngage</t>
  </si>
  <si>
    <t>listengage.com</t>
  </si>
  <si>
    <t>https://www.inc.com/profile/blair-technology-group</t>
  </si>
  <si>
    <t>Blair Technology Group</t>
  </si>
  <si>
    <t>blairtg.com</t>
  </si>
  <si>
    <t>https://www.inc.com/profile/hughes-environmental</t>
  </si>
  <si>
    <t>Hughes Environmental</t>
  </si>
  <si>
    <t>hughesenv.com</t>
  </si>
  <si>
    <t>https://www.inc.com/profile/platinum-realty</t>
  </si>
  <si>
    <t>Platinum Realty</t>
  </si>
  <si>
    <t>movewithplatinum.com</t>
  </si>
  <si>
    <t>33.9 Million</t>
  </si>
  <si>
    <t>https://www.inc.com/profile/gentech-associates</t>
  </si>
  <si>
    <t>GenTech Associates</t>
  </si>
  <si>
    <t>gentechassociates.com</t>
  </si>
  <si>
    <t>Avon</t>
  </si>
  <si>
    <t>https://www.inc.com/profile/inspiranza-designs</t>
  </si>
  <si>
    <t>Inspiranza Designs</t>
  </si>
  <si>
    <t>inspiranzadesigns.com</t>
  </si>
  <si>
    <t>https://www.inc.com/profile/fastmore-logistics</t>
  </si>
  <si>
    <t>Fastmore Logistics</t>
  </si>
  <si>
    <t>fastmore.com</t>
  </si>
  <si>
    <t>Elk Grove Village</t>
  </si>
  <si>
    <t>https://www.inc.com/profile/capgrow-partners</t>
  </si>
  <si>
    <t>CapGrow Partners</t>
  </si>
  <si>
    <t>capgrowpartners.com</t>
  </si>
  <si>
    <t>https://www.inc.com/profile/coopers-hawk-winery-restaurants</t>
  </si>
  <si>
    <t>Cooper's Hawk Winery &amp; Restaurants</t>
  </si>
  <si>
    <t>chwinery.com</t>
  </si>
  <si>
    <t>282.3 Million</t>
  </si>
  <si>
    <t>Downers Grove</t>
  </si>
  <si>
    <t>https://www.inc.com/profile/multilingual-connections</t>
  </si>
  <si>
    <t>Multilingual Connections</t>
  </si>
  <si>
    <t>multilingualconnections.com</t>
  </si>
  <si>
    <t>https://www.inc.com/profile/image-systems</t>
  </si>
  <si>
    <t>Image Systems</t>
  </si>
  <si>
    <t>isbscorp.com</t>
  </si>
  <si>
    <t>https://www.inc.com/profile/envision</t>
  </si>
  <si>
    <t>Envision</t>
  </si>
  <si>
    <t>envisiontees.com</t>
  </si>
  <si>
    <t>Dubuque</t>
  </si>
  <si>
    <t>https://www.inc.com/profile/clickstop</t>
  </si>
  <si>
    <t>Clickstop</t>
  </si>
  <si>
    <t>clickstop.com</t>
  </si>
  <si>
    <t>Urbana</t>
  </si>
  <si>
    <t>https://www.inc.com/profile/elite-pacific-properties</t>
  </si>
  <si>
    <t>Elite Pacific Properties</t>
  </si>
  <si>
    <t>elitepacific.com</t>
  </si>
  <si>
    <t>40.5 Million</t>
  </si>
  <si>
    <t>Honolulu</t>
  </si>
  <si>
    <t>https://www.inc.com/profile/cira-infotech</t>
  </si>
  <si>
    <t>Cira Infotech</t>
  </si>
  <si>
    <t>cirainfotech.com</t>
  </si>
  <si>
    <t>ALPHARETTA</t>
  </si>
  <si>
    <t>https://www.inc.com/profile/nolan-transportation-group</t>
  </si>
  <si>
    <t>Nolan Transportation Group</t>
  </si>
  <si>
    <t>ntgfreight.com</t>
  </si>
  <si>
    <t>811.9 Million</t>
  </si>
  <si>
    <t>https://www.inc.com/profile/total-server-solutions</t>
  </si>
  <si>
    <t>Total Server Solutions</t>
  </si>
  <si>
    <t>totalserversolutions.com</t>
  </si>
  <si>
    <t>https://www.inc.com/profile/cirruslabs</t>
  </si>
  <si>
    <t>CirrusLabs</t>
  </si>
  <si>
    <t>cirruslabs.io</t>
  </si>
  <si>
    <t>https://www.inc.com/profile/mighty-8th-media</t>
  </si>
  <si>
    <t>Mighty 8th Media</t>
  </si>
  <si>
    <t>m8th.com</t>
  </si>
  <si>
    <t>https://www.inc.com/profile/vizzia-technologies</t>
  </si>
  <si>
    <t>Vizzia Technologies</t>
  </si>
  <si>
    <t>vizziatech.com</t>
  </si>
  <si>
    <t>https://www.inc.com/profile/arke-systems</t>
  </si>
  <si>
    <t>Arke Systems</t>
  </si>
  <si>
    <t>arke.com</t>
  </si>
  <si>
    <t>https://www.inc.com/profile/tayse-international-trading</t>
  </si>
  <si>
    <t>Tayse International Trading</t>
  </si>
  <si>
    <t>http://tayse.com</t>
  </si>
  <si>
    <t>CALHOUN</t>
  </si>
  <si>
    <t>https://www.inc.com/profile/bluewater-media</t>
  </si>
  <si>
    <t>Bluewater Media</t>
  </si>
  <si>
    <t>bluewatermedia.tv</t>
  </si>
  <si>
    <t>https://www.inc.com/profile/avtec-homes</t>
  </si>
  <si>
    <t>Avtec Homes</t>
  </si>
  <si>
    <t>avtechomes.com</t>
  </si>
  <si>
    <t>Palm Bay</t>
  </si>
  <si>
    <t>https://www.inc.com/profile/generx-generators</t>
  </si>
  <si>
    <t>GenerX Generators</t>
  </si>
  <si>
    <t>fixmygen.com</t>
  </si>
  <si>
    <t>https://www.inc.com/profile/amicon-management</t>
  </si>
  <si>
    <t>Amicon Management</t>
  </si>
  <si>
    <t>amiconmanagement.us</t>
  </si>
  <si>
    <t>https://www.inc.com/profile/m2e</t>
  </si>
  <si>
    <t>M2E</t>
  </si>
  <si>
    <t>m2e.com</t>
  </si>
  <si>
    <t>South Miami</t>
  </si>
  <si>
    <t>https://www.inc.com/profile/college-hunks-hauling-junk-and-moving-tampa-fl</t>
  </si>
  <si>
    <t>College Hunks Hauling Junk and Moving (Tampa, FL)</t>
  </si>
  <si>
    <t>chhj.com</t>
  </si>
  <si>
    <t>13.4 Million</t>
  </si>
  <si>
    <t>https://www.inc.com/profile/mckay-advertising-activation</t>
  </si>
  <si>
    <t>McKay Advertising + Activation</t>
  </si>
  <si>
    <t>mckayadvertising.com</t>
  </si>
  <si>
    <t>https://www.inc.com/profile/scribeamerica</t>
  </si>
  <si>
    <t>ScribeAmerica</t>
  </si>
  <si>
    <t>scribeamerica.com</t>
  </si>
  <si>
    <t>305.1 Million</t>
  </si>
  <si>
    <t>https://www.inc.com/profile/united-franchise-group</t>
  </si>
  <si>
    <t>United Franchise Group</t>
  </si>
  <si>
    <t>unitedfranchisegroup.com</t>
  </si>
  <si>
    <t>56.7 Million</t>
  </si>
  <si>
    <t>https://www.inc.com/profile/law-offices-of-anidjar</t>
  </si>
  <si>
    <t>Law Offices of Anidjar</t>
  </si>
  <si>
    <t>anidjarlevine.com</t>
  </si>
  <si>
    <t>https://www.inc.com/profile/nomadic-real-estate</t>
  </si>
  <si>
    <t>Nomadic Real Estate</t>
  </si>
  <si>
    <t>nomadicrealestate.com</t>
  </si>
  <si>
    <t>https://www.inc.com/profile/quicksilver-scientific</t>
  </si>
  <si>
    <t>Quicksilver Scientific</t>
  </si>
  <si>
    <t>quicksilverscientific.com</t>
  </si>
  <si>
    <t>https://www.inc.com/profile/freedom-healthcare-staffing</t>
  </si>
  <si>
    <t>Freedom Healthcare Staffing</t>
  </si>
  <si>
    <t>freedomhcs.com</t>
  </si>
  <si>
    <t>https://www.inc.com/profile/tridant-solutions</t>
  </si>
  <si>
    <t>Tridant Solutions</t>
  </si>
  <si>
    <t>tridantsolutions.com</t>
  </si>
  <si>
    <t>https://www.inc.com/profile/position2</t>
  </si>
  <si>
    <t>Position2</t>
  </si>
  <si>
    <t>position2.com</t>
  </si>
  <si>
    <t>65.2 Million</t>
  </si>
  <si>
    <t>https://www.inc.com/profile/perfect-snacks</t>
  </si>
  <si>
    <t>Perfect Snacks</t>
  </si>
  <si>
    <t>perfectsnacks.com</t>
  </si>
  <si>
    <t>https://www.inc.com/profile/inbenta-holdings</t>
  </si>
  <si>
    <t>Inbenta Holdings</t>
  </si>
  <si>
    <t>inbenta.com</t>
  </si>
  <si>
    <t>Foster City</t>
  </si>
  <si>
    <t>https://www.inc.com/profile/skyline-scaffold</t>
  </si>
  <si>
    <t>SkyLine Scaffold</t>
  </si>
  <si>
    <t>skylinescaffold.com</t>
  </si>
  <si>
    <t>https://www.inc.com/profile/patra</t>
  </si>
  <si>
    <t>Patra</t>
  </si>
  <si>
    <t>patracorp.com</t>
  </si>
  <si>
    <t>42.2 Million</t>
  </si>
  <si>
    <t>El Dorado Hills</t>
  </si>
  <si>
    <t>https://www.inc.com/profile/gebbs-healthcare-solutions</t>
  </si>
  <si>
    <t>GeBBS Healthcare Solutions</t>
  </si>
  <si>
    <t>gebbs.com</t>
  </si>
  <si>
    <t>73.9 Million</t>
  </si>
  <si>
    <t>Culver City</t>
  </si>
  <si>
    <t>https://www.inc.com/profile/hstpathways</t>
  </si>
  <si>
    <t>HSTpathways</t>
  </si>
  <si>
    <t>hstpathways.com</t>
  </si>
  <si>
    <t>https://www.inc.com/profile/rescue-the-behavior-change-agency</t>
  </si>
  <si>
    <t>Rescue | The Behavior Change Agency</t>
  </si>
  <si>
    <t>http://rescueagency.com</t>
  </si>
  <si>
    <t>https://www.inc.com/profile/beverly-hills-rejuvenation-center</t>
  </si>
  <si>
    <t>Beverly Hills Rejuvenation Center</t>
  </si>
  <si>
    <t>bhrcenter.com</t>
  </si>
  <si>
    <t>https://www.inc.com/profile/southwest-antennas</t>
  </si>
  <si>
    <t>Southwest Antennas</t>
  </si>
  <si>
    <t>http://southwestantennas.com</t>
  </si>
  <si>
    <t>https://www.inc.com/profile/teamlogic-it</t>
  </si>
  <si>
    <t>TeamLogic IT</t>
  </si>
  <si>
    <t>teamlogicit.com</t>
  </si>
  <si>
    <t>Mission Viejo</t>
  </si>
  <si>
    <t>https://www.inc.com/profile/amg-associates</t>
  </si>
  <si>
    <t>AMG &amp; Associates</t>
  </si>
  <si>
    <t>amgassociatesinc.com</t>
  </si>
  <si>
    <t>80.1 Million</t>
  </si>
  <si>
    <t>Santa Clarita</t>
  </si>
  <si>
    <t>https://www.inc.com/profile/norcal-ambulance</t>
  </si>
  <si>
    <t>NorCal Ambulance</t>
  </si>
  <si>
    <t>http://norcalambulance.com</t>
  </si>
  <si>
    <t>34.5 Million</t>
  </si>
  <si>
    <t>Livermore</t>
  </si>
  <si>
    <t>https://www.inc.com/profile/1point21-interactive</t>
  </si>
  <si>
    <t>1Point21 Interactive</t>
  </si>
  <si>
    <t>1point21interactive.com</t>
  </si>
  <si>
    <t>https://www.inc.com/profile/supply-solutions</t>
  </si>
  <si>
    <t>Supply Solutions</t>
  </si>
  <si>
    <t>casupplysolutions.com</t>
  </si>
  <si>
    <t>https://www.inc.com/profile/movoto</t>
  </si>
  <si>
    <t>Movoto</t>
  </si>
  <si>
    <t>movoto.com</t>
  </si>
  <si>
    <t>https://www.inc.com/profile/fastspring</t>
  </si>
  <si>
    <t>FastSpring</t>
  </si>
  <si>
    <t>fastspring.com</t>
  </si>
  <si>
    <t>https://www.inc.com/profile/referralexchange</t>
  </si>
  <si>
    <t>ReferralExchange</t>
  </si>
  <si>
    <t>referralexchange.com</t>
  </si>
  <si>
    <t>https://www.inc.com/profile/mindtouch</t>
  </si>
  <si>
    <t>MindTouch</t>
  </si>
  <si>
    <t>mindtouch.com</t>
  </si>
  <si>
    <t>https://www.inc.com/profile/ups-protection</t>
  </si>
  <si>
    <t>UPS Protection</t>
  </si>
  <si>
    <t>upsprotection.com</t>
  </si>
  <si>
    <t>anaheim</t>
  </si>
  <si>
    <t>https://www.inc.com/profile/softclouds</t>
  </si>
  <si>
    <t>SoftClouds</t>
  </si>
  <si>
    <t>softclouds.com</t>
  </si>
  <si>
    <t>https://www.inc.com/profile/corefact</t>
  </si>
  <si>
    <t>Corefact</t>
  </si>
  <si>
    <t>corefact.com</t>
  </si>
  <si>
    <t>https://www.inc.com/profile/mobile-advance</t>
  </si>
  <si>
    <t>Mobile Advance</t>
  </si>
  <si>
    <t>mobileadvance.com</t>
  </si>
  <si>
    <t>24.3 Million</t>
  </si>
  <si>
    <t>https://www.inc.com/profile/sovereign-lending-group</t>
  </si>
  <si>
    <t>Sovereign Lending Group</t>
  </si>
  <si>
    <t>slgmortgage.com</t>
  </si>
  <si>
    <t>https://www.inc.com/profile/upsellit</t>
  </si>
  <si>
    <t>UpSellit</t>
  </si>
  <si>
    <t>upsellit.com</t>
  </si>
  <si>
    <t>https://www.inc.com/profile/data-path</t>
  </si>
  <si>
    <t>Data Path</t>
  </si>
  <si>
    <t>mydatapath.com</t>
  </si>
  <si>
    <t>Modesto</t>
  </si>
  <si>
    <t>https://www.inc.com/profile/my-home-group-real-estate</t>
  </si>
  <si>
    <t>My Home Group Real Estate</t>
  </si>
  <si>
    <t>myhomegroup.com</t>
  </si>
  <si>
    <t>https://www.inc.com/profile/flexprint-managed-print-solutions</t>
  </si>
  <si>
    <t>FlexPrint Managed Print Solutions</t>
  </si>
  <si>
    <t>flextg.com</t>
  </si>
  <si>
    <t>257 Million</t>
  </si>
  <si>
    <t>MESA</t>
  </si>
  <si>
    <t>https://www.inc.com/profile/tiempo-development</t>
  </si>
  <si>
    <t>Tiempo Development</t>
  </si>
  <si>
    <t>tiempodevelopment.com</t>
  </si>
  <si>
    <t>https://www.inc.com/profile/isos-technology</t>
  </si>
  <si>
    <t>Isos Technology</t>
  </si>
  <si>
    <t>isostech.com</t>
  </si>
  <si>
    <t>https://www.inc.com/profile/wavefly-powered-by-jmf-solutions</t>
  </si>
  <si>
    <t>WaveFly Powered by JMF Solutions</t>
  </si>
  <si>
    <t>wavefly.com</t>
  </si>
  <si>
    <t>Daphne</t>
  </si>
  <si>
    <t>https://www.inc.com/profile/nlogic</t>
  </si>
  <si>
    <t>nLogic</t>
  </si>
  <si>
    <t>nlogic.com</t>
  </si>
  <si>
    <t>48.5 Million</t>
  </si>
  <si>
    <t>https://www.inc.com/profile/accureg-software</t>
  </si>
  <si>
    <t>AccuReg Software</t>
  </si>
  <si>
    <t>accuregsoftware.com</t>
  </si>
  <si>
    <t>https://www.inc.com/profile/trideum-corporation</t>
  </si>
  <si>
    <t>Trideum Corporation</t>
  </si>
  <si>
    <t>trideum.com</t>
  </si>
  <si>
    <t>https://www.inc.com/profile/arc-contracting</t>
  </si>
  <si>
    <t>ARC Contracting</t>
  </si>
  <si>
    <t>http://arccontracting.com</t>
  </si>
  <si>
    <t>Neenah</t>
  </si>
  <si>
    <t>https://www.inc.com/profile/vantage-point</t>
  </si>
  <si>
    <t>Vantage Point</t>
  </si>
  <si>
    <t>vpcinnovations.com</t>
  </si>
  <si>
    <t>kenosha</t>
  </si>
  <si>
    <t>https://www.inc.com/profile/pointe-pest-control-id</t>
  </si>
  <si>
    <t>Pointe Pest Control-ID</t>
  </si>
  <si>
    <t>pointepest.com</t>
  </si>
  <si>
    <t>LIBERTY LAKE</t>
  </si>
  <si>
    <t>https://www.inc.com/profile/chair-10-marketing</t>
  </si>
  <si>
    <t>Chair 10 Marketing</t>
  </si>
  <si>
    <t>http://chair10marketing.com</t>
  </si>
  <si>
    <t>https://www.inc.com/profile/netrush</t>
  </si>
  <si>
    <t>Netrush</t>
  </si>
  <si>
    <t>netrush.com</t>
  </si>
  <si>
    <t>147.5 Million</t>
  </si>
  <si>
    <t>https://www.inc.com/profile/limeade</t>
  </si>
  <si>
    <t>Limeade</t>
  </si>
  <si>
    <t>limeade.com</t>
  </si>
  <si>
    <t>https://www.inc.com/profile/savan-group</t>
  </si>
  <si>
    <t>Savan Group</t>
  </si>
  <si>
    <t>savangroup.com</t>
  </si>
  <si>
    <t>https://www.inc.com/profile/intelligent-waves</t>
  </si>
  <si>
    <t>Intelligent Waves</t>
  </si>
  <si>
    <t>intelligentwaves.com</t>
  </si>
  <si>
    <t>https://www.inc.com/profile/nationwide-it-services</t>
  </si>
  <si>
    <t>Nationwide IT Services</t>
  </si>
  <si>
    <t>nw-its.com</t>
  </si>
  <si>
    <t>https://www.inc.com/profile/k3-solutions</t>
  </si>
  <si>
    <t>K3 Solutions</t>
  </si>
  <si>
    <t>k3-solutions.com</t>
  </si>
  <si>
    <t>Luray</t>
  </si>
  <si>
    <t>https://www.inc.com/profile/brillient-corporation</t>
  </si>
  <si>
    <t>Brillient Corporation</t>
  </si>
  <si>
    <t>brillient.net</t>
  </si>
  <si>
    <t>https://www.inc.com/profile/dermacare-hampton-roads</t>
  </si>
  <si>
    <t>Dermacare Hampton Roads</t>
  </si>
  <si>
    <t>dermacarehr.com</t>
  </si>
  <si>
    <t>https://www.inc.com/profile/netsearch-digital-marketing</t>
  </si>
  <si>
    <t>NetSearch Digital Marketing</t>
  </si>
  <si>
    <t>netsearchdigitalmarketing.com</t>
  </si>
  <si>
    <t>https://www.inc.com/profile/federalconferencecom</t>
  </si>
  <si>
    <t>FederalConference.com</t>
  </si>
  <si>
    <t>federalconference.com</t>
  </si>
  <si>
    <t>https://www.inc.com/profile/trowbridge-trowbridge</t>
  </si>
  <si>
    <t>Trowbridge &amp; Trowbridge</t>
  </si>
  <si>
    <t>tt-llc.com</t>
  </si>
  <si>
    <t>78.7 Million</t>
  </si>
  <si>
    <t>https://www.inc.com/profile/contract-solutions</t>
  </si>
  <si>
    <t>Contract Solutions</t>
  </si>
  <si>
    <t>contractsolutions-inc.com</t>
  </si>
  <si>
    <t>MANASSAS</t>
  </si>
  <si>
    <t>https://www.inc.com/profile/image-business-interiors</t>
  </si>
  <si>
    <t>Image Business Interiors</t>
  </si>
  <si>
    <t>ibiva.com</t>
  </si>
  <si>
    <t>https://www.inc.com/profile/3pillar-global</t>
  </si>
  <si>
    <t>3Pillar Global</t>
  </si>
  <si>
    <t>3pillarglobal.com</t>
  </si>
  <si>
    <t>53.7 Million</t>
  </si>
  <si>
    <t>https://www.inc.com/profile/ids-international-government-services</t>
  </si>
  <si>
    <t>IDS International Government Services</t>
  </si>
  <si>
    <t>idsinternational.com</t>
  </si>
  <si>
    <t>44.7 Million</t>
  </si>
  <si>
    <t>https://www.inc.com/profile/morton</t>
  </si>
  <si>
    <t>Morton</t>
  </si>
  <si>
    <t>themortonway.com</t>
  </si>
  <si>
    <t>https://www.inc.com/profile/full-visibility</t>
  </si>
  <si>
    <t>Full Visibility</t>
  </si>
  <si>
    <t>fullvisibility.com</t>
  </si>
  <si>
    <t>https://www.inc.com/profile/all-pro-security</t>
  </si>
  <si>
    <t>All Pro Security</t>
  </si>
  <si>
    <t>apsguards.com</t>
  </si>
  <si>
    <t>Pleasant Grove</t>
  </si>
  <si>
    <t>https://www.inc.com/profile/220-marketing-group-xurli</t>
  </si>
  <si>
    <t>2:20 Marketing Group /Xurli</t>
  </si>
  <si>
    <t>xurli.com</t>
  </si>
  <si>
    <t>Saint George</t>
  </si>
  <si>
    <t>https://www.inc.com/profile/applicantpro</t>
  </si>
  <si>
    <t>ApplicantPro</t>
  </si>
  <si>
    <t>applicantpro.com</t>
  </si>
  <si>
    <t>Eagle Mountain</t>
  </si>
  <si>
    <t>https://www.inc.com/profile/kerberos-international</t>
  </si>
  <si>
    <t>Kerberos International</t>
  </si>
  <si>
    <t>kerberosinc.com</t>
  </si>
  <si>
    <t>https://www.inc.com/profile/strait</t>
  </si>
  <si>
    <t>Strait</t>
  </si>
  <si>
    <t>straitcapital.com</t>
  </si>
  <si>
    <t>https://www.inc.com/profile/healthmark-group</t>
  </si>
  <si>
    <t>HealthMark Group</t>
  </si>
  <si>
    <t>healthmark-group.com</t>
  </si>
  <si>
    <t>https://www.inc.com/profile/alliance-family-of-companies</t>
  </si>
  <si>
    <t>Alliance Family of Companies</t>
  </si>
  <si>
    <t>afcompanies.com</t>
  </si>
  <si>
    <t>https://www.inc.com/profile/austin-capital-bank</t>
  </si>
  <si>
    <t>Austin Capital Bank</t>
  </si>
  <si>
    <t>austincapitalbank.com</t>
  </si>
  <si>
    <t>https://www.inc.com/profile/symplr</t>
  </si>
  <si>
    <t>Symplr</t>
  </si>
  <si>
    <t>http://symplr.com</t>
  </si>
  <si>
    <t>63.1 Million</t>
  </si>
  <si>
    <t>https://www.inc.com/profile/ebquickstart</t>
  </si>
  <si>
    <t>EBQuickstart</t>
  </si>
  <si>
    <t>ebq.com</t>
  </si>
  <si>
    <t>https://www.inc.com/profile/centex-technologies</t>
  </si>
  <si>
    <t>Centex Technologies</t>
  </si>
  <si>
    <t>centextech.com</t>
  </si>
  <si>
    <t>https://www.inc.com/profile/truepoint-communications</t>
  </si>
  <si>
    <t>TruePoint Communications</t>
  </si>
  <si>
    <t>truepointagency.com</t>
  </si>
  <si>
    <t>https://www.inc.com/profile/patriot-pool-and-spa</t>
  </si>
  <si>
    <t>Patriot Pool and Spa</t>
  </si>
  <si>
    <t>patriotpoolandspa.com</t>
  </si>
  <si>
    <t>https://www.inc.com/profile/service-direct</t>
  </si>
  <si>
    <t>Service Direct</t>
  </si>
  <si>
    <t>servicedirect.com</t>
  </si>
  <si>
    <t>https://www.inc.com/profile/bilt-rite-scaffold</t>
  </si>
  <si>
    <t>Bilt Rite Scaffold</t>
  </si>
  <si>
    <t>biltritescaffold.com</t>
  </si>
  <si>
    <t>https://www.inc.com/profile/gds-link</t>
  </si>
  <si>
    <t>GDS Link</t>
  </si>
  <si>
    <t>gdslink.com</t>
  </si>
  <si>
    <t>https://www.inc.com/profile/natran</t>
  </si>
  <si>
    <t>Natran</t>
  </si>
  <si>
    <t>natran.com</t>
  </si>
  <si>
    <t>https://www.inc.com/profile/elite-innovative-solutions</t>
  </si>
  <si>
    <t>Elite Innovative Solutions</t>
  </si>
  <si>
    <t>eliteisinc.com</t>
  </si>
  <si>
    <t>https://www.inc.com/profile/gemini-tech-services</t>
  </si>
  <si>
    <t>Gemini Tech Services</t>
  </si>
  <si>
    <t>geminitechservices.com</t>
  </si>
  <si>
    <t>Willow Park</t>
  </si>
  <si>
    <t>https://www.inc.com/profile/hiatus-spa-retreat</t>
  </si>
  <si>
    <t>Hiatus Spa Retreat</t>
  </si>
  <si>
    <t>hiatusspa.com</t>
  </si>
  <si>
    <t>https://www.inc.com/profile/emergicon</t>
  </si>
  <si>
    <t>Emergicon</t>
  </si>
  <si>
    <t>emergicon.com</t>
  </si>
  <si>
    <t>https://www.inc.com/profile/birds-barbershop</t>
  </si>
  <si>
    <t>Birds Barbershop</t>
  </si>
  <si>
    <t>birdsbarbershop.com</t>
  </si>
  <si>
    <t>https://www.inc.com/profile/milk-honey</t>
  </si>
  <si>
    <t>Milk + Honey</t>
  </si>
  <si>
    <t>http://milkandhoneyspa.com</t>
  </si>
  <si>
    <t>https://www.inc.com/profile/forthea-interactive</t>
  </si>
  <si>
    <t>Forthea Interactive</t>
  </si>
  <si>
    <t>forthea.com</t>
  </si>
  <si>
    <t>https://www.inc.com/profile/walker-elliott</t>
  </si>
  <si>
    <t>Walker Elliott</t>
  </si>
  <si>
    <t>walker-elliott.com</t>
  </si>
  <si>
    <t>https://www.inc.com/profile/rogers-healy-and-associates-real-estate</t>
  </si>
  <si>
    <t>Rogers Healy and Associates Real Estate</t>
  </si>
  <si>
    <t>rogershealy.com</t>
  </si>
  <si>
    <t>https://www.inc.com/profile/jetco-delivery</t>
  </si>
  <si>
    <t>Jetco Delivery</t>
  </si>
  <si>
    <t>http://jetcodelivery.com</t>
  </si>
  <si>
    <t>48.3 Million</t>
  </si>
  <si>
    <t>https://www.inc.com/profile/bernard-health</t>
  </si>
  <si>
    <t>Bernard Health</t>
  </si>
  <si>
    <t>bernardhealth.com</t>
  </si>
  <si>
    <t>https://www.inc.com/profile/benchmark-realty</t>
  </si>
  <si>
    <t>Benchmark Realty</t>
  </si>
  <si>
    <t>benchmarkrealtytn.com</t>
  </si>
  <si>
    <t>64.9 Million</t>
  </si>
  <si>
    <t>https://www.inc.com/profile/ob-hospitalist-group</t>
  </si>
  <si>
    <t>Ob Hospitalist Group</t>
  </si>
  <si>
    <t>obhg.com</t>
  </si>
  <si>
    <t>226.8 Million</t>
  </si>
  <si>
    <t>https://www.inc.com/profile/holzer-resnick-contracting</t>
  </si>
  <si>
    <t>Holzer Resnick Contracting</t>
  </si>
  <si>
    <t>holzerresnick.com</t>
  </si>
  <si>
    <t>https://www.inc.com/profile/cotn-wash</t>
  </si>
  <si>
    <t>Dropps</t>
  </si>
  <si>
    <t>http://dropps.com</t>
  </si>
  <si>
    <t>https://www.inc.com/profile/the-dagit-group</t>
  </si>
  <si>
    <t>The Dagit Group</t>
  </si>
  <si>
    <t>http://dagitgroup.com</t>
  </si>
  <si>
    <t>32.1 Million</t>
  </si>
  <si>
    <t>https://www.inc.com/profile/webfx</t>
  </si>
  <si>
    <t>WebFX</t>
  </si>
  <si>
    <t>webfx.com</t>
  </si>
  <si>
    <t>https://www.inc.com/profile/municibid</t>
  </si>
  <si>
    <t>Municibid</t>
  </si>
  <si>
    <t>municibid.com</t>
  </si>
  <si>
    <t>https://www.inc.com/profile/classic-rock-fabrication</t>
  </si>
  <si>
    <t>Classic Rock Fabrication</t>
  </si>
  <si>
    <t>classicrockfab.com</t>
  </si>
  <si>
    <t>https://www.inc.com/profile/the-denzel-group</t>
  </si>
  <si>
    <t>The Denzel Group</t>
  </si>
  <si>
    <t>thedenzelgroup.com</t>
  </si>
  <si>
    <t>https://www.inc.com/profile/royal-vending</t>
  </si>
  <si>
    <t>Royal Vending</t>
  </si>
  <si>
    <t>royalvendingnw.com</t>
  </si>
  <si>
    <t>https://www.inc.com/profile/authentic-custom-homes</t>
  </si>
  <si>
    <t>Authentic Custom Homes</t>
  </si>
  <si>
    <t>buildauthentic.com</t>
  </si>
  <si>
    <t>Edmond</t>
  </si>
  <si>
    <t>https://www.inc.com/profile/willys</t>
  </si>
  <si>
    <t>Willy's</t>
  </si>
  <si>
    <t>willyssalsa.com</t>
  </si>
  <si>
    <t>Swanton</t>
  </si>
  <si>
    <t>https://www.inc.com/profile/johnson-roofing-restoration</t>
  </si>
  <si>
    <t>Johnson Roofing &amp; Restoration</t>
  </si>
  <si>
    <t>johnsonroofs.com</t>
  </si>
  <si>
    <t>Toledo</t>
  </si>
  <si>
    <t>https://www.inc.com/profile/infotrust</t>
  </si>
  <si>
    <t>InfoTrust</t>
  </si>
  <si>
    <t>infotrust.com</t>
  </si>
  <si>
    <t>Blue Ash</t>
  </si>
  <si>
    <t>https://www.inc.com/profile/cutting-edge-countertops</t>
  </si>
  <si>
    <t>Cutting Edge Countertops</t>
  </si>
  <si>
    <t>cectops.com</t>
  </si>
  <si>
    <t>https://www.inc.com/profile/payroll4constructioncom</t>
  </si>
  <si>
    <t>Payroll4Construction.com</t>
  </si>
  <si>
    <t>payroll4construction.com</t>
  </si>
  <si>
    <t>https://www.inc.com/profile/reliable-staffing-services</t>
  </si>
  <si>
    <t>Reliable Staffing Services</t>
  </si>
  <si>
    <t>rssstaffing.com</t>
  </si>
  <si>
    <t>Jackson</t>
  </si>
  <si>
    <t>https://www.inc.com/profile/insight2profit</t>
  </si>
  <si>
    <t>Insight2Profit</t>
  </si>
  <si>
    <t>http://insight2profit.com</t>
  </si>
  <si>
    <t>30 Million</t>
  </si>
  <si>
    <t>https://www.inc.com/profile/tacg</t>
  </si>
  <si>
    <t>TACG</t>
  </si>
  <si>
    <t>tacgsolutions.com</t>
  </si>
  <si>
    <t>https://www.inc.com/profile/on-partners</t>
  </si>
  <si>
    <t>ON Partners</t>
  </si>
  <si>
    <t>onpartners.com</t>
  </si>
  <si>
    <t>26.3 Million</t>
  </si>
  <si>
    <t>https://www.inc.com/profile/consolidus</t>
  </si>
  <si>
    <t>Consolidus</t>
  </si>
  <si>
    <t>consolidus.com</t>
  </si>
  <si>
    <t>https://www.inc.com/profile/1st-choice-roofing-company</t>
  </si>
  <si>
    <t>1st Choice Roofing Company</t>
  </si>
  <si>
    <t>1stchoiceroofing.com</t>
  </si>
  <si>
    <t>https://www.inc.com/profile/wtwh-media</t>
  </si>
  <si>
    <t>WTWH Media</t>
  </si>
  <si>
    <t>wtwhmedia.com</t>
  </si>
  <si>
    <t>16.6 Million</t>
  </si>
  <si>
    <t>https://www.inc.com/profile/cipher-tech-solutions</t>
  </si>
  <si>
    <t>Cipher Tech Solutions</t>
  </si>
  <si>
    <t>ciphertechsolutions.com</t>
  </si>
  <si>
    <t>Upper Nyack</t>
  </si>
  <si>
    <t>https://www.inc.com/profile/pure-adapt</t>
  </si>
  <si>
    <t>Pure Adapt</t>
  </si>
  <si>
    <t>pureadapt.com</t>
  </si>
  <si>
    <t>Guilderland Center</t>
  </si>
  <si>
    <t>https://www.inc.com/profile/pure-group-of-insurance-companies</t>
  </si>
  <si>
    <t>PURE Group of Insurance Companies</t>
  </si>
  <si>
    <t>pureinsurance.com</t>
  </si>
  <si>
    <t>983.3 Million</t>
  </si>
  <si>
    <t>White Plains</t>
  </si>
  <si>
    <t>https://www.inc.com/profile/imobile</t>
  </si>
  <si>
    <t>iMobile</t>
  </si>
  <si>
    <t>sprint.com/storefronts/sd/imobile/bg/about-imobile</t>
  </si>
  <si>
    <t>319.5 Million</t>
  </si>
  <si>
    <t>Plainview</t>
  </si>
  <si>
    <t>https://www.inc.com/profile/ehealth-technologies</t>
  </si>
  <si>
    <t>eHealth Technologies</t>
  </si>
  <si>
    <t>ehealthtechnologies.com</t>
  </si>
  <si>
    <t>West Henrietta</t>
  </si>
  <si>
    <t>https://www.inc.com/profile/path-interactive</t>
  </si>
  <si>
    <t>Path Interactive</t>
  </si>
  <si>
    <t>pathinteractive.com</t>
  </si>
  <si>
    <t>https://www.inc.com/profile/computer-solutions-east</t>
  </si>
  <si>
    <t>Computer Solutions East</t>
  </si>
  <si>
    <t>computersolutionseast.com</t>
  </si>
  <si>
    <t>New Rochelle</t>
  </si>
  <si>
    <t>https://www.inc.com/profile/heavy-equipment-colleges-of-america</t>
  </si>
  <si>
    <t>Heavy Equipment Colleges of America</t>
  </si>
  <si>
    <t>hecofa.com</t>
  </si>
  <si>
    <t>https://www.inc.com/profile/rapidvisa</t>
  </si>
  <si>
    <t>RapidVisa</t>
  </si>
  <si>
    <t>rapidvisa.com</t>
  </si>
  <si>
    <t>https://www.inc.com/profile/burgos-group</t>
  </si>
  <si>
    <t>Burgos Group</t>
  </si>
  <si>
    <t>burgosgroup.com</t>
  </si>
  <si>
    <t>https://www.inc.com/profile/fusion</t>
  </si>
  <si>
    <t>Fusion</t>
  </si>
  <si>
    <t>fusionehr.com</t>
  </si>
  <si>
    <t>Woodbridge</t>
  </si>
  <si>
    <t>https://www.inc.com/profile/strong-together-fitness</t>
  </si>
  <si>
    <t>Strong Together Fitness</t>
  </si>
  <si>
    <t>strongtogetherfitness.com</t>
  </si>
  <si>
    <t>Hackettstown</t>
  </si>
  <si>
    <t>https://www.inc.com/profile/z-transportation</t>
  </si>
  <si>
    <t>Z Transportation</t>
  </si>
  <si>
    <t>ztransport.net</t>
  </si>
  <si>
    <t>Wharton</t>
  </si>
  <si>
    <t>https://www.inc.com/profile/atria-consulting</t>
  </si>
  <si>
    <t>Atria Consulting</t>
  </si>
  <si>
    <t>http://atriaconsulting.com</t>
  </si>
  <si>
    <t>https://www.inc.com/profile/kavayah-solutions</t>
  </si>
  <si>
    <t>Kavayah Solutions</t>
  </si>
  <si>
    <t>http://kavayahsolutions.com</t>
  </si>
  <si>
    <t>https://www.inc.com/profile/swanktekinc</t>
  </si>
  <si>
    <t>Swanktek</t>
  </si>
  <si>
    <t>http://swanktek.com</t>
  </si>
  <si>
    <t>Nutley</t>
  </si>
  <si>
    <t>https://www.inc.com/profile/investigroup-limited-liability-company</t>
  </si>
  <si>
    <t>Investigroup Limited Liability Company</t>
  </si>
  <si>
    <t>investigroup.com</t>
  </si>
  <si>
    <t>HILLSIDE</t>
  </si>
  <si>
    <t>https://www.inc.com/profile/servicenginebpo</t>
  </si>
  <si>
    <t>Sebpo</t>
  </si>
  <si>
    <t>http://sebpo.com</t>
  </si>
  <si>
    <t>Marlton</t>
  </si>
  <si>
    <t>https://www.inc.com/profile/politemail-software</t>
  </si>
  <si>
    <t>PoliteMail Software</t>
  </si>
  <si>
    <t>politemail.com</t>
  </si>
  <si>
    <t>Greenland</t>
  </si>
  <si>
    <t>https://www.inc.com/profile/optiline-enterprises</t>
  </si>
  <si>
    <t>Optiline Enterprises</t>
  </si>
  <si>
    <t>optiline.co</t>
  </si>
  <si>
    <t>Nashua</t>
  </si>
  <si>
    <t>https://www.inc.com/profile/metro-stars-gymnastics</t>
  </si>
  <si>
    <t>Metro Stars Gymnastics</t>
  </si>
  <si>
    <t>metrostarsgym.com</t>
  </si>
  <si>
    <t>https://www.inc.com/profile/triage-medical-staffing</t>
  </si>
  <si>
    <t>Triage Medical Staffing</t>
  </si>
  <si>
    <t>triagestaff.com</t>
  </si>
  <si>
    <t>82.8 Million</t>
  </si>
  <si>
    <t>https://www.inc.com/profile/infogressive</t>
  </si>
  <si>
    <t>Infogressive</t>
  </si>
  <si>
    <t>infogressive.com</t>
  </si>
  <si>
    <t>https://www.inc.com/profile/vivayic</t>
  </si>
  <si>
    <t>Vivayic</t>
  </si>
  <si>
    <t>vivayic.com</t>
  </si>
  <si>
    <t>https://www.inc.com/profile/haga-kommer</t>
  </si>
  <si>
    <t>Haga Kommer</t>
  </si>
  <si>
    <t>hagakommer.com</t>
  </si>
  <si>
    <t>https://www.inc.com/profile/jeff-shipley-enterprises</t>
  </si>
  <si>
    <t>Jeff Shipley Enterprises</t>
  </si>
  <si>
    <t>facebook.com/jsefamily</t>
  </si>
  <si>
    <t>https://www.inc.com/profile/done-right-merchandising</t>
  </si>
  <si>
    <t>Done Right Merchandising</t>
  </si>
  <si>
    <t>donerightmerchandising.com</t>
  </si>
  <si>
    <t>https://www.inc.com/profile/open-sky-group</t>
  </si>
  <si>
    <t>Open Sky Group</t>
  </si>
  <si>
    <t>openskygroup.com</t>
  </si>
  <si>
    <t>Fuquay-Varina</t>
  </si>
  <si>
    <t>https://www.inc.com/profile/vergent-lms</t>
  </si>
  <si>
    <t>Vergent LMS</t>
  </si>
  <si>
    <t>vergentlms.com</t>
  </si>
  <si>
    <t>Ridgeland</t>
  </si>
  <si>
    <t>https://www.inc.com/profile/aok-rvs</t>
  </si>
  <si>
    <t>AOK RVs</t>
  </si>
  <si>
    <t>aokrvs.com</t>
  </si>
  <si>
    <t>Laurie</t>
  </si>
  <si>
    <t>https://www.inc.com/profile/side-by-side-stuff</t>
  </si>
  <si>
    <t>Side By Side Stuff</t>
  </si>
  <si>
    <t>sidebysidestuff.com</t>
  </si>
  <si>
    <t>Drexel</t>
  </si>
  <si>
    <t>https://www.inc.com/profile/worcester-companies</t>
  </si>
  <si>
    <t>Worcester Companies</t>
  </si>
  <si>
    <t>worcesterinvestments.com</t>
  </si>
  <si>
    <t>https://www.inc.com/profile/proozy</t>
  </si>
  <si>
    <t>Proozy</t>
  </si>
  <si>
    <t>proozy.com</t>
  </si>
  <si>
    <t>eagan</t>
  </si>
  <si>
    <t>https://www.inc.com/profile/saturn-tech</t>
  </si>
  <si>
    <t>Saturn Tech</t>
  </si>
  <si>
    <t>saanvi.us</t>
  </si>
  <si>
    <t>https://www.inc.com/profile/pendant-automation</t>
  </si>
  <si>
    <t>Pendant Automation</t>
  </si>
  <si>
    <t>pendantautomation.com</t>
  </si>
  <si>
    <t>Havre de Grace</t>
  </si>
  <si>
    <t>https://www.inc.com/profile/arch-systems</t>
  </si>
  <si>
    <t>Arch Systems</t>
  </si>
  <si>
    <t>archsystemsinc.com</t>
  </si>
  <si>
    <t>https://www.inc.com/profile/window-nation</t>
  </si>
  <si>
    <t>Window Nation</t>
  </si>
  <si>
    <t>windownation.com</t>
  </si>
  <si>
    <t>132.4 Million</t>
  </si>
  <si>
    <t>https://www.inc.com/profile/homespire-mortgage</t>
  </si>
  <si>
    <t>Homespire Mortgage</t>
  </si>
  <si>
    <t>homespiremortgage.com</t>
  </si>
  <si>
    <t>https://www.inc.com/profile/first-help-financial</t>
  </si>
  <si>
    <t>First Help Financial</t>
  </si>
  <si>
    <t>firsthelpfinancial.com</t>
  </si>
  <si>
    <t>https://www.inc.com/profile/archimedia-solutions-group</t>
  </si>
  <si>
    <t>Archimedia Solutions Group</t>
  </si>
  <si>
    <t>archimediasg.com</t>
  </si>
  <si>
    <t>Danvers</t>
  </si>
  <si>
    <t>https://www.inc.com/profile/coretelligent</t>
  </si>
  <si>
    <t>Coretelligent</t>
  </si>
  <si>
    <t>coretelligent.com</t>
  </si>
  <si>
    <t>https://www.inc.com/profile/red-group</t>
  </si>
  <si>
    <t>RED Group</t>
  </si>
  <si>
    <t>http://redgroup-llc.com</t>
  </si>
  <si>
    <t>https://www.inc.com/profile/excel-services</t>
  </si>
  <si>
    <t>Excel Services</t>
  </si>
  <si>
    <t>excelservices.biz</t>
  </si>
  <si>
    <t>https://www.inc.com/profile/veracity-consulting</t>
  </si>
  <si>
    <t>Veracity Consulting</t>
  </si>
  <si>
    <t>engageveracity.com</t>
  </si>
  <si>
    <t>https://www.inc.com/profile/prosper-group</t>
  </si>
  <si>
    <t>Prosper Group</t>
  </si>
  <si>
    <t>http://prospergroupcorp.com</t>
  </si>
  <si>
    <t>https://www.inc.com/profile/levementum</t>
  </si>
  <si>
    <t>Levementum</t>
  </si>
  <si>
    <t>levdigital.com</t>
  </si>
  <si>
    <t>https://www.inc.com/profile/formassembly</t>
  </si>
  <si>
    <t>FormAssembly</t>
  </si>
  <si>
    <t>formassembly.com</t>
  </si>
  <si>
    <t>https://www.inc.com/profile/element-three</t>
  </si>
  <si>
    <t>Element Three</t>
  </si>
  <si>
    <t>elementthree.com</t>
  </si>
  <si>
    <t>https://www.inc.com/profile/senior1care</t>
  </si>
  <si>
    <t>Senior1Care</t>
  </si>
  <si>
    <t>senior1care.com</t>
  </si>
  <si>
    <t>Mishawaka</t>
  </si>
  <si>
    <t>https://www.inc.com/profile/kentech</t>
  </si>
  <si>
    <t>Kentech</t>
  </si>
  <si>
    <t>http://ekentech.com</t>
  </si>
  <si>
    <t>https://www.inc.com/profile/endurance</t>
  </si>
  <si>
    <t>Endurance</t>
  </si>
  <si>
    <t>endurancewarranty.com</t>
  </si>
  <si>
    <t>486.5 Million</t>
  </si>
  <si>
    <t>Northbrook</t>
  </si>
  <si>
    <t>https://www.inc.com/profile/perkspot</t>
  </si>
  <si>
    <t>PerkSpot</t>
  </si>
  <si>
    <t>perkspot.com</t>
  </si>
  <si>
    <t>https://www.inc.com/profile/gp-transco</t>
  </si>
  <si>
    <t>GP Transco</t>
  </si>
  <si>
    <t>gptransco.com</t>
  </si>
  <si>
    <t>Darien</t>
  </si>
  <si>
    <t>https://www.inc.com/profile/powerreviews</t>
  </si>
  <si>
    <t>PowerReviews</t>
  </si>
  <si>
    <t>powerreviews.com</t>
  </si>
  <si>
    <t>https://www.inc.com/profile/mediafly</t>
  </si>
  <si>
    <t>Mediafly</t>
  </si>
  <si>
    <t>mediafly.com</t>
  </si>
  <si>
    <t>https://www.inc.com/profile/logical-media-group</t>
  </si>
  <si>
    <t>Logical Media Group</t>
  </si>
  <si>
    <t>logicalmediagroup.com</t>
  </si>
  <si>
    <t>https://www.inc.com/profile/signature-bank</t>
  </si>
  <si>
    <t>Signature Bank</t>
  </si>
  <si>
    <t>signaturebank.bank</t>
  </si>
  <si>
    <t>Rosemont</t>
  </si>
  <si>
    <t>https://www.inc.com/profile/motherg</t>
  </si>
  <si>
    <t>MotherG</t>
  </si>
  <si>
    <t>motherg.com</t>
  </si>
  <si>
    <t>https://www.inc.com/profile/assisting-hands-home-care</t>
  </si>
  <si>
    <t>Assisting Hands Home Care</t>
  </si>
  <si>
    <t>assistinghands.com</t>
  </si>
  <si>
    <t>66.1 Million</t>
  </si>
  <si>
    <t>Boise City-Nampa, ID</t>
  </si>
  <si>
    <t>Nampa</t>
  </si>
  <si>
    <t>https://www.inc.com/profile/reduce</t>
  </si>
  <si>
    <t>Reduce</t>
  </si>
  <si>
    <t>reduceeveryday.com</t>
  </si>
  <si>
    <t>32.6 Million</t>
  </si>
  <si>
    <t>https://www.inc.com/profile/chandlee-and-sons-construction</t>
  </si>
  <si>
    <t>Chandlee and Sons Construction</t>
  </si>
  <si>
    <t>chandleeandsonsconstruction.com</t>
  </si>
  <si>
    <t>https://www.inc.com/profile/sawtst</t>
  </si>
  <si>
    <t>Sawtst</t>
  </si>
  <si>
    <t>http://sawtst.com</t>
  </si>
  <si>
    <t>Newnan</t>
  </si>
  <si>
    <t>https://www.inc.com/profile/modern-market-master</t>
  </si>
  <si>
    <t>Modern Market Master</t>
  </si>
  <si>
    <t>mmm-express.com</t>
  </si>
  <si>
    <t>winder</t>
  </si>
  <si>
    <t>https://www.inc.com/profile/repay</t>
  </si>
  <si>
    <t>Repay</t>
  </si>
  <si>
    <t>http://repay.com</t>
  </si>
  <si>
    <t>130 Million</t>
  </si>
  <si>
    <t>https://www.inc.com/profile/qiigo</t>
  </si>
  <si>
    <t>Qiigo</t>
  </si>
  <si>
    <t>qiigo.com</t>
  </si>
  <si>
    <t>https://www.inc.com/profile/engineered-solutions-of-ga</t>
  </si>
  <si>
    <t>Engineered Solutions of GA</t>
  </si>
  <si>
    <t>esogrepair.com</t>
  </si>
  <si>
    <t>marietta</t>
  </si>
  <si>
    <t>https://www.inc.com/profile/accelerated-claims</t>
  </si>
  <si>
    <t>Accelerated Claims</t>
  </si>
  <si>
    <t>accelclaims.com</t>
  </si>
  <si>
    <t>https://www.inc.com/profile/optimum-rv</t>
  </si>
  <si>
    <t>Optimum RV</t>
  </si>
  <si>
    <t>optimumrv.com</t>
  </si>
  <si>
    <t>55.6 Million</t>
  </si>
  <si>
    <t>Ocala</t>
  </si>
  <si>
    <t>https://www.inc.com/profile/it-authorities</t>
  </si>
  <si>
    <t>IT Authorities</t>
  </si>
  <si>
    <t>itauthorities.com</t>
  </si>
  <si>
    <t>https://www.inc.com/profile/golden-gate-bpo-solutions</t>
  </si>
  <si>
    <t>Golden Gate BPO Solutions</t>
  </si>
  <si>
    <t>goldengatebpo.com</t>
  </si>
  <si>
    <t>https://www.inc.com/profile/jwb-real-estate-capital</t>
  </si>
  <si>
    <t>JWB Real Estate Capital</t>
  </si>
  <si>
    <t>jwbrealestatecapital.com</t>
  </si>
  <si>
    <t>92.1 Million</t>
  </si>
  <si>
    <t>https://www.inc.com/profile/artisan-media-group</t>
  </si>
  <si>
    <t>Artisan Media Group</t>
  </si>
  <si>
    <t>artisanmedia.com</t>
  </si>
  <si>
    <t>https://www.inc.com/profile/aerodyne-industries</t>
  </si>
  <si>
    <t>Aerodyne Industries</t>
  </si>
  <si>
    <t>aerodyneindustries.com</t>
  </si>
  <si>
    <t>Cape Canaveral</t>
  </si>
  <si>
    <t>https://www.inc.com/profile/nelson-construction-and-renovations</t>
  </si>
  <si>
    <t>Nelson Construction and Renovations</t>
  </si>
  <si>
    <t>nelsonconstructionrenos.com</t>
  </si>
  <si>
    <t>https://www.inc.com/profile/blue-coast-savings-consultants</t>
  </si>
  <si>
    <t>Blue Coast Savings Consultants</t>
  </si>
  <si>
    <t>bluecoastsavings.com</t>
  </si>
  <si>
    <t>Key West</t>
  </si>
  <si>
    <t>https://www.inc.com/profile/solodev</t>
  </si>
  <si>
    <t>Solodev</t>
  </si>
  <si>
    <t>solodev.com</t>
  </si>
  <si>
    <t>https://www.inc.com/profile/freight-hub-group</t>
  </si>
  <si>
    <t>Freight Hub Group</t>
  </si>
  <si>
    <t>http://gofreighthub.io</t>
  </si>
  <si>
    <t>https://www.inc.com/profile/the-signature-real-estate-companies</t>
  </si>
  <si>
    <t>The Signature Real Estate Companies</t>
  </si>
  <si>
    <t>signaturerealestatecompanies.com</t>
  </si>
  <si>
    <t>https://www.inc.com/profile/body-details</t>
  </si>
  <si>
    <t>BODY DETAILS</t>
  </si>
  <si>
    <t>bodydetails.com</t>
  </si>
  <si>
    <t>https://www.inc.com/profile/shipsound</t>
  </si>
  <si>
    <t>ShipSound</t>
  </si>
  <si>
    <t>shipsound.com</t>
  </si>
  <si>
    <t>https://www.inc.com/profile/vtech-solution</t>
  </si>
  <si>
    <t>vTech Solution</t>
  </si>
  <si>
    <t>vtechsolution.com</t>
  </si>
  <si>
    <t>https://www.inc.com/profile/avanti-systems-usa</t>
  </si>
  <si>
    <t>Avanti Systems USA</t>
  </si>
  <si>
    <t>avantisystemsusa.com</t>
  </si>
  <si>
    <t>Greenwich</t>
  </si>
  <si>
    <t>https://www.inc.com/profile/charles-it</t>
  </si>
  <si>
    <t>Charles IT</t>
  </si>
  <si>
    <t>charlesit.com</t>
  </si>
  <si>
    <t>https://www.inc.com/profile/in-store-experience</t>
  </si>
  <si>
    <t>In Store Experience</t>
  </si>
  <si>
    <t>instoreexperience.com</t>
  </si>
  <si>
    <t>Westport</t>
  </si>
  <si>
    <t>https://www.inc.com/profile/conga</t>
  </si>
  <si>
    <t>Conga</t>
  </si>
  <si>
    <t>conga.com</t>
  </si>
  <si>
    <t>https://www.inc.com/profile/advance-your-reach</t>
  </si>
  <si>
    <t>Advance Your Reach</t>
  </si>
  <si>
    <t>advanceyourreach.com</t>
  </si>
  <si>
    <t>https://www.inc.com/profile/coldwell-banker-distinctive-properties</t>
  </si>
  <si>
    <t>Coldwell Banker Distinctive Properties</t>
  </si>
  <si>
    <t>cbdistinctive.com</t>
  </si>
  <si>
    <t>Grand Junction</t>
  </si>
  <si>
    <t>https://www.inc.com/profile/wellbiz-brands</t>
  </si>
  <si>
    <t>WellBiz Brands</t>
  </si>
  <si>
    <t>wellbizbrands.com</t>
  </si>
  <si>
    <t>https://www.inc.com/profile/elements-massage</t>
  </si>
  <si>
    <t>Elements Massage</t>
  </si>
  <si>
    <t>elementsmassage.com</t>
  </si>
  <si>
    <t>21.8 Million</t>
  </si>
  <si>
    <t>https://www.inc.com/profile/innovative-business-solutions</t>
  </si>
  <si>
    <t>Innovative Business Solutions</t>
  </si>
  <si>
    <t>innovative-business.net</t>
  </si>
  <si>
    <t>Castle Rock</t>
  </si>
  <si>
    <t>https://www.inc.com/profile/mountain-construction-and-management-denver-division</t>
  </si>
  <si>
    <t>Mountain Construction and Management Denver Division</t>
  </si>
  <si>
    <t>myroofworx.com</t>
  </si>
  <si>
    <t>Thornton</t>
  </si>
  <si>
    <t>https://www.inc.com/profile/oxi-fresh-carpet-cleaning</t>
  </si>
  <si>
    <t>Oxi Fresh Carpet Cleaning</t>
  </si>
  <si>
    <t>oxifresh.com</t>
  </si>
  <si>
    <t>https://www.inc.com/profile/sonendo</t>
  </si>
  <si>
    <t>Sonendo</t>
  </si>
  <si>
    <t>sonendo.com</t>
  </si>
  <si>
    <t>Laguna Hills</t>
  </si>
  <si>
    <t>https://www.inc.com/profile/aevex-aerospace</t>
  </si>
  <si>
    <t>Aevex Aerospace</t>
  </si>
  <si>
    <t>http://aevex.com</t>
  </si>
  <si>
    <t>93.9 Million</t>
  </si>
  <si>
    <t>Solana Beach</t>
  </si>
  <si>
    <t>https://www.inc.com/profile/reputationcom</t>
  </si>
  <si>
    <t>Reputation.com</t>
  </si>
  <si>
    <t>reputation.com</t>
  </si>
  <si>
    <t>https://www.inc.com/profile/pacific-packaging-products</t>
  </si>
  <si>
    <t>Pacific Packaging Products</t>
  </si>
  <si>
    <t>p3pkg.com</t>
  </si>
  <si>
    <t>City of Industry</t>
  </si>
  <si>
    <t>https://www.inc.com/profile/network-builders-it</t>
  </si>
  <si>
    <t>Network Builders IT</t>
  </si>
  <si>
    <t>nbit.com</t>
  </si>
  <si>
    <t>https://www.inc.com/profile/katalyst-group</t>
  </si>
  <si>
    <t>Katalyst Group</t>
  </si>
  <si>
    <t>katalystgroup.com</t>
  </si>
  <si>
    <t>Bell Canyon</t>
  </si>
  <si>
    <t>https://www.inc.com/profile/arixa-capital-advisors</t>
  </si>
  <si>
    <t>Arixa Capital Advisors</t>
  </si>
  <si>
    <t>arixacapital.com</t>
  </si>
  <si>
    <t>https://www.inc.com/profile/sameday-insurance-services</t>
  </si>
  <si>
    <t>Sameday Insurance Services</t>
  </si>
  <si>
    <t>samedayinsurance.com</t>
  </si>
  <si>
    <t>La Mirada</t>
  </si>
  <si>
    <t>https://www.inc.com/profile/escalon-services</t>
  </si>
  <si>
    <t>Escalon Services</t>
  </si>
  <si>
    <t>escalon.services</t>
  </si>
  <si>
    <t>Palo Alto</t>
  </si>
  <si>
    <t>https://www.inc.com/profile/med-tech-solutions</t>
  </si>
  <si>
    <t>Med Tech Solutions</t>
  </si>
  <si>
    <t>medtechsolutions.com</t>
  </si>
  <si>
    <t>https://www.inc.com/profile/criteria-los-angeles-ca</t>
  </si>
  <si>
    <t>Criteria (Los Angeles, CA)</t>
  </si>
  <si>
    <t>criteriacorp.com</t>
  </si>
  <si>
    <t>West Hollywood</t>
  </si>
  <si>
    <t>https://www.inc.com/profile/ameripharma</t>
  </si>
  <si>
    <t>AmeriPharma</t>
  </si>
  <si>
    <t>ameripharma.us</t>
  </si>
  <si>
    <t>31.7 Million</t>
  </si>
  <si>
    <t>https://www.inc.com/profile/cambria-investment-management-lp</t>
  </si>
  <si>
    <t>Cambria Investment Management, LP</t>
  </si>
  <si>
    <t>cambriainvestments.com</t>
  </si>
  <si>
    <t>https://www.inc.com/profile/stratus-building-solutions</t>
  </si>
  <si>
    <t>Stratus Building Solutions</t>
  </si>
  <si>
    <t>stratusclean.com</t>
  </si>
  <si>
    <t>https://www.inc.com/profile/netwrix</t>
  </si>
  <si>
    <t>Netwrix</t>
  </si>
  <si>
    <t>netwrix.com</t>
  </si>
  <si>
    <t>https://www.inc.com/profile/zambezi</t>
  </si>
  <si>
    <t>Zambezi</t>
  </si>
  <si>
    <t>zambezi-la.com</t>
  </si>
  <si>
    <t>25.9 Million</t>
  </si>
  <si>
    <t>https://www.inc.com/profile/ultimovaluecom</t>
  </si>
  <si>
    <t>ULTIMOVALUE.COM</t>
  </si>
  <si>
    <t>mount-it.com</t>
  </si>
  <si>
    <t>37.1 Million</t>
  </si>
  <si>
    <t>https://www.inc.com/profile/tgg-accounting</t>
  </si>
  <si>
    <t>TGG Accounting</t>
  </si>
  <si>
    <t>tgg-accounting.com</t>
  </si>
  <si>
    <t>https://www.inc.com/profile/innovative-commercial-environments</t>
  </si>
  <si>
    <t>Innovative Commercial Environments</t>
  </si>
  <si>
    <t>icesd.com</t>
  </si>
  <si>
    <t>https://www.inc.com/profile/the-cydio-group</t>
  </si>
  <si>
    <t>The Cydio Group</t>
  </si>
  <si>
    <t>cydio.com</t>
  </si>
  <si>
    <t>18.5 Million</t>
  </si>
  <si>
    <t>https://www.inc.com/profile/vox-network-solutions</t>
  </si>
  <si>
    <t>VOX Network Solutions</t>
  </si>
  <si>
    <t>voxns.com</t>
  </si>
  <si>
    <t>Brisbane</t>
  </si>
  <si>
    <t>https://www.inc.com/profile/debtmerica</t>
  </si>
  <si>
    <t>Debtmerica</t>
  </si>
  <si>
    <t>debtmerica.com</t>
  </si>
  <si>
    <t>https://www.inc.com/profile/del-toro-loan-servicing</t>
  </si>
  <si>
    <t>Del Toro Loan Servicing</t>
  </si>
  <si>
    <t>deltoroloanservicing.com</t>
  </si>
  <si>
    <t>Chula Vista</t>
  </si>
  <si>
    <t>https://www.inc.com/profile/environmental-lights</t>
  </si>
  <si>
    <t>Environmental Lights</t>
  </si>
  <si>
    <t>environmentallights.com</t>
  </si>
  <si>
    <t>https://www.inc.com/profile/civicminds</t>
  </si>
  <si>
    <t>CivicMinds</t>
  </si>
  <si>
    <t>civicminds.com</t>
  </si>
  <si>
    <t>STANTON</t>
  </si>
  <si>
    <t>https://www.inc.com/profile/film-solutions</t>
  </si>
  <si>
    <t>Film Solutions</t>
  </si>
  <si>
    <t>filmsolutions.com</t>
  </si>
  <si>
    <t>https://www.inc.com/profile/assisted-living-locators</t>
  </si>
  <si>
    <t>Assisted Living Locators</t>
  </si>
  <si>
    <t>assistedlivinglocators.com</t>
  </si>
  <si>
    <t>https://www.inc.com/profile/north-american-payment-solutions</t>
  </si>
  <si>
    <t>North American Payment Solutions</t>
  </si>
  <si>
    <t>apspayments.com</t>
  </si>
  <si>
    <t>https://www.inc.com/profile/premier-orthodontic-specialists</t>
  </si>
  <si>
    <t>Premier Orthodontic Specialists</t>
  </si>
  <si>
    <t>yourazbraces.com</t>
  </si>
  <si>
    <t>https://www.inc.com/profile/rugo-machine-shop-services</t>
  </si>
  <si>
    <t>Rugo Machine Shop Services</t>
  </si>
  <si>
    <t>rugomachineshop.com</t>
  </si>
  <si>
    <t>https://www.inc.com/profile/beyond20</t>
  </si>
  <si>
    <t>Beyond20</t>
  </si>
  <si>
    <t>http://beyond20.com</t>
  </si>
  <si>
    <t>https://www.inc.com/profile/3-gis</t>
  </si>
  <si>
    <t>3-GIS</t>
  </si>
  <si>
    <t>3-gis.com</t>
  </si>
  <si>
    <t>https://www.inc.com/profile/noetic-strategies</t>
  </si>
  <si>
    <t>Noetic Strategies</t>
  </si>
  <si>
    <t>noeticstrategies.com</t>
  </si>
  <si>
    <t>https://www.inc.com/profile/gem-manufacturing</t>
  </si>
  <si>
    <t>GEM Manufacturing</t>
  </si>
  <si>
    <t>gem-mfg.com</t>
  </si>
  <si>
    <t>Kenosha</t>
  </si>
  <si>
    <t>https://www.inc.com/profile/fundgrow</t>
  </si>
  <si>
    <t>Fund&amp;Grow</t>
  </si>
  <si>
    <t>fundandgrow.com</t>
  </si>
  <si>
    <t>Cheyenne</t>
  </si>
  <si>
    <t>https://www.inc.com/profile/connoils</t>
  </si>
  <si>
    <t>Connoils</t>
  </si>
  <si>
    <t>connoils.com</t>
  </si>
  <si>
    <t>Waukesha</t>
  </si>
  <si>
    <t>https://www.inc.com/profile/rock-solid-stabilization</t>
  </si>
  <si>
    <t>Rock Solid Stabilization</t>
  </si>
  <si>
    <t>rocksolidstabilization.com</t>
  </si>
  <si>
    <t>49.5 Million</t>
  </si>
  <si>
    <t>Genoa City</t>
  </si>
  <si>
    <t>https://www.inc.com/profile/rad-power-bikes</t>
  </si>
  <si>
    <t>Rad Power Bikes</t>
  </si>
  <si>
    <t>radpowerbikes.com</t>
  </si>
  <si>
    <t>https://www.inc.com/profile/fresh-consulting</t>
  </si>
  <si>
    <t>Fresh Consulting</t>
  </si>
  <si>
    <t>freshconsulting.com</t>
  </si>
  <si>
    <t>32.5 Million</t>
  </si>
  <si>
    <t>https://www.inc.com/profile/legwork-software</t>
  </si>
  <si>
    <t>Legwork Software</t>
  </si>
  <si>
    <t>legworkprm.com</t>
  </si>
  <si>
    <t>388.9 Million</t>
  </si>
  <si>
    <t>Wenatchee</t>
  </si>
  <si>
    <t>https://www.inc.com/profile/yapta</t>
  </si>
  <si>
    <t>Yapta</t>
  </si>
  <si>
    <t>yapta.com</t>
  </si>
  <si>
    <t>13 Million</t>
  </si>
  <si>
    <t>https://www.inc.com/profile/paynorthwest</t>
  </si>
  <si>
    <t>PayNorthwest</t>
  </si>
  <si>
    <t>paynorthwest.com</t>
  </si>
  <si>
    <t>https://www.inc.com/profile/bridge-partners</t>
  </si>
  <si>
    <t>Bridge Partners</t>
  </si>
  <si>
    <t>http://bridgepartnersconsulting.com</t>
  </si>
  <si>
    <t>50.1 Million</t>
  </si>
  <si>
    <t>Kirkland</t>
  </si>
  <si>
    <t>https://www.inc.com/profile/associated-veterans</t>
  </si>
  <si>
    <t>Associated Veterans</t>
  </si>
  <si>
    <t>associatedveterans.com</t>
  </si>
  <si>
    <t>https://www.inc.com/profile/satelles</t>
  </si>
  <si>
    <t>Satelles</t>
  </si>
  <si>
    <t>satellesinc.com</t>
  </si>
  <si>
    <t>https://www.inc.com/profile/softrams</t>
  </si>
  <si>
    <t>Softrams</t>
  </si>
  <si>
    <t>softrams.com</t>
  </si>
  <si>
    <t>https://www.inc.com/profile/peridot-solutions</t>
  </si>
  <si>
    <t>Peridot Solutions</t>
  </si>
  <si>
    <t>peridotsolutions.com</t>
  </si>
  <si>
    <t>https://www.inc.com/profile/lynker-technologies</t>
  </si>
  <si>
    <t>Lynker Technologies</t>
  </si>
  <si>
    <t>lynker.com</t>
  </si>
  <si>
    <t>https://www.inc.com/profile/willowtree</t>
  </si>
  <si>
    <t>WillowTree</t>
  </si>
  <si>
    <t>willowtreeapps.com</t>
  </si>
  <si>
    <t>45.6 Million</t>
  </si>
  <si>
    <t>https://www.inc.com/profile/silverback-strategies</t>
  </si>
  <si>
    <t>Silverback Strategies</t>
  </si>
  <si>
    <t>silverbackstrategies.com</t>
  </si>
  <si>
    <t>https://www.inc.com/profile/higher-logic</t>
  </si>
  <si>
    <t>Higher Logic</t>
  </si>
  <si>
    <t>higherlogic.com</t>
  </si>
  <si>
    <t>59.6 Million</t>
  </si>
  <si>
    <t>https://www.inc.com/profile/within-interior-design</t>
  </si>
  <si>
    <t>Within Interior Design</t>
  </si>
  <si>
    <t>withindesigns.com</t>
  </si>
  <si>
    <t>https://www.inc.com/profile/cava-companies</t>
  </si>
  <si>
    <t>Cava Companies</t>
  </si>
  <si>
    <t>cavacompanies.com</t>
  </si>
  <si>
    <t>https://www.inc.com/profile/stone-tower-winery</t>
  </si>
  <si>
    <t>Stone Tower Winery</t>
  </si>
  <si>
    <t>stonetowerwinery.com</t>
  </si>
  <si>
    <t>https://www.inc.com/profile/openwater-software</t>
  </si>
  <si>
    <t>OpenWater Software</t>
  </si>
  <si>
    <t>getopenwater.com</t>
  </si>
  <si>
    <t>https://www.inc.com/profile/keeping-current-matters</t>
  </si>
  <si>
    <t>Keeping Current Matters</t>
  </si>
  <si>
    <t>keepingcurrentmatters.com</t>
  </si>
  <si>
    <t>https://www.inc.com/profile/INCATech</t>
  </si>
  <si>
    <t>INCATech</t>
  </si>
  <si>
    <t>http://incatech-corp.com</t>
  </si>
  <si>
    <t>https://www.inc.com/profile/exterior-medics</t>
  </si>
  <si>
    <t>Exterior Medics</t>
  </si>
  <si>
    <t>exteriormedics.com</t>
  </si>
  <si>
    <t>https://www.inc.com/profile/simis</t>
  </si>
  <si>
    <t>SimIS</t>
  </si>
  <si>
    <t>simisinc.com</t>
  </si>
  <si>
    <t>https://www.inc.com/profile/wheelsonsite-usa</t>
  </si>
  <si>
    <t>WheelsOnsite USA</t>
  </si>
  <si>
    <t>wheelsonsite.com</t>
  </si>
  <si>
    <t>https://www.inc.com/profile/enhanced-veterans-solutions</t>
  </si>
  <si>
    <t>Enhanced Veterans Solutions</t>
  </si>
  <si>
    <t>enhancedvets.com</t>
  </si>
  <si>
    <t>https://www.inc.com/profile/rhythmic-technologies</t>
  </si>
  <si>
    <t>Rhythmic Technologies</t>
  </si>
  <si>
    <t>rhythmictech.com</t>
  </si>
  <si>
    <t>https://www.inc.com/profile/procentrix</t>
  </si>
  <si>
    <t>Procentrix</t>
  </si>
  <si>
    <t>procentrix.com</t>
  </si>
  <si>
    <t>https://www.inc.com/profile/shipex</t>
  </si>
  <si>
    <t>ShipEX</t>
  </si>
  <si>
    <t>http://shipex.com</t>
  </si>
  <si>
    <t>114.5 Million</t>
  </si>
  <si>
    <t>https://www.inc.com/profile/western-peaks-logistics</t>
  </si>
  <si>
    <t>Western Peaks Logistics</t>
  </si>
  <si>
    <t>deliverthewest.com</t>
  </si>
  <si>
    <t>50.6 Million</t>
  </si>
  <si>
    <t>https://www.inc.com/profile/observepoint</t>
  </si>
  <si>
    <t>ObservePoint</t>
  </si>
  <si>
    <t>observepoint.com</t>
  </si>
  <si>
    <t>https://www.inc.com/profile/klymit</t>
  </si>
  <si>
    <t>Klymit</t>
  </si>
  <si>
    <t>klymit.com</t>
  </si>
  <si>
    <t>19.1 Million</t>
  </si>
  <si>
    <t>Kaysville</t>
  </si>
  <si>
    <t>https://www.inc.com/profile/sentinel-sales-management</t>
  </si>
  <si>
    <t>Sentinel Sales &amp; Management</t>
  </si>
  <si>
    <t>utahsentinelgroup.com</t>
  </si>
  <si>
    <t>American Fork</t>
  </si>
  <si>
    <t>https://www.inc.com/profile/boomsourcing</t>
  </si>
  <si>
    <t>Boomsourcing</t>
  </si>
  <si>
    <t>boomsourcing.com</t>
  </si>
  <si>
    <t>https://www.inc.com/profile/thorn-pest-solutions</t>
  </si>
  <si>
    <t>Thorn Pest Solutions</t>
  </si>
  <si>
    <t>thornservices.com</t>
  </si>
  <si>
    <t>https://www.inc.com/profile/texas-beauty-labs</t>
  </si>
  <si>
    <t>Texas Beauty Labs</t>
  </si>
  <si>
    <t>texasbeautylabs.com</t>
  </si>
  <si>
    <t>https://www.inc.com/profile/paragon-payroll</t>
  </si>
  <si>
    <t>Paragon Payroll</t>
  </si>
  <si>
    <t>paragonpayroll.com</t>
  </si>
  <si>
    <t>Midlothian</t>
  </si>
  <si>
    <t>https://www.inc.com/profile/mpact-strategic-consulting</t>
  </si>
  <si>
    <t>Mpact Strategic Consulting</t>
  </si>
  <si>
    <t>http://mpact-consulting.com</t>
  </si>
  <si>
    <t>https://www.inc.com/profile/rhino-fleet-tracking</t>
  </si>
  <si>
    <t>Rhino Fleet Tracking</t>
  </si>
  <si>
    <t>rhinofleettracking.com</t>
  </si>
  <si>
    <t>Argyle</t>
  </si>
  <si>
    <t>https://www.inc.com/profile/pioneer-bank</t>
  </si>
  <si>
    <t>Pioneer Bank</t>
  </si>
  <si>
    <t>pioneer.bank</t>
  </si>
  <si>
    <t>https://www.inc.com/profile/greenway-insurance</t>
  </si>
  <si>
    <t>Greenway Insurance</t>
  </si>
  <si>
    <t>greenway-ins.com</t>
  </si>
  <si>
    <t>https://www.inc.com/profile/mojo-media-labs</t>
  </si>
  <si>
    <t>Mojo Media Labs</t>
  </si>
  <si>
    <t>mojomedialabs.com</t>
  </si>
  <si>
    <t>https://www.inc.com/profile/mid-america-pet-food</t>
  </si>
  <si>
    <t>Mid America Pet Food</t>
  </si>
  <si>
    <t>victorpetfood.com</t>
  </si>
  <si>
    <t>85.1 Million</t>
  </si>
  <si>
    <t>Mt Pleasant</t>
  </si>
  <si>
    <t>https://www.inc.com/profile/avio-consulting</t>
  </si>
  <si>
    <t>AVIO Consulting</t>
  </si>
  <si>
    <t>avioconsulting.com</t>
  </si>
  <si>
    <t>https://www.inc.com/profile/resource-environmental-solutions</t>
  </si>
  <si>
    <t>Resource Environmental Solutions</t>
  </si>
  <si>
    <t>res.us</t>
  </si>
  <si>
    <t>132.1 Million</t>
  </si>
  <si>
    <t>https://www.inc.com/profile/a-a-plumbing</t>
  </si>
  <si>
    <t>A &amp; A Plumbing</t>
  </si>
  <si>
    <t>aaplumbingsa.com</t>
  </si>
  <si>
    <t>https://www.inc.com/profile/greenville-avenue-pizza-company</t>
  </si>
  <si>
    <t>Greenville Avenue Pizza Company</t>
  </si>
  <si>
    <t>gapc.co</t>
  </si>
  <si>
    <t>https://www.inc.com/profile/acacia</t>
  </si>
  <si>
    <t>Acacia</t>
  </si>
  <si>
    <t>acaciaoriginals.com</t>
  </si>
  <si>
    <t>Porter</t>
  </si>
  <si>
    <t>https://www.inc.com/profile/emex</t>
  </si>
  <si>
    <t>EMEX</t>
  </si>
  <si>
    <t>emexllc.com</t>
  </si>
  <si>
    <t>https://www.inc.com/profile/pax-financial-group</t>
  </si>
  <si>
    <t>Pax Financial Group</t>
  </si>
  <si>
    <t>paxfg.com</t>
  </si>
  <si>
    <t>SAN ANTONIO</t>
  </si>
  <si>
    <t>https://www.inc.com/profile/poo~pourri</t>
  </si>
  <si>
    <t>Poo~Pourri</t>
  </si>
  <si>
    <t>poopourri.com</t>
  </si>
  <si>
    <t>59.4 Million</t>
  </si>
  <si>
    <t>https://www.inc.com/profile/caring-commercial-cleaning</t>
  </si>
  <si>
    <t>Caring Commercial Cleaning</t>
  </si>
  <si>
    <t>caringtx.com</t>
  </si>
  <si>
    <t>Sugar Land</t>
  </si>
  <si>
    <t>https://www.inc.com/profile/nightlight-pediatric-urgent-care</t>
  </si>
  <si>
    <t>Nightlight Pediatric Urgent Care</t>
  </si>
  <si>
    <t>nightlightpediatrics.com</t>
  </si>
  <si>
    <t>Sugarland</t>
  </si>
  <si>
    <t>https://www.inc.com/profile/poetic-systems</t>
  </si>
  <si>
    <t>Poetic Systems</t>
  </si>
  <si>
    <t>poetic.io</t>
  </si>
  <si>
    <t>https://www.inc.com/profile/trilliant-surgical</t>
  </si>
  <si>
    <t>Trilliant Surgical</t>
  </si>
  <si>
    <t>trilliantsurgical.com</t>
  </si>
  <si>
    <t>https://www.inc.com/profile/improving</t>
  </si>
  <si>
    <t>Improving</t>
  </si>
  <si>
    <t>improving.com</t>
  </si>
  <si>
    <t>68.3 Million</t>
  </si>
  <si>
    <t>https://www.inc.com/profile/360-wraps</t>
  </si>
  <si>
    <t>360 Wraps</t>
  </si>
  <si>
    <t>360wraps.com</t>
  </si>
  <si>
    <t>https://www.inc.com/profile/crisp-marketing</t>
  </si>
  <si>
    <t>Crisp Marketing</t>
  </si>
  <si>
    <t>crisp.marketing</t>
  </si>
  <si>
    <t>memphis</t>
  </si>
  <si>
    <t>https://www.inc.com/profile/redeemers-group</t>
  </si>
  <si>
    <t>Redeemers Group</t>
  </si>
  <si>
    <t>redeemersgroup.com</t>
  </si>
  <si>
    <t>https://www.inc.com/profile/gant-systems</t>
  </si>
  <si>
    <t>Gant Systems</t>
  </si>
  <si>
    <t>gantsystems.com</t>
  </si>
  <si>
    <t>https://www.inc.com/profile/abenity</t>
  </si>
  <si>
    <t>Abenity</t>
  </si>
  <si>
    <t>abenity.com</t>
  </si>
  <si>
    <t>https://www.inc.com/profile/reliable-pharmaceutical-returns</t>
  </si>
  <si>
    <t>Reliable Pharmaceutical Returns</t>
  </si>
  <si>
    <t>rpreturns.com</t>
  </si>
  <si>
    <t>https://www.inc.com/profile/boston-government-services</t>
  </si>
  <si>
    <t>Boston Government Services</t>
  </si>
  <si>
    <t>http://bgs-llc.com</t>
  </si>
  <si>
    <t>https://www.inc.com/profile/the-kingston-group</t>
  </si>
  <si>
    <t>The Kingston Group</t>
  </si>
  <si>
    <t>buildkg.com</t>
  </si>
  <si>
    <t>https://www.inc.com/profile/national-land-realty</t>
  </si>
  <si>
    <t>National Land Realty</t>
  </si>
  <si>
    <t>nationalland.com</t>
  </si>
  <si>
    <t>https://www.inc.com/profile/jear-logistics</t>
  </si>
  <si>
    <t>JEAR Logistics</t>
  </si>
  <si>
    <t>jearlogistics.com</t>
  </si>
  <si>
    <t>107.8 Million</t>
  </si>
  <si>
    <t>Mt. Pleasant</t>
  </si>
  <si>
    <t>https://www.inc.com/profile/cantey-technology</t>
  </si>
  <si>
    <t>Cantey Technology</t>
  </si>
  <si>
    <t>canteytech.com</t>
  </si>
  <si>
    <t>North Charleston</t>
  </si>
  <si>
    <t>https://www.inc.com/profile/strategic-solution-partners</t>
  </si>
  <si>
    <t>STRATEGIC SOLUTION PARTNERS</t>
  </si>
  <si>
    <t>strategicsolutionpartners.com</t>
  </si>
  <si>
    <t>Drexel Hill</t>
  </si>
  <si>
    <t>https://www.inc.com/profile/protitleusa</t>
  </si>
  <si>
    <t>ProTitleUSA</t>
  </si>
  <si>
    <t>http://protitleusa.com</t>
  </si>
  <si>
    <t>https://www.inc.com/profile/mobile-outfitters</t>
  </si>
  <si>
    <t>Mobile Outfitters</t>
  </si>
  <si>
    <t>moutfitters.com</t>
  </si>
  <si>
    <t>Philadephia</t>
  </si>
  <si>
    <t>https://www.inc.com/profile/twg-security</t>
  </si>
  <si>
    <t>TWG Security</t>
  </si>
  <si>
    <t>twgsecurity.com</t>
  </si>
  <si>
    <t>EMMAUS</t>
  </si>
  <si>
    <t>https://www.inc.com/profile/policypak</t>
  </si>
  <si>
    <t>PolicyPak</t>
  </si>
  <si>
    <t>policypak.com</t>
  </si>
  <si>
    <t>https://www.inc.com/profile/think-company</t>
  </si>
  <si>
    <t>Think Company</t>
  </si>
  <si>
    <t>http://thinkcompany.com</t>
  </si>
  <si>
    <t>https://www.inc.com/profile/evolve-ip</t>
  </si>
  <si>
    <t>Evolve IP</t>
  </si>
  <si>
    <t>evolveip.net</t>
  </si>
  <si>
    <t>Wayne</t>
  </si>
  <si>
    <t>https://www.inc.com/profile/drt-transportation</t>
  </si>
  <si>
    <t>DRT Transportation</t>
  </si>
  <si>
    <t>drttransportation.com</t>
  </si>
  <si>
    <t>Lebanon</t>
  </si>
  <si>
    <t>https://www.inc.com/profile/gen3-marketing</t>
  </si>
  <si>
    <t>Gen3 Marketing</t>
  </si>
  <si>
    <t>gen3marketing.com</t>
  </si>
  <si>
    <t>Blue Bell</t>
  </si>
  <si>
    <t>https://www.inc.com/profile/discoverorg</t>
  </si>
  <si>
    <t>DiscoverOrg</t>
  </si>
  <si>
    <t>discoverorg.com</t>
  </si>
  <si>
    <t>148.7 Million</t>
  </si>
  <si>
    <t>https://www.inc.com/profile/tender-loving-empire</t>
  </si>
  <si>
    <t>Tender Loving Empire</t>
  </si>
  <si>
    <t>tenderlovingempire.com</t>
  </si>
  <si>
    <t>https://www.inc.com/profile/legitscript</t>
  </si>
  <si>
    <t>LegitScript</t>
  </si>
  <si>
    <t>legitscript.com</t>
  </si>
  <si>
    <t>https://www.inc.com/profile/callibrity-solutions</t>
  </si>
  <si>
    <t>Callibrity Solutions</t>
  </si>
  <si>
    <t>callibrity.com</t>
  </si>
  <si>
    <t>https://www.inc.com/profile/integrity-express-logistics</t>
  </si>
  <si>
    <t>Integrity Express Logistics</t>
  </si>
  <si>
    <t>ielfreight.com</t>
  </si>
  <si>
    <t>411.9 Million</t>
  </si>
  <si>
    <t>https://www.inc.com/profile/roundtower-technologies</t>
  </si>
  <si>
    <t>RoundTower Technologies</t>
  </si>
  <si>
    <t>roundtower.com</t>
  </si>
  <si>
    <t>445.6 Million</t>
  </si>
  <si>
    <t>https://www.inc.com/profile/nationwide-logistics</t>
  </si>
  <si>
    <t>Nationwide Logistics</t>
  </si>
  <si>
    <t>nationwidelogistics.net</t>
  </si>
  <si>
    <t>74 Million</t>
  </si>
  <si>
    <t>https://www.inc.com/profile/true-inspection-services</t>
  </si>
  <si>
    <t>True Inspection Services</t>
  </si>
  <si>
    <t>trueinspectionservices.com</t>
  </si>
  <si>
    <t>https://www.inc.com/profile/vigilant-global-trade-services</t>
  </si>
  <si>
    <t>Vigilant Global Trade Services</t>
  </si>
  <si>
    <t>vigilantgts.com</t>
  </si>
  <si>
    <t>Shaker Heights</t>
  </si>
  <si>
    <t>https://www.inc.com/profile/thomastech</t>
  </si>
  <si>
    <t>thomastech</t>
  </si>
  <si>
    <t>thomastechllc.com</t>
  </si>
  <si>
    <t>Medina</t>
  </si>
  <si>
    <t>https://www.inc.com/profile/exscape-designs</t>
  </si>
  <si>
    <t>Exscape Designs</t>
  </si>
  <si>
    <t>exscapedesigns.com</t>
  </si>
  <si>
    <t>Novelty</t>
  </si>
  <si>
    <t>https://www.inc.com/profile/leading-edje</t>
  </si>
  <si>
    <t>Leading EDJE</t>
  </si>
  <si>
    <t>leadingedje.com</t>
  </si>
  <si>
    <t>https://www.inc.com/profile/mfs-supply</t>
  </si>
  <si>
    <t>MFS Supply</t>
  </si>
  <si>
    <t>mfssolutions.com</t>
  </si>
  <si>
    <t>85.5 Million</t>
  </si>
  <si>
    <t>Solon</t>
  </si>
  <si>
    <t>https://www.inc.com/profile/compass-self-storage</t>
  </si>
  <si>
    <t>Compass Self Storage</t>
  </si>
  <si>
    <t>compassselfstorage.com</t>
  </si>
  <si>
    <t>62.5 Million</t>
  </si>
  <si>
    <t>https://www.inc.com/profile/trutech-tools</t>
  </si>
  <si>
    <t>TruTech Tools</t>
  </si>
  <si>
    <t>trutechtools.com</t>
  </si>
  <si>
    <t>Mogadore</t>
  </si>
  <si>
    <t>https://www.inc.com/profile/zipline-logistics</t>
  </si>
  <si>
    <t>Zipline Logistics</t>
  </si>
  <si>
    <t>ziplinelogistics.com</t>
  </si>
  <si>
    <t>https://www.inc.com/profile/us-logistics</t>
  </si>
  <si>
    <t>US Logistics</t>
  </si>
  <si>
    <t>uslfreight.com</t>
  </si>
  <si>
    <t>151.6 Million</t>
  </si>
  <si>
    <t>https://www.inc.com/profile/stadiumred-group</t>
  </si>
  <si>
    <t>Stadiumred Group</t>
  </si>
  <si>
    <t>stadiumred.com</t>
  </si>
  <si>
    <t>https://www.inc.com/profile/trinity-logistics-usa</t>
  </si>
  <si>
    <t>Trinity Logistics USA</t>
  </si>
  <si>
    <t>trinityworld.com</t>
  </si>
  <si>
    <t>130.4 Million</t>
  </si>
  <si>
    <t>Valley Stream</t>
  </si>
  <si>
    <t>https://www.inc.com/profile/whistle-sports</t>
  </si>
  <si>
    <t>Whistle Sports</t>
  </si>
  <si>
    <t>whistlesports.com</t>
  </si>
  <si>
    <t>32.7 Million</t>
  </si>
  <si>
    <t>https://www.inc.com/profile/rethink-autism</t>
  </si>
  <si>
    <t>Rethink Autism</t>
  </si>
  <si>
    <t>rethinkfirst.com</t>
  </si>
  <si>
    <t>https://www.inc.com/profile/denair-hvac</t>
  </si>
  <si>
    <t>Denair HVAC</t>
  </si>
  <si>
    <t>denairhvac.com</t>
  </si>
  <si>
    <t>https://www.inc.com/profile/career-start</t>
  </si>
  <si>
    <t>Career Start</t>
  </si>
  <si>
    <t>careerstartny.com</t>
  </si>
  <si>
    <t>https://www.inc.com/profile/keller-williams-realty-capital-district</t>
  </si>
  <si>
    <t>Keller Williams Realty Capital District</t>
  </si>
  <si>
    <t>kwcapitaldistrict.com</t>
  </si>
  <si>
    <t>https://www.inc.com/profile/indagare-travel</t>
  </si>
  <si>
    <t>Indagare Travel</t>
  </si>
  <si>
    <t>indagare.com</t>
  </si>
  <si>
    <t>https://www.inc.com/profile/proactive-technologies</t>
  </si>
  <si>
    <t>Proactive Technologies</t>
  </si>
  <si>
    <t>proactivetech.net</t>
  </si>
  <si>
    <t>https://www.inc.com/profile/upclear</t>
  </si>
  <si>
    <t>UpClear</t>
  </si>
  <si>
    <t>upclear.com</t>
  </si>
  <si>
    <t>https://www.inc.com/profile/enstoa</t>
  </si>
  <si>
    <t>Enstoa</t>
  </si>
  <si>
    <t>enstoa.com</t>
  </si>
  <si>
    <t>https://www.inc.com/profile/city-winery</t>
  </si>
  <si>
    <t>City Winery</t>
  </si>
  <si>
    <t>citywinery.com</t>
  </si>
  <si>
    <t>66.7 Million</t>
  </si>
  <si>
    <t>https://www.inc.com/profile/forcebrands</t>
  </si>
  <si>
    <t>ForceBrands</t>
  </si>
  <si>
    <t>forcebrands.com</t>
  </si>
  <si>
    <t>https://www.inc.com/profile/advent-advisory-group</t>
  </si>
  <si>
    <t>Advent Advisory Group</t>
  </si>
  <si>
    <t>adventadvisorygroup.com</t>
  </si>
  <si>
    <t>Northport</t>
  </si>
  <si>
    <t>https://www.inc.com/profile/dciny</t>
  </si>
  <si>
    <t>Dciny</t>
  </si>
  <si>
    <t>http://dciny.org</t>
  </si>
  <si>
    <t>https://www.inc.com/profile/talent-framework</t>
  </si>
  <si>
    <t>Talent Framework</t>
  </si>
  <si>
    <t>talentframework.com</t>
  </si>
  <si>
    <t>Reno</t>
  </si>
  <si>
    <t>https://www.inc.com/profile/fortress-credit-professionals</t>
  </si>
  <si>
    <t>Fortress Credit Professionals</t>
  </si>
  <si>
    <t>fortresscreditpro.com</t>
  </si>
  <si>
    <t>Clovis</t>
  </si>
  <si>
    <t>https://www.inc.com/profile/saligram-systems</t>
  </si>
  <si>
    <t>Saligram Systems</t>
  </si>
  <si>
    <t>saligrams.com</t>
  </si>
  <si>
    <t>https://www.inc.com/profile/net2source</t>
  </si>
  <si>
    <t>Net2Source</t>
  </si>
  <si>
    <t>net2source.com</t>
  </si>
  <si>
    <t>52.8 Million</t>
  </si>
  <si>
    <t>https://www.inc.com/profile/pet-assure-corp</t>
  </si>
  <si>
    <t>Pet Assure Corp</t>
  </si>
  <si>
    <t>petbenefits.com</t>
  </si>
  <si>
    <t>https://www.inc.com/profile/peck-brothers-roofing</t>
  </si>
  <si>
    <t>Peck Brothers Roofing</t>
  </si>
  <si>
    <t>peckbrothersroofing.com</t>
  </si>
  <si>
    <t>Elmwood Park</t>
  </si>
  <si>
    <t>https://www.inc.com/profile/brilliant-infotech</t>
  </si>
  <si>
    <t>Brilliant Infotech</t>
  </si>
  <si>
    <t>brilliantinfotech.com</t>
  </si>
  <si>
    <t>Edison</t>
  </si>
  <si>
    <t>https://www.inc.com/profile/firesprint</t>
  </si>
  <si>
    <t>FireSprint</t>
  </si>
  <si>
    <t>firesprint.com</t>
  </si>
  <si>
    <t>https://www.inc.com/profile/bng-team</t>
  </si>
  <si>
    <t>BNG Team</t>
  </si>
  <si>
    <t>bngteam.com</t>
  </si>
  <si>
    <t>https://www.inc.com/profile/thomsen-homes</t>
  </si>
  <si>
    <t>Thomsen Homes</t>
  </si>
  <si>
    <t>thomsenhomesllc.com</t>
  </si>
  <si>
    <t>58.8 Million</t>
  </si>
  <si>
    <t>https://www.inc.com/profile/walk-west</t>
  </si>
  <si>
    <t>Walk West</t>
  </si>
  <si>
    <t>walkwest.com</t>
  </si>
  <si>
    <t>https://www.inc.com/profile/mycomputercareer</t>
  </si>
  <si>
    <t>MyComputerCareer</t>
  </si>
  <si>
    <t>mycomputercareer.edu</t>
  </si>
  <si>
    <t>https://www.inc.com/profile/onpar-technologies</t>
  </si>
  <si>
    <t>OnPar Technologies</t>
  </si>
  <si>
    <t>onpartech.com</t>
  </si>
  <si>
    <t>https://www.inc.com/profile/bridgepoint-construction</t>
  </si>
  <si>
    <t>BridgePoint Construction</t>
  </si>
  <si>
    <t>bridgepointnc.com</t>
  </si>
  <si>
    <t>DURHAM</t>
  </si>
  <si>
    <t>https://www.inc.com/profile/appraisal-nation</t>
  </si>
  <si>
    <t>Appraisal Nation</t>
  </si>
  <si>
    <t>appraisalnation.com</t>
  </si>
  <si>
    <t>https://www.inc.com/profile/zenmonics</t>
  </si>
  <si>
    <t>Zenmonics</t>
  </si>
  <si>
    <t>zenmonics.com</t>
  </si>
  <si>
    <t>https://www.inc.com/profile/foundant-technologies</t>
  </si>
  <si>
    <t>Foundant Technologies</t>
  </si>
  <si>
    <t>foundant.com</t>
  </si>
  <si>
    <t>https://www.inc.com/profile/national-design-build-services</t>
  </si>
  <si>
    <t>National Design Build Services</t>
  </si>
  <si>
    <t>nationaldbs.com</t>
  </si>
  <si>
    <t>https://www.inc.com/profile/gigsalad</t>
  </si>
  <si>
    <t>GigSalad</t>
  </si>
  <si>
    <t>gigsalad.com</t>
  </si>
  <si>
    <t>https://www.inc.com/profile/inspirix-technologies</t>
  </si>
  <si>
    <t>Inspirix Technologies</t>
  </si>
  <si>
    <t>http://inspirixtek.com</t>
  </si>
  <si>
    <t>St Peters</t>
  </si>
  <si>
    <t>https://www.inc.com/profile/alight-analytics</t>
  </si>
  <si>
    <t>Alight Analytics</t>
  </si>
  <si>
    <t>alightanalytics.com</t>
  </si>
  <si>
    <t>https://www.inc.com/profile/mid-america-logistics</t>
  </si>
  <si>
    <t>Mid America Logistics</t>
  </si>
  <si>
    <t>midamlogistics.com</t>
  </si>
  <si>
    <t>Fenton</t>
  </si>
  <si>
    <t>https://www.inc.com/profile/renters-warehouse</t>
  </si>
  <si>
    <t>Renters Warehouse</t>
  </si>
  <si>
    <t>renterswarehouse.com</t>
  </si>
  <si>
    <t>32.8 Million</t>
  </si>
  <si>
    <t>Eden Prarie</t>
  </si>
  <si>
    <t>https://www.inc.com/profile/strativia</t>
  </si>
  <si>
    <t>Strativia</t>
  </si>
  <si>
    <t>strativia.com</t>
  </si>
  <si>
    <t>LARGO</t>
  </si>
  <si>
    <t>https://www.inc.com/profile/tellenger</t>
  </si>
  <si>
    <t>Tellenger</t>
  </si>
  <si>
    <t>tellenger.com</t>
  </si>
  <si>
    <t>https://www.inc.com/profile/graham-technologies</t>
  </si>
  <si>
    <t>Graham Technologies</t>
  </si>
  <si>
    <t>graham-tech.net</t>
  </si>
  <si>
    <t>https://www.inc.com/profile/visual-connections</t>
  </si>
  <si>
    <t>Visual Connections</t>
  </si>
  <si>
    <t>visualconnections.net</t>
  </si>
  <si>
    <t>25.6 Million</t>
  </si>
  <si>
    <t>Windsor Mill</t>
  </si>
  <si>
    <t>https://www.inc.com/profile/powertrain-products</t>
  </si>
  <si>
    <t>Powertrain Products</t>
  </si>
  <si>
    <t>powertrainproducts.net</t>
  </si>
  <si>
    <t>Stevensville</t>
  </si>
  <si>
    <t>https://www.inc.com/profile/next-day-dumpsters</t>
  </si>
  <si>
    <t>Next Day Dumpsters</t>
  </si>
  <si>
    <t>nextdaydumpsters.com</t>
  </si>
  <si>
    <t>https://www.inc.com/profile/pure-incubation</t>
  </si>
  <si>
    <t>Pure Incubation</t>
  </si>
  <si>
    <t>pureincubation.com</t>
  </si>
  <si>
    <t>Topsfield</t>
  </si>
  <si>
    <t>https://www.inc.com/profile/829-studios</t>
  </si>
  <si>
    <t>829 Studios</t>
  </si>
  <si>
    <t>829llc.com</t>
  </si>
  <si>
    <t>https://www.inc.com/profile/the-westport-group</t>
  </si>
  <si>
    <t>The Westport Group</t>
  </si>
  <si>
    <t>westportgp.com</t>
  </si>
  <si>
    <t>Braintree</t>
  </si>
  <si>
    <t>https://www.inc.com/profile/iuvo-technologies</t>
  </si>
  <si>
    <t>Iuvo Technologies</t>
  </si>
  <si>
    <t>http://iuvotech.com</t>
  </si>
  <si>
    <t>Westford</t>
  </si>
  <si>
    <t>https://www.inc.com/profile/zogics</t>
  </si>
  <si>
    <t>Zogics</t>
  </si>
  <si>
    <t>zogics.com</t>
  </si>
  <si>
    <t>Lenox</t>
  </si>
  <si>
    <t>https://www.inc.com/profile/tenon-tours</t>
  </si>
  <si>
    <t>Tenon Tours</t>
  </si>
  <si>
    <t>tenontours.com</t>
  </si>
  <si>
    <t>https://www.inc.com/profile/annkissam</t>
  </si>
  <si>
    <t>Annkissam</t>
  </si>
  <si>
    <t>annkissam.com</t>
  </si>
  <si>
    <t>https://www.inc.com/profile/acquia</t>
  </si>
  <si>
    <t>Acquia</t>
  </si>
  <si>
    <t>acquia.com</t>
  </si>
  <si>
    <t>https://www.inc.com/profile/potenza</t>
  </si>
  <si>
    <t>POTENZA</t>
  </si>
  <si>
    <t>potenzainc.com</t>
  </si>
  <si>
    <t>https://www.inc.com/profile/levelset</t>
  </si>
  <si>
    <t>Levelset</t>
  </si>
  <si>
    <t>http://levelset.com</t>
  </si>
  <si>
    <t>https://www.inc.com/profile/mullin</t>
  </si>
  <si>
    <t>Mullin</t>
  </si>
  <si>
    <t>mullinlandscape.com</t>
  </si>
  <si>
    <t>St. Rose</t>
  </si>
  <si>
    <t>https://www.inc.com/profile/honest-abe-roofing</t>
  </si>
  <si>
    <t>Honest Abe Roofing</t>
  </si>
  <si>
    <t>honestaberoofing.com</t>
  </si>
  <si>
    <t>https://www.inc.com/profile/the-basement</t>
  </si>
  <si>
    <t>The Basement</t>
  </si>
  <si>
    <t>thebsmnt.com</t>
  </si>
  <si>
    <t>https://www.inc.com/profile/jakes-heating-and-air-conditioning</t>
  </si>
  <si>
    <t>Jake's Heating and Air Conditioning</t>
  </si>
  <si>
    <t>http://jakeskeepsyoucool.com</t>
  </si>
  <si>
    <t>Knightstown</t>
  </si>
  <si>
    <t>https://www.inc.com/profile/luxury-living-chicago-realty</t>
  </si>
  <si>
    <t>Luxury Living Chicago Realty</t>
  </si>
  <si>
    <t>luxurychicagoapartments.com</t>
  </si>
  <si>
    <t>https://www.inc.com/profile/one-stop-equine-shop</t>
  </si>
  <si>
    <t>One Stop Equine Shop</t>
  </si>
  <si>
    <t>onestopequineshop.com</t>
  </si>
  <si>
    <t>Glenview Nas</t>
  </si>
  <si>
    <t>https://www.inc.com/profile/tricap-residential-group</t>
  </si>
  <si>
    <t>Tricap Residential Group</t>
  </si>
  <si>
    <t>tricapres.com</t>
  </si>
  <si>
    <t>https://www.inc.com/profile/advanced-rpo</t>
  </si>
  <si>
    <t>Advanced RPO</t>
  </si>
  <si>
    <t>advancedrpo.com</t>
  </si>
  <si>
    <t>https://www.inc.com/profile/itegria</t>
  </si>
  <si>
    <t>ITEGRIA</t>
  </si>
  <si>
    <t>itegria.com</t>
  </si>
  <si>
    <t>https://www.inc.com/profile/impact-advisors</t>
  </si>
  <si>
    <t>Impact Advisors</t>
  </si>
  <si>
    <t>impact-advisors.com</t>
  </si>
  <si>
    <t>84.8 Million</t>
  </si>
  <si>
    <t>https://www.inc.com/profile/ameex-technologies</t>
  </si>
  <si>
    <t>Ameex Technologies</t>
  </si>
  <si>
    <t>http://ameexusa.com</t>
  </si>
  <si>
    <t>https://www.inc.com/profile/primary-staffing</t>
  </si>
  <si>
    <t>Primary Staffing</t>
  </si>
  <si>
    <t>primary-staffing.net</t>
  </si>
  <si>
    <t>https://www.inc.com/profile/velox-media</t>
  </si>
  <si>
    <t>Velox Media</t>
  </si>
  <si>
    <t>veloxmedia.com</t>
  </si>
  <si>
    <t>Boise</t>
  </si>
  <si>
    <t>https://www.inc.com/profile/medirevv</t>
  </si>
  <si>
    <t>MediRevv</t>
  </si>
  <si>
    <t>medirevv.com</t>
  </si>
  <si>
    <t>56.1 Million</t>
  </si>
  <si>
    <t>Coralville</t>
  </si>
  <si>
    <t>https://www.inc.com/profile/tlc-associates</t>
  </si>
  <si>
    <t>TLC Associates</t>
  </si>
  <si>
    <t>tlcassociates.com</t>
  </si>
  <si>
    <t>https://www.inc.com/profile/involta</t>
  </si>
  <si>
    <t>Involta</t>
  </si>
  <si>
    <t>involta.com</t>
  </si>
  <si>
    <t>https://www.inc.com/profile/modavate</t>
  </si>
  <si>
    <t>Modavate</t>
  </si>
  <si>
    <t>modavate.com</t>
  </si>
  <si>
    <t>https://www.inc.com/profile/bcm-london</t>
  </si>
  <si>
    <t>BCM London</t>
  </si>
  <si>
    <t>bcmlondon.com</t>
  </si>
  <si>
    <t>https://www.inc.com/profile/purecars-automotive</t>
  </si>
  <si>
    <t>PureCars Automotive</t>
  </si>
  <si>
    <t>purecars.com</t>
  </si>
  <si>
    <t>156.3 Million</t>
  </si>
  <si>
    <t>https://www.inc.com/profile/einstein-peo</t>
  </si>
  <si>
    <t>Einstein PEO</t>
  </si>
  <si>
    <t>http://einsteinhr.com</t>
  </si>
  <si>
    <t>https://www.inc.com/profile/merit-financial-group</t>
  </si>
  <si>
    <t>Merit Financial Group</t>
  </si>
  <si>
    <t>meritfa.com</t>
  </si>
  <si>
    <t>https://www.inc.com/profile/medical-weight-loss-by-healthogenics</t>
  </si>
  <si>
    <t>Medical Weight Loss by Healthogenics</t>
  </si>
  <si>
    <t>mdweightloss.com</t>
  </si>
  <si>
    <t>https://www.inc.com/profile/topright</t>
  </si>
  <si>
    <t>TopRight</t>
  </si>
  <si>
    <t>toprightpartners.com</t>
  </si>
  <si>
    <t>https://www.inc.com/profile/operative-iq-ems-technology-solutions</t>
  </si>
  <si>
    <t>Operative IQ / EMS Technology Solutions</t>
  </si>
  <si>
    <t>operativeiq.com</t>
  </si>
  <si>
    <t>Austell</t>
  </si>
  <si>
    <t>https://www.inc.com/profile/modo-modo-agency</t>
  </si>
  <si>
    <t>Modo Modo Agency</t>
  </si>
  <si>
    <t>modomodoagency.com</t>
  </si>
  <si>
    <t>https://www.inc.com/profile/simeio-solutions</t>
  </si>
  <si>
    <t>Simeio Solutions</t>
  </si>
  <si>
    <t>simeiosolutions.com</t>
  </si>
  <si>
    <t>51.5 Million</t>
  </si>
  <si>
    <t>https://www.inc.com/profile/maximum-one-realty</t>
  </si>
  <si>
    <t>Maximum One Realty</t>
  </si>
  <si>
    <t>maximumonerealty.com</t>
  </si>
  <si>
    <t>28.5 Million</t>
  </si>
  <si>
    <t>https://www.inc.com/profile/matthew-a-dickason-pc</t>
  </si>
  <si>
    <t>Matthew A. Dickason</t>
  </si>
  <si>
    <t>http://dickasonlaw.com</t>
  </si>
  <si>
    <t>https://www.inc.com/profile/vdart</t>
  </si>
  <si>
    <t>VDart</t>
  </si>
  <si>
    <t>vdartinc.com</t>
  </si>
  <si>
    <t>132.9 Million</t>
  </si>
  <si>
    <t>https://www.inc.com/profile/aggressor-adventures</t>
  </si>
  <si>
    <t>Aggressor Adventures</t>
  </si>
  <si>
    <t>aggressor.com</t>
  </si>
  <si>
    <t>https://www.inc.com/profile/force-marketing</t>
  </si>
  <si>
    <t>Force Marketing</t>
  </si>
  <si>
    <t>forcemktg.com</t>
  </si>
  <si>
    <t>https://www.inc.com/profile/any-lab-test-now</t>
  </si>
  <si>
    <t>Any Lab Test Now</t>
  </si>
  <si>
    <t>anylabtestnow.com</t>
  </si>
  <si>
    <t>https://www.inc.com/profile/trextel</t>
  </si>
  <si>
    <t>Trextel</t>
  </si>
  <si>
    <t>trextel.com</t>
  </si>
  <si>
    <t>https://www.inc.com/profile/m9-solutions</t>
  </si>
  <si>
    <t>M9 Solutions</t>
  </si>
  <si>
    <t>m9solutions.com</t>
  </si>
  <si>
    <t>https://www.inc.com/profile/aero-accessories</t>
  </si>
  <si>
    <t>Aero Accessories</t>
  </si>
  <si>
    <t>aeroaccessories.us</t>
  </si>
  <si>
    <t>MIRAMAR</t>
  </si>
  <si>
    <t>https://www.inc.com/profile/paradise-exteriors</t>
  </si>
  <si>
    <t>Paradise Exteriors</t>
  </si>
  <si>
    <t>paradiseexteriors.com</t>
  </si>
  <si>
    <t>37.4 Million</t>
  </si>
  <si>
    <t>https://www.inc.com/profile/retail-cloud-technologies</t>
  </si>
  <si>
    <t>Retail Cloud Technologies</t>
  </si>
  <si>
    <t>teamworkrcommerce.com</t>
  </si>
  <si>
    <t>https://www.inc.com/profile/elite-events-rentals</t>
  </si>
  <si>
    <t>Elite Events &amp; Rentals</t>
  </si>
  <si>
    <t>eliteeventsandrentals.com</t>
  </si>
  <si>
    <t>https://www.inc.com/profile/net-conversion</t>
  </si>
  <si>
    <t>Net Conversion</t>
  </si>
  <si>
    <t>netconversion.com</t>
  </si>
  <si>
    <t>https://www.inc.com/profile/studio98</t>
  </si>
  <si>
    <t>Studio98</t>
  </si>
  <si>
    <t>studio98.com</t>
  </si>
  <si>
    <t>https://www.inc.com/profile/day-translations</t>
  </si>
  <si>
    <t>Day Translations</t>
  </si>
  <si>
    <t>daytranslations.com</t>
  </si>
  <si>
    <t>https://www.inc.com/profile/koncept-events</t>
  </si>
  <si>
    <t>Koncept Events</t>
  </si>
  <si>
    <t>http://konceptevents.com</t>
  </si>
  <si>
    <t>https://www.inc.com/profile/econologics-financial-advisors</t>
  </si>
  <si>
    <t>Econologics Financial Advisors</t>
  </si>
  <si>
    <t>econologicsfinancialadvisors.com</t>
  </si>
  <si>
    <t>https://www.inc.com/profile/insurance-services-group-of-the-southeast</t>
  </si>
  <si>
    <t>Insurance Services Group of the Southeast</t>
  </si>
  <si>
    <t>isg-se.com</t>
  </si>
  <si>
    <t>ST PETERSBURG</t>
  </si>
  <si>
    <t>https://www.inc.com/profile/lumitec-lighting</t>
  </si>
  <si>
    <t>Lumitec Lighting</t>
  </si>
  <si>
    <t>lumiteclighting.com</t>
  </si>
  <si>
    <t>delray beach</t>
  </si>
  <si>
    <t>https://www.inc.com/profile/international-van-lines-ocean-star-international-</t>
  </si>
  <si>
    <t>International Van Lines ( Ocean Star International )</t>
  </si>
  <si>
    <t>internationalvanlines.com</t>
  </si>
  <si>
    <t>https://www.inc.com/profile/across-borders-management-consulting-group</t>
  </si>
  <si>
    <t>Across Borders Management Consulting Group</t>
  </si>
  <si>
    <t>integrass.com</t>
  </si>
  <si>
    <t>https://www.inc.com/profile/corner-alliance</t>
  </si>
  <si>
    <t>Corner Alliance</t>
  </si>
  <si>
    <t>corneralliance.com</t>
  </si>
  <si>
    <t>https://www.inc.com/profile/the-clearing</t>
  </si>
  <si>
    <t>The Clearing</t>
  </si>
  <si>
    <t>theclearing.com</t>
  </si>
  <si>
    <t>https://www.inc.com/profile/eguard-technology-services</t>
  </si>
  <si>
    <t>eGuard Technology Services</t>
  </si>
  <si>
    <t>eguardtech.com</t>
  </si>
  <si>
    <t>https://www.inc.com/profile/invariant</t>
  </si>
  <si>
    <t>Invariant</t>
  </si>
  <si>
    <t>invariantgr.com</t>
  </si>
  <si>
    <t>https://www.inc.com/profile/the-lockwood-group</t>
  </si>
  <si>
    <t>The Lockwood Group</t>
  </si>
  <si>
    <t>thelockwoodgrp.com</t>
  </si>
  <si>
    <t>50.9 Million</t>
  </si>
  <si>
    <t>Stamford</t>
  </si>
  <si>
    <t>https://www.inc.com/profile/clarity-software-solutions</t>
  </si>
  <si>
    <t>Clarity Software Solutions</t>
  </si>
  <si>
    <t>clarityssi.com</t>
  </si>
  <si>
    <t>101.1 Million</t>
  </si>
  <si>
    <t>https://www.inc.com/profile/concealfab-corporation</t>
  </si>
  <si>
    <t>ConcealFab Corporation</t>
  </si>
  <si>
    <t>concealfab.com</t>
  </si>
  <si>
    <t>https://www.inc.com/profile/v3gate</t>
  </si>
  <si>
    <t>V3Gate</t>
  </si>
  <si>
    <t>v3gate.com</t>
  </si>
  <si>
    <t>225.8 Million</t>
  </si>
  <si>
    <t>https://www.inc.com/profile/fhe</t>
  </si>
  <si>
    <t>FHE</t>
  </si>
  <si>
    <t>builtbyfhe.com</t>
  </si>
  <si>
    <t>125.5 Million</t>
  </si>
  <si>
    <t>Fruita</t>
  </si>
  <si>
    <t>https://www.inc.com/profile/great-dental-websites</t>
  </si>
  <si>
    <t>Great Dental Websites</t>
  </si>
  <si>
    <t>greatdentalwebsites.com</t>
  </si>
  <si>
    <t>https://www.inc.com/profile/datavail</t>
  </si>
  <si>
    <t>Datavail</t>
  </si>
  <si>
    <t>datavail.com</t>
  </si>
  <si>
    <t>70.7 Million</t>
  </si>
  <si>
    <t>Broomfield</t>
  </si>
  <si>
    <t>https://www.inc.com/profile/special-aerospace-services</t>
  </si>
  <si>
    <t>Special Aerospace Services</t>
  </si>
  <si>
    <t>specialaerospaceservices.com</t>
  </si>
  <si>
    <t>https://www.inc.com/profile/scientistcom</t>
  </si>
  <si>
    <t>Scientist.com</t>
  </si>
  <si>
    <t>scientist.com</t>
  </si>
  <si>
    <t>97.4 Million</t>
  </si>
  <si>
    <t>https://www.inc.com/profile/hardcore-fitness-boot-camp</t>
  </si>
  <si>
    <t>Hardcore Fitness Boot Camp</t>
  </si>
  <si>
    <t>http://hardcorefitnessbootcamp.com</t>
  </si>
  <si>
    <t>https://www.inc.com/profile/gridgain-systems</t>
  </si>
  <si>
    <t>GridGain Systems</t>
  </si>
  <si>
    <t>gridgain.com</t>
  </si>
  <si>
    <t>https://www.inc.com/profile/intellectsoft</t>
  </si>
  <si>
    <t>Intellectsoft</t>
  </si>
  <si>
    <t>intellectsoft.net</t>
  </si>
  <si>
    <t>https://www.inc.com/profile/freight-right-global-logistics</t>
  </si>
  <si>
    <t>Freight Right Global Logistics</t>
  </si>
  <si>
    <t>freightright.com</t>
  </si>
  <si>
    <t>La Crescenta</t>
  </si>
  <si>
    <t>https://www.inc.com/profile/gonled</t>
  </si>
  <si>
    <t>GonLED</t>
  </si>
  <si>
    <t>gonled.com</t>
  </si>
  <si>
    <t>https://www.inc.com/profile/slidebelts</t>
  </si>
  <si>
    <t>SlideBelts</t>
  </si>
  <si>
    <t>slidebelts.com</t>
  </si>
  <si>
    <t>https://www.inc.com/profile/your-home-sold-guaranteed-realty</t>
  </si>
  <si>
    <t>Your Home Sold Guaranteed Realty</t>
  </si>
  <si>
    <t>yourhomesoldguaranteedinc.com</t>
  </si>
  <si>
    <t>ROSEMEAD</t>
  </si>
  <si>
    <t>https://www.inc.com/profile/innovateed</t>
  </si>
  <si>
    <t>InnovateEd</t>
  </si>
  <si>
    <t>innovateed.com</t>
  </si>
  <si>
    <t>https://www.inc.com/profile/flexton</t>
  </si>
  <si>
    <t>Flexton</t>
  </si>
  <si>
    <t>http://flextoninc.com</t>
  </si>
  <si>
    <t>https://www.inc.com/profile/geraci-law-firm</t>
  </si>
  <si>
    <t>Geraci Law Firm</t>
  </si>
  <si>
    <t>geracillp.com</t>
  </si>
  <si>
    <t>https://www.inc.com/profile/conversica</t>
  </si>
  <si>
    <t>Conversica</t>
  </si>
  <si>
    <t>conversica.com</t>
  </si>
  <si>
    <t>https://www.inc.com/profile/capstone-fire-safety</t>
  </si>
  <si>
    <t>Capstone Fire &amp; Safety</t>
  </si>
  <si>
    <t>capstonefire.com</t>
  </si>
  <si>
    <t>Escondido</t>
  </si>
  <si>
    <t>https://www.inc.com/profile/funding-merchant-source</t>
  </si>
  <si>
    <t>Funding Merchant Source</t>
  </si>
  <si>
    <t>fundingmerchantsource.com</t>
  </si>
  <si>
    <t>Manhattan Beach</t>
  </si>
  <si>
    <t>https://www.inc.com/profile/usertesting</t>
  </si>
  <si>
    <t>UserTesting</t>
  </si>
  <si>
    <t>usertesting.com</t>
  </si>
  <si>
    <t>https://www.inc.com/profile/gotuwired</t>
  </si>
  <si>
    <t>GotUwired</t>
  </si>
  <si>
    <t>gotuwired.com</t>
  </si>
  <si>
    <t>https://www.inc.com/profile/miracle-mile-advisors</t>
  </si>
  <si>
    <t>Miracle Mile Advisors</t>
  </si>
  <si>
    <t>miraclemileadvisors.com</t>
  </si>
  <si>
    <t>https://www.inc.com/profile/acquisitionsandrenewalscom</t>
  </si>
  <si>
    <t>acquisitionsandrenewals.com</t>
  </si>
  <si>
    <t>https://www.inc.com/profile/the-sheppard</t>
  </si>
  <si>
    <t>The Sheppard</t>
  </si>
  <si>
    <t>thesheppard.com</t>
  </si>
  <si>
    <t>Glendale</t>
  </si>
  <si>
    <t>https://www.inc.com/profile/epic-insurance-brokers-consultants</t>
  </si>
  <si>
    <t>EPIC Insurance Brokers &amp; Consultants</t>
  </si>
  <si>
    <t>epicbrokers.com</t>
  </si>
  <si>
    <t>393.3 Million</t>
  </si>
  <si>
    <t>https://www.inc.com/profile/chrome-river</t>
  </si>
  <si>
    <t>Chrome River</t>
  </si>
  <si>
    <t>chromeriver.com</t>
  </si>
  <si>
    <t>https://www.inc.com/profile/coastal-payroll</t>
  </si>
  <si>
    <t>Coastal Payroll</t>
  </si>
  <si>
    <t>coastalpayroll.com</t>
  </si>
  <si>
    <t>https://www.inc.com/profile/backblaze</t>
  </si>
  <si>
    <t>Backblaze</t>
  </si>
  <si>
    <t>backblaze.com</t>
  </si>
  <si>
    <t>29.9 Million</t>
  </si>
  <si>
    <t>https://www.inc.com/profile/optimum-employer-solutions</t>
  </si>
  <si>
    <t>Optimum Employer Solutions</t>
  </si>
  <si>
    <t>http://optimumhr.net</t>
  </si>
  <si>
    <t>https://www.inc.com/profile/mid-valley-it</t>
  </si>
  <si>
    <t>Mid Valley IT</t>
  </si>
  <si>
    <t>midvalleyit.com</t>
  </si>
  <si>
    <t>Turlock</t>
  </si>
  <si>
    <t>https://www.inc.com/profile/orange-aluminum</t>
  </si>
  <si>
    <t>Orange Aluminum</t>
  </si>
  <si>
    <t>http://orangealuminum.com</t>
  </si>
  <si>
    <t>https://www.inc.com/profile/gear</t>
  </si>
  <si>
    <t>Gear</t>
  </si>
  <si>
    <t>gearinc.com</t>
  </si>
  <si>
    <t>https://www.inc.com/profile/altexsoft</t>
  </si>
  <si>
    <t>AltexSoft</t>
  </si>
  <si>
    <t>altexsoft.com</t>
  </si>
  <si>
    <t>https://www.inc.com/profile/multifamily-utility-company</t>
  </si>
  <si>
    <t>Multifamily Utility Company</t>
  </si>
  <si>
    <t>multifamilyutility.com</t>
  </si>
  <si>
    <t>https://www.inc.com/profile/insight-resource-group</t>
  </si>
  <si>
    <t>Insight Resource Group</t>
  </si>
  <si>
    <t>insightresourcegroup.com</t>
  </si>
  <si>
    <t>https://www.inc.com/profile/lead-id</t>
  </si>
  <si>
    <t>Lead id</t>
  </si>
  <si>
    <t>leadid.net</t>
  </si>
  <si>
    <t>https://www.inc.com/profile/mie-solutions</t>
  </si>
  <si>
    <t>MIE Solutions</t>
  </si>
  <si>
    <t>mie-solutions.com</t>
  </si>
  <si>
    <t>Garden Grove</t>
  </si>
  <si>
    <t>https://www.inc.com/profile/black-mountain-systems</t>
  </si>
  <si>
    <t>Black Mountain Systems</t>
  </si>
  <si>
    <t>blackmountainsystems.com</t>
  </si>
  <si>
    <t>https://www.inc.com/profile/beauty-solutions</t>
  </si>
  <si>
    <t>Beauty Solutions</t>
  </si>
  <si>
    <t>beautysolutions.com</t>
  </si>
  <si>
    <t>Santa Cruz</t>
  </si>
  <si>
    <t>https://www.inc.com/profile/envision-capital-group</t>
  </si>
  <si>
    <t>Envision Capital Group</t>
  </si>
  <si>
    <t>envisioncapitalgroup.com</t>
  </si>
  <si>
    <t>https://www.inc.com/profile/ticketmanager</t>
  </si>
  <si>
    <t>TicketManager</t>
  </si>
  <si>
    <t>ticketmanager.com</t>
  </si>
  <si>
    <t>https://www.inc.com/profile/pure-financial-advisors</t>
  </si>
  <si>
    <t>Pure Financial Advisors</t>
  </si>
  <si>
    <t>purefinancial.com</t>
  </si>
  <si>
    <t>https://www.inc.com/profile/partner-assessment</t>
  </si>
  <si>
    <t>Partner Assessment</t>
  </si>
  <si>
    <t>partneresi.com</t>
  </si>
  <si>
    <t>152.5 Million</t>
  </si>
  <si>
    <t>https://www.inc.com/profile/choura-events</t>
  </si>
  <si>
    <t>Choura Events</t>
  </si>
  <si>
    <t>chouraevents.com</t>
  </si>
  <si>
    <t>https://www.inc.com/profile/starfire-direct</t>
  </si>
  <si>
    <t>Starfire Direct</t>
  </si>
  <si>
    <t>starfiredirect.com</t>
  </si>
  <si>
    <t>https://www.inc.com/profile/a1-garage-door-service-and-repair</t>
  </si>
  <si>
    <t>A1 Garage Door Service and Repair</t>
  </si>
  <si>
    <t>a1garage.com</t>
  </si>
  <si>
    <t>28.2 Million</t>
  </si>
  <si>
    <t>https://www.inc.com/profile/stewardship</t>
  </si>
  <si>
    <t>Stewardship</t>
  </si>
  <si>
    <t>moneywellrooted.com</t>
  </si>
  <si>
    <t>https://www.inc.com/profile/trapp-technology</t>
  </si>
  <si>
    <t>Trapp Technology</t>
  </si>
  <si>
    <t>trapptechnology.com</t>
  </si>
  <si>
    <t>https://www.inc.com/profile/micamp-solutions</t>
  </si>
  <si>
    <t>MiCamp Solutions</t>
  </si>
  <si>
    <t>micamp.com</t>
  </si>
  <si>
    <t>https://www.inc.com/profile/martinfederal</t>
  </si>
  <si>
    <t>MartinFederal</t>
  </si>
  <si>
    <t>martinfed.com</t>
  </si>
  <si>
    <t>https://www.inc.com/profile/bb-heating-and-air</t>
  </si>
  <si>
    <t>B&amp;B Heating and Air</t>
  </si>
  <si>
    <t>http://bandbheatingandair.com</t>
  </si>
  <si>
    <t>https://www.inc.com/profile/i3</t>
  </si>
  <si>
    <t>i3</t>
  </si>
  <si>
    <t>i3-corps.com</t>
  </si>
  <si>
    <t>69.8 Million</t>
  </si>
  <si>
    <t>https://www.inc.com/profile/engeniusmicro</t>
  </si>
  <si>
    <t>EngeniusMicro</t>
  </si>
  <si>
    <t>engeniusmicro.com</t>
  </si>
  <si>
    <t>https://www.inc.com/profile/coulee-techlink</t>
  </si>
  <si>
    <t>Coulee Techlink</t>
  </si>
  <si>
    <t>couleetechlink.com</t>
  </si>
  <si>
    <t>HOLMEN</t>
  </si>
  <si>
    <t>https://www.inc.com/profile/midwest-restoration</t>
  </si>
  <si>
    <t>Midwest Restoration</t>
  </si>
  <si>
    <t>midwestrestoration.com</t>
  </si>
  <si>
    <t>LITTLE CHUTE</t>
  </si>
  <si>
    <t>https://www.inc.com/profile/mod-pizza</t>
  </si>
  <si>
    <t>MOD Pizza</t>
  </si>
  <si>
    <t>http://modpizza.com</t>
  </si>
  <si>
    <t>311.8 Million</t>
  </si>
  <si>
    <t>https://www.inc.com/profile/ben-kinney-real-estate-team</t>
  </si>
  <si>
    <t>Ben Kinney Real Estate Team</t>
  </si>
  <si>
    <t>benkinney.com</t>
  </si>
  <si>
    <t>https://www.inc.com/profile/surdi-enterprise</t>
  </si>
  <si>
    <t>Surdi Enterprise</t>
  </si>
  <si>
    <t>purecleanseattle.com</t>
  </si>
  <si>
    <t>WOODINVILLE</t>
  </si>
  <si>
    <t>https://www.inc.com/profile/apex-flooring</t>
  </si>
  <si>
    <t>Apex Flooring</t>
  </si>
  <si>
    <t>apexflooring.net</t>
  </si>
  <si>
    <t>https://www.inc.com/profile/b3-group</t>
  </si>
  <si>
    <t>B3 Group</t>
  </si>
  <si>
    <t>b3groupinc.com</t>
  </si>
  <si>
    <t>59.3 Million</t>
  </si>
  <si>
    <t>https://www.inc.com/profile/spatial-front</t>
  </si>
  <si>
    <t>Spatial Front</t>
  </si>
  <si>
    <t>spatialfront.com</t>
  </si>
  <si>
    <t>https://www.inc.com/profile/swig</t>
  </si>
  <si>
    <t>Swig</t>
  </si>
  <si>
    <t>swiglife.com</t>
  </si>
  <si>
    <t>richmond</t>
  </si>
  <si>
    <t>https://www.inc.com/profile/infinisource-consulting-solutions</t>
  </si>
  <si>
    <t>InfiniSource Consulting Solutions</t>
  </si>
  <si>
    <t>icsfederal.com</t>
  </si>
  <si>
    <t>https://www.inc.com/profile/adeptus-solutions</t>
  </si>
  <si>
    <t>Adeptus Solutions</t>
  </si>
  <si>
    <t>adeptusasi.com</t>
  </si>
  <si>
    <t>https://www.inc.com/profile/profitoptics</t>
  </si>
  <si>
    <t>ProfitOptics</t>
  </si>
  <si>
    <t>http://profitoptics.com</t>
  </si>
  <si>
    <t>https://www.inc.com/profile/seneca-resources</t>
  </si>
  <si>
    <t>Seneca Resources</t>
  </si>
  <si>
    <t>senecahq.com</t>
  </si>
  <si>
    <t>23.5 Million</t>
  </si>
  <si>
    <t>https://www.inc.com/profile/niha-technologies</t>
  </si>
  <si>
    <t>Niha Technologies</t>
  </si>
  <si>
    <t>nihatech.com</t>
  </si>
  <si>
    <t>https://www.inc.com/profile/data-storage-science</t>
  </si>
  <si>
    <t>Data Storage Science</t>
  </si>
  <si>
    <t>ds-science.com</t>
  </si>
  <si>
    <t>https://www.inc.com/profile/triumph-services</t>
  </si>
  <si>
    <t>Triumph Services</t>
  </si>
  <si>
    <t>http://triumphjobs.com</t>
  </si>
  <si>
    <t>https://www.inc.com/profile/mayvin</t>
  </si>
  <si>
    <t>Mayvin</t>
  </si>
  <si>
    <t>mayvin.com</t>
  </si>
  <si>
    <t>Annandale</t>
  </si>
  <si>
    <t>https://www.inc.com/profile/ctc-events-and-productions</t>
  </si>
  <si>
    <t>CTC Events and Productions</t>
  </si>
  <si>
    <t>ctc-events.com</t>
  </si>
  <si>
    <t>https://www.inc.com/profile/37th-parallel-properties</t>
  </si>
  <si>
    <t>37th Parallel Properties</t>
  </si>
  <si>
    <t>37parallel.com</t>
  </si>
  <si>
    <t>https://www.inc.com/profile/tk-promotions</t>
  </si>
  <si>
    <t>TK Promotions</t>
  </si>
  <si>
    <t>tkpromotionsinc.com</t>
  </si>
  <si>
    <t>https://www.inc.com/profile/eclat-health-solutions</t>
  </si>
  <si>
    <t>Eclat Health Solutions</t>
  </si>
  <si>
    <t>http://eclathealth.com</t>
  </si>
  <si>
    <t>https://www.inc.com/profile/resonate</t>
  </si>
  <si>
    <t>Resonate</t>
  </si>
  <si>
    <t>resonate.com</t>
  </si>
  <si>
    <t>https://www.inc.com/profile/securestrux</t>
  </si>
  <si>
    <t>SecureStrux</t>
  </si>
  <si>
    <t>securestrux.com</t>
  </si>
  <si>
    <t>https://www.inc.com/profile/perfecta</t>
  </si>
  <si>
    <t>Perfecta</t>
  </si>
  <si>
    <t>perfecta.com</t>
  </si>
  <si>
    <t>https://www.inc.com/profile/weave-communications</t>
  </si>
  <si>
    <t>Weave Communications</t>
  </si>
  <si>
    <t>http://getweave.com</t>
  </si>
  <si>
    <t>https://www.inc.com/profile/freeus</t>
  </si>
  <si>
    <t>Freeus</t>
  </si>
  <si>
    <t>freeus.com</t>
  </si>
  <si>
    <t>Ogden</t>
  </si>
  <si>
    <t>https://www.inc.com/profile/big-leap</t>
  </si>
  <si>
    <t>Big Leap</t>
  </si>
  <si>
    <t>bigleap.com</t>
  </si>
  <si>
    <t>https://www.inc.com/profile/boss-retirement-solutions</t>
  </si>
  <si>
    <t>B.O.S.S. Retirement Solutions</t>
  </si>
  <si>
    <t>bossretirement.com</t>
  </si>
  <si>
    <t>https://www.inc.com/profile/health-catalyst</t>
  </si>
  <si>
    <t>Health Catalyst</t>
  </si>
  <si>
    <t>healthcatalyst.com</t>
  </si>
  <si>
    <t>112.6 Million</t>
  </si>
  <si>
    <t>https://www.inc.com/profile/property-management</t>
  </si>
  <si>
    <t>Property Management</t>
  </si>
  <si>
    <t>propertymanagementinc.com</t>
  </si>
  <si>
    <t>https://www.inc.com/profile/edge</t>
  </si>
  <si>
    <t>Edge</t>
  </si>
  <si>
    <t>edgeservicing.com</t>
  </si>
  <si>
    <t>https://www.inc.com/profile/zulu-marketing</t>
  </si>
  <si>
    <t>Zulu Marketing</t>
  </si>
  <si>
    <t>zulumarketing.com</t>
  </si>
  <si>
    <t>https://www.inc.com/profile/business-promotion</t>
  </si>
  <si>
    <t>Business Promotion</t>
  </si>
  <si>
    <t>businesspromotion.com</t>
  </si>
  <si>
    <t>https://www.inc.com/profile/cache-private-capital</t>
  </si>
  <si>
    <t>Cache Private Capital</t>
  </si>
  <si>
    <t>cacheprivatecapital.com</t>
  </si>
  <si>
    <t>https://www.inc.com/profile/black-clover-enterprises</t>
  </si>
  <si>
    <t>Black Clover Enterprises</t>
  </si>
  <si>
    <t>blackcloverusa.com</t>
  </si>
  <si>
    <t>DRAPER</t>
  </si>
  <si>
    <t>https://www.inc.com/profile/advice-media</t>
  </si>
  <si>
    <t>Advice Media</t>
  </si>
  <si>
    <t>advicemedia.com</t>
  </si>
  <si>
    <t>Park CIty</t>
  </si>
  <si>
    <t>https://www.inc.com/profile/braeden-engineering</t>
  </si>
  <si>
    <t>Braeden Engineering</t>
  </si>
  <si>
    <t>braedenengr.com</t>
  </si>
  <si>
    <t>https://www.inc.com/profile/tek-leaders</t>
  </si>
  <si>
    <t>Tek Leaders</t>
  </si>
  <si>
    <t>tekleaders.com</t>
  </si>
  <si>
    <t>https://www.inc.com/profile/jacaruso-enterprises</t>
  </si>
  <si>
    <t>Jacaruso Enterprises</t>
  </si>
  <si>
    <t>jacaruso.com</t>
  </si>
  <si>
    <t>Round Rock</t>
  </si>
  <si>
    <t>https://www.inc.com/profile/silotech-group</t>
  </si>
  <si>
    <t>Silotech Group</t>
  </si>
  <si>
    <t>silotechgroup.com</t>
  </si>
  <si>
    <t>https://www.inc.com/profile/sei-dallas</t>
  </si>
  <si>
    <t>SEI-Dallas</t>
  </si>
  <si>
    <t>sei.com/dallas-office</t>
  </si>
  <si>
    <t>https://www.inc.com/profile/restoration-1</t>
  </si>
  <si>
    <t>Restoration 1</t>
  </si>
  <si>
    <t>restoration1.com</t>
  </si>
  <si>
    <t>https://www.inc.com/profile/ordermygear</t>
  </si>
  <si>
    <t>OrderMyGear</t>
  </si>
  <si>
    <t>ordermygear.com</t>
  </si>
  <si>
    <t>https://www.inc.com/profile/flocknote</t>
  </si>
  <si>
    <t>Flocknote</t>
  </si>
  <si>
    <t>flocknote.com</t>
  </si>
  <si>
    <t>https://www.inc.com/profile/projectmanagercom</t>
  </si>
  <si>
    <t>ProjectManager.com</t>
  </si>
  <si>
    <t>projectmanager.com</t>
  </si>
  <si>
    <t>https://www.inc.com/profile/camp-gladiator</t>
  </si>
  <si>
    <t>Camp Gladiator</t>
  </si>
  <si>
    <t>campgladiator.com</t>
  </si>
  <si>
    <t>53.3 Million</t>
  </si>
  <si>
    <t>https://www.inc.com/profile/pneo</t>
  </si>
  <si>
    <t>pNeo</t>
  </si>
  <si>
    <t>making.business</t>
  </si>
  <si>
    <t>https://www.inc.com/profile/entouch-controls</t>
  </si>
  <si>
    <t>EnTouch Controls</t>
  </si>
  <si>
    <t>entouchcontrols.com</t>
  </si>
  <si>
    <t>https://www.inc.com/profile/stracon-services-group</t>
  </si>
  <si>
    <t>StraCon Services Group</t>
  </si>
  <si>
    <t>stracongroup.com</t>
  </si>
  <si>
    <t>https://www.inc.com/profile/star-building-services</t>
  </si>
  <si>
    <t>Star Building Services</t>
  </si>
  <si>
    <t>starbuildingonline.com</t>
  </si>
  <si>
    <t>https://www.inc.com/profile/sagerider</t>
  </si>
  <si>
    <t>SageRider</t>
  </si>
  <si>
    <t>sageriderinc.com</t>
  </si>
  <si>
    <t>https://www.inc.com/profile/method-architecture</t>
  </si>
  <si>
    <t>Method Architecture</t>
  </si>
  <si>
    <t>methodarchitecture.com</t>
  </si>
  <si>
    <t>https://www.inc.com/profile/connexa</t>
  </si>
  <si>
    <t>Connexa</t>
  </si>
  <si>
    <t>connexa.com</t>
  </si>
  <si>
    <t>Comfort</t>
  </si>
  <si>
    <t>https://www.inc.com/profile/cinergy-entertainment</t>
  </si>
  <si>
    <t>Cinergy Entertainment</t>
  </si>
  <si>
    <t>cinergy.com</t>
  </si>
  <si>
    <t>https://www.inc.com/profile/mks2-technologies</t>
  </si>
  <si>
    <t>MKS2 Technologies</t>
  </si>
  <si>
    <t>mks2.com</t>
  </si>
  <si>
    <t>https://www.inc.com/profile/conti</t>
  </si>
  <si>
    <t>Conti</t>
  </si>
  <si>
    <t>http://contiorg.com</t>
  </si>
  <si>
    <t>https://www.inc.com/profile/tucker-rose-associates</t>
  </si>
  <si>
    <t>Tucker-Rose Associates</t>
  </si>
  <si>
    <t>tuckerroseassociates.com</t>
  </si>
  <si>
    <t>New Braunfels</t>
  </si>
  <si>
    <t>https://www.inc.com/profile/deca-dental-group</t>
  </si>
  <si>
    <t>DECA Dental Group</t>
  </si>
  <si>
    <t>decadental.com</t>
  </si>
  <si>
    <t>87 Million</t>
  </si>
  <si>
    <t>https://www.inc.com/profile/rockland-insurance-agency</t>
  </si>
  <si>
    <t>Rockland Insurance Agency</t>
  </si>
  <si>
    <t>gorockland.com</t>
  </si>
  <si>
    <t>https://www.inc.com/profile/formulife</t>
  </si>
  <si>
    <t>Formulife</t>
  </si>
  <si>
    <t>formulifesupplements.com</t>
  </si>
  <si>
    <t>https://www.inc.com/profile/java-connections</t>
  </si>
  <si>
    <t>Java Connections</t>
  </si>
  <si>
    <t>laptopsanytime.com</t>
  </si>
  <si>
    <t>https://www.inc.com/profile/viva-railings</t>
  </si>
  <si>
    <t>Viva Railings</t>
  </si>
  <si>
    <t>vivarailings.com</t>
  </si>
  <si>
    <t>https://www.inc.com/profile/the-boss---the-builders-outlet-super-store</t>
  </si>
  <si>
    <t>The BOSS - The Builders Outlet Super Store</t>
  </si>
  <si>
    <t>shoptheboss.com</t>
  </si>
  <si>
    <t>https://www.inc.com/profile/talroo</t>
  </si>
  <si>
    <t>Talroo</t>
  </si>
  <si>
    <t>talroo.com</t>
  </si>
  <si>
    <t>66.3 Million</t>
  </si>
  <si>
    <t>https://www.inc.com/profile/sweb-development</t>
  </si>
  <si>
    <t>Sweb Development</t>
  </si>
  <si>
    <t>swebdevelopment.com</t>
  </si>
  <si>
    <t>https://www.inc.com/profile/concierge-auctions</t>
  </si>
  <si>
    <t>Concierge Auctions</t>
  </si>
  <si>
    <t>conciergeauctions.com</t>
  </si>
  <si>
    <t>40 Million</t>
  </si>
  <si>
    <t>https://www.inc.com/profile/effective-spend</t>
  </si>
  <si>
    <t>Effective Spend</t>
  </si>
  <si>
    <t>effectivespend.com</t>
  </si>
  <si>
    <t>https://www.inc.com/profile/srs-distribution</t>
  </si>
  <si>
    <t>SRS Distribution</t>
  </si>
  <si>
    <t>http://srsdistribution.com</t>
  </si>
  <si>
    <t>2.6 Billion</t>
  </si>
  <si>
    <t>McKinney</t>
  </si>
  <si>
    <t>https://www.inc.com/profile/smart-chemical-services</t>
  </si>
  <si>
    <t>Smart Chemical Services</t>
  </si>
  <si>
    <t>smartchemical.com</t>
  </si>
  <si>
    <t>76.1 Million</t>
  </si>
  <si>
    <t>Amarillo</t>
  </si>
  <si>
    <t>https://www.inc.com/profile/tyler-petroleum</t>
  </si>
  <si>
    <t>Tyler Petroleum</t>
  </si>
  <si>
    <t>tylerpetroleum.com</t>
  </si>
  <si>
    <t>TYLER</t>
  </si>
  <si>
    <t>https://www.inc.com/profile/onesource-virtual</t>
  </si>
  <si>
    <t>OneSource Virtual</t>
  </si>
  <si>
    <t>onesourcevirtual.com</t>
  </si>
  <si>
    <t>123.9 Million</t>
  </si>
  <si>
    <t>https://www.inc.com/profile/express-corporate-housing</t>
  </si>
  <si>
    <t>Express Corporate Housing</t>
  </si>
  <si>
    <t>expresscorporatehousing.com</t>
  </si>
  <si>
    <t>https://www.inc.com/profile/lms-logistics-made-simple</t>
  </si>
  <si>
    <t>LMS (Logistics Made Simple)</t>
  </si>
  <si>
    <t>logisticsms.net</t>
  </si>
  <si>
    <t>Chattanooga</t>
  </si>
  <si>
    <t>https://www.inc.com/profile/marketbeat</t>
  </si>
  <si>
    <t>MarketBeat</t>
  </si>
  <si>
    <t>marketbeat.com</t>
  </si>
  <si>
    <t>https://www.inc.com/profile/visiture</t>
  </si>
  <si>
    <t>Visiture</t>
  </si>
  <si>
    <t>visiture.com</t>
  </si>
  <si>
    <t>https://www.inc.com/profile/ceterus</t>
  </si>
  <si>
    <t>Ceterus</t>
  </si>
  <si>
    <t>ceterus.com</t>
  </si>
  <si>
    <t>https://www.inc.com/profile/q4launch</t>
  </si>
  <si>
    <t>Q4Launch</t>
  </si>
  <si>
    <t>q4launch.com</t>
  </si>
  <si>
    <t>https://www.inc.com/profile/9round</t>
  </si>
  <si>
    <t>9Round</t>
  </si>
  <si>
    <t>9round.com</t>
  </si>
  <si>
    <t>Simpsonville</t>
  </si>
  <si>
    <t>https://www.inc.com/profile/the-roman-guy</t>
  </si>
  <si>
    <t>The Roman Guy</t>
  </si>
  <si>
    <t>theromanguy.com</t>
  </si>
  <si>
    <t>https://www.inc.com/profile/stp-investment-services</t>
  </si>
  <si>
    <t>STP Investment Services</t>
  </si>
  <si>
    <t>stpis.com</t>
  </si>
  <si>
    <t>https://www.inc.com/profile/streamline</t>
  </si>
  <si>
    <t>Streamline</t>
  </si>
  <si>
    <t>streamlinephilly.com</t>
  </si>
  <si>
    <t>https://www.inc.com/profile/freedom-capital</t>
  </si>
  <si>
    <t>Freedom Capital</t>
  </si>
  <si>
    <t>1800gotjunk.com</t>
  </si>
  <si>
    <t>https://www.inc.com/profile/deep-well-services</t>
  </si>
  <si>
    <t>Deep Well Services</t>
  </si>
  <si>
    <t>deepwellservices.com</t>
  </si>
  <si>
    <t>Zelienople</t>
  </si>
  <si>
    <t>https://www.inc.com/profile/wellworks-for-you</t>
  </si>
  <si>
    <t>Wellworks For You</t>
  </si>
  <si>
    <t>wellworksforyou.com</t>
  </si>
  <si>
    <t>https://www.inc.com/profile/mail-shark</t>
  </si>
  <si>
    <t>Mail Shark</t>
  </si>
  <si>
    <t>themailshark.com</t>
  </si>
  <si>
    <t>Mohnton</t>
  </si>
  <si>
    <t>https://www.inc.com/profile/greenphire</t>
  </si>
  <si>
    <t>Greenphire</t>
  </si>
  <si>
    <t>greenphire.com</t>
  </si>
  <si>
    <t>https://www.inc.com/profile/optimo-information-technology</t>
  </si>
  <si>
    <t>OPTiMO Information Technology</t>
  </si>
  <si>
    <t>optimo-it.com</t>
  </si>
  <si>
    <t>Bloomsburg</t>
  </si>
  <si>
    <t>https://www.inc.com/profile/wizehive</t>
  </si>
  <si>
    <t>WizeHive</t>
  </si>
  <si>
    <t>wizehive.com</t>
  </si>
  <si>
    <t>https://www.inc.com/profile/ss-industries</t>
  </si>
  <si>
    <t>SS Industries</t>
  </si>
  <si>
    <t>ss.industries</t>
  </si>
  <si>
    <t>COLLEGEVILLE</t>
  </si>
  <si>
    <t>https://www.inc.com/profile/kingsview-partners</t>
  </si>
  <si>
    <t>Kingsview Partners</t>
  </si>
  <si>
    <t>kingsview.com</t>
  </si>
  <si>
    <t>Grants Pass</t>
  </si>
  <si>
    <t>https://www.inc.com/profile/vetsource</t>
  </si>
  <si>
    <t>Vetsource</t>
  </si>
  <si>
    <t>vetsource.com</t>
  </si>
  <si>
    <t>139.6 Million</t>
  </si>
  <si>
    <t>https://www.inc.com/profile/sustainable-restaurant-group</t>
  </si>
  <si>
    <t>Sustainable Restaurant Group</t>
  </si>
  <si>
    <t>sustainablerestaurantgroup.com</t>
  </si>
  <si>
    <t>https://www.inc.com/profile/axiom-eco-pest-control</t>
  </si>
  <si>
    <t>Axiom Eco Pest Control</t>
  </si>
  <si>
    <t>axiompest.com</t>
  </si>
  <si>
    <t>Milwaukie</t>
  </si>
  <si>
    <t>https://www.inc.com/profile/techlink-services</t>
  </si>
  <si>
    <t>TechLink Services</t>
  </si>
  <si>
    <t>techlinksvc.net</t>
  </si>
  <si>
    <t>https://www.inc.com/profile/dirt-wurx-excavation</t>
  </si>
  <si>
    <t>Dirt Wurx Excavation</t>
  </si>
  <si>
    <t>facebook.com/josh.eidson3</t>
  </si>
  <si>
    <t>wagoner</t>
  </si>
  <si>
    <t>https://www.inc.com/profile/norman-heating-air-conditioning</t>
  </si>
  <si>
    <t>Norman Heating &amp; Air Conditioning</t>
  </si>
  <si>
    <t>normanair.com</t>
  </si>
  <si>
    <t>https://www.inc.com/profile/providence-healthcare-management</t>
  </si>
  <si>
    <t>Providence Healthcare Management</t>
  </si>
  <si>
    <t>http://providencehcm.com</t>
  </si>
  <si>
    <t>225.9 Million</t>
  </si>
  <si>
    <t>https://www.inc.com/profile/30-lines</t>
  </si>
  <si>
    <t>30 Lines</t>
  </si>
  <si>
    <t>30lines.com</t>
  </si>
  <si>
    <t>https://www.inc.com/profile/precision-staffing-services</t>
  </si>
  <si>
    <t>Precision Staffing Services</t>
  </si>
  <si>
    <t>precisionstaffingusa.com</t>
  </si>
  <si>
    <t>https://www.inc.com/profile/team-fitz-graphics</t>
  </si>
  <si>
    <t>Team Fitz Graphics</t>
  </si>
  <si>
    <t>teamfitzgraphics.com</t>
  </si>
  <si>
    <t>https://www.inc.com/profile/donaldson-plastic-surgery</t>
  </si>
  <si>
    <t>Donaldson Plastic Surgery</t>
  </si>
  <si>
    <t>donaldsonplasticsurgery.com</t>
  </si>
  <si>
    <t>https://www.inc.com/profile/cable-ties-unlimited</t>
  </si>
  <si>
    <t>Cable Ties Unlimited</t>
  </si>
  <si>
    <t>cabletiesunlimited.com</t>
  </si>
  <si>
    <t>https://www.inc.com/profile/progyny</t>
  </si>
  <si>
    <t>Progyny</t>
  </si>
  <si>
    <t>http://progyny.com</t>
  </si>
  <si>
    <t>107.6 Million</t>
  </si>
  <si>
    <t>https://www.inc.com/profile/noom</t>
  </si>
  <si>
    <t>Noom</t>
  </si>
  <si>
    <t>noom.com/#</t>
  </si>
  <si>
    <t>61.1 Million</t>
  </si>
  <si>
    <t>https://www.inc.com/profile/gymguyz</t>
  </si>
  <si>
    <t>Gymguyz</t>
  </si>
  <si>
    <t>http://gymguyz.com</t>
  </si>
  <si>
    <t>https://www.inc.com/profile/darn-good-yarn</t>
  </si>
  <si>
    <t>Darn Good Yarn</t>
  </si>
  <si>
    <t>darngoodyarn.com</t>
  </si>
  <si>
    <t>Halfmoon</t>
  </si>
  <si>
    <t>https://www.inc.com/profile/marathon-strategies</t>
  </si>
  <si>
    <t>Marathon Strategies</t>
  </si>
  <si>
    <t>http://marathonstrategies.com</t>
  </si>
  <si>
    <t>https://www.inc.com/profile/americord-registry</t>
  </si>
  <si>
    <t>Americord Registry</t>
  </si>
  <si>
    <t>americordblood.com</t>
  </si>
  <si>
    <t>https://www.inc.com/profile/lamb-insurance-services</t>
  </si>
  <si>
    <t>Lamb Insurance Services</t>
  </si>
  <si>
    <t>lambis.com</t>
  </si>
  <si>
    <t>https://www.inc.com/profile/hhaexchange</t>
  </si>
  <si>
    <t>HHAeXchange</t>
  </si>
  <si>
    <t>hhaexchange.com</t>
  </si>
  <si>
    <t>https://www.inc.com/profile/fingerpaint</t>
  </si>
  <si>
    <t>Fingerpaint</t>
  </si>
  <si>
    <t>fingerpaint.com</t>
  </si>
  <si>
    <t>https://www.inc.com/profile/catchpoint</t>
  </si>
  <si>
    <t>Catchpoint</t>
  </si>
  <si>
    <t>catchpoint.com</t>
  </si>
  <si>
    <t>https://www.inc.com/profile/fora-financial</t>
  </si>
  <si>
    <t>Fora Financial</t>
  </si>
  <si>
    <t>forafinancial.com</t>
  </si>
  <si>
    <t>https://www.inc.com/profile/vector-media-group</t>
  </si>
  <si>
    <t>Vector Media Group</t>
  </si>
  <si>
    <t>vectormediagroup.com</t>
  </si>
  <si>
    <t>https://www.inc.com/profile/trusted-nurse-staffing</t>
  </si>
  <si>
    <t>Trusted Nurse Staffing</t>
  </si>
  <si>
    <t>trustednursestaffing.com</t>
  </si>
  <si>
    <t>https://www.inc.com/profile/roadway-moving-company</t>
  </si>
  <si>
    <t>Roadway Moving Company</t>
  </si>
  <si>
    <t>roadwaymoving.com</t>
  </si>
  <si>
    <t>https://www.inc.com/profile/brilliant-ink</t>
  </si>
  <si>
    <t>Brilliant Ink</t>
  </si>
  <si>
    <t>brilliantink.com</t>
  </si>
  <si>
    <t>https://www.inc.com/profile/abacus-group</t>
  </si>
  <si>
    <t>Abacus Group</t>
  </si>
  <si>
    <t>abacusgroupllc.com</t>
  </si>
  <si>
    <t>https://www.inc.com/profile/filescom</t>
  </si>
  <si>
    <t>Files.com</t>
  </si>
  <si>
    <t>files.com</t>
  </si>
  <si>
    <t>https://www.inc.com/profile/bluepeak-technology-solutions</t>
  </si>
  <si>
    <t>BluePeak Technology Solutions</t>
  </si>
  <si>
    <t>bluepeak.io</t>
  </si>
  <si>
    <t>RENO</t>
  </si>
  <si>
    <t>https://www.inc.com/profile/the-abbi-agency</t>
  </si>
  <si>
    <t>The Abbi Agency</t>
  </si>
  <si>
    <t>theabbiagency.com</t>
  </si>
  <si>
    <t>https://www.inc.com/profile/lentech</t>
  </si>
  <si>
    <t>Lentech</t>
  </si>
  <si>
    <t>lentechinc.com</t>
  </si>
  <si>
    <t>ALBUQUERQUE</t>
  </si>
  <si>
    <t>https://www.inc.com/profile/roofcare</t>
  </si>
  <si>
    <t>Roofcare</t>
  </si>
  <si>
    <t>roofcare.us</t>
  </si>
  <si>
    <t>https://www.inc.com/profile/liquid-audio</t>
  </si>
  <si>
    <t>Liquid Audio</t>
  </si>
  <si>
    <t>liquidaudio.us</t>
  </si>
  <si>
    <t>Turnersville</t>
  </si>
  <si>
    <t>https://www.inc.com/profile/iquanti</t>
  </si>
  <si>
    <t>iQuanti</t>
  </si>
  <si>
    <t>iquanti.com</t>
  </si>
  <si>
    <t>https://www.inc.com/profile/sabre88</t>
  </si>
  <si>
    <t>Sabre88</t>
  </si>
  <si>
    <t>sabre88.com</t>
  </si>
  <si>
    <t>https://www.inc.com/profile/tempaper</t>
  </si>
  <si>
    <t>Tempaper</t>
  </si>
  <si>
    <t>tempaper.com</t>
  </si>
  <si>
    <t>Brick</t>
  </si>
  <si>
    <t>https://www.inc.com/profile/halo-maritime-defense-systems</t>
  </si>
  <si>
    <t>Halo Maritime Defense Systems</t>
  </si>
  <si>
    <t>http://halodefense.com</t>
  </si>
  <si>
    <t>https://www.inc.com/profile/the-autumn-group</t>
  </si>
  <si>
    <t>The Autumn Group</t>
  </si>
  <si>
    <t>theautumngroupllc.com</t>
  </si>
  <si>
    <t>Windham, NH</t>
  </si>
  <si>
    <t>https://www.inc.com/profile/bioagilytix</t>
  </si>
  <si>
    <t>BioAgilytix</t>
  </si>
  <si>
    <t>bioagilytix.com</t>
  </si>
  <si>
    <t>https://www.inc.com/profile/dma-holdings</t>
  </si>
  <si>
    <t>DMA Holdings</t>
  </si>
  <si>
    <t>dmagoodpoint.com</t>
  </si>
  <si>
    <t>60.2 Million</t>
  </si>
  <si>
    <t>Tabor CIty</t>
  </si>
  <si>
    <t>https://www.inc.com/profile/nuventra-pharma-sciences</t>
  </si>
  <si>
    <t>Nuventra Pharma Sciences</t>
  </si>
  <si>
    <t>nuventra.com</t>
  </si>
  <si>
    <t>https://www.inc.com/profile/transportation-impact</t>
  </si>
  <si>
    <t>Transportation Impact</t>
  </si>
  <si>
    <t>transportationimpact.com</t>
  </si>
  <si>
    <t>24.5 Million</t>
  </si>
  <si>
    <t>Emerald Isle</t>
  </si>
  <si>
    <t>https://www.inc.com/profile/appogee</t>
  </si>
  <si>
    <t>Appogee</t>
  </si>
  <si>
    <t>appogee.com</t>
  </si>
  <si>
    <t>https://www.inc.com/profile/walsingham-group</t>
  </si>
  <si>
    <t>Walsingham Group</t>
  </si>
  <si>
    <t>walsinghamgroup.com</t>
  </si>
  <si>
    <t>https://www.inc.com/profile/first-flight-solutions</t>
  </si>
  <si>
    <t>First Flight Solutions</t>
  </si>
  <si>
    <t>firstflightsolutions.com</t>
  </si>
  <si>
    <t>https://www.inc.com/profile/corevist</t>
  </si>
  <si>
    <t>Corevist</t>
  </si>
  <si>
    <t>corevist.com</t>
  </si>
  <si>
    <t>https://www.inc.com/profile/smarthouse-heating-cooling</t>
  </si>
  <si>
    <t>SmartHouse Heating &amp; Cooling</t>
  </si>
  <si>
    <t>callsmarthouse.com</t>
  </si>
  <si>
    <t>https://www.inc.com/profile/lifestyle-publications</t>
  </si>
  <si>
    <t>Lifestyle Publications</t>
  </si>
  <si>
    <t>lifestylepubs.com</t>
  </si>
  <si>
    <t>https://www.inc.com/profile/spoke-marketing</t>
  </si>
  <si>
    <t>Spoke Marketing</t>
  </si>
  <si>
    <t>spokemarketing.com</t>
  </si>
  <si>
    <t>St. Louis MO</t>
  </si>
  <si>
    <t>https://www.inc.com/profile/intellifarms</t>
  </si>
  <si>
    <t>Intellifarms</t>
  </si>
  <si>
    <t>intellifarms.com</t>
  </si>
  <si>
    <t>https://www.inc.com/profile/jp-ecommerce</t>
  </si>
  <si>
    <t>JP Ecommerce</t>
  </si>
  <si>
    <t>jpecommerce.com</t>
  </si>
  <si>
    <t>Blaine</t>
  </si>
  <si>
    <t>https://www.inc.com/profile/artful-living</t>
  </si>
  <si>
    <t>Artful Living</t>
  </si>
  <si>
    <t>artfulliving.com</t>
  </si>
  <si>
    <t>https://www.inc.com/profile/grit-technologies</t>
  </si>
  <si>
    <t>Grit Technologies</t>
  </si>
  <si>
    <t>http://grittechs.com</t>
  </si>
  <si>
    <t>Clinton Township</t>
  </si>
  <si>
    <t>https://www.inc.com/profile/ssdm</t>
  </si>
  <si>
    <t>SSDM</t>
  </si>
  <si>
    <t>ssdm.co</t>
  </si>
  <si>
    <t>https://www.inc.com/profile/medcerts</t>
  </si>
  <si>
    <t>MedCerts</t>
  </si>
  <si>
    <t>medcerts.com</t>
  </si>
  <si>
    <t>https://www.inc.com/profile/municipay</t>
  </si>
  <si>
    <t>MuniciPAY</t>
  </si>
  <si>
    <t>municipay.com</t>
  </si>
  <si>
    <t>https://www.inc.com/profile/vidoori</t>
  </si>
  <si>
    <t>Vidoori</t>
  </si>
  <si>
    <t>vidoori.com</t>
  </si>
  <si>
    <t>Silver Spring</t>
  </si>
  <si>
    <t>https://www.inc.com/profile/positivepsychebiz-corp</t>
  </si>
  <si>
    <t>PositivePsyche.Biz Corp</t>
  </si>
  <si>
    <t>positivepsyche.biz</t>
  </si>
  <si>
    <t>https://www.inc.com/profile/trinity-technology-partners</t>
  </si>
  <si>
    <t>Trinity Technology Partners</t>
  </si>
  <si>
    <t>trinitytp.com</t>
  </si>
  <si>
    <t>https://www.inc.com/profile/pm-consulting-group</t>
  </si>
  <si>
    <t>PM Consulting Group</t>
  </si>
  <si>
    <t>pmconsultinggroupllc.com</t>
  </si>
  <si>
    <t>Towson</t>
  </si>
  <si>
    <t>https://www.inc.com/profile/douglas-realty</t>
  </si>
  <si>
    <t>Douglas Realty</t>
  </si>
  <si>
    <t>godouglasrealty.com</t>
  </si>
  <si>
    <t>https://www.inc.com/profile/sonatype</t>
  </si>
  <si>
    <t>Sonatype</t>
  </si>
  <si>
    <t>sonatype.com</t>
  </si>
  <si>
    <t>https://www.inc.com/profile/us</t>
  </si>
  <si>
    <t>US</t>
  </si>
  <si>
    <t>us-incorporated.com</t>
  </si>
  <si>
    <t>Beltsville</t>
  </si>
  <si>
    <t>https://www.inc.com/profile/infiniti-hr</t>
  </si>
  <si>
    <t>Infiniti HR</t>
  </si>
  <si>
    <t>http://infinitihr.com</t>
  </si>
  <si>
    <t>458 Million</t>
  </si>
  <si>
    <t>Burtonsville</t>
  </si>
  <si>
    <t>https://www.inc.com/profile/clear-resolution</t>
  </si>
  <si>
    <t>Clear Resolution</t>
  </si>
  <si>
    <t>crctoday.com</t>
  </si>
  <si>
    <t>https://www.inc.com/profile/blue-corona</t>
  </si>
  <si>
    <t>Blue Corona</t>
  </si>
  <si>
    <t>bluecorona.com</t>
  </si>
  <si>
    <t>https://www.inc.com/profile/30-point-strategies</t>
  </si>
  <si>
    <t>30 Point Strategies</t>
  </si>
  <si>
    <t>30point.com</t>
  </si>
  <si>
    <t>https://www.inc.com/profile/repsly</t>
  </si>
  <si>
    <t>Repsly</t>
  </si>
  <si>
    <t>repsly.com</t>
  </si>
  <si>
    <t>https://www.inc.com/profile/pixability</t>
  </si>
  <si>
    <t>Pixability</t>
  </si>
  <si>
    <t>pixability.com</t>
  </si>
  <si>
    <t>38.4 Million</t>
  </si>
  <si>
    <t>https://www.inc.com/profile/tripleseat</t>
  </si>
  <si>
    <t>Tripleseat</t>
  </si>
  <si>
    <t>tripleseat.com</t>
  </si>
  <si>
    <t>https://www.inc.com/profile/amc-bridge</t>
  </si>
  <si>
    <t>AMC Bridge</t>
  </si>
  <si>
    <t>amcbridge.com</t>
  </si>
  <si>
    <t>https://www.inc.com/profile/key-credit-repair</t>
  </si>
  <si>
    <t>Key Credit Repair</t>
  </si>
  <si>
    <t>keycreditrepair.com</t>
  </si>
  <si>
    <t>https://www.inc.com/profile/alku</t>
  </si>
  <si>
    <t>ALKU</t>
  </si>
  <si>
    <t>alku.com</t>
  </si>
  <si>
    <t>205.7 Million</t>
  </si>
  <si>
    <t>Andover</t>
  </si>
  <si>
    <t>https://www.inc.com/profile/connectpay</t>
  </si>
  <si>
    <t>ConnectPay</t>
  </si>
  <si>
    <t>connectpayusa.com</t>
  </si>
  <si>
    <t>https://www.inc.com/profile/ten24</t>
  </si>
  <si>
    <t>ten24</t>
  </si>
  <si>
    <t>ten24web.com</t>
  </si>
  <si>
    <t>https://www.inc.com/profile/city-brew-tours</t>
  </si>
  <si>
    <t>City Brew Tours</t>
  </si>
  <si>
    <t>citybrewtours.com</t>
  </si>
  <si>
    <t>https://www.inc.com/profile/integrity-services</t>
  </si>
  <si>
    <t>Integrity Services</t>
  </si>
  <si>
    <t>integrityservicecompanies.com</t>
  </si>
  <si>
    <t>https://www.inc.com/profile/dane-street</t>
  </si>
  <si>
    <t>Dane Street</t>
  </si>
  <si>
    <t>danestreet.com</t>
  </si>
  <si>
    <t>48.8 Million</t>
  </si>
  <si>
    <t>https://www.inc.com/profile/md-connect</t>
  </si>
  <si>
    <t>MD Connect</t>
  </si>
  <si>
    <t>mdconnectinc.com</t>
  </si>
  <si>
    <t>https://www.inc.com/profile/southern-designs</t>
  </si>
  <si>
    <t>Southern Designs</t>
  </si>
  <si>
    <t>http://southerndesigns.net</t>
  </si>
  <si>
    <t>Vidalia</t>
  </si>
  <si>
    <t>https://www.inc.com/profile/vinformatix</t>
  </si>
  <si>
    <t>Vinformatix</t>
  </si>
  <si>
    <t>vinformatix.com</t>
  </si>
  <si>
    <t>https://www.inc.com/profile/spears-consulting-group</t>
  </si>
  <si>
    <t>Spears Consulting Group</t>
  </si>
  <si>
    <t>http://thespearsgroup.com</t>
  </si>
  <si>
    <t>https://www.inc.com/profile/sunpro-solar</t>
  </si>
  <si>
    <t>Sunpro Solar</t>
  </si>
  <si>
    <t>gosunpro.com</t>
  </si>
  <si>
    <t>Mandeville</t>
  </si>
  <si>
    <t>https://www.inc.com/profile/denton-floyd-real-estate-group</t>
  </si>
  <si>
    <t>Denton Floyd Real Estate Group</t>
  </si>
  <si>
    <t>dentonfloyd.com</t>
  </si>
  <si>
    <t>https://www.inc.com/profile/bm2-freight-services</t>
  </si>
  <si>
    <t>BM2 Freight Services</t>
  </si>
  <si>
    <t>bm2freight.com</t>
  </si>
  <si>
    <t>https://www.inc.com/profile/lrap-association</t>
  </si>
  <si>
    <t>LRAP Association</t>
  </si>
  <si>
    <t>lrap.org</t>
  </si>
  <si>
    <t>https://www.inc.com/profile/pondurance</t>
  </si>
  <si>
    <t>Pondurance</t>
  </si>
  <si>
    <t>pondurance.com</t>
  </si>
  <si>
    <t>https://www.inc.com/profile/devbridge</t>
  </si>
  <si>
    <t>Devbridge</t>
  </si>
  <si>
    <t>devbridge.com</t>
  </si>
  <si>
    <t>39 Million</t>
  </si>
  <si>
    <t>https://www.inc.com/profile/maven-wave</t>
  </si>
  <si>
    <t>Maven Wave</t>
  </si>
  <si>
    <t>mavenwave.com</t>
  </si>
  <si>
    <t>89.8 Million</t>
  </si>
  <si>
    <t>https://www.inc.com/profile/fulton-grace-realty</t>
  </si>
  <si>
    <t>Fulton Grace Realty</t>
  </si>
  <si>
    <t>fultongrace.com</t>
  </si>
  <si>
    <t>https://www.inc.com/profile/passage-technology</t>
  </si>
  <si>
    <t>Passage Technology</t>
  </si>
  <si>
    <t>http://passagetechnology.com</t>
  </si>
  <si>
    <t>https://www.inc.com/profile/culture-studio</t>
  </si>
  <si>
    <t>Culture Studio</t>
  </si>
  <si>
    <t>culturestudio.net</t>
  </si>
  <si>
    <t>https://www.inc.com/profile/eight-bit-studios</t>
  </si>
  <si>
    <t>Eight Bit Studios</t>
  </si>
  <si>
    <t>eightbitstudios.com</t>
  </si>
  <si>
    <t>https://www.inc.com/profile/business-it-source</t>
  </si>
  <si>
    <t>Business IT Source</t>
  </si>
  <si>
    <t>bitsinc.com</t>
  </si>
  <si>
    <t>128.9 Million</t>
  </si>
  <si>
    <t>https://www.inc.com/profile/tr-miller-heating-cooling</t>
  </si>
  <si>
    <t>TR MILLER HEATING &amp; COOLING</t>
  </si>
  <si>
    <t>trmillerheatingandcooling.com</t>
  </si>
  <si>
    <t>Plainfield</t>
  </si>
  <si>
    <t>https://www.inc.com/profile/aarete</t>
  </si>
  <si>
    <t>AArete</t>
  </si>
  <si>
    <t>aarete.com</t>
  </si>
  <si>
    <t>51.7 Million</t>
  </si>
  <si>
    <t>https://www.inc.com/profile/loaddelivered</t>
  </si>
  <si>
    <t>LoadDelivered</t>
  </si>
  <si>
    <t>loaddelivered.com</t>
  </si>
  <si>
    <t>165.6 Million</t>
  </si>
  <si>
    <t>https://www.inc.com/profile/exegistics</t>
  </si>
  <si>
    <t>Exegistics</t>
  </si>
  <si>
    <t>exegistics.com</t>
  </si>
  <si>
    <t>https://www.inc.com/profile/g2-revolution</t>
  </si>
  <si>
    <t>g2 Revolution</t>
  </si>
  <si>
    <t>http://g2rev.com</t>
  </si>
  <si>
    <t>Lake in the Hills</t>
  </si>
  <si>
    <t>https://www.inc.com/profile/discovery-health-partners</t>
  </si>
  <si>
    <t>Discovery Health Partners</t>
  </si>
  <si>
    <t>discoveryhealthpartners.com</t>
  </si>
  <si>
    <t>https://www.inc.com/profile/180-engineering</t>
  </si>
  <si>
    <t>180 Engineering</t>
  </si>
  <si>
    <t>180engineering.com</t>
  </si>
  <si>
    <t>Lisle</t>
  </si>
  <si>
    <t>https://www.inc.com/profile/snap36</t>
  </si>
  <si>
    <t>Snap36</t>
  </si>
  <si>
    <t>snap36.com</t>
  </si>
  <si>
    <t>https://www.inc.com/profile/dollar-fulfillment</t>
  </si>
  <si>
    <t>Dollar Fulfillment</t>
  </si>
  <si>
    <t>dollarfulfillment.com</t>
  </si>
  <si>
    <t>Hayden</t>
  </si>
  <si>
    <t>https://www.inc.com/profile/precision-precast-erectors</t>
  </si>
  <si>
    <t>Precision Precast Erectors</t>
  </si>
  <si>
    <t>ppe-llc.com</t>
  </si>
  <si>
    <t>POST FALLS</t>
  </si>
  <si>
    <t>https://www.inc.com/profile/moxie-solar</t>
  </si>
  <si>
    <t>Moxie Solar</t>
  </si>
  <si>
    <t>moxiesolar.com</t>
  </si>
  <si>
    <t>North Liberty</t>
  </si>
  <si>
    <t>https://www.inc.com/profile/livewell-clinic</t>
  </si>
  <si>
    <t>Livewell Clinic</t>
  </si>
  <si>
    <t>thelivewellclinic.com</t>
  </si>
  <si>
    <t>https://www.inc.com/profile/kcl-engineering</t>
  </si>
  <si>
    <t>KCL Engineering</t>
  </si>
  <si>
    <t>kclengineering.com</t>
  </si>
  <si>
    <t>https://www.inc.com/profile/piedmont-payment-services</t>
  </si>
  <si>
    <t>Piedmont Payment Services</t>
  </si>
  <si>
    <t>piedmontpays.com</t>
  </si>
  <si>
    <t>https://www.inc.com/profile/venza</t>
  </si>
  <si>
    <t>Venza</t>
  </si>
  <si>
    <t>http://venzagroup.com</t>
  </si>
  <si>
    <t>https://www.inc.com/profile/azalea-health-innovations</t>
  </si>
  <si>
    <t>Azalea Health Innovations</t>
  </si>
  <si>
    <t>azaleahealth.com</t>
  </si>
  <si>
    <t>https://www.inc.com/profile/equipment-management-group</t>
  </si>
  <si>
    <t>Equipment Management Group</t>
  </si>
  <si>
    <t>equipmentmg.com</t>
  </si>
  <si>
    <t>https://www.inc.com/profile/parkmobile</t>
  </si>
  <si>
    <t>Parkmobile</t>
  </si>
  <si>
    <t>parkmobile.io</t>
  </si>
  <si>
    <t>https://www.inc.com/profile/lba-ware</t>
  </si>
  <si>
    <t>LBA Ware</t>
  </si>
  <si>
    <t>lbaware.com</t>
  </si>
  <si>
    <t>https://www.inc.com/profile/jewel-branding-licensing</t>
  </si>
  <si>
    <t>Jewel Branding &amp; Licensing</t>
  </si>
  <si>
    <t>jewelbranding.com</t>
  </si>
  <si>
    <t>Brookhaven</t>
  </si>
  <si>
    <t>https://www.inc.com/profile/apex-hcm</t>
  </si>
  <si>
    <t>Apex HCM</t>
  </si>
  <si>
    <t>apexhcm.com</t>
  </si>
  <si>
    <t>https://www.inc.com/profile/clubdrive-systems</t>
  </si>
  <si>
    <t>ClubDrive Systems</t>
  </si>
  <si>
    <t>clubdrive.com</t>
  </si>
  <si>
    <t>https://www.inc.com/profile/vector-choice-technology-solutions</t>
  </si>
  <si>
    <t>Vector Choice Technology Solutions</t>
  </si>
  <si>
    <t>vectorchoice.com</t>
  </si>
  <si>
    <t>https://www.inc.com/profile/lean-staffing-solutions</t>
  </si>
  <si>
    <t>Lean Staffing Solutions</t>
  </si>
  <si>
    <t>leanstaffing.com</t>
  </si>
  <si>
    <t>https://www.inc.com/profile/united-wall-systems</t>
  </si>
  <si>
    <t>United Wall Systems</t>
  </si>
  <si>
    <t>unitedwalls.com</t>
  </si>
  <si>
    <t>Winter Garden</t>
  </si>
  <si>
    <t>https://www.inc.com/profile/dream-finders-homes</t>
  </si>
  <si>
    <t>Dream Finders Homes</t>
  </si>
  <si>
    <t>dreamfindershomes.com</t>
  </si>
  <si>
    <t>524.4 Million</t>
  </si>
  <si>
    <t>https://www.inc.com/profile/sourcetoad</t>
  </si>
  <si>
    <t>Sourcetoad</t>
  </si>
  <si>
    <t>sourcetoad.com</t>
  </si>
  <si>
    <t>https://www.inc.com/profile/the-hci-group</t>
  </si>
  <si>
    <t>The HCI Group</t>
  </si>
  <si>
    <t>thehcigroup.com</t>
  </si>
  <si>
    <t>229.8 Million</t>
  </si>
  <si>
    <t>https://www.inc.com/profile/yellowtelescopeseoversiteiscreamsocialmedia</t>
  </si>
  <si>
    <t>YellowTelescope/SEOversite/iScreamSocialMedia</t>
  </si>
  <si>
    <t>yellowtelescope.com</t>
  </si>
  <si>
    <t>Miami Beach</t>
  </si>
  <si>
    <t>https://www.inc.com/profile/cfo-alliance</t>
  </si>
  <si>
    <t>CFO Alliance</t>
  </si>
  <si>
    <t>cfoallianceinc.com</t>
  </si>
  <si>
    <t>https://www.inc.com/profile/shaycore-enterprises</t>
  </si>
  <si>
    <t>ShayCore Enterprises</t>
  </si>
  <si>
    <t>shaycore.com</t>
  </si>
  <si>
    <t>https://www.inc.com/profile/rr-appliance-services</t>
  </si>
  <si>
    <t>RR Appliance Services</t>
  </si>
  <si>
    <t>rrapplianceservices.com</t>
  </si>
  <si>
    <t>https://www.inc.com/profile/pyure-brands</t>
  </si>
  <si>
    <t>Pyure Brands</t>
  </si>
  <si>
    <t>pyureorganic.com</t>
  </si>
  <si>
    <t>https://www.inc.com/profile/broadline-components</t>
  </si>
  <si>
    <t>Broadline Components</t>
  </si>
  <si>
    <t>broadlinecomponents.com</t>
  </si>
  <si>
    <t>https://www.inc.com/profile/distritech</t>
  </si>
  <si>
    <t>Distritech</t>
  </si>
  <si>
    <t>distritech.com</t>
  </si>
  <si>
    <t>70.3 Million</t>
  </si>
  <si>
    <t>Doral</t>
  </si>
  <si>
    <t>https://www.inc.com/profile/threadbird</t>
  </si>
  <si>
    <t>Threadbird</t>
  </si>
  <si>
    <t>threadbird.com</t>
  </si>
  <si>
    <t>https://www.inc.com/profile/oneils</t>
  </si>
  <si>
    <t>ONeils</t>
  </si>
  <si>
    <t>http://oneilstreeservice.com</t>
  </si>
  <si>
    <t>Palm Harbor</t>
  </si>
  <si>
    <t>https://www.inc.com/profile/mansari</t>
  </si>
  <si>
    <t>Mansari</t>
  </si>
  <si>
    <t>https://www.collegehunkshaulingjunk.com/tampa-north</t>
  </si>
  <si>
    <t>https://www.inc.com/profile/360-blue</t>
  </si>
  <si>
    <t>360 Blue</t>
  </si>
  <si>
    <t>360blue.com</t>
  </si>
  <si>
    <t>Santa Rosa Beach</t>
  </si>
  <si>
    <t>https://www.inc.com/profile/the-eye-doctors</t>
  </si>
  <si>
    <t>The Eye Doctors</t>
  </si>
  <si>
    <t>http://theeyedocs.com</t>
  </si>
  <si>
    <t>https://www.inc.com/profile/opav</t>
  </si>
  <si>
    <t>OPAV</t>
  </si>
  <si>
    <t>op-av.com</t>
  </si>
  <si>
    <t>https://www.inc.com/profile/infinite-windows</t>
  </si>
  <si>
    <t>Infinite Windows</t>
  </si>
  <si>
    <t>http://infinitewindows.com</t>
  </si>
  <si>
    <t>https://www.inc.com/profile/k-parks-consulting</t>
  </si>
  <si>
    <t>K. Parks Consulting</t>
  </si>
  <si>
    <t>kparksconsulting.com</t>
  </si>
  <si>
    <t>Melbourne</t>
  </si>
  <si>
    <t>https://www.inc.com/profile/quest-national-services</t>
  </si>
  <si>
    <t>Quest National Services</t>
  </si>
  <si>
    <t>questns.com</t>
  </si>
  <si>
    <t>https://www.inc.com/profile/careerminds</t>
  </si>
  <si>
    <t>Careerminds</t>
  </si>
  <si>
    <t>careerminds.com</t>
  </si>
  <si>
    <t>Wilminton</t>
  </si>
  <si>
    <t>https://www.inc.com/profile/atlas-research</t>
  </si>
  <si>
    <t>Atlas Research</t>
  </si>
  <si>
    <t>atlasresearch.us</t>
  </si>
  <si>
    <t>https://www.inc.com/profile/incapsulate</t>
  </si>
  <si>
    <t>Incapsulate</t>
  </si>
  <si>
    <t>incapsulate.com</t>
  </si>
  <si>
    <t>https://www.inc.com/profile/solar-solution</t>
  </si>
  <si>
    <t>Solar Solution</t>
  </si>
  <si>
    <t>solarsolutionllc.com</t>
  </si>
  <si>
    <t>https://www.inc.com/profile/choice-merchant-solutions</t>
  </si>
  <si>
    <t>Choice Merchant Solutions</t>
  </si>
  <si>
    <t>choicemerchantsolutions.com</t>
  </si>
  <si>
    <t>Hartford</t>
  </si>
  <si>
    <t>https://www.inc.com/profile/aventri</t>
  </si>
  <si>
    <t>Aventri</t>
  </si>
  <si>
    <t>aventri.com</t>
  </si>
  <si>
    <t>norwalk</t>
  </si>
  <si>
    <t>https://www.inc.com/profile/inspira-marketing</t>
  </si>
  <si>
    <t>Inspira Marketing</t>
  </si>
  <si>
    <t>http://inspiramarketing.com</t>
  </si>
  <si>
    <t>https://www.inc.com/profile/blue-canyon-technologies</t>
  </si>
  <si>
    <t>Blue Canyon Technologies</t>
  </si>
  <si>
    <t>bluecanyontech.com</t>
  </si>
  <si>
    <t>https://www.inc.com/profile/pediatric-therapy</t>
  </si>
  <si>
    <t>Pediatric Therapy</t>
  </si>
  <si>
    <t>thesteppingstonesgroup.com</t>
  </si>
  <si>
    <t>https://www.inc.com/profile/peak-dental-services</t>
  </si>
  <si>
    <t>Peak Dental Services</t>
  </si>
  <si>
    <t>peakdentalservices.com</t>
  </si>
  <si>
    <t>https://www.inc.com/profile/skyrun-vacation-rentals</t>
  </si>
  <si>
    <t>SkyRun Vacation Rentals</t>
  </si>
  <si>
    <t>skyrun.com</t>
  </si>
  <si>
    <t>https://www.inc.com/profile/aureus-techsystems</t>
  </si>
  <si>
    <t>Aureus Techsystems</t>
  </si>
  <si>
    <t>aureustechsystems.com</t>
  </si>
  <si>
    <t>https://www.inc.com/profile/elite-roofing</t>
  </si>
  <si>
    <t>Elite Roofing</t>
  </si>
  <si>
    <t>elite-roofs.com</t>
  </si>
  <si>
    <t>https://www.inc.com/profile/flow-right-plumbing-heating-cooling</t>
  </si>
  <si>
    <t>Flow Right Plumbing, Heating &amp; Cooling</t>
  </si>
  <si>
    <t>flowrightphi.com</t>
  </si>
  <si>
    <t>Pueblo</t>
  </si>
  <si>
    <t>https://www.inc.com/profile/mobile-solutions</t>
  </si>
  <si>
    <t>Mobile Solutions</t>
  </si>
  <si>
    <t>http://mobilesolutions.net</t>
  </si>
  <si>
    <t>https://www.inc.com/profile/nomadness</t>
  </si>
  <si>
    <t>Nomadness</t>
  </si>
  <si>
    <t>nomadnessrentals.com</t>
  </si>
  <si>
    <t>Steamboat Springs</t>
  </si>
  <si>
    <t>https://www.inc.com/profile/sunshine-plumbing-heating-air</t>
  </si>
  <si>
    <t>Sunshine Plumbing Heating Air</t>
  </si>
  <si>
    <t>sunshineplumbingheating.com</t>
  </si>
  <si>
    <t>https://www.inc.com/profile/eating-recovery-center</t>
  </si>
  <si>
    <t>Eating Recovery Center</t>
  </si>
  <si>
    <t>eatingrecovery.com</t>
  </si>
  <si>
    <t>183.3 Million</t>
  </si>
  <si>
    <t>https://www.inc.com/profile/the-event-studio</t>
  </si>
  <si>
    <t>The Event Studio</t>
  </si>
  <si>
    <t>eventstudio.com</t>
  </si>
  <si>
    <t>Parker</t>
  </si>
  <si>
    <t>https://www.inc.com/profile/audienceX</t>
  </si>
  <si>
    <t>AudienceX</t>
  </si>
  <si>
    <t>http://audiencex.com</t>
  </si>
  <si>
    <t>Marina Del Rey</t>
  </si>
  <si>
    <t>https://www.inc.com/profile/evans-industrial</t>
  </si>
  <si>
    <t>Evans Industrial</t>
  </si>
  <si>
    <t>evans-industrial.com</t>
  </si>
  <si>
    <t>IRVINE</t>
  </si>
  <si>
    <t>https://www.inc.com/profile/us-business-funding</t>
  </si>
  <si>
    <t>US Business Funding</t>
  </si>
  <si>
    <t>http://usbfund.com</t>
  </si>
  <si>
    <t>https://www.inc.com/profile/beer-home-team</t>
  </si>
  <si>
    <t>Beer Home Team</t>
  </si>
  <si>
    <t>sandiegohomefinder.com</t>
  </si>
  <si>
    <t>https://www.inc.com/profile/lief-labs</t>
  </si>
  <si>
    <t>Lief Labs</t>
  </si>
  <si>
    <t>lieflabs.com</t>
  </si>
  <si>
    <t>https://www.inc.com/profile/engage3</t>
  </si>
  <si>
    <t>Engage3</t>
  </si>
  <si>
    <t>engage3.com</t>
  </si>
  <si>
    <t>DAVIS</t>
  </si>
  <si>
    <t>https://www.inc.com/profile/taskus</t>
  </si>
  <si>
    <t>TaskUs</t>
  </si>
  <si>
    <t>taskus.com</t>
  </si>
  <si>
    <t>254.2 Million</t>
  </si>
  <si>
    <t>https://www.inc.com/profile/sauce-labs</t>
  </si>
  <si>
    <t>Sauce Labs</t>
  </si>
  <si>
    <t>saucelabs.com</t>
  </si>
  <si>
    <t>https://www.inc.com/profile/signature-analytics</t>
  </si>
  <si>
    <t>Signature Analytics</t>
  </si>
  <si>
    <t>signatureanalytics.com</t>
  </si>
  <si>
    <t>https://www.inc.com/profile/beyond-codes</t>
  </si>
  <si>
    <t>Beyond Codes</t>
  </si>
  <si>
    <t>beyondcodes.com</t>
  </si>
  <si>
    <t>Simi Valley</t>
  </si>
  <si>
    <t>https://www.inc.com/profile/smartbug-media</t>
  </si>
  <si>
    <t>SmartBug Media</t>
  </si>
  <si>
    <t>smartbugmedia.com</t>
  </si>
  <si>
    <t>https://www.inc.com/profile/ceo-coaching-international</t>
  </si>
  <si>
    <t>CEO Coaching International</t>
  </si>
  <si>
    <t>ceocoachinginternational.com</t>
  </si>
  <si>
    <t>https://www.inc.com/profile/novasyte</t>
  </si>
  <si>
    <t>Novasyte</t>
  </si>
  <si>
    <t>novasyte.com</t>
  </si>
  <si>
    <t>41.1 Million</t>
  </si>
  <si>
    <t>https://www.inc.com/profile/jns-media-specialists</t>
  </si>
  <si>
    <t>JNS Media Specialists</t>
  </si>
  <si>
    <t>jnsnext.com</t>
  </si>
  <si>
    <t>La Quinta</t>
  </si>
  <si>
    <t>https://www.inc.com/profile/kahn-media</t>
  </si>
  <si>
    <t>Kahn Media</t>
  </si>
  <si>
    <t>kahnmedia.com</t>
  </si>
  <si>
    <t>https://www.inc.com/profile/jsl-technologies</t>
  </si>
  <si>
    <t>JSL Technologies</t>
  </si>
  <si>
    <t>jsltechinc.com</t>
  </si>
  <si>
    <t>Oxnard</t>
  </si>
  <si>
    <t>https://www.inc.com/profile/redhorse</t>
  </si>
  <si>
    <t>Redhorse</t>
  </si>
  <si>
    <t>redhorsecorp.com</t>
  </si>
  <si>
    <t>86.2 Million</t>
  </si>
  <si>
    <t>https://www.inc.com/profile/fathom-oakland-ca</t>
  </si>
  <si>
    <t>FATHOM (Oakland, CA)</t>
  </si>
  <si>
    <t>studiofathom.com</t>
  </si>
  <si>
    <t>https://www.inc.com/profile/cadence-communications-and-research</t>
  </si>
  <si>
    <t>Cadence Communications and Research</t>
  </si>
  <si>
    <t>cadencecr.com</t>
  </si>
  <si>
    <t>Westlake Village</t>
  </si>
  <si>
    <t>https://www.inc.com/profile/healthy-spot</t>
  </si>
  <si>
    <t>Healthy Spot</t>
  </si>
  <si>
    <t>healthyspot.com</t>
  </si>
  <si>
    <t>https://www.inc.com/profile/avanath-capital-management</t>
  </si>
  <si>
    <t>Avanath Capital Management</t>
  </si>
  <si>
    <t>avanath.com</t>
  </si>
  <si>
    <t>https://www.inc.com/profile/pedego-electric-bikes</t>
  </si>
  <si>
    <t>Pedego Electric Bikes</t>
  </si>
  <si>
    <t>pedegoelectricbikes.com</t>
  </si>
  <si>
    <t>Fountain Valley</t>
  </si>
  <si>
    <t>https://www.inc.com/profile/early-growth-financial-services</t>
  </si>
  <si>
    <t>Early Growth Financial Services</t>
  </si>
  <si>
    <t>earlygrowthfinancialservices.com</t>
  </si>
  <si>
    <t>https://www.inc.com/profile/zefr</t>
  </si>
  <si>
    <t>Zefr</t>
  </si>
  <si>
    <t>zefr.com</t>
  </si>
  <si>
    <t>https://www.inc.com/profile/graphics-and-more</t>
  </si>
  <si>
    <t>Graphics and More</t>
  </si>
  <si>
    <t>graphicsandmore.com</t>
  </si>
  <si>
    <t>https://www.inc.com/profile/malwarebytes</t>
  </si>
  <si>
    <t>Malwarebytes</t>
  </si>
  <si>
    <t>malwarebytes.com</t>
  </si>
  <si>
    <t>126.2 Million</t>
  </si>
  <si>
    <t>https://www.inc.com/profile/woolley-robertson-group</t>
  </si>
  <si>
    <t>Woolley Robertson Group</t>
  </si>
  <si>
    <t>wrstudios.com</t>
  </si>
  <si>
    <t>Huntington Beach</t>
  </si>
  <si>
    <t>https://www.inc.com/profile/24hr-homecare</t>
  </si>
  <si>
    <t>24Hr HomeCare</t>
  </si>
  <si>
    <t>24hrcares.com</t>
  </si>
  <si>
    <t>79.7 Million</t>
  </si>
  <si>
    <t>https://www.inc.com/profile/insurance-brokers-west</t>
  </si>
  <si>
    <t>Insurance Brokers West</t>
  </si>
  <si>
    <t>ibwins.com</t>
  </si>
  <si>
    <t>https://www.inc.com/profile/gaspar-insurance-services</t>
  </si>
  <si>
    <t>Gaspar Insurance Services</t>
  </si>
  <si>
    <t>gasparinsurance.com</t>
  </si>
  <si>
    <t>WOODLAND HILLS</t>
  </si>
  <si>
    <t>https://www.inc.com/profile/highwire-public-relations</t>
  </si>
  <si>
    <t>Highwire Public Relations</t>
  </si>
  <si>
    <t>highwirepr.com</t>
  </si>
  <si>
    <t>https://www.inc.com/profile/oh-partners</t>
  </si>
  <si>
    <t>OH Partners</t>
  </si>
  <si>
    <t>ohpartners.com</t>
  </si>
  <si>
    <t>46.3 Million</t>
  </si>
  <si>
    <t>https://www.inc.com/profile/zivelo</t>
  </si>
  <si>
    <t>Zivelo</t>
  </si>
  <si>
    <t>http://zivelo.com</t>
  </si>
  <si>
    <t>https://www.inc.com/profile/lumber-one-services</t>
  </si>
  <si>
    <t>Lumber One Services</t>
  </si>
  <si>
    <t>lumberoneservices.com</t>
  </si>
  <si>
    <t>https://www.inc.com/profile/webpt</t>
  </si>
  <si>
    <t>WebPT</t>
  </si>
  <si>
    <t>webpt.com</t>
  </si>
  <si>
    <t>https://www.inc.com/profile/caliber-the-wealth-development-company</t>
  </si>
  <si>
    <t>Caliber The Wealth Development Company</t>
  </si>
  <si>
    <t>caliberco.com</t>
  </si>
  <si>
    <t>86.7 Million</t>
  </si>
  <si>
    <t>https://www.inc.com/profile/boxwell-southwest</t>
  </si>
  <si>
    <t>Boxwell Southwest</t>
  </si>
  <si>
    <t>boxwellhomes.com</t>
  </si>
  <si>
    <t>https://www.inc.com/profile/sitelock</t>
  </si>
  <si>
    <t>SiteLock</t>
  </si>
  <si>
    <t>sitelock.com</t>
  </si>
  <si>
    <t>48.7 Million</t>
  </si>
  <si>
    <t>https://www.inc.com/profile/top-class-actions</t>
  </si>
  <si>
    <t>Top Class Actions</t>
  </si>
  <si>
    <t>topclassactions.com</t>
  </si>
  <si>
    <t>https://www.inc.com/profile/muscular-moving-men-storage</t>
  </si>
  <si>
    <t>Muscular Moving Men &amp; Storage</t>
  </si>
  <si>
    <t>muscularmovingmen.com</t>
  </si>
  <si>
    <t>https://www.inc.com/profile/the-cabana-group</t>
  </si>
  <si>
    <t>The Cabana Group</t>
  </si>
  <si>
    <t>thecabanagroup.com</t>
  </si>
  <si>
    <t>https://www.inc.com/profile/bb-beverage-management</t>
  </si>
  <si>
    <t>B&amp;B Beverage Management</t>
  </si>
  <si>
    <t>bnbbartending.com</t>
  </si>
  <si>
    <t>https://www.inc.com/profile/kord-technologies</t>
  </si>
  <si>
    <t>Kord Technologies</t>
  </si>
  <si>
    <t>kordtechnologies.com</t>
  </si>
  <si>
    <t>70.1 Million</t>
  </si>
  <si>
    <t>https://www.inc.com/profile/chicken-salad-chick</t>
  </si>
  <si>
    <t>Chicken Salad Chick</t>
  </si>
  <si>
    <t>chickensaladchick.com</t>
  </si>
  <si>
    <t>29.1 Million</t>
  </si>
  <si>
    <t>https://www.inc.com/profile/pinnacle-solutions</t>
  </si>
  <si>
    <t>Pinnacle Solutions</t>
  </si>
  <si>
    <t>pinnacle-si.com</t>
  </si>
  <si>
    <t>61.9 Million</t>
  </si>
  <si>
    <t>https://www.inc.com/profile/lsinc</t>
  </si>
  <si>
    <t>LSINC</t>
  </si>
  <si>
    <t>lsinc.com</t>
  </si>
  <si>
    <t>https://www.inc.com/profile/ironmountain-solutions</t>
  </si>
  <si>
    <t>IronMountain Solutions</t>
  </si>
  <si>
    <t>ironmountainsolutions.com</t>
  </si>
  <si>
    <t>42.1 Million</t>
  </si>
  <si>
    <t>https://www.inc.com/profile/bell-media</t>
  </si>
  <si>
    <t>Bell Media</t>
  </si>
  <si>
    <t>gobellmedia.com</t>
  </si>
  <si>
    <t>https://www.inc.com/profile/oakworth-capital-bank</t>
  </si>
  <si>
    <t>Oakworth Capital Bank</t>
  </si>
  <si>
    <t>oakworthcapital.com</t>
  </si>
  <si>
    <t>https://www.inc.com/profile/starnes-media</t>
  </si>
  <si>
    <t>Starnes Media</t>
  </si>
  <si>
    <t>starnes.media</t>
  </si>
  <si>
    <t>https://www.inc.com/profile/spur</t>
  </si>
  <si>
    <t>Spur</t>
  </si>
  <si>
    <t>spurjobs.com</t>
  </si>
  <si>
    <t>34.9 Million</t>
  </si>
  <si>
    <t>https://www.inc.com/profile/mountain-state-software-solutions</t>
  </si>
  <si>
    <t>Mountain State Software Solutions</t>
  </si>
  <si>
    <t>ms3-inc.com</t>
  </si>
  <si>
    <t>Ranson</t>
  </si>
  <si>
    <t>https://www.inc.com/profile/allegheny-science-technology</t>
  </si>
  <si>
    <t>Allegheny Science &amp; Technology</t>
  </si>
  <si>
    <t>alleghenyst.com</t>
  </si>
  <si>
    <t>https://www.inc.com/profile/tundraland-home-improvements</t>
  </si>
  <si>
    <t>Tundraland Home Improvements</t>
  </si>
  <si>
    <t>tundraland.com</t>
  </si>
  <si>
    <t>Kaukauna</t>
  </si>
  <si>
    <t>https://www.inc.com/profile/evoke-brand-strategies</t>
  </si>
  <si>
    <t>Evoke Brand Strategies</t>
  </si>
  <si>
    <t>ideasthatevoke.com</t>
  </si>
  <si>
    <t>https://www.inc.com/profile/7summits</t>
  </si>
  <si>
    <t>7Summits</t>
  </si>
  <si>
    <t>7summitsinc.com</t>
  </si>
  <si>
    <t>https://www.inc.com/profile/ginn-group</t>
  </si>
  <si>
    <t>Ginn Group</t>
  </si>
  <si>
    <t>ginngrp.com</t>
  </si>
  <si>
    <t>https://www.inc.com/profile/quiroga-law-office-pllc</t>
  </si>
  <si>
    <t>Quiroga Law Office</t>
  </si>
  <si>
    <t>http://quirogalawoffice.com</t>
  </si>
  <si>
    <t>Spokane Valley</t>
  </si>
  <si>
    <t>https://www.inc.com/profile/tango-card</t>
  </si>
  <si>
    <t>Tango Card</t>
  </si>
  <si>
    <t>tangocard.com</t>
  </si>
  <si>
    <t>https://www.inc.com/profile/ag-consulting-partners</t>
  </si>
  <si>
    <t>AG Consulting Partners</t>
  </si>
  <si>
    <t>agconsultingpartners.com</t>
  </si>
  <si>
    <t>https://www.inc.com/profile/rational-interaction</t>
  </si>
  <si>
    <t>Rational Interaction</t>
  </si>
  <si>
    <t>rationalagency.com</t>
  </si>
  <si>
    <t>66.2 Million</t>
  </si>
  <si>
    <t>https://www.inc.com/profile/unosquare</t>
  </si>
  <si>
    <t>Unosquare</t>
  </si>
  <si>
    <t>unosquare.com</t>
  </si>
  <si>
    <t>https://www.inc.com/profile/rain-city-capital</t>
  </si>
  <si>
    <t>Rain City Capital</t>
  </si>
  <si>
    <t>raincitycapital.com</t>
  </si>
  <si>
    <t>KIRKLAND</t>
  </si>
  <si>
    <t>https://www.inc.com/profile/north-pacific-industries</t>
  </si>
  <si>
    <t>North Pacific Industries</t>
  </si>
  <si>
    <t>npi-seattle.com</t>
  </si>
  <si>
    <t>Kent</t>
  </si>
  <si>
    <t>https://www.inc.com/profile/cte-logistics</t>
  </si>
  <si>
    <t>CTE Logistics</t>
  </si>
  <si>
    <t>ctelogistics.com</t>
  </si>
  <si>
    <t>Sumner</t>
  </si>
  <si>
    <t>https://www.inc.com/profile/shaw-scott</t>
  </si>
  <si>
    <t>Shaw + Scott</t>
  </si>
  <si>
    <t>shawscott.com</t>
  </si>
  <si>
    <t>https://www.inc.com/profile/allixo</t>
  </si>
  <si>
    <t>Allixo</t>
  </si>
  <si>
    <t>allixo.com</t>
  </si>
  <si>
    <t>Mount Vernon</t>
  </si>
  <si>
    <t>https://www.inc.com/profile/pacific-energy-concepts</t>
  </si>
  <si>
    <t>Pacific Energy Concepts</t>
  </si>
  <si>
    <t>pecnw.com</t>
  </si>
  <si>
    <t>https://www.inc.com/profile/intrust-funding</t>
  </si>
  <si>
    <t>Intrust Funding</t>
  </si>
  <si>
    <t>intrustfunding.com</t>
  </si>
  <si>
    <t>https://www.inc.com/profile/resicon</t>
  </si>
  <si>
    <t>Resicon</t>
  </si>
  <si>
    <t>resiconllc.com</t>
  </si>
  <si>
    <t>Tacoma</t>
  </si>
  <si>
    <t>https://www.inc.com/profile/ben-kinney-companies</t>
  </si>
  <si>
    <t>Ben Kinney Companies</t>
  </si>
  <si>
    <t>http://benkinneycompanies.com</t>
  </si>
  <si>
    <t>113.3 Million</t>
  </si>
  <si>
    <t>https://www.inc.com/profile/eight-oh-two-marketing</t>
  </si>
  <si>
    <t>Eight Oh Two Marketing</t>
  </si>
  <si>
    <t>eightohtwo.com</t>
  </si>
  <si>
    <t>Bennington</t>
  </si>
  <si>
    <t>https://www.inc.com/profile/employdrive</t>
  </si>
  <si>
    <t>Employdrive</t>
  </si>
  <si>
    <t>employdrive.com</t>
  </si>
  <si>
    <t>https://www.inc.com/profile/broadleaf</t>
  </si>
  <si>
    <t>Broadleaf</t>
  </si>
  <si>
    <t>broadleaf-inc.com</t>
  </si>
  <si>
    <t>Manassas</t>
  </si>
  <si>
    <t>https://www.inc.com/profile/axiologic-solutions</t>
  </si>
  <si>
    <t>Axiologic Solutions</t>
  </si>
  <si>
    <t>axiologicsolutions.com</t>
  </si>
  <si>
    <t>https://www.inc.com/profile/changeis</t>
  </si>
  <si>
    <t>Changeis</t>
  </si>
  <si>
    <t>changeis.com</t>
  </si>
  <si>
    <t>Rosslyn</t>
  </si>
  <si>
    <t>https://www.inc.com/profile/wealthforge</t>
  </si>
  <si>
    <t>WealthForge</t>
  </si>
  <si>
    <t>wealthforge.com</t>
  </si>
  <si>
    <t>https://www.inc.com/profile/riva-solutions</t>
  </si>
  <si>
    <t>Riva Solutions</t>
  </si>
  <si>
    <t>rivasolutionsinc.com</t>
  </si>
  <si>
    <t>https://www.inc.com/profile/the-hilb-group</t>
  </si>
  <si>
    <t>The Hilb Group</t>
  </si>
  <si>
    <t>hilbgroup.com</t>
  </si>
  <si>
    <t>141.7 Million</t>
  </si>
  <si>
    <t>https://www.inc.com/profile/netimpact-strategies</t>
  </si>
  <si>
    <t>NetImpact Strategies</t>
  </si>
  <si>
    <t>netimpactstrategies.com</t>
  </si>
  <si>
    <t>https://www.inc.com/profile/it-veterans</t>
  </si>
  <si>
    <t>IT Veterans</t>
  </si>
  <si>
    <t>itveterans.com</t>
  </si>
  <si>
    <t>https://www.inc.com/profile/pipaya-partners</t>
  </si>
  <si>
    <t>Pipaya Partners</t>
  </si>
  <si>
    <t>pipaya.com</t>
  </si>
  <si>
    <t>https://www.inc.com/profile/karsun-solutions</t>
  </si>
  <si>
    <t>Karsun Solutions</t>
  </si>
  <si>
    <t>karsun-llc.com</t>
  </si>
  <si>
    <t>57.6 Million</t>
  </si>
  <si>
    <t>https://www.inc.com/profile/collabralink-technologies</t>
  </si>
  <si>
    <t>CollabraLink Technologies</t>
  </si>
  <si>
    <t>collabralink.com</t>
  </si>
  <si>
    <t>https://www.inc.com/profile/emd-strategies</t>
  </si>
  <si>
    <t>EMD Strategies</t>
  </si>
  <si>
    <t>emdstrategies.com</t>
  </si>
  <si>
    <t>https://www.inc.com/profile/brandito</t>
  </si>
  <si>
    <t>Brandito</t>
  </si>
  <si>
    <t>brandito.net</t>
  </si>
  <si>
    <t>https://www.inc.com/profile/start-to-end-networks</t>
  </si>
  <si>
    <t>Start to End Networks</t>
  </si>
  <si>
    <t>starttoendnetworks.com</t>
  </si>
  <si>
    <t>https://www.inc.com/profile/axis-global-enterprises</t>
  </si>
  <si>
    <t>Axis Global Enterprises</t>
  </si>
  <si>
    <t>axisge.com</t>
  </si>
  <si>
    <t>https://www.inc.com/profile/mobomo</t>
  </si>
  <si>
    <t>Mobomo</t>
  </si>
  <si>
    <t>mobomo.com</t>
  </si>
  <si>
    <t>https://www.inc.com/profile/applied-training-solutions</t>
  </si>
  <si>
    <t>Applied Training Solutions</t>
  </si>
  <si>
    <t>appliedtrg.com</t>
  </si>
  <si>
    <t>Hampton</t>
  </si>
  <si>
    <t>https://www.inc.com/profile/sriven-technologies</t>
  </si>
  <si>
    <t>Sriven Technologies</t>
  </si>
  <si>
    <t>http://sriventech.com</t>
  </si>
  <si>
    <t>ASHBURN</t>
  </si>
  <si>
    <t>https://www.inc.com/profile/utah-global-transportation-management-solutions</t>
  </si>
  <si>
    <t>Utah Global Transportation Management Solutions</t>
  </si>
  <si>
    <t>gtms.us</t>
  </si>
  <si>
    <t>Bluffdale</t>
  </si>
  <si>
    <t>https://www.inc.com/profile/four-foods-group</t>
  </si>
  <si>
    <t>Four Foods Group</t>
  </si>
  <si>
    <t>fourfoodsgroup.com</t>
  </si>
  <si>
    <t>181.4 Million</t>
  </si>
  <si>
    <t>https://www.inc.com/profile/xyngular</t>
  </si>
  <si>
    <t>Xyngular</t>
  </si>
  <si>
    <t>xyngular.com</t>
  </si>
  <si>
    <t>111.5 Million</t>
  </si>
  <si>
    <t>https://www.inc.com/profile/elearningbrothers</t>
  </si>
  <si>
    <t>eLearningBrothers</t>
  </si>
  <si>
    <t>elearningbrothers.com</t>
  </si>
  <si>
    <t>https://www.inc.com/profile/all-filters</t>
  </si>
  <si>
    <t>All Filters</t>
  </si>
  <si>
    <t>allfilters.com</t>
  </si>
  <si>
    <t>https://www.inc.com/profile/launch-leads</t>
  </si>
  <si>
    <t>Launch Leads</t>
  </si>
  <si>
    <t>launchleads.com</t>
  </si>
  <si>
    <t>https://www.inc.com/profile/optconnect</t>
  </si>
  <si>
    <t>OptConnect</t>
  </si>
  <si>
    <t>optconnect.com/2015/optconnect.html</t>
  </si>
  <si>
    <t>https://www.inc.com/profile/scalar</t>
  </si>
  <si>
    <t>Scalar</t>
  </si>
  <si>
    <t>scalar.io</t>
  </si>
  <si>
    <t>https://www.inc.com/profile/western-timber-frame</t>
  </si>
  <si>
    <t>Western Timber Frame</t>
  </si>
  <si>
    <t>westerntimberframe.com</t>
  </si>
  <si>
    <t>https://www.inc.com/profile/revelry</t>
  </si>
  <si>
    <t>Revelry</t>
  </si>
  <si>
    <t>shoprevelry.com</t>
  </si>
  <si>
    <t>https://www.inc.com/profile/alkami-technology</t>
  </si>
  <si>
    <t>Alkami Technology</t>
  </si>
  <si>
    <t>alkami.com</t>
  </si>
  <si>
    <t>https://www.inc.com/profile/maxx-builders-and-designers</t>
  </si>
  <si>
    <t>Maxx Builders and Designers</t>
  </si>
  <si>
    <t>maxxbuilders.com</t>
  </si>
  <si>
    <t>https://www.inc.com/profile/o9-solutions</t>
  </si>
  <si>
    <t>o9 Solutions</t>
  </si>
  <si>
    <t>o9solutions.com</t>
  </si>
  <si>
    <t>31.5 Million</t>
  </si>
  <si>
    <t>https://www.inc.com/profile/excelhealth</t>
  </si>
  <si>
    <t>ExcelHealth</t>
  </si>
  <si>
    <t>ireliev.com</t>
  </si>
  <si>
    <t>https://www.inc.com/profile/proximity-learning</t>
  </si>
  <si>
    <t>Proximity Learning</t>
  </si>
  <si>
    <t>proxlearn.com</t>
  </si>
  <si>
    <t>https://www.inc.com/profile/critical-project-services</t>
  </si>
  <si>
    <t>Critical Project Services</t>
  </si>
  <si>
    <t>cps-llc.com</t>
  </si>
  <si>
    <t>https://www.inc.com/profile/eventellect</t>
  </si>
  <si>
    <t>Eventellect</t>
  </si>
  <si>
    <t>eventellect.com</t>
  </si>
  <si>
    <t>243.8 Million</t>
  </si>
  <si>
    <t>https://www.inc.com/profile/battery-recyclers-of-america</t>
  </si>
  <si>
    <t>Battery Recyclers of America</t>
  </si>
  <si>
    <t>batteryrecyclersofamerica.com</t>
  </si>
  <si>
    <t>https://www.inc.com/profile/kbmax</t>
  </si>
  <si>
    <t>KBMax</t>
  </si>
  <si>
    <t>kbmax.com</t>
  </si>
  <si>
    <t>https://www.inc.com/profile/g2s</t>
  </si>
  <si>
    <t>G2S</t>
  </si>
  <si>
    <t>g2scorp.com</t>
  </si>
  <si>
    <t>https://www.inc.com/profile/ui-global-brands</t>
  </si>
  <si>
    <t>UI Global Brands</t>
  </si>
  <si>
    <t>uiglobalbrands.com</t>
  </si>
  <si>
    <t>https://www.inc.com/profile/greenworks-service-company</t>
  </si>
  <si>
    <t>GreenWorks Service Company</t>
  </si>
  <si>
    <t>greenworksinspections.com</t>
  </si>
  <si>
    <t>https://www.inc.com/profile/utility-concierge</t>
  </si>
  <si>
    <t>Utility Concierge</t>
  </si>
  <si>
    <t>utilityconcierge.com</t>
  </si>
  <si>
    <t>https://www.inc.com/profile/traditions-health</t>
  </si>
  <si>
    <t>Traditions Health</t>
  </si>
  <si>
    <t>traditionshealth.com</t>
  </si>
  <si>
    <t>College Station</t>
  </si>
  <si>
    <t>https://www.inc.com/profile/westerntechsystems</t>
  </si>
  <si>
    <t>WesternTechSystems</t>
  </si>
  <si>
    <t>westerntechsystems.com</t>
  </si>
  <si>
    <t>146.5 Million</t>
  </si>
  <si>
    <t>Coppell</t>
  </si>
  <si>
    <t>https://www.inc.com/profile/williamsburg-enterprises</t>
  </si>
  <si>
    <t>Williamsburg Enterprises</t>
  </si>
  <si>
    <t>williamsburgent.com</t>
  </si>
  <si>
    <t>https://www.inc.com/profile/regal-pools</t>
  </si>
  <si>
    <t>Regal Pools</t>
  </si>
  <si>
    <t>regalpooldesign.com</t>
  </si>
  <si>
    <t>tomball</t>
  </si>
  <si>
    <t>https://www.inc.com/profile/weby-corp</t>
  </si>
  <si>
    <t>Weby Corp</t>
  </si>
  <si>
    <t>http://webycorp.com</t>
  </si>
  <si>
    <t>https://www.inc.com/profile/the-ranger-group</t>
  </si>
  <si>
    <t>The Ranger Group</t>
  </si>
  <si>
    <t>gorangergroup.com</t>
  </si>
  <si>
    <t>https://www.inc.com/profile/medisouth</t>
  </si>
  <si>
    <t>Medisouth</t>
  </si>
  <si>
    <t>medisouth.com</t>
  </si>
  <si>
    <t>https://www.inc.com/profile/level-2-legal-solutions</t>
  </si>
  <si>
    <t>Level 2 Legal Solutions</t>
  </si>
  <si>
    <t>level2legal.com</t>
  </si>
  <si>
    <t>Tyler</t>
  </si>
  <si>
    <t>https://www.inc.com/profile/stirista</t>
  </si>
  <si>
    <t>Stirista</t>
  </si>
  <si>
    <t>stirista.com</t>
  </si>
  <si>
    <t>https://www.inc.com/profile/restore-rehab-services</t>
  </si>
  <si>
    <t>Restore Rehab Services</t>
  </si>
  <si>
    <t>restorerehab.org</t>
  </si>
  <si>
    <t>https://www.inc.com/profile/aerospace-quality-research-and-development</t>
  </si>
  <si>
    <t>Aerospace Quality Research and Development</t>
  </si>
  <si>
    <t>aerospaceqrd.com</t>
  </si>
  <si>
    <t>https://www.inc.com/profile/chief-outsiders</t>
  </si>
  <si>
    <t>Chief Outsiders</t>
  </si>
  <si>
    <t>chiefoutsiders.com</t>
  </si>
  <si>
    <t>Cypress</t>
  </si>
  <si>
    <t>https://www.inc.com/profile/the-ask-method-company</t>
  </si>
  <si>
    <t>The ASK Method Company</t>
  </si>
  <si>
    <t>askmethod.com</t>
  </si>
  <si>
    <t>Georgetown</t>
  </si>
  <si>
    <t>https://www.inc.com/profile/town-square-mortgage</t>
  </si>
  <si>
    <t>Town Square Mortgage</t>
  </si>
  <si>
    <t>tsmlending.com</t>
  </si>
  <si>
    <t>https://www.inc.com/profile/monitorscom</t>
  </si>
  <si>
    <t>Monitors.com</t>
  </si>
  <si>
    <t>monitors.com</t>
  </si>
  <si>
    <t>https://www.inc.com/profile/bigcommerce</t>
  </si>
  <si>
    <t>Bigcommerce</t>
  </si>
  <si>
    <t>bigcommerce.com</t>
  </si>
  <si>
    <t>94.2 Million</t>
  </si>
  <si>
    <t>https://www.inc.com/profile/zters</t>
  </si>
  <si>
    <t>Zters</t>
  </si>
  <si>
    <t>http://zters.com</t>
  </si>
  <si>
    <t>https://www.inc.com/profile/optizmo-technologies</t>
  </si>
  <si>
    <t>Optizmo Technologies</t>
  </si>
  <si>
    <t>optizmo.com</t>
  </si>
  <si>
    <t>https://www.inc.com/profile/amtel</t>
  </si>
  <si>
    <t>Amtel</t>
  </si>
  <si>
    <t>myamtel.com</t>
  </si>
  <si>
    <t>71 Million</t>
  </si>
  <si>
    <t>Grapevine</t>
  </si>
  <si>
    <t>https://www.inc.com/profile/us-med-equip</t>
  </si>
  <si>
    <t>US Med-Equip</t>
  </si>
  <si>
    <t>usmedequip.com</t>
  </si>
  <si>
    <t>46.9 Million</t>
  </si>
  <si>
    <t>https://www.inc.com/profile/hnh-investment-lp</t>
  </si>
  <si>
    <t>HNH Investment LP</t>
  </si>
  <si>
    <t>whiskeycharlies.com</t>
  </si>
  <si>
    <t>https://www.inc.com/profile/klemchuk-llp</t>
  </si>
  <si>
    <t>Klemchuk</t>
  </si>
  <si>
    <t>http://klemchuk.com</t>
  </si>
  <si>
    <t>https://www.inc.com/profile/reliance-partners</t>
  </si>
  <si>
    <t>Reliance Partners</t>
  </si>
  <si>
    <t>reliancepartners.com</t>
  </si>
  <si>
    <t>https://www.inc.com/profile/ncontracts</t>
  </si>
  <si>
    <t>Ncontracts</t>
  </si>
  <si>
    <t>ncontracts.com</t>
  </si>
  <si>
    <t>https://www.inc.com/profile/conversant-group</t>
  </si>
  <si>
    <t>Conversant Group</t>
  </si>
  <si>
    <t>conversantgroup.com</t>
  </si>
  <si>
    <t>https://www.inc.com/profile/bedroc</t>
  </si>
  <si>
    <t>Bedroc</t>
  </si>
  <si>
    <t>bedroc.com</t>
  </si>
  <si>
    <t>65.5 Million</t>
  </si>
  <si>
    <t>https://www.inc.com/profile/dbsync</t>
  </si>
  <si>
    <t>DBSync</t>
  </si>
  <si>
    <t>mydbsync.com</t>
  </si>
  <si>
    <t>https://www.inc.com/profile/jones-therapy-services</t>
  </si>
  <si>
    <t>Jones Therapy Services</t>
  </si>
  <si>
    <t>jonestherapyservices.com</t>
  </si>
  <si>
    <t>https://www.inc.com/profile/clarion-security</t>
  </si>
  <si>
    <t>Clarion Security</t>
  </si>
  <si>
    <t>clarionsecurity.com</t>
  </si>
  <si>
    <t>https://www.inc.com/profile/omegaquant</t>
  </si>
  <si>
    <t>OmegaQuant</t>
  </si>
  <si>
    <t>omegaquant.com</t>
  </si>
  <si>
    <t>https://www.inc.com/profile/gotcha-media-holdings</t>
  </si>
  <si>
    <t>Gotcha Media Holdings</t>
  </si>
  <si>
    <t>ridegotcha.com</t>
  </si>
  <si>
    <t>https://www.inc.com/profile/anson-belt</t>
  </si>
  <si>
    <t>Anson Belt</t>
  </si>
  <si>
    <t>ansonbelt.com</t>
  </si>
  <si>
    <t>North Myrtle Beach</t>
  </si>
  <si>
    <t>https://www.inc.com/profile/equiscript</t>
  </si>
  <si>
    <t>Equiscript</t>
  </si>
  <si>
    <t>equiscript.com</t>
  </si>
  <si>
    <t>https://www.inc.com/profile/integrated-biometrics</t>
  </si>
  <si>
    <t>Integrated Biometrics</t>
  </si>
  <si>
    <t>integratedbiometrics.com</t>
  </si>
  <si>
    <t>Spartanburg</t>
  </si>
  <si>
    <t>https://www.inc.com/profile/the-indigo-road-hospitality-group</t>
  </si>
  <si>
    <t>The Indigo Road Hospitality Group</t>
  </si>
  <si>
    <t>theindigoroad.com</t>
  </si>
  <si>
    <t>48.4 Million</t>
  </si>
  <si>
    <t>https://www.inc.com/profile/linden-construction-of-south-carolina</t>
  </si>
  <si>
    <t>Linden Construction of South Carolina</t>
  </si>
  <si>
    <t>lindenconstructionco.com</t>
  </si>
  <si>
    <t>https://www.inc.com/profile/contract-exteriors</t>
  </si>
  <si>
    <t>Contract Exteriors</t>
  </si>
  <si>
    <t>contractexteriors.com</t>
  </si>
  <si>
    <t>MURRELLS INLET</t>
  </si>
  <si>
    <t>https://www.inc.com/profile/swampfox-technologies</t>
  </si>
  <si>
    <t>Swampfox Technologies</t>
  </si>
  <si>
    <t>swampfoxinc.com</t>
  </si>
  <si>
    <t>https://www.inc.com/profile/crescent-homes</t>
  </si>
  <si>
    <t>Crescent Homes</t>
  </si>
  <si>
    <t>crescenthomes.net</t>
  </si>
  <si>
    <t>138.8 Million</t>
  </si>
  <si>
    <t>https://www.inc.com/profile/vaughan-buckley-construction</t>
  </si>
  <si>
    <t>Vaughan Buckley Construction</t>
  </si>
  <si>
    <t>vbc.co</t>
  </si>
  <si>
    <t>https://www.inc.com/profile/media-creek</t>
  </si>
  <si>
    <t>Media Creek</t>
  </si>
  <si>
    <t>mediacreek.net</t>
  </si>
  <si>
    <t>https://www.inc.com/profile/income-store</t>
  </si>
  <si>
    <t>Income Store</t>
  </si>
  <si>
    <t>incomestore.com</t>
  </si>
  <si>
    <t>https://www.inc.com/profile/aiir-consulting</t>
  </si>
  <si>
    <t>AIIR Consulting</t>
  </si>
  <si>
    <t>aiirconsulting.com</t>
  </si>
  <si>
    <t>Bala Cynwyd</t>
  </si>
  <si>
    <t>https://www.inc.com/profile/catalyst-outdoor</t>
  </si>
  <si>
    <t>Catalyst Outdoor</t>
  </si>
  <si>
    <t>catalystex.com</t>
  </si>
  <si>
    <t>https://www.inc.com/profile/research-america</t>
  </si>
  <si>
    <t>Research America</t>
  </si>
  <si>
    <t>researchamericainc.com</t>
  </si>
  <si>
    <t>https://www.inc.com/profile/tfm-truckload</t>
  </si>
  <si>
    <t>TFM Truckload</t>
  </si>
  <si>
    <t>targetfmi.com</t>
  </si>
  <si>
    <t>https://www.inc.com/profile/bolt-on-technology</t>
  </si>
  <si>
    <t>Bolt on Technology</t>
  </si>
  <si>
    <t>http://boltontechnology.com</t>
  </si>
  <si>
    <t>https://www.inc.com/profile/dealer-world</t>
  </si>
  <si>
    <t>Dealer World</t>
  </si>
  <si>
    <t>mydealerworld.com</t>
  </si>
  <si>
    <t>Lehighton</t>
  </si>
  <si>
    <t>https://www.inc.com/profile/globo</t>
  </si>
  <si>
    <t>Globo</t>
  </si>
  <si>
    <t>http://helloglobo.com</t>
  </si>
  <si>
    <t>Wyncote</t>
  </si>
  <si>
    <t>https://www.inc.com/profile/jazzhr</t>
  </si>
  <si>
    <t>JazzHR</t>
  </si>
  <si>
    <t>jazzhr.com</t>
  </si>
  <si>
    <t>https://www.inc.com/profile/jmjs</t>
  </si>
  <si>
    <t>JMJS</t>
  </si>
  <si>
    <t>coedistributing.com</t>
  </si>
  <si>
    <t>Smock</t>
  </si>
  <si>
    <t>https://www.inc.com/profile/re-360</t>
  </si>
  <si>
    <t>RE 360</t>
  </si>
  <si>
    <t>re360co.com</t>
  </si>
  <si>
    <t>https://www.inc.com/profile/stretch-shapes</t>
  </si>
  <si>
    <t>Stretch Shapes</t>
  </si>
  <si>
    <t>stretchshapes.net</t>
  </si>
  <si>
    <t>Eugene</t>
  </si>
  <si>
    <t>https://www.inc.com/profile/kamind-it</t>
  </si>
  <si>
    <t>Kamind IT</t>
  </si>
  <si>
    <t>http://kamind.com</t>
  </si>
  <si>
    <t>Lake Oswego</t>
  </si>
  <si>
    <t>https://www.inc.com/profile/adpearance</t>
  </si>
  <si>
    <t>Adpearance</t>
  </si>
  <si>
    <t>adpearance.com</t>
  </si>
  <si>
    <t>https://www.inc.com/profile/targetpath</t>
  </si>
  <si>
    <t>TargetPath</t>
  </si>
  <si>
    <t>targetpath.com</t>
  </si>
  <si>
    <t>Wilsonville</t>
  </si>
  <si>
    <t>https://www.inc.com/profile/rentec-direct</t>
  </si>
  <si>
    <t>Rentec Direct</t>
  </si>
  <si>
    <t>rentecdirect.com</t>
  </si>
  <si>
    <t>https://www.inc.com/profile/graybox</t>
  </si>
  <si>
    <t>GRAYBOX</t>
  </si>
  <si>
    <t>grayboxpdx.com</t>
  </si>
  <si>
    <t>https://www.inc.com/profile/chloeta</t>
  </si>
  <si>
    <t>Chloeta</t>
  </si>
  <si>
    <t>chloetafire.com</t>
  </si>
  <si>
    <t>Midwest City</t>
  </si>
  <si>
    <t>https://www.inc.com/profile/barracuda-staffing</t>
  </si>
  <si>
    <t>Barracuda Staffing</t>
  </si>
  <si>
    <t>barracudastaffing.com</t>
  </si>
  <si>
    <t>https://www.inc.com/profile/vividfront</t>
  </si>
  <si>
    <t>VividFront</t>
  </si>
  <si>
    <t>vividfront.com</t>
  </si>
  <si>
    <t>https://www.inc.com/profile/kline-home-exteriors</t>
  </si>
  <si>
    <t>Kline Home Exteriors</t>
  </si>
  <si>
    <t>klinehomeexteriors.com</t>
  </si>
  <si>
    <t>Dundee</t>
  </si>
  <si>
    <t>https://www.inc.com/profile/futuri-media</t>
  </si>
  <si>
    <t>Futuri Media</t>
  </si>
  <si>
    <t>futurimedia.com</t>
  </si>
  <si>
    <t>Seven Hills</t>
  </si>
  <si>
    <t>https://www.inc.com/profile/updox</t>
  </si>
  <si>
    <t>Updox</t>
  </si>
  <si>
    <t>updox.com</t>
  </si>
  <si>
    <t>https://www.inc.com/profile/sellyourmaccom</t>
  </si>
  <si>
    <t>SellYourMac.com</t>
  </si>
  <si>
    <t>sellyourmac.com</t>
  </si>
  <si>
    <t>https://www.inc.com/profile/budget-dumpster</t>
  </si>
  <si>
    <t>Budget Dumpster</t>
  </si>
  <si>
    <t>budgetdumpster.com</t>
  </si>
  <si>
    <t>https://www.inc.com/profile/king-memory</t>
  </si>
  <si>
    <t>King Memory</t>
  </si>
  <si>
    <t>kingmemory.com</t>
  </si>
  <si>
    <t>https://www.inc.com/profile/firstlight-homecare-franchising</t>
  </si>
  <si>
    <t>FirstLight HomeCare Franchising</t>
  </si>
  <si>
    <t>firstlighthomecare.com</t>
  </si>
  <si>
    <t>Cincinnnati</t>
  </si>
  <si>
    <t>https://www.inc.com/profile/odw-logistics-transportation-services</t>
  </si>
  <si>
    <t>ODW Logistics &amp; Transportation Services</t>
  </si>
  <si>
    <t>odwlogistics.com</t>
  </si>
  <si>
    <t>HAMILTON</t>
  </si>
  <si>
    <t>https://www.inc.com/profile/us-freight</t>
  </si>
  <si>
    <t>US Freight</t>
  </si>
  <si>
    <t>http://gousfreight.com</t>
  </si>
  <si>
    <t>rocky river</t>
  </si>
  <si>
    <t>https://www.inc.com/profile/exactcare-pharmacy</t>
  </si>
  <si>
    <t>ExactCare Pharmacy</t>
  </si>
  <si>
    <t>exactcarepharmacy.com</t>
  </si>
  <si>
    <t>203.4 Million</t>
  </si>
  <si>
    <t>Valley View</t>
  </si>
  <si>
    <t>https://www.inc.com/profile/tpi-efficiency</t>
  </si>
  <si>
    <t>TPI Efficiency</t>
  </si>
  <si>
    <t>tpiefficiency.com</t>
  </si>
  <si>
    <t>https://www.inc.com/profile/esc-choice</t>
  </si>
  <si>
    <t>ESC Choice</t>
  </si>
  <si>
    <t>myesc.com</t>
  </si>
  <si>
    <t>https://www.inc.com/profile/two-bulls</t>
  </si>
  <si>
    <t>Two Bulls</t>
  </si>
  <si>
    <t>twobulls.com</t>
  </si>
  <si>
    <t>https://www.inc.com/profile/full-circle-brands</t>
  </si>
  <si>
    <t>Full Circle Brands</t>
  </si>
  <si>
    <t>fullcirclehome.com</t>
  </si>
  <si>
    <t>https://www.inc.com/profile/fresh-prints</t>
  </si>
  <si>
    <t>Fresh Prints</t>
  </si>
  <si>
    <t>freshprints.com</t>
  </si>
  <si>
    <t>https://www.inc.com/profile/instinct-dog-behavior-training</t>
  </si>
  <si>
    <t>Instinct Dog Behavior &amp; Training</t>
  </si>
  <si>
    <t>http://instinctdogtraining.com</t>
  </si>
  <si>
    <t>https://www.inc.com/profile/trendsformers</t>
  </si>
  <si>
    <t>Trendsformers</t>
  </si>
  <si>
    <t>trendsformers.com</t>
  </si>
  <si>
    <t>https://www.inc.com/profile/dynamic-pricing-partners</t>
  </si>
  <si>
    <t>Dynamic Pricing Partners</t>
  </si>
  <si>
    <t>dynamicpricingpartners.com</t>
  </si>
  <si>
    <t>https://www.inc.com/profile/jahnel-group</t>
  </si>
  <si>
    <t>Jahnel Group</t>
  </si>
  <si>
    <t>jahnelgroup.com</t>
  </si>
  <si>
    <t>Schenectady</t>
  </si>
  <si>
    <t>https://www.inc.com/profile/poppin</t>
  </si>
  <si>
    <t>Poppin</t>
  </si>
  <si>
    <t>poppin.com</t>
  </si>
  <si>
    <t>https://www.inc.com/profile/convene-new-york-ny</t>
  </si>
  <si>
    <t>Convene (New York, NY)</t>
  </si>
  <si>
    <t>convene.com</t>
  </si>
  <si>
    <t>75.5 Million</t>
  </si>
  <si>
    <t>https://www.inc.com/profile/food52</t>
  </si>
  <si>
    <t>Food52</t>
  </si>
  <si>
    <t>food52.com</t>
  </si>
  <si>
    <t>https://www.inc.com/profile/prolific-interactive</t>
  </si>
  <si>
    <t>Prolific Interactive</t>
  </si>
  <si>
    <t>prolificinteractive.com</t>
  </si>
  <si>
    <t>https://www.inc.com/profile/durante-rentals</t>
  </si>
  <si>
    <t>Durante Rentals</t>
  </si>
  <si>
    <t>duranterentals.com</t>
  </si>
  <si>
    <t>Mt. Vernon</t>
  </si>
  <si>
    <t>https://www.inc.com/profile/silverline</t>
  </si>
  <si>
    <t>Silverline</t>
  </si>
  <si>
    <t>silverlinecrm.com</t>
  </si>
  <si>
    <t>50.5 Million</t>
  </si>
  <si>
    <t>https://www.inc.com/profile/tri-tower-telecom</t>
  </si>
  <si>
    <t>Tri Tower Telecom</t>
  </si>
  <si>
    <t>tritowertelecom.com</t>
  </si>
  <si>
    <t>https://www.inc.com/profile/dom-tom</t>
  </si>
  <si>
    <t>Dom &amp; Tom</t>
  </si>
  <si>
    <t>domandtom.com</t>
  </si>
  <si>
    <t>https://www.inc.com/profile/w-services-group</t>
  </si>
  <si>
    <t>W Services Group</t>
  </si>
  <si>
    <t>wservices.com</t>
  </si>
  <si>
    <t>https://www.inc.com/profile/buybackworld</t>
  </si>
  <si>
    <t>BuyBackWorld</t>
  </si>
  <si>
    <t>buybackworld.com</t>
  </si>
  <si>
    <t>Edgewood</t>
  </si>
  <si>
    <t>https://www.inc.com/profile/boost-payment-solutions</t>
  </si>
  <si>
    <t>Boost Payment Solutions</t>
  </si>
  <si>
    <t>boostb2b.com</t>
  </si>
  <si>
    <t>https://www.inc.com/profile/brandyourselfcom</t>
  </si>
  <si>
    <t>BrandYourself.com</t>
  </si>
  <si>
    <t>brandyourself.com</t>
  </si>
  <si>
    <t>https://www.inc.com/profile/stomping-ground-photography</t>
  </si>
  <si>
    <t>Stomping Ground Photography</t>
  </si>
  <si>
    <t>stompinggroundphoto.com</t>
  </si>
  <si>
    <t>https://www.inc.com/profile/paradigm-sample</t>
  </si>
  <si>
    <t>Paradigm Sample</t>
  </si>
  <si>
    <t>paradigmsample.com</t>
  </si>
  <si>
    <t>Port Washington</t>
  </si>
  <si>
    <t>https://www.inc.com/profile/appreciation-financial</t>
  </si>
  <si>
    <t>Appreciation Financial</t>
  </si>
  <si>
    <t>appreciationfinancial.com</t>
  </si>
  <si>
    <t>https://www.inc.com/profile/momentum-solar</t>
  </si>
  <si>
    <t>Momentum Solar</t>
  </si>
  <si>
    <t>momentumsolar.com</t>
  </si>
  <si>
    <t>161.8 Million</t>
  </si>
  <si>
    <t>South Plainfield</t>
  </si>
  <si>
    <t>https://www.inc.com/profile/advanced-computer-solutions-group</t>
  </si>
  <si>
    <t>Advanced Computer Solutions Group</t>
  </si>
  <si>
    <t>advancedcsg.net</t>
  </si>
  <si>
    <t>Mount Laurel</t>
  </si>
  <si>
    <t>https://www.inc.com/profile/arc-risk-and-compliance</t>
  </si>
  <si>
    <t>ARC Risk and Compliance</t>
  </si>
  <si>
    <t>arcriskandcompliance.com</t>
  </si>
  <si>
    <t>https://www.inc.com/profile/chefman</t>
  </si>
  <si>
    <t>Chefman</t>
  </si>
  <si>
    <t>chefman.com</t>
  </si>
  <si>
    <t>59.1 Million</t>
  </si>
  <si>
    <t>Mahwah</t>
  </si>
  <si>
    <t>https://www.inc.com/profile/ndvor-solutions</t>
  </si>
  <si>
    <t>ndVOR Solutions</t>
  </si>
  <si>
    <t>ndvor.com</t>
  </si>
  <si>
    <t>Lawrenceville</t>
  </si>
  <si>
    <t>https://www.inc.com/profile/eglentowicz-demoliiton</t>
  </si>
  <si>
    <t>Eglentowicz Demoliiton</t>
  </si>
  <si>
    <t>eglentowicz.com</t>
  </si>
  <si>
    <t>Kearny</t>
  </si>
  <si>
    <t>https://www.inc.com/profile/chhj-north-jersey</t>
  </si>
  <si>
    <t>CHHJ North Jersey</t>
  </si>
  <si>
    <t>collegehunkshaulingjunk.com/fairfield</t>
  </si>
  <si>
    <t>Fairfield</t>
  </si>
  <si>
    <t>https://www.inc.com/profile/tech-keys</t>
  </si>
  <si>
    <t>Tech-Keys</t>
  </si>
  <si>
    <t>tech-keys.com</t>
  </si>
  <si>
    <t>Howell</t>
  </si>
  <si>
    <t>https://www.inc.com/profile/the-credit-pros</t>
  </si>
  <si>
    <t>The Credit Pros</t>
  </si>
  <si>
    <t>thecreditpros.com</t>
  </si>
  <si>
    <t>https://www.inc.com/profile/saltwater-collective</t>
  </si>
  <si>
    <t>Saltwater Collective</t>
  </si>
  <si>
    <t>saltwaterco.com</t>
  </si>
  <si>
    <t>https://www.inc.com/profile/orion-entrance-control</t>
  </si>
  <si>
    <t>Orion Entrance Control</t>
  </si>
  <si>
    <t>orioneci.com</t>
  </si>
  <si>
    <t>Laconia</t>
  </si>
  <si>
    <t>https://www.inc.com/profile/fusion-medical-staffing</t>
  </si>
  <si>
    <t>Fusion Medical Staffing</t>
  </si>
  <si>
    <t>fusionmedstaff.com</t>
  </si>
  <si>
    <t>215.1 Million</t>
  </si>
  <si>
    <t>https://www.inc.com/profile/saprex</t>
  </si>
  <si>
    <t>Saprex</t>
  </si>
  <si>
    <t>saprex.com</t>
  </si>
  <si>
    <t>Gastonia</t>
  </si>
  <si>
    <t>https://www.inc.com/profile/prespro-homes</t>
  </si>
  <si>
    <t>PresPro Homes</t>
  </si>
  <si>
    <t>prespro.com</t>
  </si>
  <si>
    <t>https://www.inc.com/profile/symmetry-financial-group</t>
  </si>
  <si>
    <t>Symmetry Financial Group</t>
  </si>
  <si>
    <t>sfglife.com</t>
  </si>
  <si>
    <t>44 Million</t>
  </si>
  <si>
    <t>Swannnanoa</t>
  </si>
  <si>
    <t>https://www.inc.com/profile/xtreme-park-adventures</t>
  </si>
  <si>
    <t>Xtreme Park Adventures</t>
  </si>
  <si>
    <t>xtremeparkadventures.com</t>
  </si>
  <si>
    <t>durham</t>
  </si>
  <si>
    <t>https://www.inc.com/profile/millhouse-logistics</t>
  </si>
  <si>
    <t>Millhouse Logistics</t>
  </si>
  <si>
    <t>millhouse.com</t>
  </si>
  <si>
    <t>80 Million</t>
  </si>
  <si>
    <t>Fletcher</t>
  </si>
  <si>
    <t>https://www.inc.com/profile/wambam-fence</t>
  </si>
  <si>
    <t>WamBam Fence</t>
  </si>
  <si>
    <t>wambamfence.com/zippity-outdoor.com</t>
  </si>
  <si>
    <t>https://www.inc.com/profile/greasecycle</t>
  </si>
  <si>
    <t>Greasecycle</t>
  </si>
  <si>
    <t>grease-cycle.com</t>
  </si>
  <si>
    <t>https://www.inc.com/profile/spangler-restoration</t>
  </si>
  <si>
    <t>Spangler Restoration</t>
  </si>
  <si>
    <t>callspangler.com</t>
  </si>
  <si>
    <t>Indian Trail</t>
  </si>
  <si>
    <t>https://www.inc.com/profile/enviro-master-international-franchise</t>
  </si>
  <si>
    <t>Enviro-Master International Franchise</t>
  </si>
  <si>
    <t>enviro-master.info</t>
  </si>
  <si>
    <t>https://www.inc.com/profile/megacorp-logistics</t>
  </si>
  <si>
    <t>MegaCorp Logistics</t>
  </si>
  <si>
    <t>megacorplogistics.com</t>
  </si>
  <si>
    <t>294.1 Million</t>
  </si>
  <si>
    <t>Wrightsville Beach</t>
  </si>
  <si>
    <t>https://www.inc.com/profile/netsertive</t>
  </si>
  <si>
    <t>Netsertive</t>
  </si>
  <si>
    <t>netsertive.com</t>
  </si>
  <si>
    <t>https://www.inc.com/profile/energy-1</t>
  </si>
  <si>
    <t>Energy 1</t>
  </si>
  <si>
    <t>energy-1.net</t>
  </si>
  <si>
    <t>https://www.inc.com/profile/plum-creek-environmental-technologies</t>
  </si>
  <si>
    <t>Plum Creek Environmental Technologies</t>
  </si>
  <si>
    <t>plumcreeket.com</t>
  </si>
  <si>
    <t>West Point</t>
  </si>
  <si>
    <t>https://www.inc.com/profile/adficient</t>
  </si>
  <si>
    <t>AdFicient</t>
  </si>
  <si>
    <t>adficient.com</t>
  </si>
  <si>
    <t>https://www.inc.com/profile/worth-clark-realty</t>
  </si>
  <si>
    <t>Worth Clark Realty</t>
  </si>
  <si>
    <t>worthclark.com</t>
  </si>
  <si>
    <t>https://www.inc.com/profile/abstrakt-marketing-group</t>
  </si>
  <si>
    <t>Abstrakt Marketing Group</t>
  </si>
  <si>
    <t>abstraktmg.com</t>
  </si>
  <si>
    <t>https://www.inc.com/profile/less-annoying-software</t>
  </si>
  <si>
    <t>Less Annoying Software</t>
  </si>
  <si>
    <t>lessannoyingcrm.com</t>
  </si>
  <si>
    <t>https://www.inc.com/profile/krilogy</t>
  </si>
  <si>
    <t>Krilogy</t>
  </si>
  <si>
    <t>krilogy.com</t>
  </si>
  <si>
    <t>https://www.inc.com/profile/channel-partners-capital</t>
  </si>
  <si>
    <t>Channel Partners Capital</t>
  </si>
  <si>
    <t>channelpartnerscapital.com</t>
  </si>
  <si>
    <t>Minnetonka</t>
  </si>
  <si>
    <t>https://www.inc.com/profile/rank-crankers</t>
  </si>
  <si>
    <t>Rank Crankers</t>
  </si>
  <si>
    <t>rankcrankers.com</t>
  </si>
  <si>
    <t>https://www.inc.com/profile/ovative-group</t>
  </si>
  <si>
    <t>Ovative Group</t>
  </si>
  <si>
    <t>ovative.com</t>
  </si>
  <si>
    <t>https://www.inc.com/profile/relationship-one</t>
  </si>
  <si>
    <t>Relationship One</t>
  </si>
  <si>
    <t>relationshipone.com</t>
  </si>
  <si>
    <t>https://www.inc.com/profile/threebridge-solutions</t>
  </si>
  <si>
    <t>ThreeBridge Solutions</t>
  </si>
  <si>
    <t>threebridge.com</t>
  </si>
  <si>
    <t>81.5 Million</t>
  </si>
  <si>
    <t>https://www.inc.com/profile/bws-plumbing-heating-and-air-conditioning</t>
  </si>
  <si>
    <t>BWS Plumbing, Heating and Air Conditioning</t>
  </si>
  <si>
    <t>bwshvac.com</t>
  </si>
  <si>
    <t>https://www.inc.com/profile/aldevra</t>
  </si>
  <si>
    <t>Aldevra</t>
  </si>
  <si>
    <t>aldevra.com</t>
  </si>
  <si>
    <t>PORTAGE</t>
  </si>
  <si>
    <t>https://www.inc.com/profile/onestream-software</t>
  </si>
  <si>
    <t>OneStream Software</t>
  </si>
  <si>
    <t>onestreamsoftware.com</t>
  </si>
  <si>
    <t>https://www.inc.com/profile/towel-tracker</t>
  </si>
  <si>
    <t>Towel Tracker</t>
  </si>
  <si>
    <t>toweltracker.com</t>
  </si>
  <si>
    <t>https://www.inc.com/profile/epic-property-management</t>
  </si>
  <si>
    <t>Epic Property Management</t>
  </si>
  <si>
    <t>epicpropertymanagement.com</t>
  </si>
  <si>
    <t>Southgate</t>
  </si>
  <si>
    <t>https://www.inc.com/profile/goldfish-swim-school-franchising</t>
  </si>
  <si>
    <t>Goldfish Swim School Franchising</t>
  </si>
  <si>
    <t>goldfishswimschool.com</t>
  </si>
  <si>
    <t>https://www.inc.com/profile/365-retail-markets</t>
  </si>
  <si>
    <t>365 Retail Markets</t>
  </si>
  <si>
    <t>365retailmarkets.com</t>
  </si>
  <si>
    <t>https://www.inc.com/profile/de-jong-duke</t>
  </si>
  <si>
    <t>de Jong Duke</t>
  </si>
  <si>
    <t>http://dejongduke.com</t>
  </si>
  <si>
    <t>https://www.inc.com/profile/superior-logistics-solutions</t>
  </si>
  <si>
    <t>Superior Logistics Solutions</t>
  </si>
  <si>
    <t>gosls.com</t>
  </si>
  <si>
    <t>Lake Orion</t>
  </si>
  <si>
    <t>https://www.inc.com/profile/open-dealer-exchange</t>
  </si>
  <si>
    <t>Open Dealer Exchange</t>
  </si>
  <si>
    <t>opendealerexchange.com</t>
  </si>
  <si>
    <t>99 Million</t>
  </si>
  <si>
    <t>https://www.inc.com/profile/high-level-marketing</t>
  </si>
  <si>
    <t>High Level Marketing</t>
  </si>
  <si>
    <t>highlevelmarketing.com</t>
  </si>
  <si>
    <t>West Bloomfield</t>
  </si>
  <si>
    <t>https://www.inc.com/profile/tekcommands</t>
  </si>
  <si>
    <t>TekCommands</t>
  </si>
  <si>
    <t>tekcommands.com</t>
  </si>
  <si>
    <t>https://www.inc.com/profile/dream-local-digital</t>
  </si>
  <si>
    <t>Dream Local Digital</t>
  </si>
  <si>
    <t>dreamlocal.com</t>
  </si>
  <si>
    <t>Rockland</t>
  </si>
  <si>
    <t>https://www.inc.com/profile/supinf-technologies</t>
  </si>
  <si>
    <t>Supinf Technologies</t>
  </si>
  <si>
    <t>supinf-tech.com</t>
  </si>
  <si>
    <t>https://www.inc.com/profile/barnallen-technologies</t>
  </si>
  <si>
    <t>BarnAllen Technologies</t>
  </si>
  <si>
    <t>barnallen.com</t>
  </si>
  <si>
    <t>63.2 Million</t>
  </si>
  <si>
    <t>https://www.inc.com/profile/whirlwind-technologies</t>
  </si>
  <si>
    <t>WhirlWind Technologies</t>
  </si>
  <si>
    <t>wwindtech.com</t>
  </si>
  <si>
    <t>https://www.inc.com/profile/data-canopy-colocation</t>
  </si>
  <si>
    <t>Data Canopy Colocation</t>
  </si>
  <si>
    <t>http://datacanopy.com</t>
  </si>
  <si>
    <t>https://www.inc.com/profile/closet-america</t>
  </si>
  <si>
    <t>Closet America</t>
  </si>
  <si>
    <t>closetamerica.com</t>
  </si>
  <si>
    <t>https://www.inc.com/profile/transparent-bpo</t>
  </si>
  <si>
    <t>Transparent BPO</t>
  </si>
  <si>
    <t>transparentbpo.com</t>
  </si>
  <si>
    <t>Laytonsville</t>
  </si>
  <si>
    <t>https://www.inc.com/profile/webmechanix</t>
  </si>
  <si>
    <t>WebMechanix</t>
  </si>
  <si>
    <t>webmechanix.com</t>
  </si>
  <si>
    <t>https://www.inc.com/profile/495-movers</t>
  </si>
  <si>
    <t>495 Movers</t>
  </si>
  <si>
    <t>495movers.com</t>
  </si>
  <si>
    <t>https://www.inc.com/profile/zerto</t>
  </si>
  <si>
    <t>Zerto</t>
  </si>
  <si>
    <t>zerto.com</t>
  </si>
  <si>
    <t>114.4 Million</t>
  </si>
  <si>
    <t>https://www.inc.com/profile/thinklite</t>
  </si>
  <si>
    <t>ThinkLite</t>
  </si>
  <si>
    <t>thinklite.com</t>
  </si>
  <si>
    <t>35.3 Million</t>
  </si>
  <si>
    <t>Natick</t>
  </si>
  <si>
    <t>https://www.inc.com/profile/t3-expo</t>
  </si>
  <si>
    <t>T3 Expo</t>
  </si>
  <si>
    <t>t3expo.com</t>
  </si>
  <si>
    <t>62 Million</t>
  </si>
  <si>
    <t>Lakeville</t>
  </si>
  <si>
    <t>https://www.inc.com/profile/semcasting</t>
  </si>
  <si>
    <t>Semcasting</t>
  </si>
  <si>
    <t>semcasting.com</t>
  </si>
  <si>
    <t>https://www.inc.com/profile/turbonomic</t>
  </si>
  <si>
    <t>Turbonomic</t>
  </si>
  <si>
    <t>turbonomic.com</t>
  </si>
  <si>
    <t>97.1 Million</t>
  </si>
  <si>
    <t>https://www.inc.com/profile/greenbanana-seo</t>
  </si>
  <si>
    <t>GreenBanana SEO</t>
  </si>
  <si>
    <t>greenbananaseo.com</t>
  </si>
  <si>
    <t>https://www.inc.com/profile/nexdine</t>
  </si>
  <si>
    <t>NexDine</t>
  </si>
  <si>
    <t>nexdine.com</t>
  </si>
  <si>
    <t>https://www.inc.com/profile/triumph-construction</t>
  </si>
  <si>
    <t>Triumph Construction</t>
  </si>
  <si>
    <t>triumphconstructionbr.com</t>
  </si>
  <si>
    <t>https://www.inc.com/profile/picardie-timber-frame</t>
  </si>
  <si>
    <t>Picardie Timber Frame</t>
  </si>
  <si>
    <t>http://thebuildingarts.com</t>
  </si>
  <si>
    <t>https://www.inc.com/profile/anytime-flooring</t>
  </si>
  <si>
    <t>Anytime Flooring</t>
  </si>
  <si>
    <t>anytimeflooring.com</t>
  </si>
  <si>
    <t>https://www.inc.com/profile/quality-engineering-surveying</t>
  </si>
  <si>
    <t>Quality Engineering &amp; Surveying</t>
  </si>
  <si>
    <t>qesla.com</t>
  </si>
  <si>
    <t>Port Vincent</t>
  </si>
  <si>
    <t>https://www.inc.com/profile/red-six-media</t>
  </si>
  <si>
    <t>Red Six Media</t>
  </si>
  <si>
    <t>redsixmedia.com</t>
  </si>
  <si>
    <t>https://www.inc.com/profile/the-garrett-companies</t>
  </si>
  <si>
    <t>The Garrett Companies</t>
  </si>
  <si>
    <t>thegarrettco.com</t>
  </si>
  <si>
    <t>Greenwood</t>
  </si>
  <si>
    <t>https://www.inc.com/profile/spot-freight</t>
  </si>
  <si>
    <t>Spot Freight</t>
  </si>
  <si>
    <t>spotinc.com</t>
  </si>
  <si>
    <t>201.4 Million</t>
  </si>
  <si>
    <t>https://www.inc.com/profile/ascent-innovations</t>
  </si>
  <si>
    <t>Ascent Innovations</t>
  </si>
  <si>
    <t>ascent365.com</t>
  </si>
  <si>
    <t>https://www.inc.com/profile/ecogistics</t>
  </si>
  <si>
    <t>Ecogistics</t>
  </si>
  <si>
    <t>ecogistics.org</t>
  </si>
  <si>
    <t>Rock Island</t>
  </si>
  <si>
    <t>https://www.inc.com/profile/origami-risk</t>
  </si>
  <si>
    <t>Origami Risk</t>
  </si>
  <si>
    <t>origamirisk.com</t>
  </si>
  <si>
    <t>59.2 Million</t>
  </si>
  <si>
    <t>https://www.inc.com/profile/vesta-preferred</t>
  </si>
  <si>
    <t>Vesta Preferred</t>
  </si>
  <si>
    <t>rnpsells.com</t>
  </si>
  <si>
    <t>https://www.inc.com/profile/quantum-dynamics</t>
  </si>
  <si>
    <t>Quantum Dynamics</t>
  </si>
  <si>
    <t>quantumdynamics365.com</t>
  </si>
  <si>
    <t>https://www.inc.com/profile/accelerated-growth-advisors</t>
  </si>
  <si>
    <t>Accelerated Growth Advisors</t>
  </si>
  <si>
    <t>acceleratedgrowth.com</t>
  </si>
  <si>
    <t>https://www.inc.com/profile/ycharts</t>
  </si>
  <si>
    <t>YCharts</t>
  </si>
  <si>
    <t>ycharts.com</t>
  </si>
  <si>
    <t>https://www.inc.com/profile/espee-biopharma-finechem</t>
  </si>
  <si>
    <t>Espee Biopharma &amp; Finechem</t>
  </si>
  <si>
    <t>espeeusa.com</t>
  </si>
  <si>
    <t>https://www.inc.com/profile/morgan-li</t>
  </si>
  <si>
    <t>Morgan Li</t>
  </si>
  <si>
    <t>http://morganli.com</t>
  </si>
  <si>
    <t>47.6 Million</t>
  </si>
  <si>
    <t>Chicago Heights</t>
  </si>
  <si>
    <t>https://www.inc.com/profile/rockwell-partners</t>
  </si>
  <si>
    <t>Rockwell Partners</t>
  </si>
  <si>
    <t>rockwellproperty.com</t>
  </si>
  <si>
    <t>https://www.inc.com/profile/sales-empowerment-group</t>
  </si>
  <si>
    <t>Sales Empowerment Group</t>
  </si>
  <si>
    <t>salesempowermentgroup.com</t>
  </si>
  <si>
    <t>https://www.inc.com/profile/lumiere-childrens-therapy</t>
  </si>
  <si>
    <t>Lumiere Children's Therapy</t>
  </si>
  <si>
    <t>lumierechild.com</t>
  </si>
  <si>
    <t>https://www.inc.com/profile/dynamics-resources</t>
  </si>
  <si>
    <t>Dynamics Resources</t>
  </si>
  <si>
    <t>dynamicsresources.com</t>
  </si>
  <si>
    <t>VERNON HILLS</t>
  </si>
  <si>
    <t>https://www.inc.com/profile/automotive-internet-media</t>
  </si>
  <si>
    <t>Automotive Internet Media</t>
  </si>
  <si>
    <t>aimyes.com</t>
  </si>
  <si>
    <t>La Grange</t>
  </si>
  <si>
    <t>https://www.inc.com/profile/mark-it-express</t>
  </si>
  <si>
    <t>Mark-it Express</t>
  </si>
  <si>
    <t>mark-itexpress.com</t>
  </si>
  <si>
    <t>Lemont</t>
  </si>
  <si>
    <t>https://www.inc.com/profile/new-city-moving</t>
  </si>
  <si>
    <t>New City Moving</t>
  </si>
  <si>
    <t>newcitymovers.com</t>
  </si>
  <si>
    <t>https://www.inc.com/profile/medication-management-partners</t>
  </si>
  <si>
    <t>Medication Management Partners</t>
  </si>
  <si>
    <t>mmprx.com</t>
  </si>
  <si>
    <t>Crestwood</t>
  </si>
  <si>
    <t>https://www.inc.com/profile/in-time-tec</t>
  </si>
  <si>
    <t>In Time Tec</t>
  </si>
  <si>
    <t>intimetec.com</t>
  </si>
  <si>
    <t>Meridian</t>
  </si>
  <si>
    <t>https://www.inc.com/profile/cfol-international</t>
  </si>
  <si>
    <t>CFOL International</t>
  </si>
  <si>
    <t>cfolinternational.com</t>
  </si>
  <si>
    <t>https://www.inc.com/profile/saasoptics</t>
  </si>
  <si>
    <t>SaaSOptics</t>
  </si>
  <si>
    <t>saasoptics.com</t>
  </si>
  <si>
    <t>https://www.inc.com/profile/vert-digital</t>
  </si>
  <si>
    <t>Vert Digital</t>
  </si>
  <si>
    <t>vertdigital.com</t>
  </si>
  <si>
    <t>https://www.inc.com/profile/advanced-technology-logistics</t>
  </si>
  <si>
    <t>Advanced Technology Logistics</t>
  </si>
  <si>
    <t>atlinc-ga.com</t>
  </si>
  <si>
    <t>https://www.inc.com/profile/injured-gadgets</t>
  </si>
  <si>
    <t>Injured Gadgets</t>
  </si>
  <si>
    <t>injuredgadgets.com</t>
  </si>
  <si>
    <t>NORCROSS</t>
  </si>
  <si>
    <t>https://www.inc.com/profile/s2-it-group</t>
  </si>
  <si>
    <t>S2 IT Group</t>
  </si>
  <si>
    <t>s2itgroup.com</t>
  </si>
  <si>
    <t>https://www.inc.com/profile/college-hunks-hauling-junk-and-moving-atlanta-ga</t>
  </si>
  <si>
    <t>R Panitch Enterprises</t>
  </si>
  <si>
    <t>https://www.collegehunkshaulingjunk.com/atlanta</t>
  </si>
  <si>
    <t>https://www.inc.com/profile/tjfact</t>
  </si>
  <si>
    <t>Tjfact</t>
  </si>
  <si>
    <t>http://tjfact.com</t>
  </si>
  <si>
    <t>https://www.inc.com/profile/kms-technology</t>
  </si>
  <si>
    <t>KMS Technology</t>
  </si>
  <si>
    <t>kms-technology.com</t>
  </si>
  <si>
    <t>https://www.inc.com/profile/atlanta-communities-real-estate-brokerage</t>
  </si>
  <si>
    <t>Atlanta Communities Real Estate Brokerage</t>
  </si>
  <si>
    <t>atlantacommunities.net</t>
  </si>
  <si>
    <t>https://www.inc.com/profile/cano-health</t>
  </si>
  <si>
    <t>Cano Health</t>
  </si>
  <si>
    <t>http://canohealth.com</t>
  </si>
  <si>
    <t>271.8 Million</t>
  </si>
  <si>
    <t>https://www.inc.com/profile/chacka-marketing</t>
  </si>
  <si>
    <t>Chacka Marketing</t>
  </si>
  <si>
    <t>chackamarketing.com</t>
  </si>
  <si>
    <t>https://www.inc.com/profile/natural-force</t>
  </si>
  <si>
    <t>Natural Force</t>
  </si>
  <si>
    <t>naturalforce.com</t>
  </si>
  <si>
    <t>https://www.inc.com/profile/a-lign</t>
  </si>
  <si>
    <t>A-Lign</t>
  </si>
  <si>
    <t>http://a-lign.com</t>
  </si>
  <si>
    <t>https://www.inc.com/profile/barbee-jackson-insurance</t>
  </si>
  <si>
    <t>Barbee Jackson Insurance</t>
  </si>
  <si>
    <t>barbeejackson.com</t>
  </si>
  <si>
    <t>Crestview</t>
  </si>
  <si>
    <t>https://www.inc.com/profile/nationwide-transport-services</t>
  </si>
  <si>
    <t>Nationwide Transport Services</t>
  </si>
  <si>
    <t>ntslogistics.com</t>
  </si>
  <si>
    <t>https://www.inc.com/profile/orangetheory-fitness</t>
  </si>
  <si>
    <t>Orangetheory Fitness</t>
  </si>
  <si>
    <t>orangetheoryfitness.com</t>
  </si>
  <si>
    <t>179.6 Million</t>
  </si>
  <si>
    <t>https://www.inc.com/profile/base4</t>
  </si>
  <si>
    <t>Base4</t>
  </si>
  <si>
    <t>base-4.com</t>
  </si>
  <si>
    <t>https://www.inc.com/profile/beneficial-blends-dba-kelapo</t>
  </si>
  <si>
    <t>Beneficial Blends dba Kelapo</t>
  </si>
  <si>
    <t>beneficialblends.com</t>
  </si>
  <si>
    <t>https://www.inc.com/profile/lightspeed-voice</t>
  </si>
  <si>
    <t>Lightspeed Voice</t>
  </si>
  <si>
    <t>lightspeedvoice.com</t>
  </si>
  <si>
    <t>North Venice</t>
  </si>
  <si>
    <t>https://www.inc.com/profile/benzer-pharmacy</t>
  </si>
  <si>
    <t>Benzer Pharmacy</t>
  </si>
  <si>
    <t>benzerpharmacy.com</t>
  </si>
  <si>
    <t>352.3 Million</t>
  </si>
  <si>
    <t>https://www.inc.com/profile/the-k-company-realty</t>
  </si>
  <si>
    <t>The K Company Realty</t>
  </si>
  <si>
    <t>kcorealty.com</t>
  </si>
  <si>
    <t>Pompano Beach</t>
  </si>
  <si>
    <t>https://www.inc.com/profile/southern-striping-solutions</t>
  </si>
  <si>
    <t>Southern Striping Solutions</t>
  </si>
  <si>
    <t>southfloridamilling.com</t>
  </si>
  <si>
    <t>https://www.inc.com/profile/your-location-lubrication</t>
  </si>
  <si>
    <t>Your Location Lubrication</t>
  </si>
  <si>
    <t>yourlocationlubrication.com</t>
  </si>
  <si>
    <t>https://www.inc.com/profile/argotrak</t>
  </si>
  <si>
    <t>Argotrak</t>
  </si>
  <si>
    <t>argotrak.com</t>
  </si>
  <si>
    <t>https://www.inc.com/profile/stand-up-guys-junk-removal</t>
  </si>
  <si>
    <t>Stand Up Guys Junk Removal</t>
  </si>
  <si>
    <t>standupguys.biz</t>
  </si>
  <si>
    <t>https://www.inc.com/profile/on-the-map-marketing</t>
  </si>
  <si>
    <t>On the Map Marketing</t>
  </si>
  <si>
    <t>http://onthemapmarketing.com</t>
  </si>
  <si>
    <t>https://www.inc.com/profile/bullseye-strategy</t>
  </si>
  <si>
    <t>Bullseye Strategy</t>
  </si>
  <si>
    <t>bullseyestrategy.com</t>
  </si>
  <si>
    <t>Ft. Lauderdale</t>
  </si>
  <si>
    <t>https://www.inc.com/profile/how-to-manage-a-small-law-firm</t>
  </si>
  <si>
    <t>How to Manage a Small Law Firm</t>
  </si>
  <si>
    <t>http://howtomanageasmalllawfirm.com</t>
  </si>
  <si>
    <t>https://www.inc.com/profile/the-auxiliary-group</t>
  </si>
  <si>
    <t>The Auxiliary Group</t>
  </si>
  <si>
    <t>tag.aero</t>
  </si>
  <si>
    <t>WINTER GARDEN</t>
  </si>
  <si>
    <t>https://www.inc.com/profile/convert-it-marketing</t>
  </si>
  <si>
    <t>Convert IT Marketing</t>
  </si>
  <si>
    <t>convertitmarketing.com</t>
  </si>
  <si>
    <t>https://www.inc.com/profile/univista-insurance</t>
  </si>
  <si>
    <t>Univista Insurance</t>
  </si>
  <si>
    <t>univistainsurance.com</t>
  </si>
  <si>
    <t>75.4 Million</t>
  </si>
  <si>
    <t>https://www.inc.com/profile/route-transportation-logistics</t>
  </si>
  <si>
    <t>Route Transportation &amp; Logistics</t>
  </si>
  <si>
    <t>routemyfreight.com</t>
  </si>
  <si>
    <t>BRADENTON</t>
  </si>
  <si>
    <t>https://www.inc.com/profile/we-insure</t>
  </si>
  <si>
    <t>We Insure</t>
  </si>
  <si>
    <t>weinsuregroup.com</t>
  </si>
  <si>
    <t>https://www.inc.com/profile/progressive-dental</t>
  </si>
  <si>
    <t>Progressive Dental</t>
  </si>
  <si>
    <t>progressivedentalmarketing.com</t>
  </si>
  <si>
    <t>CLEARWATER</t>
  </si>
  <si>
    <t>https://www.inc.com/profile/ipower-technologies</t>
  </si>
  <si>
    <t>iPower Technologies</t>
  </si>
  <si>
    <t>goipower.com</t>
  </si>
  <si>
    <t>https://www.inc.com/profile/digital-boardwalk</t>
  </si>
  <si>
    <t>Digital Boardwalk</t>
  </si>
  <si>
    <t>digitalboardwalk.com</t>
  </si>
  <si>
    <t>Pensacola</t>
  </si>
  <si>
    <t>https://www.inc.com/profile/rapid-web-services</t>
  </si>
  <si>
    <t>Rapid Web Services</t>
  </si>
  <si>
    <t>thesslstore.com</t>
  </si>
  <si>
    <t>SAINT PETERSBURG</t>
  </si>
  <si>
    <t>https://www.inc.com/profile/realjoy-vacations</t>
  </si>
  <si>
    <t>RealJoy Vacations</t>
  </si>
  <si>
    <t>realjoy.com</t>
  </si>
  <si>
    <t>Destin</t>
  </si>
  <si>
    <t>https://www.inc.com/profile/aoa</t>
  </si>
  <si>
    <t>AOA</t>
  </si>
  <si>
    <t>aoabuilds.com</t>
  </si>
  <si>
    <t>Winter Park</t>
  </si>
  <si>
    <t>https://www.inc.com/profile/nte-energy</t>
  </si>
  <si>
    <t>NTE Energy</t>
  </si>
  <si>
    <t>nteenergy.com</t>
  </si>
  <si>
    <t>St. Augustine</t>
  </si>
  <si>
    <t>https://www.inc.com/profile/pop-yachts</t>
  </si>
  <si>
    <t>POP Yachts</t>
  </si>
  <si>
    <t>popyachts.com</t>
  </si>
  <si>
    <t>SARASOTA</t>
  </si>
  <si>
    <t>https://www.inc.com/profile/globotech-usa-corporation</t>
  </si>
  <si>
    <t>Globotech USA Corporation</t>
  </si>
  <si>
    <t>globotech.com</t>
  </si>
  <si>
    <t>https://www.inc.com/profile/van-horn-law-group-pa</t>
  </si>
  <si>
    <t>Van Horn Law Group, PA</t>
  </si>
  <si>
    <t>vanhornlawgroup.com</t>
  </si>
  <si>
    <t>https://www.inc.com/profile/bast-amron-llp</t>
  </si>
  <si>
    <t>Bast Amron LLP</t>
  </si>
  <si>
    <t>bastamron.com</t>
  </si>
  <si>
    <t>https://www.inc.com/profile/wine-cellar-international</t>
  </si>
  <si>
    <t>Wine Cellar International</t>
  </si>
  <si>
    <t>winecellarinternational.com</t>
  </si>
  <si>
    <t>https://www.inc.com/profile/cgc-consulting</t>
  </si>
  <si>
    <t>CGC Consulting</t>
  </si>
  <si>
    <t>cgcconsult.com</t>
  </si>
  <si>
    <t>https://www.inc.com/profile/ar-solutions</t>
  </si>
  <si>
    <t>AR Solutions</t>
  </si>
  <si>
    <t>arsolinc.com</t>
  </si>
  <si>
    <t>Claymont</t>
  </si>
  <si>
    <t>https://www.inc.com/profile/concourse-federal-group</t>
  </si>
  <si>
    <t>Concourse Federal Group</t>
  </si>
  <si>
    <t>concoursefederal.com</t>
  </si>
  <si>
    <t>https://www.inc.com/profile/new-vision-properties</t>
  </si>
  <si>
    <t>New Vision Properties</t>
  </si>
  <si>
    <t>newvisiondc.com</t>
  </si>
  <si>
    <t>https://www.inc.com/profile/long-story-short-media</t>
  </si>
  <si>
    <t>Long Story Short Media</t>
  </si>
  <si>
    <t>lssmedia.com</t>
  </si>
  <si>
    <t>https://www.inc.com/profile/votto-vines-importing</t>
  </si>
  <si>
    <t>Votto Vines Importing</t>
  </si>
  <si>
    <t>vottovines.com</t>
  </si>
  <si>
    <t>Hamden</t>
  </si>
  <si>
    <t>https://www.inc.com/profile/impact-branding-design</t>
  </si>
  <si>
    <t>Impact Branding &amp; Design</t>
  </si>
  <si>
    <t>http://impactbnd.com</t>
  </si>
  <si>
    <t>New Haven</t>
  </si>
  <si>
    <t>https://www.inc.com/profile/connecticut-sealcoating</t>
  </si>
  <si>
    <t>Connecticut Sealcoating</t>
  </si>
  <si>
    <t>ctsealcoating.net</t>
  </si>
  <si>
    <t>waterbury</t>
  </si>
  <si>
    <t>https://www.inc.com/profile/skyrun-breckenridge</t>
  </si>
  <si>
    <t>SkyRun Breckenridge</t>
  </si>
  <si>
    <t>http://breckenridge.skyrun.com</t>
  </si>
  <si>
    <t>Breckenridge</t>
  </si>
  <si>
    <t>https://www.inc.com/profile/quickbox-fulfillment</t>
  </si>
  <si>
    <t>QuickBox Fulfillment</t>
  </si>
  <si>
    <t>quickbox.com</t>
  </si>
  <si>
    <t>https://www.inc.com/profile/edupresent</t>
  </si>
  <si>
    <t>eduPresent</t>
  </si>
  <si>
    <t>bongolearn.com</t>
  </si>
  <si>
    <t>https://www.inc.com/profile/welltok</t>
  </si>
  <si>
    <t>Welltok</t>
  </si>
  <si>
    <t>welltok.com</t>
  </si>
  <si>
    <t>83 Million</t>
  </si>
  <si>
    <t>https://www.inc.com/profile/madwire</t>
  </si>
  <si>
    <t>Madwire</t>
  </si>
  <si>
    <t>madwire.com</t>
  </si>
  <si>
    <t>90.6 Million</t>
  </si>
  <si>
    <t>Fort Collins</t>
  </si>
  <si>
    <t>https://www.inc.com/profile/mdscripts</t>
  </si>
  <si>
    <t>MDScripts</t>
  </si>
  <si>
    <t>mdscripts.com</t>
  </si>
  <si>
    <t>https://www.inc.com/profile/revenue-river</t>
  </si>
  <si>
    <t>Revenue River</t>
  </si>
  <si>
    <t>revenueriver.co</t>
  </si>
  <si>
    <t>Golden</t>
  </si>
  <si>
    <t>https://www.inc.com/profile/survwest</t>
  </si>
  <si>
    <t>Survwest</t>
  </si>
  <si>
    <t>survwest.com</t>
  </si>
  <si>
    <t>https://www.inc.com/profile/sustainable-supply</t>
  </si>
  <si>
    <t>Sustainable Supply</t>
  </si>
  <si>
    <t>sustainablesupply.com</t>
  </si>
  <si>
    <t>https://www.inc.com/profile/rezora</t>
  </si>
  <si>
    <t>rezora</t>
  </si>
  <si>
    <t>rezora.com</t>
  </si>
  <si>
    <t>https://www.inc.com/profile/zenith-engineers</t>
  </si>
  <si>
    <t>Zenith Engineers</t>
  </si>
  <si>
    <t>zenithengineers.com</t>
  </si>
  <si>
    <t>https://www.inc.com/profile/bairesdev</t>
  </si>
  <si>
    <t>BairesDev</t>
  </si>
  <si>
    <t>bairesdev.com</t>
  </si>
  <si>
    <t>https://www.inc.com/profile/sh-mechanical</t>
  </si>
  <si>
    <t>SH Mechanical</t>
  </si>
  <si>
    <t>shmechanicalinc.com</t>
  </si>
  <si>
    <t>Suisun City</t>
  </si>
  <si>
    <t>https://www.inc.com/profile/xcaliber-solutions</t>
  </si>
  <si>
    <t>Xcaliber Solutions</t>
  </si>
  <si>
    <t>xcaliber-solutions.com</t>
  </si>
  <si>
    <t>Silverado</t>
  </si>
  <si>
    <t>https://www.inc.com/profile/uber-technologies</t>
  </si>
  <si>
    <t>Uber Technologies</t>
  </si>
  <si>
    <t>http://uber.com/ca/en</t>
  </si>
  <si>
    <t>11.3 Billion</t>
  </si>
  <si>
    <t>https://www.inc.com/profile/sunken-stone</t>
  </si>
  <si>
    <t>Sunken Stone</t>
  </si>
  <si>
    <t>sunkenstone.com</t>
  </si>
  <si>
    <t>https://www.inc.com/profile/behavioral-health-works</t>
  </si>
  <si>
    <t>Behavioral Health Works</t>
  </si>
  <si>
    <t>bhwcares.com</t>
  </si>
  <si>
    <t>https://www.inc.com/profile/maxgen-energy-services</t>
  </si>
  <si>
    <t>MaxGen Energy Services</t>
  </si>
  <si>
    <t>maxgen.com</t>
  </si>
  <si>
    <t>69.4 Million</t>
  </si>
  <si>
    <t>https://www.inc.com/profile/apex-appraisal-service</t>
  </si>
  <si>
    <t>Apex Appraisal Service</t>
  </si>
  <si>
    <t>apexone.com</t>
  </si>
  <si>
    <t>https://www.inc.com/profile/taulia</t>
  </si>
  <si>
    <t>Taulia</t>
  </si>
  <si>
    <t>taulia.com</t>
  </si>
  <si>
    <t>https://www.inc.com/profile/big-hammer-wines</t>
  </si>
  <si>
    <t>Big Hammer Wines</t>
  </si>
  <si>
    <t>bighammerwines.com</t>
  </si>
  <si>
    <t>Buellton</t>
  </si>
  <si>
    <t>https://www.inc.com/profile/staffrehab</t>
  </si>
  <si>
    <t>StaffRehab</t>
  </si>
  <si>
    <t>staffrehab.com</t>
  </si>
  <si>
    <t>https://www.inc.com/profile/moore-solar-heating-cooling</t>
  </si>
  <si>
    <t>Moore Solar / Heating / Cooling</t>
  </si>
  <si>
    <t>moorehvac.com</t>
  </si>
  <si>
    <t>Santa Rosa</t>
  </si>
  <si>
    <t>https://www.inc.com/profile/skin-by-lovely</t>
  </si>
  <si>
    <t>Skin by Lovely</t>
  </si>
  <si>
    <t>skinbylovely.com</t>
  </si>
  <si>
    <t>https://www.inc.com/profile/qc-manufacturing</t>
  </si>
  <si>
    <t>QC Manufacturing</t>
  </si>
  <si>
    <t>quietcoolsystems.com</t>
  </si>
  <si>
    <t>25.8 Million</t>
  </si>
  <si>
    <t>https://www.inc.com/profile/dribbble</t>
  </si>
  <si>
    <t>Dribbble</t>
  </si>
  <si>
    <t>dribbble.com</t>
  </si>
  <si>
    <t>https://www.inc.com/profile/cynergy-professional-systems</t>
  </si>
  <si>
    <t>Cynergy Professional Systems</t>
  </si>
  <si>
    <t>cynergy.pro</t>
  </si>
  <si>
    <t>https://www.inc.com/profile/show-imaging</t>
  </si>
  <si>
    <t>Show Imaging</t>
  </si>
  <si>
    <t>showimaging.com</t>
  </si>
  <si>
    <t>https://www.inc.com/profile/priority-lighting</t>
  </si>
  <si>
    <t>Priority Lighting</t>
  </si>
  <si>
    <t>prioritylighting.com</t>
  </si>
  <si>
    <t>Palm Desert</t>
  </si>
  <si>
    <t>https://www.inc.com/profile/kajabi</t>
  </si>
  <si>
    <t>Kajabi</t>
  </si>
  <si>
    <t>kajabi.com</t>
  </si>
  <si>
    <t>https://www.inc.com/profile/pegasus-one</t>
  </si>
  <si>
    <t>Pegasus one</t>
  </si>
  <si>
    <t>pegasusone.com</t>
  </si>
  <si>
    <t>fullerton</t>
  </si>
  <si>
    <t>https://www.inc.com/profile/your-wealth-effect</t>
  </si>
  <si>
    <t>Your Wealth Effect</t>
  </si>
  <si>
    <t>yourwealtheffect.net</t>
  </si>
  <si>
    <t>https://www.inc.com/profile/biomedical-research-laboratories</t>
  </si>
  <si>
    <t>Biomedical Research Laboratories</t>
  </si>
  <si>
    <t>brlscience.com</t>
  </si>
  <si>
    <t>La Jolla</t>
  </si>
  <si>
    <t>https://www.inc.com/profile/maximum-games</t>
  </si>
  <si>
    <t>Maximum Games</t>
  </si>
  <si>
    <t>maximumgames.com</t>
  </si>
  <si>
    <t>58.7 Million</t>
  </si>
  <si>
    <t>https://www.inc.com/profile/calichi-design-group</t>
  </si>
  <si>
    <t>CaliChi Design Group</t>
  </si>
  <si>
    <t>calichi.com</t>
  </si>
  <si>
    <t>https://www.inc.com/profile/maantic</t>
  </si>
  <si>
    <t>Maantic</t>
  </si>
  <si>
    <t>maantic.com</t>
  </si>
  <si>
    <t>Sunnyvale</t>
  </si>
  <si>
    <t>https://www.inc.com/profile/it-management-corporation</t>
  </si>
  <si>
    <t>IT Management Corporation</t>
  </si>
  <si>
    <t>it-management.com</t>
  </si>
  <si>
    <t>https://www.inc.com/profile/levitate-media</t>
  </si>
  <si>
    <t>Levitate Media</t>
  </si>
  <si>
    <t>levitatemedia.com</t>
  </si>
  <si>
    <t>https://www.inc.com/profile/reveleer</t>
  </si>
  <si>
    <t>Reveleer</t>
  </si>
  <si>
    <t>http://healthdatavision.com</t>
  </si>
  <si>
    <t>https://www.inc.com/profile/sportique</t>
  </si>
  <si>
    <t>Sportique</t>
  </si>
  <si>
    <t>sportique.com</t>
  </si>
  <si>
    <t>https://www.inc.com/profile/cgs-business-solutions</t>
  </si>
  <si>
    <t>CGS Business Solutions</t>
  </si>
  <si>
    <t>cgs-it.net</t>
  </si>
  <si>
    <t>San Juan Capistrano</t>
  </si>
  <si>
    <t>https://www.inc.com/profile/coolhaus-ice-cream</t>
  </si>
  <si>
    <t>Coolhaus Ice Cream</t>
  </si>
  <si>
    <t>cool.haus</t>
  </si>
  <si>
    <t>https://www.inc.com/profile/schox-professional</t>
  </si>
  <si>
    <t>Schox Patent Group</t>
  </si>
  <si>
    <t>http://schox.com</t>
  </si>
  <si>
    <t>https://www.inc.com/profile/converze-media-group</t>
  </si>
  <si>
    <t>Converze Media Group</t>
  </si>
  <si>
    <t>converzemedia.com</t>
  </si>
  <si>
    <t>https://www.inc.com/profile/cr</t>
  </si>
  <si>
    <t>C&amp;R</t>
  </si>
  <si>
    <t>candrpr.com</t>
  </si>
  <si>
    <t>https://www.inc.com/profile/storage-media-group</t>
  </si>
  <si>
    <t>Storage Media Group</t>
  </si>
  <si>
    <t>storagemediagroup.com</t>
  </si>
  <si>
    <t>https://www.inc.com/profile/standard-black</t>
  </si>
  <si>
    <t>Standard Black</t>
  </si>
  <si>
    <t>standardblack.com</t>
  </si>
  <si>
    <t>https://www.inc.com/profile/akuranvyka-dba</t>
  </si>
  <si>
    <t>Akuranvyka DBA</t>
  </si>
  <si>
    <t>curryupnow.com</t>
  </si>
  <si>
    <t>https://www.inc.com/profile/faye-business-systems-group</t>
  </si>
  <si>
    <t>Faye Business Systems Group</t>
  </si>
  <si>
    <t>fayebsg.com</t>
  </si>
  <si>
    <t>https://www.inc.com/profile/sentinel-security-solutions</t>
  </si>
  <si>
    <t>Sentinel Security Solutions</t>
  </si>
  <si>
    <t>sentinelsecuritysolutions.com</t>
  </si>
  <si>
    <t>Grover Beach</t>
  </si>
  <si>
    <t>https://www.inc.com/profile/raw-artists</t>
  </si>
  <si>
    <t>RAW Artists</t>
  </si>
  <si>
    <t>rawartists.com</t>
  </si>
  <si>
    <t>https://www.inc.com/profile/grapevine-msp-technology-services</t>
  </si>
  <si>
    <t>Grapevine MSP Technology Services</t>
  </si>
  <si>
    <t>grapevinemsp.com</t>
  </si>
  <si>
    <t>https://www.inc.com/profile/mi-one-brands</t>
  </si>
  <si>
    <t>Mi-One Brands</t>
  </si>
  <si>
    <t>smokingvapor.com</t>
  </si>
  <si>
    <t>https://www.inc.com/profile/sante-realty-investments</t>
  </si>
  <si>
    <t>Sante Realty Investments</t>
  </si>
  <si>
    <t>http://santerealty.com</t>
  </si>
  <si>
    <t>https://www.inc.com/profile/cetechs</t>
  </si>
  <si>
    <t>Cetechs</t>
  </si>
  <si>
    <t>cetechs.net</t>
  </si>
  <si>
    <t>https://www.inc.com/profile/vantage-payments</t>
  </si>
  <si>
    <t>Vantage Payments</t>
  </si>
  <si>
    <t>vantagepayments.com</t>
  </si>
  <si>
    <t>https://www.inc.com/profile/venture-rei</t>
  </si>
  <si>
    <t>Venture REI</t>
  </si>
  <si>
    <t>venturerei.com</t>
  </si>
  <si>
    <t>https://www.inc.com/profile/tallwave</t>
  </si>
  <si>
    <t>Tallwave</t>
  </si>
  <si>
    <t>tallwave.com</t>
  </si>
  <si>
    <t>https://www.inc.com/profile/ice-now</t>
  </si>
  <si>
    <t>Ice Now</t>
  </si>
  <si>
    <t>icenow.com</t>
  </si>
  <si>
    <t>https://www.inc.com/profile/total-care-connections</t>
  </si>
  <si>
    <t>Total Care Connections</t>
  </si>
  <si>
    <t>totalcareconnections.com</t>
  </si>
  <si>
    <t>https://www.inc.com/profile/matt-curtis-real-estate</t>
  </si>
  <si>
    <t>Matt Curtis Real Estate</t>
  </si>
  <si>
    <t>mattcurtisrealestate.com</t>
  </si>
  <si>
    <t>https://www.inc.com/profile/lake-homes-realty</t>
  </si>
  <si>
    <t>Lake Homes Realty</t>
  </si>
  <si>
    <t>lakehomes.com</t>
  </si>
  <si>
    <t>https://www.inc.com/profile/jack-browns-joint</t>
  </si>
  <si>
    <t>Jack Browns Joint</t>
  </si>
  <si>
    <t>jackbrownsjoint.com</t>
  </si>
  <si>
    <t>https://www.inc.com/profile/digital-relativity</t>
  </si>
  <si>
    <t>Digital Relativity</t>
  </si>
  <si>
    <t>digitalrelativity.com</t>
  </si>
  <si>
    <t>fayetteville</t>
  </si>
  <si>
    <t>https://www.inc.com/profile/zmac-transportation</t>
  </si>
  <si>
    <t>ZMAC Transportation</t>
  </si>
  <si>
    <t>zmactransport.com</t>
  </si>
  <si>
    <t>32 Million</t>
  </si>
  <si>
    <t>Racine</t>
  </si>
  <si>
    <t>https://www.inc.com/profile/hoyos-consulting</t>
  </si>
  <si>
    <t>Hoyos Consulting</t>
  </si>
  <si>
    <t>hoyosconsulting.com</t>
  </si>
  <si>
    <t>McFarland</t>
  </si>
  <si>
    <t>https://www.inc.com/profile/dynamic-solutions-worldwide</t>
  </si>
  <si>
    <t>Dynamic Solutions Worldwide</t>
  </si>
  <si>
    <t>http://dynatrap.com</t>
  </si>
  <si>
    <t>https://www.inc.com/profile/conversion-logix</t>
  </si>
  <si>
    <t>Conversion Logix</t>
  </si>
  <si>
    <t>conversionlogix.com</t>
  </si>
  <si>
    <t>Bothell</t>
  </si>
  <si>
    <t>https://www.inc.com/profile/2a-consulting</t>
  </si>
  <si>
    <t>2A Consulting</t>
  </si>
  <si>
    <t>2a.consulting</t>
  </si>
  <si>
    <t>https://www.inc.com/profile/heaton-dainard-real-estate</t>
  </si>
  <si>
    <t>Heaton Dainard Real Estate</t>
  </si>
  <si>
    <t>heatondainard.com</t>
  </si>
  <si>
    <t>https://www.inc.com/profile/wheelhouse-dmg</t>
  </si>
  <si>
    <t>Wheelhouse DMG</t>
  </si>
  <si>
    <t>wheelhousedmg.com</t>
  </si>
  <si>
    <t>https://www.inc.com/profile/sophus-it-solutions</t>
  </si>
  <si>
    <t>Sophus IT Solutions</t>
  </si>
  <si>
    <t>sophusinfo.com</t>
  </si>
  <si>
    <t>ISSAQUAH</t>
  </si>
  <si>
    <t>https://www.inc.com/profile/kalles-group</t>
  </si>
  <si>
    <t>Kalles Group</t>
  </si>
  <si>
    <t>kallesgroup.com</t>
  </si>
  <si>
    <t>https://www.inc.com/profile/fuel-medical-group</t>
  </si>
  <si>
    <t>Fuel Medical Group</t>
  </si>
  <si>
    <t>fuelmedical.com</t>
  </si>
  <si>
    <t>Camas</t>
  </si>
  <si>
    <t>https://www.inc.com/profile/killer-visual-strategies</t>
  </si>
  <si>
    <t>Killer Visual Strategies</t>
  </si>
  <si>
    <t>http://killervisualstrategies.com</t>
  </si>
  <si>
    <t>https://www.inc.com/profile/imarket-solutions</t>
  </si>
  <si>
    <t>iMarket Solutions</t>
  </si>
  <si>
    <t>imarketsolutions.com</t>
  </si>
  <si>
    <t>https://www.inc.com/profile/alpha-omega-integration</t>
  </si>
  <si>
    <t>Alpha Omega Integration</t>
  </si>
  <si>
    <t>alphaomegaintegration.com</t>
  </si>
  <si>
    <t>https://www.inc.com/profile/fedwriters</t>
  </si>
  <si>
    <t>FedWriters</t>
  </si>
  <si>
    <t>fedwriters.com</t>
  </si>
  <si>
    <t>https://www.inc.com/profile/pbg-consulting</t>
  </si>
  <si>
    <t>PBG Consulting</t>
  </si>
  <si>
    <t>pbgconsult.com</t>
  </si>
  <si>
    <t>https://www.inc.com/profile/green-powered-technology</t>
  </si>
  <si>
    <t>Green Powered Technology</t>
  </si>
  <si>
    <t>greenpoweredtechnology.com</t>
  </si>
  <si>
    <t>https://www.inc.com/profile/pathfinder-consultants</t>
  </si>
  <si>
    <t>Pathfinder Consultants</t>
  </si>
  <si>
    <t>pathfinderconsultants.com</t>
  </si>
  <si>
    <t>https://www.inc.com/profile/world-services</t>
  </si>
  <si>
    <t>World Services</t>
  </si>
  <si>
    <t>world-servicesllc.com</t>
  </si>
  <si>
    <t>https://www.inc.com/profile/shockoe</t>
  </si>
  <si>
    <t>Shockoe.com</t>
  </si>
  <si>
    <t>http://shockoe.com</t>
  </si>
  <si>
    <t>https://www.inc.com/profile/U-Group</t>
  </si>
  <si>
    <t>U.Group</t>
  </si>
  <si>
    <t>http://u.group</t>
  </si>
  <si>
    <t>https://www.inc.com/profile/industrial-security-integrators</t>
  </si>
  <si>
    <t>Industrial Security Integrators</t>
  </si>
  <si>
    <t>dodsecurity.com</t>
  </si>
  <si>
    <t>https://www.inc.com/profile/metis-solutions</t>
  </si>
  <si>
    <t>Metis Solutions</t>
  </si>
  <si>
    <t>metisolutions.com</t>
  </si>
  <si>
    <t>58.2 Million</t>
  </si>
  <si>
    <t>https://www.inc.com/profile/obsidian-solutions-group</t>
  </si>
  <si>
    <t>Obsidian Solutions Group</t>
  </si>
  <si>
    <t>obsidiansg.com</t>
  </si>
  <si>
    <t>https://www.inc.com/profile/creative-systems-and-consulting</t>
  </si>
  <si>
    <t>Creative Systems and Consulting</t>
  </si>
  <si>
    <t>creativesyscon.com</t>
  </si>
  <si>
    <t>https://www.inc.com/profile/singlepoint-global</t>
  </si>
  <si>
    <t>SinglePoint Global</t>
  </si>
  <si>
    <t>singlepointglobal.com</t>
  </si>
  <si>
    <t>https://www.inc.com/profile/conserva-irrigation-franchising</t>
  </si>
  <si>
    <t>Conserva Irrigation Franchising</t>
  </si>
  <si>
    <t>conservairrigation.com</t>
  </si>
  <si>
    <t>https://www.inc.com/profile/the-nutrition-corners</t>
  </si>
  <si>
    <t>The Nutrition Corners</t>
  </si>
  <si>
    <t>thenutritioncorners.com</t>
  </si>
  <si>
    <t>https://www.inc.com/profile/athena-technology-group</t>
  </si>
  <si>
    <t>Athena Technology Group</t>
  </si>
  <si>
    <t>athenatechgrp.com</t>
  </si>
  <si>
    <t>https://www.inc.com/profile/surefire-local</t>
  </si>
  <si>
    <t>Surefire Local</t>
  </si>
  <si>
    <t>surefirelocal.com</t>
  </si>
  <si>
    <t>https://www.inc.com/profile/syntelligent-analytic-solutions</t>
  </si>
  <si>
    <t>Syntelligent Analytic Solutions</t>
  </si>
  <si>
    <t>syntelligent.com</t>
  </si>
  <si>
    <t>https://www.inc.com/profile/fonteva</t>
  </si>
  <si>
    <t>Fonteva</t>
  </si>
  <si>
    <t>fonteva.com</t>
  </si>
  <si>
    <t>https://www.inc.com/profile/marathon-ts</t>
  </si>
  <si>
    <t>Marathon TS</t>
  </si>
  <si>
    <t>marathonts.com</t>
  </si>
  <si>
    <t>https://www.inc.com/profile/darkblade-systems</t>
  </si>
  <si>
    <t>Darkblade Systems</t>
  </si>
  <si>
    <t>darkbladesystems.com</t>
  </si>
  <si>
    <t>Winchester</t>
  </si>
  <si>
    <t>https://www.inc.com/profile/tsi</t>
  </si>
  <si>
    <t>TSI</t>
  </si>
  <si>
    <t>tsiva.com</t>
  </si>
  <si>
    <t>https://www.inc.com/profile/tribal-tech</t>
  </si>
  <si>
    <t>Tribal Tech</t>
  </si>
  <si>
    <t>tribaltechllc.com</t>
  </si>
  <si>
    <t>https://www.inc.com/profile/goodzer</t>
  </si>
  <si>
    <t>Goodzer</t>
  </si>
  <si>
    <t>goodzer.com</t>
  </si>
  <si>
    <t>https://www.inc.com/profile/capital-edge-consulting</t>
  </si>
  <si>
    <t>Capital Edge Consulting</t>
  </si>
  <si>
    <t>capitaledgeconsulting.com</t>
  </si>
  <si>
    <t>https://www.inc.com/profile/aligned-technology-solutions</t>
  </si>
  <si>
    <t>Aligned Technology Solutions</t>
  </si>
  <si>
    <t>myalignedit.com</t>
  </si>
  <si>
    <t>https://www.inc.com/profile/acuity-systems</t>
  </si>
  <si>
    <t>Acuity Systems</t>
  </si>
  <si>
    <t>acuitys.com</t>
  </si>
  <si>
    <t>https://www.inc.com/profile/verity-commercial</t>
  </si>
  <si>
    <t>Verity Commercial</t>
  </si>
  <si>
    <t>http://veritycommercial.com</t>
  </si>
  <si>
    <t>https://www.inc.com/profile/allied-instructional-services</t>
  </si>
  <si>
    <t>Allied Instructional Services</t>
  </si>
  <si>
    <t>alliedinstructional.com</t>
  </si>
  <si>
    <t>Ashland</t>
  </si>
  <si>
    <t>https://www.inc.com/profile/cynet-systems</t>
  </si>
  <si>
    <t>Cynet Systems</t>
  </si>
  <si>
    <t>cynetsystems.com</t>
  </si>
  <si>
    <t>https://www.inc.com/profile/advanced-strategic-enterprise-concepts-3</t>
  </si>
  <si>
    <t>Advanced Strategic Enterprise Concepts 3</t>
  </si>
  <si>
    <t>asec3.com</t>
  </si>
  <si>
    <t>https://www.inc.com/profile/right-sized-solutions</t>
  </si>
  <si>
    <t>Right Sized Solutions</t>
  </si>
  <si>
    <t>rss-i.com</t>
  </si>
  <si>
    <t>https://www.inc.com/profile/pyramid-dental-integration</t>
  </si>
  <si>
    <t>Pyramid Dental Integration</t>
  </si>
  <si>
    <t>viennasmilesva.com</t>
  </si>
  <si>
    <t>https://www.inc.com/profile/well-crafted-wine-beverage</t>
  </si>
  <si>
    <t>Well Crafted Wine &amp; Beverage</t>
  </si>
  <si>
    <t>wellcraftedbeverage.com</t>
  </si>
  <si>
    <t>https://www.inc.com/profile/neostek</t>
  </si>
  <si>
    <t>Neostek</t>
  </si>
  <si>
    <t>http://neostek.com</t>
  </si>
  <si>
    <t>https://www.inc.com/profile/foresight-wealth-management</t>
  </si>
  <si>
    <t>Foresight Wealth Management</t>
  </si>
  <si>
    <t>http://foresightmgt.com</t>
  </si>
  <si>
    <t>https://www.inc.com/profile/spilt-ink-slc</t>
  </si>
  <si>
    <t>Spilt Ink SLC</t>
  </si>
  <si>
    <t>hugebrands.com</t>
  </si>
  <si>
    <t>https://www.inc.com/profile/dfpg-investments</t>
  </si>
  <si>
    <t>DFPG Investments</t>
  </si>
  <si>
    <t>dfpg.com</t>
  </si>
  <si>
    <t>https://www.inc.com/profile/abode-luxury-rentals</t>
  </si>
  <si>
    <t>Abode Luxury Rentals</t>
  </si>
  <si>
    <t>abodeluxuryrentals.com</t>
  </si>
  <si>
    <t>https://www.inc.com/profile/dohardmoneycom</t>
  </si>
  <si>
    <t>DoHardMoney.com</t>
  </si>
  <si>
    <t>dohardmoney.com</t>
  </si>
  <si>
    <t>West Jordan</t>
  </si>
  <si>
    <t>https://www.inc.com/profile/dash2-group</t>
  </si>
  <si>
    <t>Dash2 Group</t>
  </si>
  <si>
    <t>dash2group.com</t>
  </si>
  <si>
    <t>https://www.inc.com/profile/1-source-business-solutions</t>
  </si>
  <si>
    <t>1 Source Business Solutions</t>
  </si>
  <si>
    <t>1sourcebusiness.com</t>
  </si>
  <si>
    <t>154.1 Million</t>
  </si>
  <si>
    <t>Midvale</t>
  </si>
  <si>
    <t>https://www.inc.com/profile/codev</t>
  </si>
  <si>
    <t>CoDev</t>
  </si>
  <si>
    <t>codev.com</t>
  </si>
  <si>
    <t>LEHI</t>
  </si>
  <si>
    <t>https://www.inc.com/profile/sarvicus</t>
  </si>
  <si>
    <t>Sarvicus</t>
  </si>
  <si>
    <t>sarvicus.com</t>
  </si>
  <si>
    <t>https://www.inc.com/profile/firedisc-cookers</t>
  </si>
  <si>
    <t>FireDisc Cookers</t>
  </si>
  <si>
    <t>firedisccookers.com</t>
  </si>
  <si>
    <t>https://www.inc.com/profile/mission-critical-facilities-international</t>
  </si>
  <si>
    <t>Mission Critical Facilities International</t>
  </si>
  <si>
    <t>missioncriticalgroup.com</t>
  </si>
  <si>
    <t>Spicewood</t>
  </si>
  <si>
    <t>https://www.inc.com/profile/embark</t>
  </si>
  <si>
    <t>Embark</t>
  </si>
  <si>
    <t>embarkwithus.com</t>
  </si>
  <si>
    <t>https://www.inc.com/profile/encore-search-partners</t>
  </si>
  <si>
    <t>Encore Search Partners</t>
  </si>
  <si>
    <t>encoresearch.com</t>
  </si>
  <si>
    <t>https://www.inc.com/profile/adonis-auto-group</t>
  </si>
  <si>
    <t>Adonis Auto Group</t>
  </si>
  <si>
    <t>adonisautogroup.com</t>
  </si>
  <si>
    <t>https://www.inc.com/profile/brown-fox-pllc</t>
  </si>
  <si>
    <t>Brown Fox PLLC</t>
  </si>
  <si>
    <t>brownfoxlaw.com</t>
  </si>
  <si>
    <t>https://www.inc.com/profile/jd-precision-plumbing-services</t>
  </si>
  <si>
    <t>JD Precision Plumbing Services</t>
  </si>
  <si>
    <t>jdprecisionplumbing.com</t>
  </si>
  <si>
    <t>https://www.inc.com/profile/electrostar-electronics-recovery-solutions</t>
  </si>
  <si>
    <t>Electrostar Electronics Recovery Solutions</t>
  </si>
  <si>
    <t>electrostarllc.com</t>
  </si>
  <si>
    <t>https://www.inc.com/profile/red-oak-compliance-solutions-holdings</t>
  </si>
  <si>
    <t>Red Oak Compliance Solutions Holdings</t>
  </si>
  <si>
    <t>redoakcompliance.com</t>
  </si>
  <si>
    <t>CEDAR PARK</t>
  </si>
  <si>
    <t>https://www.inc.com/profile/felix-media-solutions</t>
  </si>
  <si>
    <t>Felix Media Solutions</t>
  </si>
  <si>
    <t>felixmediasolutions.com</t>
  </si>
  <si>
    <t>https://www.inc.com/profile/blue-sky-it-partners</t>
  </si>
  <si>
    <t>Blue Sky IT Partners</t>
  </si>
  <si>
    <t>blueskyitpartners.com</t>
  </si>
  <si>
    <t>https://www.inc.com/profile/proscribe</t>
  </si>
  <si>
    <t>ProScribe</t>
  </si>
  <si>
    <t>proscribemd.com</t>
  </si>
  <si>
    <t>https://www.inc.com/profile/the-hay-legal-group</t>
  </si>
  <si>
    <t>The Hay Legal Group</t>
  </si>
  <si>
    <t>haylegal.com</t>
  </si>
  <si>
    <t>https://www.inc.com/profile/accttwo-shared-services</t>
  </si>
  <si>
    <t>AcctTwo Shared Services</t>
  </si>
  <si>
    <t>accttwo.com</t>
  </si>
  <si>
    <t>https://www.inc.com/profile/anders-group</t>
  </si>
  <si>
    <t>Anders Group</t>
  </si>
  <si>
    <t>andersgroup.org</t>
  </si>
  <si>
    <t>https://www.inc.com/profile/humann</t>
  </si>
  <si>
    <t>HumanN</t>
  </si>
  <si>
    <t>humann.com</t>
  </si>
  <si>
    <t>https://www.inc.com/profile/experion-technologies</t>
  </si>
  <si>
    <t>Experion Technologies</t>
  </si>
  <si>
    <t>experionglobal.com</t>
  </si>
  <si>
    <t>https://www.inc.com/profile/nealneal-team</t>
  </si>
  <si>
    <t>Neal&amp;Neal Team</t>
  </si>
  <si>
    <t>mysanantoniohomesearch.com</t>
  </si>
  <si>
    <t>https://www.inc.com/profile/agile-velocity</t>
  </si>
  <si>
    <t>Agile Velocity</t>
  </si>
  <si>
    <t>agilevelocity.com</t>
  </si>
  <si>
    <t>https://www.inc.com/profile/vandelay-education</t>
  </si>
  <si>
    <t>Vandelay Education</t>
  </si>
  <si>
    <t>vandelayeducation.com</t>
  </si>
  <si>
    <t>Cedar Park</t>
  </si>
  <si>
    <t>https://www.inc.com/profile/atlantic-petroleum</t>
  </si>
  <si>
    <t>Atlantic Petroleum</t>
  </si>
  <si>
    <t>http://atlanticpetro.com</t>
  </si>
  <si>
    <t>https://www.inc.com/profile/watters-international-realty</t>
  </si>
  <si>
    <t>Watters International Realty</t>
  </si>
  <si>
    <t>austintexasrealestate.com</t>
  </si>
  <si>
    <t>https://www.inc.com/profile/freeit-data-solutions</t>
  </si>
  <si>
    <t>Freeit Data Solutions</t>
  </si>
  <si>
    <t>freeitdata.com</t>
  </si>
  <si>
    <t>https://www.inc.com/profile/momentum-factor</t>
  </si>
  <si>
    <t>Momentum Factor</t>
  </si>
  <si>
    <t>momofactor.com</t>
  </si>
  <si>
    <t>https://www.inc.com/profile/kwikboost</t>
  </si>
  <si>
    <t>KwikBoost</t>
  </si>
  <si>
    <t>kwikboost.com</t>
  </si>
  <si>
    <t>https://www.inc.com/profile/pediatric-home-healthcare</t>
  </si>
  <si>
    <t>Pediatric Home Healthcare</t>
  </si>
  <si>
    <t>pediatrichomehealthcare.com</t>
  </si>
  <si>
    <t>https://www.inc.com/profile/the-heyl-group-at-keller-williams</t>
  </si>
  <si>
    <t>The Heyl Group at Keller Williams</t>
  </si>
  <si>
    <t>heylrealestate.com</t>
  </si>
  <si>
    <t>https://www.inc.com/profile/corvette-mods</t>
  </si>
  <si>
    <t>Corvette Mods</t>
  </si>
  <si>
    <t>corvettemods.com</t>
  </si>
  <si>
    <t>https://www.inc.com/profile/just-right-products</t>
  </si>
  <si>
    <t>Just Right Products</t>
  </si>
  <si>
    <t>http://fwpromo.com</t>
  </si>
  <si>
    <t>Haltom city</t>
  </si>
  <si>
    <t>https://www.inc.com/profile/forrest-performance-group</t>
  </si>
  <si>
    <t>Forrest Performance Group</t>
  </si>
  <si>
    <t>fpg.com</t>
  </si>
  <si>
    <t>https://www.inc.com/profile/silk-worldwide</t>
  </si>
  <si>
    <t>Silk Worldwide</t>
  </si>
  <si>
    <t>silkworldwide.com</t>
  </si>
  <si>
    <t>https://www.inc.com/profile/highlands-residential-mortgage</t>
  </si>
  <si>
    <t>Highlands Residential Mortgage</t>
  </si>
  <si>
    <t>highlandsmortgage.com</t>
  </si>
  <si>
    <t>https://www.inc.com/profile/angler-construction</t>
  </si>
  <si>
    <t>Angler Construction</t>
  </si>
  <si>
    <t>anglerco.com</t>
  </si>
  <si>
    <t>https://www.inc.com/profile/tm5-properties</t>
  </si>
  <si>
    <t>TM5 Properties</t>
  </si>
  <si>
    <t>tm5properties.com</t>
  </si>
  <si>
    <t>https://www.inc.com/profile/malone-media-group</t>
  </si>
  <si>
    <t>Malone Media Group</t>
  </si>
  <si>
    <t>malonemediagroup.com</t>
  </si>
  <si>
    <t>https://www.inc.com/profile/advent-health-partners</t>
  </si>
  <si>
    <t>Advent Health Partners</t>
  </si>
  <si>
    <t>adventhp.com</t>
  </si>
  <si>
    <t>https://www.inc.com/profile/senior-solutions-home-care</t>
  </si>
  <si>
    <t>Senior Solutions Home Care</t>
  </si>
  <si>
    <t>seniorsolutionshomecare.com</t>
  </si>
  <si>
    <t>https://www.inc.com/profile/energy-lighting-services</t>
  </si>
  <si>
    <t>Energy Lighting Services</t>
  </si>
  <si>
    <t>energylightingservices.com</t>
  </si>
  <si>
    <t>https://www.inc.com/profile/providertrust</t>
  </si>
  <si>
    <t>ProviderTrust</t>
  </si>
  <si>
    <t>providertrust.com</t>
  </si>
  <si>
    <t>https://www.inc.com/profile/allworld-project-management</t>
  </si>
  <si>
    <t>Allworld Project Management</t>
  </si>
  <si>
    <t>allworldpm.com</t>
  </si>
  <si>
    <t>https://www.inc.com/profile/snapshot-interactive</t>
  </si>
  <si>
    <t>SnapShot Interactive</t>
  </si>
  <si>
    <t>snapshotinteractive.com</t>
  </si>
  <si>
    <t>https://www.inc.com/profile/internet-marketing-expert-group</t>
  </si>
  <si>
    <t>Internet Marketing Expert Group</t>
  </si>
  <si>
    <t>imegonline.com</t>
  </si>
  <si>
    <t>Sevierville</t>
  </si>
  <si>
    <t>https://www.inc.com/profile/prairie-tickets</t>
  </si>
  <si>
    <t>Prairie Tickets</t>
  </si>
  <si>
    <t>prairietickets.com</t>
  </si>
  <si>
    <t>https://www.inc.com/profile/the-haro-group-of-keller-williams-real-estate</t>
  </si>
  <si>
    <t>The Haro Group of Keller Williams Real Estate</t>
  </si>
  <si>
    <t>theresnoplacelikegreenville.com</t>
  </si>
  <si>
    <t>https://www.inc.com/profile/providence-care</t>
  </si>
  <si>
    <t>Providence Care</t>
  </si>
  <si>
    <t>providencecanhelp.com</t>
  </si>
  <si>
    <t>Rock Hill</t>
  </si>
  <si>
    <t>https://www.inc.com/profile/best-practice-energy</t>
  </si>
  <si>
    <t>Best Practice Energy</t>
  </si>
  <si>
    <t>bestpracticeenergy.com</t>
  </si>
  <si>
    <t>https://www.inc.com/profile/tribalvision</t>
  </si>
  <si>
    <t>TribalVision</t>
  </si>
  <si>
    <t>tribalvision.com</t>
  </si>
  <si>
    <t>Warwick</t>
  </si>
  <si>
    <t>https://www.inc.com/profile/health-union</t>
  </si>
  <si>
    <t>Health Union</t>
  </si>
  <si>
    <t>health-union.com</t>
  </si>
  <si>
    <t>https://www.inc.com/profile/dlp-real-estate-capital</t>
  </si>
  <si>
    <t>DLP Real Estate Capital</t>
  </si>
  <si>
    <t>dlprealestate.com</t>
  </si>
  <si>
    <t>80.9 Million</t>
  </si>
  <si>
    <t>Bethlehem</t>
  </si>
  <si>
    <t>https://www.inc.com/profile/bemarketing</t>
  </si>
  <si>
    <t>beMarketing</t>
  </si>
  <si>
    <t>bemarketing.com</t>
  </si>
  <si>
    <t>https://www.inc.com/profile/db-elite-construction-group</t>
  </si>
  <si>
    <t>D&amp;B Elite Construction Group</t>
  </si>
  <si>
    <t>dandelite.com</t>
  </si>
  <si>
    <t>Sinking Spring</t>
  </si>
  <si>
    <t>https://www.inc.com/profile/schadler-industrial</t>
  </si>
  <si>
    <t>Schadler Industrial</t>
  </si>
  <si>
    <t>schadlerindustrial.com</t>
  </si>
  <si>
    <t>Kutztown</t>
  </si>
  <si>
    <t>https://www.inc.com/profile/spark-orthodontics</t>
  </si>
  <si>
    <t>Spark Orthodontics</t>
  </si>
  <si>
    <t>sparksmiles.com</t>
  </si>
  <si>
    <t>https://www.inc.com/profile/jacobson-strategic-communications</t>
  </si>
  <si>
    <t>Jacobson Strategic Communications</t>
  </si>
  <si>
    <t>jacobsonstrategic.com</t>
  </si>
  <si>
    <t>https://www.inc.com/profile/invision-security</t>
  </si>
  <si>
    <t>InVision Security</t>
  </si>
  <si>
    <t>invisionsecuritygroup.com</t>
  </si>
  <si>
    <t>https://www.inc.com/profile/juno-search-partners</t>
  </si>
  <si>
    <t>Juno Search Partners</t>
  </si>
  <si>
    <t>junosearchpartners.com</t>
  </si>
  <si>
    <t>https://www.inc.com/profile/openarc</t>
  </si>
  <si>
    <t>OpenArc</t>
  </si>
  <si>
    <t>openarc.net</t>
  </si>
  <si>
    <t>Wexford</t>
  </si>
  <si>
    <t>https://www.inc.com/profile/out-of-the-box-technology</t>
  </si>
  <si>
    <t>Out of the Box Technology</t>
  </si>
  <si>
    <t>http://outoftheboxtechnology.com</t>
  </si>
  <si>
    <t>https://www.inc.com/profile/logical-position</t>
  </si>
  <si>
    <t>Logical Position</t>
  </si>
  <si>
    <t>logicalposition.com</t>
  </si>
  <si>
    <t>https://www.inc.com/profile/landerholm-family-law</t>
  </si>
  <si>
    <t>Landerholm Family Law</t>
  </si>
  <si>
    <t>landerholmlaw.com</t>
  </si>
  <si>
    <t>https://www.inc.com/profile/mathyspotestio</t>
  </si>
  <si>
    <t>Mathys+Potestio</t>
  </si>
  <si>
    <t>mathys-potestio.com</t>
  </si>
  <si>
    <t>https://www.inc.com/profile/tokenex</t>
  </si>
  <si>
    <t>TokenEx</t>
  </si>
  <si>
    <t>tokenex.com</t>
  </si>
  <si>
    <t>EDMOND</t>
  </si>
  <si>
    <t>https://www.inc.com/profile/the-garage-group</t>
  </si>
  <si>
    <t>The Garage Group</t>
  </si>
  <si>
    <t>thegaragegroup.com</t>
  </si>
  <si>
    <t>CINCINNATI</t>
  </si>
  <si>
    <t>https://www.inc.com/profile/connxus</t>
  </si>
  <si>
    <t>ConnXus</t>
  </si>
  <si>
    <t>connxus.com</t>
  </si>
  <si>
    <t>https://www.inc.com/profile/e-volve-systems</t>
  </si>
  <si>
    <t>E-Volve Systems</t>
  </si>
  <si>
    <t>e-volvesystems.com</t>
  </si>
  <si>
    <t>https://www.inc.com/profile/chemlock-nutrition</t>
  </si>
  <si>
    <t>Chemlock Nutrition</t>
  </si>
  <si>
    <t>chemlocknutrition.com</t>
  </si>
  <si>
    <t>https://www.inc.com/profile/five-lakes-professional-services</t>
  </si>
  <si>
    <t>Five Lakes Professional Services</t>
  </si>
  <si>
    <t>fivelakespro.com</t>
  </si>
  <si>
    <t>https://www.inc.com/profile/sweet-lorens</t>
  </si>
  <si>
    <t>Sweet Loren's</t>
  </si>
  <si>
    <t>http://sweetlorens.com</t>
  </si>
  <si>
    <t>https://www.inc.com/profile/tractleads</t>
  </si>
  <si>
    <t>Tractleads</t>
  </si>
  <si>
    <t>tractleads.com</t>
  </si>
  <si>
    <t>https://www.inc.com/profile/piano</t>
  </si>
  <si>
    <t>Piano</t>
  </si>
  <si>
    <t>piano.io</t>
  </si>
  <si>
    <t>https://www.inc.com/profile/fe-international</t>
  </si>
  <si>
    <t>FE International</t>
  </si>
  <si>
    <t>feinternational.com</t>
  </si>
  <si>
    <t>https://www.inc.com/profile/enableit</t>
  </si>
  <si>
    <t>EnableIT</t>
  </si>
  <si>
    <t>enableit.us.com</t>
  </si>
  <si>
    <t>https://www.inc.com/profile/vpak</t>
  </si>
  <si>
    <t>Vpak</t>
  </si>
  <si>
    <t>vpak.com</t>
  </si>
  <si>
    <t>East Hampton</t>
  </si>
  <si>
    <t>https://www.inc.com/profile/zeel</t>
  </si>
  <si>
    <t>Zeel</t>
  </si>
  <si>
    <t>zeel.com</t>
  </si>
  <si>
    <t>31 Million</t>
  </si>
  <si>
    <t>https://www.inc.com/profile/soho-dragon</t>
  </si>
  <si>
    <t>SoHo Dragon</t>
  </si>
  <si>
    <t>sohodragon.com</t>
  </si>
  <si>
    <t>https://www.inc.com/profile/schweiger-dermatology-group</t>
  </si>
  <si>
    <t>Schweiger Dermatology Group</t>
  </si>
  <si>
    <t>schweigerderm.com</t>
  </si>
  <si>
    <t>94.4 Million</t>
  </si>
  <si>
    <t>https://www.inc.com/profile/viewsport-international</t>
  </si>
  <si>
    <t>ViewSport International</t>
  </si>
  <si>
    <t>http://viewsport.com</t>
  </si>
  <si>
    <t>https://www.inc.com/profile/statgear</t>
  </si>
  <si>
    <t>StatGear</t>
  </si>
  <si>
    <t>statgeartools.com</t>
  </si>
  <si>
    <t>https://www.inc.com/profile/poseidon-systems</t>
  </si>
  <si>
    <t>Poseidon Systems</t>
  </si>
  <si>
    <t>poseidonsys.com</t>
  </si>
  <si>
    <t>https://www.inc.com/profile/caliber-corporate-advisers</t>
  </si>
  <si>
    <t>Caliber Corporate Advisers</t>
  </si>
  <si>
    <t>calibercorporate.com</t>
  </si>
  <si>
    <t>https://www.inc.com/profile/pharmapacks</t>
  </si>
  <si>
    <t>Pharmapacks</t>
  </si>
  <si>
    <t>pharmapacks.com</t>
  </si>
  <si>
    <t>206.1 Million</t>
  </si>
  <si>
    <t>Islandia</t>
  </si>
  <si>
    <t>https://www.inc.com/profile/structure-ventures</t>
  </si>
  <si>
    <t>Structure Ventures</t>
  </si>
  <si>
    <t>structure-nyc.com</t>
  </si>
  <si>
    <t>https://www.inc.com/profile/storebound</t>
  </si>
  <si>
    <t>Storebound</t>
  </si>
  <si>
    <t>bydash.com</t>
  </si>
  <si>
    <t>61.3 Million</t>
  </si>
  <si>
    <t>https://www.inc.com/profile/sullivan-engineering</t>
  </si>
  <si>
    <t>Sullivan Engineering</t>
  </si>
  <si>
    <t>sullivanengineeringllc.com</t>
  </si>
  <si>
    <t>https://www.inc.com/profile/liberty-post</t>
  </si>
  <si>
    <t>Liberty POST</t>
  </si>
  <si>
    <t>liberty-post.com</t>
  </si>
  <si>
    <t>https://www.inc.com/profile/kung-fu-tea</t>
  </si>
  <si>
    <t>Kung Fu Tea</t>
  </si>
  <si>
    <t>kungfutea.com</t>
  </si>
  <si>
    <t>https://www.inc.com/profile/plushnyc-post</t>
  </si>
  <si>
    <t>Plushnyc Post</t>
  </si>
  <si>
    <t>http://plushnyc.com</t>
  </si>
  <si>
    <t>https://www.inc.com/profile/pjp-marketing</t>
  </si>
  <si>
    <t>PJP Marketing</t>
  </si>
  <si>
    <t>philipfsmith.com</t>
  </si>
  <si>
    <t>Smithtown</t>
  </si>
  <si>
    <t>https://www.inc.com/profile/stored-technology-solutions</t>
  </si>
  <si>
    <t>Stored Technology Solutions</t>
  </si>
  <si>
    <t>storedtech.com</t>
  </si>
  <si>
    <t>Queensbury</t>
  </si>
  <si>
    <t>https://www.inc.com/profile/4cite-marketing</t>
  </si>
  <si>
    <t>4CITE Marketing</t>
  </si>
  <si>
    <t>4cite.com</t>
  </si>
  <si>
    <t>Albany</t>
  </si>
  <si>
    <t>https://www.inc.com/profile/toro-taxes</t>
  </si>
  <si>
    <t>Toro Taxes</t>
  </si>
  <si>
    <t>torotaxes.com</t>
  </si>
  <si>
    <t>https://www.inc.com/profile/organicix</t>
  </si>
  <si>
    <t>Organicix</t>
  </si>
  <si>
    <t>davincivaporizer.com</t>
  </si>
  <si>
    <t>https://www.inc.com/profile/azure-knowledge</t>
  </si>
  <si>
    <t>Azure Knowledge</t>
  </si>
  <si>
    <t>azureknowledge.com</t>
  </si>
  <si>
    <t>https://www.inc.com/profile/trinity-packaging-supply</t>
  </si>
  <si>
    <t>Trinity Packaging Supply</t>
  </si>
  <si>
    <t>trinitypackagingsupply.com</t>
  </si>
  <si>
    <t>Voorhees Township</t>
  </si>
  <si>
    <t>https://www.inc.com/profile/marketing-genome</t>
  </si>
  <si>
    <t>Marketing Genome</t>
  </si>
  <si>
    <t>marketinggenome.com</t>
  </si>
  <si>
    <t>Asbury Park</t>
  </si>
  <si>
    <t>https://www.inc.com/profile/bridge-marketing</t>
  </si>
  <si>
    <t>Bridge Marketing</t>
  </si>
  <si>
    <t>thebridgecorp.com</t>
  </si>
  <si>
    <t>36.8 Million</t>
  </si>
  <si>
    <t>Fort Lee</t>
  </si>
  <si>
    <t>https://www.inc.com/profile/automotive-avenues</t>
  </si>
  <si>
    <t>Automotive Avenues</t>
  </si>
  <si>
    <t>automotiveavenuesnj.com</t>
  </si>
  <si>
    <t>91.1 Million</t>
  </si>
  <si>
    <t>wall</t>
  </si>
  <si>
    <t>https://www.inc.com/profile/triad-rf-systems</t>
  </si>
  <si>
    <t>Triad RF Systems</t>
  </si>
  <si>
    <t>triadrf.com</t>
  </si>
  <si>
    <t>East Brunswick</t>
  </si>
  <si>
    <t>https://www.inc.com/profile/payday-payroll-resources</t>
  </si>
  <si>
    <t>PayDay Payroll Resources</t>
  </si>
  <si>
    <t>paydaypr.com</t>
  </si>
  <si>
    <t>Bellmawr</t>
  </si>
  <si>
    <t>https://www.inc.com/profile/asset-based-lending</t>
  </si>
  <si>
    <t>Asset Based Lending</t>
  </si>
  <si>
    <t>abl1.net</t>
  </si>
  <si>
    <t>https://www.inc.com/profile/dental-care-new-jersey</t>
  </si>
  <si>
    <t>Dental Care New Jersey</t>
  </si>
  <si>
    <t>dentalcarebridgewater.com</t>
  </si>
  <si>
    <t>Somerset</t>
  </si>
  <si>
    <t>https://www.inc.com/profile/rxlogix-corporation</t>
  </si>
  <si>
    <t>RxLogix Corporation</t>
  </si>
  <si>
    <t>rxlogix.com</t>
  </si>
  <si>
    <t>https://www.inc.com/profile/scisafe</t>
  </si>
  <si>
    <t>SciSafe</t>
  </si>
  <si>
    <t>scisafe.com</t>
  </si>
  <si>
    <t>Cranbury</t>
  </si>
  <si>
    <t>https://www.inc.com/profile/ragingbullcom</t>
  </si>
  <si>
    <t>RagingBull.com</t>
  </si>
  <si>
    <t>ragiingbull.com</t>
  </si>
  <si>
    <t>LEE</t>
  </si>
  <si>
    <t>https://www.inc.com/profile/onestaff-medical</t>
  </si>
  <si>
    <t>Onestaff Medical</t>
  </si>
  <si>
    <t>onestaffmedical.com</t>
  </si>
  <si>
    <t>https://www.inc.com/profile/the-firm-advisors</t>
  </si>
  <si>
    <t>The Firm Advisors</t>
  </si>
  <si>
    <t>thefirmbusinessbrokerage.com</t>
  </si>
  <si>
    <t>https://www.inc.com/profile/limited-run-games</t>
  </si>
  <si>
    <t>Limited Run Games</t>
  </si>
  <si>
    <t>limitedrungames.com</t>
  </si>
  <si>
    <t>Apex</t>
  </si>
  <si>
    <t>https://www.inc.com/profile/untappd</t>
  </si>
  <si>
    <t>Untappd</t>
  </si>
  <si>
    <t>untappd.com</t>
  </si>
  <si>
    <t>https://www.inc.com/profile/orc-utility-infrastructure-land-services</t>
  </si>
  <si>
    <t>ORC Utility &amp; Infrastructure Land Services</t>
  </si>
  <si>
    <t>orcolan.com</t>
  </si>
  <si>
    <t>https://www.inc.com/profile/passport</t>
  </si>
  <si>
    <t>Passport</t>
  </si>
  <si>
    <t>passportinc.com</t>
  </si>
  <si>
    <t>https://www.inc.com/profile/1st-choice-construction-management</t>
  </si>
  <si>
    <t>1st Choice Construction Management</t>
  </si>
  <si>
    <t>1choiceconstruction.com</t>
  </si>
  <si>
    <t>https://www.inc.com/profile/iti-communications</t>
  </si>
  <si>
    <t>ITI Communications</t>
  </si>
  <si>
    <t>iticommunications.com</t>
  </si>
  <si>
    <t>https://www.inc.com/profile/fathom-realty</t>
  </si>
  <si>
    <t>Fathom Realty</t>
  </si>
  <si>
    <t>fathomrealty.com</t>
  </si>
  <si>
    <t>https://www.inc.com/profile/quicklotz-liquidations</t>
  </si>
  <si>
    <t>Quicklotz Liquidations</t>
  </si>
  <si>
    <t>quicklotz.com</t>
  </si>
  <si>
    <t>Rutherfordton</t>
  </si>
  <si>
    <t>https://www.inc.com/profile/local-loyalty-marketing-solutions-nc</t>
  </si>
  <si>
    <t>Local Loyalty Marketing Solutions NC</t>
  </si>
  <si>
    <t>leadsnearby.com</t>
  </si>
  <si>
    <t>https://www.inc.com/profile/keen-decision-systems</t>
  </si>
  <si>
    <t>Keen Decision Systems</t>
  </si>
  <si>
    <t>keends.com</t>
  </si>
  <si>
    <t>https://www.inc.com/profile/cross-media-corporation</t>
  </si>
  <si>
    <t>Cross Media Corporation</t>
  </si>
  <si>
    <t>lightcast.com</t>
  </si>
  <si>
    <t>https://www.inc.com/profile/mckee-homes</t>
  </si>
  <si>
    <t>McKee Homes</t>
  </si>
  <si>
    <t>mckeehomesnc.com</t>
  </si>
  <si>
    <t>68.5 Million</t>
  </si>
  <si>
    <t>https://www.inc.com/profile/teguar-corporation</t>
  </si>
  <si>
    <t>Teguar Corporation</t>
  </si>
  <si>
    <t>teguar.com</t>
  </si>
  <si>
    <t>https://www.inc.com/profile/synchrogistics</t>
  </si>
  <si>
    <t>Synchrogistics</t>
  </si>
  <si>
    <t>synchrogistics.com</t>
  </si>
  <si>
    <t>https://www.inc.com/profile/cloud-for-good</t>
  </si>
  <si>
    <t>Cloud for Good</t>
  </si>
  <si>
    <t>cloud4good.com</t>
  </si>
  <si>
    <t>https://www.inc.com/profile/submittable</t>
  </si>
  <si>
    <t>Submittable</t>
  </si>
  <si>
    <t>submittable.com</t>
  </si>
  <si>
    <t>Missoula</t>
  </si>
  <si>
    <t>https://www.inc.com/profile/smg</t>
  </si>
  <si>
    <t>SMG</t>
  </si>
  <si>
    <t>http://sunflowermg.com</t>
  </si>
  <si>
    <t>https://www.inc.com/profile/etegra</t>
  </si>
  <si>
    <t>Etegra</t>
  </si>
  <si>
    <t>etegra.com</t>
  </si>
  <si>
    <t>Olivette</t>
  </si>
  <si>
    <t>https://www.inc.com/profile/zquared</t>
  </si>
  <si>
    <t>Zquared</t>
  </si>
  <si>
    <t>http://zquared.com</t>
  </si>
  <si>
    <t>Saint Peters</t>
  </si>
  <si>
    <t>https://www.inc.com/profile/acertus</t>
  </si>
  <si>
    <t>Acertus</t>
  </si>
  <si>
    <t>http://acertusdelivers.com</t>
  </si>
  <si>
    <t>170.7 Million</t>
  </si>
  <si>
    <t>https://www.inc.com/profile/omg-commerce</t>
  </si>
  <si>
    <t>OMG Commerce</t>
  </si>
  <si>
    <t>omgcommerce.com</t>
  </si>
  <si>
    <t>https://www.inc.com/profile/linkedselling</t>
  </si>
  <si>
    <t>LinkedSelling</t>
  </si>
  <si>
    <t>linkedselling.com</t>
  </si>
  <si>
    <t>St Louis</t>
  </si>
  <si>
    <t>https://www.inc.com/profile/paragon-architecture</t>
  </si>
  <si>
    <t>Paragon Architecture</t>
  </si>
  <si>
    <t>paragonarchitecture.com</t>
  </si>
  <si>
    <t>https://www.inc.com/profile/accord-group</t>
  </si>
  <si>
    <t>Accord Group</t>
  </si>
  <si>
    <t>weareaccord.com</t>
  </si>
  <si>
    <t>Lee's Summit</t>
  </si>
  <si>
    <t>https://www.inc.com/profile/snap-agency</t>
  </si>
  <si>
    <t>Snap Agency</t>
  </si>
  <si>
    <t>snapagency.com</t>
  </si>
  <si>
    <t>https://www.inc.com/profile/media-bridge-advertising</t>
  </si>
  <si>
    <t>Media Bridge Advertising</t>
  </si>
  <si>
    <t>mediabridgeadvertising.com</t>
  </si>
  <si>
    <t>https://www.inc.com/profile/media-minefield</t>
  </si>
  <si>
    <t>Media Minefield</t>
  </si>
  <si>
    <t>media-minefield.com</t>
  </si>
  <si>
    <t>https://www.inc.com/profile/tap-qa</t>
  </si>
  <si>
    <t>tap|QA</t>
  </si>
  <si>
    <t>http://tapqa.com</t>
  </si>
  <si>
    <t>St Louis Park</t>
  </si>
  <si>
    <t>https://www.inc.com/profile/scrimmage</t>
  </si>
  <si>
    <t>Scrimmage</t>
  </si>
  <si>
    <t>http://wescrimmage.com</t>
  </si>
  <si>
    <t>https://www.inc.com/profile/the-gfb-gluten-free-bar</t>
  </si>
  <si>
    <t>The GFB: Gluten Free Bar</t>
  </si>
  <si>
    <t>theglutenfreebar.com</t>
  </si>
  <si>
    <t>https://www.inc.com/profile/apps-solutions</t>
  </si>
  <si>
    <t>Apps Solutions</t>
  </si>
  <si>
    <t>http://appssolutionsinc.com</t>
  </si>
  <si>
    <t>TROY</t>
  </si>
  <si>
    <t>https://www.inc.com/profile/infoready</t>
  </si>
  <si>
    <t>InfoReady</t>
  </si>
  <si>
    <t>inforeadycorp.com</t>
  </si>
  <si>
    <t>https://www.inc.com/profile/f3-mfg</t>
  </si>
  <si>
    <t>F3 MFG</t>
  </si>
  <si>
    <t>f3mfg.com</t>
  </si>
  <si>
    <t>Waterville</t>
  </si>
  <si>
    <t>https://www.inc.com/profile/panagora-group</t>
  </si>
  <si>
    <t>Panagora Group</t>
  </si>
  <si>
    <t>panagoragroup.net</t>
  </si>
  <si>
    <t>https://www.inc.com/profile/motifworks</t>
  </si>
  <si>
    <t>Motifworks</t>
  </si>
  <si>
    <t>motifworks.com</t>
  </si>
  <si>
    <t>TOWSON</t>
  </si>
  <si>
    <t>https://www.inc.com/profile/n2grate</t>
  </si>
  <si>
    <t>n2grate</t>
  </si>
  <si>
    <t>n2grate.com</t>
  </si>
  <si>
    <t>160.7 Million</t>
  </si>
  <si>
    <t>https://www.inc.com/profile/trust-security-services</t>
  </si>
  <si>
    <t>Trust Security Services</t>
  </si>
  <si>
    <t>protectedbytrust.com</t>
  </si>
  <si>
    <t>https://www.inc.com/profile/bluewave-solar</t>
  </si>
  <si>
    <t>BlueWave Solar</t>
  </si>
  <si>
    <t>http://bluewavesolar.com</t>
  </si>
  <si>
    <t>https://www.inc.com/profile/social-fulcrum</t>
  </si>
  <si>
    <t>Social Fulcrum</t>
  </si>
  <si>
    <t>socialfulcrum.com</t>
  </si>
  <si>
    <t>https://www.inc.com/profile/ametros</t>
  </si>
  <si>
    <t>Ametros</t>
  </si>
  <si>
    <t>ametros.com</t>
  </si>
  <si>
    <t>Wilmington, MA</t>
  </si>
  <si>
    <t>https://www.inc.com/profile/frontrunnerhc</t>
  </si>
  <si>
    <t>FrontRunnerHC</t>
  </si>
  <si>
    <t>frhc.com</t>
  </si>
  <si>
    <t>https://www.inc.com/profile/dockyard</t>
  </si>
  <si>
    <t>DockYard</t>
  </si>
  <si>
    <t>http://dockyard.com</t>
  </si>
  <si>
    <t>Hingham</t>
  </si>
  <si>
    <t>https://www.inc.com/profile/biotrans</t>
  </si>
  <si>
    <t>Biotrans</t>
  </si>
  <si>
    <t>biotrans-usa.com</t>
  </si>
  <si>
    <t>Brockton</t>
  </si>
  <si>
    <t>https://www.inc.com/profile/skyword</t>
  </si>
  <si>
    <t>Skyword</t>
  </si>
  <si>
    <t>skyword.com</t>
  </si>
  <si>
    <t>https://www.inc.com/profile/promoboxx</t>
  </si>
  <si>
    <t>Promoboxx</t>
  </si>
  <si>
    <t>promoboxx.com</t>
  </si>
  <si>
    <t>https://www.inc.com/profile/envisage</t>
  </si>
  <si>
    <t>Envisage</t>
  </si>
  <si>
    <t>envisageinc.com</t>
  </si>
  <si>
    <t>Marlborough</t>
  </si>
  <si>
    <t>https://www.inc.com/profile/gn-insurance</t>
  </si>
  <si>
    <t>G&amp;N Insurance</t>
  </si>
  <si>
    <t>insurewithgn.com</t>
  </si>
  <si>
    <t>Southborough</t>
  </si>
  <si>
    <t>https://www.inc.com/profile/facilities-maintenance-management</t>
  </si>
  <si>
    <t>Facilities Maintenance Management</t>
  </si>
  <si>
    <t>fmmla.com</t>
  </si>
  <si>
    <t>https://www.inc.com/profile/masteryprep</t>
  </si>
  <si>
    <t>MasteryPrep</t>
  </si>
  <si>
    <t>masteryprep.com</t>
  </si>
  <si>
    <t>https://www.inc.com/profile/inside-ventures</t>
  </si>
  <si>
    <t>Inside Ventures</t>
  </si>
  <si>
    <t>insideventures.com</t>
  </si>
  <si>
    <t>https://www.inc.com/profile/chelsoft-solutions</t>
  </si>
  <si>
    <t>Chelsoft Solutions</t>
  </si>
  <si>
    <t>chelsoftusa.com</t>
  </si>
  <si>
    <t>Olathe</t>
  </si>
  <si>
    <t>https://www.inc.com/profile/avenue-link</t>
  </si>
  <si>
    <t>Avenue Link</t>
  </si>
  <si>
    <t>avenuelink.com</t>
  </si>
  <si>
    <t>https://www.inc.com/profile/barratt-asset-management</t>
  </si>
  <si>
    <t>Barratt Asset Management</t>
  </si>
  <si>
    <t>barrattassetmanagement.com</t>
  </si>
  <si>
    <t>https://www.inc.com/profile/intech-trailers</t>
  </si>
  <si>
    <t>inTech Trailers</t>
  </si>
  <si>
    <t>intechtrailers.com</t>
  </si>
  <si>
    <t>Nappanee</t>
  </si>
  <si>
    <t>https://www.inc.com/profile/smarterhq</t>
  </si>
  <si>
    <t>SmarterHQ</t>
  </si>
  <si>
    <t>http://smarterhq.com</t>
  </si>
  <si>
    <t>https://www.inc.com/profile/hotel-rehabs</t>
  </si>
  <si>
    <t>Hotel Rehabs</t>
  </si>
  <si>
    <t>hotelrehabs.com</t>
  </si>
  <si>
    <t>https://www.inc.com/profile/snapsheet</t>
  </si>
  <si>
    <t>Snapsheet</t>
  </si>
  <si>
    <t>snapsheetclaims.com</t>
  </si>
  <si>
    <t>https://www.inc.com/profile/buildout</t>
  </si>
  <si>
    <t>Buildout</t>
  </si>
  <si>
    <t>buildout.com</t>
  </si>
  <si>
    <t>https://www.inc.com/profile/cloudbakers</t>
  </si>
  <si>
    <t>Cloudbakers</t>
  </si>
  <si>
    <t>cloudbakers.com</t>
  </si>
  <si>
    <t>https://www.inc.com/profile/10th-magnitude</t>
  </si>
  <si>
    <t>10th Magnitude</t>
  </si>
  <si>
    <t>10thmagnitude.com</t>
  </si>
  <si>
    <t>https://www.inc.com/profile/tiesta-tea-company</t>
  </si>
  <si>
    <t>Tiesta Tea Company</t>
  </si>
  <si>
    <t>tiestatea.com</t>
  </si>
  <si>
    <t>https://www.inc.com/profile/transportation-one</t>
  </si>
  <si>
    <t>Transportation One</t>
  </si>
  <si>
    <t>transportationone.com</t>
  </si>
  <si>
    <t>https://www.inc.com/profile/uncomn</t>
  </si>
  <si>
    <t>Uncomn</t>
  </si>
  <si>
    <t>http://uncomn.com</t>
  </si>
  <si>
    <t>Scott AFB</t>
  </si>
  <si>
    <t>https://www.inc.com/profile/intelpath</t>
  </si>
  <si>
    <t>Intelpath</t>
  </si>
  <si>
    <t>intelpath.com</t>
  </si>
  <si>
    <t>Hinsdale</t>
  </si>
  <si>
    <t>https://www.inc.com/profile/truqua-enterprises</t>
  </si>
  <si>
    <t>TruQua Enterprises</t>
  </si>
  <si>
    <t>truqua.com</t>
  </si>
  <si>
    <t>https://www.inc.com/profile/bcv-social</t>
  </si>
  <si>
    <t>BCV Social</t>
  </si>
  <si>
    <t>bcvsocial.com</t>
  </si>
  <si>
    <t>https://www.inc.com/profile/revenuewell</t>
  </si>
  <si>
    <t>RevenueWell</t>
  </si>
  <si>
    <t>revenuewell.com</t>
  </si>
  <si>
    <t>Bannockburn</t>
  </si>
  <si>
    <t>https://www.inc.com/profile/daprile-properties</t>
  </si>
  <si>
    <t>D'Aprile Properties</t>
  </si>
  <si>
    <t>http://daprileproperties.com</t>
  </si>
  <si>
    <t>17.5 Million</t>
  </si>
  <si>
    <t>https://www.inc.com/profile/cast-aluminum-solutions</t>
  </si>
  <si>
    <t>Cast Aluminum Solutions</t>
  </si>
  <si>
    <t>castaluminumsolutions.com</t>
  </si>
  <si>
    <t>Batavia</t>
  </si>
  <si>
    <t>https://www.inc.com/profile/international-tefl-academy</t>
  </si>
  <si>
    <t>INTERNATIONAL TEFL ACADEMY</t>
  </si>
  <si>
    <t>internationalteflacademy.com</t>
  </si>
  <si>
    <t>https://www.inc.com/profile/pin-point-logistics</t>
  </si>
  <si>
    <t>Pin-Point Logistics</t>
  </si>
  <si>
    <t>pinpointdelivers.com</t>
  </si>
  <si>
    <t>https://www.inc.com/profile/source-alliance-network</t>
  </si>
  <si>
    <t>Source Alliance Network</t>
  </si>
  <si>
    <t>sourcealliance.net</t>
  </si>
  <si>
    <t>https://www.inc.com/profile/xposolutions</t>
  </si>
  <si>
    <t>XpoSolutions</t>
  </si>
  <si>
    <t>myxpos.com</t>
  </si>
  <si>
    <t>https://www.inc.com/profile/the-smb-help-desk</t>
  </si>
  <si>
    <t>The SMB Help Desk</t>
  </si>
  <si>
    <t>smbhd.com</t>
  </si>
  <si>
    <t>https://www.inc.com/profile/fatbeam</t>
  </si>
  <si>
    <t>Fatbeam</t>
  </si>
  <si>
    <t>fatbeam.com</t>
  </si>
  <si>
    <t>Coeur D Alene</t>
  </si>
  <si>
    <t>https://www.inc.com/profile/eagle-point-solar</t>
  </si>
  <si>
    <t>Eagle Point Solar</t>
  </si>
  <si>
    <t>eaglepointsolar.com</t>
  </si>
  <si>
    <t>https://www.inc.com/profile/maui-resort-rentals</t>
  </si>
  <si>
    <t>Maui Resort Rentals</t>
  </si>
  <si>
    <t>mauiresortrentals.com</t>
  </si>
  <si>
    <t>Lahaina</t>
  </si>
  <si>
    <t>https://www.inc.com/profile/tier4-group</t>
  </si>
  <si>
    <t>Tier4 Group</t>
  </si>
  <si>
    <t>http://tier4group.com</t>
  </si>
  <si>
    <t>https://www.inc.com/profile/resicap</t>
  </si>
  <si>
    <t>ResiCap</t>
  </si>
  <si>
    <t>http://resicap.com</t>
  </si>
  <si>
    <t>467.4 Million</t>
  </si>
  <si>
    <t>https://www.inc.com/profile/high-road-craft-ice-cream</t>
  </si>
  <si>
    <t>High Road Craft Ice Cream</t>
  </si>
  <si>
    <t>highroadcraft.com</t>
  </si>
  <si>
    <t>https://www.inc.com/profile/advanced-care-partners</t>
  </si>
  <si>
    <t>Advanced Care Partners</t>
  </si>
  <si>
    <t>http://advancedcarepartners.com</t>
  </si>
  <si>
    <t>https://www.inc.com/profile/passio-technologies</t>
  </si>
  <si>
    <t>Passio Technologies</t>
  </si>
  <si>
    <t>passiotech.com</t>
  </si>
  <si>
    <t>https://www.inc.com/profile/applied-resource-group</t>
  </si>
  <si>
    <t>Applied Resource Group</t>
  </si>
  <si>
    <t>appliedrg.com</t>
  </si>
  <si>
    <t>https://www.inc.com/profile/p2sample</t>
  </si>
  <si>
    <t>P2sample</t>
  </si>
  <si>
    <t>p2sample.com</t>
  </si>
  <si>
    <t>https://www.inc.com/profile/otters-chicken</t>
  </si>
  <si>
    <t>Otter's Chicken</t>
  </si>
  <si>
    <t>otterschicken.com</t>
  </si>
  <si>
    <t>https://www.inc.com/profile/simplepart</t>
  </si>
  <si>
    <t>SimplePart</t>
  </si>
  <si>
    <t>simplepart.com</t>
  </si>
  <si>
    <t>https://www.inc.com/profile/eventsphere</t>
  </si>
  <si>
    <t>EventSphere</t>
  </si>
  <si>
    <t>eventsphere.com</t>
  </si>
  <si>
    <t>https://www.inc.com/profile/achieveit</t>
  </si>
  <si>
    <t>AchieveIt</t>
  </si>
  <si>
    <t>achieveit.com</t>
  </si>
  <si>
    <t>https://www.inc.com/profile/belay</t>
  </si>
  <si>
    <t>Belay</t>
  </si>
  <si>
    <t>http://belaysolutions.com</t>
  </si>
  <si>
    <t>https://www.inc.com/profile/phobio</t>
  </si>
  <si>
    <t>Phobio</t>
  </si>
  <si>
    <t>phobio.com</t>
  </si>
  <si>
    <t>https://www.inc.com/profile/clickdimensions</t>
  </si>
  <si>
    <t>ClickDimensions</t>
  </si>
  <si>
    <t>clickdimensions.com</t>
  </si>
  <si>
    <t>37 Million</t>
  </si>
  <si>
    <t>https://www.inc.com/profile/general-materials</t>
  </si>
  <si>
    <t>General Materials</t>
  </si>
  <si>
    <t>generalmat.com</t>
  </si>
  <si>
    <t>https://www.inc.com/profile/thrive-consulting</t>
  </si>
  <si>
    <t>Thrive Consulting</t>
  </si>
  <si>
    <t>thrivethinking.com</t>
  </si>
  <si>
    <t>https://www.inc.com/profile/advanced-project-consulting</t>
  </si>
  <si>
    <t>Advanced Project Consulting</t>
  </si>
  <si>
    <t>advproj.com</t>
  </si>
  <si>
    <t>Warner Robins</t>
  </si>
  <si>
    <t>https://www.inc.com/profile/stone-resource-group</t>
  </si>
  <si>
    <t>Stone Resource Group</t>
  </si>
  <si>
    <t>http://stoneresource.net</t>
  </si>
  <si>
    <t>https://www.inc.com/profile/knowbe4</t>
  </si>
  <si>
    <t>KnowBe4</t>
  </si>
  <si>
    <t>knowbe4.com</t>
  </si>
  <si>
    <t>72.3 Million</t>
  </si>
  <si>
    <t>https://www.inc.com/profile/us-aluminum-services</t>
  </si>
  <si>
    <t>US Aluminum Services</t>
  </si>
  <si>
    <t>davilacustomhomes.com</t>
  </si>
  <si>
    <t>https://www.inc.com/profile/mzeroacom</t>
  </si>
  <si>
    <t>MzeroA.com</t>
  </si>
  <si>
    <t>mzeroa.com</t>
  </si>
  <si>
    <t>https://www.inc.com/profile/dome-headwear-company</t>
  </si>
  <si>
    <t>Dome Headwear</t>
  </si>
  <si>
    <t>http://domehats.com</t>
  </si>
  <si>
    <t>Jacksonville Beach</t>
  </si>
  <si>
    <t>https://www.inc.com/profile/blackstone-medical-services</t>
  </si>
  <si>
    <t>Blackstone Medical Services</t>
  </si>
  <si>
    <t>blackstonemedicalservices.com</t>
  </si>
  <si>
    <t>https://www.inc.com/profile/proplogix</t>
  </si>
  <si>
    <t>PropLogix</t>
  </si>
  <si>
    <t>proplogix.com</t>
  </si>
  <si>
    <t>https://www.inc.com/profile/bluedog</t>
  </si>
  <si>
    <t>BlueDog</t>
  </si>
  <si>
    <t>yourbluedog.com</t>
  </si>
  <si>
    <t>Vero Beach</t>
  </si>
  <si>
    <t>https://www.inc.com/profile/noury-construction</t>
  </si>
  <si>
    <t>Noury Construction</t>
  </si>
  <si>
    <t>nouryconstruction.com</t>
  </si>
  <si>
    <t>https://www.inc.com/profile/orange-tree-staffing</t>
  </si>
  <si>
    <t>Orange Tree Staffing</t>
  </si>
  <si>
    <t>orangetreestaffing.com</t>
  </si>
  <si>
    <t>https://www.inc.com/profile/scotlynn-usa-division</t>
  </si>
  <si>
    <t>Scotlynn USA Division</t>
  </si>
  <si>
    <t>scotlynn.com</t>
  </si>
  <si>
    <t>192.8 Million</t>
  </si>
  <si>
    <t>https://www.inc.com/profile/raneys</t>
  </si>
  <si>
    <t>Raney's</t>
  </si>
  <si>
    <t>raneys.com</t>
  </si>
  <si>
    <t>https://www.inc.com/profile/modernizing-medicine</t>
  </si>
  <si>
    <t>Modernizing Medicine</t>
  </si>
  <si>
    <t>http://modmed.com</t>
  </si>
  <si>
    <t>144.9 Million</t>
  </si>
  <si>
    <t>https://www.inc.com/profile/collateral-management</t>
  </si>
  <si>
    <t>Collateral Management</t>
  </si>
  <si>
    <t>youramc.com</t>
  </si>
  <si>
    <t>https://www.inc.com/profile/pepine-realty</t>
  </si>
  <si>
    <t>Pepine Realty</t>
  </si>
  <si>
    <t>pepinerealty.com</t>
  </si>
  <si>
    <t>https://www.inc.com/profile/doodlebuggers</t>
  </si>
  <si>
    <t>Doodlebuggers</t>
  </si>
  <si>
    <t>hugyourhome.com</t>
  </si>
  <si>
    <t>https://www.inc.com/profile/jax-refrigeration</t>
  </si>
  <si>
    <t>JAX Refrigeration</t>
  </si>
  <si>
    <t>jaxrefrigeration.com</t>
  </si>
  <si>
    <t>82 Million</t>
  </si>
  <si>
    <t>JACKSONVILLE BEACH</t>
  </si>
  <si>
    <t>https://www.inc.com/profile/monogram-windows-and-doors</t>
  </si>
  <si>
    <t>Monogram Windows and Doors</t>
  </si>
  <si>
    <t>monogramwindows.com</t>
  </si>
  <si>
    <t>https://www.inc.com/profile/southeast-veterinary-neurology</t>
  </si>
  <si>
    <t>Southeast Veterinary Neurology</t>
  </si>
  <si>
    <t>sevneurology.com</t>
  </si>
  <si>
    <t>https://www.inc.com/profile/promedia</t>
  </si>
  <si>
    <t>ProMedia</t>
  </si>
  <si>
    <t>promedia.com</t>
  </si>
  <si>
    <t>62.8 Million</t>
  </si>
  <si>
    <t>https://www.inc.com/profile/performance-plus-carts</t>
  </si>
  <si>
    <t>Performance Plus Carts</t>
  </si>
  <si>
    <t>performancepluscarts.com</t>
  </si>
  <si>
    <t>Auburndale</t>
  </si>
  <si>
    <t>https://www.inc.com/profile/jcal-holdings</t>
  </si>
  <si>
    <t>JCAL Holdings</t>
  </si>
  <si>
    <t>https://www.collegehunkshaulingjunk.com/palm-beach-county</t>
  </si>
  <si>
    <t>Delray Beach</t>
  </si>
  <si>
    <t>https://www.inc.com/profile/solution-source</t>
  </si>
  <si>
    <t>Solution Source</t>
  </si>
  <si>
    <t>mysolutionsource.com</t>
  </si>
  <si>
    <t>Plant City</t>
  </si>
  <si>
    <t>https://www.inc.com/profile/sms-lodging</t>
  </si>
  <si>
    <t>SMS Lodging</t>
  </si>
  <si>
    <t>smslodging.com</t>
  </si>
  <si>
    <t>https://www.inc.com/profile/true-builders</t>
  </si>
  <si>
    <t>True Builders</t>
  </si>
  <si>
    <t>thetruecorp.com</t>
  </si>
  <si>
    <t>https://www.inc.com/profile/all-about-events---jacksonville</t>
  </si>
  <si>
    <t>All About Events - Jacksonville</t>
  </si>
  <si>
    <t>allabouteventsjax.com</t>
  </si>
  <si>
    <t>https://www.inc.com/profile/phipps-reporting</t>
  </si>
  <si>
    <t>Phipps Reporting</t>
  </si>
  <si>
    <t>phippsreporting.com</t>
  </si>
  <si>
    <t>https://www.inc.com/profile/financial-carrier-services</t>
  </si>
  <si>
    <t>Financial Carrier Services</t>
  </si>
  <si>
    <t>financialcarrierservices.com</t>
  </si>
  <si>
    <t>https://www.inc.com/profile/just-ryt-foods</t>
  </si>
  <si>
    <t>Just Ryt Foods</t>
  </si>
  <si>
    <t>amazon.com/giustosapore</t>
  </si>
  <si>
    <t>https://www.inc.com/profile/secure-ideas</t>
  </si>
  <si>
    <t>Secure Ideas</t>
  </si>
  <si>
    <t>secureideas.com</t>
  </si>
  <si>
    <t>https://www.inc.com/profile/governmentcio</t>
  </si>
  <si>
    <t>GovernmentCIO</t>
  </si>
  <si>
    <t>http://governmentcio.com</t>
  </si>
  <si>
    <t>https://www.inc.com/profile/fundrise</t>
  </si>
  <si>
    <t>Fundrise</t>
  </si>
  <si>
    <t>fundrise.com</t>
  </si>
  <si>
    <t>https://www.inc.com/profile/united-fray</t>
  </si>
  <si>
    <t>United Fray</t>
  </si>
  <si>
    <t>dcfray.com</t>
  </si>
  <si>
    <t>https://www.inc.com/profile/heartsmartcom</t>
  </si>
  <si>
    <t>Heartsmart.com</t>
  </si>
  <si>
    <t>http://heartsmart.com</t>
  </si>
  <si>
    <t>New Milford</t>
  </si>
  <si>
    <t>https://www.inc.com/profile/saffron-road-foods</t>
  </si>
  <si>
    <t>Saffron Road Foods</t>
  </si>
  <si>
    <t>saffronroadfood.com</t>
  </si>
  <si>
    <t>https://www.inc.com/profile/xero-shoes</t>
  </si>
  <si>
    <t>Xero Shoes</t>
  </si>
  <si>
    <t>xeroshoes.com</t>
  </si>
  <si>
    <t>https://www.inc.com/profile/fluentstream-technologies</t>
  </si>
  <si>
    <t>FluentStream Technologies</t>
  </si>
  <si>
    <t>fluentstream.com</t>
  </si>
  <si>
    <t>https://www.inc.com/profile/wana-brands</t>
  </si>
  <si>
    <t>Wana Brands</t>
  </si>
  <si>
    <t>wanabrands.com</t>
  </si>
  <si>
    <t>https://www.inc.com/profile/fullcontact</t>
  </si>
  <si>
    <t>FullContact</t>
  </si>
  <si>
    <t>fullcontact.com</t>
  </si>
  <si>
    <t>https://www.inc.com/profile/erp-advisors-group</t>
  </si>
  <si>
    <t>ERP Advisors Group</t>
  </si>
  <si>
    <t>http://erpadvisorsgroup.com</t>
  </si>
  <si>
    <t>https://www.inc.com/profile/boomerang-dm</t>
  </si>
  <si>
    <t>Boomerang DM</t>
  </si>
  <si>
    <t>boomerangdm.com</t>
  </si>
  <si>
    <t>https://www.inc.com/profile/magneti</t>
  </si>
  <si>
    <t>Magneti</t>
  </si>
  <si>
    <t>magneti.com</t>
  </si>
  <si>
    <t>https://www.inc.com/profile/denver-design-build</t>
  </si>
  <si>
    <t>Denver Design Build</t>
  </si>
  <si>
    <t>http://denverbuild.com</t>
  </si>
  <si>
    <t>https://www.inc.com/profile/peak-properties-group</t>
  </si>
  <si>
    <t>Peak Properties Group</t>
  </si>
  <si>
    <t>soldbypeak.com</t>
  </si>
  <si>
    <t>https://www.inc.com/profile/mj-freeway</t>
  </si>
  <si>
    <t>MJ Freeway</t>
  </si>
  <si>
    <t>mjfreeway.com</t>
  </si>
  <si>
    <t>https://www.inc.com/profile/ecomark-solar</t>
  </si>
  <si>
    <t>EcoMark Solar</t>
  </si>
  <si>
    <t>ecomarksolar.com</t>
  </si>
  <si>
    <t>https://www.inc.com/profile/smarterchaoscom</t>
  </si>
  <si>
    <t>SmarterChaos.com</t>
  </si>
  <si>
    <t>smarterchaos.com</t>
  </si>
  <si>
    <t>https://www.inc.com/profile/tender-belly</t>
  </si>
  <si>
    <t>Tender Belly</t>
  </si>
  <si>
    <t>tenderbelly.com</t>
  </si>
  <si>
    <t>https://www.inc.com/profile/groover-seminars</t>
  </si>
  <si>
    <t>Groover Seminars</t>
  </si>
  <si>
    <t>rachaeljayne.com</t>
  </si>
  <si>
    <t>https://www.inc.com/profile/tgrp-solutions</t>
  </si>
  <si>
    <t>TGRP Solutions</t>
  </si>
  <si>
    <t>tgrpsolutions.com</t>
  </si>
  <si>
    <t>https://www.inc.com/profile/synchr</t>
  </si>
  <si>
    <t>SyncHR</t>
  </si>
  <si>
    <t>synchr.com</t>
  </si>
  <si>
    <t>https://www.inc.com/profile/creative-alignments</t>
  </si>
  <si>
    <t>Creative Alignments</t>
  </si>
  <si>
    <t>creativealignments.com</t>
  </si>
  <si>
    <t>https://www.inc.com/profile/mdstaffers</t>
  </si>
  <si>
    <t>MDstaffers</t>
  </si>
  <si>
    <t>http://mdstaffers.com</t>
  </si>
  <si>
    <t>https://www.inc.com/profile/cumulus-networks</t>
  </si>
  <si>
    <t>Cumulus Networks</t>
  </si>
  <si>
    <t>cumulusnetworks.com</t>
  </si>
  <si>
    <t>Mountain View</t>
  </si>
  <si>
    <t>https://www.inc.com/profile/hyperice</t>
  </si>
  <si>
    <t>Hyperice</t>
  </si>
  <si>
    <t>http://hyperice.com</t>
  </si>
  <si>
    <t>64.3 Million</t>
  </si>
  <si>
    <t>https://www.inc.com/profile/soci</t>
  </si>
  <si>
    <t>SOCi</t>
  </si>
  <si>
    <t>meetsoci.com</t>
  </si>
  <si>
    <t>https://www.inc.com/profile/body-del-sol-medical-spa</t>
  </si>
  <si>
    <t>Body del Sol Medical Spa</t>
  </si>
  <si>
    <t>bodydelsol.com</t>
  </si>
  <si>
    <t>fresno</t>
  </si>
  <si>
    <t>https://www.inc.com/profile/farmgirl-flowers</t>
  </si>
  <si>
    <t>Farmgirl Flowers</t>
  </si>
  <si>
    <t>farmgirlflowers.com</t>
  </si>
  <si>
    <t>https://www.inc.com/profile/fire-brilliance</t>
  </si>
  <si>
    <t>Fire &amp; Brilliance</t>
  </si>
  <si>
    <t>http://fireandbrilliance.com</t>
  </si>
  <si>
    <t>https://www.inc.com/profile/breeze-it</t>
  </si>
  <si>
    <t>Breeze IT</t>
  </si>
  <si>
    <t>breezeit.com</t>
  </si>
  <si>
    <t>https://www.inc.com/profile/channel-factory</t>
  </si>
  <si>
    <t>Channel Factory</t>
  </si>
  <si>
    <t>channelfactory.com</t>
  </si>
  <si>
    <t>63.6 Million</t>
  </si>
  <si>
    <t>Beverly Hills</t>
  </si>
  <si>
    <t>https://www.inc.com/profile/bloomnation</t>
  </si>
  <si>
    <t>BloomNation</t>
  </si>
  <si>
    <t>bloomnation.com</t>
  </si>
  <si>
    <t>https://www.inc.com/profile/tipalti</t>
  </si>
  <si>
    <t>Tipalti</t>
  </si>
  <si>
    <t>tipalti.com</t>
  </si>
  <si>
    <t>https://www.inc.com/profile/denken-solutions</t>
  </si>
  <si>
    <t>Denken Solutions</t>
  </si>
  <si>
    <t>denkensolutions.com</t>
  </si>
  <si>
    <t>https://www.inc.com/profile/suite-experience-group</t>
  </si>
  <si>
    <t>Suite Experience Group</t>
  </si>
  <si>
    <t>suiteexperiencegroup.com</t>
  </si>
  <si>
    <t>https://www.inc.com/profile/saviynt</t>
  </si>
  <si>
    <t>Saviynt</t>
  </si>
  <si>
    <t>saviynt.com</t>
  </si>
  <si>
    <t>https://www.inc.com/profile/seal-software</t>
  </si>
  <si>
    <t>Seal Software</t>
  </si>
  <si>
    <t>seal-software.com</t>
  </si>
  <si>
    <t>https://www.inc.com/profile/turo</t>
  </si>
  <si>
    <t>Turo</t>
  </si>
  <si>
    <t>turo.com</t>
  </si>
  <si>
    <t>https://www.inc.com/profile/quid</t>
  </si>
  <si>
    <t>Quid</t>
  </si>
  <si>
    <t>quid.com</t>
  </si>
  <si>
    <t>https://www.inc.com/profile/rescue-one-financial</t>
  </si>
  <si>
    <t>Rescue One Financial</t>
  </si>
  <si>
    <t>rescueonefinancial.com</t>
  </si>
  <si>
    <t>https://www.inc.com/profile/issquared</t>
  </si>
  <si>
    <t>Issquared</t>
  </si>
  <si>
    <t>http://issquaredinc.com</t>
  </si>
  <si>
    <t>https://www.inc.com/profile/branded-online</t>
  </si>
  <si>
    <t>Branded Online</t>
  </si>
  <si>
    <t>http://brandedonline.com</t>
  </si>
  <si>
    <t>https://www.inc.com/profile/mediaalpha</t>
  </si>
  <si>
    <t>MediaAlpha</t>
  </si>
  <si>
    <t>mediaalpha.com</t>
  </si>
  <si>
    <t>297.1 Million</t>
  </si>
  <si>
    <t>https://www.inc.com/profile/rastaclat</t>
  </si>
  <si>
    <t>Rastaclat</t>
  </si>
  <si>
    <t>rastaclat.com</t>
  </si>
  <si>
    <t>https://www.inc.com/profile/tasteful-selections</t>
  </si>
  <si>
    <t>Tasteful Selections</t>
  </si>
  <si>
    <t>tastefulselections.com</t>
  </si>
  <si>
    <t>127.5 Million</t>
  </si>
  <si>
    <t>Arvin</t>
  </si>
  <si>
    <t>https://www.inc.com/profile/coffeebar</t>
  </si>
  <si>
    <t>Coffeebar</t>
  </si>
  <si>
    <t>coffeebar.com</t>
  </si>
  <si>
    <t>Truckee</t>
  </si>
  <si>
    <t>https://www.inc.com/profile/momentfeed</t>
  </si>
  <si>
    <t>MomentFeed</t>
  </si>
  <si>
    <t>momentfeed.com</t>
  </si>
  <si>
    <t>https://www.inc.com/profile/emazinglights-iheartraves-into-the-am</t>
  </si>
  <si>
    <t>EmazingLights / iHeartRaves / Into the AM</t>
  </si>
  <si>
    <t>http://iheartraves.com</t>
  </si>
  <si>
    <t>https://www.inc.com/profile/score-a-score</t>
  </si>
  <si>
    <t>Score a Score</t>
  </si>
  <si>
    <t>scoreascore.com</t>
  </si>
  <si>
    <t>https://www.inc.com/profile/culinary-eye-catering-and-events</t>
  </si>
  <si>
    <t>Culinary Eye Catering and Events</t>
  </si>
  <si>
    <t>culinaryeye.com</t>
  </si>
  <si>
    <t>https://www.inc.com/profile/nekter-juice-bar</t>
  </si>
  <si>
    <t>Nekter Juice Bar</t>
  </si>
  <si>
    <t>nekterjuicebar.com</t>
  </si>
  <si>
    <t>https://www.inc.com/profile/all-industrial-tool-supply</t>
  </si>
  <si>
    <t>All Industrial Tool Supply</t>
  </si>
  <si>
    <t>allindustrial.com</t>
  </si>
  <si>
    <t>HUNTINGTON BEACH</t>
  </si>
  <si>
    <t>https://www.inc.com/profile/network-optix</t>
  </si>
  <si>
    <t>Network Optix</t>
  </si>
  <si>
    <t>http://networkoptix.com</t>
  </si>
  <si>
    <t>BURBANK</t>
  </si>
  <si>
    <t>https://www.inc.com/profile/bali-construction</t>
  </si>
  <si>
    <t>Bali Construction</t>
  </si>
  <si>
    <t>bali-construction.com</t>
  </si>
  <si>
    <t>https://www.inc.com/profile/environmental-heating-and-air-solutions</t>
  </si>
  <si>
    <t>Environmental Heating and Air Solutions</t>
  </si>
  <si>
    <t>ehasolutions.com</t>
  </si>
  <si>
    <t>https://www.inc.com/profile/camp-run-a-mutt</t>
  </si>
  <si>
    <t>Camp Run-a-Mutt</t>
  </si>
  <si>
    <t>http://camprunamutt.com</t>
  </si>
  <si>
    <t>https://www.inc.com/profile/trabus-technologies</t>
  </si>
  <si>
    <t>Trabus Technologies</t>
  </si>
  <si>
    <t>trabus.com</t>
  </si>
  <si>
    <t>https://www.inc.com/profile/reliant-funding</t>
  </si>
  <si>
    <t>Reliant Funding</t>
  </si>
  <si>
    <t>reliantfunding.com</t>
  </si>
  <si>
    <t>64.8 Million</t>
  </si>
  <si>
    <t>https://www.inc.com/profile/gilleard-dental-marketing</t>
  </si>
  <si>
    <t>Gilleard Dental Marketing</t>
  </si>
  <si>
    <t>gillearddentalmarketing.com</t>
  </si>
  <si>
    <t>https://www.inc.com/profile/precision-medical-products</t>
  </si>
  <si>
    <t>Precision Medical Products</t>
  </si>
  <si>
    <t>pmpmed.com</t>
  </si>
  <si>
    <t>27.3 Million</t>
  </si>
  <si>
    <t>https://www.inc.com/profile/canale-communications</t>
  </si>
  <si>
    <t>Canale Communications</t>
  </si>
  <si>
    <t>canalecomm.com</t>
  </si>
  <si>
    <t>https://www.inc.com/profile/dempsey-construction</t>
  </si>
  <si>
    <t>Dempsey Construction</t>
  </si>
  <si>
    <t>dempseyconstruction.com</t>
  </si>
  <si>
    <t>89.3 Million</t>
  </si>
  <si>
    <t>https://www.inc.com/profile/mgx-copy</t>
  </si>
  <si>
    <t>MGX Copy</t>
  </si>
  <si>
    <t>mgxcopy.com</t>
  </si>
  <si>
    <t>https://www.inc.com/profile/gantom-lighting</t>
  </si>
  <si>
    <t>Gantom Lighting</t>
  </si>
  <si>
    <t>gantom.com</t>
  </si>
  <si>
    <t>https://www.inc.com/profile/manifold</t>
  </si>
  <si>
    <t>Manifold</t>
  </si>
  <si>
    <t>wearemanifold.com</t>
  </si>
  <si>
    <t>https://www.inc.com/profile/amazing-lash-studio</t>
  </si>
  <si>
    <t>Amazing Lash Studio</t>
  </si>
  <si>
    <t>http://amazinglashstudio.com</t>
  </si>
  <si>
    <t>https://www.inc.com/profile/open-source-integrators</t>
  </si>
  <si>
    <t>Open Source Integrators</t>
  </si>
  <si>
    <t>opensourceintegrators.com</t>
  </si>
  <si>
    <t>https://www.inc.com/profile/for</t>
  </si>
  <si>
    <t>FOR</t>
  </si>
  <si>
    <t>forenergy.com</t>
  </si>
  <si>
    <t>https://www.inc.com/profile/vcore-technology-partners</t>
  </si>
  <si>
    <t>vCORE Technology Partners</t>
  </si>
  <si>
    <t>vcore.com</t>
  </si>
  <si>
    <t>104.1 Million</t>
  </si>
  <si>
    <t>https://www.inc.com/profile/staff-matters</t>
  </si>
  <si>
    <t>Staff Matters</t>
  </si>
  <si>
    <t>staffmattersinc.com</t>
  </si>
  <si>
    <t>https://www.inc.com/profile/chenal-family-therapy</t>
  </si>
  <si>
    <t>Chenal Family Therapy</t>
  </si>
  <si>
    <t>chenaltherapy.com</t>
  </si>
  <si>
    <t>Little Rock</t>
  </si>
  <si>
    <t>https://www.inc.com/profile/team-si</t>
  </si>
  <si>
    <t>Team SI</t>
  </si>
  <si>
    <t>teamsi.com</t>
  </si>
  <si>
    <t>https://www.inc.com/profile/hill-technical-solutions</t>
  </si>
  <si>
    <t>Hill Technical Solutions</t>
  </si>
  <si>
    <t>htsi-al.com</t>
  </si>
  <si>
    <t>https://www.inc.com/profile/bizzell-corporation</t>
  </si>
  <si>
    <t>Bizzell Corporation</t>
  </si>
  <si>
    <t>bizzellcorp.com</t>
  </si>
  <si>
    <t>https://www.inc.com/profile/spike-brewing-equipment</t>
  </si>
  <si>
    <t>Spike Brewing Equipment</t>
  </si>
  <si>
    <t>spikebrewing.com</t>
  </si>
  <si>
    <t>https://www.inc.com/profile/corlife</t>
  </si>
  <si>
    <t>CorLife</t>
  </si>
  <si>
    <t>corlifedfe.com</t>
  </si>
  <si>
    <t>https://www.inc.com/profile/northstar-restoration-services</t>
  </si>
  <si>
    <t>NorthStar Restoration Services</t>
  </si>
  <si>
    <t>northstarrestorationservices.com</t>
  </si>
  <si>
    <t>Wausau</t>
  </si>
  <si>
    <t>https://www.inc.com/profile/volt-athletics</t>
  </si>
  <si>
    <t>Volt Athletics</t>
  </si>
  <si>
    <t>voltathletics.com</t>
  </si>
  <si>
    <t>https://www.inc.com/profile/stay-alfred</t>
  </si>
  <si>
    <t>Stay Alfred</t>
  </si>
  <si>
    <t>stayalfred.com</t>
  </si>
  <si>
    <t>https://www.inc.com/profile/blue-label-labs</t>
  </si>
  <si>
    <t>Blue Label Labs</t>
  </si>
  <si>
    <t>bluelabellabs.com</t>
  </si>
  <si>
    <t>https://www.inc.com/profile/medbridge</t>
  </si>
  <si>
    <t>MedBridge</t>
  </si>
  <si>
    <t>medbridgeeducation.com</t>
  </si>
  <si>
    <t>https://www.inc.com/profile/cloudticity</t>
  </si>
  <si>
    <t>Cloudticity</t>
  </si>
  <si>
    <t>cloudticity.com</t>
  </si>
  <si>
    <t>https://www.inc.com/profile/vitalware</t>
  </si>
  <si>
    <t>VitalWare</t>
  </si>
  <si>
    <t>vitalware.com</t>
  </si>
  <si>
    <t>Yakima</t>
  </si>
  <si>
    <t>https://www.inc.com/profile/seeking-health</t>
  </si>
  <si>
    <t>Seeking Health</t>
  </si>
  <si>
    <t>seekinghealth.com</t>
  </si>
  <si>
    <t>https://www.inc.com/profile/carlotz</t>
  </si>
  <si>
    <t>CarLotz</t>
  </si>
  <si>
    <t>carlotz.com</t>
  </si>
  <si>
    <t>38.5 Million</t>
  </si>
  <si>
    <t>https://www.inc.com/profile/assured-consulting-solutions</t>
  </si>
  <si>
    <t>Assured Consulting Solutions</t>
  </si>
  <si>
    <t>assured-consulting.com</t>
  </si>
  <si>
    <t>https://www.inc.com/profile/sehlke-consulting</t>
  </si>
  <si>
    <t>Sehlke Consulting</t>
  </si>
  <si>
    <t>sehlkeconsulting.com</t>
  </si>
  <si>
    <t>https://www.inc.com/profile/the-jenny-maraghy-team</t>
  </si>
  <si>
    <t>The Jenny Maraghy Team</t>
  </si>
  <si>
    <t>jennymaraghyteam.com</t>
  </si>
  <si>
    <t>https://www.inc.com/profile/djb-hospitality-holding-cosedona-taphouse-restaurants</t>
  </si>
  <si>
    <t>DJB Hospitality Holding Co/Sedona Taphouse Restaurants</t>
  </si>
  <si>
    <t>sedonataphouse.com</t>
  </si>
  <si>
    <t>https://www.inc.com/profile/lowers-risk-group</t>
  </si>
  <si>
    <t>Lowers Risk Group</t>
  </si>
  <si>
    <t>lowersriskgroup.com</t>
  </si>
  <si>
    <t>120.2 Million</t>
  </si>
  <si>
    <t>Purcellville</t>
  </si>
  <si>
    <t>https://www.inc.com/profile/firebird-analytical-solutions-and-technologies</t>
  </si>
  <si>
    <t>Firebird Analytical Solutions and Technologies</t>
  </si>
  <si>
    <t>firebirdast.com</t>
  </si>
  <si>
    <t>https://www.inc.com/profile/guidepoint-security</t>
  </si>
  <si>
    <t>GuidePoint Security</t>
  </si>
  <si>
    <t>guidepointsecurity.com</t>
  </si>
  <si>
    <t>321.4 Million</t>
  </si>
  <si>
    <t>https://www.inc.com/profile/artlin-consulting</t>
  </si>
  <si>
    <t>Artlin Consulting</t>
  </si>
  <si>
    <t>artlinconsulting.com</t>
  </si>
  <si>
    <t>https://www.inc.com/profile/chantel-ray-real-estate</t>
  </si>
  <si>
    <t>Chantel Ray Real Estate</t>
  </si>
  <si>
    <t>chantelrayhomes.com</t>
  </si>
  <si>
    <t>https://www.inc.com/profile/threatconnect</t>
  </si>
  <si>
    <t>ThreatConnect</t>
  </si>
  <si>
    <t>threatconnect.com</t>
  </si>
  <si>
    <t>https://www.inc.com/profile/modus-create</t>
  </si>
  <si>
    <t>Modus Create</t>
  </si>
  <si>
    <t>moduscreate.com</t>
  </si>
  <si>
    <t>https://www.inc.com/profile/fedbiz-it-solutions</t>
  </si>
  <si>
    <t>FedBiz IT Solutions</t>
  </si>
  <si>
    <t>fedbizit.com</t>
  </si>
  <si>
    <t>58.6 Million</t>
  </si>
  <si>
    <t>https://www.inc.com/profile/alliance-executive-search</t>
  </si>
  <si>
    <t>Alliance Executive Search</t>
  </si>
  <si>
    <t>allianceexec.com</t>
  </si>
  <si>
    <t>https://www.inc.com/profile/metronome</t>
  </si>
  <si>
    <t>Metronome</t>
  </si>
  <si>
    <t>wearemetronome.com</t>
  </si>
  <si>
    <t>https://www.inc.com/profile/vital-edge-solutions</t>
  </si>
  <si>
    <t>Vital Edge Solutions</t>
  </si>
  <si>
    <t>vital-edge.com</t>
  </si>
  <si>
    <t>https://www.inc.com/profile/talteam</t>
  </si>
  <si>
    <t>TalTeam</t>
  </si>
  <si>
    <t>talteam.com</t>
  </si>
  <si>
    <t>https://www.inc.com/profile/canal-capital-management</t>
  </si>
  <si>
    <t>Canal Capital Management</t>
  </si>
  <si>
    <t>canalcapitalmanagement.com</t>
  </si>
  <si>
    <t>https://www.inc.com/profile/crosscountry-consulting</t>
  </si>
  <si>
    <t>CrossCountry Consulting</t>
  </si>
  <si>
    <t>crosscountry-consulting.com</t>
  </si>
  <si>
    <t>76.3 Million</t>
  </si>
  <si>
    <t>https://www.inc.com/profile/greenix-holdings</t>
  </si>
  <si>
    <t>Greenix Holdings</t>
  </si>
  <si>
    <t>greenixpc.com</t>
  </si>
  <si>
    <t>https://www.inc.com/profile/circustrix</t>
  </si>
  <si>
    <t>CircusTrix</t>
  </si>
  <si>
    <t>circustrix.com</t>
  </si>
  <si>
    <t>194.1 Million</t>
  </si>
  <si>
    <t>https://www.inc.com/profile/sparkle-in-pink</t>
  </si>
  <si>
    <t>Sparkle In Pink</t>
  </si>
  <si>
    <t>sparkleinpink.com</t>
  </si>
  <si>
    <t>https://www.inc.com/profile/trudigital-signage</t>
  </si>
  <si>
    <t>truDigital Signage</t>
  </si>
  <si>
    <t>trudigital.com</t>
  </si>
  <si>
    <t>https://www.inc.com/profile/renatus</t>
  </si>
  <si>
    <t>Renatus</t>
  </si>
  <si>
    <t>myrenatus.com</t>
  </si>
  <si>
    <t>https://www.inc.com/profile/janecom</t>
  </si>
  <si>
    <t>Jane.com</t>
  </si>
  <si>
    <t>jane.com</t>
  </si>
  <si>
    <t>185.4 Million</t>
  </si>
  <si>
    <t>https://www.inc.com/profile/firstmile</t>
  </si>
  <si>
    <t>FirstMile</t>
  </si>
  <si>
    <t>firstmile.com</t>
  </si>
  <si>
    <t>75 Million</t>
  </si>
  <si>
    <t>https://www.inc.com/profile/ariix</t>
  </si>
  <si>
    <t>ARIIX</t>
  </si>
  <si>
    <t>ariix.com</t>
  </si>
  <si>
    <t>219.8 Million</t>
  </si>
  <si>
    <t>Bountiful</t>
  </si>
  <si>
    <t>https://www.inc.com/profile/utopian-luxury-vacation-homes</t>
  </si>
  <si>
    <t>Utopian Luxury Vacation Homes</t>
  </si>
  <si>
    <t>utopianlvh.com</t>
  </si>
  <si>
    <t>https://www.inc.com/profile/enlinx</t>
  </si>
  <si>
    <t>Enlinx</t>
  </si>
  <si>
    <t>enlinx.com</t>
  </si>
  <si>
    <t>https://www.inc.com/profile/inwhatlanguage</t>
  </si>
  <si>
    <t>inWhatLanguage</t>
  </si>
  <si>
    <t>inwhatlanguage.com</t>
  </si>
  <si>
    <t>https://www.inc.com/profile/go-energistics</t>
  </si>
  <si>
    <t>Go Energistics</t>
  </si>
  <si>
    <t>goenergistics.com</t>
  </si>
  <si>
    <t>Colleyville</t>
  </si>
  <si>
    <t>https://www.inc.com/profile/jp-services</t>
  </si>
  <si>
    <t>JP Services</t>
  </si>
  <si>
    <t>jpservices.com</t>
  </si>
  <si>
    <t>44.2 Million</t>
  </si>
  <si>
    <t>https://www.inc.com/profile/us-cargo-link</t>
  </si>
  <si>
    <t>US Cargo Link</t>
  </si>
  <si>
    <t>http://uscargolink.com</t>
  </si>
  <si>
    <t>https://www.inc.com/profile/beautech-power-systems</t>
  </si>
  <si>
    <t>BeauTech Power Systems</t>
  </si>
  <si>
    <t>beautech.aero</t>
  </si>
  <si>
    <t>https://www.inc.com/profile/chad-t-wilson-law-firm-pllc</t>
  </si>
  <si>
    <t>Chad T. Wilson Law Firm</t>
  </si>
  <si>
    <t>http://cwilsonlaw.com</t>
  </si>
  <si>
    <t>Webster</t>
  </si>
  <si>
    <t>https://www.inc.com/profile/e-contractors</t>
  </si>
  <si>
    <t>E Contractors</t>
  </si>
  <si>
    <t>econtractors.com</t>
  </si>
  <si>
    <t>https://www.inc.com/profile/onit</t>
  </si>
  <si>
    <t>Onit</t>
  </si>
  <si>
    <t>onit.com</t>
  </si>
  <si>
    <t>https://www.inc.com/profile/jp-and-associates-realtors</t>
  </si>
  <si>
    <t>JP and Associates Realtors</t>
  </si>
  <si>
    <t>http://jpar.com</t>
  </si>
  <si>
    <t>https://www.inc.com/profile/ledge-lounger</t>
  </si>
  <si>
    <t>Ledge Lounger</t>
  </si>
  <si>
    <t>ledgeloungers.com</t>
  </si>
  <si>
    <t>Brookshire</t>
  </si>
  <si>
    <t>https://www.inc.com/profile/field-industries</t>
  </si>
  <si>
    <t>Field Industries</t>
  </si>
  <si>
    <t>fieldindustries.com</t>
  </si>
  <si>
    <t>https://www.inc.com/profile/peddle</t>
  </si>
  <si>
    <t>Peddle</t>
  </si>
  <si>
    <t>peddle.com</t>
  </si>
  <si>
    <t>https://www.inc.com/profile/sigma-software</t>
  </si>
  <si>
    <t>SIGMA SOFTWARE</t>
  </si>
  <si>
    <t>sigmasoftusa.com</t>
  </si>
  <si>
    <t>https://www.inc.com/profile/the-vested-group</t>
  </si>
  <si>
    <t>The Vested Group</t>
  </si>
  <si>
    <t>thevested.com</t>
  </si>
  <si>
    <t>https://www.inc.com/profile/mars-services</t>
  </si>
  <si>
    <t>Mars Services</t>
  </si>
  <si>
    <t>marsservices.com</t>
  </si>
  <si>
    <t>https://www.inc.com/profile/rebellion-photonics</t>
  </si>
  <si>
    <t>Rebellion Photonics</t>
  </si>
  <si>
    <t>rebellionphotonics.com</t>
  </si>
  <si>
    <t>https://www.inc.com/profile/premier-coil-solutions</t>
  </si>
  <si>
    <t>Premier Coil Solutions</t>
  </si>
  <si>
    <t>premiercoil.com</t>
  </si>
  <si>
    <t>56.6 Million</t>
  </si>
  <si>
    <t>Waller</t>
  </si>
  <si>
    <t>https://www.inc.com/profile/jw-logistics</t>
  </si>
  <si>
    <t>J.W. Logistics</t>
  </si>
  <si>
    <t>jwlogistics.com</t>
  </si>
  <si>
    <t>314.3 Million</t>
  </si>
  <si>
    <t>https://www.inc.com/profile/rewardstyle</t>
  </si>
  <si>
    <t>rewardStyle</t>
  </si>
  <si>
    <t>rewardstyle.com</t>
  </si>
  <si>
    <t>https://www.inc.com/profile/isenberg-bath-corporation</t>
  </si>
  <si>
    <t>Isenberg Bath Corporation</t>
  </si>
  <si>
    <t>isenbergfaucets.com</t>
  </si>
  <si>
    <t>https://www.inc.com/profile/flix-brewhouse</t>
  </si>
  <si>
    <t>Flix Brewhouse</t>
  </si>
  <si>
    <t>flixentertainmentgroup.com</t>
  </si>
  <si>
    <t>https://www.inc.com/profile/praetorian</t>
  </si>
  <si>
    <t>Praetorian</t>
  </si>
  <si>
    <t>praetorian.com</t>
  </si>
  <si>
    <t>https://www.inc.com/profile/studio-11-design</t>
  </si>
  <si>
    <t>Studio 11 Design</t>
  </si>
  <si>
    <t>studio11design.com</t>
  </si>
  <si>
    <t>https://www.inc.com/profile/brandnexcom</t>
  </si>
  <si>
    <t>BrandNex.com</t>
  </si>
  <si>
    <t>brandnex.com</t>
  </si>
  <si>
    <t>https://www.inc.com/profile/onsite-oilfield-service</t>
  </si>
  <si>
    <t>OnSite Oilfield Service</t>
  </si>
  <si>
    <t>onsiteoilfieldservice.com</t>
  </si>
  <si>
    <t>Abilene</t>
  </si>
  <si>
    <t>https://www.inc.com/profile/premier-pools-and-spas---dallas</t>
  </si>
  <si>
    <t>Premier Pools and Spas - Dallas</t>
  </si>
  <si>
    <t>ppas.com/dallas</t>
  </si>
  <si>
    <t>https://www.inc.com/profile/exponential-property-group</t>
  </si>
  <si>
    <t>Exponential Property Group</t>
  </si>
  <si>
    <t>exppg.com</t>
  </si>
  <si>
    <t>https://www.inc.com/profile/reviewpush</t>
  </si>
  <si>
    <t>ReviewPush</t>
  </si>
  <si>
    <t>reviewpush.com</t>
  </si>
  <si>
    <t>https://www.inc.com/profile/modality-solutions</t>
  </si>
  <si>
    <t>Modality Solutions</t>
  </si>
  <si>
    <t>modality-solutions.com</t>
  </si>
  <si>
    <t>League City</t>
  </si>
  <si>
    <t>https://www.inc.com/profile/broadleaf-commerce</t>
  </si>
  <si>
    <t>Broadleaf Commerce</t>
  </si>
  <si>
    <t>broadleafcommerce.com</t>
  </si>
  <si>
    <t>https://www.inc.com/profile/5</t>
  </si>
  <si>
    <t>5</t>
  </si>
  <si>
    <t>energyby5.com</t>
  </si>
  <si>
    <t>https://www.inc.com/profile/tachyon-technologies</t>
  </si>
  <si>
    <t>Tachyon Technologies</t>
  </si>
  <si>
    <t>tachyontech.com</t>
  </si>
  <si>
    <t>https://www.inc.com/profile/rentwerx-property-management</t>
  </si>
  <si>
    <t>RentWerx Property Management</t>
  </si>
  <si>
    <t>rentwerx.com</t>
  </si>
  <si>
    <t>https://www.inc.com/profile/synergen-health</t>
  </si>
  <si>
    <t>Synergen Health</t>
  </si>
  <si>
    <t>http://synergenhealth.com</t>
  </si>
  <si>
    <t>https://www.inc.com/profile/sterling-staffing-solutions</t>
  </si>
  <si>
    <t>Sterling Staffing Solutions</t>
  </si>
  <si>
    <t>sterlingstaffingsolutions.com</t>
  </si>
  <si>
    <t>https://www.inc.com/profile/servsys</t>
  </si>
  <si>
    <t>Servsys</t>
  </si>
  <si>
    <t>servsys.com</t>
  </si>
  <si>
    <t>https://www.inc.com/profile/comprehensive-finance</t>
  </si>
  <si>
    <t>Comprehensive Finance</t>
  </si>
  <si>
    <t>cfico.com</t>
  </si>
  <si>
    <t>https://www.inc.com/profile/connective-talent</t>
  </si>
  <si>
    <t>Connective Talent</t>
  </si>
  <si>
    <t>connectivetalent.com</t>
  </si>
  <si>
    <t>https://www.inc.com/profile/9gauge-partners</t>
  </si>
  <si>
    <t>9Gauge Partners</t>
  </si>
  <si>
    <t>9gauge.com</t>
  </si>
  <si>
    <t>https://www.inc.com/profile/l-squared-engineering</t>
  </si>
  <si>
    <t>L Squared Engineering</t>
  </si>
  <si>
    <t>l2engineering.com</t>
  </si>
  <si>
    <t>https://www.inc.com/profile/money-matters-with-ken-moraif</t>
  </si>
  <si>
    <t>Money Matters with Ken Moraif</t>
  </si>
  <si>
    <t>retirementplannersofamerica.com</t>
  </si>
  <si>
    <t>https://www.inc.com/profile/foreman-therapy-services</t>
  </si>
  <si>
    <t>Foreman Therapy Services</t>
  </si>
  <si>
    <t>foremantherapyservices.com</t>
  </si>
  <si>
    <t>https://www.inc.com/profile/energy-earth</t>
  </si>
  <si>
    <t>Energy Earth</t>
  </si>
  <si>
    <t>energyearth.com</t>
  </si>
  <si>
    <t>https://www.inc.com/profile/petra-coach</t>
  </si>
  <si>
    <t>Petra Coach</t>
  </si>
  <si>
    <t>petracoach.com</t>
  </si>
  <si>
    <t>https://www.inc.com/profile/a-head-for-profits</t>
  </si>
  <si>
    <t>A Head For Profits</t>
  </si>
  <si>
    <t>aheadforprofits.com</t>
  </si>
  <si>
    <t>https://www.inc.com/profile/master-medical-equipment</t>
  </si>
  <si>
    <t>Master Medical Equipment</t>
  </si>
  <si>
    <t>mmemed.com</t>
  </si>
  <si>
    <t>https://www.inc.com/profile/mosaic-consulting-group</t>
  </si>
  <si>
    <t>Mosaic Consulting Group</t>
  </si>
  <si>
    <t>mosaic-cg.com</t>
  </si>
  <si>
    <t>NASHVILLE</t>
  </si>
  <si>
    <t>https://www.inc.com/profile/very</t>
  </si>
  <si>
    <t>Very</t>
  </si>
  <si>
    <t>verypossible.com</t>
  </si>
  <si>
    <t>Hixson</t>
  </si>
  <si>
    <t>https://www.inc.com/profile/inova-payroll</t>
  </si>
  <si>
    <t>Inova Payroll</t>
  </si>
  <si>
    <t>inovapayroll.com</t>
  </si>
  <si>
    <t>https://www.inc.com/profile/crosslin-technologies</t>
  </si>
  <si>
    <t>Crosslin Technologies</t>
  </si>
  <si>
    <t>crosslintechnologies.com</t>
  </si>
  <si>
    <t>https://www.inc.com/profile/global-lending-services</t>
  </si>
  <si>
    <t>Global Lending Services</t>
  </si>
  <si>
    <t>glsauto.com</t>
  </si>
  <si>
    <t>238.2 Million</t>
  </si>
  <si>
    <t>https://www.inc.com/profile/green-cloud-technologies</t>
  </si>
  <si>
    <t>Green Cloud Technologies</t>
  </si>
  <si>
    <t>gogreencloud.com</t>
  </si>
  <si>
    <t>https://www.inc.com/profile/sej-services</t>
  </si>
  <si>
    <t>SEJ Services</t>
  </si>
  <si>
    <t>sejservices.com</t>
  </si>
  <si>
    <t>https://www.inc.com/profile/pantherx-rare</t>
  </si>
  <si>
    <t>PANTHERX Rare</t>
  </si>
  <si>
    <t>http://pantherspecialty.com</t>
  </si>
  <si>
    <t>726.1 Million</t>
  </si>
  <si>
    <t>https://www.inc.com/profile/cellhelmet</t>
  </si>
  <si>
    <t>cellhelmet</t>
  </si>
  <si>
    <t>cellhelmet.com</t>
  </si>
  <si>
    <t>Sewickley</t>
  </si>
  <si>
    <t>https://www.inc.com/profile/spruce-infotech</t>
  </si>
  <si>
    <t>Spruce InfoTech</t>
  </si>
  <si>
    <t>spruceinfotech.com</t>
  </si>
  <si>
    <t>https://www.inc.com/profile/college-hunks-hauling-junk-and-moving-west-chester-pa</t>
  </si>
  <si>
    <t>College Hunks Hauling Junk and Moving (West Chester, Penn.)</t>
  </si>
  <si>
    <t>http://collegehunkshaulingjunk.com/philadelphia</t>
  </si>
  <si>
    <t>https://www.inc.com/profile/veterinary-practice-partners</t>
  </si>
  <si>
    <t>Veterinary Practice Partners</t>
  </si>
  <si>
    <t>vetpartners.com</t>
  </si>
  <si>
    <t>https://www.inc.com/profile/open-systems-healthcare</t>
  </si>
  <si>
    <t>Open Systems Healthcare</t>
  </si>
  <si>
    <t>opensystemshealthcare.com</t>
  </si>
  <si>
    <t>https://www.inc.com/profile/blacktree-heathcare-consulting</t>
  </si>
  <si>
    <t>BlackTree Heathcare Consulting</t>
  </si>
  <si>
    <t>blacktreehealthcareconsulting.com</t>
  </si>
  <si>
    <t>https://www.inc.com/profile/homeland-manufacturing-services</t>
  </si>
  <si>
    <t>Homeland Manufacturing Services</t>
  </si>
  <si>
    <t>homelandmfgsvc.com</t>
  </si>
  <si>
    <t>State College</t>
  </si>
  <si>
    <t>https://www.inc.com/profile/inseption-group</t>
  </si>
  <si>
    <t>inSeption Group</t>
  </si>
  <si>
    <t>inseptiongroup.com</t>
  </si>
  <si>
    <t>Lansdale</t>
  </si>
  <si>
    <t>https://www.inc.com/profile/sunny-days-in-home-care</t>
  </si>
  <si>
    <t>Sunny Days In-Home Care</t>
  </si>
  <si>
    <t>sunnydaysinhomecare.com</t>
  </si>
  <si>
    <t>McMurray</t>
  </si>
  <si>
    <t>https://www.inc.com/profile/bahfed</t>
  </si>
  <si>
    <t>BahFed</t>
  </si>
  <si>
    <t>bahfed.com</t>
  </si>
  <si>
    <t>https://www.inc.com/profile/obility</t>
  </si>
  <si>
    <t>Obility</t>
  </si>
  <si>
    <t>obilityb2b.com</t>
  </si>
  <si>
    <t>https://www.inc.com/profile/robinson-air</t>
  </si>
  <si>
    <t>Robinson Air</t>
  </si>
  <si>
    <t>robinsonairhvac.com</t>
  </si>
  <si>
    <t>Lawton</t>
  </si>
  <si>
    <t>https://www.inc.com/profile/the-linked-strategies-group</t>
  </si>
  <si>
    <t>The Linked Strategies Group</t>
  </si>
  <si>
    <t>linkedstrategies.com</t>
  </si>
  <si>
    <t>https://www.inc.com/profile/vantage-point-logistics</t>
  </si>
  <si>
    <t>Vantage Point Logistics</t>
  </si>
  <si>
    <t>vantagepointlogistics.com</t>
  </si>
  <si>
    <t>https://www.inc.com/profile/prolink-staffing</t>
  </si>
  <si>
    <t>ProLink Staffing</t>
  </si>
  <si>
    <t>prolinkstaff.com</t>
  </si>
  <si>
    <t>82.5 Million</t>
  </si>
  <si>
    <t>Cincinnati, OH</t>
  </si>
  <si>
    <t>https://www.inc.com/profile/infoverity</t>
  </si>
  <si>
    <t>Infoverity</t>
  </si>
  <si>
    <t>htttp://infoverity.com</t>
  </si>
  <si>
    <t>https://www.inc.com/profile/test-double</t>
  </si>
  <si>
    <t>Test Double</t>
  </si>
  <si>
    <t>testdouble.com</t>
  </si>
  <si>
    <t>https://www.inc.com/profile/cleanlife-led</t>
  </si>
  <si>
    <t>Cleanlife LED</t>
  </si>
  <si>
    <t>http://cleanlifeled.com</t>
  </si>
  <si>
    <t>https://www.inc.com/profile/cardiosolution</t>
  </si>
  <si>
    <t>CardioSolution</t>
  </si>
  <si>
    <t>cardiosolution.com</t>
  </si>
  <si>
    <t>https://www.inc.com/profile/golden-reserve</t>
  </si>
  <si>
    <t>Golden Reserve</t>
  </si>
  <si>
    <t>goldenreserve.com</t>
  </si>
  <si>
    <t>https://www.inc.com/profile/kaufman-development</t>
  </si>
  <si>
    <t>Kaufman Development</t>
  </si>
  <si>
    <t>livekaufman.com</t>
  </si>
  <si>
    <t>https://www.inc.com/profile/interlink-cloud-advisors</t>
  </si>
  <si>
    <t>Interlink Cloud Advisors</t>
  </si>
  <si>
    <t>interlink.com</t>
  </si>
  <si>
    <t>https://www.inc.com/profile/wa-smith-financial-group</t>
  </si>
  <si>
    <t>W.A. Smith Financial Group</t>
  </si>
  <si>
    <t>wasmithfinancial.com</t>
  </si>
  <si>
    <t>Sandusky</t>
  </si>
  <si>
    <t>https://www.inc.com/profile/nationwide-mortgage-bankers</t>
  </si>
  <si>
    <t>Nationwide Mortgage Bankers</t>
  </si>
  <si>
    <t>nmbhome.com</t>
  </si>
  <si>
    <t>Melville</t>
  </si>
  <si>
    <t>https://www.inc.com/profile/powerinbox</t>
  </si>
  <si>
    <t>PowerInbox</t>
  </si>
  <si>
    <t>powerinbox.com</t>
  </si>
  <si>
    <t>30.8 Million</t>
  </si>
  <si>
    <t>https://www.inc.com/profile/fitsmallbusinesscom</t>
  </si>
  <si>
    <t>FitSmallBusiness.com</t>
  </si>
  <si>
    <t>fitsmallbusiness.com</t>
  </si>
  <si>
    <t>https://www.inc.com/profile/ruby-has-fulfillment</t>
  </si>
  <si>
    <t>Ruby Has Fulfillment</t>
  </si>
  <si>
    <t>rubyhas.com</t>
  </si>
  <si>
    <t>Bay Shore</t>
  </si>
  <si>
    <t>https://www.inc.com/profile/greycastle-security</t>
  </si>
  <si>
    <t>GreyCastle Security</t>
  </si>
  <si>
    <t>greycastlesecurity.com</t>
  </si>
  <si>
    <t>https://www.inc.com/profile/splash</t>
  </si>
  <si>
    <t>Splash</t>
  </si>
  <si>
    <t>splashthat.com</t>
  </si>
  <si>
    <t>https://www.inc.com/profile/triplemint</t>
  </si>
  <si>
    <t>Triplemint</t>
  </si>
  <si>
    <t>triplemint.com</t>
  </si>
  <si>
    <t>https://www.inc.com/profile/index-exchange</t>
  </si>
  <si>
    <t>Index Exchange</t>
  </si>
  <si>
    <t>indexexchange.com</t>
  </si>
  <si>
    <t>127.4 Million</t>
  </si>
  <si>
    <t>https://www.inc.com/profile/jcw-search</t>
  </si>
  <si>
    <t>JCW Search</t>
  </si>
  <si>
    <t>jcwresourcing.com</t>
  </si>
  <si>
    <t>https://www.inc.com/profile/boomset</t>
  </si>
  <si>
    <t>Boomset</t>
  </si>
  <si>
    <t>boomset.com</t>
  </si>
  <si>
    <t>https://www.inc.com/profile/garland-technology</t>
  </si>
  <si>
    <t>Garland Technology</t>
  </si>
  <si>
    <t>garlandtechnology.com</t>
  </si>
  <si>
    <t>https://www.inc.com/profile/the-participation-agency</t>
  </si>
  <si>
    <t>The Participation Agency</t>
  </si>
  <si>
    <t>thisisthepa.com</t>
  </si>
  <si>
    <t>https://www.inc.com/profile/vertex-global-solutions</t>
  </si>
  <si>
    <t>Vertex Global Solutions</t>
  </si>
  <si>
    <t>vertexglobalsolutions.com</t>
  </si>
  <si>
    <t>https://www.inc.com/profile/innovecs</t>
  </si>
  <si>
    <t>Innovecs</t>
  </si>
  <si>
    <t>innovecs.com</t>
  </si>
  <si>
    <t>https://www.inc.com/profile/gg-led-lighting</t>
  </si>
  <si>
    <t>G&amp;G LED Lighting</t>
  </si>
  <si>
    <t>ggled.net</t>
  </si>
  <si>
    <t>Clifton Park</t>
  </si>
  <si>
    <t>https://www.inc.com/profile/adtheorent</t>
  </si>
  <si>
    <t>AdTheorent</t>
  </si>
  <si>
    <t>adtheorent.com</t>
  </si>
  <si>
    <t>106.9 Million</t>
  </si>
  <si>
    <t>https://www.inc.com/profile/blink-fitness</t>
  </si>
  <si>
    <t>Blink Fitness</t>
  </si>
  <si>
    <t>blinkfitness.com</t>
  </si>
  <si>
    <t>https://www.inc.com/profile/clason-point-partners</t>
  </si>
  <si>
    <t>Clason Point Partners</t>
  </si>
  <si>
    <t>cppgs.com</t>
  </si>
  <si>
    <t>Yonkers</t>
  </si>
  <si>
    <t>https://www.inc.com/profile/complete-network</t>
  </si>
  <si>
    <t>Complete Network</t>
  </si>
  <si>
    <t>complete.network</t>
  </si>
  <si>
    <t>https://www.inc.com/profile/interactive-entertainment-group</t>
  </si>
  <si>
    <t>Interactive Entertainment Group</t>
  </si>
  <si>
    <t>interactiveparty.com</t>
  </si>
  <si>
    <t>https://www.inc.com/profile/hap-investments</t>
  </si>
  <si>
    <t>HAP Investments</t>
  </si>
  <si>
    <t>hap-ny.com</t>
  </si>
  <si>
    <t>https://www.inc.com/profile/blueberry-builders</t>
  </si>
  <si>
    <t>Blueberry Builders</t>
  </si>
  <si>
    <t>http://blueberrybuilders.com</t>
  </si>
  <si>
    <t>https://www.inc.com/profile/college-hunks-hauling-junk-moving-of-long-island</t>
  </si>
  <si>
    <t>College Hunks Hauling Junk &amp; Moving of Long Island</t>
  </si>
  <si>
    <t>collegehunkshaulingjunk.com/long-island</t>
  </si>
  <si>
    <t>Bohemia</t>
  </si>
  <si>
    <t>https://www.inc.com/profile/blue-air-training</t>
  </si>
  <si>
    <t>Blue Air Training</t>
  </si>
  <si>
    <t>blueairtraining.com</t>
  </si>
  <si>
    <t>https://www.inc.com/profile/flexisales</t>
  </si>
  <si>
    <t>Flexisales</t>
  </si>
  <si>
    <t>flexisales.com</t>
  </si>
  <si>
    <t>https://www.inc.com/profile/cultiva</t>
  </si>
  <si>
    <t>Cultiva</t>
  </si>
  <si>
    <t>cultiva.com</t>
  </si>
  <si>
    <t>https://www.inc.com/profile/core-software-technologies</t>
  </si>
  <si>
    <t>Core Software Technologies</t>
  </si>
  <si>
    <t>coresofttech.com</t>
  </si>
  <si>
    <t>https://www.inc.com/profile/epion-health</t>
  </si>
  <si>
    <t>Epion Health</t>
  </si>
  <si>
    <t>epionhealth.com</t>
  </si>
  <si>
    <t>https://www.inc.com/profile/tickpick</t>
  </si>
  <si>
    <t>TickPick</t>
  </si>
  <si>
    <t>tickpick.com</t>
  </si>
  <si>
    <t>https://www.inc.com/profile/curlkit</t>
  </si>
  <si>
    <t>Curlkit</t>
  </si>
  <si>
    <t>curlkit.com</t>
  </si>
  <si>
    <t>EWING</t>
  </si>
  <si>
    <t>https://www.inc.com/profile/world-insurance-associates</t>
  </si>
  <si>
    <t>World Insurance Associates</t>
  </si>
  <si>
    <t>worldins.net</t>
  </si>
  <si>
    <t>Tinton Falls</t>
  </si>
  <si>
    <t>https://www.inc.com/profile/banquest-payment-systems</t>
  </si>
  <si>
    <t>Banquest Payment Systems</t>
  </si>
  <si>
    <t>banquest.com</t>
  </si>
  <si>
    <t>LAKEWOOD</t>
  </si>
  <si>
    <t>https://www.inc.com/profile/savewize-wholesale-distribution</t>
  </si>
  <si>
    <t>Savewize Wholesale Distribution</t>
  </si>
  <si>
    <t>savewize.com</t>
  </si>
  <si>
    <t>HOWELL</t>
  </si>
  <si>
    <t>https://www.inc.com/profile/ss-equipment-holdings</t>
  </si>
  <si>
    <t>SS Equipment Holdings</t>
  </si>
  <si>
    <t>discounthockey.com</t>
  </si>
  <si>
    <t>GREEN BROOK</t>
  </si>
  <si>
    <t>https://www.inc.com/profile/npd-logistics</t>
  </si>
  <si>
    <t>NPD Logistics</t>
  </si>
  <si>
    <t>npdlogistics.com</t>
  </si>
  <si>
    <t>https://www.inc.com/profile/smartsites</t>
  </si>
  <si>
    <t>SmartSites</t>
  </si>
  <si>
    <t>http://smartsites.com</t>
  </si>
  <si>
    <t>Paramus</t>
  </si>
  <si>
    <t>https://www.inc.com/profile/todays-business</t>
  </si>
  <si>
    <t>Todays Business</t>
  </si>
  <si>
    <t>tbsmo.com</t>
  </si>
  <si>
    <t>Pine Brook</t>
  </si>
  <si>
    <t>https://www.inc.com/profile/akumina</t>
  </si>
  <si>
    <t>Akumina</t>
  </si>
  <si>
    <t>akumina.com</t>
  </si>
  <si>
    <t>https://www.inc.com/profile/hilgers-graben</t>
  </si>
  <si>
    <t>Hilgers Graben</t>
  </si>
  <si>
    <t>hilgersgraben.com</t>
  </si>
  <si>
    <t>https://www.inc.com/profile/infinite-leap</t>
  </si>
  <si>
    <t>Infinite Leap</t>
  </si>
  <si>
    <t>infiniteleap.net</t>
  </si>
  <si>
    <t>https://www.inc.com/profile/myriad-mobile</t>
  </si>
  <si>
    <t>Myriad Mobile</t>
  </si>
  <si>
    <t>myriadmobile.com</t>
  </si>
  <si>
    <t>https://www.inc.com/profile/tresata</t>
  </si>
  <si>
    <t>Tresata</t>
  </si>
  <si>
    <t>tresata.com</t>
  </si>
  <si>
    <t>https://www.inc.com/profile/neo-prism-solutions</t>
  </si>
  <si>
    <t>Neo Prism Solutions</t>
  </si>
  <si>
    <t>neoprisminc.com</t>
  </si>
  <si>
    <t>https://www.inc.com/profile/usconnect</t>
  </si>
  <si>
    <t>USConnect</t>
  </si>
  <si>
    <t>usconnect.biz</t>
  </si>
  <si>
    <t>https://www.inc.com/profile/buildingstars-of-charlotte</t>
  </si>
  <si>
    <t>Buildingstars of Charlotte</t>
  </si>
  <si>
    <t>buildingstarsofcharlottte</t>
  </si>
  <si>
    <t>https://www.inc.com/profile/congruity-hr</t>
  </si>
  <si>
    <t>Congruity HR</t>
  </si>
  <si>
    <t>congruityhr.com</t>
  </si>
  <si>
    <t>210.4 Million</t>
  </si>
  <si>
    <t>https://www.inc.com/profile/triad</t>
  </si>
  <si>
    <t>Triad</t>
  </si>
  <si>
    <t>triadfirst.com</t>
  </si>
  <si>
    <t>Blue Springs</t>
  </si>
  <si>
    <t>https://www.inc.com/profile/stewardship-investments</t>
  </si>
  <si>
    <t>Stewardship Investments</t>
  </si>
  <si>
    <t>333rent.com</t>
  </si>
  <si>
    <t>https://www.inc.com/profile/stryker-construction</t>
  </si>
  <si>
    <t>Stryker Construction</t>
  </si>
  <si>
    <t>strykerconstruction.net</t>
  </si>
  <si>
    <t>https://www.inc.com/profile/boardpaq</t>
  </si>
  <si>
    <t>BoardPaq</t>
  </si>
  <si>
    <t>boardpaq.com</t>
  </si>
  <si>
    <t>https://www.inc.com/profile/influence</t>
  </si>
  <si>
    <t>Influence &amp; Co.</t>
  </si>
  <si>
    <t>http://influenceandco.com</t>
  </si>
  <si>
    <t>https://www.inc.com/profile/zone-enterprises</t>
  </si>
  <si>
    <t>Zone Enterprises</t>
  </si>
  <si>
    <t>zoneenterprisesusa.com</t>
  </si>
  <si>
    <t>https://www.inc.com/profile/kipsu</t>
  </si>
  <si>
    <t>Kipsu</t>
  </si>
  <si>
    <t>kipsu.com</t>
  </si>
  <si>
    <t>https://www.inc.com/profile/firefly-computers</t>
  </si>
  <si>
    <t>FireFly Computers</t>
  </si>
  <si>
    <t>fireflycomputers.com</t>
  </si>
  <si>
    <t>Saint Paul</t>
  </si>
  <si>
    <t>https://www.inc.com/profile/the-social-lights</t>
  </si>
  <si>
    <t>The Social Lights</t>
  </si>
  <si>
    <t>thesociallights.com</t>
  </si>
  <si>
    <t>https://www.inc.com/profile/novuhealth</t>
  </si>
  <si>
    <t>NovuHealth</t>
  </si>
  <si>
    <t>novu.com</t>
  </si>
  <si>
    <t>44.4 Million</t>
  </si>
  <si>
    <t>https://www.inc.com/profile/sportsdigita</t>
  </si>
  <si>
    <t>Sportsdigita</t>
  </si>
  <si>
    <t>sportsdigita.com</t>
  </si>
  <si>
    <t>https://www.inc.com/profile/integrhythm</t>
  </si>
  <si>
    <t>Integrhythm</t>
  </si>
  <si>
    <t>inry.com</t>
  </si>
  <si>
    <t>https://www.inc.com/profile/prominent-construction</t>
  </si>
  <si>
    <t>Prominent Construction</t>
  </si>
  <si>
    <t>prominentconstructionllc.com</t>
  </si>
  <si>
    <t>https://www.inc.com/profile/snap-install</t>
  </si>
  <si>
    <t>Snap Install</t>
  </si>
  <si>
    <t>snap-install.com</t>
  </si>
  <si>
    <t>Maple Grove</t>
  </si>
  <si>
    <t>https://www.inc.com/profile/erp-global</t>
  </si>
  <si>
    <t>ERP Global</t>
  </si>
  <si>
    <t>http://erpglobalinc.com</t>
  </si>
  <si>
    <t>troy</t>
  </si>
  <si>
    <t>https://www.inc.com/profile/messagewrap</t>
  </si>
  <si>
    <t>MessageWrap</t>
  </si>
  <si>
    <t>messagewrap.com</t>
  </si>
  <si>
    <t>https://www.inc.com/profile/formulafolio-investments</t>
  </si>
  <si>
    <t>FormulaFolio Investments</t>
  </si>
  <si>
    <t>formulafolios.com</t>
  </si>
  <si>
    <t>https://www.inc.com/profile/grand-river-aseptic-manufacturing</t>
  </si>
  <si>
    <t>Grand River Aseptic Manufacturing</t>
  </si>
  <si>
    <t>grandriverasepticmfg.com</t>
  </si>
  <si>
    <t>https://www.inc.com/profile/blue-wheel-media</t>
  </si>
  <si>
    <t>Blue Wheel Media</t>
  </si>
  <si>
    <t>bluewheelmedia.com</t>
  </si>
  <si>
    <t>https://www.inc.com/profile/ascii-group</t>
  </si>
  <si>
    <t>Ascii Group</t>
  </si>
  <si>
    <t>http://asciigroup.com</t>
  </si>
  <si>
    <t>https://www.inc.com/profile/decisionpoint</t>
  </si>
  <si>
    <t>DecisionPoint</t>
  </si>
  <si>
    <t>decisionpointcorp.com</t>
  </si>
  <si>
    <t>https://www.inc.com/profile/power-target</t>
  </si>
  <si>
    <t>Power Target</t>
  </si>
  <si>
    <t>electricityrates.com</t>
  </si>
  <si>
    <t>Millersville</t>
  </si>
  <si>
    <t>https://www.inc.com/profile/phoenix-operations-group</t>
  </si>
  <si>
    <t>Phoenix Operations Group</t>
  </si>
  <si>
    <t>phoenix-opsgroup.com</t>
  </si>
  <si>
    <t>Woodbine</t>
  </si>
  <si>
    <t>https://www.inc.com/profile/applied-development</t>
  </si>
  <si>
    <t>Applied Development</t>
  </si>
  <si>
    <t>applied-dev.com</t>
  </si>
  <si>
    <t>https://www.inc.com/profile/ryan-geldermann</t>
  </si>
  <si>
    <t>Ryan Geldermann</t>
  </si>
  <si>
    <t>shutterandsound.net</t>
  </si>
  <si>
    <t>https://www.inc.com/profile/2nd-family</t>
  </si>
  <si>
    <t>2nd Family</t>
  </si>
  <si>
    <t>2ndfamily.com</t>
  </si>
  <si>
    <t>ELDERSBURG</t>
  </si>
  <si>
    <t>https://www.inc.com/profile/altavista-strategic-partners</t>
  </si>
  <si>
    <t>AltaVista Strategic Partners</t>
  </si>
  <si>
    <t>altavistasp.com</t>
  </si>
  <si>
    <t>Glen Burnie</t>
  </si>
  <si>
    <t>https://www.inc.com/profile/definitive-healthcare</t>
  </si>
  <si>
    <t>Definitive Healthcare</t>
  </si>
  <si>
    <t>definitivehc.com</t>
  </si>
  <si>
    <t>58.9 Million</t>
  </si>
  <si>
    <t>https://www.inc.com/profile/mequilibriumnew-life-solution</t>
  </si>
  <si>
    <t>meQuilibrium/New Life Solution</t>
  </si>
  <si>
    <t>mequilibrium.com</t>
  </si>
  <si>
    <t>https://www.inc.com/profile/bcs-callprocessing</t>
  </si>
  <si>
    <t>BCS CallProcessing</t>
  </si>
  <si>
    <t>bcscallprocessing.com</t>
  </si>
  <si>
    <t>https://www.inc.com/profile/demanddrive</t>
  </si>
  <si>
    <t>demandDrive</t>
  </si>
  <si>
    <t>demanddrive.com</t>
  </si>
  <si>
    <t>https://www.inc.com/profile/downeast-cider-house</t>
  </si>
  <si>
    <t>Downeast Cider House</t>
  </si>
  <si>
    <t>downeastcider.com</t>
  </si>
  <si>
    <t>East Boston</t>
  </si>
  <si>
    <t>https://www.inc.com/profile/biopoint</t>
  </si>
  <si>
    <t>BioPoint</t>
  </si>
  <si>
    <t>biopointinc.com</t>
  </si>
  <si>
    <t>https://www.inc.com/profile/aqueduct-technologies</t>
  </si>
  <si>
    <t>Aqueduct Technologies</t>
  </si>
  <si>
    <t>aqueducttech.com</t>
  </si>
  <si>
    <t>53.6 Million</t>
  </si>
  <si>
    <t>https://www.inc.com/profile/prepnow</t>
  </si>
  <si>
    <t>PrepNow</t>
  </si>
  <si>
    <t>prepnow.com</t>
  </si>
  <si>
    <t>https://www.inc.com/profile/mrg-construction-management</t>
  </si>
  <si>
    <t>MRG Construction Management</t>
  </si>
  <si>
    <t>mrgcm.com</t>
  </si>
  <si>
    <t>Peabody</t>
  </si>
  <si>
    <t>https://www.inc.com/profile/scott-vicknair-hair-checki</t>
  </si>
  <si>
    <t>Scott, Vicknair, Hair &amp; Checki</t>
  </si>
  <si>
    <t>svhclaw.com</t>
  </si>
  <si>
    <t>https://www.inc.com/profile/skuvault</t>
  </si>
  <si>
    <t>SkuVault</t>
  </si>
  <si>
    <t>skuvault.com</t>
  </si>
  <si>
    <t>Louisville KY</t>
  </si>
  <si>
    <t>https://www.inc.com/profile/capture-higher-ed</t>
  </si>
  <si>
    <t>Capture Higher Ed</t>
  </si>
  <si>
    <t>capturehighered.com</t>
  </si>
  <si>
    <t>https://www.inc.com/profile/cuddle-clones</t>
  </si>
  <si>
    <t>Cuddle Clones</t>
  </si>
  <si>
    <t>cuddleclones.com</t>
  </si>
  <si>
    <t>https://www.inc.com/profile/doublemap</t>
  </si>
  <si>
    <t>DoubleMap</t>
  </si>
  <si>
    <t>journeyholdingcorp.com</t>
  </si>
  <si>
    <t>https://www.inc.com/profile/sales-xceleration</t>
  </si>
  <si>
    <t>Sales Xceleration</t>
  </si>
  <si>
    <t>salesxceleration.com</t>
  </si>
  <si>
    <t>https://www.inc.com/profile/accucomp-appraisal-services</t>
  </si>
  <si>
    <t>Accucomp Appraisal Services</t>
  </si>
  <si>
    <t>accucompllc.com</t>
  </si>
  <si>
    <t>https://www.inc.com/profile/adaptive-nursing-and-healthcare-services</t>
  </si>
  <si>
    <t>Adaptive Nursing and Healthcare Services</t>
  </si>
  <si>
    <t>adaptiveindiana.com</t>
  </si>
  <si>
    <t>Fishers</t>
  </si>
  <si>
    <t>https://www.inc.com/profile/hms-global-maritime</t>
  </si>
  <si>
    <t>HMS Global Maritime</t>
  </si>
  <si>
    <t>aqsc.com</t>
  </si>
  <si>
    <t>125.7 Million</t>
  </si>
  <si>
    <t>New Albany</t>
  </si>
  <si>
    <t>https://www.inc.com/profile/patientbond</t>
  </si>
  <si>
    <t>PatientBond</t>
  </si>
  <si>
    <t>patientbond.com</t>
  </si>
  <si>
    <t>https://www.inc.com/profile/squadhelpcom</t>
  </si>
  <si>
    <t>Squadhelp.com</t>
  </si>
  <si>
    <t>squadhelp.com</t>
  </si>
  <si>
    <t>Hoffman Estates</t>
  </si>
  <si>
    <t>https://www.inc.com/profile/mns1-express</t>
  </si>
  <si>
    <t>MNS1 Express</t>
  </si>
  <si>
    <t>mns1express.com</t>
  </si>
  <si>
    <t>Bolingbrook</t>
  </si>
  <si>
    <t>https://www.inc.com/profile/first-stop-health</t>
  </si>
  <si>
    <t>First Stop Health</t>
  </si>
  <si>
    <t>fshealth.com</t>
  </si>
  <si>
    <t>https://www.inc.com/profile/competitive-range-solutions</t>
  </si>
  <si>
    <t>Competitive Range Solutions</t>
  </si>
  <si>
    <t>getcrs.com</t>
  </si>
  <si>
    <t>Alton</t>
  </si>
  <si>
    <t>https://www.inc.com/profile/loanpaymentpro</t>
  </si>
  <si>
    <t>LoanPaymentPro</t>
  </si>
  <si>
    <t>loanpaymentpro.com</t>
  </si>
  <si>
    <t>Bloomingdale</t>
  </si>
  <si>
    <t>https://www.inc.com/profile/vetnique-pet-products</t>
  </si>
  <si>
    <t>Vetnique Pet Products</t>
  </si>
  <si>
    <t>http://vetnique.com</t>
  </si>
  <si>
    <t>NAPERVILLE</t>
  </si>
  <si>
    <t>https://www.inc.com/profile/sevan-multi-site-solutions</t>
  </si>
  <si>
    <t>Sevan Multi-Site Solutions</t>
  </si>
  <si>
    <t>sevansolutions.com</t>
  </si>
  <si>
    <t>101.3 Million</t>
  </si>
  <si>
    <t>https://www.inc.com/profile/revived-exteriors</t>
  </si>
  <si>
    <t>Revived Exteriors</t>
  </si>
  <si>
    <t>revivedexteriors.com</t>
  </si>
  <si>
    <t>https://www.inc.com/profile/hireology</t>
  </si>
  <si>
    <t>Hireology</t>
  </si>
  <si>
    <t>hireology.com</t>
  </si>
  <si>
    <t>https://www.inc.com/profile/rivs</t>
  </si>
  <si>
    <t>RIVS</t>
  </si>
  <si>
    <t>rivs.com</t>
  </si>
  <si>
    <t>https://www.inc.com/profile/right-at-school</t>
  </si>
  <si>
    <t>Right at School</t>
  </si>
  <si>
    <t>rightatschool.com</t>
  </si>
  <si>
    <t>https://www.inc.com/profile/hbr-consulting</t>
  </si>
  <si>
    <t>HBR Consulting</t>
  </si>
  <si>
    <t>hbrconsulting.com</t>
  </si>
  <si>
    <t>70.8 Million</t>
  </si>
  <si>
    <t>https://www.inc.com/profile/keono</t>
  </si>
  <si>
    <t>keono</t>
  </si>
  <si>
    <t>keono.com</t>
  </si>
  <si>
    <t>elmhurst</t>
  </si>
  <si>
    <t>https://www.inc.com/profile/bisonoffice</t>
  </si>
  <si>
    <t>BisonOffice</t>
  </si>
  <si>
    <t>bisonoffice.com</t>
  </si>
  <si>
    <t>North Riverside</t>
  </si>
  <si>
    <t>https://www.inc.com/profile/cs-recruiting</t>
  </si>
  <si>
    <t>CS Recruiting</t>
  </si>
  <si>
    <t>cs-recruiting.com</t>
  </si>
  <si>
    <t>Highland Park</t>
  </si>
  <si>
    <t>https://www.inc.com/profile/lendr</t>
  </si>
  <si>
    <t>Lendr</t>
  </si>
  <si>
    <t>lendr.online</t>
  </si>
  <si>
    <t>https://www.inc.com/profile/lincoln-security-services</t>
  </si>
  <si>
    <t>Lincoln Security Services</t>
  </si>
  <si>
    <t>http://lincolnsecurityllc.com</t>
  </si>
  <si>
    <t>https://www.inc.com/profile/vs-carriers</t>
  </si>
  <si>
    <t>VS carriers</t>
  </si>
  <si>
    <t>vistatrans.com</t>
  </si>
  <si>
    <t>https://www.inc.com/profile/bottlerocket-media</t>
  </si>
  <si>
    <t>Bottlerocket Media</t>
  </si>
  <si>
    <t>bottlerocketmedia.net</t>
  </si>
  <si>
    <t>Oak Park</t>
  </si>
  <si>
    <t>https://www.inc.com/profile/crown-coverings</t>
  </si>
  <si>
    <t>Crown Coverings</t>
  </si>
  <si>
    <t>crowncoverings.com</t>
  </si>
  <si>
    <t>Roselle</t>
  </si>
  <si>
    <t>https://www.inc.com/profile/readerlink</t>
  </si>
  <si>
    <t>Readerlink</t>
  </si>
  <si>
    <t>readerlink.net</t>
  </si>
  <si>
    <t>https://www.inc.com/profile/real-restoration-group</t>
  </si>
  <si>
    <t>Real Restoration Group</t>
  </si>
  <si>
    <t>realrestoration.com</t>
  </si>
  <si>
    <t>https://www.inc.com/profile/the-shredder-medshred</t>
  </si>
  <si>
    <t>The Shredder + MedShred</t>
  </si>
  <si>
    <t>the-shredder.com</t>
  </si>
  <si>
    <t>https://www.inc.com/profile/converge-consulting</t>
  </si>
  <si>
    <t>Converge Consulting</t>
  </si>
  <si>
    <t>convergeconsulting.org</t>
  </si>
  <si>
    <t>https://www.inc.com/profile/annleo</t>
  </si>
  <si>
    <t>annLeo</t>
  </si>
  <si>
    <t>annleo.com</t>
  </si>
  <si>
    <t>https://www.inc.com/profile/heritage-group</t>
  </si>
  <si>
    <t>Heritage Group</t>
  </si>
  <si>
    <t>heritagebldg.com</t>
  </si>
  <si>
    <t>https://www.inc.com/profile/maui-leones</t>
  </si>
  <si>
    <t>Maui Leones</t>
  </si>
  <si>
    <t>coconutcondos.com</t>
  </si>
  <si>
    <t>https://www.inc.com/profile/lyfe-marketing</t>
  </si>
  <si>
    <t>LYFE Marketing</t>
  </si>
  <si>
    <t>http://lyfemarketing.com</t>
  </si>
  <si>
    <t>https://www.inc.com/profile/m-communications</t>
  </si>
  <si>
    <t>M-Communications</t>
  </si>
  <si>
    <t>mcommwireless.com</t>
  </si>
  <si>
    <t>Evans</t>
  </si>
  <si>
    <t>https://www.inc.com/profile/callrail</t>
  </si>
  <si>
    <t>CallRail</t>
  </si>
  <si>
    <t>callrail.com</t>
  </si>
  <si>
    <t>https://www.inc.com/profile/greentek-energy-systems</t>
  </si>
  <si>
    <t>Greentek Energy Systems</t>
  </si>
  <si>
    <t>greentekenergysystems.com</t>
  </si>
  <si>
    <t>https://www.inc.com/profile/struxure-outdoor</t>
  </si>
  <si>
    <t>StruXure Outdoor</t>
  </si>
  <si>
    <t>struxure.com</t>
  </si>
  <si>
    <t>Dahlonega</t>
  </si>
  <si>
    <t>https://www.inc.com/profile/salesloft</t>
  </si>
  <si>
    <t>SalesLoft</t>
  </si>
  <si>
    <t>salesloft.com</t>
  </si>
  <si>
    <t>https://www.inc.com/profile/premier-logistics-partners</t>
  </si>
  <si>
    <t>Premier Logistics Partners</t>
  </si>
  <si>
    <t>plplogistics.com</t>
  </si>
  <si>
    <t>https://www.inc.com/profile/the-surface-masters</t>
  </si>
  <si>
    <t>The Surface Masters</t>
  </si>
  <si>
    <t>thesurfacemasters.com</t>
  </si>
  <si>
    <t>https://www.inc.com/profile/healthcare-it-leaders</t>
  </si>
  <si>
    <t>Healthcare IT Leaders</t>
  </si>
  <si>
    <t>healthcareitleaders.com</t>
  </si>
  <si>
    <t>78.3 Million</t>
  </si>
  <si>
    <t>https://www.inc.com/profile/docmation</t>
  </si>
  <si>
    <t>Docmation</t>
  </si>
  <si>
    <t>docmation.com</t>
  </si>
  <si>
    <t>https://www.inc.com/profile/swift-straw-ii</t>
  </si>
  <si>
    <t>Swift Straw II</t>
  </si>
  <si>
    <t>swiftstraw.com</t>
  </si>
  <si>
    <t>https://www.inc.com/profile/tekstream-solutions</t>
  </si>
  <si>
    <t>TekStream Solutions</t>
  </si>
  <si>
    <t>tekstream.com</t>
  </si>
  <si>
    <t>https://www.inc.com/profile/homelectrical</t>
  </si>
  <si>
    <t>HomElectrical</t>
  </si>
  <si>
    <t>homelectrical.com</t>
  </si>
  <si>
    <t>kennesaw</t>
  </si>
  <si>
    <t>https://www.inc.com/profile/morrow-family-medicine</t>
  </si>
  <si>
    <t>Morrow Family Medicine</t>
  </si>
  <si>
    <t>morrowfammed.com</t>
  </si>
  <si>
    <t>https://www.inc.com/profile/efficient-home-services-of-florida</t>
  </si>
  <si>
    <t>Efficient Home Services of Florida</t>
  </si>
  <si>
    <t>ehsfl.com</t>
  </si>
  <si>
    <t>https://www.inc.com/profile/world-housing-solution</t>
  </si>
  <si>
    <t>World Housing Solution</t>
  </si>
  <si>
    <t>worldhousingsolution.com</t>
  </si>
  <si>
    <t>SANFORD</t>
  </si>
  <si>
    <t>https://www.inc.com/profile/advisors-education</t>
  </si>
  <si>
    <t>Advisors Education</t>
  </si>
  <si>
    <t>http://advisorseducation.com</t>
  </si>
  <si>
    <t>https://www.inc.com/profile/bore-tech-utilities</t>
  </si>
  <si>
    <t>Bore Tech Utilities</t>
  </si>
  <si>
    <t>http://bore-tech.net</t>
  </si>
  <si>
    <t>https://www.inc.com/profile/draken-international</t>
  </si>
  <si>
    <t>Draken International</t>
  </si>
  <si>
    <t>drakenintl.com</t>
  </si>
  <si>
    <t>https://www.inc.com/profile/healthcarecom</t>
  </si>
  <si>
    <t>HealthCare.com</t>
  </si>
  <si>
    <t>healthcare.com</t>
  </si>
  <si>
    <t>45.5 Million</t>
  </si>
  <si>
    <t>https://www.inc.com/profile/chewy</t>
  </si>
  <si>
    <t>Chewy</t>
  </si>
  <si>
    <t>chewy.com</t>
  </si>
  <si>
    <t>3.5 Billion</t>
  </si>
  <si>
    <t>Dania Beach</t>
  </si>
  <si>
    <t>https://www.inc.com/profile/fp-property-restoration</t>
  </si>
  <si>
    <t>FP Property Restoration</t>
  </si>
  <si>
    <t>fprestoration.com</t>
  </si>
  <si>
    <t>https://www.inc.com/profile/ienjoy</t>
  </si>
  <si>
    <t>Ienjoy</t>
  </si>
  <si>
    <t>http://ienjoyhome.com</t>
  </si>
  <si>
    <t>40.9 Million</t>
  </si>
  <si>
    <t>https://www.inc.com/profile/stratus-video</t>
  </si>
  <si>
    <t>Stratus Video</t>
  </si>
  <si>
    <t>stratusvideo.com</t>
  </si>
  <si>
    <t>https://www.inc.com/profile/the-hoth</t>
  </si>
  <si>
    <t>The Hoth</t>
  </si>
  <si>
    <t>thehoth.com</t>
  </si>
  <si>
    <t>https://www.inc.com/profile/street-smart-transmission</t>
  </si>
  <si>
    <t>Street Smart Transmission</t>
  </si>
  <si>
    <t>streetsmarttransmission.com</t>
  </si>
  <si>
    <t>https://www.inc.com/profile/united-energy-services</t>
  </si>
  <si>
    <t>United Energy Services</t>
  </si>
  <si>
    <t>unitedenergyservices.com</t>
  </si>
  <si>
    <t>https://www.inc.com/profile/corkcicle</t>
  </si>
  <si>
    <t>Corkcicle</t>
  </si>
  <si>
    <t>corkcicle.com</t>
  </si>
  <si>
    <t>59.8 Million</t>
  </si>
  <si>
    <t>https://www.inc.com/profile/flexfunds-etp</t>
  </si>
  <si>
    <t>FlexFunds ETP</t>
  </si>
  <si>
    <t>flexfunds.com</t>
  </si>
  <si>
    <t>https://www.inc.com/profile/staffing-specifix</t>
  </si>
  <si>
    <t>Staffing Specifix</t>
  </si>
  <si>
    <t>staffingspecifix.com</t>
  </si>
  <si>
    <t>https://www.inc.com/profile/3blue-media</t>
  </si>
  <si>
    <t>3Blue Media</t>
  </si>
  <si>
    <t>3bluemedia.com</t>
  </si>
  <si>
    <t>https://www.inc.com/profile/digital-brew</t>
  </si>
  <si>
    <t>Digital Brew</t>
  </si>
  <si>
    <t>digitalbrew.com</t>
  </si>
  <si>
    <t>https://www.inc.com/profile/source-1-solutions</t>
  </si>
  <si>
    <t>Source 1 Solutions</t>
  </si>
  <si>
    <t>source1solutions.com</t>
  </si>
  <si>
    <t>https://www.inc.com/profile/sobe-promos</t>
  </si>
  <si>
    <t>SoBe Promos</t>
  </si>
  <si>
    <t>sobepromos.com</t>
  </si>
  <si>
    <t>https://www.inc.com/profile/3b-medical</t>
  </si>
  <si>
    <t>3B Medical</t>
  </si>
  <si>
    <t>3bproducts.com</t>
  </si>
  <si>
    <t>Winter Haven</t>
  </si>
  <si>
    <t>https://www.inc.com/profile/baldwin-risk-partners</t>
  </si>
  <si>
    <t>Baldwin Risk Partners</t>
  </si>
  <si>
    <t>baldwinriskpartners.com</t>
  </si>
  <si>
    <t>79.8 Million</t>
  </si>
  <si>
    <t>https://www.inc.com/profile/katz-capital</t>
  </si>
  <si>
    <t>Katz Capital</t>
  </si>
  <si>
    <t>katzcapital.com</t>
  </si>
  <si>
    <t>https://www.inc.com/profile/hawkers-asian-street-fare</t>
  </si>
  <si>
    <t>Hawkers Asian Street Fare</t>
  </si>
  <si>
    <t>eathawkers.com</t>
  </si>
  <si>
    <t>https://www.inc.com/profile/berlin-motors---efendos-global</t>
  </si>
  <si>
    <t>Berlin Motors - Efendos Global</t>
  </si>
  <si>
    <t>berlinmotorslogistics.com</t>
  </si>
  <si>
    <t>https://www.inc.com/profile/proconstruction</t>
  </si>
  <si>
    <t>ProConstruction</t>
  </si>
  <si>
    <t>completedki.com</t>
  </si>
  <si>
    <t>Pensacola, FL</t>
  </si>
  <si>
    <t>https://www.inc.com/profile/homecare-connect</t>
  </si>
  <si>
    <t>HomeCare Connect</t>
  </si>
  <si>
    <t>homecareconnect.com</t>
  </si>
  <si>
    <t>https://www.inc.com/profile/engage-peo</t>
  </si>
  <si>
    <t>Engage PEO</t>
  </si>
  <si>
    <t>engagepeo.com</t>
  </si>
  <si>
    <t>https://www.inc.com/profile/rockway-exhibits-events</t>
  </si>
  <si>
    <t>Rockway Exhibits + Events</t>
  </si>
  <si>
    <t>rockwayexhibits.com</t>
  </si>
  <si>
    <t>https://www.inc.com/profile/anova-marine-insurance</t>
  </si>
  <si>
    <t>ANOVA Marine Insurance</t>
  </si>
  <si>
    <t>anovamarine.com</t>
  </si>
  <si>
    <t>https://www.inc.com/profile/digital-edge</t>
  </si>
  <si>
    <t>Digital Edge</t>
  </si>
  <si>
    <t>http://digitaledge.marketing</t>
  </si>
  <si>
    <t>https://www.inc.com/profile/inteletech-global</t>
  </si>
  <si>
    <t>Inteletech Global</t>
  </si>
  <si>
    <t>inteletechglobal.com</t>
  </si>
  <si>
    <t>Altamonte Springs</t>
  </si>
  <si>
    <t>https://www.inc.com/profile/plumbing-hvac-seo</t>
  </si>
  <si>
    <t>Plumbing &amp; HVAC SEO</t>
  </si>
  <si>
    <t>plumberseo.net</t>
  </si>
  <si>
    <t>https://www.inc.com/profile/duvals-fresh-local-seafood</t>
  </si>
  <si>
    <t>Duval's Fresh. Local. Seafood.</t>
  </si>
  <si>
    <t>duvalsfls.com</t>
  </si>
  <si>
    <t>https://www.inc.com/profile/skyplanner</t>
  </si>
  <si>
    <t>SkyPlanner</t>
  </si>
  <si>
    <t>theskyplanner.com</t>
  </si>
  <si>
    <t>https://www.inc.com/profile/victor-12</t>
  </si>
  <si>
    <t>Victor 12</t>
  </si>
  <si>
    <t>victor12.com</t>
  </si>
  <si>
    <t>https://www.inc.com/profile/meridian-star-pos</t>
  </si>
  <si>
    <t>Meridian Star POS</t>
  </si>
  <si>
    <t>mstarpos.com</t>
  </si>
  <si>
    <t>Oakland Park</t>
  </si>
  <si>
    <t>https://www.inc.com/profile/placers</t>
  </si>
  <si>
    <t>Placers</t>
  </si>
  <si>
    <t>myplacers.com</t>
  </si>
  <si>
    <t>https://www.inc.com/profile/radius-networks</t>
  </si>
  <si>
    <t>Radius Networks</t>
  </si>
  <si>
    <t>radiusnetworks.com</t>
  </si>
  <si>
    <t>https://www.inc.com/profile/prosource360-consulting-services</t>
  </si>
  <si>
    <t>ProSource360 Consulting Services</t>
  </si>
  <si>
    <t>http://prosource360.com</t>
  </si>
  <si>
    <t>https://www.inc.com/profile/blueprint-consulting-services</t>
  </si>
  <si>
    <t>Blueprint Consulting Services</t>
  </si>
  <si>
    <t>blueprintcsg.com</t>
  </si>
  <si>
    <t>https://www.inc.com/profile/oasys</t>
  </si>
  <si>
    <t>Oasys</t>
  </si>
  <si>
    <t>oasysic.com</t>
  </si>
  <si>
    <t>https://www.inc.com/profile/peoples-television</t>
  </si>
  <si>
    <t>People's Television</t>
  </si>
  <si>
    <t>http://www.peoples.tv</t>
  </si>
  <si>
    <t>https://www.inc.com/profile/simple-energy</t>
  </si>
  <si>
    <t>Simple Energy</t>
  </si>
  <si>
    <t>simpleenergy.com</t>
  </si>
  <si>
    <t>45.4 Million</t>
  </si>
  <si>
    <t>https://www.inc.com/profile/foundation-software-group</t>
  </si>
  <si>
    <t>Foundation Software Group</t>
  </si>
  <si>
    <t>foundationsg.com</t>
  </si>
  <si>
    <t>Evergreen</t>
  </si>
  <si>
    <t>https://www.inc.com/profile/tipping-point-solutions</t>
  </si>
  <si>
    <t>Tipping Point Solutions</t>
  </si>
  <si>
    <t>tp-solutions.com</t>
  </si>
  <si>
    <t>https://www.inc.com/profile/marijuana-business-daily</t>
  </si>
  <si>
    <t>Marijuana Business Daily</t>
  </si>
  <si>
    <t>mjbizdaily.com</t>
  </si>
  <si>
    <t>https://www.inc.com/profile/directdefense</t>
  </si>
  <si>
    <t>DirectDefense</t>
  </si>
  <si>
    <t>directdefense.com</t>
  </si>
  <si>
    <t>https://www.inc.com/profile/dizzion</t>
  </si>
  <si>
    <t>Dizzion</t>
  </si>
  <si>
    <t>dizzion.com</t>
  </si>
  <si>
    <t>https://www.inc.com/profile/peersource</t>
  </si>
  <si>
    <t>PeerSource</t>
  </si>
  <si>
    <t>mypeersource.com</t>
  </si>
  <si>
    <t>https://www.inc.com/profile/kodiak-building-partners</t>
  </si>
  <si>
    <t>Kodiak Building Partners</t>
  </si>
  <si>
    <t>kodiakbp.com</t>
  </si>
  <si>
    <t>https://www.inc.com/profile/kumparison</t>
  </si>
  <si>
    <t>Kumparison</t>
  </si>
  <si>
    <t>compareinsurancequotes.com</t>
  </si>
  <si>
    <t>https://www.inc.com/profile/the-music-room</t>
  </si>
  <si>
    <t>The Music Room</t>
  </si>
  <si>
    <t>tmraudio.com</t>
  </si>
  <si>
    <t>https://www.inc.com/profile/verblio</t>
  </si>
  <si>
    <t>Verblio</t>
  </si>
  <si>
    <t>verblio.com</t>
  </si>
  <si>
    <t>https://www.inc.com/profile/selling-simplified</t>
  </si>
  <si>
    <t>Selling Simplified</t>
  </si>
  <si>
    <t>sellingsimplified.com</t>
  </si>
  <si>
    <t>https://www.inc.com/profile/acertara-acoustic-laboratories</t>
  </si>
  <si>
    <t>Acertara Acoustic Laboratories</t>
  </si>
  <si>
    <t>acertaralabs.com</t>
  </si>
  <si>
    <t>https://www.inc.com/profile/revel-interactive</t>
  </si>
  <si>
    <t>Revel Interactive</t>
  </si>
  <si>
    <t>revelinteractive.com</t>
  </si>
  <si>
    <t>https://www.inc.com/profile/parsonex-enterprises</t>
  </si>
  <si>
    <t>Parsonex Enterprises</t>
  </si>
  <si>
    <t>parsonex.com</t>
  </si>
  <si>
    <t>https://www.inc.com/profile/amenity-health</t>
  </si>
  <si>
    <t>Amenity Health</t>
  </si>
  <si>
    <t>amenityhealth.com</t>
  </si>
  <si>
    <t>https://www.inc.com/profile/tricopian</t>
  </si>
  <si>
    <t>Tricopian</t>
  </si>
  <si>
    <t>fuel-rod.com</t>
  </si>
  <si>
    <t>https://www.inc.com/profile/kenna-security</t>
  </si>
  <si>
    <t>Kenna Security</t>
  </si>
  <si>
    <t>kennasecurity.com</t>
  </si>
  <si>
    <t>https://www.inc.com/profile/thigo-international</t>
  </si>
  <si>
    <t>Thigo International</t>
  </si>
  <si>
    <t>gemorie.com</t>
  </si>
  <si>
    <t>SAN GABRIEL</t>
  </si>
  <si>
    <t>https://www.inc.com/profile/beauty-bakerie-cosmetics-brand</t>
  </si>
  <si>
    <t>Beauty Bakerie Cosmetics Brand</t>
  </si>
  <si>
    <t>beautybakerie.com</t>
  </si>
  <si>
    <t>https://www.inc.com/profile/bayinfotech</t>
  </si>
  <si>
    <t>BayInfotech</t>
  </si>
  <si>
    <t>bay-infotech.com</t>
  </si>
  <si>
    <t>https://www.inc.com/profile/rebbl</t>
  </si>
  <si>
    <t>Rebbl</t>
  </si>
  <si>
    <t>http://rebbl.co</t>
  </si>
  <si>
    <t>Emeryville</t>
  </si>
  <si>
    <t>https://www.inc.com/profile/bmnt-partners</t>
  </si>
  <si>
    <t>BMNT Partners</t>
  </si>
  <si>
    <t>bmnt.com</t>
  </si>
  <si>
    <t>https://www.inc.com/profile/be-social</t>
  </si>
  <si>
    <t>Be Social</t>
  </si>
  <si>
    <t>http://besocialpr.com</t>
  </si>
  <si>
    <t>https://www.inc.com/profile/zoom-video-communications</t>
  </si>
  <si>
    <t>Zoom Video Communications</t>
  </si>
  <si>
    <t>http://zoom.com</t>
  </si>
  <si>
    <t>151.5 Million</t>
  </si>
  <si>
    <t>https://www.inc.com/profile/qubole</t>
  </si>
  <si>
    <t>Qubole</t>
  </si>
  <si>
    <t>qubole.com</t>
  </si>
  <si>
    <t>https://www.inc.com/profile/appsflyer</t>
  </si>
  <si>
    <t>AppsFlyer</t>
  </si>
  <si>
    <t>appsflyer.com</t>
  </si>
  <si>
    <t>https://www.inc.com/profile/zippypaws</t>
  </si>
  <si>
    <t>ZippyPaws</t>
  </si>
  <si>
    <t>zippypaws.com</t>
  </si>
  <si>
    <t>https://www.inc.com/profile/united-carports</t>
  </si>
  <si>
    <t>United Carports</t>
  </si>
  <si>
    <t>unitedcarports.com</t>
  </si>
  <si>
    <t>https://www.inc.com/profile/resident360</t>
  </si>
  <si>
    <t>Resident360</t>
  </si>
  <si>
    <t>resident360.com</t>
  </si>
  <si>
    <t>https://www.inc.com/profile/total-technology-results</t>
  </si>
  <si>
    <t>Total Technology Results</t>
  </si>
  <si>
    <t>totaltr.com</t>
  </si>
  <si>
    <t>https://www.inc.com/profile/lastline</t>
  </si>
  <si>
    <t>Lastline</t>
  </si>
  <si>
    <t>lastline.com</t>
  </si>
  <si>
    <t>https://www.inc.com/profile/fit-body-boot-camp</t>
  </si>
  <si>
    <t>Fit Body Boot Camp</t>
  </si>
  <si>
    <t>fitbodybootcamp.com</t>
  </si>
  <si>
    <t>Chino Hills</t>
  </si>
  <si>
    <t>https://www.inc.com/profile/reltio</t>
  </si>
  <si>
    <t>Reltio</t>
  </si>
  <si>
    <t>reltio.com</t>
  </si>
  <si>
    <t>Redwood Shores</t>
  </si>
  <si>
    <t>https://www.inc.com/profile/tiger-analytics</t>
  </si>
  <si>
    <t>Tiger Analytics</t>
  </si>
  <si>
    <t>tigeranalytics.com</t>
  </si>
  <si>
    <t>https://www.inc.com/profile/unitas-global</t>
  </si>
  <si>
    <t>Unitas Global</t>
  </si>
  <si>
    <t>unitasglobal.com</t>
  </si>
  <si>
    <t>https://www.inc.com/profile/chewse</t>
  </si>
  <si>
    <t>Chewse</t>
  </si>
  <si>
    <t>chewse.com</t>
  </si>
  <si>
    <t>https://www.inc.com/profile/proequity-asset-management</t>
  </si>
  <si>
    <t>ProEquity Asset Management</t>
  </si>
  <si>
    <t>proequityam.com</t>
  </si>
  <si>
    <t>https://www.inc.com/profile/bigbinary</t>
  </si>
  <si>
    <t>BigBinary</t>
  </si>
  <si>
    <t>bigbinary.com</t>
  </si>
  <si>
    <t>https://www.inc.com/profile/geolinks</t>
  </si>
  <si>
    <t>GeoLinks</t>
  </si>
  <si>
    <t>geolinks.com</t>
  </si>
  <si>
    <t>https://www.inc.com/profile/sage-millimeter</t>
  </si>
  <si>
    <t>Sage Millimeter</t>
  </si>
  <si>
    <t>http://sagemillimeter.com</t>
  </si>
  <si>
    <t>https://www.inc.com/profile/vitality-bowls-enterprise</t>
  </si>
  <si>
    <t>Vitality Bowls Enterprise</t>
  </si>
  <si>
    <t>vitalitybowls.com</t>
  </si>
  <si>
    <t>https://www.inc.com/profile/plutora</t>
  </si>
  <si>
    <t>Plutora</t>
  </si>
  <si>
    <t>plutora.com</t>
  </si>
  <si>
    <t>https://www.inc.com/profile/back-at-you</t>
  </si>
  <si>
    <t>Back at You</t>
  </si>
  <si>
    <t>http://backatyou.com</t>
  </si>
  <si>
    <t>https://www.inc.com/profile/denny-cherry-associates-consulting</t>
  </si>
  <si>
    <t>Denny Cherry &amp; Associates Consulting</t>
  </si>
  <si>
    <t>dcac.com</t>
  </si>
  <si>
    <t>https://www.inc.com/profile/blossom-ridge-home-health</t>
  </si>
  <si>
    <t>Blossom Ridge Home Health</t>
  </si>
  <si>
    <t>blossomridge.com</t>
  </si>
  <si>
    <t>https://www.inc.com/profile/circa-interactive</t>
  </si>
  <si>
    <t>Circa Interactive</t>
  </si>
  <si>
    <t>circaedu.com</t>
  </si>
  <si>
    <t>https://www.inc.com/profile/dogtown-media</t>
  </si>
  <si>
    <t>Dogtown Media</t>
  </si>
  <si>
    <t>http://dogtownmedia.com</t>
  </si>
  <si>
    <t>https://www.inc.com/profile/ecutopia</t>
  </si>
  <si>
    <t>ecUtopia</t>
  </si>
  <si>
    <t>ecutopia.com</t>
  </si>
  <si>
    <t>https://www.inc.com/profile/nri-usa</t>
  </si>
  <si>
    <t>NRI USA</t>
  </si>
  <si>
    <t>nri-distribution.com</t>
  </si>
  <si>
    <t>40.3 Million</t>
  </si>
  <si>
    <t>https://www.inc.com/profile/boa-logistics</t>
  </si>
  <si>
    <t>Boa Logistics</t>
  </si>
  <si>
    <t>boalogistics.com</t>
  </si>
  <si>
    <t>https://www.inc.com/profile/edlogical-group-corp</t>
  </si>
  <si>
    <t>Edlogical Group Corp</t>
  </si>
  <si>
    <t>edlogical.com</t>
  </si>
  <si>
    <t>Long Beach</t>
  </si>
  <si>
    <t>https://www.inc.com/profile/incedo</t>
  </si>
  <si>
    <t>Incedo</t>
  </si>
  <si>
    <t>incedoinc.com</t>
  </si>
  <si>
    <t>68.4 Million</t>
  </si>
  <si>
    <t>https://www.inc.com/profile/whois-api</t>
  </si>
  <si>
    <t>Whois API</t>
  </si>
  <si>
    <t>whoisxmlapi.com</t>
  </si>
  <si>
    <t>https://www.inc.com/profile/marksys</t>
  </si>
  <si>
    <t>MarkSYS</t>
  </si>
  <si>
    <t>themarksys.com</t>
  </si>
  <si>
    <t>https://www.inc.com/profile/reflex-sales-group</t>
  </si>
  <si>
    <t>Reflex Sales Group</t>
  </si>
  <si>
    <t>reflexsalesgroup.com</t>
  </si>
  <si>
    <t>Thousand Oaks</t>
  </si>
  <si>
    <t>https://www.inc.com/profile/aligne-wealth-preservation-insurance-services</t>
  </si>
  <si>
    <t>Aligne Wealth Preservation &amp; Insurance Services</t>
  </si>
  <si>
    <t>http://alignewealth.com</t>
  </si>
  <si>
    <t>https://www.inc.com/profile/hispanispace</t>
  </si>
  <si>
    <t>HispaniSpace</t>
  </si>
  <si>
    <t>thinknowresearch.com</t>
  </si>
  <si>
    <t>https://www.inc.com/profile/the-agency</t>
  </si>
  <si>
    <t>The Agency</t>
  </si>
  <si>
    <t>theagencyre.com</t>
  </si>
  <si>
    <t>107 Million</t>
  </si>
  <si>
    <t>https://www.inc.com/profile/epic-freight-solutions</t>
  </si>
  <si>
    <t>Epic Freight Solutions</t>
  </si>
  <si>
    <t>epicfs.com</t>
  </si>
  <si>
    <t>Lawndale</t>
  </si>
  <si>
    <t>https://www.inc.com/profile/forshay</t>
  </si>
  <si>
    <t>Forshay</t>
  </si>
  <si>
    <t>forshay.com</t>
  </si>
  <si>
    <t>https://www.inc.com/profile/maxton-company</t>
  </si>
  <si>
    <t>Maxton &amp; Company</t>
  </si>
  <si>
    <t>maxtonandcompany.com</t>
  </si>
  <si>
    <t>https://www.inc.com/profile/comfort-now</t>
  </si>
  <si>
    <t>Comfort Now</t>
  </si>
  <si>
    <t>comfort-now.com</t>
  </si>
  <si>
    <t>Visalia</t>
  </si>
  <si>
    <t>https://www.inc.com/profile/nationwide-real-estate-executives</t>
  </si>
  <si>
    <t>Nationwide Real Estate Executives</t>
  </si>
  <si>
    <t>nreliving.com</t>
  </si>
  <si>
    <t>Buena Park</t>
  </si>
  <si>
    <t>https://www.inc.com/profile/wonita-international</t>
  </si>
  <si>
    <t>Wonita International</t>
  </si>
  <si>
    <t>danzia.com</t>
  </si>
  <si>
    <t>SAN JOSE</t>
  </si>
  <si>
    <t>https://www.inc.com/profile/new-law-business-model</t>
  </si>
  <si>
    <t>New Law Business Model</t>
  </si>
  <si>
    <t>newlawbusinessmodel.com</t>
  </si>
  <si>
    <t>Renson</t>
  </si>
  <si>
    <t>https://www.inc.com/profile/optima-tax-relief</t>
  </si>
  <si>
    <t>Optima Tax Relief</t>
  </si>
  <si>
    <t>optimataxrelief.com</t>
  </si>
  <si>
    <t>https://www.inc.com/profile/360-payments</t>
  </si>
  <si>
    <t>360 Payments</t>
  </si>
  <si>
    <t>360payments.com</t>
  </si>
  <si>
    <t>https://www.inc.com/profile/stackcommerce</t>
  </si>
  <si>
    <t>StackCommerce</t>
  </si>
  <si>
    <t>stackcommerce.com</t>
  </si>
  <si>
    <t>46.5 Million</t>
  </si>
  <si>
    <t>https://www.inc.com/profile/windsong-productions</t>
  </si>
  <si>
    <t>Windsong Productions</t>
  </si>
  <si>
    <t>windsongpro.com</t>
  </si>
  <si>
    <t>https://www.inc.com/profile/ctems</t>
  </si>
  <si>
    <t>Ctems</t>
  </si>
  <si>
    <t>http://ctems-inc.com</t>
  </si>
  <si>
    <t>Milpitas</t>
  </si>
  <si>
    <t>https://www.inc.com/profile/royal-interpack-group-usa</t>
  </si>
  <si>
    <t>Royal Interpack Group USA</t>
  </si>
  <si>
    <t>royalinterpackusa.com</t>
  </si>
  <si>
    <t>RIVERSIDE</t>
  </si>
  <si>
    <t>https://www.inc.com/profile/agent-elite</t>
  </si>
  <si>
    <t>Agent Elite</t>
  </si>
  <si>
    <t>agentelite.com</t>
  </si>
  <si>
    <t>https://www.inc.com/profile/hnm-systems</t>
  </si>
  <si>
    <t>HNM Systems</t>
  </si>
  <si>
    <t>hnmsystems.com</t>
  </si>
  <si>
    <t>https://www.inc.com/profile/campuslogic</t>
  </si>
  <si>
    <t>CampusLogic</t>
  </si>
  <si>
    <t>campuslogic.com</t>
  </si>
  <si>
    <t>Chandler,</t>
  </si>
  <si>
    <t>https://www.inc.com/profile/skysis</t>
  </si>
  <si>
    <t>Skysis</t>
  </si>
  <si>
    <t>skysis.com</t>
  </si>
  <si>
    <t>https://www.inc.com/profile/mosaic451</t>
  </si>
  <si>
    <t>Mosaic451</t>
  </si>
  <si>
    <t>mosaic451.com</t>
  </si>
  <si>
    <t>https://www.inc.com/profile/upper-edge-technologies</t>
  </si>
  <si>
    <t>Upper Edge Technologies</t>
  </si>
  <si>
    <t>upperedgetech.com</t>
  </si>
  <si>
    <t>West Memphis</t>
  </si>
  <si>
    <t>https://www.inc.com/profile/r2c</t>
  </si>
  <si>
    <t>R2C</t>
  </si>
  <si>
    <t>r2c-inc.com</t>
  </si>
  <si>
    <t>https://www.inc.com/profile/wilson-shaw-information-technology</t>
  </si>
  <si>
    <t>Wilson Shaw Information Technology</t>
  </si>
  <si>
    <t>shawtechnology.com</t>
  </si>
  <si>
    <t>https://www.inc.com/profile/spartan-value-investors</t>
  </si>
  <si>
    <t>Spartan Value Investors</t>
  </si>
  <si>
    <t>spartaninvest.com</t>
  </si>
  <si>
    <t>https://www.inc.com/profile/nou-systems</t>
  </si>
  <si>
    <t>Nou Systems</t>
  </si>
  <si>
    <t>http://nou-systems.com</t>
  </si>
  <si>
    <t>23.2 Million</t>
  </si>
  <si>
    <t>HUNTSVILLE</t>
  </si>
  <si>
    <t>https://www.inc.com/profile/brookstone-restoration</t>
  </si>
  <si>
    <t>Brookstone Restoration</t>
  </si>
  <si>
    <t>brookstonerestoration.com</t>
  </si>
  <si>
    <t>Bessemer</t>
  </si>
  <si>
    <t>https://www.inc.com/profile/truland-homes</t>
  </si>
  <si>
    <t>Truland Homes</t>
  </si>
  <si>
    <t>trulandhomes.com</t>
  </si>
  <si>
    <t>97.2 Million</t>
  </si>
  <si>
    <t>Spanish Fort</t>
  </si>
  <si>
    <t>https://www.inc.com/profile/nextgen-federal-systems</t>
  </si>
  <si>
    <t>NextGen Federal Systems</t>
  </si>
  <si>
    <t>nextgenfed.com</t>
  </si>
  <si>
    <t>Morgantown</t>
  </si>
  <si>
    <t>https://www.inc.com/profile/eyekor</t>
  </si>
  <si>
    <t>EyeKor</t>
  </si>
  <si>
    <t>eyekor.com</t>
  </si>
  <si>
    <t>https://www.inc.com/profile/carnivore-meat-company</t>
  </si>
  <si>
    <t>Carnivore Meat Company</t>
  </si>
  <si>
    <t>vitalessentialsraw.com</t>
  </si>
  <si>
    <t>https://www.inc.com/profile/farwell</t>
  </si>
  <si>
    <t>Farwell</t>
  </si>
  <si>
    <t>gofarwell.com</t>
  </si>
  <si>
    <t>https://www.inc.com/profile/foster-crown</t>
  </si>
  <si>
    <t>Foster Crown</t>
  </si>
  <si>
    <t>fostercrown.com</t>
  </si>
  <si>
    <t>Delafield</t>
  </si>
  <si>
    <t>https://www.inc.com/profile/bluetree-network</t>
  </si>
  <si>
    <t>Bluetree Network</t>
  </si>
  <si>
    <t>bluetreenetwork.com</t>
  </si>
  <si>
    <t>51.2 Million</t>
  </si>
  <si>
    <t>https://www.inc.com/profile/discussio</t>
  </si>
  <si>
    <t>Discuss.io</t>
  </si>
  <si>
    <t>http://discuss.io</t>
  </si>
  <si>
    <t>https://www.inc.com/profile/the-snapbar</t>
  </si>
  <si>
    <t>The SnapBar</t>
  </si>
  <si>
    <t>thesnapbar.com</t>
  </si>
  <si>
    <t>Gig Harbor</t>
  </si>
  <si>
    <t>https://www.inc.com/profile/brivity</t>
  </si>
  <si>
    <t>Brivity</t>
  </si>
  <si>
    <t>brivity.com</t>
  </si>
  <si>
    <t>https://www.inc.com/profile/lighter-capital</t>
  </si>
  <si>
    <t>Lighter Capital</t>
  </si>
  <si>
    <t>lightercapital.com</t>
  </si>
  <si>
    <t>https://www.inc.com/profile/lenora-systems</t>
  </si>
  <si>
    <t>Lenora Systems</t>
  </si>
  <si>
    <t>lenorasystems.com</t>
  </si>
  <si>
    <t>https://www.inc.com/profile/tectonic-audio-labs</t>
  </si>
  <si>
    <t>Tectonic Audio Labs</t>
  </si>
  <si>
    <t>tectonicaudiolabs.com</t>
  </si>
  <si>
    <t>Woodinville</t>
  </si>
  <si>
    <t>https://www.inc.com/profile/pillar-properties</t>
  </si>
  <si>
    <t>Pillar Properties</t>
  </si>
  <si>
    <t>pillarproperties.com</t>
  </si>
  <si>
    <t>68.7 Million</t>
  </si>
  <si>
    <t>https://www.inc.com/profile/tranquility-dental-wellness-center</t>
  </si>
  <si>
    <t>Tranquility Dental Wellness Center</t>
  </si>
  <si>
    <t>tranquilitydentalwellness.com</t>
  </si>
  <si>
    <t>Lacey</t>
  </si>
  <si>
    <t>https://www.inc.com/profile/smart-energy-today</t>
  </si>
  <si>
    <t>Smart Energy Today</t>
  </si>
  <si>
    <t>smartenergytoday.net</t>
  </si>
  <si>
    <t>Tumwater</t>
  </si>
  <si>
    <t>https://www.inc.com/profile/capitol-bridge</t>
  </si>
  <si>
    <t>Capitol Bridge</t>
  </si>
  <si>
    <t>capitolbridgellc.com</t>
  </si>
  <si>
    <t>https://www.inc.com/profile/odl-services</t>
  </si>
  <si>
    <t>ODL Services</t>
  </si>
  <si>
    <t>odlservices.com</t>
  </si>
  <si>
    <t>https://www.inc.com/profile/the-building-people</t>
  </si>
  <si>
    <t>The Building People</t>
  </si>
  <si>
    <t>http://thebuildingpeople.com</t>
  </si>
  <si>
    <t>LEESBURG</t>
  </si>
  <si>
    <t>https://www.inc.com/profile/spinnaker-consulting-group</t>
  </si>
  <si>
    <t>Spinnaker Consulting Group</t>
  </si>
  <si>
    <t>http://spinnakerconsultinggroup.com</t>
  </si>
  <si>
    <t>https://www.inc.com/profile/dynamo-technologies</t>
  </si>
  <si>
    <t>Dynamo Technologies</t>
  </si>
  <si>
    <t>dynamotechnologies.com</t>
  </si>
  <si>
    <t>https://www.inc.com/profile/techanax</t>
  </si>
  <si>
    <t>TechAnax</t>
  </si>
  <si>
    <t>techanax.com</t>
  </si>
  <si>
    <t>https://www.inc.com/profile/nivid-infotech</t>
  </si>
  <si>
    <t>Nivid Infotech</t>
  </si>
  <si>
    <t>nividit.com</t>
  </si>
  <si>
    <t>https://www.inc.com/profile/vividcortex</t>
  </si>
  <si>
    <t>VividCortex</t>
  </si>
  <si>
    <t>vividcortex.com</t>
  </si>
  <si>
    <t>https://www.inc.com/profile/shr-consulting-group</t>
  </si>
  <si>
    <t>SHR Consulting Group</t>
  </si>
  <si>
    <t>shrgroupllc.com</t>
  </si>
  <si>
    <t>https://www.inc.com/profile/verato</t>
  </si>
  <si>
    <t>Verato</t>
  </si>
  <si>
    <t>verato.com</t>
  </si>
  <si>
    <t>https://www.inc.com/profile/javelin-group</t>
  </si>
  <si>
    <t>Javelin Group</t>
  </si>
  <si>
    <t>javelindc.com</t>
  </si>
  <si>
    <t>https://www.inc.com/profile/washington-capital-partners</t>
  </si>
  <si>
    <t>Washington Capital Partners</t>
  </si>
  <si>
    <t>washingtoncapitalpartners.com</t>
  </si>
  <si>
    <t>https://www.inc.com/profile/practice-promotions</t>
  </si>
  <si>
    <t>Practice Promotions</t>
  </si>
  <si>
    <t>practicepromotions.net</t>
  </si>
  <si>
    <t>https://www.inc.com/profile/capital-square-1031</t>
  </si>
  <si>
    <t>Capital Square 1031</t>
  </si>
  <si>
    <t>capitalsquare1031.com</t>
  </si>
  <si>
    <t>https://www.inc.com/profile/threat-tec</t>
  </si>
  <si>
    <t>Threat Tec</t>
  </si>
  <si>
    <t>threattec.com</t>
  </si>
  <si>
    <t>https://www.inc.com/profile/momentum-solutionz</t>
  </si>
  <si>
    <t>Momentum Solutionz</t>
  </si>
  <si>
    <t>momentumsolutionz.com</t>
  </si>
  <si>
    <t>Roanoke</t>
  </si>
  <si>
    <t>https://www.inc.com/profile/validation-associates</t>
  </si>
  <si>
    <t>Validation Associates</t>
  </si>
  <si>
    <t>validationassociates.com</t>
  </si>
  <si>
    <t>https://www.inc.com/profile/buzz-franchise-brands</t>
  </si>
  <si>
    <t>Buzz Franchise Brands</t>
  </si>
  <si>
    <t>buzzfranchisebrands.com</t>
  </si>
  <si>
    <t>https://www.inc.com/profile/torchlight-hire</t>
  </si>
  <si>
    <t>TorchLight Hire</t>
  </si>
  <si>
    <t>torchlighthire.com</t>
  </si>
  <si>
    <t>https://www.inc.com/profile/sequoia-holdings</t>
  </si>
  <si>
    <t>SEQUOIA HOLDINGS</t>
  </si>
  <si>
    <t>sequoiainc.com</t>
  </si>
  <si>
    <t>https://www.inc.com/profile/1st-class-real-estate</t>
  </si>
  <si>
    <t>1st Class Real Estate</t>
  </si>
  <si>
    <t>1stclassrealestate.com</t>
  </si>
  <si>
    <t>https://www.inc.com/profile/2020-teknology</t>
  </si>
  <si>
    <t>2020 Teknology</t>
  </si>
  <si>
    <t>2020teknology.com</t>
  </si>
  <si>
    <t>https://www.inc.com/profile/barone-consulting</t>
  </si>
  <si>
    <t>Barone Consulting</t>
  </si>
  <si>
    <t>barone.net</t>
  </si>
  <si>
    <t>https://www.inc.com/profile/nav</t>
  </si>
  <si>
    <t>Nav</t>
  </si>
  <si>
    <t>http://nav.com</t>
  </si>
  <si>
    <t>https://www.inc.com/profile/clearview-business-intelligence</t>
  </si>
  <si>
    <t>Clearview Business Intelligence</t>
  </si>
  <si>
    <t>clearviewlive.com</t>
  </si>
  <si>
    <t>Roy</t>
  </si>
  <si>
    <t>https://www.inc.com/profile/signscom</t>
  </si>
  <si>
    <t>Signs.com</t>
  </si>
  <si>
    <t>signs.com</t>
  </si>
  <si>
    <t>https://www.inc.com/profile/eassist-dental-solutions</t>
  </si>
  <si>
    <t>eAssist Dental Solutions</t>
  </si>
  <si>
    <t>http://dentalbilling.com</t>
  </si>
  <si>
    <t>https://www.inc.com/profile/cubbys</t>
  </si>
  <si>
    <t>Cubby's</t>
  </si>
  <si>
    <t>cubbys.co</t>
  </si>
  <si>
    <t>https://www.inc.com/profile/instasize</t>
  </si>
  <si>
    <t>Instasize</t>
  </si>
  <si>
    <t>instasize.com</t>
  </si>
  <si>
    <t>https://www.inc.com/profile/sia-solutions</t>
  </si>
  <si>
    <t>SIA Solutions</t>
  </si>
  <si>
    <t>http://siasolutions.com</t>
  </si>
  <si>
    <t>https://www.inc.com/profile/asset-panda</t>
  </si>
  <si>
    <t>Asset Panda</t>
  </si>
  <si>
    <t>http://assetpanda.com</t>
  </si>
  <si>
    <t>https://www.inc.com/profile/premier-health-solutions</t>
  </si>
  <si>
    <t>Premier Health Solutions</t>
  </si>
  <si>
    <t>premierhsllc.com</t>
  </si>
  <si>
    <t>https://www.inc.com/profile/newline-interactive</t>
  </si>
  <si>
    <t>Newline Interactive</t>
  </si>
  <si>
    <t>newline-interactive.com</t>
  </si>
  <si>
    <t>https://www.inc.com/profile/linux-academy</t>
  </si>
  <si>
    <t>Linux Academy</t>
  </si>
  <si>
    <t>linuxacademy.com</t>
  </si>
  <si>
    <t>Keller</t>
  </si>
  <si>
    <t>https://www.inc.com/profile/teknismart-solutions</t>
  </si>
  <si>
    <t>Teknismart Solutions</t>
  </si>
  <si>
    <t>teknismart.com</t>
  </si>
  <si>
    <t>https://www.inc.com/profile/hookbang</t>
  </si>
  <si>
    <t>HookBang</t>
  </si>
  <si>
    <t>hookbang.com</t>
  </si>
  <si>
    <t>https://www.inc.com/profile/nexxt-gen</t>
  </si>
  <si>
    <t>Nexxt Gen</t>
  </si>
  <si>
    <t>http://nexxtgen.com</t>
  </si>
  <si>
    <t>Irving Texas</t>
  </si>
  <si>
    <t>https://www.inc.com/profile/nextlink-internet</t>
  </si>
  <si>
    <t>Nextlink Internet</t>
  </si>
  <si>
    <t>nextlinkinternet.com</t>
  </si>
  <si>
    <t>Hudson Oaks</t>
  </si>
  <si>
    <t>https://www.inc.com/profile/modern-message</t>
  </si>
  <si>
    <t>Modern Message</t>
  </si>
  <si>
    <t>http://modernmessage.com</t>
  </si>
  <si>
    <t>https://www.inc.com/profile/broadjump</t>
  </si>
  <si>
    <t>BroadJump</t>
  </si>
  <si>
    <t>broadjumpllc.com</t>
  </si>
  <si>
    <t>https://www.inc.com/profile/under30experiences</t>
  </si>
  <si>
    <t>Under30Experiences</t>
  </si>
  <si>
    <t>under30experiences.com</t>
  </si>
  <si>
    <t>https://www.inc.com/profile/franklin-media</t>
  </si>
  <si>
    <t>Franklin Media</t>
  </si>
  <si>
    <t>franklinmediabooks.com</t>
  </si>
  <si>
    <t>https://www.inc.com/profile/cambay-consulting</t>
  </si>
  <si>
    <t>Cambay Consulting</t>
  </si>
  <si>
    <t>cambaycs.com</t>
  </si>
  <si>
    <t>Katy</t>
  </si>
  <si>
    <t>https://www.inc.com/profile/lightbeam-health</t>
  </si>
  <si>
    <t>Lightbeam Health</t>
  </si>
  <si>
    <t>lighbeamhealth.com</t>
  </si>
  <si>
    <t>https://www.inc.com/profile/texan-allergy-and-sinus-center</t>
  </si>
  <si>
    <t>Texan Allergy and Sinus Center</t>
  </si>
  <si>
    <t>texanallergy.com</t>
  </si>
  <si>
    <t>https://www.inc.com/profile/beatbox-beverages</t>
  </si>
  <si>
    <t>BeatBox Beverages</t>
  </si>
  <si>
    <t>beatboxbeverages.com</t>
  </si>
  <si>
    <t>https://www.inc.com/profile/defi-solutions</t>
  </si>
  <si>
    <t>defi solutions</t>
  </si>
  <si>
    <t>defisolutions.com</t>
  </si>
  <si>
    <t>https://www.inc.com/profile/vivaldi-music-academy</t>
  </si>
  <si>
    <t>Vivaldi Music Academy</t>
  </si>
  <si>
    <t>vivaldimusicacademy.com</t>
  </si>
  <si>
    <t>https://www.inc.com/profile/smilepoint-pllc</t>
  </si>
  <si>
    <t>Smilepoint PLLC</t>
  </si>
  <si>
    <t>smilepoint.us</t>
  </si>
  <si>
    <t>https://www.inc.com/profile/growth-institute</t>
  </si>
  <si>
    <t>Growth Institute</t>
  </si>
  <si>
    <t>growthinstitute.com</t>
  </si>
  <si>
    <t>https://www.inc.com/profile/einstein-moving-company</t>
  </si>
  <si>
    <t>Einstein Moving Company</t>
  </si>
  <si>
    <t>einsteinmoving.com</t>
  </si>
  <si>
    <t>https://www.inc.com/profile/january-digital</t>
  </si>
  <si>
    <t>January Digital</t>
  </si>
  <si>
    <t>januarydigital.com</t>
  </si>
  <si>
    <t>https://www.inc.com/profile/myrtle-group</t>
  </si>
  <si>
    <t>Myrtle Group</t>
  </si>
  <si>
    <t>myrtlegroup.com</t>
  </si>
  <si>
    <t>https://www.inc.com/profile/ecosystem-planning-and-restoration</t>
  </si>
  <si>
    <t>Ecosystem Planning and Restoration</t>
  </si>
  <si>
    <t>eprusa.net</t>
  </si>
  <si>
    <t>TOMBALL</t>
  </si>
  <si>
    <t>https://www.inc.com/profile/tech-americas-usa</t>
  </si>
  <si>
    <t>Tech Americas USA</t>
  </si>
  <si>
    <t>tech-americas.com</t>
  </si>
  <si>
    <t>https://www.inc.com/profile/rekruiters</t>
  </si>
  <si>
    <t>Rekruiters</t>
  </si>
  <si>
    <t>rekruiters.com</t>
  </si>
  <si>
    <t>https://www.inc.com/profile/first-national-title-insurance-company</t>
  </si>
  <si>
    <t>First National Title Insurance Company</t>
  </si>
  <si>
    <t>fnti.com</t>
  </si>
  <si>
    <t>115 Million</t>
  </si>
  <si>
    <t>https://www.inc.com/profile/alpha-paving-industries</t>
  </si>
  <si>
    <t>Alpha Paving Industries</t>
  </si>
  <si>
    <t>alphapaving.com</t>
  </si>
  <si>
    <t>https://www.inc.com/profile/busch-global</t>
  </si>
  <si>
    <t>Busch Global</t>
  </si>
  <si>
    <t>buschglobal.com</t>
  </si>
  <si>
    <t>Lakeway</t>
  </si>
  <si>
    <t>https://www.inc.com/profile/professional-enrollment-concepts</t>
  </si>
  <si>
    <t>Professional Enrollment Concepts</t>
  </si>
  <si>
    <t>pecinsuresource.com</t>
  </si>
  <si>
    <t>https://www.inc.com/profile/paysphere-payroll-hr</t>
  </si>
  <si>
    <t>PaySphere Payroll &amp; HR</t>
  </si>
  <si>
    <t>payspherepayroll.com</t>
  </si>
  <si>
    <t>https://www.inc.com/profile/status-labs</t>
  </si>
  <si>
    <t>Status Labs</t>
  </si>
  <si>
    <t>statuslabs.com</t>
  </si>
  <si>
    <t>https://www.inc.com/profile/the-hennessey-group</t>
  </si>
  <si>
    <t>The Hennessey Group</t>
  </si>
  <si>
    <t>thehennesseygroup.com</t>
  </si>
  <si>
    <t>Midland</t>
  </si>
  <si>
    <t>https://www.inc.com/profile/home-health-companions</t>
  </si>
  <si>
    <t>Home Health Companions</t>
  </si>
  <si>
    <t>homehealthcompanions.com</t>
  </si>
  <si>
    <t>https://www.inc.com/profile/itexico</t>
  </si>
  <si>
    <t>iTexico</t>
  </si>
  <si>
    <t>itexico.com</t>
  </si>
  <si>
    <t>https://www.inc.com/profile/innovia-events</t>
  </si>
  <si>
    <t>innoVia Events</t>
  </si>
  <si>
    <t>innoviapro.com</t>
  </si>
  <si>
    <t>https://www.inc.com/profile/mcallen-valley-roofing</t>
  </si>
  <si>
    <t>McAllen Valley Roofing</t>
  </si>
  <si>
    <t>mcallenvalleyroofing.com</t>
  </si>
  <si>
    <t>McAllen</t>
  </si>
  <si>
    <t>https://www.inc.com/profile/whim-hospitality</t>
  </si>
  <si>
    <t>Whim Hospitality</t>
  </si>
  <si>
    <t>whimhospitality.com</t>
  </si>
  <si>
    <t>Dripping Springs</t>
  </si>
  <si>
    <t>https://www.inc.com/profile/primal-health</t>
  </si>
  <si>
    <t>Primal Health</t>
  </si>
  <si>
    <t>primallabs.com</t>
  </si>
  <si>
    <t>https://www.inc.com/profile/evolution-event-solutions</t>
  </si>
  <si>
    <t>Evolution Event Solutions</t>
  </si>
  <si>
    <t>evolutioneventsolutions.com</t>
  </si>
  <si>
    <t>https://www.inc.com/profile/mdsave</t>
  </si>
  <si>
    <t>MDsave</t>
  </si>
  <si>
    <t>mdsave.com</t>
  </si>
  <si>
    <t>https://www.inc.com/profile/axle-logistics</t>
  </si>
  <si>
    <t>Axle Logistics</t>
  </si>
  <si>
    <t>axlelogistics.com</t>
  </si>
  <si>
    <t>81.6 Million</t>
  </si>
  <si>
    <t>https://www.inc.com/profile/taimen-transport</t>
  </si>
  <si>
    <t>Taimen Transport</t>
  </si>
  <si>
    <t>taimentransport.com</t>
  </si>
  <si>
    <t>https://www.inc.com/profile/macs-ltc-pharmacy-solutions</t>
  </si>
  <si>
    <t>Mac's LTC Pharmacy Solutions</t>
  </si>
  <si>
    <t>macspharmacy.com</t>
  </si>
  <si>
    <t>Powell</t>
  </si>
  <si>
    <t>https://www.inc.com/profile/steam-logistics</t>
  </si>
  <si>
    <t>Steam Logistics</t>
  </si>
  <si>
    <t>steamlogistics.com</t>
  </si>
  <si>
    <t>https://www.inc.com/profile/michael-hyatt-company</t>
  </si>
  <si>
    <t>Michael Hyatt &amp; Company</t>
  </si>
  <si>
    <t>michaelhyatt.com</t>
  </si>
  <si>
    <t>https://www.inc.com/profile/chhj-franchising</t>
  </si>
  <si>
    <t>CHHJ Franchising</t>
  </si>
  <si>
    <t>collegehunkshaulingjunk.com/nashville</t>
  </si>
  <si>
    <t>https://www.inc.com/profile/lima-one-capital</t>
  </si>
  <si>
    <t>Lima One Capital</t>
  </si>
  <si>
    <t>http://limaone.com</t>
  </si>
  <si>
    <t>https://www.inc.com/profile/medtrust-medical-transport</t>
  </si>
  <si>
    <t>MedTrust Medical Transport</t>
  </si>
  <si>
    <t>ridemedtrust.com</t>
  </si>
  <si>
    <t>Hanahan</t>
  </si>
  <si>
    <t>https://www.inc.com/profile/clear-touch</t>
  </si>
  <si>
    <t>Clear Touch</t>
  </si>
  <si>
    <t>getcleartouch.com</t>
  </si>
  <si>
    <t>https://www.inc.com/profile/accountfully</t>
  </si>
  <si>
    <t>Accountfully</t>
  </si>
  <si>
    <t>accountfully.com</t>
  </si>
  <si>
    <t>https://www.inc.com/profile/source-ortho</t>
  </si>
  <si>
    <t>Source Ortho</t>
  </si>
  <si>
    <t>sourceortho.com</t>
  </si>
  <si>
    <t>Mount Pleasant</t>
  </si>
  <si>
    <t>https://www.inc.com/profile/actualtech-media</t>
  </si>
  <si>
    <t>ActualTech Media</t>
  </si>
  <si>
    <t>actualtechmedia.com</t>
  </si>
  <si>
    <t>https://www.inc.com/profile/fathom-4</t>
  </si>
  <si>
    <t>Fathom 4</t>
  </si>
  <si>
    <t>fathom4.com</t>
  </si>
  <si>
    <t>https://www.inc.com/profile/simpletire</t>
  </si>
  <si>
    <t>SimpleTire</t>
  </si>
  <si>
    <t>simpletire.com</t>
  </si>
  <si>
    <t>255.9 Million</t>
  </si>
  <si>
    <t>Trevose</t>
  </si>
  <si>
    <t>https://www.inc.com/profile/harbor-compliance</t>
  </si>
  <si>
    <t>Harbor Compliance</t>
  </si>
  <si>
    <t>harborcompliance.com</t>
  </si>
  <si>
    <t>https://www.inc.com/profile/ingrain-construction</t>
  </si>
  <si>
    <t>Ingrain Construction</t>
  </si>
  <si>
    <t>ingrainworks.com</t>
  </si>
  <si>
    <t>https://www.inc.com/profile/jle-industries</t>
  </si>
  <si>
    <t>JLE Industries</t>
  </si>
  <si>
    <t>jleindustries.com</t>
  </si>
  <si>
    <t>Dunbar</t>
  </si>
  <si>
    <t>https://www.inc.com/profile/century-support-services</t>
  </si>
  <si>
    <t>Century Support Services</t>
  </si>
  <si>
    <t>centuryss.com</t>
  </si>
  <si>
    <t>N. Huntingdon</t>
  </si>
  <si>
    <t>https://www.inc.com/profile/keystone-perfusion-services-pc</t>
  </si>
  <si>
    <t>Keystone Perfusion Services, PC</t>
  </si>
  <si>
    <t>keystoneperfusion.com</t>
  </si>
  <si>
    <t>Mountain Top</t>
  </si>
  <si>
    <t>https://www.inc.com/profile/the-exterior-company</t>
  </si>
  <si>
    <t>The Exterior Company</t>
  </si>
  <si>
    <t>theexteriorcompany.com</t>
  </si>
  <si>
    <t>https://www.inc.com/profile/allturna</t>
  </si>
  <si>
    <t>Allturna</t>
  </si>
  <si>
    <t>allturna.com</t>
  </si>
  <si>
    <t>Doylestown</t>
  </si>
  <si>
    <t>https://www.inc.com/profile/g-squared-partners</t>
  </si>
  <si>
    <t>G-Squared Partners</t>
  </si>
  <si>
    <t>gsquaredcfo.com</t>
  </si>
  <si>
    <t>https://www.inc.com/profile/ops-security-group</t>
  </si>
  <si>
    <t>OPS Security Group</t>
  </si>
  <si>
    <t>opssecuritygroup.com</t>
  </si>
  <si>
    <t>https://www.inc.com/profile/good-life-companies</t>
  </si>
  <si>
    <t>Good Life Companies</t>
  </si>
  <si>
    <t>goodlifeco.com</t>
  </si>
  <si>
    <t>Reading</t>
  </si>
  <si>
    <t>https://www.inc.com/profile/clutch-holdings</t>
  </si>
  <si>
    <t>Clutch Holdings</t>
  </si>
  <si>
    <t>clutch.com</t>
  </si>
  <si>
    <t>Ambler</t>
  </si>
  <si>
    <t>https://www.inc.com/profile/forevercom</t>
  </si>
  <si>
    <t>Forever.com</t>
  </si>
  <si>
    <t>forever.com</t>
  </si>
  <si>
    <t>https://www.inc.com/profile/wodify-technologies</t>
  </si>
  <si>
    <t>Wodify Technologies</t>
  </si>
  <si>
    <t>wodify.com</t>
  </si>
  <si>
    <t>https://www.inc.com/profile/creditsafe-usa</t>
  </si>
  <si>
    <t>Creditsafe USA</t>
  </si>
  <si>
    <t>creditsafe.com</t>
  </si>
  <si>
    <t>https://www.inc.com/profile/keen-360</t>
  </si>
  <si>
    <t>Keen 360</t>
  </si>
  <si>
    <t>keen360.com</t>
  </si>
  <si>
    <t>King</t>
  </si>
  <si>
    <t>https://www.inc.com/profile/baseballism</t>
  </si>
  <si>
    <t>Baseballism</t>
  </si>
  <si>
    <t>http://baseballism.com</t>
  </si>
  <si>
    <t>https://www.inc.com/profile/seawater-seafood-company</t>
  </si>
  <si>
    <t>Seawater Seafood Company</t>
  </si>
  <si>
    <t>seawaterseafoodco.com</t>
  </si>
  <si>
    <t>NEWPORT</t>
  </si>
  <si>
    <t>https://www.inc.com/profile/brandlive</t>
  </si>
  <si>
    <t>Brandlive</t>
  </si>
  <si>
    <t>brand.live</t>
  </si>
  <si>
    <t>https://www.inc.com/profile/propeller</t>
  </si>
  <si>
    <t>Propeller</t>
  </si>
  <si>
    <t>propellerconsulting.com</t>
  </si>
  <si>
    <t>https://www.inc.com/profile/future-state-consulting</t>
  </si>
  <si>
    <t>Future State Consulting</t>
  </si>
  <si>
    <t>futurepdx.com</t>
  </si>
  <si>
    <t>TIGARD</t>
  </si>
  <si>
    <t>https://www.inc.com/profile/succession-resource-group</t>
  </si>
  <si>
    <t>Succession Resource Group</t>
  </si>
  <si>
    <t>successionresource.com</t>
  </si>
  <si>
    <t>https://www.inc.com/profile/oklahoma-led</t>
  </si>
  <si>
    <t>Oklahoma LED</t>
  </si>
  <si>
    <t>oklahomaled.com</t>
  </si>
  <si>
    <t>https://www.inc.com/profile/casino-cash-trac</t>
  </si>
  <si>
    <t>Casino Cash Trac</t>
  </si>
  <si>
    <t>http://casinocashtrac.com</t>
  </si>
  <si>
    <t>https://www.inc.com/profile/iuvo-logistics</t>
  </si>
  <si>
    <t>Iuvo Logistics</t>
  </si>
  <si>
    <t>iuvologistics.com</t>
  </si>
  <si>
    <t>https://www.inc.com/profile/central-point-partners</t>
  </si>
  <si>
    <t>Central Point Partners</t>
  </si>
  <si>
    <t>centralpointpartners.com</t>
  </si>
  <si>
    <t>https://www.inc.com/profile/waste-away-systems</t>
  </si>
  <si>
    <t>Waste Away Systems</t>
  </si>
  <si>
    <t>wasteawaysystems.com</t>
  </si>
  <si>
    <t>Heath</t>
  </si>
  <si>
    <t>https://www.inc.com/profile/cofc-logistics</t>
  </si>
  <si>
    <t>COFC Logistics</t>
  </si>
  <si>
    <t>cofclogistics.com</t>
  </si>
  <si>
    <t>72.2 Million</t>
  </si>
  <si>
    <t>https://www.inc.com/profile/primal-life-organics</t>
  </si>
  <si>
    <t>Primal Life Organics</t>
  </si>
  <si>
    <t>primallifeorganics.com</t>
  </si>
  <si>
    <t>Copley</t>
  </si>
  <si>
    <t>https://www.inc.com/profile/stack-construction-technologies</t>
  </si>
  <si>
    <t>Stack Construction Technologies</t>
  </si>
  <si>
    <t>http://stackct.com</t>
  </si>
  <si>
    <t>https://www.inc.com/profile/fab-glass-and-mirror</t>
  </si>
  <si>
    <t>Fab Glass and Mirror</t>
  </si>
  <si>
    <t>fabglassandmirror.com</t>
  </si>
  <si>
    <t>Hilliard</t>
  </si>
  <si>
    <t>https://www.inc.com/profile/elite-biomedical-solutions</t>
  </si>
  <si>
    <t>Elite Biomedical Solutions</t>
  </si>
  <si>
    <t>elitebiomedicalsolutions.com</t>
  </si>
  <si>
    <t>https://www.inc.com/profile/freight-management-team</t>
  </si>
  <si>
    <t>Freight Management Team</t>
  </si>
  <si>
    <t>freightmanagementteam.com</t>
  </si>
  <si>
    <t>https://www.inc.com/profile/checkedup</t>
  </si>
  <si>
    <t>CheckedUp</t>
  </si>
  <si>
    <t>checkedup.com</t>
  </si>
  <si>
    <t>https://www.inc.com/profile/kisi-security</t>
  </si>
  <si>
    <t>Kisi Security</t>
  </si>
  <si>
    <t>getkisi.com</t>
  </si>
  <si>
    <t>https://www.inc.com/profile/triplelift</t>
  </si>
  <si>
    <t>TripleLift</t>
  </si>
  <si>
    <t>triplelift.com</t>
  </si>
  <si>
    <t>138.5 Million</t>
  </si>
  <si>
    <t>https://www.inc.com/profile/insticator</t>
  </si>
  <si>
    <t>Insticator</t>
  </si>
  <si>
    <t>insticator.com</t>
  </si>
  <si>
    <t>https://www.inc.com/profile/socialfly</t>
  </si>
  <si>
    <t>Socialfly</t>
  </si>
  <si>
    <t>socialflyny.com</t>
  </si>
  <si>
    <t>https://www.inc.com/profile/apetan-consulting</t>
  </si>
  <si>
    <t>Apetan Consulting</t>
  </si>
  <si>
    <t>apetan.com</t>
  </si>
  <si>
    <t>New York city</t>
  </si>
  <si>
    <t>https://www.inc.com/profile/alley</t>
  </si>
  <si>
    <t>Alley</t>
  </si>
  <si>
    <t>alley.com</t>
  </si>
  <si>
    <t>https://www.inc.com/profile/greenhouse-software</t>
  </si>
  <si>
    <t>Greenhouse Software</t>
  </si>
  <si>
    <t>greenhouse.io</t>
  </si>
  <si>
    <t>https://www.inc.com/profile/agape-luxury-corp</t>
  </si>
  <si>
    <t>Agape Luxury Corp</t>
  </si>
  <si>
    <t>agapetransportation.com</t>
  </si>
  <si>
    <t>https://www.inc.com/profile/ceros</t>
  </si>
  <si>
    <t>Ceros</t>
  </si>
  <si>
    <t>ceros.com</t>
  </si>
  <si>
    <t>https://www.inc.com/profile/bookkeeper360</t>
  </si>
  <si>
    <t>Bookkeeper360</t>
  </si>
  <si>
    <t>bookkeeper360.com</t>
  </si>
  <si>
    <t>https://www.inc.com/profile/pirs-capital</t>
  </si>
  <si>
    <t>PIRS Capital</t>
  </si>
  <si>
    <t>pirscapital.com</t>
  </si>
  <si>
    <t>https://www.inc.com/profile/black-button-distilling</t>
  </si>
  <si>
    <t>Black Button Distilling</t>
  </si>
  <si>
    <t>blackbuttondistilling.com</t>
  </si>
  <si>
    <t>https://www.inc.com/profile/cloudsmartz</t>
  </si>
  <si>
    <t>CloudSmartz</t>
  </si>
  <si>
    <t>cloudsmartz.com</t>
  </si>
  <si>
    <t>https://www.inc.com/profile/remarkable-liquids</t>
  </si>
  <si>
    <t>Remarkable Liquids</t>
  </si>
  <si>
    <t>remarkableliquids.com</t>
  </si>
  <si>
    <t>https://www.inc.com/profile/travel-exclusive</t>
  </si>
  <si>
    <t>TRAVEL EXCLUSIVE</t>
  </si>
  <si>
    <t>prestigate.com</t>
  </si>
  <si>
    <t>https://www.inc.com/profile/reorg</t>
  </si>
  <si>
    <t>Reorg</t>
  </si>
  <si>
    <t>reorg.com</t>
  </si>
  <si>
    <t>https://www.inc.com/profile/paragon-private-health</t>
  </si>
  <si>
    <t>Paragon Private Health</t>
  </si>
  <si>
    <t>paragonprivatehealth.com</t>
  </si>
  <si>
    <t>https://www.inc.com/profile/manhattantechsupportcom</t>
  </si>
  <si>
    <t>ManhattanTechSupport.com</t>
  </si>
  <si>
    <t>manhattantechsupport.com</t>
  </si>
  <si>
    <t>https://www.inc.com/profile/jmc-equipment</t>
  </si>
  <si>
    <t>JMC Equipment</t>
  </si>
  <si>
    <t>jmcautomotiveequipment.com</t>
  </si>
  <si>
    <t>https://www.inc.com/profile/conveyiq</t>
  </si>
  <si>
    <t>ConveyIQ</t>
  </si>
  <si>
    <t>conveyiq.com</t>
  </si>
  <si>
    <t>https://www.inc.com/profile/jakt</t>
  </si>
  <si>
    <t>Jakt</t>
  </si>
  <si>
    <t>byjakt.com</t>
  </si>
  <si>
    <t>https://www.inc.com/profile/ubiquity-global-services</t>
  </si>
  <si>
    <t>Ubiquity Global Services</t>
  </si>
  <si>
    <t>ubiquitygs.com</t>
  </si>
  <si>
    <t>https://www.inc.com/profile/qnary</t>
  </si>
  <si>
    <t>Qnary</t>
  </si>
  <si>
    <t>qnary.com</t>
  </si>
  <si>
    <t>https://www.inc.com/profile/trademark-hardware</t>
  </si>
  <si>
    <t>Trademark Hardware</t>
  </si>
  <si>
    <t>tmhardware.com</t>
  </si>
  <si>
    <t>Suffern</t>
  </si>
  <si>
    <t>https://www.inc.com/profile/clinicalmind</t>
  </si>
  <si>
    <t>ClinicalMind</t>
  </si>
  <si>
    <t>clinicalmind.com</t>
  </si>
  <si>
    <t>https://www.inc.com/profile/myjobhelpercom</t>
  </si>
  <si>
    <t>MyJobHelper.com</t>
  </si>
  <si>
    <t>myjobhelper.com</t>
  </si>
  <si>
    <t>https://www.inc.com/profile/rebelmouse</t>
  </si>
  <si>
    <t>RebelMouse</t>
  </si>
  <si>
    <t>rebelmouse.com</t>
  </si>
  <si>
    <t>https://www.inc.com/profile/hyperion-partners</t>
  </si>
  <si>
    <t>Hyperion Partners</t>
  </si>
  <si>
    <t>hyperionpartners.net</t>
  </si>
  <si>
    <t>https://www.inc.com/profile/van-law-firm</t>
  </si>
  <si>
    <t>Van Law Firm</t>
  </si>
  <si>
    <t>vanlawfirm.com</t>
  </si>
  <si>
    <t>https://www.inc.com/profile/revunit</t>
  </si>
  <si>
    <t>RevUnit</t>
  </si>
  <si>
    <t>revunit.com</t>
  </si>
  <si>
    <t>https://www.inc.com/profile/hideit-mounts</t>
  </si>
  <si>
    <t>HIDEit Mounts</t>
  </si>
  <si>
    <t>hideitmounts.com</t>
  </si>
  <si>
    <t>https://www.inc.com/profile/terra-exports</t>
  </si>
  <si>
    <t>Terra Exports</t>
  </si>
  <si>
    <t>terraexports.com</t>
  </si>
  <si>
    <t>https://www.inc.com/profile/apic-solutions</t>
  </si>
  <si>
    <t>APIC Solutions</t>
  </si>
  <si>
    <t>apicnm.com</t>
  </si>
  <si>
    <t>https://www.inc.com/profile/della-infotech</t>
  </si>
  <si>
    <t>Della Infotech</t>
  </si>
  <si>
    <t>dellainfotech.com</t>
  </si>
  <si>
    <t>https://www.inc.com/profile/health-recovery-solutions</t>
  </si>
  <si>
    <t>Health Recovery Solutions</t>
  </si>
  <si>
    <t>healthrecoverysolutions.com</t>
  </si>
  <si>
    <t>https://www.inc.com/profile/clientserver-technology-solutions</t>
  </si>
  <si>
    <t>Clientserver Technology Solutions</t>
  </si>
  <si>
    <t>http://clientservertech.com</t>
  </si>
  <si>
    <t>https://www.inc.com/profile/what-if-holdings</t>
  </si>
  <si>
    <t>What If Holdings</t>
  </si>
  <si>
    <t>whatifmediagroup.com</t>
  </si>
  <si>
    <t>36.2 Million</t>
  </si>
  <si>
    <t>https://www.inc.com/profile/skull-shaver</t>
  </si>
  <si>
    <t>Skull Shaver</t>
  </si>
  <si>
    <t>skullshaver.com</t>
  </si>
  <si>
    <t>Moorestown</t>
  </si>
  <si>
    <t>https://www.inc.com/profile/jsk-transportation</t>
  </si>
  <si>
    <t>JSK Transportation</t>
  </si>
  <si>
    <t>http://bookyourcargo.com</t>
  </si>
  <si>
    <t>West Long Branch</t>
  </si>
  <si>
    <t>https://www.inc.com/profile/danas-bakery</t>
  </si>
  <si>
    <t>Dana's Bakery</t>
  </si>
  <si>
    <t>danasbakery.com</t>
  </si>
  <si>
    <t>South Hackensack</t>
  </si>
  <si>
    <t>https://www.inc.com/profile/alkemy-partners-instruction-and-design</t>
  </si>
  <si>
    <t>Alkemy Partners Instruction and Design</t>
  </si>
  <si>
    <t>alkemypartners.com</t>
  </si>
  <si>
    <t>https://www.inc.com/profile/marshall-scientific</t>
  </si>
  <si>
    <t>Marshall Scientific</t>
  </si>
  <si>
    <t>marshallscientific.com</t>
  </si>
  <si>
    <t>https://www.inc.com/profile/everlasting-capital</t>
  </si>
  <si>
    <t>Everlasting Capital</t>
  </si>
  <si>
    <t>everlastingcapital.com</t>
  </si>
  <si>
    <t>https://www.inc.com/profile/mobile-text-alerts</t>
  </si>
  <si>
    <t>Mobile Text Alerts</t>
  </si>
  <si>
    <t>mobile-text-alerts.com</t>
  </si>
  <si>
    <t>https://www.inc.com/profile/flywheel</t>
  </si>
  <si>
    <t>Flywheel</t>
  </si>
  <si>
    <t>getflywheel.com</t>
  </si>
  <si>
    <t>https://www.inc.com/profile/atlas-medstaff</t>
  </si>
  <si>
    <t>Atlas MedStaff</t>
  </si>
  <si>
    <t>atlasmedstaff.com</t>
  </si>
  <si>
    <t>88 Million</t>
  </si>
  <si>
    <t>https://www.inc.com/profile/bulu</t>
  </si>
  <si>
    <t>Bulu</t>
  </si>
  <si>
    <t>bulugroup.com</t>
  </si>
  <si>
    <t>https://www.inc.com/profile/trueit</t>
  </si>
  <si>
    <t>TrueIT</t>
  </si>
  <si>
    <t>trueit.com</t>
  </si>
  <si>
    <t>West Fargo</t>
  </si>
  <si>
    <t>https://www.inc.com/profile/prescient-company</t>
  </si>
  <si>
    <t>Prescient Company</t>
  </si>
  <si>
    <t>prescientco.com</t>
  </si>
  <si>
    <t>54 Million</t>
  </si>
  <si>
    <t>https://www.inc.com/profile/torrent-consulting</t>
  </si>
  <si>
    <t>Torrent Consulting</t>
  </si>
  <si>
    <t>torrentconsulting.com</t>
  </si>
  <si>
    <t>https://www.inc.com/profile/accelerate-solar</t>
  </si>
  <si>
    <t>Accelerate Solar</t>
  </si>
  <si>
    <t>accelerate-solar.com</t>
  </si>
  <si>
    <t>https://www.inc.com/profile/zentra</t>
  </si>
  <si>
    <t>Zentra</t>
  </si>
  <si>
    <t>zentrallc.com</t>
  </si>
  <si>
    <t>https://www.inc.com/profile/summus-group</t>
  </si>
  <si>
    <t>Summus Group</t>
  </si>
  <si>
    <t>summusgroup.com</t>
  </si>
  <si>
    <t>https://www.inc.com/profile/macgregor-partners</t>
  </si>
  <si>
    <t>MacGregor Partners</t>
  </si>
  <si>
    <t>macgregorpartners.com</t>
  </si>
  <si>
    <t>https://www.inc.com/profile/accelogix</t>
  </si>
  <si>
    <t>Accelogix</t>
  </si>
  <si>
    <t>accelogix.com</t>
  </si>
  <si>
    <t>https://www.inc.com/profile/stone-glacier</t>
  </si>
  <si>
    <t>Stone Glacier</t>
  </si>
  <si>
    <t>stoneglacier.com</t>
  </si>
  <si>
    <t>https://www.inc.com/profile/health-rehab-solutions</t>
  </si>
  <si>
    <t>Health &amp; Rehab Solutions</t>
  </si>
  <si>
    <t>http://healthrehabsolutions.com</t>
  </si>
  <si>
    <t>Kalispell</t>
  </si>
  <si>
    <t>https://www.inc.com/profile/CMG-Midwest</t>
  </si>
  <si>
    <t>CMG-Midwest</t>
  </si>
  <si>
    <t>http://cmgmidwest.com</t>
  </si>
  <si>
    <t>https://www.inc.com/profile/drive-social-media</t>
  </si>
  <si>
    <t>Drive Social Media</t>
  </si>
  <si>
    <t>drivesocialnow.com</t>
  </si>
  <si>
    <t>https://www.inc.com/profile/lever1</t>
  </si>
  <si>
    <t>Lever1</t>
  </si>
  <si>
    <t>lever1.com</t>
  </si>
  <si>
    <t>116.6 Million</t>
  </si>
  <si>
    <t>https://www.inc.com/profile/pacifica-consulting-services</t>
  </si>
  <si>
    <t>Pacifica Consulting Services</t>
  </si>
  <si>
    <t>geminisolutions.com</t>
  </si>
  <si>
    <t>https://www.inc.com/profile/una</t>
  </si>
  <si>
    <t>UNA</t>
  </si>
  <si>
    <t>una.com</t>
  </si>
  <si>
    <t>https://www.inc.com/profile/sun-solar</t>
  </si>
  <si>
    <t>Sun Solar</t>
  </si>
  <si>
    <t>ussunsolar.com</t>
  </si>
  <si>
    <t>https://www.inc.com/profile/ctw-group</t>
  </si>
  <si>
    <t>CTW Group</t>
  </si>
  <si>
    <t>homesteadroad.com</t>
  </si>
  <si>
    <t>https://www.inc.com/profile/legacy-toys</t>
  </si>
  <si>
    <t>Legacy Toys</t>
  </si>
  <si>
    <t>legacytoys.com</t>
  </si>
  <si>
    <t>Ely</t>
  </si>
  <si>
    <t>https://www.inc.com/profile/dkp-express</t>
  </si>
  <si>
    <t>DKP Express</t>
  </si>
  <si>
    <t>dkp-express.com</t>
  </si>
  <si>
    <t>Crystal</t>
  </si>
  <si>
    <t>https://www.inc.com/profile/triton-commerce</t>
  </si>
  <si>
    <t>Triton Commerce</t>
  </si>
  <si>
    <t>tritoncommerce.com</t>
  </si>
  <si>
    <t>https://www.inc.com/profile/tarmac</t>
  </si>
  <si>
    <t>Tarmac</t>
  </si>
  <si>
    <t>tarmac.io</t>
  </si>
  <si>
    <t>Shoreview</t>
  </si>
  <si>
    <t>https://www.inc.com/profile/great-waters-financial</t>
  </si>
  <si>
    <t>Great Waters Financial</t>
  </si>
  <si>
    <t>greatwatersfinancial.com</t>
  </si>
  <si>
    <t>https://www.inc.com/profile/stoneridge-software</t>
  </si>
  <si>
    <t>Stoneridge Software</t>
  </si>
  <si>
    <t>stoneridgesoftware.com</t>
  </si>
  <si>
    <t>Barnesville</t>
  </si>
  <si>
    <t>https://www.inc.com/profile/ally-logistics</t>
  </si>
  <si>
    <t>Ally Logistics</t>
  </si>
  <si>
    <t>allylogistics.com</t>
  </si>
  <si>
    <t>https://www.inc.com/profile/change-media-group</t>
  </si>
  <si>
    <t>Change Media Group</t>
  </si>
  <si>
    <t>changemediagroup.com</t>
  </si>
  <si>
    <t>https://www.inc.com/profile/rpm</t>
  </si>
  <si>
    <t>RPM</t>
  </si>
  <si>
    <t>loadrpm.com</t>
  </si>
  <si>
    <t>172.5 Million</t>
  </si>
  <si>
    <t>ROYAL OAK</t>
  </si>
  <si>
    <t>https://www.inc.com/profile/fifth-wheel-freight</t>
  </si>
  <si>
    <t>Fifth Wheel Freight</t>
  </si>
  <si>
    <t>fifthwheelfreight.com</t>
  </si>
  <si>
    <t>Kentwood</t>
  </si>
  <si>
    <t>https://www.inc.com/profile/zoup-specialty-products</t>
  </si>
  <si>
    <t>Zoup! Specialty Products</t>
  </si>
  <si>
    <t>zoupbroth.com</t>
  </si>
  <si>
    <t>https://www.inc.com/profile/creative-studio-promotions</t>
  </si>
  <si>
    <t>Creative Studio Promotions</t>
  </si>
  <si>
    <t>creativestudiopromo.com</t>
  </si>
  <si>
    <t>GRAND RAPIDS</t>
  </si>
  <si>
    <t>https://www.inc.com/profile/common-angle</t>
  </si>
  <si>
    <t>Common Angle</t>
  </si>
  <si>
    <t>commonangle.com</t>
  </si>
  <si>
    <t>Petoskey</t>
  </si>
  <si>
    <t>https://www.inc.com/profile/homesnap</t>
  </si>
  <si>
    <t>Homesnap</t>
  </si>
  <si>
    <t>homesnap.com</t>
  </si>
  <si>
    <t>https://www.inc.com/profile/talex</t>
  </si>
  <si>
    <t>TalEx</t>
  </si>
  <si>
    <t>teamtalex.com</t>
  </si>
  <si>
    <t>Clarksburg</t>
  </si>
  <si>
    <t>https://www.inc.com/profile/l2-defense</t>
  </si>
  <si>
    <t>L2 Defense</t>
  </si>
  <si>
    <t>l2defense.com</t>
  </si>
  <si>
    <t>https://www.inc.com/profile/vigene-biosciences</t>
  </si>
  <si>
    <t>Vigene Biosciences</t>
  </si>
  <si>
    <t>vigenebio.com</t>
  </si>
  <si>
    <t>https://www.inc.com/profile/simply-nutrition</t>
  </si>
  <si>
    <t>Simply Nutrition</t>
  </si>
  <si>
    <t>simplynutrition.com</t>
  </si>
  <si>
    <t>https://www.inc.com/profile/ciconix</t>
  </si>
  <si>
    <t>Ciconix</t>
  </si>
  <si>
    <t>http://ciconix.com</t>
  </si>
  <si>
    <t>https://www.inc.com/profile/index-analytics</t>
  </si>
  <si>
    <t>Index Analytics</t>
  </si>
  <si>
    <t>index-analytics.com</t>
  </si>
  <si>
    <t>https://www.inc.com/profile/kontrol</t>
  </si>
  <si>
    <t>Kontrol</t>
  </si>
  <si>
    <t>kontrolpayables.com</t>
  </si>
  <si>
    <t>Severna Park</t>
  </si>
  <si>
    <t>https://www.inc.com/profile/ops-tech-alliance</t>
  </si>
  <si>
    <t>Ops Tech Alliance</t>
  </si>
  <si>
    <t>ops-tech-alliance.com</t>
  </si>
  <si>
    <t>https://www.inc.com/profile/intelliforce-it-solutions-group</t>
  </si>
  <si>
    <t>Intelliforce-IT Solutions Group</t>
  </si>
  <si>
    <t>intelliforce-itsg.com</t>
  </si>
  <si>
    <t>ELLICOTT CITY</t>
  </si>
  <si>
    <t>https://www.inc.com/profile/121-usa</t>
  </si>
  <si>
    <t>121 USA</t>
  </si>
  <si>
    <t>121corp.com</t>
  </si>
  <si>
    <t>https://www.inc.com/profile/occams-advisory</t>
  </si>
  <si>
    <t>Occams Advisory</t>
  </si>
  <si>
    <t>occamsadvisory.com</t>
  </si>
  <si>
    <t>https://www.inc.com/profile/privy</t>
  </si>
  <si>
    <t>Privy</t>
  </si>
  <si>
    <t>http://privy.com</t>
  </si>
  <si>
    <t>https://www.inc.com/profile/infusemedia</t>
  </si>
  <si>
    <t>InfuseMedia</t>
  </si>
  <si>
    <t>http://infusemedia.com</t>
  </si>
  <si>
    <t>NEWTON CENTER</t>
  </si>
  <si>
    <t>https://www.inc.com/profile/dispatch-technologies</t>
  </si>
  <si>
    <t>Dispatch Technologies</t>
  </si>
  <si>
    <t>http://dispatch.me</t>
  </si>
  <si>
    <t>https://www.inc.com/profile/all-pro-electric</t>
  </si>
  <si>
    <t>All-Pro Electric</t>
  </si>
  <si>
    <t>allproelectric.com</t>
  </si>
  <si>
    <t>Haverhill</t>
  </si>
  <si>
    <t>https://www.inc.com/profile/forward-financing</t>
  </si>
  <si>
    <t>Forward Financing</t>
  </si>
  <si>
    <t>http://forwardfinancing.com</t>
  </si>
  <si>
    <t>https://www.inc.com/profile/trellis</t>
  </si>
  <si>
    <t>Trellis</t>
  </si>
  <si>
    <t>trellis.co</t>
  </si>
  <si>
    <t>https://www.inc.com/profile/homeworks-energy</t>
  </si>
  <si>
    <t>HomeWorks Energy</t>
  </si>
  <si>
    <t>homeworksenergy.com</t>
  </si>
  <si>
    <t>59.9 Million</t>
  </si>
  <si>
    <t>https://www.inc.com/profile/well-told</t>
  </si>
  <si>
    <t>Well Told</t>
  </si>
  <si>
    <t>welltolddesign.com</t>
  </si>
  <si>
    <t>West Newbury</t>
  </si>
  <si>
    <t>https://www.inc.com/profile/project-repat</t>
  </si>
  <si>
    <t>Project Repat</t>
  </si>
  <si>
    <t>projectrepat.com</t>
  </si>
  <si>
    <t>Somerville</t>
  </si>
  <si>
    <t>https://www.inc.com/profile/xtelligent-healthcare-media</t>
  </si>
  <si>
    <t>Xtelligent Healthcare Media</t>
  </si>
  <si>
    <t>xtelligentmedia.com</t>
  </si>
  <si>
    <t>DANVERS</t>
  </si>
  <si>
    <t>https://www.inc.com/profile/longford-company</t>
  </si>
  <si>
    <t>Longford &amp; Company</t>
  </si>
  <si>
    <t>longfordco.com</t>
  </si>
  <si>
    <t>https://www.inc.com/profile/emergent-method</t>
  </si>
  <si>
    <t>Emergent Method</t>
  </si>
  <si>
    <t>emergentmethod.com</t>
  </si>
  <si>
    <t>https://www.inc.com/profile/suite-management-franchising</t>
  </si>
  <si>
    <t>Suite Management Franchising</t>
  </si>
  <si>
    <t>mysalonsuite.com</t>
  </si>
  <si>
    <t>https://www.inc.com/profile/bbq-guys-manufacturing</t>
  </si>
  <si>
    <t>BBQ Guy's Manufacturing</t>
  </si>
  <si>
    <t>blazegrills.com</t>
  </si>
  <si>
    <t>https://www.inc.com/profile/vac2go</t>
  </si>
  <si>
    <t>Vac2Go</t>
  </si>
  <si>
    <t>vac2go.com</t>
  </si>
  <si>
    <t>LaGrange</t>
  </si>
  <si>
    <t>https://www.inc.com/profile/united-installs</t>
  </si>
  <si>
    <t>United Installs</t>
  </si>
  <si>
    <t>united-installs.com</t>
  </si>
  <si>
    <t>Erlanger</t>
  </si>
  <si>
    <t>https://www.inc.com/profile/athletx-sports-group</t>
  </si>
  <si>
    <t>Athletx Sports Group</t>
  </si>
  <si>
    <t>athletx.com</t>
  </si>
  <si>
    <t>https://www.inc.com/profile/stackify</t>
  </si>
  <si>
    <t>Stackify</t>
  </si>
  <si>
    <t>stackify.com</t>
  </si>
  <si>
    <t>Leawood</t>
  </si>
  <si>
    <t>https://www.inc.com/profile/tallgrass-freight-co</t>
  </si>
  <si>
    <t>Tallgrass Freight</t>
  </si>
  <si>
    <t>http://tallgrassfreight.com</t>
  </si>
  <si>
    <t>28.6 Million</t>
  </si>
  <si>
    <t>SHAWNEE</t>
  </si>
  <si>
    <t>https://www.inc.com/profile/rx-savings-solutions</t>
  </si>
  <si>
    <t>Rx Savings Solutions</t>
  </si>
  <si>
    <t>rxsavingssolutions.com</t>
  </si>
  <si>
    <t>https://www.inc.com/profile/fnex</t>
  </si>
  <si>
    <t>FNEX</t>
  </si>
  <si>
    <t>fnex.com</t>
  </si>
  <si>
    <t>https://www.inc.com/profile/hubstaff</t>
  </si>
  <si>
    <t>Hubstaff</t>
  </si>
  <si>
    <t>hubstaff.com</t>
  </si>
  <si>
    <t>https://www.inc.com/profile/gen-y-hitch</t>
  </si>
  <si>
    <t>GEN-Y Hitch</t>
  </si>
  <si>
    <t>genyhitch.com</t>
  </si>
  <si>
    <t>https://www.inc.com/profile/apex-infinite-solutions</t>
  </si>
  <si>
    <t>Apex Infinite Solutions</t>
  </si>
  <si>
    <t>aisllp.com</t>
  </si>
  <si>
    <t>https://www.inc.com/profile/opys</t>
  </si>
  <si>
    <t>OPYS</t>
  </si>
  <si>
    <t>opys.com</t>
  </si>
  <si>
    <t>https://www.inc.com/profile/redshelf</t>
  </si>
  <si>
    <t>RedShelf</t>
  </si>
  <si>
    <t>about.redshelf.com</t>
  </si>
  <si>
    <t>https://www.inc.com/profile/opploans</t>
  </si>
  <si>
    <t>OppLoans</t>
  </si>
  <si>
    <t>opploans.com</t>
  </si>
  <si>
    <t>134.2 Million</t>
  </si>
  <si>
    <t>https://www.inc.com/profile/g2</t>
  </si>
  <si>
    <t>G2</t>
  </si>
  <si>
    <t>g2.com</t>
  </si>
  <si>
    <t>https://www.inc.com/profile/black-spectacles</t>
  </si>
  <si>
    <t>Black Spectacles</t>
  </si>
  <si>
    <t>blackspectacles.com</t>
  </si>
  <si>
    <t>https://www.inc.com/profile/reverbcom</t>
  </si>
  <si>
    <t>Reverb.com</t>
  </si>
  <si>
    <t>reverb.com</t>
  </si>
  <si>
    <t>https://www.inc.com/profile/verde-solutions</t>
  </si>
  <si>
    <t>Verde Solutions</t>
  </si>
  <si>
    <t>verdesolutions.com</t>
  </si>
  <si>
    <t>https://www.inc.com/profile/purchasing-platform</t>
  </si>
  <si>
    <t>Purchasing Platform</t>
  </si>
  <si>
    <t>purchasingplatform.com</t>
  </si>
  <si>
    <t>https://www.inc.com/profile/fix-it-people</t>
  </si>
  <si>
    <t>Fix It People</t>
  </si>
  <si>
    <t>http://fixitpeople.com</t>
  </si>
  <si>
    <t>https://www.inc.com/profile/youtech</t>
  </si>
  <si>
    <t>Youtech</t>
  </si>
  <si>
    <t>youtechagency.com</t>
  </si>
  <si>
    <t>https://www.inc.com/profile/rozalado</t>
  </si>
  <si>
    <t>Rozalado</t>
  </si>
  <si>
    <t>rozaladocleaning.com</t>
  </si>
  <si>
    <t>https://www.inc.com/profile/navigate-power</t>
  </si>
  <si>
    <t>Navigate Power</t>
  </si>
  <si>
    <t>navigatepower.com</t>
  </si>
  <si>
    <t>https://www.inc.com/profile/vea-foods</t>
  </si>
  <si>
    <t>VEA Foods</t>
  </si>
  <si>
    <t>farmo.com</t>
  </si>
  <si>
    <t>https://www.inc.com/profile/topstep</t>
  </si>
  <si>
    <t>Topstep</t>
  </si>
  <si>
    <t>topsteptrader.com</t>
  </si>
  <si>
    <t>https://www.inc.com/profile/hawksearch</t>
  </si>
  <si>
    <t>Hawksearch</t>
  </si>
  <si>
    <t>hawksearch.com</t>
  </si>
  <si>
    <t>https://www.inc.com/profile/sour-fish-events</t>
  </si>
  <si>
    <t>Sour Fish Events</t>
  </si>
  <si>
    <t>sourfishevents.com</t>
  </si>
  <si>
    <t>https://www.inc.com/profile/nxgn</t>
  </si>
  <si>
    <t>NXGN</t>
  </si>
  <si>
    <t>nxgn.io</t>
  </si>
  <si>
    <t>https://www.inc.com/profile/eligo-energy</t>
  </si>
  <si>
    <t>Eligo Energy</t>
  </si>
  <si>
    <t>eligoenergy.com</t>
  </si>
  <si>
    <t>https://www.inc.com/profile/local-marketing-solutions-group</t>
  </si>
  <si>
    <t>Local Marketing Solutions Group</t>
  </si>
  <si>
    <t>lmsg.co</t>
  </si>
  <si>
    <t>https://www.inc.com/profile/wellen-capital</t>
  </si>
  <si>
    <t>Wellen Capital</t>
  </si>
  <si>
    <t>wellen.com</t>
  </si>
  <si>
    <t>https://www.inc.com/profile/walton-contractors</t>
  </si>
  <si>
    <t>Walton Contractors</t>
  </si>
  <si>
    <t>walton-contractors.com</t>
  </si>
  <si>
    <t>https://www.inc.com/profile/xtreme-xperience</t>
  </si>
  <si>
    <t>Xtreme Xperience</t>
  </si>
  <si>
    <t>xtremexperience.com</t>
  </si>
  <si>
    <t>https://www.inc.com/profile/nanamacs-clothing</t>
  </si>
  <si>
    <t>NanaMacs Clothing</t>
  </si>
  <si>
    <t>nanamacs.com</t>
  </si>
  <si>
    <t>https://www.inc.com/profile/fybercom</t>
  </si>
  <si>
    <t>FyberCom</t>
  </si>
  <si>
    <t>fybercom.net</t>
  </si>
  <si>
    <t>Idaho Falls</t>
  </si>
  <si>
    <t>https://www.inc.com/profile/ivy-lane</t>
  </si>
  <si>
    <t>Ivy Lane</t>
  </si>
  <si>
    <t>vioc.com</t>
  </si>
  <si>
    <t>https://www.inc.com/profile/dutch-country-living</t>
  </si>
  <si>
    <t>Dutch Country Living</t>
  </si>
  <si>
    <t>dutchcountryliving.com</t>
  </si>
  <si>
    <t>BLOOMFIELD</t>
  </si>
  <si>
    <t>https://www.inc.com/profile/the-ventus-network</t>
  </si>
  <si>
    <t>The Ventus Network</t>
  </si>
  <si>
    <t>goleansixsigma.com</t>
  </si>
  <si>
    <t>Ewa Beach</t>
  </si>
  <si>
    <t>https://www.inc.com/profile/bamfi</t>
  </si>
  <si>
    <t>BAMFi</t>
  </si>
  <si>
    <t>bamfi.com</t>
  </si>
  <si>
    <t>https://www.inc.com/profile/recleim</t>
  </si>
  <si>
    <t>Recleim</t>
  </si>
  <si>
    <t>recleim.com</t>
  </si>
  <si>
    <t>https://www.inc.com/profile/crisp-video-group</t>
  </si>
  <si>
    <t>Crisp Video Group</t>
  </si>
  <si>
    <t>crispvideo.com</t>
  </si>
  <si>
    <t>https://www.inc.com/profile/springbot</t>
  </si>
  <si>
    <t>Springbot</t>
  </si>
  <si>
    <t>springbot.com</t>
  </si>
  <si>
    <t>https://www.inc.com/profile/ibex-it-business-experts</t>
  </si>
  <si>
    <t>IBEX IT Business Experts</t>
  </si>
  <si>
    <t>ibexexperts.com</t>
  </si>
  <si>
    <t>Sandy Springs,</t>
  </si>
  <si>
    <t>https://www.inc.com/profile/macstadium</t>
  </si>
  <si>
    <t>MacStadium</t>
  </si>
  <si>
    <t>macstadium.com</t>
  </si>
  <si>
    <t>https://www.inc.com/profile/bematrix-usa</t>
  </si>
  <si>
    <t>beMatrix USA</t>
  </si>
  <si>
    <t>bematrix.us</t>
  </si>
  <si>
    <t>https://www.inc.com/profile/edge-business-systems</t>
  </si>
  <si>
    <t>Edge Business Systems</t>
  </si>
  <si>
    <t>http://edgeatl.com</t>
  </si>
  <si>
    <t>https://www.inc.com/profile/sweet-peach-wax-sugaring-studio</t>
  </si>
  <si>
    <t>Sweet Peach Wax &amp; Sugaring Studio</t>
  </si>
  <si>
    <t>sweetpeachwax.com</t>
  </si>
  <si>
    <t>https://www.inc.com/profile/aspirent</t>
  </si>
  <si>
    <t>Aspirent</t>
  </si>
  <si>
    <t>aspirent.com</t>
  </si>
  <si>
    <t>https://www.inc.com/profile/rnn-group</t>
  </si>
  <si>
    <t>RNN Group</t>
  </si>
  <si>
    <t>rnngroup.com</t>
  </si>
  <si>
    <t>https://www.inc.com/profile/optomi</t>
  </si>
  <si>
    <t>Optomi</t>
  </si>
  <si>
    <t>optomiservices.com</t>
  </si>
  <si>
    <t>65.9 Million</t>
  </si>
  <si>
    <t>https://www.inc.com/profile/swag-promo</t>
  </si>
  <si>
    <t>Swag Promo</t>
  </si>
  <si>
    <t>orderswag.net</t>
  </si>
  <si>
    <t>https://www.inc.com/profile/candid-partners</t>
  </si>
  <si>
    <t>Candid Partners</t>
  </si>
  <si>
    <t>candidpartners.com</t>
  </si>
  <si>
    <t>https://www.inc.com/profile/chomps</t>
  </si>
  <si>
    <t>Chomps</t>
  </si>
  <si>
    <t>chomps.com</t>
  </si>
  <si>
    <t>https://www.inc.com/profile/ecosystems</t>
  </si>
  <si>
    <t>EcoSystems</t>
  </si>
  <si>
    <t>ecosystems.com</t>
  </si>
  <si>
    <t>https://www.inc.com/profile/deal-partners</t>
  </si>
  <si>
    <t>Deal Partners</t>
  </si>
  <si>
    <t>http://dealpartners.com</t>
  </si>
  <si>
    <t>https://www.inc.com/profile/alivi</t>
  </si>
  <si>
    <t>Alivi</t>
  </si>
  <si>
    <t>http://alivi.com</t>
  </si>
  <si>
    <t>doral</t>
  </si>
  <si>
    <t>https://www.inc.com/profile/vedder-holsters</t>
  </si>
  <si>
    <t>Vedder Holsters</t>
  </si>
  <si>
    <t>vedderholsters.com</t>
  </si>
  <si>
    <t>Mount Dora</t>
  </si>
  <si>
    <t>https://www.inc.com/profile/globalpro-recovery</t>
  </si>
  <si>
    <t>GlobalPro Recovery</t>
  </si>
  <si>
    <t>getglobalpro.com</t>
  </si>
  <si>
    <t>https://www.inc.com/profile/skar-audio</t>
  </si>
  <si>
    <t>Skar Audio</t>
  </si>
  <si>
    <t>skaraudio.com</t>
  </si>
  <si>
    <t>https://www.inc.com/profile/centralreach</t>
  </si>
  <si>
    <t>CentralReach</t>
  </si>
  <si>
    <t>http://centralreach.com</t>
  </si>
  <si>
    <t>https://www.inc.com/profile/forcura</t>
  </si>
  <si>
    <t>Forcura</t>
  </si>
  <si>
    <t>forcura.com</t>
  </si>
  <si>
    <t>https://www.inc.com/profile/senior-healthcare-direct</t>
  </si>
  <si>
    <t>Senior Healthcare Direct</t>
  </si>
  <si>
    <t>seniorhealthcaredirect.com</t>
  </si>
  <si>
    <t>https://www.inc.com/profile/grain-barrel-spirits</t>
  </si>
  <si>
    <t>Grain &amp; Barrel Spirits</t>
  </si>
  <si>
    <t>grainandbarrel.com</t>
  </si>
  <si>
    <t>https://www.inc.com/profile/moonglow-jewelry</t>
  </si>
  <si>
    <t>Moonglow Jewelry</t>
  </si>
  <si>
    <t>moonglow.com</t>
  </si>
  <si>
    <t>https://www.inc.com/profile/hayes-healthcare</t>
  </si>
  <si>
    <t>Hayes Healthcare</t>
  </si>
  <si>
    <t>hayeslocums.com</t>
  </si>
  <si>
    <t>120.4 Million</t>
  </si>
  <si>
    <t>https://www.inc.com/profile/ardent-eagle-solutions</t>
  </si>
  <si>
    <t>Ardent Eagle Solutions</t>
  </si>
  <si>
    <t>ardenteaglesolutions.com</t>
  </si>
  <si>
    <t>https://www.inc.com/profile/ramsey-walker</t>
  </si>
  <si>
    <t>Ramsey &amp; Walker</t>
  </si>
  <si>
    <t>ramsey-walker.com</t>
  </si>
  <si>
    <t>Navarre</t>
  </si>
  <si>
    <t>https://www.inc.com/profile/endeavor-schools</t>
  </si>
  <si>
    <t>Endeavor Schools</t>
  </si>
  <si>
    <t>endeavorschools.com</t>
  </si>
  <si>
    <t>79.1 Million</t>
  </si>
  <si>
    <t>https://www.inc.com/profile/mplt-healthcare</t>
  </si>
  <si>
    <t>MPLT Healthcare</t>
  </si>
  <si>
    <t>mplthealthcare.com</t>
  </si>
  <si>
    <t>https://www.inc.com/profile/countrywide-realty-partners</t>
  </si>
  <si>
    <t>Countrywide Realty Partners</t>
  </si>
  <si>
    <t>myreocountrywide.com</t>
  </si>
  <si>
    <t>https://www.inc.com/profile/crunch-fitness-west-florida-and-atlanta-cr-fitness</t>
  </si>
  <si>
    <t>Crunch Fitness West Florida and Atlanta (CR Fitness)</t>
  </si>
  <si>
    <t>crunch.com</t>
  </si>
  <si>
    <t>34.6 Million</t>
  </si>
  <si>
    <t>Brandon</t>
  </si>
  <si>
    <t>https://www.inc.com/profile/digital-media-solutions</t>
  </si>
  <si>
    <t>Digital Media Solutions</t>
  </si>
  <si>
    <t>http://digitalmediasolutions.com</t>
  </si>
  <si>
    <t>156.2 Million</t>
  </si>
  <si>
    <t>clearwater</t>
  </si>
  <si>
    <t>https://www.inc.com/profile/ultimate-jet-vacations</t>
  </si>
  <si>
    <t>Ultimate Jet Vacations</t>
  </si>
  <si>
    <t>ultimatejetvacations.com</t>
  </si>
  <si>
    <t>https://www.inc.com/profile/alarm-grid</t>
  </si>
  <si>
    <t>Alarm Grid</t>
  </si>
  <si>
    <t>alarmgrid.com</t>
  </si>
  <si>
    <t>Lighthouse Point</t>
  </si>
  <si>
    <t>https://www.inc.com/profile/arctic-supplies</t>
  </si>
  <si>
    <t>Arctic Supplies</t>
  </si>
  <si>
    <t>arcticsupplies.com</t>
  </si>
  <si>
    <t>https://www.inc.com/profile/fractl</t>
  </si>
  <si>
    <t>Fractl</t>
  </si>
  <si>
    <t>frac.tl</t>
  </si>
  <si>
    <t>https://www.inc.com/profile/empire-flippers</t>
  </si>
  <si>
    <t>Empire Flippers</t>
  </si>
  <si>
    <t>empireflippers.com</t>
  </si>
  <si>
    <t>https://www.inc.com/profile/industry-dive</t>
  </si>
  <si>
    <t>Industry Dive</t>
  </si>
  <si>
    <t>http://industrydive.com</t>
  </si>
  <si>
    <t>https://www.inc.com/profile/georgetown-home-care</t>
  </si>
  <si>
    <t>Georgetown Home Care</t>
  </si>
  <si>
    <t>georgetownhomecare.com</t>
  </si>
  <si>
    <t>https://www.inc.com/profile/cleanchoice-energy</t>
  </si>
  <si>
    <t>CleanChoice Energy</t>
  </si>
  <si>
    <t>cleanchoiceenergy.com</t>
  </si>
  <si>
    <t>94.8 Million</t>
  </si>
  <si>
    <t>https://www.inc.com/profile/link-strategic-partners</t>
  </si>
  <si>
    <t>LINK Strategic Partners</t>
  </si>
  <si>
    <t>linksp.com</t>
  </si>
  <si>
    <t>https://www.inc.com/profile/freed-marcroft</t>
  </si>
  <si>
    <t>Freed Marcroft</t>
  </si>
  <si>
    <t>freedmarcroft.com</t>
  </si>
  <si>
    <t>https://www.inc.com/profile/mediacrossing</t>
  </si>
  <si>
    <t>MediaCrossing</t>
  </si>
  <si>
    <t>mediacrossing.com</t>
  </si>
  <si>
    <t>https://www.inc.com/profile/zero-gravity-marketing</t>
  </si>
  <si>
    <t>Zero Gravity Marketing</t>
  </si>
  <si>
    <t>zerogravitymarketing.com</t>
  </si>
  <si>
    <t>https://www.inc.com/profile/cadenza-innovation</t>
  </si>
  <si>
    <t>Cadenza Innovation</t>
  </si>
  <si>
    <t>cadenzainnovation.com</t>
  </si>
  <si>
    <t>Bethel</t>
  </si>
  <si>
    <t>https://www.inc.com/profile/pax8</t>
  </si>
  <si>
    <t>Pax8</t>
  </si>
  <si>
    <t>pax8.com</t>
  </si>
  <si>
    <t>https://www.inc.com/profile/ibotta</t>
  </si>
  <si>
    <t>Ibotta</t>
  </si>
  <si>
    <t>ibotta.com</t>
  </si>
  <si>
    <t>157.1 Million</t>
  </si>
  <si>
    <t>https://www.inc.com/profile/cansource</t>
  </si>
  <si>
    <t>CanSource</t>
  </si>
  <si>
    <t>cansource.com</t>
  </si>
  <si>
    <t>https://www.inc.com/profile/unified-building-group</t>
  </si>
  <si>
    <t>Unified Building Group</t>
  </si>
  <si>
    <t>http://unifiedbuildinggroup.com</t>
  </si>
  <si>
    <t>https://www.inc.com/profile/choozle</t>
  </si>
  <si>
    <t>Choozle</t>
  </si>
  <si>
    <t>choozle.com</t>
  </si>
  <si>
    <t>https://www.inc.com/profile/p2binvestor</t>
  </si>
  <si>
    <t>P2Binvestor</t>
  </si>
  <si>
    <t>p2bi.com</t>
  </si>
  <si>
    <t>https://www.inc.com/profile/punch-bowl-social</t>
  </si>
  <si>
    <t>Punch Bowl Social</t>
  </si>
  <si>
    <t>punchbowlsocial.com</t>
  </si>
  <si>
    <t>89.4 Million</t>
  </si>
  <si>
    <t>https://www.inc.com/profile/mission-field</t>
  </si>
  <si>
    <t>Mission Field</t>
  </si>
  <si>
    <t>mission-field.com</t>
  </si>
  <si>
    <t>https://www.inc.com/profile/apto</t>
  </si>
  <si>
    <t>Apto</t>
  </si>
  <si>
    <t>apto.com</t>
  </si>
  <si>
    <t>https://www.inc.com/profile/qwinix-technologies</t>
  </si>
  <si>
    <t>Qwinix Technologies</t>
  </si>
  <si>
    <t>qwinix.io</t>
  </si>
  <si>
    <t>https://www.inc.com/profile/cloudnexion</t>
  </si>
  <si>
    <t>Cloudnexion</t>
  </si>
  <si>
    <t>cloudnexion.com</t>
  </si>
  <si>
    <t>https://www.inc.com/profile/oakman-aerospace</t>
  </si>
  <si>
    <t>Oakman Aerospace</t>
  </si>
  <si>
    <t>oak-aero.com</t>
  </si>
  <si>
    <t>https://www.inc.com/profile/woodridge-advisors</t>
  </si>
  <si>
    <t>Woodridge Advisors</t>
  </si>
  <si>
    <t>woodridgesoftware.com</t>
  </si>
  <si>
    <t>https://www.inc.com/profile/vinyl-me-please</t>
  </si>
  <si>
    <t>Vinyl Me, Please</t>
  </si>
  <si>
    <t>vinylmeplease.com</t>
  </si>
  <si>
    <t>https://www.inc.com/profile/symmetrix-solutions</t>
  </si>
  <si>
    <t>Symmetrix Solutions</t>
  </si>
  <si>
    <t>http://symxsol.com</t>
  </si>
  <si>
    <t>https://www.inc.com/profile/triple-j-armory</t>
  </si>
  <si>
    <t>Triple J Armory</t>
  </si>
  <si>
    <t>triplejarmory.com</t>
  </si>
  <si>
    <t>https://www.inc.com/profile/pinnacle-lodging</t>
  </si>
  <si>
    <t>Pinnacle Lodging</t>
  </si>
  <si>
    <t>pinnaclelodging.com</t>
  </si>
  <si>
    <t>https://www.inc.com/profile/10x-genomics</t>
  </si>
  <si>
    <t>10X Genomics</t>
  </si>
  <si>
    <t>10xgenomics.com</t>
  </si>
  <si>
    <t>146.3 Million</t>
  </si>
  <si>
    <t>Pleasanton</t>
  </si>
  <si>
    <t>https://www.inc.com/profile/grove-collaborative</t>
  </si>
  <si>
    <t>Grove Collaborative</t>
  </si>
  <si>
    <t>http://grove.co</t>
  </si>
  <si>
    <t>https://www.inc.com/profile/onfleet</t>
  </si>
  <si>
    <t>Onfleet</t>
  </si>
  <si>
    <t>http://onfleet.com</t>
  </si>
  <si>
    <t>https://www.inc.com/profile/flipcause</t>
  </si>
  <si>
    <t>Flipcause</t>
  </si>
  <si>
    <t>flipcause.com</t>
  </si>
  <si>
    <t>https://www.inc.com/profile/cloudbeds</t>
  </si>
  <si>
    <t>Cloudbeds</t>
  </si>
  <si>
    <t>cloudbeds.com</t>
  </si>
  <si>
    <t>https://www.inc.com/profile/qos-networks</t>
  </si>
  <si>
    <t>QOS Networks</t>
  </si>
  <si>
    <t>qosnet.com</t>
  </si>
  <si>
    <t>https://www.inc.com/profile/shoppad</t>
  </si>
  <si>
    <t>ShopPad</t>
  </si>
  <si>
    <t>theshoppad.com</t>
  </si>
  <si>
    <t>https://www.inc.com/profile/carta</t>
  </si>
  <si>
    <t>Carta</t>
  </si>
  <si>
    <t>http://carta.com</t>
  </si>
  <si>
    <t>https://www.inc.com/profile/xy---the-persistent-company</t>
  </si>
  <si>
    <t>XY - The Persistent Company</t>
  </si>
  <si>
    <t>xy.company</t>
  </si>
  <si>
    <t>https://www.inc.com/profile/edvenswa-tech</t>
  </si>
  <si>
    <t>Edvenswa Tech</t>
  </si>
  <si>
    <t>edvenswa.com</t>
  </si>
  <si>
    <t>https://www.inc.com/profile/anna-marie-events</t>
  </si>
  <si>
    <t>Anna Marie Events</t>
  </si>
  <si>
    <t>http://annamarieevents.com</t>
  </si>
  <si>
    <t>https://www.inc.com/profile/integrity-cargo-solutions</t>
  </si>
  <si>
    <t>Integrity Cargo Solutions</t>
  </si>
  <si>
    <t>shipintegrity.com</t>
  </si>
  <si>
    <t>https://www.inc.com/profile/advertise-purple</t>
  </si>
  <si>
    <t>Advertise Purple</t>
  </si>
  <si>
    <t>http://advertisepurple.com</t>
  </si>
  <si>
    <t>https://www.inc.com/profile/algolia</t>
  </si>
  <si>
    <t>Algolia</t>
  </si>
  <si>
    <t>http://algolia.com</t>
  </si>
  <si>
    <t>https://www.inc.com/profile/prime-meridian-capital-management</t>
  </si>
  <si>
    <t>Prime Meridian Capital Management</t>
  </si>
  <si>
    <t>pmifunds.com</t>
  </si>
  <si>
    <t>https://www.inc.com/profile/servicetitan</t>
  </si>
  <si>
    <t>ServiceTitan</t>
  </si>
  <si>
    <t>servicetitan.com</t>
  </si>
  <si>
    <t>https://www.inc.com/profile/peaxy</t>
  </si>
  <si>
    <t>Peaxy</t>
  </si>
  <si>
    <t>peaxy.net</t>
  </si>
  <si>
    <t>https://www.inc.com/profile/JBK-Wellness-Labs</t>
  </si>
  <si>
    <t>JBK Wellness Labs</t>
  </si>
  <si>
    <t>http://jbkwellnesslab</t>
  </si>
  <si>
    <t>https://www.inc.com/profile/healthflex-home-health-services</t>
  </si>
  <si>
    <t>HealthFlex Home Health Services</t>
  </si>
  <si>
    <t>healthflexhhs.com</t>
  </si>
  <si>
    <t>https://www.inc.com/profile/advisorycloud</t>
  </si>
  <si>
    <t>AdvisoryCloud</t>
  </si>
  <si>
    <t>advisorycloud.com</t>
  </si>
  <si>
    <t>https://www.inc.com/profile/innowave-marketing-group</t>
  </si>
  <si>
    <t>Innowave Marketing Group</t>
  </si>
  <si>
    <t>innowavemarketing.com</t>
  </si>
  <si>
    <t>Burlingame</t>
  </si>
  <si>
    <t>https://www.inc.com/profile/aura-financial-corporation</t>
  </si>
  <si>
    <t>Aura Financial Corporation</t>
  </si>
  <si>
    <t>http://myaura.com</t>
  </si>
  <si>
    <t>https://www.inc.com/profile/kruze-consulting</t>
  </si>
  <si>
    <t>Kruze Consulting</t>
  </si>
  <si>
    <t>http://kruzeconsulting.com</t>
  </si>
  <si>
    <t>https://www.inc.com/profile/garage-champs</t>
  </si>
  <si>
    <t>Garage Champs</t>
  </si>
  <si>
    <t>garagechamps.com</t>
  </si>
  <si>
    <t>https://www.inc.com/profile/warrior-media</t>
  </si>
  <si>
    <t>Warrior Media</t>
  </si>
  <si>
    <t>warriormade.com</t>
  </si>
  <si>
    <t>https://www.inc.com/profile/natix</t>
  </si>
  <si>
    <t>Natix</t>
  </si>
  <si>
    <t>natix.com</t>
  </si>
  <si>
    <t>Meadow Vista</t>
  </si>
  <si>
    <t>https://www.inc.com/profile/torklaw</t>
  </si>
  <si>
    <t>TorkLaw</t>
  </si>
  <si>
    <t>http://torklaw.com</t>
  </si>
  <si>
    <t>https://www.inc.com/profile/ipfolio</t>
  </si>
  <si>
    <t>IPfolio</t>
  </si>
  <si>
    <t>ipfolio.com</t>
  </si>
  <si>
    <t>https://www.inc.com/profile/omaze</t>
  </si>
  <si>
    <t>Omaze</t>
  </si>
  <si>
    <t>omaze.com</t>
  </si>
  <si>
    <t>https://www.inc.com/profile/gimbal</t>
  </si>
  <si>
    <t>Gimbal</t>
  </si>
  <si>
    <t>gimbal.com</t>
  </si>
  <si>
    <t>https://www.inc.com/profile/coffee-meets-bagel</t>
  </si>
  <si>
    <t>Coffee Meets Bagel</t>
  </si>
  <si>
    <t>coffeemeetsbagel.com</t>
  </si>
  <si>
    <t>https://www.inc.com/profile/vessel-fwp</t>
  </si>
  <si>
    <t>Vessel FWP</t>
  </si>
  <si>
    <t>vesselbags.com</t>
  </si>
  <si>
    <t>https://www.inc.com/profile/tredence</t>
  </si>
  <si>
    <t>Tredence</t>
  </si>
  <si>
    <t>http://tredence.com</t>
  </si>
  <si>
    <t>https://www.inc.com/profile/ignite-visibility</t>
  </si>
  <si>
    <t>Ignite Visibility</t>
  </si>
  <si>
    <t>ignitevisibility.com</t>
  </si>
  <si>
    <t>https://www.inc.com/profile/southwest-site-services</t>
  </si>
  <si>
    <t>Southwest Site Services</t>
  </si>
  <si>
    <t>swssusa.com</t>
  </si>
  <si>
    <t>https://www.inc.com/profile/siege-media</t>
  </si>
  <si>
    <t>Siege Media</t>
  </si>
  <si>
    <t>siegemedia.com</t>
  </si>
  <si>
    <t>https://www.inc.com/profile/360-risk-partners-insurance-solutions</t>
  </si>
  <si>
    <t>360 Risk Partners Insurance Solutions</t>
  </si>
  <si>
    <t>360riskpartners.com</t>
  </si>
  <si>
    <t>https://www.inc.com/profile/power-digital-marketing</t>
  </si>
  <si>
    <t>Power Digital Marketing</t>
  </si>
  <si>
    <t>powerdigitalmarketing.com</t>
  </si>
  <si>
    <t>https://www.inc.com/profile/matterhackers</t>
  </si>
  <si>
    <t>MatterHackers</t>
  </si>
  <si>
    <t>matterhackers.com</t>
  </si>
  <si>
    <t>Foothill Ranch</t>
  </si>
  <si>
    <t>https://www.inc.com/profile/home-perfect-carpet-tile-cleaning</t>
  </si>
  <si>
    <t>Home Perfect Carpet &amp; Tile Cleaning</t>
  </si>
  <si>
    <t>homeperfectsocal.com</t>
  </si>
  <si>
    <t>https://www.inc.com/profile/touchupdirect</t>
  </si>
  <si>
    <t>TouchUpDirect</t>
  </si>
  <si>
    <t>touchupdirect.com</t>
  </si>
  <si>
    <t>https://www.inc.com/profile/sorry-robots</t>
  </si>
  <si>
    <t>Sorry Robots</t>
  </si>
  <si>
    <t>gir.co</t>
  </si>
  <si>
    <t>https://www.inc.com/profile/c-squared-social</t>
  </si>
  <si>
    <t>C Squared Social</t>
  </si>
  <si>
    <t>csquaredsocial.com</t>
  </si>
  <si>
    <t>https://www.inc.com/profile/green-bay-remodeling</t>
  </si>
  <si>
    <t>Green Bay Remodeling</t>
  </si>
  <si>
    <t>http://greenbayremodeling.com</t>
  </si>
  <si>
    <t>concord</t>
  </si>
  <si>
    <t>https://www.inc.com/profile/waiakea</t>
  </si>
  <si>
    <t>Waiakea</t>
  </si>
  <si>
    <t>waiakeasprings.com</t>
  </si>
  <si>
    <t>https://www.inc.com/profile/kpg-healthcare</t>
  </si>
  <si>
    <t>KPG Healthcare</t>
  </si>
  <si>
    <t>kpghealthcare.com</t>
  </si>
  <si>
    <t>https://www.inc.com/profile/center-for-social-dynamics</t>
  </si>
  <si>
    <t>Center for Social Dynamics</t>
  </si>
  <si>
    <t>csdautismservices.com</t>
  </si>
  <si>
    <t>Alameda</t>
  </si>
  <si>
    <t>https://www.inc.com/profile/jb-office</t>
  </si>
  <si>
    <t>JB Office</t>
  </si>
  <si>
    <t>shopjboffice.com</t>
  </si>
  <si>
    <t>https://www.inc.com/profile/studio-iii-marketing</t>
  </si>
  <si>
    <t>Studio III Marketing</t>
  </si>
  <si>
    <t>studio3marketing.com</t>
  </si>
  <si>
    <t>https://www.inc.com/profile/dave-burgess-consulting</t>
  </si>
  <si>
    <t>Dave Burgess Consulting</t>
  </si>
  <si>
    <t>daveburgessconsulting.com</t>
  </si>
  <si>
    <t>https://www.inc.com/profile/semihandmade</t>
  </si>
  <si>
    <t>Semihandmade</t>
  </si>
  <si>
    <t>semihandmadedoors.com</t>
  </si>
  <si>
    <t>Duarte</t>
  </si>
  <si>
    <t>https://www.inc.com/profile/big-block-realty</t>
  </si>
  <si>
    <t>Big Block Realty</t>
  </si>
  <si>
    <t>bigblockrealty.com</t>
  </si>
  <si>
    <t>60.6 Million</t>
  </si>
  <si>
    <t>https://www.inc.com/profile/align-technical-resources</t>
  </si>
  <si>
    <t>Align Technical Resources</t>
  </si>
  <si>
    <t>aligntechnicalresources.com</t>
  </si>
  <si>
    <t>https://www.inc.com/profile/newhere</t>
  </si>
  <si>
    <t>NEwhere</t>
  </si>
  <si>
    <t>cbdfx.com</t>
  </si>
  <si>
    <t>chatsworth</t>
  </si>
  <si>
    <t>https://www.inc.com/profile/superior-print-and-exhibit</t>
  </si>
  <si>
    <t>Superior Print and Exhibit</t>
  </si>
  <si>
    <t>superiorprintandexhibit.com</t>
  </si>
  <si>
    <t>https://www.inc.com/profile/sidebench</t>
  </si>
  <si>
    <t>Sidebench</t>
  </si>
  <si>
    <t>sidebench.com</t>
  </si>
  <si>
    <t>https://www.inc.com/profile/heartcore-women</t>
  </si>
  <si>
    <t>Heartcore Women</t>
  </si>
  <si>
    <t>heartcorebusiness.com</t>
  </si>
  <si>
    <t>https://www.inc.com/profile/akshaya</t>
  </si>
  <si>
    <t>Akshaya</t>
  </si>
  <si>
    <t>akshaya-inc.com</t>
  </si>
  <si>
    <t>https://www.inc.com/profile/host-healthcare</t>
  </si>
  <si>
    <t>Host Healthcare</t>
  </si>
  <si>
    <t>hosthealthcare.com</t>
  </si>
  <si>
    <t>https://www.inc.com/profile/jcm-capital-investments</t>
  </si>
  <si>
    <t>JCM Capital Investments</t>
  </si>
  <si>
    <t>jcminvestments.com</t>
  </si>
  <si>
    <t>GLENDALE</t>
  </si>
  <si>
    <t>https://www.inc.com/profile/los-angeles-distributing-company</t>
  </si>
  <si>
    <t>Los Angeles Distributing Company</t>
  </si>
  <si>
    <t>ladistco.com</t>
  </si>
  <si>
    <t>https://www.inc.com/profile/superior-restoration</t>
  </si>
  <si>
    <t>Superior Restoration</t>
  </si>
  <si>
    <t>superiorrestore.com</t>
  </si>
  <si>
    <t>Lake Elsinore</t>
  </si>
  <si>
    <t>https://www.inc.com/profile/engineerai</t>
  </si>
  <si>
    <t>Engineer.ai</t>
  </si>
  <si>
    <t>engineer.ai</t>
  </si>
  <si>
    <t>34.1 Million</t>
  </si>
  <si>
    <t>https://www.inc.com/profile/metric-theory</t>
  </si>
  <si>
    <t>Metric Theory</t>
  </si>
  <si>
    <t>metrictheory.com</t>
  </si>
  <si>
    <t>https://www.inc.com/profile/am-sun-solar</t>
  </si>
  <si>
    <t>A.M. Sun Solar</t>
  </si>
  <si>
    <t>amsunsolar.com</t>
  </si>
  <si>
    <t>Paso Robles</t>
  </si>
  <si>
    <t>https://www.inc.com/profile/pacific-gold-marketing</t>
  </si>
  <si>
    <t>Pacific Gold Marketing</t>
  </si>
  <si>
    <t>pgmpower.com</t>
  </si>
  <si>
    <t>30.7 Million</t>
  </si>
  <si>
    <t>https://www.inc.com/profile/sajj-mediterranean</t>
  </si>
  <si>
    <t>SAJJ Mediterranean</t>
  </si>
  <si>
    <t>sajjstreeteats.com</t>
  </si>
  <si>
    <t>Belmont</t>
  </si>
  <si>
    <t>https://www.inc.com/profile/shelter</t>
  </si>
  <si>
    <t>Shelter</t>
  </si>
  <si>
    <t>shelter-co.com</t>
  </si>
  <si>
    <t>https://www.inc.com/profile/franpos</t>
  </si>
  <si>
    <t>Franpos</t>
  </si>
  <si>
    <t>franpos.com</t>
  </si>
  <si>
    <t>https://www.inc.com/profile/yourmechanic</t>
  </si>
  <si>
    <t>YourMechanic</t>
  </si>
  <si>
    <t>yourmechanic.com</t>
  </si>
  <si>
    <t>https://www.inc.com/profile/info-way-solutions</t>
  </si>
  <si>
    <t>Info Way Solutions</t>
  </si>
  <si>
    <t>infowaygroup.com</t>
  </si>
  <si>
    <t>https://www.inc.com/profile/bayone-solutions</t>
  </si>
  <si>
    <t>Bayone Solutions</t>
  </si>
  <si>
    <t>bayone.com</t>
  </si>
  <si>
    <t>https://www.inc.com/profile/california-caregivers-home-healthcare</t>
  </si>
  <si>
    <t>California CareGivers Home Healthcare</t>
  </si>
  <si>
    <t>californiacaregivers.net</t>
  </si>
  <si>
    <t>https://www.inc.com/profile/great-hire</t>
  </si>
  <si>
    <t>Great Hire</t>
  </si>
  <si>
    <t>greathirehr.com</t>
  </si>
  <si>
    <t>https://www.inc.com/profile/la-solar-group</t>
  </si>
  <si>
    <t>LA Solar Group</t>
  </si>
  <si>
    <t>la-solargroup.com</t>
  </si>
  <si>
    <t>https://www.inc.com/profile/sender-one-climbing</t>
  </si>
  <si>
    <t>Sender One Climbing</t>
  </si>
  <si>
    <t>sender.one</t>
  </si>
  <si>
    <t>https://www.inc.com/profile/intero-real-estate-services</t>
  </si>
  <si>
    <t>Intero Real Estate Services</t>
  </si>
  <si>
    <t>interosoutherncalifornia.com</t>
  </si>
  <si>
    <t>https://www.inc.com/profile/seek-thermal</t>
  </si>
  <si>
    <t>Seek Thermal</t>
  </si>
  <si>
    <t>thermal.com</t>
  </si>
  <si>
    <t>https://www.inc.com/profile/women-rocking-business</t>
  </si>
  <si>
    <t>Women Rocking Business</t>
  </si>
  <si>
    <t>womenrockingbusiness.com</t>
  </si>
  <si>
    <t>https://www.inc.com/profile/cloudmybiz</t>
  </si>
  <si>
    <t>CloudMyBiz</t>
  </si>
  <si>
    <t>cloudmybiz.com</t>
  </si>
  <si>
    <t>https://www.inc.com/profile/rjr-partners</t>
  </si>
  <si>
    <t>RJR Partners</t>
  </si>
  <si>
    <t>rjrpartners.com</t>
  </si>
  <si>
    <t>https://www.inc.com/profile/amuza</t>
  </si>
  <si>
    <t>Amuza</t>
  </si>
  <si>
    <t>amuzainc.com</t>
  </si>
  <si>
    <t>https://www.inc.com/profile/impekable</t>
  </si>
  <si>
    <t>Impekable</t>
  </si>
  <si>
    <t>impekable.com</t>
  </si>
  <si>
    <t>https://www.inc.com/profile/commerceiq</t>
  </si>
  <si>
    <t>CommerceIQ</t>
  </si>
  <si>
    <t>commerceiq.ai</t>
  </si>
  <si>
    <t>https://www.inc.com/profile/berkley</t>
  </si>
  <si>
    <t>Berkley</t>
  </si>
  <si>
    <t>goberkley.com</t>
  </si>
  <si>
    <t>Carson</t>
  </si>
  <si>
    <t>https://www.inc.com/profile/big-data-supply</t>
  </si>
  <si>
    <t>Big Data Supply</t>
  </si>
  <si>
    <t>bigdatasupplyinc.com</t>
  </si>
  <si>
    <t>https://www.inc.com/profile/grobstein-teeple</t>
  </si>
  <si>
    <t>Grobstein Teeple</t>
  </si>
  <si>
    <t>gtllp.com</t>
  </si>
  <si>
    <t>https://www.inc.com/profile/monster-technology</t>
  </si>
  <si>
    <t>Monster Technology</t>
  </si>
  <si>
    <t>monstertechnology.net</t>
  </si>
  <si>
    <t>https://www.inc.com/profile/Distillery</t>
  </si>
  <si>
    <t>Distillery</t>
  </si>
  <si>
    <t>http://distillery.com</t>
  </si>
  <si>
    <t>https://www.inc.com/profile/spartan-armor-systems</t>
  </si>
  <si>
    <t>Spartan Armor Systems</t>
  </si>
  <si>
    <t>spartanarmorsystems.com</t>
  </si>
  <si>
    <t>https://www.inc.com/profile/alphacore</t>
  </si>
  <si>
    <t>Alphacore</t>
  </si>
  <si>
    <t>alphacoreinc.com</t>
  </si>
  <si>
    <t>https://www.inc.com/profile/hjr-global</t>
  </si>
  <si>
    <t>HJR Global</t>
  </si>
  <si>
    <t>hjrglobal.com</t>
  </si>
  <si>
    <t>https://www.inc.com/profile/mst-solutions</t>
  </si>
  <si>
    <t>MST Solutions</t>
  </si>
  <si>
    <t>mstsolutions.com</t>
  </si>
  <si>
    <t>https://www.inc.com/profile/stream-logistics</t>
  </si>
  <si>
    <t>Stream Logistics</t>
  </si>
  <si>
    <t>streamlogistics.com</t>
  </si>
  <si>
    <t>https://www.inc.com/profile/biziq</t>
  </si>
  <si>
    <t>BizIQ</t>
  </si>
  <si>
    <t>biziq.com</t>
  </si>
  <si>
    <t>https://www.inc.com/profile/trelevate</t>
  </si>
  <si>
    <t>Trelevate</t>
  </si>
  <si>
    <t>trelevate.com</t>
  </si>
  <si>
    <t>https://www.inc.com/profile/brewer-stratton-property-management</t>
  </si>
  <si>
    <t>Brewer &amp; Stratton Property Management</t>
  </si>
  <si>
    <t>brewerstrattonpm.com</t>
  </si>
  <si>
    <t>https://www.inc.com/profile/symbol-health-solutions</t>
  </si>
  <si>
    <t>Symbol Health Solutions</t>
  </si>
  <si>
    <t>symbolhealth.com</t>
  </si>
  <si>
    <t>https://www.inc.com/profile/crossflow-technologies</t>
  </si>
  <si>
    <t>Crossflow Technologies</t>
  </si>
  <si>
    <t>crossflowtechnologies.com</t>
  </si>
  <si>
    <t>https://www.inc.com/profile/fulcrum-construction-group</t>
  </si>
  <si>
    <t>Fulcrum Construction Group</t>
  </si>
  <si>
    <t>fulcrumgroup.com</t>
  </si>
  <si>
    <t>DAPHNE</t>
  </si>
  <si>
    <t>https://www.inc.com/profile/cortina-solutions</t>
  </si>
  <si>
    <t>Cortina Solutions</t>
  </si>
  <si>
    <t>cortinasolutions.com</t>
  </si>
  <si>
    <t>https://www.inc.com/profile/mission-driven-research</t>
  </si>
  <si>
    <t>Mission Driven Research</t>
  </si>
  <si>
    <t>missiondrivenresearch.com</t>
  </si>
  <si>
    <t>https://www.inc.com/profile/home-health-solutions</t>
  </si>
  <si>
    <t>Home Health Solutions</t>
  </si>
  <si>
    <t>homehealthsolutionsllc.com</t>
  </si>
  <si>
    <t>Carbon Hill</t>
  </si>
  <si>
    <t>https://www.inc.com/profile/red-river</t>
  </si>
  <si>
    <t>Red River</t>
  </si>
  <si>
    <t>redriver.team</t>
  </si>
  <si>
    <t>Gillette</t>
  </si>
  <si>
    <t>https://www.inc.com/profile/swanleap</t>
  </si>
  <si>
    <t>SwanLeap</t>
  </si>
  <si>
    <t>swanleap.com</t>
  </si>
  <si>
    <t>162.6 Million</t>
  </si>
  <si>
    <t>https://www.inc.com/profile/fetch-rewards</t>
  </si>
  <si>
    <t>Fetch Rewards</t>
  </si>
  <si>
    <t>fetchrewards.com</t>
  </si>
  <si>
    <t>https://www.inc.com/profile/nutpods</t>
  </si>
  <si>
    <t>nutpods</t>
  </si>
  <si>
    <t>http://nutpods.com</t>
  </si>
  <si>
    <t>https://www.inc.com/profile/Skinny-Dipped</t>
  </si>
  <si>
    <t>Skinny Dipped</t>
  </si>
  <si>
    <t>http://skinnydipped.com</t>
  </si>
  <si>
    <t>https://www.inc.com/profile/tomboyx</t>
  </si>
  <si>
    <t>TomboyX</t>
  </si>
  <si>
    <t>tomboyx.com</t>
  </si>
  <si>
    <t>https://www.inc.com/profile/seeq-corporation</t>
  </si>
  <si>
    <t>Seeq Corporation</t>
  </si>
  <si>
    <t>seeq.com</t>
  </si>
  <si>
    <t>https://www.inc.com/profile/harts-servcies</t>
  </si>
  <si>
    <t>Harts Servcies</t>
  </si>
  <si>
    <t>hartsservices.com</t>
  </si>
  <si>
    <t>TACOMA</t>
  </si>
  <si>
    <t>https://www.inc.com/profile/Spiceology</t>
  </si>
  <si>
    <t>Spiceology</t>
  </si>
  <si>
    <t>http://spiceology.com</t>
  </si>
  <si>
    <t>https://www.inc.com/profile/the-spur-group</t>
  </si>
  <si>
    <t>The Spur Group</t>
  </si>
  <si>
    <t>thespurgroup.com</t>
  </si>
  <si>
    <t>https://www.inc.com/profile/fuel-talent</t>
  </si>
  <si>
    <t>Fuel Talent</t>
  </si>
  <si>
    <t>fueltalent.com</t>
  </si>
  <si>
    <t>https://www.inc.com/profile/motivworks</t>
  </si>
  <si>
    <t>Motivworks</t>
  </si>
  <si>
    <t>motivworks.com</t>
  </si>
  <si>
    <t>https://www.inc.com/profile/urgently</t>
  </si>
  <si>
    <t>Urgently</t>
  </si>
  <si>
    <t>geturgently.com</t>
  </si>
  <si>
    <t>VIenna</t>
  </si>
  <si>
    <t>https://www.inc.com/profile/fitt-scientific</t>
  </si>
  <si>
    <t>FITT Scientific</t>
  </si>
  <si>
    <t>fittscientific.com</t>
  </si>
  <si>
    <t>Colonial Heights</t>
  </si>
  <si>
    <t>https://www.inc.com/profile/lakarya</t>
  </si>
  <si>
    <t>Lakarya</t>
  </si>
  <si>
    <t>lakarya.com</t>
  </si>
  <si>
    <t>https://www.inc.com/profile/dignari</t>
  </si>
  <si>
    <t>Dignari</t>
  </si>
  <si>
    <t>dignari.com</t>
  </si>
  <si>
    <t>https://www.inc.com/profile/fletcher-construction</t>
  </si>
  <si>
    <t>Fletcher Construction</t>
  </si>
  <si>
    <t>fletcherconstructionva.com</t>
  </si>
  <si>
    <t>https://www.inc.com/profile/k2-dental-arts</t>
  </si>
  <si>
    <t>K2 Dental Arts</t>
  </si>
  <si>
    <t>k2dentalarts.com</t>
  </si>
  <si>
    <t>https://www.inc.com/profile/blake-willson-group</t>
  </si>
  <si>
    <t>Blake Willson Group</t>
  </si>
  <si>
    <t>blakewillsongroup.com</t>
  </si>
  <si>
    <t>https://www.inc.com/profile/indev</t>
  </si>
  <si>
    <t>Indev</t>
  </si>
  <si>
    <t>indev.com</t>
  </si>
  <si>
    <t>https://www.inc.com/profile/expedition-technology</t>
  </si>
  <si>
    <t>Expedition Technology</t>
  </si>
  <si>
    <t>exptechinc.com</t>
  </si>
  <si>
    <t>Dulles</t>
  </si>
  <si>
    <t>https://www.inc.com/profile/g2-ops</t>
  </si>
  <si>
    <t>G2 Ops</t>
  </si>
  <si>
    <t>g2-ops.com</t>
  </si>
  <si>
    <t>https://www.inc.com/profile/ct-assist</t>
  </si>
  <si>
    <t>CT Assist</t>
  </si>
  <si>
    <t>ct-assist.com</t>
  </si>
  <si>
    <t>Harrisonburg</t>
  </si>
  <si>
    <t>https://www.inc.com/profile/old-dominion-mechanical</t>
  </si>
  <si>
    <t>Old Dominion Mechanical</t>
  </si>
  <si>
    <t>odmva.com</t>
  </si>
  <si>
    <t>https://www.inc.com/profile/540co</t>
  </si>
  <si>
    <t>540.co</t>
  </si>
  <si>
    <t>https://www.inc.com/profile/ironarch-technology</t>
  </si>
  <si>
    <t>IronArch Technology</t>
  </si>
  <si>
    <t>ironarchtechnology.com</t>
  </si>
  <si>
    <t>https://www.inc.com/profile/dayblink-consulting</t>
  </si>
  <si>
    <t>DayBlink Consulting</t>
  </si>
  <si>
    <t>dayblink.com</t>
  </si>
  <si>
    <t>https://www.inc.com/profile/synapse-business-systems</t>
  </si>
  <si>
    <t>Synapse Business Systems</t>
  </si>
  <si>
    <t>synapsebsystems.com</t>
  </si>
  <si>
    <t>https://www.inc.com/profile/enterprise-knowledge</t>
  </si>
  <si>
    <t>Enterprise Knowledge</t>
  </si>
  <si>
    <t>enterprise-knowledge.com</t>
  </si>
  <si>
    <t>https://www.inc.com/profile/cs-communications</t>
  </si>
  <si>
    <t>C&amp;S Communications</t>
  </si>
  <si>
    <t>dominionvoiceanddata.com</t>
  </si>
  <si>
    <t>https://www.inc.com/profile/infinite-resource-solutions</t>
  </si>
  <si>
    <t>Infinite Resource Solutions</t>
  </si>
  <si>
    <t>infiniters.com</t>
  </si>
  <si>
    <t>https://www.inc.com/profile/clarendon-partners</t>
  </si>
  <si>
    <t>Clarendon Partners</t>
  </si>
  <si>
    <t>clarendonptrs.com</t>
  </si>
  <si>
    <t>https://www.inc.com/profile/harmonics-consulting</t>
  </si>
  <si>
    <t>Harmonics Consulting</t>
  </si>
  <si>
    <t>harmonicsconsulting.com</t>
  </si>
  <si>
    <t>https://www.inc.com/profile/motivosity</t>
  </si>
  <si>
    <t>Motivosity</t>
  </si>
  <si>
    <t>http://motivosity.com/index.html</t>
  </si>
  <si>
    <t>https://www.inc.com/profile/pattern</t>
  </si>
  <si>
    <t>Pattern</t>
  </si>
  <si>
    <t>http://pattern.com</t>
  </si>
  <si>
    <t>211.2 Million</t>
  </si>
  <si>
    <t>https://www.inc.com/profile/tranont</t>
  </si>
  <si>
    <t>Tranont</t>
  </si>
  <si>
    <t>tranont.com</t>
  </si>
  <si>
    <t>https://www.inc.com/profile/ardent-pest-control</t>
  </si>
  <si>
    <t>Ardent Pest Control</t>
  </si>
  <si>
    <t>http://ardentpest.com</t>
  </si>
  <si>
    <t>highland</t>
  </si>
  <si>
    <t>https://www.inc.com/profile/american-business-brokers</t>
  </si>
  <si>
    <t>American Business Brokers</t>
  </si>
  <si>
    <t>americanbizbrokers.com</t>
  </si>
  <si>
    <t>Holladay</t>
  </si>
  <si>
    <t>https://www.inc.com/profile/disability-planners</t>
  </si>
  <si>
    <t>Disability Planners</t>
  </si>
  <si>
    <t>displanner.com</t>
  </si>
  <si>
    <t>Murray</t>
  </si>
  <si>
    <t>https://www.inc.com/profile/disruptive-advertising</t>
  </si>
  <si>
    <t>Disruptive Advertising</t>
  </si>
  <si>
    <t>disruptiveadvertising.com</t>
  </si>
  <si>
    <t>Lindon</t>
  </si>
  <si>
    <t>https://www.inc.com/profile/seo-werkz</t>
  </si>
  <si>
    <t>SEO Werkz</t>
  </si>
  <si>
    <t>seowerkz.com</t>
  </si>
  <si>
    <t>Riverton</t>
  </si>
  <si>
    <t>https://www.inc.com/profile/ion-solar</t>
  </si>
  <si>
    <t>ION Solar</t>
  </si>
  <si>
    <t>ionsolar.com</t>
  </si>
  <si>
    <t>72.9 Million</t>
  </si>
  <si>
    <t>https://www.inc.com/profile/monumetric</t>
  </si>
  <si>
    <t>Monumetric</t>
  </si>
  <si>
    <t>monumetric.com</t>
  </si>
  <si>
    <t>https://www.inc.com/profile/paradigm-construction</t>
  </si>
  <si>
    <t>Paradigm Construction</t>
  </si>
  <si>
    <t>paradigmconstruction-tx.com</t>
  </si>
  <si>
    <t>45.2 Million</t>
  </si>
  <si>
    <t>https://www.inc.com/profile/factorypure</t>
  </si>
  <si>
    <t>FactoryPure</t>
  </si>
  <si>
    <t>factorypure.com</t>
  </si>
  <si>
    <t>san antonio</t>
  </si>
  <si>
    <t>https://www.inc.com/profile/energy-ogre</t>
  </si>
  <si>
    <t>Energy Ogre</t>
  </si>
  <si>
    <t>energyogre.com</t>
  </si>
  <si>
    <t>https://www.inc.com/profile/alert-media</t>
  </si>
  <si>
    <t>Alert Media</t>
  </si>
  <si>
    <t>alertmedia.com</t>
  </si>
  <si>
    <t>https://www.inc.com/profile/koddi</t>
  </si>
  <si>
    <t>Koddi</t>
  </si>
  <si>
    <t>koddi.com</t>
  </si>
  <si>
    <t>https://www.inc.com/profile/baileys-blossoms</t>
  </si>
  <si>
    <t>Bailey's Blossoms</t>
  </si>
  <si>
    <t>http://baileysblossoms.com</t>
  </si>
  <si>
    <t>AURORA</t>
  </si>
  <si>
    <t>https://www.inc.com/profile/vonlane</t>
  </si>
  <si>
    <t>Vonlane</t>
  </si>
  <si>
    <t>vonlane.com</t>
  </si>
  <si>
    <t>https://www.inc.com/profile/sandsrx</t>
  </si>
  <si>
    <t>SandsRx</t>
  </si>
  <si>
    <t>sandsrx.com</t>
  </si>
  <si>
    <t>Wylie</t>
  </si>
  <si>
    <t>https://www.inc.com/profile/kettlebell-kings</t>
  </si>
  <si>
    <t>Kettlebell Kings</t>
  </si>
  <si>
    <t>http://kettlebellkings.com</t>
  </si>
  <si>
    <t>https://www.inc.com/profile/eagle-pipe</t>
  </si>
  <si>
    <t>Eagle Pipe</t>
  </si>
  <si>
    <t>eaglepipe.net</t>
  </si>
  <si>
    <t>273.7 Million</t>
  </si>
  <si>
    <t>https://www.inc.com/profile/smart-city-locating</t>
  </si>
  <si>
    <t>Smart City Locating</t>
  </si>
  <si>
    <t>smartcitylocating.com</t>
  </si>
  <si>
    <t>https://www.inc.com/profile/octane-energy</t>
  </si>
  <si>
    <t>Octane Energy</t>
  </si>
  <si>
    <t>octane-energy.com</t>
  </si>
  <si>
    <t>https://www.inc.com/profile/the-agency-texas</t>
  </si>
  <si>
    <t>The Agency Texas</t>
  </si>
  <si>
    <t>theagencytexas.com</t>
  </si>
  <si>
    <t>https://www.inc.com/profile/decode-digital-marketing</t>
  </si>
  <si>
    <t>Decode Digital Marketing</t>
  </si>
  <si>
    <t>decodedigital.co</t>
  </si>
  <si>
    <t>https://www.inc.com/profile/payer-compass</t>
  </si>
  <si>
    <t>Payer Compass</t>
  </si>
  <si>
    <t>payercompass.com</t>
  </si>
  <si>
    <t>https://www.inc.com/profile/local-web-leads</t>
  </si>
  <si>
    <t>Local Web Leads</t>
  </si>
  <si>
    <t>drivinglocalleads.com</t>
  </si>
  <si>
    <t>https://www.inc.com/profile/wellflex-energy-solutions</t>
  </si>
  <si>
    <t>Wellflex Energy Solutions</t>
  </si>
  <si>
    <t>wellflex.com</t>
  </si>
  <si>
    <t>Rhome</t>
  </si>
  <si>
    <t>https://www.inc.com/profile/petwell-partners</t>
  </si>
  <si>
    <t>PetWell Partners</t>
  </si>
  <si>
    <t>petwellpartners.com</t>
  </si>
  <si>
    <t>https://www.inc.com/profile/flux7</t>
  </si>
  <si>
    <t>Flux7</t>
  </si>
  <si>
    <t>flux7.com</t>
  </si>
  <si>
    <t>https://www.inc.com/profile/kiki-larue</t>
  </si>
  <si>
    <t>Kiki LaRue</t>
  </si>
  <si>
    <t>kikilarue.com</t>
  </si>
  <si>
    <t>https://www.inc.com/profile/gulf-coast-crating</t>
  </si>
  <si>
    <t>Gulf Coast Crating</t>
  </si>
  <si>
    <t>gulfcoastcrating.com</t>
  </si>
  <si>
    <t>https://www.inc.com/profile/central-vapors</t>
  </si>
  <si>
    <t>Central Vapors</t>
  </si>
  <si>
    <t>centralvapors.com</t>
  </si>
  <si>
    <t>https://www.inc.com/profile/hindsight-software-solutions</t>
  </si>
  <si>
    <t>Hindsight Software Solutions</t>
  </si>
  <si>
    <t>hissinc.com</t>
  </si>
  <si>
    <t>https://www.inc.com/profile/tbx</t>
  </si>
  <si>
    <t>TBX</t>
  </si>
  <si>
    <t>tbxbenefits.com</t>
  </si>
  <si>
    <t>https://www.inc.com/profile/rsb-environmental</t>
  </si>
  <si>
    <t>RSB Environmental</t>
  </si>
  <si>
    <t>rsbenv.com</t>
  </si>
  <si>
    <t>https://www.inc.com/profile/double-a-labs</t>
  </si>
  <si>
    <t>Double A Labs</t>
  </si>
  <si>
    <t>doublealabs.com</t>
  </si>
  <si>
    <t>https://www.inc.com/profile/capstone-title</t>
  </si>
  <si>
    <t>Capstone Title</t>
  </si>
  <si>
    <t>capstonetitletx.com</t>
  </si>
  <si>
    <t>https://www.inc.com/profile/threshold</t>
  </si>
  <si>
    <t>Threshold</t>
  </si>
  <si>
    <t>thresholdagency.com</t>
  </si>
  <si>
    <t>https://www.inc.com/profile/renters-warehouse-houston</t>
  </si>
  <si>
    <t>Renters Warehouse Houston</t>
  </si>
  <si>
    <t>renterswarehouse.com/houston</t>
  </si>
  <si>
    <t>https://www.inc.com/profile/mediasmack</t>
  </si>
  <si>
    <t>MediaSmack</t>
  </si>
  <si>
    <t>mediasmack.com</t>
  </si>
  <si>
    <t>https://www.inc.com/profile/happy-trailer-sales</t>
  </si>
  <si>
    <t>Happy Trailer Sales</t>
  </si>
  <si>
    <t>happytrailersales.com</t>
  </si>
  <si>
    <t>Palmer</t>
  </si>
  <si>
    <t>https://www.inc.com/profile/skaled-consulting</t>
  </si>
  <si>
    <t>Skaled Consulting</t>
  </si>
  <si>
    <t>skaled.com</t>
  </si>
  <si>
    <t>https://www.inc.com/profile/digital-pi</t>
  </si>
  <si>
    <t>Digital Pi</t>
  </si>
  <si>
    <t>digitalpi.com</t>
  </si>
  <si>
    <t>https://www.inc.com/profile/altura-engineering-design</t>
  </si>
  <si>
    <t>Altura Engineering &amp; Design</t>
  </si>
  <si>
    <t>alturaengineering.com</t>
  </si>
  <si>
    <t>https://www.inc.com/profile/texadia-systems</t>
  </si>
  <si>
    <t>Texadia Systems</t>
  </si>
  <si>
    <t>texadiasystems.com</t>
  </si>
  <si>
    <t>https://www.inc.com/profile/big-outdoor</t>
  </si>
  <si>
    <t>Big Outdoor</t>
  </si>
  <si>
    <t>bigoutdoor.com</t>
  </si>
  <si>
    <t>https://www.inc.com/profile/rdi-technologies</t>
  </si>
  <si>
    <t>RDI Technologies</t>
  </si>
  <si>
    <t>rditechnologies.com</t>
  </si>
  <si>
    <t>https://www.inc.com/profile/trident-transport</t>
  </si>
  <si>
    <t>Trident Transport</t>
  </si>
  <si>
    <t>tridenttransport.com</t>
  </si>
  <si>
    <t>31.3 Million</t>
  </si>
  <si>
    <t>https://www.inc.com/profile/skuid</t>
  </si>
  <si>
    <t>Skuid</t>
  </si>
  <si>
    <t>skuid.com</t>
  </si>
  <si>
    <t>https://www.inc.com/profile/virtue-capital-management</t>
  </si>
  <si>
    <t>Virtue Capital Management</t>
  </si>
  <si>
    <t>virtuecm.com</t>
  </si>
  <si>
    <t>https://www.inc.com/profile/black-tie-moving</t>
  </si>
  <si>
    <t>Black Tie Moving</t>
  </si>
  <si>
    <t>blacktiemoving.com</t>
  </si>
  <si>
    <t>https://www.inc.com/profile/ren-dermatology</t>
  </si>
  <si>
    <t>REN Dermatology</t>
  </si>
  <si>
    <t>rendermatology.com</t>
  </si>
  <si>
    <t>https://www.inc.com/profile/k-p-enterprises</t>
  </si>
  <si>
    <t>K &amp; P Enterprises</t>
  </si>
  <si>
    <t>kpremodeling.com</t>
  </si>
  <si>
    <t>https://www.inc.com/profile/vrc-metal-systems</t>
  </si>
  <si>
    <t>VRC Metal Systems</t>
  </si>
  <si>
    <t>vrcmetalsystems.com</t>
  </si>
  <si>
    <t>https://www.inc.com/profile/fit-my-feet-orthotic-lab-and-shoes</t>
  </si>
  <si>
    <t>Fit My Feet Orthotic Lab and Shoes</t>
  </si>
  <si>
    <t>http://fitmyfeet.com</t>
  </si>
  <si>
    <t>https://www.inc.com/profile/expansion-capital-group</t>
  </si>
  <si>
    <t>Expansion Capital Group</t>
  </si>
  <si>
    <t>expansioncapitalgroup.com</t>
  </si>
  <si>
    <t>https://www.inc.com/profile/vance-thompson-vision</t>
  </si>
  <si>
    <t>Vance Thompson Vision</t>
  </si>
  <si>
    <t>vancethompsonvision.com</t>
  </si>
  <si>
    <t>https://www.inc.com/profile/parrish-and-partners</t>
  </si>
  <si>
    <t>Parrish and Partners</t>
  </si>
  <si>
    <t>parrishandpartners.com</t>
  </si>
  <si>
    <t>https://www.inc.com/profile/netizen</t>
  </si>
  <si>
    <t>Netizen</t>
  </si>
  <si>
    <t>http://netizencorp.com</t>
  </si>
  <si>
    <t>https://www.inc.com/profile/double-wood</t>
  </si>
  <si>
    <t>Double Wood</t>
  </si>
  <si>
    <t>doublewoodsupplements.com</t>
  </si>
  <si>
    <t>https://www.inc.com/profile/elite-transit-solutions</t>
  </si>
  <si>
    <t>Elite Transit Solutions</t>
  </si>
  <si>
    <t>elitetransit.com</t>
  </si>
  <si>
    <t>41.9 Million</t>
  </si>
  <si>
    <t>https://www.inc.com/profile/stratis-iot</t>
  </si>
  <si>
    <t>STRATIS IoT</t>
  </si>
  <si>
    <t>stratisiot.com</t>
  </si>
  <si>
    <t>https://www.inc.com/profile/xavier-creative-house</t>
  </si>
  <si>
    <t>Xavier Creative House</t>
  </si>
  <si>
    <t>xaviercreative.com</t>
  </si>
  <si>
    <t>https://www.inc.com/profile/cloudnexa</t>
  </si>
  <si>
    <t>Cloudnexa</t>
  </si>
  <si>
    <t>cloudnexa.com</t>
  </si>
  <si>
    <t>https://www.inc.com/profile/skyverge</t>
  </si>
  <si>
    <t>SkyVerge</t>
  </si>
  <si>
    <t>skyverge.com</t>
  </si>
  <si>
    <t>https://www.inc.com/profile/mro</t>
  </si>
  <si>
    <t>MRO</t>
  </si>
  <si>
    <t>mrocorp.com</t>
  </si>
  <si>
    <t>Norristown</t>
  </si>
  <si>
    <t>https://www.inc.com/profile/netrepid</t>
  </si>
  <si>
    <t>Netrepid</t>
  </si>
  <si>
    <t>netrepid.com</t>
  </si>
  <si>
    <t>https://www.inc.com/profile/trailhead-marketing</t>
  </si>
  <si>
    <t>Trailhead Marketing</t>
  </si>
  <si>
    <t>http://trailheadmarketing.com</t>
  </si>
  <si>
    <t>https://www.inc.com/profile/scribe-x-northwest</t>
  </si>
  <si>
    <t>Scribe-X Northwest</t>
  </si>
  <si>
    <t>http://scribe-x.com</t>
  </si>
  <si>
    <t>https://www.inc.com/profile/carrot</t>
  </si>
  <si>
    <t>Carrot</t>
  </si>
  <si>
    <t>carrot.com</t>
  </si>
  <si>
    <t>Roseburg</t>
  </si>
  <si>
    <t>https://www.inc.com/profile/ppt-solutions-oklahoma</t>
  </si>
  <si>
    <t>PPT Solutions (Oklahoma)</t>
  </si>
  <si>
    <t>pptsolutions.com</t>
  </si>
  <si>
    <t>https://www.inc.com/profile/fuse3-solutions</t>
  </si>
  <si>
    <t>Fuse3 Solutions</t>
  </si>
  <si>
    <t>fuse3solutions.com</t>
  </si>
  <si>
    <t>https://www.inc.com/profile/big-elk-energy-systems</t>
  </si>
  <si>
    <t>Big Elk Energy Systems</t>
  </si>
  <si>
    <t>bigelk.com</t>
  </si>
  <si>
    <t>31.9 Million</t>
  </si>
  <si>
    <t>https://www.inc.com/profile/truechoicepack</t>
  </si>
  <si>
    <t>TrueChoicePack</t>
  </si>
  <si>
    <t>http://truechoicepack.com</t>
  </si>
  <si>
    <t>https://www.inc.com/profile/trifold</t>
  </si>
  <si>
    <t>TriFold</t>
  </si>
  <si>
    <t>upcart.com</t>
  </si>
  <si>
    <t>https://www.inc.com/profile/retail-service-systems</t>
  </si>
  <si>
    <t>Retail Service Systems</t>
  </si>
  <si>
    <t>retailservicesystems.com</t>
  </si>
  <si>
    <t>53.5 Million</t>
  </si>
  <si>
    <t>https://www.inc.com/profile/sgt-cleans-car-wash</t>
  </si>
  <si>
    <t>Sgt. Clean's Car Wash</t>
  </si>
  <si>
    <t>sgtclean.com</t>
  </si>
  <si>
    <t>https://www.inc.com/profile/excel-impact</t>
  </si>
  <si>
    <t>Excel Impact</t>
  </si>
  <si>
    <t>excelimpact.com</t>
  </si>
  <si>
    <t>https://www.inc.com/profile/trupet</t>
  </si>
  <si>
    <t>Trupet</t>
  </si>
  <si>
    <t>trudog.com</t>
  </si>
  <si>
    <t>https://www.inc.com/profile/dibsies-personalization-station</t>
  </si>
  <si>
    <t>Dibsies Personalization Station</t>
  </si>
  <si>
    <t>dibsies.com</t>
  </si>
  <si>
    <t>https://www.inc.com/profile/rise-brands</t>
  </si>
  <si>
    <t>Rise Brands</t>
  </si>
  <si>
    <t>risebrands.com</t>
  </si>
  <si>
    <t>https://www.inc.com/profile/zoco-design</t>
  </si>
  <si>
    <t>ZoCo Design</t>
  </si>
  <si>
    <t>zocodesign.com</t>
  </si>
  <si>
    <t>https://www.inc.com/profile/polaris-logistics-group</t>
  </si>
  <si>
    <t>Polaris Logistics Group</t>
  </si>
  <si>
    <t>polarislogisticsgroup.com</t>
  </si>
  <si>
    <t>https://www.inc.com/profile/custom-pro-logistics</t>
  </si>
  <si>
    <t>Custom Pro Logistics</t>
  </si>
  <si>
    <t>customprologistics.com</t>
  </si>
  <si>
    <t>https://www.inc.com/profile/differential</t>
  </si>
  <si>
    <t>Differential</t>
  </si>
  <si>
    <t>differential.com</t>
  </si>
  <si>
    <t>https://www.inc.com/profile/with-clarity</t>
  </si>
  <si>
    <t>With Clarity</t>
  </si>
  <si>
    <t>http://withclarity.com</t>
  </si>
  <si>
    <t>https://www.inc.com/profile/bombas</t>
  </si>
  <si>
    <t>Bombas</t>
  </si>
  <si>
    <t>bombas.com</t>
  </si>
  <si>
    <t>100.8 Million</t>
  </si>
  <si>
    <t>https://www.inc.com/profile/broker-online-exchange</t>
  </si>
  <si>
    <t>Broker Online Exchange</t>
  </si>
  <si>
    <t>brokeronlinexchange.com</t>
  </si>
  <si>
    <t>https://www.inc.com/profile/bentobox-cms</t>
  </si>
  <si>
    <t>BentoBox CMS</t>
  </si>
  <si>
    <t>getbento.com</t>
  </si>
  <si>
    <t>https://www.inc.com/profile/arcus-financial-intelligence</t>
  </si>
  <si>
    <t>Arcus Financial Intelligence</t>
  </si>
  <si>
    <t>arcusfi.com</t>
  </si>
  <si>
    <t>https://www.inc.com/profile/pymetrics</t>
  </si>
  <si>
    <t>Pymetrics</t>
  </si>
  <si>
    <t>pymetrics.com</t>
  </si>
  <si>
    <t>https://www.inc.com/profile/knewsales-group</t>
  </si>
  <si>
    <t>Knewsales Group</t>
  </si>
  <si>
    <t>knewsales.com</t>
  </si>
  <si>
    <t>https://www.inc.com/profile/fundera</t>
  </si>
  <si>
    <t>Fundera</t>
  </si>
  <si>
    <t>fundera.com</t>
  </si>
  <si>
    <t>https://www.inc.com/profile/bustle-digital-group</t>
  </si>
  <si>
    <t>Bustle Digital Group</t>
  </si>
  <si>
    <t>bustle.company</t>
  </si>
  <si>
    <t>75.3 Million</t>
  </si>
  <si>
    <t>https://www.inc.com/profile/geistm</t>
  </si>
  <si>
    <t>GeistM</t>
  </si>
  <si>
    <t>geistm.com</t>
  </si>
  <si>
    <t>https://www.inc.com/profile/sparkorange</t>
  </si>
  <si>
    <t>Spark.Orange</t>
  </si>
  <si>
    <t>sparkorange.net</t>
  </si>
  <si>
    <t>https://www.inc.com/profile/y7-studio</t>
  </si>
  <si>
    <t>Y7 Studio</t>
  </si>
  <si>
    <t>y7-studio.com</t>
  </si>
  <si>
    <t>https://www.inc.com/profile/amerikas</t>
  </si>
  <si>
    <t>Amerikas</t>
  </si>
  <si>
    <t>amerikas.com</t>
  </si>
  <si>
    <t>https://www.inc.com/profile/kids-in-the-game</t>
  </si>
  <si>
    <t>Kids in the Game</t>
  </si>
  <si>
    <t>kidsinthegame.com</t>
  </si>
  <si>
    <t>https://www.inc.com/profile/bluecore</t>
  </si>
  <si>
    <t>Bluecore</t>
  </si>
  <si>
    <t>bluecore.com</t>
  </si>
  <si>
    <t>https://www.inc.com/profile/bond-collective</t>
  </si>
  <si>
    <t>Bond Collective</t>
  </si>
  <si>
    <t>bondcollective.com</t>
  </si>
  <si>
    <t>https://www.inc.com/profile/crossfire-sound-productions</t>
  </si>
  <si>
    <t>Crossfire Sound Productions</t>
  </si>
  <si>
    <t>crossfiresound.com</t>
  </si>
  <si>
    <t>https://www.inc.com/profile/cardflight</t>
  </si>
  <si>
    <t>CardFlight</t>
  </si>
  <si>
    <t>cardflight.com</t>
  </si>
  <si>
    <t>https://www.inc.com/profile/eff-creative-group</t>
  </si>
  <si>
    <t>Eff Creative Group</t>
  </si>
  <si>
    <t>effcreative.com</t>
  </si>
  <si>
    <t>https://www.inc.com/profile/kensiemae</t>
  </si>
  <si>
    <t>KensieMae</t>
  </si>
  <si>
    <t>kensiemae.com</t>
  </si>
  <si>
    <t>Eden</t>
  </si>
  <si>
    <t>https://www.inc.com/profile/whitestone-branding</t>
  </si>
  <si>
    <t>Whitestone Branding</t>
  </si>
  <si>
    <t>whitestonebranding.com</t>
  </si>
  <si>
    <t>https://www.inc.com/profile/longneck-thunderfoot</t>
  </si>
  <si>
    <t>Longneck &amp; Thunderfoot</t>
  </si>
  <si>
    <t>landt.co</t>
  </si>
  <si>
    <t>https://www.inc.com/profile/furniture-clinic</t>
  </si>
  <si>
    <t>Furniture Clinic</t>
  </si>
  <si>
    <t>furnitureclinic.com</t>
  </si>
  <si>
    <t>https://www.inc.com/profile/nomad-financial</t>
  </si>
  <si>
    <t>Nomad Financial</t>
  </si>
  <si>
    <t>nomadfinancial.com</t>
  </si>
  <si>
    <t>https://www.inc.com/profile/rockerbox</t>
  </si>
  <si>
    <t>Rockerbox</t>
  </si>
  <si>
    <t>rockerbox.com</t>
  </si>
  <si>
    <t>https://www.inc.com/profile/pinpoint-payments</t>
  </si>
  <si>
    <t>Pinpoint Payments</t>
  </si>
  <si>
    <t>pinpointpayments.com</t>
  </si>
  <si>
    <t>Fresh Meadows</t>
  </si>
  <si>
    <t>https://www.inc.com/profile/soundhouse-rentals</t>
  </si>
  <si>
    <t>Soundhouse Rentals</t>
  </si>
  <si>
    <t>soundhousenyc.com</t>
  </si>
  <si>
    <t>https://www.inc.com/profile/rmg-media</t>
  </si>
  <si>
    <t>RMG Media</t>
  </si>
  <si>
    <t>rmgmedia.com</t>
  </si>
  <si>
    <t>https://www.inc.com/profile/sei-new-york</t>
  </si>
  <si>
    <t>SEI-New York</t>
  </si>
  <si>
    <t>sei.com/new-york-office</t>
  </si>
  <si>
    <t>https://www.inc.com/profile/advanced-flooring</t>
  </si>
  <si>
    <t>Advanced Flooring</t>
  </si>
  <si>
    <t>advancedflooringny.com</t>
  </si>
  <si>
    <t>valley cottage</t>
  </si>
  <si>
    <t>https://www.inc.com/profile/museum-hack</t>
  </si>
  <si>
    <t>Museum Hack</t>
  </si>
  <si>
    <t>museumhack.com</t>
  </si>
  <si>
    <t>https://www.inc.com/profile/applied-design</t>
  </si>
  <si>
    <t>Applied Design</t>
  </si>
  <si>
    <t>helloapplied.com</t>
  </si>
  <si>
    <t>https://www.inc.com/profile/the-stem</t>
  </si>
  <si>
    <t>The Stem</t>
  </si>
  <si>
    <t>thestem.com</t>
  </si>
  <si>
    <t>Larchmont</t>
  </si>
  <si>
    <t>https://www.inc.com/profile/tempco-glass-fabrication</t>
  </si>
  <si>
    <t>Tempco Glass Fabrication</t>
  </si>
  <si>
    <t>tempcoglass.com</t>
  </si>
  <si>
    <t>Flushing</t>
  </si>
  <si>
    <t>https://www.inc.com/profile/dots</t>
  </si>
  <si>
    <t>Dots</t>
  </si>
  <si>
    <t>dots.co</t>
  </si>
  <si>
    <t>https://www.inc.com/profile/q-ship-usa</t>
  </si>
  <si>
    <t>Q Ship USA</t>
  </si>
  <si>
    <t>qshipusa.com</t>
  </si>
  <si>
    <t>https://www.inc.com/profile/fig</t>
  </si>
  <si>
    <t>FIG</t>
  </si>
  <si>
    <t>figagency.com</t>
  </si>
  <si>
    <t>https://www.inc.com/profile/sbga</t>
  </si>
  <si>
    <t>SBGA</t>
  </si>
  <si>
    <t>sbga.com</t>
  </si>
  <si>
    <t>https://www.inc.com/profile/trufusion</t>
  </si>
  <si>
    <t>TruFusion</t>
  </si>
  <si>
    <t>trufusion.com</t>
  </si>
  <si>
    <t>https://www.inc.com/profile/l37-creative</t>
  </si>
  <si>
    <t>L37 Creative</t>
  </si>
  <si>
    <t>l37.com</t>
  </si>
  <si>
    <t>https://www.inc.com/profile/solvix-solutions</t>
  </si>
  <si>
    <t>Solvix Solutions</t>
  </si>
  <si>
    <t>http://solvixsolutions.com</t>
  </si>
  <si>
    <t>https://www.inc.com/profile/seamans-beverage-and-logistics</t>
  </si>
  <si>
    <t>Seaman's Beverage and Logistics</t>
  </si>
  <si>
    <t>seamansimports.com</t>
  </si>
  <si>
    <t>Belleville</t>
  </si>
  <si>
    <t>https://www.inc.com/profile/vydia</t>
  </si>
  <si>
    <t>Vydia</t>
  </si>
  <si>
    <t>vydia.com</t>
  </si>
  <si>
    <t>https://www.inc.com/profile/cherryblowdrybar</t>
  </si>
  <si>
    <t>Cherry Blow Dry Bar</t>
  </si>
  <si>
    <t>http://cherryblowdrybar.com</t>
  </si>
  <si>
    <t>Cherry Hill</t>
  </si>
  <si>
    <t>https://www.inc.com/profile/magnolia-innovation</t>
  </si>
  <si>
    <t>Magnolia Innovation</t>
  </si>
  <si>
    <t>magnoliainnovation.com</t>
  </si>
  <si>
    <t>HOBOKEN</t>
  </si>
  <si>
    <t>https://www.inc.com/profile/malka</t>
  </si>
  <si>
    <t>Malka</t>
  </si>
  <si>
    <t>malkamedia.com</t>
  </si>
  <si>
    <t>https://www.inc.com/profile/fairbridge-partners</t>
  </si>
  <si>
    <t>Fairbridge Partners</t>
  </si>
  <si>
    <t>fairbridgeproperties.com</t>
  </si>
  <si>
    <t>Skillman</t>
  </si>
  <si>
    <t>https://www.inc.com/profile/reliant-vision-group</t>
  </si>
  <si>
    <t>Reliant Vision Group</t>
  </si>
  <si>
    <t>http://reliantvision.com</t>
  </si>
  <si>
    <t>https://www.inc.com/profile/raare-solutions</t>
  </si>
  <si>
    <t>Raare Solutions</t>
  </si>
  <si>
    <t>raare.com</t>
  </si>
  <si>
    <t>Woodcliff Lake</t>
  </si>
  <si>
    <t>https://www.inc.com/profile/national-energy-light</t>
  </si>
  <si>
    <t>National Energy &amp; Light</t>
  </si>
  <si>
    <t>nelcompany.com</t>
  </si>
  <si>
    <t>https://www.inc.com/profile/city-ventures</t>
  </si>
  <si>
    <t>City Ventures</t>
  </si>
  <si>
    <t>city-ventures.com</t>
  </si>
  <si>
    <t>https://www.inc.com/profile/ecomitize</t>
  </si>
  <si>
    <t>Ecomitize</t>
  </si>
  <si>
    <t>ecomitize.com</t>
  </si>
  <si>
    <t>https://www.inc.com/profile/sharp-medical-staffing</t>
  </si>
  <si>
    <t>SHARP MEDICAL STAFFING</t>
  </si>
  <si>
    <t>sharpmedicalstaffing.com</t>
  </si>
  <si>
    <t>OMAHA</t>
  </si>
  <si>
    <t>https://www.inc.com/profile/prx-performance</t>
  </si>
  <si>
    <t>PRx Performance</t>
  </si>
  <si>
    <t>prxperformance.com</t>
  </si>
  <si>
    <t>https://www.inc.com/profile/coschedule</t>
  </si>
  <si>
    <t>CoSchedule</t>
  </si>
  <si>
    <t>coschedule.com</t>
  </si>
  <si>
    <t>Bismarck</t>
  </si>
  <si>
    <t>https://www.inc.com/profile/pendo</t>
  </si>
  <si>
    <t>Pendo</t>
  </si>
  <si>
    <t>pendo.io</t>
  </si>
  <si>
    <t>https://www.inc.com/profile/medisuite</t>
  </si>
  <si>
    <t>Medisuite</t>
  </si>
  <si>
    <t>medisuite.com</t>
  </si>
  <si>
    <t>https://www.inc.com/profile/eaudit</t>
  </si>
  <si>
    <t>eAudit</t>
  </si>
  <si>
    <t>eaudit.com</t>
  </si>
  <si>
    <t>https://www.inc.com/profile/printful</t>
  </si>
  <si>
    <t>Printful</t>
  </si>
  <si>
    <t>printful.com</t>
  </si>
  <si>
    <t>77.4 Million</t>
  </si>
  <si>
    <t>https://www.inc.com/profile/kaimetrix</t>
  </si>
  <si>
    <t>Kaimetrix</t>
  </si>
  <si>
    <t>kaimetrix.com</t>
  </si>
  <si>
    <t>https://www.inc.com/profile/proforma-springboard-promotions</t>
  </si>
  <si>
    <t>Proforma Springboard Promotions</t>
  </si>
  <si>
    <t>springboardpromotions.com</t>
  </si>
  <si>
    <t>https://www.inc.com/profile/eva-garland-consulting</t>
  </si>
  <si>
    <t>Eva Garland Consulting</t>
  </si>
  <si>
    <t>evagarland.com</t>
  </si>
  <si>
    <t>https://www.inc.com/profile/rent-ready</t>
  </si>
  <si>
    <t>Rent Ready</t>
  </si>
  <si>
    <t>http://rentready.com</t>
  </si>
  <si>
    <t>https://www.inc.com/profile/geo-owl</t>
  </si>
  <si>
    <t>Geo Owl</t>
  </si>
  <si>
    <t>geoowl.com</t>
  </si>
  <si>
    <t>https://www.inc.com/profile/kingsmen-software</t>
  </si>
  <si>
    <t>Kingsmen Software</t>
  </si>
  <si>
    <t>kingsmensoftware.com</t>
  </si>
  <si>
    <t>https://www.inc.com/profile/emergency-restoration-xperts</t>
  </si>
  <si>
    <t>Emergency Restoration Xperts</t>
  </si>
  <si>
    <t>erx247.com</t>
  </si>
  <si>
    <t>https://www.inc.com/profile/sheds-direct</t>
  </si>
  <si>
    <t>Sheds Direct</t>
  </si>
  <si>
    <t>http://shedsdirectinc.com</t>
  </si>
  <si>
    <t>Granite Falls</t>
  </si>
  <si>
    <t>https://www.inc.com/profile/grover-gaming</t>
  </si>
  <si>
    <t>Grover Gaming</t>
  </si>
  <si>
    <t>grovergaming.com</t>
  </si>
  <si>
    <t>https://www.inc.com/profile/adwerx</t>
  </si>
  <si>
    <t>Adwerx</t>
  </si>
  <si>
    <t>adwerx.com</t>
  </si>
  <si>
    <t>https://www.inc.com/profile/portable-oxygen-solutions</t>
  </si>
  <si>
    <t>Portable Oxygen Solutions</t>
  </si>
  <si>
    <t>portableoxygensolutions.com</t>
  </si>
  <si>
    <t>https://www.inc.com/profile/lighthouse-lab-services</t>
  </si>
  <si>
    <t>Lighthouse Lab Services</t>
  </si>
  <si>
    <t>lighthouselabservices.com</t>
  </si>
  <si>
    <t>https://www.inc.com/profile/triangle-insights-group</t>
  </si>
  <si>
    <t>Triangle Insights Group</t>
  </si>
  <si>
    <t>triangleinsightsgroup.com</t>
  </si>
  <si>
    <t>https://www.inc.com/profile/commonfont</t>
  </si>
  <si>
    <t>commonFont</t>
  </si>
  <si>
    <t>commonfont.com</t>
  </si>
  <si>
    <t>https://www.inc.com/profile/kopis-mobile</t>
  </si>
  <si>
    <t>Kopis Mobile</t>
  </si>
  <si>
    <t>kopismobile.com</t>
  </si>
  <si>
    <t>Flowood</t>
  </si>
  <si>
    <t>https://www.inc.com/profile/procureit-network</t>
  </si>
  <si>
    <t>ProcureIT Network</t>
  </si>
  <si>
    <t>procureitnetwork.com</t>
  </si>
  <si>
    <t>Grain Valley</t>
  </si>
  <si>
    <t>https://www.inc.com/profile/the-aspire-software-company</t>
  </si>
  <si>
    <t>The Aspire Software Company</t>
  </si>
  <si>
    <t>youraspire.com</t>
  </si>
  <si>
    <t>https://www.inc.com/profile/jbloom</t>
  </si>
  <si>
    <t>jBloom</t>
  </si>
  <si>
    <t>jbloomdesigns.com</t>
  </si>
  <si>
    <t>https://www.inc.com/profile/atredis-partners</t>
  </si>
  <si>
    <t>Atredis Partners</t>
  </si>
  <si>
    <t>atredis.com</t>
  </si>
  <si>
    <t>https://www.inc.com/profile/propharma-sales</t>
  </si>
  <si>
    <t>ProPharma Sales</t>
  </si>
  <si>
    <t>propharmasales.com</t>
  </si>
  <si>
    <t>https://www.inc.com/profile/atis-elevator-inspections</t>
  </si>
  <si>
    <t>ATIS Elevator Inspections</t>
  </si>
  <si>
    <t>atis.com</t>
  </si>
  <si>
    <t>https://www.inc.com/profile/tierra-encantada</t>
  </si>
  <si>
    <t>Tierra Encantada</t>
  </si>
  <si>
    <t>http://tierraencantada.com</t>
  </si>
  <si>
    <t>https://www.inc.com/profile/merchology</t>
  </si>
  <si>
    <t>Merchology</t>
  </si>
  <si>
    <t>merchology.com</t>
  </si>
  <si>
    <t>https://www.inc.com/profile/nimbelink</t>
  </si>
  <si>
    <t>NimbeLink</t>
  </si>
  <si>
    <t>nimbelink.com</t>
  </si>
  <si>
    <t>plymouth</t>
  </si>
  <si>
    <t>https://www.inc.com/profile/core-living</t>
  </si>
  <si>
    <t>Core Living</t>
  </si>
  <si>
    <t>corelivingcos.com</t>
  </si>
  <si>
    <t>https://www.inc.com/profile/twelve-consulting-group</t>
  </si>
  <si>
    <t>Twelve Consulting Group</t>
  </si>
  <si>
    <t>twelvecg.com</t>
  </si>
  <si>
    <t>https://www.inc.com/profile/outsource-consultants</t>
  </si>
  <si>
    <t>Outsource Consultants</t>
  </si>
  <si>
    <t>outsource-consultants.com</t>
  </si>
  <si>
    <t>https://www.inc.com/profile/grant-enterprises</t>
  </si>
  <si>
    <t>Grant Enterprises</t>
  </si>
  <si>
    <t>onlinesellingexperiment.com</t>
  </si>
  <si>
    <t>https://www.inc.com/profile/creative-homes</t>
  </si>
  <si>
    <t>Creative Homes</t>
  </si>
  <si>
    <t>creativehci.com</t>
  </si>
  <si>
    <t>https://www.inc.com/profile/the-nines</t>
  </si>
  <si>
    <t>The Nines</t>
  </si>
  <si>
    <t>http://shopthenines.com</t>
  </si>
  <si>
    <t>DETROIT LAKES</t>
  </si>
  <si>
    <t>https://www.inc.com/profile/pine-grove-financial-group</t>
  </si>
  <si>
    <t>Pine Grove Financial Group</t>
  </si>
  <si>
    <t>pinegrovefg.com</t>
  </si>
  <si>
    <t>St Paul</t>
  </si>
  <si>
    <t>https://www.inc.com/profile/shefit</t>
  </si>
  <si>
    <t>Shefit</t>
  </si>
  <si>
    <t>shefit.com</t>
  </si>
  <si>
    <t>Hudsonville</t>
  </si>
  <si>
    <t>https://www.inc.com/profile/jonas-paul-eyewear</t>
  </si>
  <si>
    <t>Jonas Paul Eyewear</t>
  </si>
  <si>
    <t>jonaspauleyewear.com</t>
  </si>
  <si>
    <t>https://www.inc.com/profile/zolli-candy</t>
  </si>
  <si>
    <t>Zolli Candy</t>
  </si>
  <si>
    <t>zollicandy.com</t>
  </si>
  <si>
    <t>Commerce Twp</t>
  </si>
  <si>
    <t>https://www.inc.com/profile/three-ts-properties</t>
  </si>
  <si>
    <t>Three T's Properties</t>
  </si>
  <si>
    <t>rentaplace.today</t>
  </si>
  <si>
    <t>Williamston</t>
  </si>
  <si>
    <t>https://www.inc.com/profile/provision-insurnace-group</t>
  </si>
  <si>
    <t>Provision Insurnace Group</t>
  </si>
  <si>
    <t>provisionagency.com</t>
  </si>
  <si>
    <t>bingham farms</t>
  </si>
  <si>
    <t>https://www.inc.com/profile/all-in-one-custom-renovations</t>
  </si>
  <si>
    <t>All In One Custom Renovations</t>
  </si>
  <si>
    <t>renovateit.com</t>
  </si>
  <si>
    <t>https://www.inc.com/profile/hr-collaborative</t>
  </si>
  <si>
    <t>HR Collaborative</t>
  </si>
  <si>
    <t>hrcollaborative.net</t>
  </si>
  <si>
    <t>https://www.inc.com/profile/anchour</t>
  </si>
  <si>
    <t>Anchour</t>
  </si>
  <si>
    <t>anchour.com</t>
  </si>
  <si>
    <t>Lewiston</t>
  </si>
  <si>
    <t>https://www.inc.com/profile/savilinx</t>
  </si>
  <si>
    <t>SaviLinx</t>
  </si>
  <si>
    <t>savilinx.com</t>
  </si>
  <si>
    <t>https://www.inc.com/profile/veritas-prime</t>
  </si>
  <si>
    <t>Veritas Prime</t>
  </si>
  <si>
    <t>http://veritasprime.com</t>
  </si>
  <si>
    <t>https://www.inc.com/profile/capital-brand-group</t>
  </si>
  <si>
    <t>Capital Brand Group</t>
  </si>
  <si>
    <t>http://capitalbrandgroup.com</t>
  </si>
  <si>
    <t>https://www.inc.com/profile/new-energy-equity</t>
  </si>
  <si>
    <t>New Energy Equity</t>
  </si>
  <si>
    <t>newenergyequity.com</t>
  </si>
  <si>
    <t>https://www.inc.com/profile/nyla-technology-solutions</t>
  </si>
  <si>
    <t>Nyla Technology Solutions</t>
  </si>
  <si>
    <t>nyla.io</t>
  </si>
  <si>
    <t>https://www.inc.com/profile/orion-consulting-group</t>
  </si>
  <si>
    <t>Orion Consulting Group</t>
  </si>
  <si>
    <t>orioncgi.com</t>
  </si>
  <si>
    <t>Derwood</t>
  </si>
  <si>
    <t>https://www.inc.com/profile/volo</t>
  </si>
  <si>
    <t>VOLO</t>
  </si>
  <si>
    <t>volocity.org</t>
  </si>
  <si>
    <t>https://www.inc.com/profile/resolute-technologies</t>
  </si>
  <si>
    <t>Resolute Technologies</t>
  </si>
  <si>
    <t>beresolute.net</t>
  </si>
  <si>
    <t>https://www.inc.com/profile/alderson-loop</t>
  </si>
  <si>
    <t>Alderson Loop</t>
  </si>
  <si>
    <t>aldersonloop.com</t>
  </si>
  <si>
    <t>Sykesville</t>
  </si>
  <si>
    <t>https://www.inc.com/profile/uber-bazaar</t>
  </si>
  <si>
    <t>Uber Bazaar</t>
  </si>
  <si>
    <t>uberbazaar.com</t>
  </si>
  <si>
    <t>Germantown</t>
  </si>
  <si>
    <t>https://www.inc.com/profile/maryland-addiction-recovery-center</t>
  </si>
  <si>
    <t>Maryland Addiction Recovery Center</t>
  </si>
  <si>
    <t>marylandaddictionrecovery.com</t>
  </si>
  <si>
    <t>https://www.inc.com/profile/full-circle-research</t>
  </si>
  <si>
    <t>Full Circle Research</t>
  </si>
  <si>
    <t>ilovefullcircle.com</t>
  </si>
  <si>
    <t>Potomac</t>
  </si>
  <si>
    <t>https://www.inc.com/profile/mindoula</t>
  </si>
  <si>
    <t>Mindoula</t>
  </si>
  <si>
    <t>mindoula.com</t>
  </si>
  <si>
    <t>https://www.inc.com/profile/strong-smiles-dental-care</t>
  </si>
  <si>
    <t>Strong Smiles Dental Care</t>
  </si>
  <si>
    <t>strongsmilesdental.com</t>
  </si>
  <si>
    <t>Edgewater</t>
  </si>
  <si>
    <t>https://www.inc.com/profile/timber-industries</t>
  </si>
  <si>
    <t>Timber Industries</t>
  </si>
  <si>
    <t>timberindustries.com</t>
  </si>
  <si>
    <t>Cockeysville</t>
  </si>
  <si>
    <t>https://www.inc.com/profile/mainsail-group</t>
  </si>
  <si>
    <t>Mainsail Group</t>
  </si>
  <si>
    <t>mainsailgroupinc.com</t>
  </si>
  <si>
    <t>https://www.inc.com/profile/audley-travel</t>
  </si>
  <si>
    <t>Audley Travel</t>
  </si>
  <si>
    <t>audleytravel.com/us</t>
  </si>
  <si>
    <t>99.7 Million</t>
  </si>
  <si>
    <t>https://www.inc.com/profile/acorio</t>
  </si>
  <si>
    <t>Acorio</t>
  </si>
  <si>
    <t>acorio.com</t>
  </si>
  <si>
    <t>https://www.inc.com/profile/the-ceres-group</t>
  </si>
  <si>
    <t>The Ceres Group</t>
  </si>
  <si>
    <t>http://theceresgroup.com</t>
  </si>
  <si>
    <t>https://www.inc.com/profile/clearplan</t>
  </si>
  <si>
    <t>ClearPlan</t>
  </si>
  <si>
    <t>clearplanconsulting.com</t>
  </si>
  <si>
    <t>Westborough</t>
  </si>
  <si>
    <t>https://www.inc.com/profile/reveneer</t>
  </si>
  <si>
    <t>Reveneer</t>
  </si>
  <si>
    <t>reveneer.io</t>
  </si>
  <si>
    <t>https://www.inc.com/profile/claimify-formerly-lucens-group</t>
  </si>
  <si>
    <t>Claimify (formerly Lucens Group)</t>
  </si>
  <si>
    <t>claimify.com</t>
  </si>
  <si>
    <t>https://www.inc.com/profile/bay-state-search</t>
  </si>
  <si>
    <t>Bay State Search</t>
  </si>
  <si>
    <t>baystatesearch.com</t>
  </si>
  <si>
    <t>BOSTON</t>
  </si>
  <si>
    <t>https://www.inc.com/profile/pelican-waste-debris</t>
  </si>
  <si>
    <t>Pelican Waste &amp; Debris</t>
  </si>
  <si>
    <t>pelicanwaste.net</t>
  </si>
  <si>
    <t>18.6 Million</t>
  </si>
  <si>
    <t>Please Select</t>
  </si>
  <si>
    <t>https://www.inc.com/profile/design-management-group</t>
  </si>
  <si>
    <t>Design Management Group</t>
  </si>
  <si>
    <t>dmgnola.com</t>
  </si>
  <si>
    <t>https://www.inc.com/profile/abadie-williams</t>
  </si>
  <si>
    <t>Abadie-Williams</t>
  </si>
  <si>
    <t>abadie-williams.com</t>
  </si>
  <si>
    <t>https://www.inc.com/profile/cap-venture-group</t>
  </si>
  <si>
    <t>CAP Venture Group</t>
  </si>
  <si>
    <t>lstproperties.com</t>
  </si>
  <si>
    <t>https://www.inc.com/profile/mightily</t>
  </si>
  <si>
    <t>Mightily</t>
  </si>
  <si>
    <t>mightily.com</t>
  </si>
  <si>
    <t>https://www.inc.com/profile/boss-logistics</t>
  </si>
  <si>
    <t>Boss Logistics</t>
  </si>
  <si>
    <t>bosslgx.com</t>
  </si>
  <si>
    <t>https://www.inc.com/profile/managed-energy-systems</t>
  </si>
  <si>
    <t>Managed Energy Systems</t>
  </si>
  <si>
    <t>energymes.com</t>
  </si>
  <si>
    <t>https://www.inc.com/profile/cox-residential</t>
  </si>
  <si>
    <t>Cox Residential</t>
  </si>
  <si>
    <t>coxres.com</t>
  </si>
  <si>
    <t>https://www.inc.com/profile/supplykick</t>
  </si>
  <si>
    <t>SupplyKick</t>
  </si>
  <si>
    <t>supplykick.com</t>
  </si>
  <si>
    <t>https://www.inc.com/profile/magnolia-boutique</t>
  </si>
  <si>
    <t>Magnolia Boutique</t>
  </si>
  <si>
    <t>magnoliaboutique.com</t>
  </si>
  <si>
    <t>https://www.inc.com/profile/vennli</t>
  </si>
  <si>
    <t>Vennli</t>
  </si>
  <si>
    <t>vennli.com</t>
  </si>
  <si>
    <t>South Bend</t>
  </si>
  <si>
    <t>https://www.inc.com/profile/centurion-land-title</t>
  </si>
  <si>
    <t>Centurion Land Title</t>
  </si>
  <si>
    <t>centurionlandtitle.com</t>
  </si>
  <si>
    <t>https://www.inc.com/profile/gforce-life-sciences</t>
  </si>
  <si>
    <t>GForce Life Sciences</t>
  </si>
  <si>
    <t>gforcelifesciences.com</t>
  </si>
  <si>
    <t>https://www.inc.com/profile/cultivate-advisors</t>
  </si>
  <si>
    <t>Cultivate Advisors</t>
  </si>
  <si>
    <t>http://cultivateadvisors.com</t>
  </si>
  <si>
    <t>https://www.inc.com/profile/wavicle-data-solutions</t>
  </si>
  <si>
    <t>Wavicle Data Solutions</t>
  </si>
  <si>
    <t>wavicledata.com</t>
  </si>
  <si>
    <t>https://www.inc.com/profile/m2m-in-motion</t>
  </si>
  <si>
    <t>M2M In Motion</t>
  </si>
  <si>
    <t>m2minmotion.com</t>
  </si>
  <si>
    <t>https://www.inc.com/profile/era-transport</t>
  </si>
  <si>
    <t>Era Transport</t>
  </si>
  <si>
    <t>goeratransport.com</t>
  </si>
  <si>
    <t>https://www.inc.com/profile/factor-75</t>
  </si>
  <si>
    <t>Factor 75</t>
  </si>
  <si>
    <t>factor75.com</t>
  </si>
  <si>
    <t>https://www.inc.com/profile/social-sparkling-wine</t>
  </si>
  <si>
    <t>Social Sparkling Wine</t>
  </si>
  <si>
    <t>http://socialsparklingwine.com</t>
  </si>
  <si>
    <t>https://www.inc.com/profile/blue-marble-payroll</t>
  </si>
  <si>
    <t>Blue Marble Payroll</t>
  </si>
  <si>
    <t>bluemarblepayroll.com</t>
  </si>
  <si>
    <t>Skokie</t>
  </si>
  <si>
    <t>https://www.inc.com/profile/rankingsio</t>
  </si>
  <si>
    <t>Rankings.io</t>
  </si>
  <si>
    <t>rankings.io</t>
  </si>
  <si>
    <t>O'Fallon</t>
  </si>
  <si>
    <t>https://www.inc.com/profile/opex-analytics</t>
  </si>
  <si>
    <t>Opex Analytics</t>
  </si>
  <si>
    <t>opexanalytics.com</t>
  </si>
  <si>
    <t>https://www.inc.com/profile/no-limit-agency</t>
  </si>
  <si>
    <t>No Limit Agency</t>
  </si>
  <si>
    <t>1851franchise.com</t>
  </si>
  <si>
    <t>https://www.inc.com/profile/gateway-multifamily</t>
  </si>
  <si>
    <t>Gateway Multifamily</t>
  </si>
  <si>
    <t>gatewaymultifamily.com</t>
  </si>
  <si>
    <t>https://www.inc.com/profile/prime-tsr</t>
  </si>
  <si>
    <t>Prime TSR</t>
  </si>
  <si>
    <t>primetsr.com</t>
  </si>
  <si>
    <t>https://www.inc.com/profile/archgate-tms-solutions</t>
  </si>
  <si>
    <t>Archgate TMS Solutions</t>
  </si>
  <si>
    <t>archgatetms.com</t>
  </si>
  <si>
    <t>https://www.inc.com/profile/ccs-technology-group</t>
  </si>
  <si>
    <t>CCS Technology Group</t>
  </si>
  <si>
    <t>ccstechnologygroup.com</t>
  </si>
  <si>
    <t>https://www.inc.com/profile/red-caffeine</t>
  </si>
  <si>
    <t>Red Caffeine</t>
  </si>
  <si>
    <t>redcaffeine.com</t>
  </si>
  <si>
    <t>https://www.inc.com/profile/convertkit</t>
  </si>
  <si>
    <t>ConvertKit</t>
  </si>
  <si>
    <t>convertkit.com</t>
  </si>
  <si>
    <t>https://www.inc.com/profile/zennify</t>
  </si>
  <si>
    <t>Zennify</t>
  </si>
  <si>
    <t>zennify.com</t>
  </si>
  <si>
    <t>https://www.inc.com/profile/stukent</t>
  </si>
  <si>
    <t>Stukent</t>
  </si>
  <si>
    <t>stukent.com</t>
  </si>
  <si>
    <t>https://www.inc.com/profile/lone-cone</t>
  </si>
  <si>
    <t>Lone Cone</t>
  </si>
  <si>
    <t>lonecone.com</t>
  </si>
  <si>
    <t>https://www.inc.com/profile/verified-first</t>
  </si>
  <si>
    <t>Verified First</t>
  </si>
  <si>
    <t>http://verifiedfirst.com</t>
  </si>
  <si>
    <t>https://www.inc.com/profile/rocket-referrals</t>
  </si>
  <si>
    <t>Rocket Referrals</t>
  </si>
  <si>
    <t>rocketreferrals.com</t>
  </si>
  <si>
    <t>https://www.inc.com/profile/express-logistics</t>
  </si>
  <si>
    <t>Express Logistics</t>
  </si>
  <si>
    <t>exp-logistics.com</t>
  </si>
  <si>
    <t>Waukee</t>
  </si>
  <si>
    <t>https://www.inc.com/profile/bluesky-resource-solutions</t>
  </si>
  <si>
    <t>BlueSky Resource Solutions</t>
  </si>
  <si>
    <t>http://blueskyrs.com</t>
  </si>
  <si>
    <t>https://www.inc.com/profile/rentedcom</t>
  </si>
  <si>
    <t>Rented.com</t>
  </si>
  <si>
    <t>rented.com</t>
  </si>
  <si>
    <t>https://www.inc.com/profile/thought-logic-consulting</t>
  </si>
  <si>
    <t>Thought Logic Consulting</t>
  </si>
  <si>
    <t>thought-logic.com</t>
  </si>
  <si>
    <t>https://www.inc.com/profile/private-label-extensions</t>
  </si>
  <si>
    <t>Private Label Extensions</t>
  </si>
  <si>
    <t>privatelabelextensions.com</t>
  </si>
  <si>
    <t>https://www.inc.com/profile/gather</t>
  </si>
  <si>
    <t>Gather</t>
  </si>
  <si>
    <t>gatherhere.com</t>
  </si>
  <si>
    <t>https://www.inc.com/profile/CloudQ</t>
  </si>
  <si>
    <t>CloudQ</t>
  </si>
  <si>
    <t>http://syrainfotek.com</t>
  </si>
  <si>
    <t>https://www.inc.com/profile/the-kool-source</t>
  </si>
  <si>
    <t>The Kool Source</t>
  </si>
  <si>
    <t>thekoolsource.net</t>
  </si>
  <si>
    <t>https://www.inc.com/profile/vibe-kayaks</t>
  </si>
  <si>
    <t>Vibe Kayaks</t>
  </si>
  <si>
    <t>vibekayaks.com</t>
  </si>
  <si>
    <t>https://www.inc.com/profile/banyan-hills-technologies</t>
  </si>
  <si>
    <t>Banyan Hills Technologies</t>
  </si>
  <si>
    <t>banyanhills.com</t>
  </si>
  <si>
    <t>https://www.inc.com/profile/nearshore-technology</t>
  </si>
  <si>
    <t>Nearshore Technology</t>
  </si>
  <si>
    <t>nearshoretechnology.com</t>
  </si>
  <si>
    <t>https://www.inc.com/profile/it-works-recruitment</t>
  </si>
  <si>
    <t>I.T. Works Recruitment</t>
  </si>
  <si>
    <t>itworksrec.com</t>
  </si>
  <si>
    <t>https://www.inc.com/profile/tier4-advisors</t>
  </si>
  <si>
    <t>Tier4 Advisors</t>
  </si>
  <si>
    <t>tier4advisors.com</t>
  </si>
  <si>
    <t>https://www.inc.com/profile/flexible-staffing-of-georgia</t>
  </si>
  <si>
    <t>Flexible Staffing of Georgia</t>
  </si>
  <si>
    <t>flxstaffing.com</t>
  </si>
  <si>
    <t>https://www.inc.com/profile/apex-energy-solutions-georgia</t>
  </si>
  <si>
    <t>Apex Energy Solutions Georgia</t>
  </si>
  <si>
    <t>http://apexenergygroup.com/</t>
  </si>
  <si>
    <t>https://www.inc.com/profile/agency672</t>
  </si>
  <si>
    <t>Agency672</t>
  </si>
  <si>
    <t>http://agency672.com</t>
  </si>
  <si>
    <t>https://www.inc.com/profile/eclipse-brand-builders</t>
  </si>
  <si>
    <t>Eclipse Brand Builders</t>
  </si>
  <si>
    <t>eclipsebrandbuilders.com</t>
  </si>
  <si>
    <t>https://www.inc.com/profile/romulus-marketing</t>
  </si>
  <si>
    <t>Romulus Marketing</t>
  </si>
  <si>
    <t>romulusmarketing.com</t>
  </si>
  <si>
    <t>https://www.inc.com/profile/elev8-hire-solutions</t>
  </si>
  <si>
    <t>Elev8 Hire Solutions</t>
  </si>
  <si>
    <t>elev8staffing.com</t>
  </si>
  <si>
    <t>https://www.inc.com/profile/mobilewalla</t>
  </si>
  <si>
    <t>Mobilewalla</t>
  </si>
  <si>
    <t>mobilewalla.com</t>
  </si>
  <si>
    <t>https://www.inc.com/profile/premier-networx</t>
  </si>
  <si>
    <t>Premier Networx</t>
  </si>
  <si>
    <t>augustaitguys.com</t>
  </si>
  <si>
    <t>Martinez</t>
  </si>
  <si>
    <t>https://www.inc.com/profile/eagle-business-credit</t>
  </si>
  <si>
    <t>Eagle Business Credit</t>
  </si>
  <si>
    <t>eaglebusinesscredit.com</t>
  </si>
  <si>
    <t>https://www.inc.com/profile/tellerex</t>
  </si>
  <si>
    <t>Tellerex</t>
  </si>
  <si>
    <t>tellerex.com</t>
  </si>
  <si>
    <t>https://www.inc.com/profile/adapture</t>
  </si>
  <si>
    <t>Adapture</t>
  </si>
  <si>
    <t>http://adapture.com</t>
  </si>
  <si>
    <t>https://www.inc.com/profile/rendition-infosec</t>
  </si>
  <si>
    <t>Rendition Infosec</t>
  </si>
  <si>
    <t>rsec.us</t>
  </si>
  <si>
    <t>https://www.inc.com/profile/compliancequest</t>
  </si>
  <si>
    <t>ComplianceQuest</t>
  </si>
  <si>
    <t>compliancequest.com</t>
  </si>
  <si>
    <t>https://www.inc.com/profile/tamimi-pharmacy</t>
  </si>
  <si>
    <t>Tamimi Pharmacy</t>
  </si>
  <si>
    <t>http://salhabpharmacy.com</t>
  </si>
  <si>
    <t>Temple Terrace</t>
  </si>
  <si>
    <t>https://www.inc.com/profile/recommerce</t>
  </si>
  <si>
    <t>reCommerce</t>
  </si>
  <si>
    <t>recommercebrands.com</t>
  </si>
  <si>
    <t>https://www.inc.com/profile/boxycharm</t>
  </si>
  <si>
    <t>BoxyCharm</t>
  </si>
  <si>
    <t>boxycharm.com</t>
  </si>
  <si>
    <t>137.2 Million</t>
  </si>
  <si>
    <t>https://www.inc.com/profile/saved-by-the-dress</t>
  </si>
  <si>
    <t>Saved By The Dress</t>
  </si>
  <si>
    <t>savedbythedress.com</t>
  </si>
  <si>
    <t>https://www.inc.com/profile/the-rx-advocates</t>
  </si>
  <si>
    <t>The Rx Advocates</t>
  </si>
  <si>
    <t>patientassistanceprograms.com</t>
  </si>
  <si>
    <t>https://www.inc.com/profile/zerobounce</t>
  </si>
  <si>
    <t>ZeroBounce</t>
  </si>
  <si>
    <t>zerobounce.net</t>
  </si>
  <si>
    <t>https://www.inc.com/profile/website-closers</t>
  </si>
  <si>
    <t>Website Closers</t>
  </si>
  <si>
    <t>websiteclosers.com</t>
  </si>
  <si>
    <t>https://www.inc.com/profile/skynet-healthcare-technologies</t>
  </si>
  <si>
    <t>Skynet Healthcare Technologies</t>
  </si>
  <si>
    <t>skynethealthcare.com</t>
  </si>
  <si>
    <t>https://www.inc.com/profile/skynet-integrations</t>
  </si>
  <si>
    <t>Skynet Integrations</t>
  </si>
  <si>
    <t>skynetintegrations.com</t>
  </si>
  <si>
    <t>https://www.inc.com/profile/trash-butler</t>
  </si>
  <si>
    <t>Trash Butler</t>
  </si>
  <si>
    <t>trashbutler.com</t>
  </si>
  <si>
    <t>https://www.inc.com/profile/360-energy-solutions</t>
  </si>
  <si>
    <t>360 Energy Solutions</t>
  </si>
  <si>
    <t>http://360energysolutions.net</t>
  </si>
  <si>
    <t>https://www.inc.com/profile/3d-solar</t>
  </si>
  <si>
    <t>3D Solar</t>
  </si>
  <si>
    <t>3-dsolar.com</t>
  </si>
  <si>
    <t>https://www.inc.com/profile/team-solutions-dental</t>
  </si>
  <si>
    <t>Team Solutions Dental</t>
  </si>
  <si>
    <t>tsdlab.com</t>
  </si>
  <si>
    <t>sanford</t>
  </si>
  <si>
    <t>https://www.inc.com/profile/triple-e-equipment</t>
  </si>
  <si>
    <t>Triple E Equipment</t>
  </si>
  <si>
    <t>e3equipment.com</t>
  </si>
  <si>
    <t>https://www.inc.com/profile/crystal-clear-digital-marketing</t>
  </si>
  <si>
    <t>Crystal Clear Digital Marketing</t>
  </si>
  <si>
    <t>crystalcleardigitalmarketing.com</t>
  </si>
  <si>
    <t>https://www.inc.com/profile/the-idea-box---powered-by-proforma</t>
  </si>
  <si>
    <t>The Idea Box - Powered by Proforma</t>
  </si>
  <si>
    <t>sms-theideabox.com</t>
  </si>
  <si>
    <t>https://www.inc.com/profile/aerospace-asset-trading</t>
  </si>
  <si>
    <t>Aerospace Asset Trading</t>
  </si>
  <si>
    <t>aerospaceasset.com</t>
  </si>
  <si>
    <t>https://www.inc.com/profile/itprotv</t>
  </si>
  <si>
    <t>ITProTV</t>
  </si>
  <si>
    <t>itpro.tv</t>
  </si>
  <si>
    <t>https://www.inc.com/profile/healthcaps</t>
  </si>
  <si>
    <t>HealthCaps</t>
  </si>
  <si>
    <t>healthcaps.net</t>
  </si>
  <si>
    <t>https://www.inc.com/profile/erp-maestro</t>
  </si>
  <si>
    <t>ERP Maestro</t>
  </si>
  <si>
    <t>erpmaestro.com</t>
  </si>
  <si>
    <t>Plantation</t>
  </si>
  <si>
    <t>https://www.inc.com/profile/purchasing-group</t>
  </si>
  <si>
    <t>Purchasing Group</t>
  </si>
  <si>
    <t>serioussportsdistribution.com</t>
  </si>
  <si>
    <t>https://www.inc.com/profile/mas-global-consulting</t>
  </si>
  <si>
    <t>MAS Global Consulting</t>
  </si>
  <si>
    <t>masglobalconsulting.com</t>
  </si>
  <si>
    <t>PALM HARBOR</t>
  </si>
  <si>
    <t>https://www.inc.com/profile/travlucom-dhd-hospetality-services</t>
  </si>
  <si>
    <t>Travlu.com : DHD Hospetality Services</t>
  </si>
  <si>
    <t>travlu.com</t>
  </si>
  <si>
    <t>orlando</t>
  </si>
  <si>
    <t>https://www.inc.com/profile/sigma-tax-pro</t>
  </si>
  <si>
    <t>Sigma Tax Pro</t>
  </si>
  <si>
    <t>sigmataxpro.com</t>
  </si>
  <si>
    <t>https://www.inc.com/profile/valintry</t>
  </si>
  <si>
    <t>Valintry</t>
  </si>
  <si>
    <t>http://valintry.com</t>
  </si>
  <si>
    <t>https://www.inc.com/profile/teeming-vacation-rentals</t>
  </si>
  <si>
    <t>Teeming Vacation Rentals</t>
  </si>
  <si>
    <t>teemingvr.com</t>
  </si>
  <si>
    <t>https://www.inc.com/profile/pinnacus</t>
  </si>
  <si>
    <t>Pinnacus</t>
  </si>
  <si>
    <t>pinnacus.com</t>
  </si>
  <si>
    <t>https://www.inc.com/profile/advanced-medical-integration</t>
  </si>
  <si>
    <t>Advanced Medical Integration</t>
  </si>
  <si>
    <t>amidoctors.com</t>
  </si>
  <si>
    <t>https://www.inc.com/profile/joorney-business-plans</t>
  </si>
  <si>
    <t>Joorney Business Plans</t>
  </si>
  <si>
    <t>joorney.com</t>
  </si>
  <si>
    <t>MIAMI BEACH</t>
  </si>
  <si>
    <t>https://www.inc.com/profile/knight-federal-solutions</t>
  </si>
  <si>
    <t>Knight Federal Solutions</t>
  </si>
  <si>
    <t>knightfederal.com</t>
  </si>
  <si>
    <t>https://www.inc.com/profile/hunter-business-law</t>
  </si>
  <si>
    <t>Hunter Business Law</t>
  </si>
  <si>
    <t>hunterbusinesslaw.com</t>
  </si>
  <si>
    <t>https://www.inc.com/profile/homestar-remodeling</t>
  </si>
  <si>
    <t>HomeStar Remodeling</t>
  </si>
  <si>
    <t>homestarremodeling.com</t>
  </si>
  <si>
    <t>https://www.inc.com/profile/simple-technology-solutions</t>
  </si>
  <si>
    <t>Simple Technology Solutions</t>
  </si>
  <si>
    <t>keepitsts.com</t>
  </si>
  <si>
    <t>https://www.inc.com/profile/steward-partners-global-advisory</t>
  </si>
  <si>
    <t>Steward Partners Global Advisory</t>
  </si>
  <si>
    <t>http://stewardpartners.com</t>
  </si>
  <si>
    <t>66.6 Million</t>
  </si>
  <si>
    <t>https://www.inc.com/profile/clutch</t>
  </si>
  <si>
    <t>Clutch</t>
  </si>
  <si>
    <t>http://clutch.co</t>
  </si>
  <si>
    <t>https://www.inc.com/profile/elevate</t>
  </si>
  <si>
    <t>Elevate</t>
  </si>
  <si>
    <t>elevatedeffect.com</t>
  </si>
  <si>
    <t>https://www.inc.com/profile/ingenius-prep</t>
  </si>
  <si>
    <t>InGenius Prep</t>
  </si>
  <si>
    <t>ingeniusprep.com</t>
  </si>
  <si>
    <t>https://www.inc.com/profile/smart-roofs-solar</t>
  </si>
  <si>
    <t>Smart Roofs Solar</t>
  </si>
  <si>
    <t>smartroofssolar.com</t>
  </si>
  <si>
    <t>Newtown</t>
  </si>
  <si>
    <t>https://www.inc.com/profile/metropolitan-interactive</t>
  </si>
  <si>
    <t>Metropolitan interactive</t>
  </si>
  <si>
    <t>metinteractive.com</t>
  </si>
  <si>
    <t>Oxford</t>
  </si>
  <si>
    <t>https://www.inc.com/profile/iarch-solutions</t>
  </si>
  <si>
    <t>iArch Solutions</t>
  </si>
  <si>
    <t>iarchsolutions.com</t>
  </si>
  <si>
    <t>Monroe</t>
  </si>
  <si>
    <t>https://www.inc.com/profile/one-source-companies</t>
  </si>
  <si>
    <t>One Source Companies</t>
  </si>
  <si>
    <t>http://onesourcecompanies.com</t>
  </si>
  <si>
    <t>Wallingford</t>
  </si>
  <si>
    <t>https://www.inc.com/profile/perpetual</t>
  </si>
  <si>
    <t>Perpetual:</t>
  </si>
  <si>
    <t>https://beperpetual.com</t>
  </si>
  <si>
    <t>https://www.inc.com/profile/stamford-technology-solutions</t>
  </si>
  <si>
    <t>Stamford Technology Solutions</t>
  </si>
  <si>
    <t>http://infinitysts.com</t>
  </si>
  <si>
    <t>https://www.inc.com/profile/hc-animal-health</t>
  </si>
  <si>
    <t>H&amp;C Animal Health</t>
  </si>
  <si>
    <t>hc-animal-health.com</t>
  </si>
  <si>
    <t>https://www.inc.com/profile/bonusly</t>
  </si>
  <si>
    <t>Bonusly</t>
  </si>
  <si>
    <t>bonus.ly</t>
  </si>
  <si>
    <t>https://www.inc.com/profile/flowater</t>
  </si>
  <si>
    <t>FloWater</t>
  </si>
  <si>
    <t>myflowater.com</t>
  </si>
  <si>
    <t>https://www.inc.com/profile/transworld-business-advisors---rocky-mountain</t>
  </si>
  <si>
    <t>Transworld Business Advisors - Rocky Mountain</t>
  </si>
  <si>
    <t>tworlddenver.com</t>
  </si>
  <si>
    <t>https://www.inc.com/profile/adcellerant</t>
  </si>
  <si>
    <t>AdCellerant</t>
  </si>
  <si>
    <t>adcellerant.com</t>
  </si>
  <si>
    <t>https://www.inc.com/profile/wishlist-rewards</t>
  </si>
  <si>
    <t>Wishlist Rewards</t>
  </si>
  <si>
    <t>wishlistrewards.com</t>
  </si>
  <si>
    <t>https://www.inc.com/profile/wizard-labels</t>
  </si>
  <si>
    <t>Wizard Labels</t>
  </si>
  <si>
    <t>wizardlabels.com</t>
  </si>
  <si>
    <t>https://www.inc.com/profile/orthofi</t>
  </si>
  <si>
    <t>OrthoFi</t>
  </si>
  <si>
    <t>orthofi.com</t>
  </si>
  <si>
    <t>https://www.inc.com/profile/strategus</t>
  </si>
  <si>
    <t>Strategus</t>
  </si>
  <si>
    <t>strategus.com</t>
  </si>
  <si>
    <t>https://www.inc.com/profile/core-consultants</t>
  </si>
  <si>
    <t>CORE Consultants</t>
  </si>
  <si>
    <t>corecivil.com</t>
  </si>
  <si>
    <t>https://www.inc.com/profile/seabay-building-group</t>
  </si>
  <si>
    <t>SeaBay Building Group</t>
  </si>
  <si>
    <t>seabay-group.com</t>
  </si>
  <si>
    <t>https://www.inc.com/profile/copper</t>
  </si>
  <si>
    <t>Copper</t>
  </si>
  <si>
    <t>http://copper.com</t>
  </si>
  <si>
    <t>https://www.inc.com/profile/skillset-group</t>
  </si>
  <si>
    <t>SkillSet Group</t>
  </si>
  <si>
    <t>skillsetgroup.com</t>
  </si>
  <si>
    <t>https://www.inc.com/profile/exabeam</t>
  </si>
  <si>
    <t>Exabeam</t>
  </si>
  <si>
    <t>exabeam.com</t>
  </si>
  <si>
    <t>https://www.inc.com/profile/freedom-forever</t>
  </si>
  <si>
    <t>Freedom Forever</t>
  </si>
  <si>
    <t>http://freedomforever.com</t>
  </si>
  <si>
    <t>https://www.inc.com/profile/brillmediaco</t>
  </si>
  <si>
    <t>BrillMedia.co</t>
  </si>
  <si>
    <t>brillmedia.co</t>
  </si>
  <si>
    <t>Lake Balboa</t>
  </si>
  <si>
    <t>https://www.inc.com/profile/koia</t>
  </si>
  <si>
    <t>Koia</t>
  </si>
  <si>
    <t>drinkkoia.com</t>
  </si>
  <si>
    <t>https://www.inc.com/profile/perfect-part</t>
  </si>
  <si>
    <t>Perfect Part</t>
  </si>
  <si>
    <t>theperfectpart.net</t>
  </si>
  <si>
    <t>https://www.inc.com/profile/domino-data-lab</t>
  </si>
  <si>
    <t>Domino Data Lab</t>
  </si>
  <si>
    <t>dominodatalab.com</t>
  </si>
  <si>
    <t>https://www.inc.com/profile/invibe-labs</t>
  </si>
  <si>
    <t>inVibe Labs</t>
  </si>
  <si>
    <t>invibe.co</t>
  </si>
  <si>
    <t>https://www.inc.com/profile/upnest</t>
  </si>
  <si>
    <t>UpNest</t>
  </si>
  <si>
    <t>upnest.com</t>
  </si>
  <si>
    <t>https://www.inc.com/profile/coupon-cause-com</t>
  </si>
  <si>
    <t>CouponCause.com</t>
  </si>
  <si>
    <t>http://couponcause.com</t>
  </si>
  <si>
    <t>Topanga</t>
  </si>
  <si>
    <t>https://www.inc.com/profile/gametime</t>
  </si>
  <si>
    <t>Gametime</t>
  </si>
  <si>
    <t>gametime.co</t>
  </si>
  <si>
    <t>159.7 Million</t>
  </si>
  <si>
    <t>https://www.inc.com/profile/fox-dealer</t>
  </si>
  <si>
    <t>Fox Dealer</t>
  </si>
  <si>
    <t>foxdealer.com</t>
  </si>
  <si>
    <t>https://www.inc.com/profile/icon-building-supplies</t>
  </si>
  <si>
    <t>Icon Building Supplies</t>
  </si>
  <si>
    <t>http://iconusinc.com</t>
  </si>
  <si>
    <t>https://www.inc.com/profile/sendlane</t>
  </si>
  <si>
    <t>Sendlane</t>
  </si>
  <si>
    <t>sendlane.com</t>
  </si>
  <si>
    <t>https://www.inc.com/profile/vcheck-global</t>
  </si>
  <si>
    <t>Vcheck Global</t>
  </si>
  <si>
    <t>http://vcheckglobal.com</t>
  </si>
  <si>
    <t>https://www.inc.com/profile/bottlekeeper</t>
  </si>
  <si>
    <t>BottleKeeper</t>
  </si>
  <si>
    <t>http://bottlekeeper.com</t>
  </si>
  <si>
    <t>https://www.inc.com/profile/urbanbcn-worldwide</t>
  </si>
  <si>
    <t>UrbanBCN Worldwide</t>
  </si>
  <si>
    <t>urbanbcn.com</t>
  </si>
  <si>
    <t>South San Francisco</t>
  </si>
  <si>
    <t>https://www.inc.com/profile/nativepath</t>
  </si>
  <si>
    <t>NativePath</t>
  </si>
  <si>
    <t>http://nativepath.com</t>
  </si>
  <si>
    <t>Sonoma</t>
  </si>
  <si>
    <t>https://www.inc.com/profile/retention-science-resci</t>
  </si>
  <si>
    <t>Retention Science (ReSci)</t>
  </si>
  <si>
    <t>http://retentionscience.com</t>
  </si>
  <si>
    <t>https://www.inc.com/profile/123-home-care</t>
  </si>
  <si>
    <t>123 Home Care</t>
  </si>
  <si>
    <t>http://123homecares.com</t>
  </si>
  <si>
    <t>https://www.inc.com/profile/epic-personnel-partners</t>
  </si>
  <si>
    <t>Epic Personnel Partners</t>
  </si>
  <si>
    <t>http://epicpp.com</t>
  </si>
  <si>
    <t>https://www.inc.com/profile/dr-squatch</t>
  </si>
  <si>
    <t>Dr. Squatch</t>
  </si>
  <si>
    <t>drsquatch.com</t>
  </si>
  <si>
    <t>https://www.inc.com/profile/ingram-fire-protection</t>
  </si>
  <si>
    <t>Ingram Fire Protection</t>
  </si>
  <si>
    <t>ingramfire.com</t>
  </si>
  <si>
    <t>https://www.inc.com/profile/greek-house</t>
  </si>
  <si>
    <t>Greek House</t>
  </si>
  <si>
    <t>http://greekhouse.org</t>
  </si>
  <si>
    <t>https://www.inc.com/profile/engagedin</t>
  </si>
  <si>
    <t>EngagedIN</t>
  </si>
  <si>
    <t>http://engagedin.com</t>
  </si>
  <si>
    <t>FELTON</t>
  </si>
  <si>
    <t>https://www.inc.com/profile/ridge-wallet</t>
  </si>
  <si>
    <t>Ridge Wallet</t>
  </si>
  <si>
    <t>ridge.com</t>
  </si>
  <si>
    <t>https://www.inc.com/profile/inseev-interactive</t>
  </si>
  <si>
    <t>Inseev Interactive</t>
  </si>
  <si>
    <t>inseev.com</t>
  </si>
  <si>
    <t>https://www.inc.com/profile/farber-company-attorneys</t>
  </si>
  <si>
    <t>Farber &amp; Company Attorneys</t>
  </si>
  <si>
    <t>pacificworkers.com</t>
  </si>
  <si>
    <t>https://www.inc.com/profile/bkm-capital-partners</t>
  </si>
  <si>
    <t>BKM Capital Partners</t>
  </si>
  <si>
    <t>bkmcp.com</t>
  </si>
  <si>
    <t>https://www.inc.com/profile/creamistry</t>
  </si>
  <si>
    <t>Creamistry</t>
  </si>
  <si>
    <t>http://creamistry.com</t>
  </si>
  <si>
    <t>Yorba Linda</t>
  </si>
  <si>
    <t>https://www.inc.com/profile/tapresearch</t>
  </si>
  <si>
    <t>TapResearch</t>
  </si>
  <si>
    <t>tapresearch.com</t>
  </si>
  <si>
    <t>https://www.inc.com/profile/telco-connection</t>
  </si>
  <si>
    <t>Telco Connection</t>
  </si>
  <si>
    <t>telcoconnection.com</t>
  </si>
  <si>
    <t>Coto de Caza</t>
  </si>
  <si>
    <t>https://www.inc.com/profile/yamibuy</t>
  </si>
  <si>
    <t>Yamibuy</t>
  </si>
  <si>
    <t>yamibuy.com</t>
  </si>
  <si>
    <t>82.2 Million</t>
  </si>
  <si>
    <t>https://www.inc.com/profile/living-wellness-partners</t>
  </si>
  <si>
    <t>Living Wellness Partners</t>
  </si>
  <si>
    <t>buddhateas.com</t>
  </si>
  <si>
    <t>https://www.inc.com/profile/gis-surveyors</t>
  </si>
  <si>
    <t>GIS Surveyors</t>
  </si>
  <si>
    <t>gissurveyors.com</t>
  </si>
  <si>
    <t>https://www.inc.com/profile/popshorts</t>
  </si>
  <si>
    <t>PopShorts</t>
  </si>
  <si>
    <t>popshorts.com</t>
  </si>
  <si>
    <t>https://www.inc.com/profile/kaizen-technology-partners</t>
  </si>
  <si>
    <t>Kaizen Technology Partners</t>
  </si>
  <si>
    <t>kaizentp.com</t>
  </si>
  <si>
    <t>https://www.inc.com/profile/seriously</t>
  </si>
  <si>
    <t>Seriously</t>
  </si>
  <si>
    <t>seriously.com</t>
  </si>
  <si>
    <t>Venice Beach</t>
  </si>
  <si>
    <t>https://www.inc.com/profile/bolton-remote</t>
  </si>
  <si>
    <t>Bolton Remote</t>
  </si>
  <si>
    <t>boltonremote.com</t>
  </si>
  <si>
    <t>https://www.inc.com/profile/bioluz-led</t>
  </si>
  <si>
    <t>Bioluz LED</t>
  </si>
  <si>
    <t>bioluzled.com</t>
  </si>
  <si>
    <t>https://www.inc.com/profile/onetrust-home-loans</t>
  </si>
  <si>
    <t>OneTrust Home Loans</t>
  </si>
  <si>
    <t>onetrusthomeloans.com</t>
  </si>
  <si>
    <t>51.8 Million</t>
  </si>
  <si>
    <t>https://www.inc.com/profile/credit-repair-cloud</t>
  </si>
  <si>
    <t>Credit Repair Cloud</t>
  </si>
  <si>
    <t>creditrepaircloud.com</t>
  </si>
  <si>
    <t>https://www.inc.com/profile/agilisium-consulting</t>
  </si>
  <si>
    <t>Agilisium Consulting</t>
  </si>
  <si>
    <t>http://agilisium.com</t>
  </si>
  <si>
    <t>STEVENSON RANCH</t>
  </si>
  <si>
    <t>https://www.inc.com/profile/culprit-creative</t>
  </si>
  <si>
    <t>Culprit Creative</t>
  </si>
  <si>
    <t>culpritcreative.com</t>
  </si>
  <si>
    <t>https://www.inc.com/profile/open-influence</t>
  </si>
  <si>
    <t>Open Influence</t>
  </si>
  <si>
    <t>openinfluence.com</t>
  </si>
  <si>
    <t>https://www.inc.com/profile/spectra360</t>
  </si>
  <si>
    <t>Spectra360</t>
  </si>
  <si>
    <t>spectra360.com</t>
  </si>
  <si>
    <t>https://www.inc.com/profile/consumer-acquisition</t>
  </si>
  <si>
    <t>Consumer Acquisition</t>
  </si>
  <si>
    <t>consumeracquisition.com</t>
  </si>
  <si>
    <t>https://www.inc.com/profile/onprem-solution-partners</t>
  </si>
  <si>
    <t>OnPrem Solution Partners</t>
  </si>
  <si>
    <t>onprem.com</t>
  </si>
  <si>
    <t>https://www.inc.com/profile/bellwether-asset-management</t>
  </si>
  <si>
    <t>Bellwether Asset Management</t>
  </si>
  <si>
    <t>bellwetheram.com</t>
  </si>
  <si>
    <t>https://www.inc.com/profile/output</t>
  </si>
  <si>
    <t>Output</t>
  </si>
  <si>
    <t>output.com</t>
  </si>
  <si>
    <t>https://www.inc.com/profile/activate-marketing-services</t>
  </si>
  <si>
    <t>Activate Marketing Services</t>
  </si>
  <si>
    <t>activatems.com</t>
  </si>
  <si>
    <t>https://www.inc.com/profile/eq1-real-estate</t>
  </si>
  <si>
    <t>EQ1 Real Estate</t>
  </si>
  <si>
    <t>eq1re.com</t>
  </si>
  <si>
    <t>https://www.inc.com/profile/clean-energy-solutions</t>
  </si>
  <si>
    <t>Clean Energy Solutions</t>
  </si>
  <si>
    <t>cleanenergysolar.org</t>
  </si>
  <si>
    <t>https://www.inc.com/profile/concierge-cleaning-services</t>
  </si>
  <si>
    <t>Concierge Cleaning Services</t>
  </si>
  <si>
    <t>conciergeclean.com</t>
  </si>
  <si>
    <t>https://www.inc.com/profile/branded-entertainment-network</t>
  </si>
  <si>
    <t>Branded Entertainment Network</t>
  </si>
  <si>
    <t>bengroup.com</t>
  </si>
  <si>
    <t>https://www.inc.com/profile/alo-house-recovery-centers</t>
  </si>
  <si>
    <t>Alo House Recovery Centers</t>
  </si>
  <si>
    <t>alorecovery.com</t>
  </si>
  <si>
    <t>Malibu</t>
  </si>
  <si>
    <t>https://www.inc.com/profile/three-day-rule</t>
  </si>
  <si>
    <t>Three Day Rule</t>
  </si>
  <si>
    <t>http://threedayrule.com</t>
  </si>
  <si>
    <t>https://www.inc.com/profile/tailopezcom</t>
  </si>
  <si>
    <t>TaiLopez.com</t>
  </si>
  <si>
    <t>tailopez.com</t>
  </si>
  <si>
    <t>https://www.inc.com/profile/cwdl-cpas</t>
  </si>
  <si>
    <t>CWDL CPAs</t>
  </si>
  <si>
    <t>cwdlcpa.com</t>
  </si>
  <si>
    <t>https://www.inc.com/profile/tapclassifieds-auto</t>
  </si>
  <si>
    <t>TapClassifieds Auto</t>
  </si>
  <si>
    <t>tapclassifieds.com</t>
  </si>
  <si>
    <t>https://www.inc.com/profile/quality-mobile-home-services</t>
  </si>
  <si>
    <t>Quality Mobile Home Services</t>
  </si>
  <si>
    <t>callquality.com</t>
  </si>
  <si>
    <t>https://www.inc.com/profile/taco-truck-creative</t>
  </si>
  <si>
    <t>Taco Truck Creative</t>
  </si>
  <si>
    <t>tacotruckcreative.com</t>
  </si>
  <si>
    <t>https://www.inc.com/profile/revolutionparts</t>
  </si>
  <si>
    <t>RevolutionParts</t>
  </si>
  <si>
    <t>revolutionparts.com</t>
  </si>
  <si>
    <t>https://www.inc.com/profile/trinity-air-medical</t>
  </si>
  <si>
    <t>Trinity Air Medical</t>
  </si>
  <si>
    <t>trinityairmedical.com</t>
  </si>
  <si>
    <t>https://www.inc.com/profile/1-call-staffing</t>
  </si>
  <si>
    <t>1-Call Staffing</t>
  </si>
  <si>
    <t>1-callstaffing.com</t>
  </si>
  <si>
    <t>https://www.inc.com/profile/magmod</t>
  </si>
  <si>
    <t>MagMod</t>
  </si>
  <si>
    <t>magnetmod.com</t>
  </si>
  <si>
    <t>https://www.inc.com/profile/huss-brewing</t>
  </si>
  <si>
    <t>Huss Brewing</t>
  </si>
  <si>
    <t>hussbrewing.com</t>
  </si>
  <si>
    <t>https://www.inc.com/profile/pros-corporate-housing</t>
  </si>
  <si>
    <t>P.R.O.S. Corporate Housing</t>
  </si>
  <si>
    <t>proscorporatehousing.com</t>
  </si>
  <si>
    <t>https://www.inc.com/profile/buybackbosscom</t>
  </si>
  <si>
    <t>BuybackBoss.com</t>
  </si>
  <si>
    <t>buybackboss.com</t>
  </si>
  <si>
    <t>https://www.inc.com/profile/staylisted</t>
  </si>
  <si>
    <t>Staylisted</t>
  </si>
  <si>
    <t>staylisted.com</t>
  </si>
  <si>
    <t>https://www.inc.com/profile/keyser</t>
  </si>
  <si>
    <t>Keyser</t>
  </si>
  <si>
    <t>keyserco.com</t>
  </si>
  <si>
    <t>https://www.inc.com/profile/v-digital-services</t>
  </si>
  <si>
    <t>V Digital Services</t>
  </si>
  <si>
    <t>vdigitalservices.com</t>
  </si>
  <si>
    <t>https://www.inc.com/profile/whoice-usa</t>
  </si>
  <si>
    <t>Whoice USA</t>
  </si>
  <si>
    <t>winchoiceusa.net</t>
  </si>
  <si>
    <t>Hot Springs</t>
  </si>
  <si>
    <t>https://www.inc.com/profile/cintel</t>
  </si>
  <si>
    <t>Cintel</t>
  </si>
  <si>
    <t>cintel-inc.com</t>
  </si>
  <si>
    <t>https://www.inc.com/profile/jennaration-boutique</t>
  </si>
  <si>
    <t>Jennaration Boutique</t>
  </si>
  <si>
    <t>jennarationboutique.com</t>
  </si>
  <si>
    <t>Tuscaloosa</t>
  </si>
  <si>
    <t>https://www.inc.com/profile/advanced-technological-solutions</t>
  </si>
  <si>
    <t>Advanced Technological Solutions</t>
  </si>
  <si>
    <t>atsdelivered.com</t>
  </si>
  <si>
    <t>Prattville</t>
  </si>
  <si>
    <t>https://www.inc.com/profile/strategywise</t>
  </si>
  <si>
    <t>StrategyWise</t>
  </si>
  <si>
    <t>strategywise.com</t>
  </si>
  <si>
    <t>https://www.inc.com/profile/breakthrough-physical-therapy-marketing</t>
  </si>
  <si>
    <t>Breakthrough Physical Therapy Marketing</t>
  </si>
  <si>
    <t>breakthroughptmarketing.com</t>
  </si>
  <si>
    <t>https://www.inc.com/profile/anemoi</t>
  </si>
  <si>
    <t>Anemoi</t>
  </si>
  <si>
    <t>http://anemoiservices.com</t>
  </si>
  <si>
    <t>https://www.inc.com/profile/octopi-brewing</t>
  </si>
  <si>
    <t>Octopi Brewing</t>
  </si>
  <si>
    <t>http://octopibrewing.com</t>
  </si>
  <si>
    <t>Waunakee</t>
  </si>
  <si>
    <t>https://www.inc.com/profile/driftless-glen-distillery</t>
  </si>
  <si>
    <t>Driftless Glen Distillery</t>
  </si>
  <si>
    <t>driftlessglen.com</t>
  </si>
  <si>
    <t>Baraboo</t>
  </si>
  <si>
    <t>https://www.inc.com/profile/leeward-business-advisors</t>
  </si>
  <si>
    <t>Leeward Business Advisors</t>
  </si>
  <si>
    <t>leewardba.com</t>
  </si>
  <si>
    <t>https://www.inc.com/profile/intelligent-video-solutions</t>
  </si>
  <si>
    <t>Intelligent Video Solutions</t>
  </si>
  <si>
    <t>ipivs.com</t>
  </si>
  <si>
    <t>https://www.inc.com/profile/bevara-building-services</t>
  </si>
  <si>
    <t>Bevara Building Services</t>
  </si>
  <si>
    <t>bevarabuildingservices.com</t>
  </si>
  <si>
    <t>Pewaukee</t>
  </si>
  <si>
    <t>https://www.inc.com/profile/gravis-law</t>
  </si>
  <si>
    <t>Gravis Law</t>
  </si>
  <si>
    <t>gravislaw.com</t>
  </si>
  <si>
    <t>Richland</t>
  </si>
  <si>
    <t>https://www.inc.com/profile/snap-mobile</t>
  </si>
  <si>
    <t>Snap! Mobile</t>
  </si>
  <si>
    <t>http://snap-raise.com</t>
  </si>
  <si>
    <t>https://www.inc.com/profile/bean-box</t>
  </si>
  <si>
    <t>Bean Box</t>
  </si>
  <si>
    <t>http://beanbox.com</t>
  </si>
  <si>
    <t>https://www.inc.com/profile/streamline-marketing</t>
  </si>
  <si>
    <t>Streamline Marketing</t>
  </si>
  <si>
    <t>http://streamline-marketing.com</t>
  </si>
  <si>
    <t>https://www.inc.com/profile/audantic</t>
  </si>
  <si>
    <t>Audantic</t>
  </si>
  <si>
    <t>audantic.com</t>
  </si>
  <si>
    <t>https://www.inc.com/profile/apex-air</t>
  </si>
  <si>
    <t>Apex Air</t>
  </si>
  <si>
    <t>apexairco.com</t>
  </si>
  <si>
    <t>https://www.inc.com/profile/northwestern-improvement-company</t>
  </si>
  <si>
    <t>Northwestern Improvement Company</t>
  </si>
  <si>
    <t>trestlecm.com</t>
  </si>
  <si>
    <t>https://www.inc.com/profile/grow-op-farms</t>
  </si>
  <si>
    <t>Grow Op Farms</t>
  </si>
  <si>
    <t>phatpanda.com</t>
  </si>
  <si>
    <t>33.3 Million</t>
  </si>
  <si>
    <t>https://www.inc.com/profile/riverside-payments</t>
  </si>
  <si>
    <t>Riverside Payments</t>
  </si>
  <si>
    <t>riversidepayments.com</t>
  </si>
  <si>
    <t>VANCOUVER</t>
  </si>
  <si>
    <t>https://www.inc.com/profile/zensa</t>
  </si>
  <si>
    <t>Zensa</t>
  </si>
  <si>
    <t>zensa.co</t>
  </si>
  <si>
    <t>https://www.inc.com/profile/west-creek-financial</t>
  </si>
  <si>
    <t>West Creek Financial</t>
  </si>
  <si>
    <t>http://westcreekfin.com</t>
  </si>
  <si>
    <t>89.7 Million</t>
  </si>
  <si>
    <t>https://www.inc.com/profile/invictus-international-consulting</t>
  </si>
  <si>
    <t>Invictus International Consulting</t>
  </si>
  <si>
    <t>http://invictusic.com</t>
  </si>
  <si>
    <t>https://www.inc.com/profile/take2-consulting</t>
  </si>
  <si>
    <t>Take2 Consulting</t>
  </si>
  <si>
    <t>take2it.com</t>
  </si>
  <si>
    <t>https://www.inc.com/profile/titan-mechanical</t>
  </si>
  <si>
    <t>Titan Mechanical</t>
  </si>
  <si>
    <t>titanmech.net</t>
  </si>
  <si>
    <t>manassas</t>
  </si>
  <si>
    <t>https://www.inc.com/profile/gcubed-enterprises</t>
  </si>
  <si>
    <t>GCubed Enterprises</t>
  </si>
  <si>
    <t>gcubedinc.com</t>
  </si>
  <si>
    <t>https://www.inc.com/profile/abrams-realty</t>
  </si>
  <si>
    <t>Abrams Realty</t>
  </si>
  <si>
    <t>abramshomes.com</t>
  </si>
  <si>
    <t>https://www.inc.com/profile/sprout-school-supplies</t>
  </si>
  <si>
    <t>Sprout School Supplies</t>
  </si>
  <si>
    <t>sproutsupplies.com</t>
  </si>
  <si>
    <t>Colonial Beach</t>
  </si>
  <si>
    <t>https://www.inc.com/profile/pearson-smith-realty-l-l-c</t>
  </si>
  <si>
    <t>Pearson Smith Realty</t>
  </si>
  <si>
    <t>http://pearsonsmithrealty.com</t>
  </si>
  <si>
    <t>49.1 Million</t>
  </si>
  <si>
    <t>https://www.inc.com/profile/gather-workspaces</t>
  </si>
  <si>
    <t>Gather Workspaces</t>
  </si>
  <si>
    <t>workatgather.com</t>
  </si>
  <si>
    <t>https://www.inc.com/profile/mj-seats</t>
  </si>
  <si>
    <t>MJ Seats</t>
  </si>
  <si>
    <t>mjseats.com</t>
  </si>
  <si>
    <t>https://www.inc.com/profile/federal-strategies</t>
  </si>
  <si>
    <t>Federal Strategies</t>
  </si>
  <si>
    <t>fed-strat.com</t>
  </si>
  <si>
    <t>https://www.inc.com/profile/executive-placements</t>
  </si>
  <si>
    <t>Executive Placements</t>
  </si>
  <si>
    <t>executiveplacementsllc.com</t>
  </si>
  <si>
    <t>https://www.inc.com/profile/all-points-broadband</t>
  </si>
  <si>
    <t>All Points Broadband</t>
  </si>
  <si>
    <t>allpointsbroadband.com</t>
  </si>
  <si>
    <t>https://www.inc.com/profile/mbw-enterprises</t>
  </si>
  <si>
    <t>MBW Enterprises</t>
  </si>
  <si>
    <t>collegehunkshaulingjunk.com/northern-virginia</t>
  </si>
  <si>
    <t>falls church</t>
  </si>
  <si>
    <t>https://www.inc.com/profile/the-branding-agency-powered-by-proforma</t>
  </si>
  <si>
    <t>The Branding Agency Powered by Proforma</t>
  </si>
  <si>
    <t>branding-proforma.com</t>
  </si>
  <si>
    <t>https://www.inc.com/profile/accelhrate</t>
  </si>
  <si>
    <t>AccelHRate</t>
  </si>
  <si>
    <t>http://accelhrate.com</t>
  </si>
  <si>
    <t>https://www.inc.com/profile/podium</t>
  </si>
  <si>
    <t>Podium</t>
  </si>
  <si>
    <t>podium.com</t>
  </si>
  <si>
    <t>https://www.inc.com/profile/blue-fire-leads</t>
  </si>
  <si>
    <t>Blue Fire Leads</t>
  </si>
  <si>
    <t>http://bluefireleads.com/home</t>
  </si>
  <si>
    <t>https://www.inc.com/profile/blue-raven-solar</t>
  </si>
  <si>
    <t>Blue Raven Solar</t>
  </si>
  <si>
    <t>blueravensolar.com</t>
  </si>
  <si>
    <t>https://www.inc.com/profile/simplenexus</t>
  </si>
  <si>
    <t>SimpleNexus</t>
  </si>
  <si>
    <t>http://simplenexus.com</t>
  </si>
  <si>
    <t>https://www.inc.com/profile/cosset</t>
  </si>
  <si>
    <t>Cosset</t>
  </si>
  <si>
    <t>cossetbathandbody.com</t>
  </si>
  <si>
    <t>South Salt Lake</t>
  </si>
  <si>
    <t>https://www.inc.com/profile/mobichord</t>
  </si>
  <si>
    <t>MobiChord</t>
  </si>
  <si>
    <t>http://mobichord.com</t>
  </si>
  <si>
    <t>https://www.inc.com/profile/interim-healthcare</t>
  </si>
  <si>
    <t>Interim HealthCare</t>
  </si>
  <si>
    <t>http://interimslc.com</t>
  </si>
  <si>
    <t>https://www.inc.com/profile/incorporate-massage</t>
  </si>
  <si>
    <t>Incorporate Massage</t>
  </si>
  <si>
    <t>http://incorporatemassage.com</t>
  </si>
  <si>
    <t>https://www.inc.com/profile/zamp-hr</t>
  </si>
  <si>
    <t>Zamp HR</t>
  </si>
  <si>
    <t>http://zamphr.com</t>
  </si>
  <si>
    <t>146.8 Million</t>
  </si>
  <si>
    <t>https://www.inc.com/profile/nomatic</t>
  </si>
  <si>
    <t>Nomatic</t>
  </si>
  <si>
    <t>nomatic.com</t>
  </si>
  <si>
    <t>https://www.inc.com/profile/premier-remodeling</t>
  </si>
  <si>
    <t>Premier Remodeling</t>
  </si>
  <si>
    <t>remodelbypremier.com</t>
  </si>
  <si>
    <t>https://www.inc.com/profile/investor-grit</t>
  </si>
  <si>
    <t>Investor Grit</t>
  </si>
  <si>
    <t>wholesalinginc.com</t>
  </si>
  <si>
    <t>https://www.inc.com/profile/assure</t>
  </si>
  <si>
    <t>Assure</t>
  </si>
  <si>
    <t>assure.co</t>
  </si>
  <si>
    <t>https://www.inc.com/profile/beddys</t>
  </si>
  <si>
    <t>Beddy's</t>
  </si>
  <si>
    <t>beddys.com</t>
  </si>
  <si>
    <t>https://www.inc.com/profile/lgcy-power</t>
  </si>
  <si>
    <t>LGCY Power</t>
  </si>
  <si>
    <t>lgcypower.com</t>
  </si>
  <si>
    <t>https://www.inc.com/profile/murphy-door</t>
  </si>
  <si>
    <t>Murphy Door</t>
  </si>
  <si>
    <t>murphydoor.com</t>
  </si>
  <si>
    <t>West Haven</t>
  </si>
  <si>
    <t>https://www.inc.com/profile/aqua-yield-operations</t>
  </si>
  <si>
    <t>Aqua-Yield Operations</t>
  </si>
  <si>
    <t>aquayield.com</t>
  </si>
  <si>
    <t>https://www.inc.com/profile/intermountain-audiology-hearing-and-brain-clinics</t>
  </si>
  <si>
    <t>Intermountain Audiology Hearing and Brain Clinics</t>
  </si>
  <si>
    <t>intermountainaudiology.com</t>
  </si>
  <si>
    <t>https://www.inc.com/profile/xidax-pcs</t>
  </si>
  <si>
    <t>Xidax PCs</t>
  </si>
  <si>
    <t>xidax.com</t>
  </si>
  <si>
    <t>https://www.inc.com/profile/allata</t>
  </si>
  <si>
    <t>Allata</t>
  </si>
  <si>
    <t>allata.com</t>
  </si>
  <si>
    <t>https://www.inc.com/profile/qeo-group</t>
  </si>
  <si>
    <t>QEO Group</t>
  </si>
  <si>
    <t>qeo.com</t>
  </si>
  <si>
    <t>https://www.inc.com/profile/nationwide-pharmaceutical</t>
  </si>
  <si>
    <t>Nationwide Pharmaceutical</t>
  </si>
  <si>
    <t>nationwidepharmaceutical.com</t>
  </si>
  <si>
    <t>https://www.inc.com/profile/valify</t>
  </si>
  <si>
    <t>Valify</t>
  </si>
  <si>
    <t>getvalify.com</t>
  </si>
  <si>
    <t>https://www.inc.com/profile/monkedia</t>
  </si>
  <si>
    <t>Monkedia</t>
  </si>
  <si>
    <t>monkedia.com</t>
  </si>
  <si>
    <t>https://www.inc.com/profile/woom-bikes-usa</t>
  </si>
  <si>
    <t>Woom Bikes USA</t>
  </si>
  <si>
    <t>http://us.woombikes.com</t>
  </si>
  <si>
    <t>https://www.inc.com/profile/tazkai</t>
  </si>
  <si>
    <t>TazKai</t>
  </si>
  <si>
    <t>nrsng.com</t>
  </si>
  <si>
    <t>ALLEN</t>
  </si>
  <si>
    <t>https://www.inc.com/profile/dropoff</t>
  </si>
  <si>
    <t>Dropoff</t>
  </si>
  <si>
    <t>dropoff.com</t>
  </si>
  <si>
    <t>https://www.inc.com/profile/inflowlogistics</t>
  </si>
  <si>
    <t>Inflowlogistics</t>
  </si>
  <si>
    <t>inflow-ns.com</t>
  </si>
  <si>
    <t>https://www.inc.com/profile/madewell-construction</t>
  </si>
  <si>
    <t>Madewell Construction</t>
  </si>
  <si>
    <t>madewell-construction.com</t>
  </si>
  <si>
    <t>Lubbock</t>
  </si>
  <si>
    <t>https://www.inc.com/profile/m7-services</t>
  </si>
  <si>
    <t>M7 Services</t>
  </si>
  <si>
    <t>m7services.com</t>
  </si>
  <si>
    <t>https://www.inc.com/profile/arrive-logistics</t>
  </si>
  <si>
    <t>Arrive Logistics</t>
  </si>
  <si>
    <t>arrivelogistics.com</t>
  </si>
  <si>
    <t>https://www.inc.com/profile/spotio</t>
  </si>
  <si>
    <t>Spotio</t>
  </si>
  <si>
    <t>http://spotio.com</t>
  </si>
  <si>
    <t>https://www.inc.com/profile/karya-property-management</t>
  </si>
  <si>
    <t>Karya Property Management</t>
  </si>
  <si>
    <t>karyamanagement.com</t>
  </si>
  <si>
    <t>171.8 Million</t>
  </si>
  <si>
    <t>https://www.inc.com/profile/ashley-black-guru</t>
  </si>
  <si>
    <t>Ashley Black Guru</t>
  </si>
  <si>
    <t>fasciablaster.com</t>
  </si>
  <si>
    <t>Pearland</t>
  </si>
  <si>
    <t>https://www.inc.com/profile/standard-freight</t>
  </si>
  <si>
    <t>Standard Freight</t>
  </si>
  <si>
    <t>standardfreight-us.com</t>
  </si>
  <si>
    <t>https://www.inc.com/profile/maggie-louise-confections</t>
  </si>
  <si>
    <t>Maggie Louise Confections</t>
  </si>
  <si>
    <t>maggielouiseconfections.com</t>
  </si>
  <si>
    <t>https://www.inc.com/profile/apex-dental-partners</t>
  </si>
  <si>
    <t>Apex Dental Partners</t>
  </si>
  <si>
    <t>apexdp.com</t>
  </si>
  <si>
    <t>https://www.inc.com/profile/solvegy</t>
  </si>
  <si>
    <t>Solvegy</t>
  </si>
  <si>
    <t>solvegy.com</t>
  </si>
  <si>
    <t>https://www.inc.com/profile/the-auto-cave</t>
  </si>
  <si>
    <t>The Auto Cave</t>
  </si>
  <si>
    <t>theautocave.com</t>
  </si>
  <si>
    <t>https://www.inc.com/profile/acuity-surgical</t>
  </si>
  <si>
    <t>Acuity Surgical</t>
  </si>
  <si>
    <t>acuitysurgical.com</t>
  </si>
  <si>
    <t>https://www.inc.com/profile/beauty-by-earth</t>
  </si>
  <si>
    <t>Beauty by Earth</t>
  </si>
  <si>
    <t>beautybyearth.com</t>
  </si>
  <si>
    <t>Bartonville</t>
  </si>
  <si>
    <t>https://www.inc.com/profile/the-pet-loss-center</t>
  </si>
  <si>
    <t>The Pet Loss Center</t>
  </si>
  <si>
    <t>thepetlosscenter.com</t>
  </si>
  <si>
    <t>https://www.inc.com/profile/aps-building-services</t>
  </si>
  <si>
    <t>APS Building Services</t>
  </si>
  <si>
    <t>apshou.com</t>
  </si>
  <si>
    <t>https://www.inc.com/profile/tk-trailer-parts</t>
  </si>
  <si>
    <t>TK Trailer Parts</t>
  </si>
  <si>
    <t>thetrailerpartsoutlet.com</t>
  </si>
  <si>
    <t>Madisonville</t>
  </si>
  <si>
    <t>https://www.inc.com/profile/doctorlogic</t>
  </si>
  <si>
    <t>DoctorLogic</t>
  </si>
  <si>
    <t>doctorlogic.com</t>
  </si>
  <si>
    <t>https://www.inc.com/profile/verdia</t>
  </si>
  <si>
    <t>Verdia</t>
  </si>
  <si>
    <t>verdia.com</t>
  </si>
  <si>
    <t>https://www.inc.com/profile/dmd-products</t>
  </si>
  <si>
    <t>DMD Products</t>
  </si>
  <si>
    <t>lovehandle.com</t>
  </si>
  <si>
    <t>Rosharon</t>
  </si>
  <si>
    <t>https://www.inc.com/profile/select-communications</t>
  </si>
  <si>
    <t>Select Communications</t>
  </si>
  <si>
    <t>http://selectcommunications.com</t>
  </si>
  <si>
    <t>https://www.inc.com/profile/zilker-technology</t>
  </si>
  <si>
    <t>Zilker Technology</t>
  </si>
  <si>
    <t>ztech.io</t>
  </si>
  <si>
    <t>https://www.inc.com/profile/oscar-orduno</t>
  </si>
  <si>
    <t>Oscar Orduno</t>
  </si>
  <si>
    <t>oscarordunoinc.com</t>
  </si>
  <si>
    <t>IRVING</t>
  </si>
  <si>
    <t>https://www.inc.com/profile/ccd</t>
  </si>
  <si>
    <t>CC&amp;D</t>
  </si>
  <si>
    <t>buildithouston.com</t>
  </si>
  <si>
    <t>https://www.inc.com/profile/jaguar-fueling-services</t>
  </si>
  <si>
    <t>Jaguar Fueling Services</t>
  </si>
  <si>
    <t>jaguarfueling.com</t>
  </si>
  <si>
    <t>Humble</t>
  </si>
  <si>
    <t>https://www.inc.com/profile/db-precision-cutting-and-manufacturing</t>
  </si>
  <si>
    <t>D&amp;B Precision Cutting and Manufacturing</t>
  </si>
  <si>
    <t>sanisafeusa.com</t>
  </si>
  <si>
    <t>https://www.inc.com/profile/alpha-premier</t>
  </si>
  <si>
    <t>Alpha Premier</t>
  </si>
  <si>
    <t>alpharoofingtexas.com</t>
  </si>
  <si>
    <t>https://www.inc.com/profile/protex-restaurant-services</t>
  </si>
  <si>
    <t>Protex Restaurant Services</t>
  </si>
  <si>
    <t>http://protexrs.com</t>
  </si>
  <si>
    <t>Corpus Christi</t>
  </si>
  <si>
    <t>https://www.inc.com/profile/arsenal-strength</t>
  </si>
  <si>
    <t>Arsenal Strength</t>
  </si>
  <si>
    <t>http://myarsenalstrength.com</t>
  </si>
  <si>
    <t>https://www.inc.com/profile/1link-technology</t>
  </si>
  <si>
    <t>1Link Technology</t>
  </si>
  <si>
    <t>http://1linktechnology.com</t>
  </si>
  <si>
    <t>https://www.inc.com/profile/staffing-as-a-mission</t>
  </si>
  <si>
    <t>Staffing as a Mission</t>
  </si>
  <si>
    <t>staffingmission.com</t>
  </si>
  <si>
    <t>https://www.inc.com/profile/perimeter-security-partners</t>
  </si>
  <si>
    <t>Perimeter Security Partners</t>
  </si>
  <si>
    <t>perimetersecuritypartners.com</t>
  </si>
  <si>
    <t>https://www.inc.com/profile/lync-logistics</t>
  </si>
  <si>
    <t>LYNC Logistics</t>
  </si>
  <si>
    <t>lynclogistics.com</t>
  </si>
  <si>
    <t>https://www.inc.com/profile/tomahawk-strategic-solutions</t>
  </si>
  <si>
    <t>Tomahawk Strategic Solutions</t>
  </si>
  <si>
    <t>tomahawkstrategicsolutions.com</t>
  </si>
  <si>
    <t>https://www.inc.com/profile/priority-ambulance</t>
  </si>
  <si>
    <t>Priority Ambulance</t>
  </si>
  <si>
    <t>priorityambulance.com</t>
  </si>
  <si>
    <t>145 Million</t>
  </si>
  <si>
    <t>https://www.inc.com/profile/5by5</t>
  </si>
  <si>
    <t>5by5</t>
  </si>
  <si>
    <t>5by5agency.com</t>
  </si>
  <si>
    <t>https://www.inc.com/profile/max-trans-logistics-of-chattanooga</t>
  </si>
  <si>
    <t>Max Trans Logistics of Chattanooga</t>
  </si>
  <si>
    <t>maxtranslogistics.com</t>
  </si>
  <si>
    <t>https://www.inc.com/profile/bar-all</t>
  </si>
  <si>
    <t>Bar-All</t>
  </si>
  <si>
    <t>trimhealthymama.com</t>
  </si>
  <si>
    <t>Bon Aqua</t>
  </si>
  <si>
    <t>https://www.inc.com/profile/onsite-fleet</t>
  </si>
  <si>
    <t>OnSite Fleet</t>
  </si>
  <si>
    <t>http://onsitefleetmanagement.com</t>
  </si>
  <si>
    <t>https://www.inc.com/profile/ahs-consulting</t>
  </si>
  <si>
    <t>AHS Consulting</t>
  </si>
  <si>
    <t>ahs-consulting.com</t>
  </si>
  <si>
    <t>CHATTANOOGA</t>
  </si>
  <si>
    <t>https://www.inc.com/profile/beautique</t>
  </si>
  <si>
    <t>Beautique</t>
  </si>
  <si>
    <t>shop-beautique.com</t>
  </si>
  <si>
    <t>https://www.inc.com/profile/the-hiring-group</t>
  </si>
  <si>
    <t>The Hiring Group</t>
  </si>
  <si>
    <t>thehiringgroup.com</t>
  </si>
  <si>
    <t>Greer</t>
  </si>
  <si>
    <t>https://www.inc.com/profile/preferred-home-services</t>
  </si>
  <si>
    <t>Preferred Home Services</t>
  </si>
  <si>
    <t>gopreferred.com</t>
  </si>
  <si>
    <t>https://www.inc.com/profile/ucw-logistics</t>
  </si>
  <si>
    <t>UCW Logistics</t>
  </si>
  <si>
    <t>ucwlogistics.com</t>
  </si>
  <si>
    <t>https://www.inc.com/profile/perceptive-recruiting</t>
  </si>
  <si>
    <t>Perceptive Recruiting</t>
  </si>
  <si>
    <t>perceptiverecruiting.com</t>
  </si>
  <si>
    <t>Travelers Rest</t>
  </si>
  <si>
    <t>https://www.inc.com/profile/fortified-data</t>
  </si>
  <si>
    <t>Fortified Data</t>
  </si>
  <si>
    <t>fortifieddata.com</t>
  </si>
  <si>
    <t>https://www.inc.com/profile/perpay</t>
  </si>
  <si>
    <t>Perpay</t>
  </si>
  <si>
    <t>http://perpay.com</t>
  </si>
  <si>
    <t>https://www.inc.com/profile/sweetscience-marketing</t>
  </si>
  <si>
    <t>SweetScience Marketing</t>
  </si>
  <si>
    <t>gosweetscience.com</t>
  </si>
  <si>
    <t>https://www.inc.com/profile/patient-care-coordination</t>
  </si>
  <si>
    <t>Patient Care Coordination</t>
  </si>
  <si>
    <t>patientcarecoordination.org</t>
  </si>
  <si>
    <t>https://www.inc.com/profile/yoga-international</t>
  </si>
  <si>
    <t>Yoga International</t>
  </si>
  <si>
    <t>yogainternational.com</t>
  </si>
  <si>
    <t>Honesdale</t>
  </si>
  <si>
    <t>https://www.inc.com/profile/shalepro-energy-services</t>
  </si>
  <si>
    <t>ShalePro Energy Services</t>
  </si>
  <si>
    <t>shalepro.com</t>
  </si>
  <si>
    <t>https://www.inc.com/profile/tx3-services</t>
  </si>
  <si>
    <t>Tx3 Services</t>
  </si>
  <si>
    <t>tx3services.com</t>
  </si>
  <si>
    <t>https://www.inc.com/profile/green-star-exteriors</t>
  </si>
  <si>
    <t>Green Star Exteriors</t>
  </si>
  <si>
    <t>greenstarexteriors.com</t>
  </si>
  <si>
    <t>Holmes</t>
  </si>
  <si>
    <t>https://www.inc.com/profile/kitchensearchcom</t>
  </si>
  <si>
    <t>KitchenSearch.com</t>
  </si>
  <si>
    <t>kitchensearch.com</t>
  </si>
  <si>
    <t>Bensalem</t>
  </si>
  <si>
    <t>https://www.inc.com/profile/techfino</t>
  </si>
  <si>
    <t>Techfino</t>
  </si>
  <si>
    <t>techfino.com</t>
  </si>
  <si>
    <t>https://www.inc.com/profile/angeion-group</t>
  </si>
  <si>
    <t>Angeion Group</t>
  </si>
  <si>
    <t>angeiongroup.com</t>
  </si>
  <si>
    <t>https://www.inc.com/profile/new-credit-america</t>
  </si>
  <si>
    <t>New Credit America</t>
  </si>
  <si>
    <t>http://newcreditamerica.com</t>
  </si>
  <si>
    <t>https://www.inc.com/profile/bridgetech</t>
  </si>
  <si>
    <t>BridgeTech</t>
  </si>
  <si>
    <t>http://bridge.tech</t>
  </si>
  <si>
    <t>https://www.inc.com/profile/prosper-consulting</t>
  </si>
  <si>
    <t>Prosper Consulting</t>
  </si>
  <si>
    <t>learncodinganywhere.com</t>
  </si>
  <si>
    <t>https://www.inc.com/profile/camrock-oil-supply</t>
  </si>
  <si>
    <t>Camrock Oil &amp; Supply</t>
  </si>
  <si>
    <t>camrocksupply.com</t>
  </si>
  <si>
    <t>Elk city</t>
  </si>
  <si>
    <t>https://www.inc.com/profile/spring-dental</t>
  </si>
  <si>
    <t>Spring Dental</t>
  </si>
  <si>
    <t>thespringdental.com</t>
  </si>
  <si>
    <t>https://www.inc.com/profile/eagle-transport-and-logistics</t>
  </si>
  <si>
    <t>Eagle Transport and Logistics</t>
  </si>
  <si>
    <t>theeagletransport.com</t>
  </si>
  <si>
    <t>https://www.inc.com/profile/mixt-solutions</t>
  </si>
  <si>
    <t>Mixt Solutions</t>
  </si>
  <si>
    <t>mixtsolutions.com</t>
  </si>
  <si>
    <t>Plain City</t>
  </si>
  <si>
    <t>https://www.inc.com/profile/synfiny-advisors</t>
  </si>
  <si>
    <t>Synfiny Advisors</t>
  </si>
  <si>
    <t>synfiny.com</t>
  </si>
  <si>
    <t>https://www.inc.com/profile/steward-construction-services</t>
  </si>
  <si>
    <t>Steward Construction Services</t>
  </si>
  <si>
    <t>steward-construction.com</t>
  </si>
  <si>
    <t>https://www.inc.com/profile/ohio-cashflow</t>
  </si>
  <si>
    <t>Ohio Cashflow</t>
  </si>
  <si>
    <t>ohiocashflow.com</t>
  </si>
  <si>
    <t>TOLEDO</t>
  </si>
  <si>
    <t>https://www.inc.com/profile/ease-logistics</t>
  </si>
  <si>
    <t>Ease Logistics</t>
  </si>
  <si>
    <t>easelogistics.com</t>
  </si>
  <si>
    <t>https://www.inc.com/profile/liberty-home-mortgage-corporation</t>
  </si>
  <si>
    <t>Liberty Home Mortgage Corporation</t>
  </si>
  <si>
    <t>libertyhm.com</t>
  </si>
  <si>
    <t>https://www.inc.com/profile/binary-defense</t>
  </si>
  <si>
    <t>Binary Defense</t>
  </si>
  <si>
    <t>binarydefense.com</t>
  </si>
  <si>
    <t>Stow</t>
  </si>
  <si>
    <t>https://www.inc.com/profile/oppgenetix</t>
  </si>
  <si>
    <t>OppGenetix</t>
  </si>
  <si>
    <t>oppgenetix.com</t>
  </si>
  <si>
    <t>Worthington</t>
  </si>
  <si>
    <t>https://www.inc.com/profile/tenfold</t>
  </si>
  <si>
    <t>Tenfold</t>
  </si>
  <si>
    <t>http://tenfoldbrand.com</t>
  </si>
  <si>
    <t>https://www.inc.com/profile/fully-accountable</t>
  </si>
  <si>
    <t>Fully Accountable</t>
  </si>
  <si>
    <t>fullyaccountable.com</t>
  </si>
  <si>
    <t>https://www.inc.com/profile/fcm</t>
  </si>
  <si>
    <t>FCM</t>
  </si>
  <si>
    <t>thinkfcm.com</t>
  </si>
  <si>
    <t>https://www.inc.com/profile/crimcheck-holdings</t>
  </si>
  <si>
    <t>Crimcheck Holdings</t>
  </si>
  <si>
    <t>crimcheck.com</t>
  </si>
  <si>
    <t>https://www.inc.com/profile/fanchest</t>
  </si>
  <si>
    <t>Fanchest</t>
  </si>
  <si>
    <t>http://fanchest.com</t>
  </si>
  <si>
    <t>https://www.inc.com/profile/fund-that-flip</t>
  </si>
  <si>
    <t>Fund That Flip</t>
  </si>
  <si>
    <t>http://fundthatflip.com</t>
  </si>
  <si>
    <t>https://www.inc.com/profile/IQM</t>
  </si>
  <si>
    <t>IQM</t>
  </si>
  <si>
    <t>http://iqm.com</t>
  </si>
  <si>
    <t>https://www.inc.com/profile/beeswax</t>
  </si>
  <si>
    <t>Beeswax</t>
  </si>
  <si>
    <t>http://beeswax.com</t>
  </si>
  <si>
    <t>https://www.inc.com/profile/us-mobile</t>
  </si>
  <si>
    <t>US Mobile</t>
  </si>
  <si>
    <t>usmobile.com</t>
  </si>
  <si>
    <t>https://www.inc.com/profile/payability</t>
  </si>
  <si>
    <t>Payability</t>
  </si>
  <si>
    <t>http://payability.com</t>
  </si>
  <si>
    <t>https://www.inc.com/profile/winit</t>
  </si>
  <si>
    <t>WinIt</t>
  </si>
  <si>
    <t>http://appwinit.com</t>
  </si>
  <si>
    <t>https://www.inc.com/profile/techolution</t>
  </si>
  <si>
    <t>Techolution</t>
  </si>
  <si>
    <t>techolution.com</t>
  </si>
  <si>
    <t>https://www.inc.com/profile/bawla-consulting</t>
  </si>
  <si>
    <t>Bawla Consulting</t>
  </si>
  <si>
    <t>bawlainc.com</t>
  </si>
  <si>
    <t>https://www.inc.com/profile/teachable</t>
  </si>
  <si>
    <t>Teachable</t>
  </si>
  <si>
    <t>teachable.com</t>
  </si>
  <si>
    <t>https://www.inc.com/profile/Synup</t>
  </si>
  <si>
    <t>Synup</t>
  </si>
  <si>
    <t>http://synup.com</t>
  </si>
  <si>
    <t>https://www.inc.com/profile/real-broker</t>
  </si>
  <si>
    <t>Real Broker</t>
  </si>
  <si>
    <t>joinreal.com</t>
  </si>
  <si>
    <t>https://www.inc.com/profile/nexgistics</t>
  </si>
  <si>
    <t>NEXgistics</t>
  </si>
  <si>
    <t>http://nexgistics.com</t>
  </si>
  <si>
    <t>https://www.inc.com/profile/digital-hyve</t>
  </si>
  <si>
    <t>Digital Hyve</t>
  </si>
  <si>
    <t>digitalhyve.com</t>
  </si>
  <si>
    <t>https://www.inc.com/profile/talk-iq-media</t>
  </si>
  <si>
    <t>Talk IQ Media</t>
  </si>
  <si>
    <t>talkiqmedia.com</t>
  </si>
  <si>
    <t>Nesconset</t>
  </si>
  <si>
    <t>https://www.inc.com/profile/mohawk-group-holdings</t>
  </si>
  <si>
    <t>Mohawk Group Holdings</t>
  </si>
  <si>
    <t>mohawkgp.com</t>
  </si>
  <si>
    <t>https://www.inc.com/profile/thinx</t>
  </si>
  <si>
    <t>Thinx</t>
  </si>
  <si>
    <t>http://shethinx.com</t>
  </si>
  <si>
    <t>39.4 Million</t>
  </si>
  <si>
    <t>https://www.inc.com/profile/the-ricciardi-group</t>
  </si>
  <si>
    <t>The Ricciardi Group</t>
  </si>
  <si>
    <t>thericciardigroup.com</t>
  </si>
  <si>
    <t>https://www.inc.com/profile/wellbots</t>
  </si>
  <si>
    <t>Wellbots</t>
  </si>
  <si>
    <t>http://wellbots.com</t>
  </si>
  <si>
    <t>https://www.inc.com/profile/harper-scott</t>
  </si>
  <si>
    <t>Harper Scott</t>
  </si>
  <si>
    <t>harperandscott.com</t>
  </si>
  <si>
    <t>https://www.inc.com/profile/wafts-solutions</t>
  </si>
  <si>
    <t>Wafts Solutions</t>
  </si>
  <si>
    <t>http://waftssolutions.com</t>
  </si>
  <si>
    <t>ALBANY</t>
  </si>
  <si>
    <t>https://www.inc.com/profile/rkb-handyman-services</t>
  </si>
  <si>
    <t>RKB Handyman Services</t>
  </si>
  <si>
    <t>rkb247.com</t>
  </si>
  <si>
    <t>https://www.inc.com/profile/bombora</t>
  </si>
  <si>
    <t>Bombora</t>
  </si>
  <si>
    <t>bombora.com</t>
  </si>
  <si>
    <t>https://www.inc.com/profile/closeriq</t>
  </si>
  <si>
    <t>CloserIQ</t>
  </si>
  <si>
    <t>closeriq.com</t>
  </si>
  <si>
    <t>https://www.inc.com/profile/stride-consulting</t>
  </si>
  <si>
    <t>Stride Consulting</t>
  </si>
  <si>
    <t>stridenyc.com</t>
  </si>
  <si>
    <t>https://www.inc.com/profile/scotto</t>
  </si>
  <si>
    <t>Scotto</t>
  </si>
  <si>
    <t>scottomelchiorre.com</t>
  </si>
  <si>
    <t>https://www.inc.com/profile/argus-merchant-services</t>
  </si>
  <si>
    <t>Argus Merchant Services</t>
  </si>
  <si>
    <t>argusinvision.com</t>
  </si>
  <si>
    <t>https://www.inc.com/profile/retail-security-services</t>
  </si>
  <si>
    <t>Retail Security Services</t>
  </si>
  <si>
    <t>retailsecurityservices.com</t>
  </si>
  <si>
    <t>https://www.inc.com/profile/millennium-alliance</t>
  </si>
  <si>
    <t>Millennium Alliance</t>
  </si>
  <si>
    <t>mill-all.com</t>
  </si>
  <si>
    <t>https://www.inc.com/profile/canvs</t>
  </si>
  <si>
    <t>Canvs</t>
  </si>
  <si>
    <t>canvs.ai</t>
  </si>
  <si>
    <t>https://www.inc.com/profile/affordable-luxury-group</t>
  </si>
  <si>
    <t>Affordable Luxury Group</t>
  </si>
  <si>
    <t>affordableluxurygroup.com</t>
  </si>
  <si>
    <t>https://www.inc.com/profile/evolvemkd</t>
  </si>
  <si>
    <t>EvolveMKD</t>
  </si>
  <si>
    <t>evolvemkd.com</t>
  </si>
  <si>
    <t>https://www.inc.com/profile/generation-iron-brands</t>
  </si>
  <si>
    <t>Generation Iron Brands</t>
  </si>
  <si>
    <t>generationiron.com/network</t>
  </si>
  <si>
    <t>https://www.inc.com/profile/shore-funding-solutions</t>
  </si>
  <si>
    <t>Shore Funding Solutions</t>
  </si>
  <si>
    <t>shorefundingsolutions.com</t>
  </si>
  <si>
    <t>https://www.inc.com/profile/makers-nutrition</t>
  </si>
  <si>
    <t>Makers Nutrition</t>
  </si>
  <si>
    <t>makersnutrition.com</t>
  </si>
  <si>
    <t>HAUPPAUGE</t>
  </si>
  <si>
    <t>https://www.inc.com/profile/crm-passport</t>
  </si>
  <si>
    <t>CRM Passport</t>
  </si>
  <si>
    <t>gsdcompany.com</t>
  </si>
  <si>
    <t>https://www.inc.com/profile/jusbyjuliecom</t>
  </si>
  <si>
    <t>JusbyJulie.com</t>
  </si>
  <si>
    <t>jusbyjulie.com</t>
  </si>
  <si>
    <t>https://www.inc.com/profile/hyper-networks</t>
  </si>
  <si>
    <t>Hyper Networks</t>
  </si>
  <si>
    <t>hypernetworks.com</t>
  </si>
  <si>
    <t>https://www.inc.com/profile/southwest-geotechnical</t>
  </si>
  <si>
    <t>Southwest Geotechnical</t>
  </si>
  <si>
    <t>swgeo.us</t>
  </si>
  <si>
    <t>https://www.inc.com/profile/ladyboss</t>
  </si>
  <si>
    <t>LadyBoss</t>
  </si>
  <si>
    <t>http://ladyboss.com</t>
  </si>
  <si>
    <t>32.4 Million</t>
  </si>
  <si>
    <t>https://www.inc.com/profile/bear-mattress</t>
  </si>
  <si>
    <t>Bear Mattress</t>
  </si>
  <si>
    <t>http://bearmattress.com</t>
  </si>
  <si>
    <t>https://www.inc.com/profile/universal-yums</t>
  </si>
  <si>
    <t>Universal Yums</t>
  </si>
  <si>
    <t>http://universalyums.com</t>
  </si>
  <si>
    <t>Parsippany-Troy Hills</t>
  </si>
  <si>
    <t>https://www.inc.com/profile/admera-health</t>
  </si>
  <si>
    <t>Admera Health</t>
  </si>
  <si>
    <t>admerahealth.com</t>
  </si>
  <si>
    <t>https://www.inc.com/profile/boll-and-branch</t>
  </si>
  <si>
    <t>Boll &amp; Branch</t>
  </si>
  <si>
    <t>http://bollandbranch.com</t>
  </si>
  <si>
    <t>Summit</t>
  </si>
  <si>
    <t>https://www.inc.com/profile/kartago-america</t>
  </si>
  <si>
    <t>Kartago America</t>
  </si>
  <si>
    <t>kartagofoods.com</t>
  </si>
  <si>
    <t>kenilworth</t>
  </si>
  <si>
    <t>https://www.inc.com/profile/autonomous-media</t>
  </si>
  <si>
    <t>Autonomous Media</t>
  </si>
  <si>
    <t>insideunmanned.com</t>
  </si>
  <si>
    <t>Red Bank</t>
  </si>
  <si>
    <t>https://www.inc.com/profile/nuvolo</t>
  </si>
  <si>
    <t>Nuvolo</t>
  </si>
  <si>
    <t>nuvolo.com</t>
  </si>
  <si>
    <t>https://www.inc.com/profile/alirm</t>
  </si>
  <si>
    <t>ALIRM</t>
  </si>
  <si>
    <t>alirmllc.com</t>
  </si>
  <si>
    <t>39.8 Million</t>
  </si>
  <si>
    <t>https://www.inc.com/profile/supply-chain-wizard</t>
  </si>
  <si>
    <t>Supply Chain Wizard</t>
  </si>
  <si>
    <t>http://supplychainwizard.com</t>
  </si>
  <si>
    <t>https://www.inc.com/profile/strolid</t>
  </si>
  <si>
    <t>Strolid</t>
  </si>
  <si>
    <t>strolid.com</t>
  </si>
  <si>
    <t>Salem</t>
  </si>
  <si>
    <t>https://www.inc.com/profile/medicus-healthcare-solutions</t>
  </si>
  <si>
    <t>Medicus Healthcare Solutions</t>
  </si>
  <si>
    <t>medicushcs.com</t>
  </si>
  <si>
    <t>193.3 Million</t>
  </si>
  <si>
    <t>Windham</t>
  </si>
  <si>
    <t>https://www.inc.com/profile/dynamo</t>
  </si>
  <si>
    <t>Dynamo</t>
  </si>
  <si>
    <t>http://godynamo.co</t>
  </si>
  <si>
    <t>https://www.inc.com/profile/tradepending</t>
  </si>
  <si>
    <t>TradePending</t>
  </si>
  <si>
    <t>tradepending.com</t>
  </si>
  <si>
    <t>https://www.inc.com/profile/nugget</t>
  </si>
  <si>
    <t>Nugget</t>
  </si>
  <si>
    <t>nuggetcomfort.com</t>
  </si>
  <si>
    <t>Hillsborough</t>
  </si>
  <si>
    <t>https://www.inc.com/profile/mako-medical-laboratories</t>
  </si>
  <si>
    <t>Mako Medical Laboratories</t>
  </si>
  <si>
    <t>makomedical.com</t>
  </si>
  <si>
    <t>https://www.inc.com/profile/levvel</t>
  </si>
  <si>
    <t>Levvel</t>
  </si>
  <si>
    <t>levvel.io</t>
  </si>
  <si>
    <t>https://www.inc.com/profile/blackstone-fire-control</t>
  </si>
  <si>
    <t>Blackstone Fire Control</t>
  </si>
  <si>
    <t>blackstonefsi.com</t>
  </si>
  <si>
    <t>https://www.inc.com/profile/lmk-clinical-research-consulting</t>
  </si>
  <si>
    <t>LMK Clinical Research Consulting</t>
  </si>
  <si>
    <t>lmkclinicalresearch.com</t>
  </si>
  <si>
    <t>https://www.inc.com/profile/tech-talent-south</t>
  </si>
  <si>
    <t>Tech Talent South</t>
  </si>
  <si>
    <t>techtalentsouth.com</t>
  </si>
  <si>
    <t>https://www.inc.com/profile/23rd-group</t>
  </si>
  <si>
    <t>23rd Group</t>
  </si>
  <si>
    <t>23rdgroup.com</t>
  </si>
  <si>
    <t>https://www.inc.com/profile/axiom-path</t>
  </si>
  <si>
    <t>Axiom Path</t>
  </si>
  <si>
    <t>axiompath.com</t>
  </si>
  <si>
    <t>https://www.inc.com/profile/rapidops</t>
  </si>
  <si>
    <t>RapidOps</t>
  </si>
  <si>
    <t>rapidops.com</t>
  </si>
  <si>
    <t>https://www.inc.com/profile/smr-holdings</t>
  </si>
  <si>
    <t>SMR Holdings</t>
  </si>
  <si>
    <t>smr-worldwide.com</t>
  </si>
  <si>
    <t>https://www.inc.com/profile/bespoke-sports-entertainment</t>
  </si>
  <si>
    <t>Bespoke Sports &amp; Entertainment</t>
  </si>
  <si>
    <t>bespokesportsmarketing.com</t>
  </si>
  <si>
    <t>https://www.inc.com/profile/cogent-analytics</t>
  </si>
  <si>
    <t>Cogent Analytics</t>
  </si>
  <si>
    <t>cogentanalytics.com</t>
  </si>
  <si>
    <t>https://www.inc.com/profile/lumenad</t>
  </si>
  <si>
    <t>LumenAd</t>
  </si>
  <si>
    <t>lumenad.com</t>
  </si>
  <si>
    <t>https://www.inc.com/profile/xy-planning-network</t>
  </si>
  <si>
    <t>XY Planning Network</t>
  </si>
  <si>
    <t>xyplanningnetwork.com</t>
  </si>
  <si>
    <t>https://www.inc.com/profile/sapper-consulting</t>
  </si>
  <si>
    <t>Sapper Consulting</t>
  </si>
  <si>
    <t>sapperconsulting.com</t>
  </si>
  <si>
    <t>https://www.inc.com/profile/silver-trucking</t>
  </si>
  <si>
    <t>Silver Trucking</t>
  </si>
  <si>
    <t>http://silvertruckingllc.com</t>
  </si>
  <si>
    <t>ST LOUIS</t>
  </si>
  <si>
    <t>https://www.inc.com/profile/nickel-suede</t>
  </si>
  <si>
    <t>Nickel &amp; Suede</t>
  </si>
  <si>
    <t>nickelandsuede.com</t>
  </si>
  <si>
    <t>Liberty</t>
  </si>
  <si>
    <t>https://www.inc.com/profile/wayne-contracting</t>
  </si>
  <si>
    <t>Wayne Contracting</t>
  </si>
  <si>
    <t>waynecontracting.com</t>
  </si>
  <si>
    <t>Ballwin</t>
  </si>
  <si>
    <t>https://www.inc.com/profile/grillaholics</t>
  </si>
  <si>
    <t>Grillaholics</t>
  </si>
  <si>
    <t>grillaholics.com</t>
  </si>
  <si>
    <t>New Melle</t>
  </si>
  <si>
    <t>https://www.inc.com/profile/phdata</t>
  </si>
  <si>
    <t>phData</t>
  </si>
  <si>
    <t>phdata.io</t>
  </si>
  <si>
    <t>https://www.inc.com/profile/total-expert</t>
  </si>
  <si>
    <t>Total Expert</t>
  </si>
  <si>
    <t>totalexpert.com</t>
  </si>
  <si>
    <t>https://www.inc.com/profile/alchemy-365</t>
  </si>
  <si>
    <t>Alchemy 365</t>
  </si>
  <si>
    <t>alchemy365.com</t>
  </si>
  <si>
    <t>https://www.inc.com/profile/chromebookpartscom</t>
  </si>
  <si>
    <t>ChromebookParts.com</t>
  </si>
  <si>
    <t>chromebookparts.com</t>
  </si>
  <si>
    <t>https://www.inc.com/profile/trinity3-technology</t>
  </si>
  <si>
    <t>Trinity3 Technology</t>
  </si>
  <si>
    <t>trinity3.com</t>
  </si>
  <si>
    <t>https://www.inc.com/profile/tattersall-companies</t>
  </si>
  <si>
    <t>Tattersall Companies</t>
  </si>
  <si>
    <t>tattersalldistilling.com</t>
  </si>
  <si>
    <t>MINNEAPOLIS</t>
  </si>
  <si>
    <t>https://www.inc.com/profile/vesta-modular</t>
  </si>
  <si>
    <t>Vesta Modular</t>
  </si>
  <si>
    <t>http://vestamodular.com</t>
  </si>
  <si>
    <t>https://www.inc.com/profile/kortx</t>
  </si>
  <si>
    <t>Kortx</t>
  </si>
  <si>
    <t>http://kortx.io</t>
  </si>
  <si>
    <t>Royal Oak</t>
  </si>
  <si>
    <t>https://www.inc.com/profile/advanced-architectural-products</t>
  </si>
  <si>
    <t>Advanced Architectural Products</t>
  </si>
  <si>
    <t>http://smartcisystems.com</t>
  </si>
  <si>
    <t>Allegan</t>
  </si>
  <si>
    <t>https://www.inc.com/profile/tgw-company</t>
  </si>
  <si>
    <t>TGW Company</t>
  </si>
  <si>
    <t>tgwcompany.com</t>
  </si>
  <si>
    <t>https://www.inc.com/profile/alta-vista-technology</t>
  </si>
  <si>
    <t>Alta Vista Technology</t>
  </si>
  <si>
    <t>altavistatech.com</t>
  </si>
  <si>
    <t>https://www.inc.com/profile/global-tee</t>
  </si>
  <si>
    <t>Global Tee</t>
  </si>
  <si>
    <t>thefitnessteeco.com</t>
  </si>
  <si>
    <t>https://www.inc.com/profile/brickell-mens-products</t>
  </si>
  <si>
    <t>Brickell Men's Products</t>
  </si>
  <si>
    <t>brickellmensproducts.com</t>
  </si>
  <si>
    <t>https://www.inc.com/profile/e-bouchard-company</t>
  </si>
  <si>
    <t>E. Bouchard Company</t>
  </si>
  <si>
    <t>birthdaygalore.com</t>
  </si>
  <si>
    <t>Caribou</t>
  </si>
  <si>
    <t>https://www.inc.com/profile/confidio</t>
  </si>
  <si>
    <t>Confidio</t>
  </si>
  <si>
    <t>confidio.com</t>
  </si>
  <si>
    <t>https://www.inc.com/profile/ad-hoc</t>
  </si>
  <si>
    <t>Ad Hoc</t>
  </si>
  <si>
    <t>adhoc.team</t>
  </si>
  <si>
    <t>https://www.inc.com/profile/myta-technologies</t>
  </si>
  <si>
    <t>MYTA Technologies</t>
  </si>
  <si>
    <t>myta.com</t>
  </si>
  <si>
    <t>https://www.inc.com/profile/impact-analytics</t>
  </si>
  <si>
    <t>Impact Analytics</t>
  </si>
  <si>
    <t>http://impactanalytics.co</t>
  </si>
  <si>
    <t>Linthicum, MD 21090</t>
  </si>
  <si>
    <t>https://www.inc.com/profile/point3-security</t>
  </si>
  <si>
    <t>Point3 Security</t>
  </si>
  <si>
    <t>ittakesahuman.com</t>
  </si>
  <si>
    <t>Perry Hall</t>
  </si>
  <si>
    <t>https://www.inc.com/profile/grandview-aviation</t>
  </si>
  <si>
    <t>GrandView Aviation</t>
  </si>
  <si>
    <t>flygv.com</t>
  </si>
  <si>
    <t>https://www.inc.com/profile/green-threads</t>
  </si>
  <si>
    <t>Green Threads</t>
  </si>
  <si>
    <t>greenthreadsllc.com</t>
  </si>
  <si>
    <t>https://www.inc.com/profile/merit321-launching-careers</t>
  </si>
  <si>
    <t>Merit321, Launching Careers</t>
  </si>
  <si>
    <t>merit321.com</t>
  </si>
  <si>
    <t>https://www.inc.com/profile/digital-forensic-services</t>
  </si>
  <si>
    <t>Digital Forensic Services</t>
  </si>
  <si>
    <t>digitalforensics-usa.com</t>
  </si>
  <si>
    <t>https://www.inc.com/profile/midpoint-technology-group</t>
  </si>
  <si>
    <t>MidPoint Technology Group</t>
  </si>
  <si>
    <t>midpointtechnologygroup.com</t>
  </si>
  <si>
    <t>Hanover</t>
  </si>
  <si>
    <t>https://www.inc.com/profile/five-doors-network</t>
  </si>
  <si>
    <t>Five Doors Network</t>
  </si>
  <si>
    <t>fivedoors.com</t>
  </si>
  <si>
    <t>https://www.inc.com/profile/keller-williams-legacy</t>
  </si>
  <si>
    <t>Keller Williams Legacy</t>
  </si>
  <si>
    <t>kwlegacypikesville.com</t>
  </si>
  <si>
    <t>Pikesville</t>
  </si>
  <si>
    <t>https://www.inc.com/profile/silver-lining-design-group</t>
  </si>
  <si>
    <t>Silver Lining Design Group</t>
  </si>
  <si>
    <t>silverliningdg.com</t>
  </si>
  <si>
    <t>https://www.inc.com/profile/homeside-financial</t>
  </si>
  <si>
    <t>Homeside Financial</t>
  </si>
  <si>
    <t>gohomeside.com</t>
  </si>
  <si>
    <t>https://www.inc.com/profile/maryland-and-delaware-group-of-long-and-foster</t>
  </si>
  <si>
    <t>Maryland and Delaware Group of Long and Foster</t>
  </si>
  <si>
    <t>easternshorehomesolutions.com</t>
  </si>
  <si>
    <t>123.6 Million</t>
  </si>
  <si>
    <t>Salisbury</t>
  </si>
  <si>
    <t>https://www.inc.com/profile/hooten-construction</t>
  </si>
  <si>
    <t>Hooten Construction</t>
  </si>
  <si>
    <t>hootenconstruction.com</t>
  </si>
  <si>
    <t>https://www.inc.com/profile/sparx-hockey</t>
  </si>
  <si>
    <t>Sparx Hockey</t>
  </si>
  <si>
    <t>sparxhockey.com</t>
  </si>
  <si>
    <t>Acton</t>
  </si>
  <si>
    <t>https://www.inc.com/profile/chronovo</t>
  </si>
  <si>
    <t>Chronovo</t>
  </si>
  <si>
    <t>chronovo.com</t>
  </si>
  <si>
    <t>https://www.inc.com/profile/sustainable-comfort</t>
  </si>
  <si>
    <t>Sustainable Comfort</t>
  </si>
  <si>
    <t>greenrater.com</t>
  </si>
  <si>
    <t>https://www.inc.com/profile/curate-partners</t>
  </si>
  <si>
    <t>Curate Partners</t>
  </si>
  <si>
    <t>curatepartners.com</t>
  </si>
  <si>
    <t>Stoneham</t>
  </si>
  <si>
    <t>https://www.inc.com/profile/mavrck</t>
  </si>
  <si>
    <t>Mavrck</t>
  </si>
  <si>
    <t>http://mavrck.co</t>
  </si>
  <si>
    <t>https://www.inc.com/profile/everybodyfights</t>
  </si>
  <si>
    <t>Everybodyfights</t>
  </si>
  <si>
    <t>everybodyfights.com</t>
  </si>
  <si>
    <t>https://www.inc.com/profile/twelve-points-wealth-management</t>
  </si>
  <si>
    <t>Twelve Points Wealth Management</t>
  </si>
  <si>
    <t>twelvepointswealth.com</t>
  </si>
  <si>
    <t>https://www.inc.com/profile/hoss-industrial</t>
  </si>
  <si>
    <t>Hoss Industrial</t>
  </si>
  <si>
    <t>hossindustrial.com</t>
  </si>
  <si>
    <t>Sulphur</t>
  </si>
  <si>
    <t>https://www.inc.com/profile/kentucky-counseling-center</t>
  </si>
  <si>
    <t>Kentucky Counseling Center</t>
  </si>
  <si>
    <t>kentuckycounselingcenter.com</t>
  </si>
  <si>
    <t>LOUISVILLE</t>
  </si>
  <si>
    <t>https://www.inc.com/profile/ledmyplacecom</t>
  </si>
  <si>
    <t>LEDMyplace.com</t>
  </si>
  <si>
    <t>http://ledmyplace.com</t>
  </si>
  <si>
    <t>https://www.inc.com/profile/synergy-home</t>
  </si>
  <si>
    <t>Synergy Home</t>
  </si>
  <si>
    <t>mysynergyhome.com</t>
  </si>
  <si>
    <t>https://www.inc.com/profile/vespa-group</t>
  </si>
  <si>
    <t>Vespa Group</t>
  </si>
  <si>
    <t>vespa-group.com</t>
  </si>
  <si>
    <t>https://www.inc.com/profile/probo-medical</t>
  </si>
  <si>
    <t>Probo Medical</t>
  </si>
  <si>
    <t>probomedical.com</t>
  </si>
  <si>
    <t>https://www.inc.com/profile/cme-lending-group</t>
  </si>
  <si>
    <t>CME Lending Group</t>
  </si>
  <si>
    <t>cmelending.com</t>
  </si>
  <si>
    <t>Chesterton</t>
  </si>
  <si>
    <t>https://www.inc.com/profile/innovatemap</t>
  </si>
  <si>
    <t>Innovatemap</t>
  </si>
  <si>
    <t>innovatemap.com</t>
  </si>
  <si>
    <t>https://www.inc.com/profile/phoenix-financial-services</t>
  </si>
  <si>
    <t>Phoenix Financial Services</t>
  </si>
  <si>
    <t>phoenixfinancialsvcs.com</t>
  </si>
  <si>
    <t>https://www.inc.com/profile/on-target-health</t>
  </si>
  <si>
    <t>On Target Health</t>
  </si>
  <si>
    <t>on-target-health.com</t>
  </si>
  <si>
    <t>https://www.inc.com/profile/shipbob</t>
  </si>
  <si>
    <t>ShipBob</t>
  </si>
  <si>
    <t>shipbob.com</t>
  </si>
  <si>
    <t>https://www.inc.com/profile/fitness-cubed</t>
  </si>
  <si>
    <t>Fitness Cubed</t>
  </si>
  <si>
    <t>cubii.com</t>
  </si>
  <si>
    <t>https://www.inc.com/profile/apogee-stores</t>
  </si>
  <si>
    <t>Apogee Stores</t>
  </si>
  <si>
    <t>golfcarttiresupply.com</t>
  </si>
  <si>
    <t>https://www.inc.com/profile/keypath-education</t>
  </si>
  <si>
    <t>Keypath Education</t>
  </si>
  <si>
    <t>keypathedu.com</t>
  </si>
  <si>
    <t>https://www.inc.com/profile/pentwater-furnishing</t>
  </si>
  <si>
    <t>Pentwater Furnishing</t>
  </si>
  <si>
    <t>pwcabinetry.com</t>
  </si>
  <si>
    <t>https://www.inc.com/profile/avionos</t>
  </si>
  <si>
    <t>Avionos</t>
  </si>
  <si>
    <t>avionos.com</t>
  </si>
  <si>
    <t>https://www.inc.com/profile/key-tower</t>
  </si>
  <si>
    <t>Key Tower</t>
  </si>
  <si>
    <t>keytower.com</t>
  </si>
  <si>
    <t>Chicao</t>
  </si>
  <si>
    <t>https://www.inc.com/profile/sei-chicago</t>
  </si>
  <si>
    <t>SEI-Chicago</t>
  </si>
  <si>
    <t>sei.com/chicago-office</t>
  </si>
  <si>
    <t>https://www.inc.com/profile/edge-logistics</t>
  </si>
  <si>
    <t>Edge Logistics</t>
  </si>
  <si>
    <t>edgelogistics.com</t>
  </si>
  <si>
    <t>46.6 Million</t>
  </si>
  <si>
    <t>https://www.inc.com/profile/braviant-holdings</t>
  </si>
  <si>
    <t>Braviant Holdings</t>
  </si>
  <si>
    <t>braviantholdings.com</t>
  </si>
  <si>
    <t>67.3 Million</t>
  </si>
  <si>
    <t>https://www.inc.com/profile/triplepoint-environmental</t>
  </si>
  <si>
    <t>Triplepoint Environmental</t>
  </si>
  <si>
    <t>tpenv.com</t>
  </si>
  <si>
    <t>https://www.inc.com/profile/e-network-supply</t>
  </si>
  <si>
    <t>E Network Supply</t>
  </si>
  <si>
    <t>enetworksupply.com</t>
  </si>
  <si>
    <t>skokie</t>
  </si>
  <si>
    <t>https://www.inc.com/profile/porcaro-stolarek-mete-partners</t>
  </si>
  <si>
    <t>Porcaro Stolarek Mete Partners</t>
  </si>
  <si>
    <t>psmpartners.com</t>
  </si>
  <si>
    <t>https://www.inc.com/profile/signature-transportation-group</t>
  </si>
  <si>
    <t>Signature Transportation Group</t>
  </si>
  <si>
    <t>ridestg.com</t>
  </si>
  <si>
    <t>https://www.inc.com/profile/pinnacle-furnished-suites</t>
  </si>
  <si>
    <t>Pinnacle Furnished Suites</t>
  </si>
  <si>
    <t>pfsuites.com</t>
  </si>
  <si>
    <t>https://www.inc.com/profile/challas-group</t>
  </si>
  <si>
    <t>Challas Group</t>
  </si>
  <si>
    <t>challasgroup.com</t>
  </si>
  <si>
    <t>NORTHBROOK</t>
  </si>
  <si>
    <t>https://www.inc.com/profile/frictionless-solutions</t>
  </si>
  <si>
    <t>Frictionless Solutions</t>
  </si>
  <si>
    <t>frictionlesssolutions.com</t>
  </si>
  <si>
    <t>https://www.inc.com/profile/avatria</t>
  </si>
  <si>
    <t>Avatria</t>
  </si>
  <si>
    <t>avatria.com</t>
  </si>
  <si>
    <t>https://www.inc.com/profile/pmsquare</t>
  </si>
  <si>
    <t>PMsquare</t>
  </si>
  <si>
    <t>pmsquare.com</t>
  </si>
  <si>
    <t>https://www.inc.com/profile/amherst-madison</t>
  </si>
  <si>
    <t>Amherst Madison</t>
  </si>
  <si>
    <t>amherstmadisonlegacy.com</t>
  </si>
  <si>
    <t>https://www.inc.com/profile/maverick-media-ventures</t>
  </si>
  <si>
    <t>Maverick Media Ventures</t>
  </si>
  <si>
    <t>brightideas.co</t>
  </si>
  <si>
    <t>https://www.inc.com/profile/clickfunnels</t>
  </si>
  <si>
    <t>ClickFunnels</t>
  </si>
  <si>
    <t>clickfunnels.com</t>
  </si>
  <si>
    <t>94.6 Million</t>
  </si>
  <si>
    <t>Eagle</t>
  </si>
  <si>
    <t>https://www.inc.com/profile/ventive</t>
  </si>
  <si>
    <t>Ventive</t>
  </si>
  <si>
    <t>getventive.com</t>
  </si>
  <si>
    <t>https://www.inc.com/profile/lendingpoint</t>
  </si>
  <si>
    <t>LendingPoint</t>
  </si>
  <si>
    <t>lendingpoint.com</t>
  </si>
  <si>
    <t>https://www.inc.com/profile/terminus</t>
  </si>
  <si>
    <t>Terminus</t>
  </si>
  <si>
    <t>http://terminus.com</t>
  </si>
  <si>
    <t>https://www.inc.com/profile/greenprint</t>
  </si>
  <si>
    <t>GreenPrint</t>
  </si>
  <si>
    <t>http://greenprintcorp.com</t>
  </si>
  <si>
    <t>https://www.inc.com/profile/loadup-technologies</t>
  </si>
  <si>
    <t>LoadUp Technologies</t>
  </si>
  <si>
    <t>http://goloadup.com</t>
  </si>
  <si>
    <t>https://www.inc.com/profile/avelead</t>
  </si>
  <si>
    <t>Avelead</t>
  </si>
  <si>
    <t>avelead.com</t>
  </si>
  <si>
    <t>https://www.inc.com/profile/staymobile</t>
  </si>
  <si>
    <t>Staymobile</t>
  </si>
  <si>
    <t>staymobile.com</t>
  </si>
  <si>
    <t>https://www.inc.com/profile/prime-technical-services</t>
  </si>
  <si>
    <t>Prime Technical Services</t>
  </si>
  <si>
    <t>prime-ts.com</t>
  </si>
  <si>
    <t>https://www.inc.com/profile/jay-morrison-academy</t>
  </si>
  <si>
    <t>Jay Morrison Academy</t>
  </si>
  <si>
    <t>jaymorrisonacademy.com</t>
  </si>
  <si>
    <t>https://www.inc.com/profile/5q-partners</t>
  </si>
  <si>
    <t>5Q Partners</t>
  </si>
  <si>
    <t>5qpartners.com</t>
  </si>
  <si>
    <t>https://www.inc.com/profile/agillitics</t>
  </si>
  <si>
    <t>Agillitics</t>
  </si>
  <si>
    <t>agillitics.com</t>
  </si>
  <si>
    <t>https://www.inc.com/profile/village-realty</t>
  </si>
  <si>
    <t>Village Realty</t>
  </si>
  <si>
    <t>vratl.com</t>
  </si>
  <si>
    <t>https://www.inc.com/profile/ad-victoriam-solutions</t>
  </si>
  <si>
    <t>Ad Victoriam Solutions</t>
  </si>
  <si>
    <t>advictoriamsolutions.com</t>
  </si>
  <si>
    <t>https://www.inc.com/profile/dagger</t>
  </si>
  <si>
    <t>Dagger</t>
  </si>
  <si>
    <t>dagger.agency</t>
  </si>
  <si>
    <t>https://www.inc.com/profile/atlanta-office-technologies</t>
  </si>
  <si>
    <t>Atlanta Office Technologies</t>
  </si>
  <si>
    <t>youraot.com</t>
  </si>
  <si>
    <t>https://www.inc.com/profile/dataclover</t>
  </si>
  <si>
    <t>DataClover</t>
  </si>
  <si>
    <t>dataclover.com</t>
  </si>
  <si>
    <t>https://www.inc.com/profile/massie-rd-tax-credits</t>
  </si>
  <si>
    <t>Massie R&amp;D Tax Credits</t>
  </si>
  <si>
    <t>http://massietaxcredits.com</t>
  </si>
  <si>
    <t>https://www.inc.com/profile/langford-allergy</t>
  </si>
  <si>
    <t>Langford Allergy</t>
  </si>
  <si>
    <t>langfordallergy.com</t>
  </si>
  <si>
    <t>https://www.inc.com/profile/tin-roof-software</t>
  </si>
  <si>
    <t>Tin Roof Software</t>
  </si>
  <si>
    <t>tinroofsoftware.com</t>
  </si>
  <si>
    <t>https://www.inc.com/profile/sd3it</t>
  </si>
  <si>
    <t>SD3IT</t>
  </si>
  <si>
    <t>http://sd3it.com</t>
  </si>
  <si>
    <t>The Villages</t>
  </si>
  <si>
    <t>https://www.inc.com/profile/the-welfont-companies</t>
  </si>
  <si>
    <t>The Welfont Companies</t>
  </si>
  <si>
    <t>welfont.com</t>
  </si>
  <si>
    <t>https://www.inc.com/profile/lendingone</t>
  </si>
  <si>
    <t>LendingOne</t>
  </si>
  <si>
    <t>lendingone.com</t>
  </si>
  <si>
    <t>https://www.inc.com/profile/equity-help</t>
  </si>
  <si>
    <t>Equity &amp; Help</t>
  </si>
  <si>
    <t>equityandhelp.com</t>
  </si>
  <si>
    <t>https://www.inc.com/profile/shipmonk</t>
  </si>
  <si>
    <t>ShipMonk</t>
  </si>
  <si>
    <t>shipmonk.com</t>
  </si>
  <si>
    <t>https://www.inc.com/profile/davis-cargo</t>
  </si>
  <si>
    <t>Davis Cargo</t>
  </si>
  <si>
    <t>daviscargo.com</t>
  </si>
  <si>
    <t>https://www.inc.com/profile/maxim-zenwise-opco</t>
  </si>
  <si>
    <t>Maxim Zenwise Opco</t>
  </si>
  <si>
    <t>zenwisehealth.com</t>
  </si>
  <si>
    <t>37.5 Million</t>
  </si>
  <si>
    <t>https://www.inc.com/profile/web-presence</t>
  </si>
  <si>
    <t>Web Presence</t>
  </si>
  <si>
    <t>netreputation.com</t>
  </si>
  <si>
    <t>https://www.inc.com/profile/lets-make-a-lead</t>
  </si>
  <si>
    <t>Let's Make A Lead</t>
  </si>
  <si>
    <t>adopt-a-contractor.com</t>
  </si>
  <si>
    <t>https://www.inc.com/profile/fattmerchant</t>
  </si>
  <si>
    <t>Fattmerchant</t>
  </si>
  <si>
    <t>fattmerchant.com</t>
  </si>
  <si>
    <t>https://www.inc.com/profile/platinum-health</t>
  </si>
  <si>
    <t>Platinum Health</t>
  </si>
  <si>
    <t>http://platinumhealthllc.com</t>
  </si>
  <si>
    <t>https://www.inc.com/profile/privateer-it</t>
  </si>
  <si>
    <t>Privateer IT</t>
  </si>
  <si>
    <t>privateerit.com</t>
  </si>
  <si>
    <t>https://www.inc.com/profile/cousins-logistics</t>
  </si>
  <si>
    <t>Cousins Logistics</t>
  </si>
  <si>
    <t>cousinslogistics.com</t>
  </si>
  <si>
    <t>47.1 Million</t>
  </si>
  <si>
    <t>https://www.inc.com/profile/group-10-capital</t>
  </si>
  <si>
    <t>Group 10 Capital</t>
  </si>
  <si>
    <t>10llc.com</t>
  </si>
  <si>
    <t>https://www.inc.com/profile/vested-metals-international</t>
  </si>
  <si>
    <t>Vested Metals International</t>
  </si>
  <si>
    <t>vestedmetals.net</t>
  </si>
  <si>
    <t>https://www.inc.com/profile/digital-resource</t>
  </si>
  <si>
    <t>Digital Resource</t>
  </si>
  <si>
    <t>yourdigitalresource.com</t>
  </si>
  <si>
    <t>https://www.inc.com/profile/creative-state-marketing</t>
  </si>
  <si>
    <t>Creative State Marketing</t>
  </si>
  <si>
    <t>creativestatex.com</t>
  </si>
  <si>
    <t>https://www.inc.com/profile/pitisci-associates</t>
  </si>
  <si>
    <t>Pitisci &amp; Associates</t>
  </si>
  <si>
    <t>tampastaff.com</t>
  </si>
  <si>
    <t>https://www.inc.com/profile/boomerang-transportation</t>
  </si>
  <si>
    <t>Boomerang Transportation</t>
  </si>
  <si>
    <t>boomerangtrans.com</t>
  </si>
  <si>
    <t>https://www.inc.com/profile/elite-insurance-partners</t>
  </si>
  <si>
    <t>Elite Insurance Partners</t>
  </si>
  <si>
    <t>eliteinsurancepartners.com</t>
  </si>
  <si>
    <t>https://www.inc.com/profile/strategic-digital-services</t>
  </si>
  <si>
    <t>Strategic Digital Services</t>
  </si>
  <si>
    <t>choosesds.com</t>
  </si>
  <si>
    <t>https://www.inc.com/profile/coherent-staffing-solutions</t>
  </si>
  <si>
    <t>Coherent Staffing Solutions</t>
  </si>
  <si>
    <t>coherentstaffingsolutions.com</t>
  </si>
  <si>
    <t>https://www.inc.com/profile/national-insurance-consulting-group</t>
  </si>
  <si>
    <t>National Insurance Consulting Group</t>
  </si>
  <si>
    <t>nicgrp.com</t>
  </si>
  <si>
    <t>https://www.inc.com/profile/option-alpha</t>
  </si>
  <si>
    <t>Option Alpha</t>
  </si>
  <si>
    <t>optionalpha.com</t>
  </si>
  <si>
    <t>https://www.inc.com/profile/marketopia</t>
  </si>
  <si>
    <t>Marketopia</t>
  </si>
  <si>
    <t>marketopia.com</t>
  </si>
  <si>
    <t>https://www.inc.com/profile/burgess-civil</t>
  </si>
  <si>
    <t>Burgess Civil</t>
  </si>
  <si>
    <t>burgesscivil.com</t>
  </si>
  <si>
    <t>https://www.inc.com/profile/needwant</t>
  </si>
  <si>
    <t>Need/Want</t>
  </si>
  <si>
    <t>needwant.com</t>
  </si>
  <si>
    <t>https://www.inc.com/profile/cloudhesive</t>
  </si>
  <si>
    <t>CloudHesive</t>
  </si>
  <si>
    <t>cloudhesive.com</t>
  </si>
  <si>
    <t>https://www.inc.com/profile/energy-toolbase</t>
  </si>
  <si>
    <t>Energy Toolbase</t>
  </si>
  <si>
    <t>energytoolbase.com</t>
  </si>
  <si>
    <t>Stuart</t>
  </si>
  <si>
    <t>https://www.inc.com/profile/zaniboni-lighting</t>
  </si>
  <si>
    <t>Zaniboni Lighting</t>
  </si>
  <si>
    <t>zanibonilighting.com</t>
  </si>
  <si>
    <t>https://www.inc.com/profile/credit-suite</t>
  </si>
  <si>
    <t>Credit Suite</t>
  </si>
  <si>
    <t>creditsuite.com</t>
  </si>
  <si>
    <t>Land O' Lakes</t>
  </si>
  <si>
    <t>https://www.inc.com/profile/liquid-bottles</t>
  </si>
  <si>
    <t>Liquid Bottles</t>
  </si>
  <si>
    <t>http://liquidbottles.com</t>
  </si>
  <si>
    <t>Bradenton</t>
  </si>
  <si>
    <t>https://www.inc.com/profile/fyzical</t>
  </si>
  <si>
    <t>Fyzical</t>
  </si>
  <si>
    <t>http://fyzical.com</t>
  </si>
  <si>
    <t>https://www.inc.com/profile/tellus</t>
  </si>
  <si>
    <t>Tellus</t>
  </si>
  <si>
    <t>4tellus.com</t>
  </si>
  <si>
    <t>https://www.inc.com/profile/infinite-pool-finishes</t>
  </si>
  <si>
    <t>Infinite Pool Finishes</t>
  </si>
  <si>
    <t>infinitepoolfinishes.com</t>
  </si>
  <si>
    <t>https://www.inc.com/profile/agamerica-lending</t>
  </si>
  <si>
    <t>AgAmerica Lending</t>
  </si>
  <si>
    <t>agamerica.com</t>
  </si>
  <si>
    <t>https://www.inc.com/profile/escapology</t>
  </si>
  <si>
    <t>Escapology</t>
  </si>
  <si>
    <t>escapology.com</t>
  </si>
  <si>
    <t>https://www.inc.com/profile/healthcare-solutions-direct</t>
  </si>
  <si>
    <t>Healthcare Solutions Direct</t>
  </si>
  <si>
    <t>medicaremedigap.com</t>
  </si>
  <si>
    <t>https://www.inc.com/profile/copasat</t>
  </si>
  <si>
    <t>CopaSAT</t>
  </si>
  <si>
    <t>copasat.com</t>
  </si>
  <si>
    <t>https://www.inc.com/profile/reservationscom</t>
  </si>
  <si>
    <t>Reservations.com</t>
  </si>
  <si>
    <t>reservations.com</t>
  </si>
  <si>
    <t>https://www.inc.com/profile/skyhop-global</t>
  </si>
  <si>
    <t>SkyHop Global</t>
  </si>
  <si>
    <t>skyhopglobal.com</t>
  </si>
  <si>
    <t>https://www.inc.com/profile/innovative-collaboration</t>
  </si>
  <si>
    <t>Innovative Collaboration</t>
  </si>
  <si>
    <t>icavn.com</t>
  </si>
  <si>
    <t>https://www.inc.com/profile/televoips</t>
  </si>
  <si>
    <t>TeleVoIPs</t>
  </si>
  <si>
    <t>televoips.com</t>
  </si>
  <si>
    <t>https://www.inc.com/profile/cnc-machines</t>
  </si>
  <si>
    <t>CNC Machines</t>
  </si>
  <si>
    <t>cncmachines.com</t>
  </si>
  <si>
    <t>https://www.inc.com/profile/defender-screens-international-dba-progressive-screens</t>
  </si>
  <si>
    <t>Progressive Screens</t>
  </si>
  <si>
    <t>http://progressivescreens.com</t>
  </si>
  <si>
    <t>https://www.inc.com/profile/bpo-usa</t>
  </si>
  <si>
    <t>BPO USA</t>
  </si>
  <si>
    <t>bpobpo.com</t>
  </si>
  <si>
    <t>https://www.inc.com/profile/tallahassee-rock-real-estate</t>
  </si>
  <si>
    <t>Tallahassee Rock Real Estate</t>
  </si>
  <si>
    <t>manausa.com</t>
  </si>
  <si>
    <t>https://www.inc.com/profile/swarm</t>
  </si>
  <si>
    <t>Swarm</t>
  </si>
  <si>
    <t>http://swarminc.com</t>
  </si>
  <si>
    <t>https://www.inc.com/profile/milemark-media</t>
  </si>
  <si>
    <t>MileMark Media</t>
  </si>
  <si>
    <t>milemarkmedia.com</t>
  </si>
  <si>
    <t>https://www.inc.com/profile/viralstylecom</t>
  </si>
  <si>
    <t>Viralstyle.com</t>
  </si>
  <si>
    <t>viralstyle.com</t>
  </si>
  <si>
    <t>54.3 Million</t>
  </si>
  <si>
    <t>https://www.inc.com/profile/elite-auctions</t>
  </si>
  <si>
    <t>Elite Auctions</t>
  </si>
  <si>
    <t>eliteauctions.com</t>
  </si>
  <si>
    <t>https://www.inc.com/profile/4ever-young-anti-aging-solutions</t>
  </si>
  <si>
    <t>4Ever Young Anti Aging Solutions</t>
  </si>
  <si>
    <t>http://4everyoungantiaging.com</t>
  </si>
  <si>
    <t>https://www.inc.com/profile/beck-partners</t>
  </si>
  <si>
    <t>Beck Partners</t>
  </si>
  <si>
    <t>teambeck.com</t>
  </si>
  <si>
    <t>https://www.inc.com/profile/urbanstems</t>
  </si>
  <si>
    <t>UrbanStems</t>
  </si>
  <si>
    <t>urbanstems.com</t>
  </si>
  <si>
    <t>https://www.inc.com/profile/star-lab-corp</t>
  </si>
  <si>
    <t>Star Lab Corp.</t>
  </si>
  <si>
    <t>starlab.io</t>
  </si>
  <si>
    <t>https://www.inc.com/profile/a-prentice-ray</t>
  </si>
  <si>
    <t>A. Prentice Ray</t>
  </si>
  <si>
    <t>aprallc.com</t>
  </si>
  <si>
    <t>Wash</t>
  </si>
  <si>
    <t>https://www.inc.com/profile/potoo</t>
  </si>
  <si>
    <t>Potoo</t>
  </si>
  <si>
    <t>potoosolutions.com</t>
  </si>
  <si>
    <t>https://www.inc.com/profile/green-street-power-partners</t>
  </si>
  <si>
    <t>Green Street Power Partners</t>
  </si>
  <si>
    <t>http://gspp.com</t>
  </si>
  <si>
    <t>https://www.inc.com/profile/nuleaf-naturals</t>
  </si>
  <si>
    <t>NuLeaf Naturals</t>
  </si>
  <si>
    <t>nuleafnaturals.com</t>
  </si>
  <si>
    <t>https://www.inc.com/profile/velocity-global</t>
  </si>
  <si>
    <t>Velocity Global</t>
  </si>
  <si>
    <t>velocityglobal.com</t>
  </si>
  <si>
    <t>85.8 Million</t>
  </si>
  <si>
    <t>https://www.inc.com/profile/ies</t>
  </si>
  <si>
    <t>IES</t>
  </si>
  <si>
    <t>iescombustors.com</t>
  </si>
  <si>
    <t>LaSalle</t>
  </si>
  <si>
    <t>https://www.inc.com/profile/realvolve</t>
  </si>
  <si>
    <t>Realvolve</t>
  </si>
  <si>
    <t>realvolve.com</t>
  </si>
  <si>
    <t>https://www.inc.com/profile/talent-solvers</t>
  </si>
  <si>
    <t>Talent Solvers</t>
  </si>
  <si>
    <t>talentsolvers.com</t>
  </si>
  <si>
    <t>https://www.inc.com/profile/colorado-health-rehab</t>
  </si>
  <si>
    <t>Colorado Health &amp; Rehab</t>
  </si>
  <si>
    <t>strivept.net</t>
  </si>
  <si>
    <t>Colorad Springs</t>
  </si>
  <si>
    <t>https://www.inc.com/profile/thin-air-brands</t>
  </si>
  <si>
    <t>Thin Air Brands</t>
  </si>
  <si>
    <t>thinairbrands.com</t>
  </si>
  <si>
    <t>https://www.inc.com/profile/amplio-digital</t>
  </si>
  <si>
    <t>Amplio Digital</t>
  </si>
  <si>
    <t>ampliodigital.com</t>
  </si>
  <si>
    <t>https://www.inc.com/profile/sleeping-giant-brewing-company</t>
  </si>
  <si>
    <t>Sleeping Giant Brewing Company</t>
  </si>
  <si>
    <t>sleepinggiantbrewing.com</t>
  </si>
  <si>
    <t>https://www.inc.com/profile/grassburger</t>
  </si>
  <si>
    <t>Grassburger</t>
  </si>
  <si>
    <t>eatgrassburger.com</t>
  </si>
  <si>
    <t>Durango</t>
  </si>
  <si>
    <t>https://www.inc.com/profile/i-and-love-and-you</t>
  </si>
  <si>
    <t>"I and Love and You"</t>
  </si>
  <si>
    <t>http://iandloveandyou.com</t>
  </si>
  <si>
    <t>https://www.inc.com/profile/nom</t>
  </si>
  <si>
    <t>NOM</t>
  </si>
  <si>
    <t>http://thisisnom.co</t>
  </si>
  <si>
    <t>https://www.inc.com/profile/mutesix</t>
  </si>
  <si>
    <t>MuteSix</t>
  </si>
  <si>
    <t>http://mutesix.com</t>
  </si>
  <si>
    <t>https://www.inc.com/profile/villaway</t>
  </si>
  <si>
    <t>Villaway</t>
  </si>
  <si>
    <t>http://villaway.com</t>
  </si>
  <si>
    <t>https://www.inc.com/profile/4th-heart</t>
  </si>
  <si>
    <t>4th &amp; Heart</t>
  </si>
  <si>
    <t>http://fourthandheart.com</t>
  </si>
  <si>
    <t>https://www.inc.com/profile/feedonomics</t>
  </si>
  <si>
    <t>Feedonomics</t>
  </si>
  <si>
    <t>feedonomics.com</t>
  </si>
  <si>
    <t>https://www.inc.com/profile/patientpop</t>
  </si>
  <si>
    <t>PatientPop</t>
  </si>
  <si>
    <t>http://patientpop.com</t>
  </si>
  <si>
    <t>https://www.inc.com/profile/waggl</t>
  </si>
  <si>
    <t>Waggl</t>
  </si>
  <si>
    <t>waggl.com</t>
  </si>
  <si>
    <t>Sausalito</t>
  </si>
  <si>
    <t>https://www.inc.com/profile/polaris-energy-services</t>
  </si>
  <si>
    <t>Polaris Energy Services</t>
  </si>
  <si>
    <t>polarisenergyservices.com</t>
  </si>
  <si>
    <t>https://www.inc.com/profile/setschedule</t>
  </si>
  <si>
    <t>SetSchedule</t>
  </si>
  <si>
    <t>setschedule.com</t>
  </si>
  <si>
    <t>https://www.inc.com/profile/real-plans</t>
  </si>
  <si>
    <t>Real Plans</t>
  </si>
  <si>
    <t>http://realplans.com</t>
  </si>
  <si>
    <t>https://www.inc.com/profile/silverline-home-remodeling</t>
  </si>
  <si>
    <t>Silverline Home Remodeling</t>
  </si>
  <si>
    <t>silverlinebuilder.com</t>
  </si>
  <si>
    <t>Canoga Park</t>
  </si>
  <si>
    <t>https://www.inc.com/profile/infinium-group</t>
  </si>
  <si>
    <t>Infinium Group</t>
  </si>
  <si>
    <t>infiniumhr.com</t>
  </si>
  <si>
    <t>MURRIETA</t>
  </si>
  <si>
    <t>https://www.inc.com/profile/office-libations</t>
  </si>
  <si>
    <t>Office Libations</t>
  </si>
  <si>
    <t>officelibations.com</t>
  </si>
  <si>
    <t>https://www.inc.com/profile/virtual-machine-solutions</t>
  </si>
  <si>
    <t>Virtual Machine Solutions</t>
  </si>
  <si>
    <t>http://virmach.com</t>
  </si>
  <si>
    <t>https://www.inc.com/profile/gateway-genomics</t>
  </si>
  <si>
    <t>Gateway Genomics</t>
  </si>
  <si>
    <t>gatewaygenomics.org</t>
  </si>
  <si>
    <t>https://www.inc.com/profile/clockshark</t>
  </si>
  <si>
    <t>ClockShark</t>
  </si>
  <si>
    <t>clockshark.com</t>
  </si>
  <si>
    <t>Chico</t>
  </si>
  <si>
    <t>https://www.inc.com/profile/pawstruck</t>
  </si>
  <si>
    <t>Pawstruck</t>
  </si>
  <si>
    <t>pawstruck.com</t>
  </si>
  <si>
    <t>https://www.inc.com/profile/sand-cloud</t>
  </si>
  <si>
    <t>Sand Cloud</t>
  </si>
  <si>
    <t>http://sandcloud.com</t>
  </si>
  <si>
    <t>https://www.inc.com/profile/tossware</t>
  </si>
  <si>
    <t>Tossware</t>
  </si>
  <si>
    <t>http://tossware.com</t>
  </si>
  <si>
    <t>Fontana</t>
  </si>
  <si>
    <t>https://www.inc.com/profile/nextgen-leads</t>
  </si>
  <si>
    <t>NextGen Leads</t>
  </si>
  <si>
    <t>nextgenleads.com</t>
  </si>
  <si>
    <t>https://www.inc.com/profile/common-thread-collective</t>
  </si>
  <si>
    <t>Common Thread Collective</t>
  </si>
  <si>
    <t>commonthreadco.com</t>
  </si>
  <si>
    <t>https://www.inc.com/profile/snacknation</t>
  </si>
  <si>
    <t>SnackNation</t>
  </si>
  <si>
    <t>http://snacknation.com</t>
  </si>
  <si>
    <t>https://www.inc.com/profile/green-bits</t>
  </si>
  <si>
    <t>Green Bits</t>
  </si>
  <si>
    <t>greenbits.com</t>
  </si>
  <si>
    <t>https://www.inc.com/profile/raddish-kids</t>
  </si>
  <si>
    <t>Raddish Kids</t>
  </si>
  <si>
    <t>raddishkids.com</t>
  </si>
  <si>
    <t>Redondo Beach</t>
  </si>
  <si>
    <t>https://www.inc.com/profile/videoamp</t>
  </si>
  <si>
    <t>VideoAmp</t>
  </si>
  <si>
    <t>http://videoamp.com</t>
  </si>
  <si>
    <t>https://www.inc.com/profile/grooveco</t>
  </si>
  <si>
    <t>Groove.co</t>
  </si>
  <si>
    <t>http://groove.co</t>
  </si>
  <si>
    <t>https://www.inc.com/profile/proper-media</t>
  </si>
  <si>
    <t>Proper Media</t>
  </si>
  <si>
    <t>proper.io</t>
  </si>
  <si>
    <t>https://www.inc.com/profile/morning-lavender</t>
  </si>
  <si>
    <t>Morning Lavender</t>
  </si>
  <si>
    <t>morninglavender.com</t>
  </si>
  <si>
    <t>https://www.inc.com/profile/directive</t>
  </si>
  <si>
    <t>Directive</t>
  </si>
  <si>
    <t>directiveconsulting.com</t>
  </si>
  <si>
    <t>https://www.inc.com/profile/acacia-counseling-wellness</t>
  </si>
  <si>
    <t>Acacia Counseling &amp; Wellness</t>
  </si>
  <si>
    <t>acaciacw.com</t>
  </si>
  <si>
    <t>Goleta</t>
  </si>
  <si>
    <t>https://www.inc.com/profile/lemonaid-health</t>
  </si>
  <si>
    <t>Lemonaid Health</t>
  </si>
  <si>
    <t>http://lemonaidhealth.com</t>
  </si>
  <si>
    <t>https://www.inc.com/profile/ticketsaucecom</t>
  </si>
  <si>
    <t>TicketSauce.com</t>
  </si>
  <si>
    <t>ticketsauce.com</t>
  </si>
  <si>
    <t>https://www.inc.com/profile/kuli-kuli-foods</t>
  </si>
  <si>
    <t>Kuli Kuli Foods</t>
  </si>
  <si>
    <t>kulikulifoods.com</t>
  </si>
  <si>
    <t>https://www.inc.com/profile/azazie</t>
  </si>
  <si>
    <t>Azazie</t>
  </si>
  <si>
    <t>http://azazie.com</t>
  </si>
  <si>
    <t>https://www.inc.com/profile/fieldwork-brewing-company</t>
  </si>
  <si>
    <t>Fieldwork Brewing Company</t>
  </si>
  <si>
    <t>fieldworkbrewing.com</t>
  </si>
  <si>
    <t>https://www.inc.com/profile/enshored</t>
  </si>
  <si>
    <t>Enshored</t>
  </si>
  <si>
    <t>enshored.com</t>
  </si>
  <si>
    <t>https://www.inc.com/profile/sun-mountain</t>
  </si>
  <si>
    <t>Sun Mountain</t>
  </si>
  <si>
    <t>sunmountain.us</t>
  </si>
  <si>
    <t>https://www.inc.com/profile/team-adhoc</t>
  </si>
  <si>
    <t>Team Adhoc</t>
  </si>
  <si>
    <t>teamadhoc.com</t>
  </si>
  <si>
    <t>https://www.inc.com/profile/branded-group</t>
  </si>
  <si>
    <t>Branded Group</t>
  </si>
  <si>
    <t>branded-group.com</t>
  </si>
  <si>
    <t>https://www.inc.com/profile/trusource-consulting-group</t>
  </si>
  <si>
    <t>TruSource Consulting Group</t>
  </si>
  <si>
    <t>trusourcegroup.com</t>
  </si>
  <si>
    <t>https://www.inc.com/profile/integrative-physiatry</t>
  </si>
  <si>
    <t>Integrative Physiatry</t>
  </si>
  <si>
    <t>integrativephysiatry.com</t>
  </si>
  <si>
    <t>https://www.inc.com/profile/sabio-mobile</t>
  </si>
  <si>
    <t>Sabio Mobile</t>
  </si>
  <si>
    <t>wwwsabiomobile.com</t>
  </si>
  <si>
    <t>https://www.inc.com/profile/applepie-capital</t>
  </si>
  <si>
    <t>ApplePie Capital</t>
  </si>
  <si>
    <t>applepiecapital.com</t>
  </si>
  <si>
    <t>SF</t>
  </si>
  <si>
    <t>https://www.inc.com/profile/lyon-stahl-investment-real-estate</t>
  </si>
  <si>
    <t>Lyon Stahl Investment Real Estate</t>
  </si>
  <si>
    <t>lyonstahl.com</t>
  </si>
  <si>
    <t>https://www.inc.com/profile/marketplace-ops</t>
  </si>
  <si>
    <t>Marketplace Ops</t>
  </si>
  <si>
    <t>marketplaceops.com</t>
  </si>
  <si>
    <t>https://www.inc.com/profile/hawke-media</t>
  </si>
  <si>
    <t>Hawke Media</t>
  </si>
  <si>
    <t>hawkemedia.com</t>
  </si>
  <si>
    <t>https://www.inc.com/profile/luxe-rv</t>
  </si>
  <si>
    <t>Luxe RV</t>
  </si>
  <si>
    <t>luxervrental.com</t>
  </si>
  <si>
    <t>https://www.inc.com/profile/elevate-staffing</t>
  </si>
  <si>
    <t>Elevate Staffing</t>
  </si>
  <si>
    <t>elevate-staffing.com</t>
  </si>
  <si>
    <t>https://www.inc.com/profile/seek-business-capital</t>
  </si>
  <si>
    <t>Seek Business Capital</t>
  </si>
  <si>
    <t>seekcapital.com</t>
  </si>
  <si>
    <t>https://www.inc.com/profile/prosomnus-sleep-technologies</t>
  </si>
  <si>
    <t>ProSomnus Sleep Technologies</t>
  </si>
  <si>
    <t>prosomnus.com</t>
  </si>
  <si>
    <t>https://www.inc.com/profile/fastexpert</t>
  </si>
  <si>
    <t>FastExpert</t>
  </si>
  <si>
    <t>fastexpert.com</t>
  </si>
  <si>
    <t>San Marino</t>
  </si>
  <si>
    <t>https://www.inc.com/profile/swenson-he</t>
  </si>
  <si>
    <t>Swenson He</t>
  </si>
  <si>
    <t>swensonhe.com</t>
  </si>
  <si>
    <t>https://www.inc.com/profile/mynt-systems</t>
  </si>
  <si>
    <t>Mynt Systems</t>
  </si>
  <si>
    <t>myntsystems.com</t>
  </si>
  <si>
    <t>SANTA CRUZ</t>
  </si>
  <si>
    <t>https://www.inc.com/profile/connect-media</t>
  </si>
  <si>
    <t>Connect Media</t>
  </si>
  <si>
    <t>connect.media</t>
  </si>
  <si>
    <t>https://www.inc.com/profile/ueno</t>
  </si>
  <si>
    <t>Ueno</t>
  </si>
  <si>
    <t>ueno.co</t>
  </si>
  <si>
    <t>https://www.inc.com/profile/sayva-solutions</t>
  </si>
  <si>
    <t>Sayva Solutions</t>
  </si>
  <si>
    <t>sayvasolutions.com</t>
  </si>
  <si>
    <t>https://www.inc.com/profile/nekteck</t>
  </si>
  <si>
    <t>Nekteck</t>
  </si>
  <si>
    <t>nekteck.com</t>
  </si>
  <si>
    <t>ANAHEIM</t>
  </si>
  <si>
    <t>https://www.inc.com/profile/nebulaworks</t>
  </si>
  <si>
    <t>Nebulaworks</t>
  </si>
  <si>
    <t>nebulaworks.com</t>
  </si>
  <si>
    <t>https://www.inc.com/profile/kureiji</t>
  </si>
  <si>
    <t>Kureiji</t>
  </si>
  <si>
    <t>threadtank.com</t>
  </si>
  <si>
    <t>South El Monte</t>
  </si>
  <si>
    <t>https://www.inc.com/profile/guaba</t>
  </si>
  <si>
    <t>Guaba</t>
  </si>
  <si>
    <t>xo.agency</t>
  </si>
  <si>
    <t>https://www.inc.com/profile/amicus-enterprises</t>
  </si>
  <si>
    <t>Amicus Enterprises</t>
  </si>
  <si>
    <t>http://grizly.com</t>
  </si>
  <si>
    <t>https://www.inc.com/profile/self-publishing-school</t>
  </si>
  <si>
    <t>Self-Publishing School</t>
  </si>
  <si>
    <t>self-publishingschool.com</t>
  </si>
  <si>
    <t>https://www.inc.com/profile/raw-sugar-living</t>
  </si>
  <si>
    <t>Raw Sugar Living</t>
  </si>
  <si>
    <t>rawsugarliving.com</t>
  </si>
  <si>
    <t>https://www.inc.com/profile/boutique-recruiting</t>
  </si>
  <si>
    <t>Boutique Recruiting</t>
  </si>
  <si>
    <t>boutiquerecruiting.com</t>
  </si>
  <si>
    <t>https://www.inc.com/profile/hero-digital</t>
  </si>
  <si>
    <t>Hero Digital</t>
  </si>
  <si>
    <t>herodigital.com</t>
  </si>
  <si>
    <t>https://www.inc.com/profile/myles-apparel</t>
  </si>
  <si>
    <t>Myles Apparel</t>
  </si>
  <si>
    <t>mylesapparel.com</t>
  </si>
  <si>
    <t>https://www.inc.com/profile/optmyzr</t>
  </si>
  <si>
    <t>Optmyzr</t>
  </si>
  <si>
    <t>optmyzr.com</t>
  </si>
  <si>
    <t>https://www.inc.com/profile/greenlink-financial</t>
  </si>
  <si>
    <t>Greenlink Financial</t>
  </si>
  <si>
    <t>greenlinkfunding.com</t>
  </si>
  <si>
    <t>SANTA ANA</t>
  </si>
  <si>
    <t>https://www.inc.com/profile/lemonlight</t>
  </si>
  <si>
    <t>Lemonlight</t>
  </si>
  <si>
    <t>lemonlight.com</t>
  </si>
  <si>
    <t>https://www.inc.com/profile/nexthome</t>
  </si>
  <si>
    <t>NextHome</t>
  </si>
  <si>
    <t>nexthome.com</t>
  </si>
  <si>
    <t>https://www.inc.com/profile/ryan-insurance-services</t>
  </si>
  <si>
    <t>Ryan Insurance Services</t>
  </si>
  <si>
    <t>ryaninsuresstaffing.com</t>
  </si>
  <si>
    <t>https://www.inc.com/profile/cpr1</t>
  </si>
  <si>
    <t>CPR1</t>
  </si>
  <si>
    <t>aedtotalsolution.com</t>
  </si>
  <si>
    <t>https://www.inc.com/profile/fountainheadme</t>
  </si>
  <si>
    <t>FountainheadME</t>
  </si>
  <si>
    <t>http://fountainheadme.com</t>
  </si>
  <si>
    <t>https://www.inc.com/profile/afters-ice-cream</t>
  </si>
  <si>
    <t>Afters Ice Cream</t>
  </si>
  <si>
    <t>aftersicecream.com</t>
  </si>
  <si>
    <t>https://www.inc.com/profile/architecture-design-collaborative</t>
  </si>
  <si>
    <t>Architecture Design Collaborative</t>
  </si>
  <si>
    <t>adcollaborative.com</t>
  </si>
  <si>
    <t>https://www.inc.com/profile/roz-marketing-group</t>
  </si>
  <si>
    <t>Roz Marketing Group</t>
  </si>
  <si>
    <t>rozstrategies.com</t>
  </si>
  <si>
    <t>Studio City</t>
  </si>
  <si>
    <t>https://www.inc.com/profile/south-bay-hot-yoga</t>
  </si>
  <si>
    <t>South Bay Hot Yoga</t>
  </si>
  <si>
    <t>sohoyoga.com</t>
  </si>
  <si>
    <t>Hermosa Beach</t>
  </si>
  <si>
    <t>https://www.inc.com/profile/sketchdeck</t>
  </si>
  <si>
    <t>SketchDeck</t>
  </si>
  <si>
    <t>http://sketchdeck.com</t>
  </si>
  <si>
    <t>https://www.inc.com/profile/premier-pools-and-spas</t>
  </si>
  <si>
    <t>Premier Pools and Spas</t>
  </si>
  <si>
    <t>ppas.com</t>
  </si>
  <si>
    <t>Granite Bay</t>
  </si>
  <si>
    <t>https://www.inc.com/profile/epelicancom</t>
  </si>
  <si>
    <t>ePelican.com</t>
  </si>
  <si>
    <t>jemjem.com</t>
  </si>
  <si>
    <t>https://www.inc.com/profile/badass-brand</t>
  </si>
  <si>
    <t>Badass Brand</t>
  </si>
  <si>
    <t>badassbeardcare.com</t>
  </si>
  <si>
    <t>https://www.inc.com/profile/apex-recovery</t>
  </si>
  <si>
    <t>APEX Recovery</t>
  </si>
  <si>
    <t>apex.rehab</t>
  </si>
  <si>
    <t>https://www.inc.com/profile/hasko-trading</t>
  </si>
  <si>
    <t>Hasko Trading</t>
  </si>
  <si>
    <t>haskotrading.com</t>
  </si>
  <si>
    <t>Santa Fe Springs</t>
  </si>
  <si>
    <t>https://www.inc.com/profile/relevant-web-strategies</t>
  </si>
  <si>
    <t>Relevant Web Strategies</t>
  </si>
  <si>
    <t>trupar.com</t>
  </si>
  <si>
    <t>https://www.inc.com/profile/scalefast</t>
  </si>
  <si>
    <t>Scalefast</t>
  </si>
  <si>
    <t>scalefast.com</t>
  </si>
  <si>
    <t>https://www.inc.com/profile/advantage-gold</t>
  </si>
  <si>
    <t>Advantage Gold</t>
  </si>
  <si>
    <t>advantagegold.com</t>
  </si>
  <si>
    <t>https://www.inc.com/profile/parsons-xtreme-golf</t>
  </si>
  <si>
    <t>Parsons Xtreme Golf</t>
  </si>
  <si>
    <t>pxg.com</t>
  </si>
  <si>
    <t>79 Million</t>
  </si>
  <si>
    <t>https://www.inc.com/profile/centauri-health-solutions</t>
  </si>
  <si>
    <t>Centauri Health Solutions</t>
  </si>
  <si>
    <t>centaurihs.com</t>
  </si>
  <si>
    <t>scottsdale</t>
  </si>
  <si>
    <t>https://www.inc.com/profile/transcend-security-solutions</t>
  </si>
  <si>
    <t>Transcend Security Solutions</t>
  </si>
  <si>
    <t>transcendsecurity.com</t>
  </si>
  <si>
    <t>https://www.inc.com/profile/wearme-pro</t>
  </si>
  <si>
    <t>WearMe Pro</t>
  </si>
  <si>
    <t>wearmepro.com</t>
  </si>
  <si>
    <t>https://www.inc.com/profile/grand-canyon-gas-logs</t>
  </si>
  <si>
    <t>Grand Canyon Gas Logs</t>
  </si>
  <si>
    <t>grandcanyongaslogs.com</t>
  </si>
  <si>
    <t>https://www.inc.com/profile/avanti-industries</t>
  </si>
  <si>
    <t>Avanti Industries</t>
  </si>
  <si>
    <t>avantiwindow.com</t>
  </si>
  <si>
    <t>https://www.inc.com/profile/crimson-agility</t>
  </si>
  <si>
    <t>Crimson Agility</t>
  </si>
  <si>
    <t>crimsonagility.com</t>
  </si>
  <si>
    <t>https://www.inc.com/profile/elevation-solar</t>
  </si>
  <si>
    <t>Elevation Solar</t>
  </si>
  <si>
    <t>elevationsolar.com</t>
  </si>
  <si>
    <t>https://www.inc.com/profile/growth-academy</t>
  </si>
  <si>
    <t>Growth Academy</t>
  </si>
  <si>
    <t>growth.com</t>
  </si>
  <si>
    <t>https://www.inc.com/profile/jkaiser-workspaces</t>
  </si>
  <si>
    <t>JKaiser Workspaces</t>
  </si>
  <si>
    <t>jkaiser.com</t>
  </si>
  <si>
    <t>https://www.inc.com/profile/overdrive-brands</t>
  </si>
  <si>
    <t>Overdrive Brands</t>
  </si>
  <si>
    <t>overdrivebrands.com</t>
  </si>
  <si>
    <t>FAYETTEVILLE</t>
  </si>
  <si>
    <t>https://www.inc.com/profile/elite-core-enterprises</t>
  </si>
  <si>
    <t>Elite Core Enterprises</t>
  </si>
  <si>
    <t>elitecoreaudio.com</t>
  </si>
  <si>
    <t>Conway</t>
  </si>
  <si>
    <t>https://www.inc.com/profile/southern-veterinary-partners</t>
  </si>
  <si>
    <t>Southern Veterinary Partners</t>
  </si>
  <si>
    <t>svp.vet</t>
  </si>
  <si>
    <t>Birmimgham</t>
  </si>
  <si>
    <t>https://www.inc.com/profile/liberty-rent-guarantee</t>
  </si>
  <si>
    <t>Liberty Rent Guarantee</t>
  </si>
  <si>
    <t>libertyrent.com</t>
  </si>
  <si>
    <t>https://www.inc.com/profile/fast-slow-motion</t>
  </si>
  <si>
    <t>Fast Slow Motion</t>
  </si>
  <si>
    <t>fastslowmotion.com</t>
  </si>
  <si>
    <t>https://www.inc.com/profile/freedom-real-estate</t>
  </si>
  <si>
    <t>Freedom Real Estate</t>
  </si>
  <si>
    <t>freedomrealestate.biz</t>
  </si>
  <si>
    <t>https://www.inc.com/profile/corporate-tax-advisors</t>
  </si>
  <si>
    <t>Corporate Tax Advisors</t>
  </si>
  <si>
    <t>corporatetaxadvisors.com</t>
  </si>
  <si>
    <t>https://www.inc.com/profile/bookkeeper-business-launch</t>
  </si>
  <si>
    <t>Bookkeeper Business Launch</t>
  </si>
  <si>
    <t>learntobeabookkeeper.com</t>
  </si>
  <si>
    <t>https://www.inc.com/profile/bighorn-design-studio</t>
  </si>
  <si>
    <t>Bighorn Design Studio</t>
  </si>
  <si>
    <t>bighorndesign.com</t>
  </si>
  <si>
    <t>Sheridan</t>
  </si>
  <si>
    <t>https://www.inc.com/profile/the-digital-ring</t>
  </si>
  <si>
    <t>The Digital Ring</t>
  </si>
  <si>
    <t>thedigitalring.com</t>
  </si>
  <si>
    <t>https://www.inc.com/profile/titus-talent-strategies</t>
  </si>
  <si>
    <t>Titus Talent Strategies</t>
  </si>
  <si>
    <t>titustalent.com</t>
  </si>
  <si>
    <t>https://www.inc.com/profile/every-door-real-estate</t>
  </si>
  <si>
    <t>Every Door Real Estate</t>
  </si>
  <si>
    <t>http://everydoorrealestate.com</t>
  </si>
  <si>
    <t>https://www.inc.com/profile/relief-factor</t>
  </si>
  <si>
    <t>Relief Factor</t>
  </si>
  <si>
    <t>relieffactor.com</t>
  </si>
  <si>
    <t>https://www.inc.com/profile/hubb</t>
  </si>
  <si>
    <t>Hubb</t>
  </si>
  <si>
    <t>http://hubb.me</t>
  </si>
  <si>
    <t>https://www.inc.com/profile/connected-solutions-group</t>
  </si>
  <si>
    <t>Connected Solutions Group</t>
  </si>
  <si>
    <t>http://csgstore.net</t>
  </si>
  <si>
    <t>Mechanicsville</t>
  </si>
  <si>
    <t>https://www.inc.com/profile/ridgeline-international</t>
  </si>
  <si>
    <t>Ridgeline International</t>
  </si>
  <si>
    <t>ridgelineintl.com</t>
  </si>
  <si>
    <t>Tysons Corner</t>
  </si>
  <si>
    <t>https://www.inc.com/profile/oseth-group</t>
  </si>
  <si>
    <t>Oseth Group</t>
  </si>
  <si>
    <t>osethgroup.com</t>
  </si>
  <si>
    <t>https://www.inc.com/profile/vape-guys</t>
  </si>
  <si>
    <t>Vape Guys</t>
  </si>
  <si>
    <t>vapeguysinc.com</t>
  </si>
  <si>
    <t>COLONIAL HEIGHTS</t>
  </si>
  <si>
    <t>https://www.inc.com/profile/c-evans-consulting</t>
  </si>
  <si>
    <t>C Evans Consulting</t>
  </si>
  <si>
    <t>cevansconsulting.com</t>
  </si>
  <si>
    <t>https://www.inc.com/profile/awardco</t>
  </si>
  <si>
    <t>Awardco</t>
  </si>
  <si>
    <t>http://award.co</t>
  </si>
  <si>
    <t>https://www.inc.com/profile/wandrd</t>
  </si>
  <si>
    <t>Wandrd</t>
  </si>
  <si>
    <t>http://wandrd.com</t>
  </si>
  <si>
    <t>https://www.inc.com/profile/dental-intelligence</t>
  </si>
  <si>
    <t>Dental Intelligence</t>
  </si>
  <si>
    <t>http://dentalintel.com</t>
  </si>
  <si>
    <t>https://www.inc.com/profile/friendly-home-services</t>
  </si>
  <si>
    <t>Friendly Home Services</t>
  </si>
  <si>
    <t>friendlyplumber.com</t>
  </si>
  <si>
    <t>https://www.inc.com/profile/strike-visuals</t>
  </si>
  <si>
    <t>Strike Visuals</t>
  </si>
  <si>
    <t>strikenow.com</t>
  </si>
  <si>
    <t>https://www.inc.com/profile/five-star-connect</t>
  </si>
  <si>
    <t>Five Star Connect</t>
  </si>
  <si>
    <t>pronexis.com</t>
  </si>
  <si>
    <t>Spanish Fork</t>
  </si>
  <si>
    <t>https://www.inc.com/profile/ceces-veggie</t>
  </si>
  <si>
    <t>Cece's Veggie Co.</t>
  </si>
  <si>
    <t>http://cecesveggieco.com</t>
  </si>
  <si>
    <t>https://www.inc.com/profile/pegasus-optimization-managers</t>
  </si>
  <si>
    <t>Pegasus Optimization Managers</t>
  </si>
  <si>
    <t>pegasus15.com</t>
  </si>
  <si>
    <t>128.2 Million</t>
  </si>
  <si>
    <t>https://www.inc.com/profile/sky-marketing-corporation</t>
  </si>
  <si>
    <t>Sky Marketing Corporation</t>
  </si>
  <si>
    <t>smcdistribution.com</t>
  </si>
  <si>
    <t>https://www.inc.com/profile/supportninja</t>
  </si>
  <si>
    <t>SupportNinja</t>
  </si>
  <si>
    <t>http://supportninja.com</t>
  </si>
  <si>
    <t>https://www.inc.com/profile/austin-cryo-ventures</t>
  </si>
  <si>
    <t>Austin Cryo Ventures</t>
  </si>
  <si>
    <t>http://restorecryotherapy.com</t>
  </si>
  <si>
    <t>https://www.inc.com/profile/owens-recovery-science</t>
  </si>
  <si>
    <t>Owens Recovery Science</t>
  </si>
  <si>
    <t>owensrecoveryscience.com</t>
  </si>
  <si>
    <t>https://www.inc.com/profile/kinect-solar</t>
  </si>
  <si>
    <t>Kinect Solar</t>
  </si>
  <si>
    <t>http://kinectsolar.com</t>
  </si>
  <si>
    <t>https://www.inc.com/profile/simply-nuc</t>
  </si>
  <si>
    <t>Simply NUC</t>
  </si>
  <si>
    <t>simplynuc.com</t>
  </si>
  <si>
    <t>https://www.inc.com/profile/bestself-ventures</t>
  </si>
  <si>
    <t>BestSelf Ventures</t>
  </si>
  <si>
    <t>bestself.co</t>
  </si>
  <si>
    <t>https://www.inc.com/profile/platt-cheema-richmond-pllc</t>
  </si>
  <si>
    <t>Platt Cheema Richmond</t>
  </si>
  <si>
    <t>http://pcrfirm.com</t>
  </si>
  <si>
    <t>https://www.inc.com/profile/mbco-engineering</t>
  </si>
  <si>
    <t>MBCO Engineering.</t>
  </si>
  <si>
    <t>mbcoengineering.com</t>
  </si>
  <si>
    <t>https://www.inc.com/profile/sojourn-solutions</t>
  </si>
  <si>
    <t>Sojourn Solutions</t>
  </si>
  <si>
    <t>sojournsolutions.com</t>
  </si>
  <si>
    <t>https://www.inc.com/profile/everyware</t>
  </si>
  <si>
    <t>Everyware</t>
  </si>
  <si>
    <t>everyware.com</t>
  </si>
  <si>
    <t>https://www.inc.com/profile/zuhne</t>
  </si>
  <si>
    <t>Zuhne</t>
  </si>
  <si>
    <t>zuhne.com</t>
  </si>
  <si>
    <t>https://www.inc.com/profile/innovetive-petcare</t>
  </si>
  <si>
    <t>Innovetive Petcare</t>
  </si>
  <si>
    <t>http://innovetivepetcare.com</t>
  </si>
  <si>
    <t>https://www.inc.com/profile/ammd</t>
  </si>
  <si>
    <t>AMMD</t>
  </si>
  <si>
    <t>amymyersmd.com</t>
  </si>
  <si>
    <t>Bee Caves</t>
  </si>
  <si>
    <t>https://www.inc.com/profile/pegasus-technology-solutions</t>
  </si>
  <si>
    <t>Pegasus Technology Solutions</t>
  </si>
  <si>
    <t>pegasustechsolutions.com</t>
  </si>
  <si>
    <t>https://www.inc.com/profile/proforma-angelini-diamond-solutions</t>
  </si>
  <si>
    <t>Proforma Angelini + Diamond Solutions</t>
  </si>
  <si>
    <t>ads.proforma.com</t>
  </si>
  <si>
    <t>https://www.inc.com/profile/contigo-technology</t>
  </si>
  <si>
    <t>Contigo Technology</t>
  </si>
  <si>
    <t>contigotechnology.com</t>
  </si>
  <si>
    <t>https://www.inc.com/profile/freightwise</t>
  </si>
  <si>
    <t>FreightWise</t>
  </si>
  <si>
    <t>http://freightwisellc.com</t>
  </si>
  <si>
    <t>https://www.inc.com/profile/factorial-digital</t>
  </si>
  <si>
    <t>Factorial Digital</t>
  </si>
  <si>
    <t>factorialdigital.com</t>
  </si>
  <si>
    <t>https://www.inc.com/profile/maddox-industrial-transformer</t>
  </si>
  <si>
    <t>Maddox Industrial Transformer</t>
  </si>
  <si>
    <t>http://maddoxtransformer.com</t>
  </si>
  <si>
    <t>https://www.inc.com/profile/healthy-human</t>
  </si>
  <si>
    <t>Healthy Human</t>
  </si>
  <si>
    <t>healthyhumanlife.com</t>
  </si>
  <si>
    <t>https://www.inc.com/profile/resource-financial</t>
  </si>
  <si>
    <t>Resource Financial</t>
  </si>
  <si>
    <t>resourcefinancialservices.com</t>
  </si>
  <si>
    <t>https://www.inc.com/profile/seller-labs</t>
  </si>
  <si>
    <t>Seller Labs</t>
  </si>
  <si>
    <t>sellerlabs.com</t>
  </si>
  <si>
    <t>https://www.inc.com/profile/bidwise</t>
  </si>
  <si>
    <t>Bidwise</t>
  </si>
  <si>
    <t>http://bidwise.com</t>
  </si>
  <si>
    <t>San Juan</t>
  </si>
  <si>
    <t>https://www.inc.com/profile/transform-group</t>
  </si>
  <si>
    <t>Transform Group</t>
  </si>
  <si>
    <t>transformgroup.com</t>
  </si>
  <si>
    <t>https://www.inc.com/profile/patton-warehousing</t>
  </si>
  <si>
    <t>Patton Warehousing</t>
  </si>
  <si>
    <t>pattonwarehousing.com</t>
  </si>
  <si>
    <t>Milton</t>
  </si>
  <si>
    <t>https://www.inc.com/profile/kinsmen-group</t>
  </si>
  <si>
    <t>Kinsmen Group</t>
  </si>
  <si>
    <t>kinsmengroup.com</t>
  </si>
  <si>
    <t>https://www.inc.com/profile/d-ott-construction</t>
  </si>
  <si>
    <t>D. Ott Construction</t>
  </si>
  <si>
    <t>ww.dottconstruction.com</t>
  </si>
  <si>
    <t>https://www.inc.com/profile/urban-capital-group</t>
  </si>
  <si>
    <t>Urban Capital Group</t>
  </si>
  <si>
    <t>homebuyersofpittsburgh.com</t>
  </si>
  <si>
    <t>https://www.inc.com/profile/american-print-consultants</t>
  </si>
  <si>
    <t>American Print Consultants</t>
  </si>
  <si>
    <t>apcink.com</t>
  </si>
  <si>
    <t>https://www.inc.com/profile/wna-engineering</t>
  </si>
  <si>
    <t>WNA Engineering</t>
  </si>
  <si>
    <t>wnaengineering.com</t>
  </si>
  <si>
    <t>Portersville</t>
  </si>
  <si>
    <t>https://www.inc.com/profile/ignw</t>
  </si>
  <si>
    <t>IGNW</t>
  </si>
  <si>
    <t>ignw.io</t>
  </si>
  <si>
    <t>WEST LINN</t>
  </si>
  <si>
    <t>https://www.inc.com/profile/angel-heart-boutique</t>
  </si>
  <si>
    <t>Angel Heart Boutique</t>
  </si>
  <si>
    <t>http://angelheartboutique.com</t>
  </si>
  <si>
    <t>https://www.inc.com/profile/medlab-international</t>
  </si>
  <si>
    <t>MedLab International</t>
  </si>
  <si>
    <t>medlabgear.com</t>
  </si>
  <si>
    <t>Cortland</t>
  </si>
  <si>
    <t>https://www.inc.com/profile/flavors15</t>
  </si>
  <si>
    <t>Flavors15</t>
  </si>
  <si>
    <t>flavorsunited.com</t>
  </si>
  <si>
    <t>Miamisburg</t>
  </si>
  <si>
    <t>https://www.inc.com/profile/yieldstreet</t>
  </si>
  <si>
    <t>YieldStreet</t>
  </si>
  <si>
    <t>http://yieldstreet.com</t>
  </si>
  <si>
    <t>https://www.inc.com/profile/anchor-worldwide</t>
  </si>
  <si>
    <t>Anchor Worldwide</t>
  </si>
  <si>
    <t>anchorww.com</t>
  </si>
  <si>
    <t>https://www.inc.com/profile/carolin-soldo-coaching-events</t>
  </si>
  <si>
    <t>Carolin Soldo Coaching &amp; Events</t>
  </si>
  <si>
    <t>http://carolinsoldo.com</t>
  </si>
  <si>
    <t>Hamburg</t>
  </si>
  <si>
    <t>https://www.inc.com/profile/celltrade-ny</t>
  </si>
  <si>
    <t>CellTrade NY</t>
  </si>
  <si>
    <t>celltradeny.com</t>
  </si>
  <si>
    <t>Hicksville</t>
  </si>
  <si>
    <t>https://www.inc.com/profile/lovebug-probiotics</t>
  </si>
  <si>
    <t>LoveBug Probiotics</t>
  </si>
  <si>
    <t>http://lovebugprobiotics.com</t>
  </si>
  <si>
    <t>https://www.inc.com/profile/pcc-cleaning-and-maintenance</t>
  </si>
  <si>
    <t>PCC Cleaning and Maintenance</t>
  </si>
  <si>
    <t>pcccleaning.com</t>
  </si>
  <si>
    <t>https://www.inc.com/profile/quirk-creative</t>
  </si>
  <si>
    <t>Quirk Creative</t>
  </si>
  <si>
    <t>findyourquirk.com</t>
  </si>
  <si>
    <t>https://www.inc.com/profile/mikmak</t>
  </si>
  <si>
    <t>MikMak</t>
  </si>
  <si>
    <t>mikmak.tv</t>
  </si>
  <si>
    <t>https://www.inc.com/profile/hemper</t>
  </si>
  <si>
    <t>Hemper</t>
  </si>
  <si>
    <t>hemper.co</t>
  </si>
  <si>
    <t>https://www.inc.com/profile/red-seat-ventures</t>
  </si>
  <si>
    <t>Red Seat Ventures</t>
  </si>
  <si>
    <t>redseatventures.com</t>
  </si>
  <si>
    <t>https://www.inc.com/profile/baybridge-pharmacy-corp</t>
  </si>
  <si>
    <t>Baybridge Pharmacy Corp</t>
  </si>
  <si>
    <t>baybridgepharmacy.com</t>
  </si>
  <si>
    <t>Bayside</t>
  </si>
  <si>
    <t>https://www.inc.com/profile/kaizen-media-group</t>
  </si>
  <si>
    <t>Kaizen Media Group</t>
  </si>
  <si>
    <t>lifedaily.com</t>
  </si>
  <si>
    <t>https://www.inc.com/profile/bettercom</t>
  </si>
  <si>
    <t>Better.com</t>
  </si>
  <si>
    <t>better.com</t>
  </si>
  <si>
    <t>https://www.inc.com/profile/frugal-flippers</t>
  </si>
  <si>
    <t>Frugal Flippers</t>
  </si>
  <si>
    <t>householdtrends.com</t>
  </si>
  <si>
    <t>Jordan</t>
  </si>
  <si>
    <t>https://www.inc.com/profile/mark-sanders---alrossa</t>
  </si>
  <si>
    <t>Mark Sanders - Alrossa</t>
  </si>
  <si>
    <t>alrossa.com</t>
  </si>
  <si>
    <t>https://www.inc.com/profile/foundry-outdoors</t>
  </si>
  <si>
    <t>Foundry Outdoors</t>
  </si>
  <si>
    <t>foundryoutdoors.com</t>
  </si>
  <si>
    <t>https://www.inc.com/profile/big-idea-technology</t>
  </si>
  <si>
    <t>Big Idea Technology</t>
  </si>
  <si>
    <t>bigideatech.com</t>
  </si>
  <si>
    <t>https://www.inc.com/profile/brand-bureau</t>
  </si>
  <si>
    <t>Brand Bureau</t>
  </si>
  <si>
    <t>brandbureau.com</t>
  </si>
  <si>
    <t>https://www.inc.com/profile/ownbackup</t>
  </si>
  <si>
    <t>OwnBackup</t>
  </si>
  <si>
    <t>ownbackup.com</t>
  </si>
  <si>
    <t>https://www.inc.com/profile/fusion-recruiting-labs</t>
  </si>
  <si>
    <t>Fusion Recruiting Labs</t>
  </si>
  <si>
    <t>fusionrl.com</t>
  </si>
  <si>
    <t>https://www.inc.com/profile/custompictureframescom</t>
  </si>
  <si>
    <t>CustomPictureFrames.com</t>
  </si>
  <si>
    <t>custompictureframes.com</t>
  </si>
  <si>
    <t>South River</t>
  </si>
  <si>
    <t>https://www.inc.com/profile/penji</t>
  </si>
  <si>
    <t>Penji</t>
  </si>
  <si>
    <t>penji.co</t>
  </si>
  <si>
    <t>Camden</t>
  </si>
  <si>
    <t>https://www.inc.com/profile/axe-prime</t>
  </si>
  <si>
    <t>Axe Prime</t>
  </si>
  <si>
    <t>http://axeprime.com</t>
  </si>
  <si>
    <t>Mt Laurel</t>
  </si>
  <si>
    <t>https://www.inc.com/profile/powerhome-solar</t>
  </si>
  <si>
    <t>Powerhome Solar</t>
  </si>
  <si>
    <t>http://powerhome.com</t>
  </si>
  <si>
    <t>https://www.inc.com/profile/bldg-25</t>
  </si>
  <si>
    <t>BLDG-25</t>
  </si>
  <si>
    <t>bldg-25.com</t>
  </si>
  <si>
    <t>https://www.inc.com/profile/clean-juice</t>
  </si>
  <si>
    <t>Clean Juice</t>
  </si>
  <si>
    <t>http://cleanjuice.com</t>
  </si>
  <si>
    <t>https://www.inc.com/profile/bluechip-retail</t>
  </si>
  <si>
    <t>Bluechip Retail</t>
  </si>
  <si>
    <t>furgoodnessake.com</t>
  </si>
  <si>
    <t>Waxhaw</t>
  </si>
  <si>
    <t>https://www.inc.com/profile/united-services-group</t>
  </si>
  <si>
    <t>United Services Group</t>
  </si>
  <si>
    <t>united-services.com</t>
  </si>
  <si>
    <t>https://www.inc.com/profile/empowered-electric</t>
  </si>
  <si>
    <t>Empowered Electric</t>
  </si>
  <si>
    <t>empoweredkc.com</t>
  </si>
  <si>
    <t>https://www.inc.com/profile/native-digital</t>
  </si>
  <si>
    <t>Native Digital</t>
  </si>
  <si>
    <t>nativedigital.com</t>
  </si>
  <si>
    <t>https://www.inc.com/profile/wellex</t>
  </si>
  <si>
    <t>Wellex</t>
  </si>
  <si>
    <t>samedaystdtesting.com</t>
  </si>
  <si>
    <t>https://www.inc.com/profile/park-financial-group</t>
  </si>
  <si>
    <t>Park Financial Group</t>
  </si>
  <si>
    <t>parkstatebank.com</t>
  </si>
  <si>
    <t>https://www.inc.com/profile/ashh-dba-ooze-wholesale</t>
  </si>
  <si>
    <t>Ooze Wholesale</t>
  </si>
  <si>
    <t>http://oozewholesale.com</t>
  </si>
  <si>
    <t>https://www.inc.com/profile/wright-energy-partners</t>
  </si>
  <si>
    <t>Wright Energy Partners</t>
  </si>
  <si>
    <t>wrightled.com</t>
  </si>
  <si>
    <t>https://www.inc.com/profile/starc-systems</t>
  </si>
  <si>
    <t>Starc Systems</t>
  </si>
  <si>
    <t>http://starcsystems.com</t>
  </si>
  <si>
    <t>https://www.inc.com/profile/quince-orchard-psychotherapy</t>
  </si>
  <si>
    <t>Quince Orchard Psychotherapy</t>
  </si>
  <si>
    <t>http://qopsych.com</t>
  </si>
  <si>
    <t>https://www.inc.com/profile/zip-moving-and-storage</t>
  </si>
  <si>
    <t>Zip Moving and Storage</t>
  </si>
  <si>
    <t>zipmoving.us</t>
  </si>
  <si>
    <t>https://www.inc.com/profile/rocket-insights</t>
  </si>
  <si>
    <t>Rocket Insights</t>
  </si>
  <si>
    <t>http://rocketinsights.com</t>
  </si>
  <si>
    <t>https://www.inc.com/profile/intlx-solutions</t>
  </si>
  <si>
    <t>intlx Solutions</t>
  </si>
  <si>
    <t>intlxsolutions.com</t>
  </si>
  <si>
    <t>Norwood</t>
  </si>
  <si>
    <t>https://www.inc.com/profile/flexicrew-technical-services</t>
  </si>
  <si>
    <t>Flexicrew Technical Services</t>
  </si>
  <si>
    <t>flexicrewtech.com</t>
  </si>
  <si>
    <t>https://www.inc.com/profile/360ia</t>
  </si>
  <si>
    <t>360ia</t>
  </si>
  <si>
    <t>360ia.com</t>
  </si>
  <si>
    <t>https://www.inc.com/profile/blast-tech</t>
  </si>
  <si>
    <t>Blast Tech</t>
  </si>
  <si>
    <t>blasttech.com</t>
  </si>
  <si>
    <t>Brossard</t>
  </si>
  <si>
    <t>https://www.inc.com/profile/tailor-made-compounding</t>
  </si>
  <si>
    <t>Tailor Made Compounding</t>
  </si>
  <si>
    <t>http://tailormadecompounding.com</t>
  </si>
  <si>
    <t>Nicholasville</t>
  </si>
  <si>
    <t>https://www.inc.com/profile/handle</t>
  </si>
  <si>
    <t>HANDLE</t>
  </si>
  <si>
    <t>http://handleglobal.com</t>
  </si>
  <si>
    <t>Prospect</t>
  </si>
  <si>
    <t>https://www.inc.com/profile/dynamic-logistix</t>
  </si>
  <si>
    <t>Dynamic Logistix</t>
  </si>
  <si>
    <t>dynamiclogistix.com</t>
  </si>
  <si>
    <t>54.4 Million</t>
  </si>
  <si>
    <t>https://www.inc.com/profile/scooch</t>
  </si>
  <si>
    <t>Scooch</t>
  </si>
  <si>
    <t>scoochcase.com</t>
  </si>
  <si>
    <t>Noblesville</t>
  </si>
  <si>
    <t>https://www.inc.com/profile/dock-street-trading</t>
  </si>
  <si>
    <t>Dock Street Trading</t>
  </si>
  <si>
    <t>dockstreettrading.com</t>
  </si>
  <si>
    <t>https://www.inc.com/profile/china-metal-solutions</t>
  </si>
  <si>
    <t>China Metal Solutions</t>
  </si>
  <si>
    <t>chinametalsolutions.com</t>
  </si>
  <si>
    <t>https://www.inc.com/profile/arcalea</t>
  </si>
  <si>
    <t>Arcalea</t>
  </si>
  <si>
    <t>arcalea.com</t>
  </si>
  <si>
    <t>https://www.inc.com/profile/upshow</t>
  </si>
  <si>
    <t>UPshow</t>
  </si>
  <si>
    <t>upshow.tv</t>
  </si>
  <si>
    <t>https://www.inc.com/profile/midway-staffing</t>
  </si>
  <si>
    <t>Midway Staffing</t>
  </si>
  <si>
    <t>midwaystaffing.com</t>
  </si>
  <si>
    <t>https://www.inc.com/profile/toops</t>
  </si>
  <si>
    <t>Toops</t>
  </si>
  <si>
    <t>toopsllc.com</t>
  </si>
  <si>
    <t>https://www.inc.com/profile/element78-partners</t>
  </si>
  <si>
    <t>Element78 Partners</t>
  </si>
  <si>
    <t>e78advisors.com</t>
  </si>
  <si>
    <t>https://www.inc.com/profile/acliviti</t>
  </si>
  <si>
    <t>Acliviti</t>
  </si>
  <si>
    <t>http://acliviti.com</t>
  </si>
  <si>
    <t>https://www.inc.com/profile/ion-exhibits</t>
  </si>
  <si>
    <t>Ion Exhibits</t>
  </si>
  <si>
    <t>http://ionexhibits.com</t>
  </si>
  <si>
    <t>https://www.inc.com/profile/eetech-media</t>
  </si>
  <si>
    <t>EETech Media</t>
  </si>
  <si>
    <t>eetech.com</t>
  </si>
  <si>
    <t>https://www.inc.com/profile/cutting-edge-services</t>
  </si>
  <si>
    <t>Cutting Edge Services</t>
  </si>
  <si>
    <t>cuttingedgelandscape.com</t>
  </si>
  <si>
    <t>https://www.inc.com/profile/mci-lc</t>
  </si>
  <si>
    <t>MCI</t>
  </si>
  <si>
    <t>http://mci.world</t>
  </si>
  <si>
    <t>Iowa City</t>
  </si>
  <si>
    <t>https://www.inc.com/profile/world-of-wheels</t>
  </si>
  <si>
    <t>World of Wheels</t>
  </si>
  <si>
    <t>worldofwheelsonline.com</t>
  </si>
  <si>
    <t>https://www.inc.com/profile/cognira</t>
  </si>
  <si>
    <t>Cognira</t>
  </si>
  <si>
    <t>http://cognira.com</t>
  </si>
  <si>
    <t>https://www.inc.com/profile/digitalcrafts</t>
  </si>
  <si>
    <t>DigitalCrafts</t>
  </si>
  <si>
    <t>http://digitalcrafts.com</t>
  </si>
  <si>
    <t>https://www.inc.com/profile/myhealth</t>
  </si>
  <si>
    <t>MyHealth</t>
  </si>
  <si>
    <t>chartrequest.com</t>
  </si>
  <si>
    <t>https://www.inc.com/profile/sifted</t>
  </si>
  <si>
    <t>Sifted</t>
  </si>
  <si>
    <t>sifted.co</t>
  </si>
  <si>
    <t>https://www.inc.com/profile/bridge-brothers</t>
  </si>
  <si>
    <t>Bridge Brothers</t>
  </si>
  <si>
    <t>http://bridgebrothers.com</t>
  </si>
  <si>
    <t>https://www.inc.com/profile/ansley-operating-holding-company</t>
  </si>
  <si>
    <t>Ansley Operating Holding Company</t>
  </si>
  <si>
    <t>ansleyatlanta.com</t>
  </si>
  <si>
    <t>https://www.inc.com/profile/vuesol-technologies</t>
  </si>
  <si>
    <t>Vuesol Technologies</t>
  </si>
  <si>
    <t>vuesol.com</t>
  </si>
  <si>
    <t>https://www.inc.com/profile/battlbox</t>
  </si>
  <si>
    <t>BattlBox</t>
  </si>
  <si>
    <t>battlbox.com</t>
  </si>
  <si>
    <t>Milledgeville</t>
  </si>
  <si>
    <t>https://www.inc.com/profile/bos-staffing</t>
  </si>
  <si>
    <t>BOS Staffing</t>
  </si>
  <si>
    <t>bosmedicalstaffing.com</t>
  </si>
  <si>
    <t>https://www.inc.com/profile/conexus-cpa-group</t>
  </si>
  <si>
    <t>CoNexus CPA Group</t>
  </si>
  <si>
    <t>conexuscpa.com</t>
  </si>
  <si>
    <t>https://www.inc.com/profile/bendcare</t>
  </si>
  <si>
    <t>Bendcare</t>
  </si>
  <si>
    <t>bendcare.com</t>
  </si>
  <si>
    <t>156 Million</t>
  </si>
  <si>
    <t>https://www.inc.com/profile/gravity-resources</t>
  </si>
  <si>
    <t>Gravity IT Resources</t>
  </si>
  <si>
    <t>http://gravityitresources.com</t>
  </si>
  <si>
    <t>https://www.inc.com/profile/roman-roofing</t>
  </si>
  <si>
    <t>Roman Roofing</t>
  </si>
  <si>
    <t>romanroofinginc.com</t>
  </si>
  <si>
    <t>Florida</t>
  </si>
  <si>
    <t>https://www.inc.com/profile/globaltexusa</t>
  </si>
  <si>
    <t>GlobalTex USA</t>
  </si>
  <si>
    <t>http://globaltexusa.com</t>
  </si>
  <si>
    <t>https://www.inc.com/profile/meleeo</t>
  </si>
  <si>
    <t>Meleeo</t>
  </si>
  <si>
    <t>meleeo.com</t>
  </si>
  <si>
    <t>https://www.inc.com/profile/amani-enterprises</t>
  </si>
  <si>
    <t>Amani Enterprises</t>
  </si>
  <si>
    <t>tissini.com</t>
  </si>
  <si>
    <t>https://www.inc.com/profile/fountainhead-commercial-capital</t>
  </si>
  <si>
    <t>Fountainhead Commercial Capital</t>
  </si>
  <si>
    <t>fountainhead504.com</t>
  </si>
  <si>
    <t>https://www.inc.com/profile/b3-medical</t>
  </si>
  <si>
    <t>B3 Medical</t>
  </si>
  <si>
    <t>b3medical.com</t>
  </si>
  <si>
    <t>Lutz</t>
  </si>
  <si>
    <t>https://www.inc.com/profile/cardata</t>
  </si>
  <si>
    <t>CarData</t>
  </si>
  <si>
    <t>cardata.us</t>
  </si>
  <si>
    <t>https://www.inc.com/profile/advoc8</t>
  </si>
  <si>
    <t>Advoc8</t>
  </si>
  <si>
    <t>http://advoc8.com</t>
  </si>
  <si>
    <t>https://www.inc.com/profile/wireless-everywhere</t>
  </si>
  <si>
    <t>Wireless Everywhere</t>
  </si>
  <si>
    <t>http://wavewireless.co</t>
  </si>
  <si>
    <t>https://www.inc.com/profile/kyber-security</t>
  </si>
  <si>
    <t>Kyber Security</t>
  </si>
  <si>
    <t>kybersecure.com</t>
  </si>
  <si>
    <t>https://www.inc.com/profile/bridgewater-homes</t>
  </si>
  <si>
    <t>Bridgewater Homes</t>
  </si>
  <si>
    <t>bridgewaterhomes.com</t>
  </si>
  <si>
    <t>https://www.inc.com/profile/thrivepass</t>
  </si>
  <si>
    <t>ThrivePass</t>
  </si>
  <si>
    <t>thrivepass.com</t>
  </si>
  <si>
    <t>https://www.inc.com/profile/coltoncooper</t>
  </si>
  <si>
    <t>ColtonCooper</t>
  </si>
  <si>
    <t>digbytrans.com</t>
  </si>
  <si>
    <t>https://www.inc.com/profile/rkc-products</t>
  </si>
  <si>
    <t>RKC Products</t>
  </si>
  <si>
    <t>rkcproducts.com</t>
  </si>
  <si>
    <t>https://www.inc.com/profile/kindred-bravely</t>
  </si>
  <si>
    <t>Kindred Bravely</t>
  </si>
  <si>
    <t>http://kindredbravely.com</t>
  </si>
  <si>
    <t>https://www.inc.com/profile/printify</t>
  </si>
  <si>
    <t>Printify</t>
  </si>
  <si>
    <t>http://printify.com</t>
  </si>
  <si>
    <t>https://www.inc.com/profile/citylift-parking</t>
  </si>
  <si>
    <t>CityLift Parking</t>
  </si>
  <si>
    <t>cityliftparking.com</t>
  </si>
  <si>
    <t>https://www.inc.com/profile/cisoshare</t>
  </si>
  <si>
    <t>Cisoshare</t>
  </si>
  <si>
    <t>http://cisoshare.com</t>
  </si>
  <si>
    <t>https://www.inc.com/profile/digitalonus</t>
  </si>
  <si>
    <t>DigitalOnUS</t>
  </si>
  <si>
    <t>digitalonus.com</t>
  </si>
  <si>
    <t>https://www.inc.com/profile/buzzybooth</t>
  </si>
  <si>
    <t>BuzzyBooth</t>
  </si>
  <si>
    <t>http://buzzybooth.com</t>
  </si>
  <si>
    <t>https://www.inc.com/profile/cience-technologies</t>
  </si>
  <si>
    <t>Cience Technologies</t>
  </si>
  <si>
    <t>http://cience.com</t>
  </si>
  <si>
    <t>https://www.inc.com/profile/transamerica-express-logistics</t>
  </si>
  <si>
    <t>TransAmerica Express Logistics</t>
  </si>
  <si>
    <t>http://transamericaexp.com</t>
  </si>
  <si>
    <t>https://www.inc.com/profile/intermex</t>
  </si>
  <si>
    <t>Intermex</t>
  </si>
  <si>
    <t>intermextransportation.com</t>
  </si>
  <si>
    <t>hacienda heights</t>
  </si>
  <si>
    <t>https://www.inc.com/profile/hennessey-consulting</t>
  </si>
  <si>
    <t>Hennessey Consulting</t>
  </si>
  <si>
    <t>jasonhennessey.com</t>
  </si>
  <si>
    <t>https://www.inc.com/profile/wrapify</t>
  </si>
  <si>
    <t>Wrapify</t>
  </si>
  <si>
    <t>wrapify.com</t>
  </si>
  <si>
    <t>Solana Bech</t>
  </si>
  <si>
    <t>https://www.inc.com/profile/basemakers</t>
  </si>
  <si>
    <t>Basemakers</t>
  </si>
  <si>
    <t>basemakers.com</t>
  </si>
  <si>
    <t>https://www.inc.com/profile/buhler-commercial</t>
  </si>
  <si>
    <t>Buhler Commercial</t>
  </si>
  <si>
    <t>http://buhlercommercial.com</t>
  </si>
  <si>
    <t>https://www.inc.com/profile/funworks</t>
  </si>
  <si>
    <t>Funworks</t>
  </si>
  <si>
    <t>howfunworks.com</t>
  </si>
  <si>
    <t>https://www.inc.com/profile/health-and-commerce</t>
  </si>
  <si>
    <t>Health and Commerce</t>
  </si>
  <si>
    <t>healthandcommerce.com</t>
  </si>
  <si>
    <t>https://www.inc.com/profile/olly-pbc</t>
  </si>
  <si>
    <t>Olly</t>
  </si>
  <si>
    <t>http://olly.com</t>
  </si>
  <si>
    <t>https://www.inc.com/profile/billy-gene-is-marketing</t>
  </si>
  <si>
    <t>Billy Gene Is Marketing</t>
  </si>
  <si>
    <t>http://billygeneismarketing.com</t>
  </si>
  <si>
    <t>https://www.inc.com/profile/conversionpoint-technologies</t>
  </si>
  <si>
    <t>ConversionPoint Technologies</t>
  </si>
  <si>
    <t>conversionpoint.com</t>
  </si>
  <si>
    <t>https://www.inc.com/profile/beauty-barrage</t>
  </si>
  <si>
    <t>Beauty Barrage</t>
  </si>
  <si>
    <t>http://beautybarrage.com</t>
  </si>
  <si>
    <t>https://www.inc.com/profile/veyo</t>
  </si>
  <si>
    <t>Veyo</t>
  </si>
  <si>
    <t>veyo.com</t>
  </si>
  <si>
    <t>182.6 Million</t>
  </si>
  <si>
    <t>https://www.inc.com/profile/american-hartford-gold-group</t>
  </si>
  <si>
    <t>American Hartford Gold Group</t>
  </si>
  <si>
    <t>thehartfordgoldgroup.com</t>
  </si>
  <si>
    <t>https://www.inc.com/profile/rootstrap</t>
  </si>
  <si>
    <t>Rootstrap</t>
  </si>
  <si>
    <t>rootstrap.com</t>
  </si>
  <si>
    <t>https://www.inc.com/profile/doing-good-works</t>
  </si>
  <si>
    <t>Doing Good Works</t>
  </si>
  <si>
    <t>doinggoodworks.com</t>
  </si>
  <si>
    <t>https://www.inc.com/profile/taktik-logistics-group</t>
  </si>
  <si>
    <t>Taktik Logistics Group</t>
  </si>
  <si>
    <t>http://taktikgroup.com</t>
  </si>
  <si>
    <t>https://www.inc.com/profile/gatherup</t>
  </si>
  <si>
    <t>GatherUp</t>
  </si>
  <si>
    <t>http://gatherup.com</t>
  </si>
  <si>
    <t>https://www.inc.com/profile/freestar</t>
  </si>
  <si>
    <t>Freestar</t>
  </si>
  <si>
    <t>http://freestar.com</t>
  </si>
  <si>
    <t>https://www.inc.com/profile/loanatik</t>
  </si>
  <si>
    <t>Loanatik</t>
  </si>
  <si>
    <t>loanatik.com</t>
  </si>
  <si>
    <t>https://www.inc.com/profile/girikon</t>
  </si>
  <si>
    <t>Girikon</t>
  </si>
  <si>
    <t>girikon.com</t>
  </si>
  <si>
    <t>https://www.inc.com/profile/design-pickle</t>
  </si>
  <si>
    <t>Design Pickle</t>
  </si>
  <si>
    <t>designpickle.com</t>
  </si>
  <si>
    <t>https://www.inc.com/profile/cloudit</t>
  </si>
  <si>
    <t>cloudIT</t>
  </si>
  <si>
    <t>cloudit.co</t>
  </si>
  <si>
    <t>https://www.inc.com/profile/dropified</t>
  </si>
  <si>
    <t>Dropified</t>
  </si>
  <si>
    <t>dropified.com</t>
  </si>
  <si>
    <t>https://www.inc.com/profile/5-star-roofing-and-restoration</t>
  </si>
  <si>
    <t>5 Star Roofing and Restoration</t>
  </si>
  <si>
    <t>5starroofer.com</t>
  </si>
  <si>
    <t>https://www.inc.com/profile/the-junkluggers</t>
  </si>
  <si>
    <t>The Junkluggers</t>
  </si>
  <si>
    <t>junkluggers.com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</si>
</sst>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64" fontId="0" fillId="33" borderId="0" xfId="42" applyNumberFormat="1" applyFont="1" applyFill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haka Houi" refreshedDate="46077.42509571759" createdVersion="8" refreshedVersion="8" minRefreshableVersion="3" recordCount="5012" xr:uid="{C90D693B-28ED-4D7D-A570-A9F210FAAC7C}">
  <cacheSource type="worksheet">
    <worksheetSource ref="A1:AA5013" sheet="INC 5000 Companies 2019 (2)"/>
  </cacheSource>
  <cacheFields count="17">
    <cacheField name="rank" numFmtId="0">
      <sharedItems containsSemiMixedTypes="0" containsString="0" containsNumber="1" containsInteger="1" minValue="1" maxValue="5000"/>
    </cacheField>
    <cacheField name="profile" numFmtId="0">
      <sharedItems/>
    </cacheField>
    <cacheField name="name" numFmtId="0">
      <sharedItems/>
    </cacheField>
    <cacheField name="url" numFmtId="0">
      <sharedItems/>
    </cacheField>
    <cacheField name="revenue" numFmtId="0">
      <sharedItems/>
    </cacheField>
    <cacheField name="Revenue_cleaned" numFmtId="164">
      <sharedItems containsSemiMixedTypes="0" containsString="0" containsNumber="1" minValue="1000000" maxValue="990600000"/>
    </cacheField>
    <cacheField name="growth_%" numFmtId="0">
      <sharedItems containsSemiMixedTypes="0" containsString="0" containsNumber="1" minValue="52.1691" maxValue="36680.388200000001"/>
    </cacheField>
    <cacheField name="industry" numFmtId="0">
      <sharedItems/>
    </cacheField>
    <cacheField name="workers" numFmtId="0">
      <sharedItems containsString="0" containsBlank="1" containsNumber="1" containsInteger="1" minValue="0" maxValue="155000"/>
    </cacheField>
    <cacheField name="previous_workers" numFmtId="0">
      <sharedItems containsSemiMixedTypes="0" containsString="0" containsNumber="1" containsInteger="1" minValue="1" maxValue="53000"/>
    </cacheField>
    <cacheField name="Worker Change" numFmtId="0">
      <sharedItems/>
    </cacheField>
    <cacheField name="founded" numFmtId="0">
      <sharedItems containsSemiMixedTypes="0" containsString="0" containsNumber="1" containsInteger="1" minValue="0" maxValue="2016"/>
    </cacheField>
    <cacheField name="yrs_on_list" numFmtId="0">
      <sharedItems containsSemiMixedTypes="0" containsString="0" containsNumber="1" containsInteger="1" minValue="1" maxValue="14"/>
    </cacheField>
    <cacheField name="metro" numFmtId="0">
      <sharedItems/>
    </cacheField>
    <cacheField name="metro_cleaned" numFmtId="0">
      <sharedItems/>
    </cacheField>
    <cacheField name="city" numFmtId="0">
      <sharedItems/>
    </cacheField>
    <cacheField name="state" numFmtId="0">
      <sharedItems count="51">
        <s v="AZ"/>
        <s v="TN"/>
        <s v="TX"/>
        <s v="NM"/>
        <s v="PA"/>
        <s v="FL"/>
        <s v="NJ"/>
        <s v="VA"/>
        <s v="OH"/>
        <s v="CA"/>
        <s v="CO"/>
        <s v="WA"/>
        <s v="NY"/>
        <s v="GA"/>
        <s v="KY"/>
        <s v="ID"/>
        <s v="UT"/>
        <s v="MT"/>
        <s v="NC"/>
        <s v="WI"/>
        <s v="MI"/>
        <s v="MD"/>
        <s v="MN"/>
        <s v="AL"/>
        <s v="MA"/>
        <s v="ME"/>
        <s v="KS"/>
        <s v="IL"/>
        <s v="CT"/>
        <s v="NV"/>
        <s v="ND"/>
        <s v="NH"/>
        <s v="MO"/>
        <s v="IN"/>
        <s v="DC"/>
        <s v="NE"/>
        <s v="WY"/>
        <s v="SC"/>
        <s v="LA"/>
        <s v="PR"/>
        <s v="OR"/>
        <s v="IA"/>
        <s v="OK"/>
        <s v="AR"/>
        <s v="DE"/>
        <s v="SD"/>
        <s v="WV"/>
        <s v="MS"/>
        <s v="VT"/>
        <s v="HI"/>
        <s v="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2">
  <r>
    <n v="1"/>
    <s v="https://www.inc.com/profile/freestar"/>
    <s v="Freestar"/>
    <s v="http://freestar.com"/>
    <s v="36.9 Million"/>
    <n v="36900000"/>
    <n v="36680.388200000001"/>
    <s v="Advertising &amp; Marketing"/>
    <n v="40"/>
    <n v="5"/>
    <e v="#REF!"/>
    <n v="2015"/>
    <n v="1"/>
    <s v="Phoenix"/>
    <s v="Phoenix"/>
    <s v="Phoenix"/>
    <x v="0"/>
  </r>
  <r>
    <n v="2"/>
    <s v="https://www.inc.com/profile/freightwise"/>
    <s v="FreightWise"/>
    <s v="http://freightwisellc.com"/>
    <s v="33.6 Million"/>
    <n v="33600000"/>
    <n v="30547.931700000001"/>
    <s v="Logistics &amp; Transportation"/>
    <n v="39"/>
    <n v="8"/>
    <e v="#REF!"/>
    <n v="2015"/>
    <n v="1"/>
    <s v="Nashville"/>
    <s v="Nashville"/>
    <s v="Brentwood"/>
    <x v="1"/>
  </r>
  <r>
    <n v="3"/>
    <s v="https://www.inc.com/profile/ceces-veggie"/>
    <s v="Cece's Veggie Co."/>
    <s v="http://cecesveggieco.com"/>
    <s v="24.9 Million"/>
    <n v="24900000"/>
    <n v="23880.485199999999"/>
    <s v="Food &amp; Beverage"/>
    <n v="190"/>
    <n v="10"/>
    <e v="#REF!"/>
    <n v="2015"/>
    <n v="1"/>
    <s v="Austin"/>
    <s v="Austin"/>
    <s v="Austin"/>
    <x v="2"/>
  </r>
  <r>
    <n v="4"/>
    <s v="https://www.inc.com/profile/ladyboss"/>
    <s v="LadyBoss"/>
    <s v="http://ladyboss.com"/>
    <s v="32.4 Million"/>
    <n v="32400000"/>
    <n v="21849.892500000002"/>
    <s v="Consumer Products &amp; Services"/>
    <n v="57"/>
    <n v="2"/>
    <e v="#REF!"/>
    <n v="2014"/>
    <n v="1"/>
    <s v=""/>
    <s v="-"/>
    <s v="Albuquerque"/>
    <x v="3"/>
  </r>
  <r>
    <n v="5"/>
    <s v="https://www.inc.com/profile/perpay"/>
    <s v="Perpay"/>
    <s v="http://perpay.com"/>
    <s v="22.5 Million"/>
    <n v="22500000"/>
    <n v="18166.406999999999"/>
    <s v="Retail"/>
    <n v="25"/>
    <n v="6"/>
    <e v="#REF!"/>
    <n v="2014"/>
    <n v="1"/>
    <s v="Philadelphia"/>
    <s v="Philadelphia"/>
    <s v="Philadelphia"/>
    <x v="4"/>
  </r>
  <r>
    <n v="6"/>
    <s v="https://www.inc.com/profile/cano-health"/>
    <s v="Cano Health"/>
    <s v="http://canohealth.com"/>
    <s v="271.8 Million"/>
    <n v="271800000"/>
    <n v="14183.4118"/>
    <s v="Health"/>
    <n v="742"/>
    <n v="18"/>
    <e v="#REF!"/>
    <n v="2009"/>
    <n v="1"/>
    <s v="Miami"/>
    <s v="Miami"/>
    <s v="Miami"/>
    <x v="5"/>
  </r>
  <r>
    <n v="7"/>
    <s v="https://www.inc.com/profile/bear-mattress"/>
    <s v="Bear Mattress"/>
    <s v="http://bearmattress.com"/>
    <s v="20.5 Million"/>
    <n v="20500000"/>
    <n v="13480.731"/>
    <s v="Consumer Products &amp; Services"/>
    <n v="12"/>
    <n v="1"/>
    <e v="#REF!"/>
    <n v="2014"/>
    <n v="1"/>
    <s v="New York City"/>
    <s v="New York City"/>
    <s v="Hoboken"/>
    <x v="6"/>
  </r>
  <r>
    <n v="8"/>
    <s v="https://www.inc.com/profile/connected-solutions-group"/>
    <s v="Connected Solutions Group"/>
    <s v="http://csgstore.net"/>
    <s v="23.3 Million"/>
    <n v="23300000"/>
    <n v="12700.658799999999"/>
    <s v="Telecommunications"/>
    <n v="72"/>
    <n v="1"/>
    <e v="#REF!"/>
    <n v="2015"/>
    <n v="1"/>
    <s v="Richmond, VA"/>
    <s v="Richmond"/>
    <s v="Mechanicsville"/>
    <x v="7"/>
  </r>
  <r>
    <n v="9"/>
    <s v="https://www.inc.com/profile/providence-healthcare-management"/>
    <s v="Providence Healthcare Management"/>
    <s v="http://providencehcm.com"/>
    <s v="225.9 Million"/>
    <n v="225900000"/>
    <n v="12564.536400000001"/>
    <s v="Health"/>
    <n v="60"/>
    <n v="10"/>
    <e v="#REF!"/>
    <n v="2008"/>
    <n v="1"/>
    <s v="Cleveland"/>
    <s v="Cleveland"/>
    <s v="Cleveland"/>
    <x v="8"/>
  </r>
  <r>
    <n v="10"/>
    <s v="https://www.inc.com/profile/nom"/>
    <s v="NOM"/>
    <s v="http://thisisnom.co"/>
    <s v="21.4 Million"/>
    <n v="21400000"/>
    <n v="11996.296399999999"/>
    <s v="Advertising &amp; Marketing"/>
    <n v="37"/>
    <n v="5"/>
    <e v="#REF!"/>
    <n v="2014"/>
    <n v="1"/>
    <s v="Los Angeles"/>
    <s v="Los Angeles"/>
    <s v="Los Angeles"/>
    <x v="9"/>
  </r>
  <r>
    <n v="11"/>
    <s v="https://www.inc.com/profile/nuleaf-naturals"/>
    <s v="NuLeaf Naturals"/>
    <s v="nuleafnaturals.com"/>
    <s v="13.9 Million"/>
    <n v="13900000"/>
    <n v="11949.179"/>
    <s v="Consumer Products &amp; Services"/>
    <n v="40"/>
    <n v="2"/>
    <e v="#REF!"/>
    <n v="2014"/>
    <n v="1"/>
    <s v="Denver"/>
    <s v="Denver"/>
    <s v="Denver"/>
    <x v="10"/>
  </r>
  <r>
    <n v="12"/>
    <s v="https://www.inc.com/profile/urgently"/>
    <s v="Urgently"/>
    <s v="geturgently.com"/>
    <s v="30.3 Million"/>
    <n v="30300000"/>
    <n v="11632.8771"/>
    <s v="Logistics &amp; Transportation"/>
    <n v="226"/>
    <n v="18"/>
    <e v="#REF!"/>
    <n v="2013"/>
    <n v="1"/>
    <s v="Washington, DC"/>
    <s v="Washington"/>
    <s v="VIenna"/>
    <x v="7"/>
  </r>
  <r>
    <n v="13"/>
    <s v="https://www.inc.com/profile/nutpods"/>
    <s v="nutpods"/>
    <s v="http://nutpods.com"/>
    <s v="19.1 Million"/>
    <n v="19100000"/>
    <n v="11622.5291"/>
    <s v="Food &amp; Beverage"/>
    <n v="23"/>
    <n v="3"/>
    <e v="#REF!"/>
    <n v="2013"/>
    <n v="1"/>
    <s v="Seattle"/>
    <s v="Seattle"/>
    <s v="Bellevue"/>
    <x v="11"/>
  </r>
  <r>
    <n v="14"/>
    <s v="https://www.inc.com/profile/yieldstreet"/>
    <s v="YieldStreet"/>
    <s v="http://yieldstreet.com"/>
    <s v="19.1 Million"/>
    <n v="19100000"/>
    <n v="10561.7147"/>
    <s v="Financial Services"/>
    <n v="66"/>
    <n v="10"/>
    <e v="#REF!"/>
    <n v="2015"/>
    <n v="1"/>
    <s v="New York City"/>
    <s v="New York City"/>
    <s v="New York"/>
    <x v="12"/>
  </r>
  <r>
    <n v="15"/>
    <s v="https://www.inc.com/profile/mutesix"/>
    <s v="MuteSix"/>
    <s v="http://mutesix.com"/>
    <s v="17.3 Million"/>
    <n v="17300000"/>
    <n v="10175.755300000001"/>
    <s v="Advertising &amp; Marketing"/>
    <n v="109"/>
    <n v="8"/>
    <e v="#REF!"/>
    <n v="2014"/>
    <n v="3"/>
    <s v="Los Angeles"/>
    <s v="Los Angeles"/>
    <s v="Los Angeles"/>
    <x v="9"/>
  </r>
  <r>
    <n v="16"/>
    <s v="https://www.inc.com/profile/anchor-worldwide"/>
    <s v="Anchor Worldwide"/>
    <s v="anchorww.com"/>
    <s v="10.7 Million"/>
    <n v="10700000"/>
    <n v="9753.2009999999991"/>
    <s v="Advertising &amp; Marketing"/>
    <n v="110"/>
    <n v="3"/>
    <e v="#REF!"/>
    <n v="2015"/>
    <n v="1"/>
    <s v="New York City"/>
    <s v="New York City"/>
    <s v="New York"/>
    <x v="12"/>
  </r>
  <r>
    <n v="17"/>
    <s v="https://www.inc.com/profile/lendingpoint"/>
    <s v="LendingPoint"/>
    <s v="lendingpoint.com"/>
    <s v="105.8 Million"/>
    <n v="105800000"/>
    <n v="9265.2405999999992"/>
    <s v="Financial Services"/>
    <n v="190"/>
    <n v="32"/>
    <e v="#REF!"/>
    <n v="2014"/>
    <n v="1"/>
    <s v="Atlanta"/>
    <s v="Atlanta"/>
    <s v="Kennesaw"/>
    <x v="13"/>
  </r>
  <r>
    <n v="18"/>
    <s v="https://www.inc.com/profile/with-clarity"/>
    <s v="With Clarity"/>
    <s v="http://withclarity.com"/>
    <s v="19 Million"/>
    <n v="19000000"/>
    <n v="9179.3318999999992"/>
    <s v="Consumer Products &amp; Services"/>
    <n v="14"/>
    <n v="2"/>
    <e v="#REF!"/>
    <n v="2013"/>
    <n v="1"/>
    <s v="New York City"/>
    <s v="New York City"/>
    <s v="New York"/>
    <x v="12"/>
  </r>
  <r>
    <n v="19"/>
    <s v="https://www.inc.com/profile/sonendo"/>
    <s v="Sonendo"/>
    <s v="sonendo.com"/>
    <s v="24.4 Million"/>
    <n v="24400000"/>
    <n v="8656.9531999999999"/>
    <s v="Health"/>
    <n v="191"/>
    <n v="66"/>
    <e v="#REF!"/>
    <n v="2006"/>
    <n v="1"/>
    <s v="Los Angeles"/>
    <s v="Los Angeles"/>
    <s v="Laguna Hills"/>
    <x v="9"/>
  </r>
  <r>
    <n v="20"/>
    <s v="https://www.inc.com/profile/kindred-bravely"/>
    <s v="Kindred Bravely"/>
    <s v="http://kindredbravely.com"/>
    <s v="9.6 Million"/>
    <n v="9600000"/>
    <n v="8543.9807999999994"/>
    <s v="Consumer Products &amp; Services"/>
    <n v="35"/>
    <n v="2"/>
    <e v="#REF!"/>
    <n v="2015"/>
    <n v="1"/>
    <s v="San Diego"/>
    <s v="San Diego"/>
    <s v="Oceanside"/>
    <x v="9"/>
  </r>
  <r>
    <n v="21"/>
    <s v="https://www.inc.com/profile/tailor-made-compounding"/>
    <s v="Tailor Made Compounding"/>
    <s v="http://tailormadecompounding.com"/>
    <s v="10.2 Million"/>
    <n v="10200000"/>
    <n v="8327.0956000000006"/>
    <s v="Health"/>
    <n v="45"/>
    <n v="1"/>
    <e v="#REF!"/>
    <n v="2015"/>
    <n v="1"/>
    <s v=""/>
    <s v="-"/>
    <s v="Nicholasville"/>
    <x v="14"/>
  </r>
  <r>
    <n v="22"/>
    <s v="https://www.inc.com/profile/sd3it"/>
    <s v="SD3IT"/>
    <s v="http://sd3it.com"/>
    <s v="11.9 Million"/>
    <n v="11900000"/>
    <n v="8282.8667999999998"/>
    <s v="Computer Hardware"/>
    <n v="12"/>
    <n v="2"/>
    <e v="#REF!"/>
    <n v="2014"/>
    <n v="1"/>
    <s v=""/>
    <s v="-"/>
    <s v="The Villages"/>
    <x v="5"/>
  </r>
  <r>
    <n v="23"/>
    <s v="https://www.inc.com/profile/convertkit"/>
    <s v="ConvertKit"/>
    <s v="convertkit.com"/>
    <s v="13.8 Million"/>
    <n v="13800000"/>
    <n v="7965.9741000000004"/>
    <s v="Software"/>
    <n v="37"/>
    <n v="10"/>
    <e v="#REF!"/>
    <n v="2013"/>
    <n v="2"/>
    <s v="Boise City-Nampa, ID"/>
    <s v="Boise City-Nampa"/>
    <s v="Boise"/>
    <x v="15"/>
  </r>
  <r>
    <n v="24"/>
    <s v="https://www.inc.com/profile/printify"/>
    <s v="Printify"/>
    <s v="http://printify.com"/>
    <s v="10.5 Million"/>
    <n v="10500000"/>
    <n v="7926.4243999999999"/>
    <s v="Software"/>
    <n v="70"/>
    <n v="5"/>
    <e v="#REF!"/>
    <n v="2015"/>
    <n v="1"/>
    <s v="San Francisco"/>
    <s v="San Francisco"/>
    <s v="San Francisco"/>
    <x v="9"/>
  </r>
  <r>
    <n v="25"/>
    <s v="https://www.inc.com/profile/awardco"/>
    <s v="Awardco"/>
    <s v="http://award.co"/>
    <s v="8.9 Million"/>
    <n v="8900000"/>
    <n v="7478.1477999999997"/>
    <s v="Software"/>
    <n v="42"/>
    <n v="2"/>
    <e v="#REF!"/>
    <n v="2015"/>
    <n v="1"/>
    <s v="Provo-Orem, UT"/>
    <s v="Provo-Orem"/>
    <s v="Orem"/>
    <x v="16"/>
  </r>
  <r>
    <n v="26"/>
    <s v="https://www.inc.com/profile/pegasus-optimization-managers"/>
    <s v="Pegasus Optimization Managers"/>
    <s v="pegasus15.com"/>
    <s v="128.2 Million"/>
    <n v="128199999.99999999"/>
    <n v="7426.8072000000002"/>
    <s v="Energy"/>
    <n v="191"/>
    <n v="14"/>
    <e v="#REF!"/>
    <n v="2015"/>
    <n v="1"/>
    <s v=""/>
    <s v="-"/>
    <s v="College Station"/>
    <x v="2"/>
  </r>
  <r>
    <n v="27"/>
    <s v="https://www.inc.com/profile/fitt-scientific"/>
    <s v="FITT Scientific"/>
    <s v="fittscientific.com"/>
    <s v="15.8 Million"/>
    <n v="15800000"/>
    <n v="7329.3793999999998"/>
    <s v="Government Services"/>
    <n v="191"/>
    <n v="7"/>
    <e v="#REF!"/>
    <n v="2013"/>
    <n v="1"/>
    <s v="Richmond, VA"/>
    <s v="Richmond"/>
    <s v="Colonial Heights"/>
    <x v="7"/>
  </r>
  <r>
    <n v="28"/>
    <s v="https://www.inc.com/profile/amherst-madison"/>
    <s v="Amherst Madison"/>
    <s v="amherstmadisonlegacy.com"/>
    <s v="7.8 Million"/>
    <n v="7800000"/>
    <n v="7301.3353999999999"/>
    <s v="Real Estate"/>
    <n v="8"/>
    <n v="1"/>
    <e v="#REF!"/>
    <n v="2014"/>
    <n v="2"/>
    <s v="Boise City-Nampa, ID"/>
    <s v="Boise City-Nampa"/>
    <s v="Boise"/>
    <x v="15"/>
  </r>
  <r>
    <n v="29"/>
    <s v="https://www.inc.com/profile/lumenad"/>
    <s v="LumenAd"/>
    <s v="lumenad.com"/>
    <s v="11.8 Million"/>
    <n v="11800000"/>
    <n v="7045.3630999999996"/>
    <s v="Software"/>
    <n v="60"/>
    <n v="3"/>
    <e v="#REF!"/>
    <n v="2014"/>
    <n v="1"/>
    <s v=""/>
    <s v="-"/>
    <s v="Missoula"/>
    <x v="17"/>
  </r>
  <r>
    <n v="30"/>
    <s v="https://www.inc.com/profile/bendcare"/>
    <s v="Bendcare"/>
    <s v="bendcare.com"/>
    <s v="156 Million"/>
    <n v="156000000"/>
    <n v="6900.2519000000002"/>
    <s v="Health"/>
    <n v="37"/>
    <n v="6"/>
    <e v="#REF!"/>
    <n v="2015"/>
    <n v="1"/>
    <s v="Miami"/>
    <s v="Miami"/>
    <s v="Boca Raton"/>
    <x v="5"/>
  </r>
  <r>
    <n v="31"/>
    <s v="https://www.inc.com/profile/the-welfont-companies"/>
    <s v="The Welfont Companies"/>
    <s v="welfont.com"/>
    <s v="20.4 Million"/>
    <n v="20400000"/>
    <n v="6870.9856"/>
    <s v="Real Estate"/>
    <n v="51"/>
    <n v="35"/>
    <e v="#REF!"/>
    <n v="2014"/>
    <n v="2"/>
    <s v="Tampa"/>
    <s v="Tampa"/>
    <s v="Tampa"/>
    <x v="5"/>
  </r>
  <r>
    <n v="32"/>
    <s v="https://www.inc.com/profile/Skinny-Dipped"/>
    <s v="Skinny Dipped"/>
    <s v="http://skinnydipped.com"/>
    <s v="10.2 Million"/>
    <n v="10200000"/>
    <n v="6641.6792999999998"/>
    <s v="Consumer Products &amp; Services"/>
    <n v="21"/>
    <n v="4"/>
    <e v="#REF!"/>
    <n v="2013"/>
    <n v="1"/>
    <s v="Seattle"/>
    <s v="Seattle"/>
    <s v="Seattle"/>
    <x v="11"/>
  </r>
  <r>
    <n v="33"/>
    <s v="https://www.inc.com/profile/rdi-technologies"/>
    <s v="RDI Technologies"/>
    <s v="rditechnologies.com"/>
    <s v="7.2 Million"/>
    <n v="7200000"/>
    <n v="6492.7884000000004"/>
    <s v="Manufacturing"/>
    <n v="21"/>
    <n v="3"/>
    <e v="#REF!"/>
    <n v="2013"/>
    <n v="1"/>
    <s v=""/>
    <s v="-"/>
    <s v="Knoxville"/>
    <x v="1"/>
  </r>
  <r>
    <n v="34"/>
    <s v="https://www.inc.com/profile/limited-run-games"/>
    <s v="Limited Run Games"/>
    <s v="limitedrungames.com"/>
    <s v="20.8 Million"/>
    <n v="20800000"/>
    <n v="6388.3661000000002"/>
    <s v="Media"/>
    <n v="21"/>
    <n v="6"/>
    <e v="#REF!"/>
    <n v="2010"/>
    <n v="1"/>
    <s v="Raleigh, NC"/>
    <s v="Raleigh"/>
    <s v="Apex"/>
    <x v="18"/>
  </r>
  <r>
    <n v="35"/>
    <s v="https://www.inc.com/profile/swanleap"/>
    <s v="SwanLeap"/>
    <s v="swanleap.com"/>
    <s v="162.6 Million"/>
    <n v="162600000"/>
    <n v="6382.9368000000004"/>
    <s v="Logistics &amp; Transportation"/>
    <n v="38"/>
    <n v="13"/>
    <e v="#REF!"/>
    <n v="2013"/>
    <n v="3"/>
    <s v="Madison, WI"/>
    <s v="Madison"/>
    <s v="Madison"/>
    <x v="19"/>
  </r>
  <r>
    <n v="36"/>
    <s v="https://www.inc.com/profile/vesta-modular"/>
    <s v="Vesta Modular"/>
    <s v="http://vestamodular.com"/>
    <s v="48.9 Million"/>
    <n v="48900000"/>
    <n v="6337.2973000000002"/>
    <s v="Construction"/>
    <n v="52"/>
    <n v="2"/>
    <e v="#REF!"/>
    <n v="2014"/>
    <n v="1"/>
    <s v="Detroit"/>
    <s v="Detroit"/>
    <s v="Southfield"/>
    <x v="20"/>
  </r>
  <r>
    <n v="37"/>
    <s v="https://www.inc.com/profile/hc-animal-health"/>
    <s v="H&amp;C Animal Health"/>
    <s v="hc-animal-health.com"/>
    <s v="24 Million"/>
    <n v="24000000"/>
    <n v="6287.4646000000002"/>
    <s v="Consumer Products &amp; Services"/>
    <n v="11"/>
    <n v="5"/>
    <e v="#REF!"/>
    <n v="2013"/>
    <n v="1"/>
    <s v="Denver"/>
    <s v="Denver"/>
    <s v="Parker"/>
    <x v="10"/>
  </r>
  <r>
    <n v="38"/>
    <s v="https://www.inc.com/profile/homesnap"/>
    <s v="Homesnap"/>
    <s v="homesnap.com"/>
    <s v="17.5 Million"/>
    <n v="17500000"/>
    <n v="6176.6895999999997"/>
    <s v="Real Estate"/>
    <n v="85"/>
    <n v="25"/>
    <e v="#REF!"/>
    <n v="2012"/>
    <n v="2"/>
    <s v="Washington, DC"/>
    <s v="Washington"/>
    <s v="Bethesda"/>
    <x v="21"/>
  </r>
  <r>
    <n v="39"/>
    <s v="https://www.inc.com/profile/paradigm-construction"/>
    <s v="Paradigm Construction"/>
    <s v="paradigmconstruction-tx.com"/>
    <s v="45.2 Million"/>
    <n v="45200000"/>
    <n v="6145.4571999999998"/>
    <s v="Construction"/>
    <n v="27"/>
    <n v="7"/>
    <e v="#REF!"/>
    <n v="2013"/>
    <n v="2"/>
    <s v="Houston"/>
    <s v="Houston"/>
    <s v="The Woodlands"/>
    <x v="2"/>
  </r>
  <r>
    <n v="40"/>
    <s v="https://www.inc.com/profile/allata"/>
    <s v="Allata"/>
    <s v="allata.com"/>
    <s v="15.2 Million"/>
    <n v="15200000"/>
    <n v="6134.3501999999999"/>
    <s v="IT System Development"/>
    <n v="71"/>
    <n v="1"/>
    <e v="#REF!"/>
    <n v="2014"/>
    <n v="1"/>
    <s v="Dallas"/>
    <s v="Dallas"/>
    <s v="Dallas"/>
    <x v="2"/>
  </r>
  <r>
    <n v="41"/>
    <s v="https://www.inc.com/profile/fanchest"/>
    <s v="Fanchest"/>
    <s v="http://fanchest.com"/>
    <s v="8.3 Million"/>
    <n v="8300000.0000000009"/>
    <n v="6055.9447"/>
    <s v="Retail"/>
    <n v="13"/>
    <n v="2"/>
    <e v="#REF!"/>
    <n v="2014"/>
    <n v="1"/>
    <s v="New York City"/>
    <s v="New York City"/>
    <s v="New York"/>
    <x v="12"/>
  </r>
  <r>
    <n v="42"/>
    <s v="https://www.inc.com/profile/fund-that-flip"/>
    <s v="Fund That Flip"/>
    <s v="http://fundthatflip.com"/>
    <s v="6.4 Million"/>
    <n v="6400000"/>
    <n v="6017.8863000000001"/>
    <s v="Real Estate"/>
    <n v="41"/>
    <n v="5"/>
    <e v="#REF!"/>
    <n v="2014"/>
    <n v="1"/>
    <s v="New York City"/>
    <s v="New York City"/>
    <s v="New York"/>
    <x v="12"/>
  </r>
  <r>
    <n v="43"/>
    <s v="https://www.inc.com/profile/villaway"/>
    <s v="Villaway"/>
    <s v="http://villaway.com"/>
    <s v="7 Million"/>
    <n v="7000000"/>
    <n v="5935.6786000000002"/>
    <s v="Travel &amp; Hospitality"/>
    <n v="15"/>
    <n v="1"/>
    <e v="#REF!"/>
    <n v="2014"/>
    <n v="2"/>
    <s v="Los Angeles"/>
    <s v="Los Angeles"/>
    <s v="Los Angeles"/>
    <x v="9"/>
  </r>
  <r>
    <n v="44"/>
    <s v="https://www.inc.com/profile/IQM"/>
    <s v="IQM"/>
    <s v="http://iqm.com"/>
    <s v="8.8 Million"/>
    <n v="8800000"/>
    <n v="5852.2148999999999"/>
    <s v="Advertising &amp; Marketing"/>
    <n v="40"/>
    <n v="12"/>
    <e v="#REF!"/>
    <n v="2014"/>
    <n v="1"/>
    <s v="New York City"/>
    <s v="New York City"/>
    <s v="New York"/>
    <x v="12"/>
  </r>
  <r>
    <n v="45"/>
    <s v="https://www.inc.com/profile/home-quality-remodeling"/>
    <s v="Home Quality Remodeling"/>
    <s v="homequalityremodeling.com"/>
    <s v="6.2 Million"/>
    <n v="6200000"/>
    <n v="5835.3894"/>
    <s v="Construction"/>
    <n v="10"/>
    <n v="2"/>
    <e v="#REF!"/>
    <n v="2004"/>
    <n v="1"/>
    <s v="San Francisco"/>
    <s v="San Francisco"/>
    <s v="Concord"/>
    <x v="9"/>
  </r>
  <r>
    <n v="46"/>
    <s v="https://www.inc.com/profile/beeswax"/>
    <s v="Beeswax"/>
    <s v="http://beeswax.com"/>
    <s v="16.9 Million"/>
    <n v="16900000"/>
    <n v="5768.1832999999997"/>
    <s v="Software"/>
    <n v="56"/>
    <n v="7"/>
    <e v="#REF!"/>
    <n v="2014"/>
    <n v="1"/>
    <s v="New York City"/>
    <s v="New York City"/>
    <s v="New York"/>
    <x v="12"/>
  </r>
  <r>
    <n v="47"/>
    <s v="https://www.inc.com/profile/netizen"/>
    <s v="Netizen"/>
    <s v="http://netizencorp.com"/>
    <s v="6.3 Million"/>
    <n v="6300000"/>
    <n v="5638.3886000000002"/>
    <s v="Security"/>
    <n v="46"/>
    <n v="5"/>
    <e v="#REF!"/>
    <n v="2013"/>
    <n v="1"/>
    <s v="Allentown-Bethlehem-Easton, PA-NJ"/>
    <s v="Allentown-Bethlehem-Easton"/>
    <s v="Allentown"/>
    <x v="4"/>
  </r>
  <r>
    <n v="48"/>
    <s v="https://www.inc.com/profile/phdata"/>
    <s v="phData"/>
    <s v="phdata.io"/>
    <s v="9.8 Million"/>
    <n v="9800000"/>
    <n v="5638.0311000000002"/>
    <s v="IT Management"/>
    <n v="86"/>
    <n v="3"/>
    <e v="#REF!"/>
    <n v="2014"/>
    <n v="1"/>
    <s v="Minneapolis"/>
    <s v="Minneapolis"/>
    <s v="Minneapolis"/>
    <x v="22"/>
  </r>
  <r>
    <n v="49"/>
    <s v="https://www.inc.com/profile/mdstaffers"/>
    <s v="MDstaffers"/>
    <s v="http://mdstaffers.com"/>
    <s v="7.1 Million"/>
    <n v="7100000"/>
    <n v="5634.3140999999996"/>
    <s v="Health"/>
    <n v="22"/>
    <n v="6"/>
    <e v="#REF!"/>
    <n v="2010"/>
    <n v="1"/>
    <s v=""/>
    <s v="-"/>
    <s v="Rancho Cordova"/>
    <x v="9"/>
  </r>
  <r>
    <n v="50"/>
    <s v="https://www.inc.com/profile/talex"/>
    <s v="TalEx"/>
    <s v="teamtalex.com"/>
    <s v="48.5 Million"/>
    <n v="48500000"/>
    <n v="5484.3681999999999"/>
    <s v="Human Resources"/>
    <n v="500"/>
    <n v="70"/>
    <e v="#REF!"/>
    <n v="2012"/>
    <n v="3"/>
    <s v="Washington, DC"/>
    <s v="Washington"/>
    <s v="Clarksburg"/>
    <x v="21"/>
  </r>
  <r>
    <n v="51"/>
    <s v="https://www.inc.com/profile/nationwide-mortgage-bankers"/>
    <s v="Nationwide Mortgage Bankers"/>
    <s v="nmbhome.com"/>
    <s v="25 Million"/>
    <n v="25000000"/>
    <n v="5449.6419999999998"/>
    <s v="Financial Services"/>
    <n v="400"/>
    <n v="4"/>
    <e v="#REF!"/>
    <n v="2011"/>
    <n v="1"/>
    <s v="New York City"/>
    <s v="New York City"/>
    <s v="Melville"/>
    <x v="12"/>
  </r>
  <r>
    <n v="52"/>
    <s v="https://www.inc.com/profile/podium"/>
    <s v="Podium"/>
    <s v="podium.com"/>
    <s v="42.5 Million"/>
    <n v="42500000"/>
    <n v="5416.8842000000004"/>
    <s v="Software"/>
    <n v="430"/>
    <n v="17"/>
    <e v="#REF!"/>
    <n v="2014"/>
    <n v="2"/>
    <s v="Provo-Orem, UT"/>
    <s v="Provo-Orem"/>
    <s v="Lehi"/>
    <x v="16"/>
  </r>
  <r>
    <n v="53"/>
    <s v="https://www.inc.com/profile/sia-solutions"/>
    <s v="SIA Solutions"/>
    <s v="http://siasolutions.com"/>
    <s v="23.9 Million"/>
    <n v="23900000"/>
    <n v="5059.5724"/>
    <s v="Environmental Services"/>
    <n v="60"/>
    <n v="7"/>
    <e v="#REF!"/>
    <n v="2012"/>
    <n v="3"/>
    <s v="Houston"/>
    <s v="Houston"/>
    <s v="Houston"/>
    <x v="2"/>
  </r>
  <r>
    <n v="54"/>
    <s v="https://www.inc.com/profile/qeo-group"/>
    <s v="QEO Group"/>
    <s v="qeo.com"/>
    <s v="58.8 Million"/>
    <n v="58800000"/>
    <n v="4978.2687999999998"/>
    <s v="Insurance"/>
    <n v="87"/>
    <n v="20"/>
    <e v="#REF!"/>
    <n v="2014"/>
    <n v="2"/>
    <s v="Dallas"/>
    <s v="Dallas"/>
    <s v="Irving"/>
    <x v="2"/>
  </r>
  <r>
    <n v="55"/>
    <s v="https://www.inc.com/profile/dropified"/>
    <s v="Dropified"/>
    <s v="dropified.com"/>
    <s v="5.1 Million"/>
    <n v="5100000"/>
    <n v="4971.4548999999997"/>
    <s v="Business Products &amp; Services"/>
    <n v="30"/>
    <n v="2"/>
    <e v="#REF!"/>
    <n v="2015"/>
    <n v="1"/>
    <s v="Birmingham, AL"/>
    <s v="Birmingham"/>
    <s v="Birmingham"/>
    <x v="23"/>
  </r>
  <r>
    <n v="56"/>
    <s v="https://www.inc.com/profile/sparx-hockey"/>
    <s v="Sparx Hockey"/>
    <s v="sparxhockey.com"/>
    <s v="8 Million"/>
    <n v="8000000"/>
    <n v="4916.2166999999999"/>
    <s v="Consumer Products &amp; Services"/>
    <n v="25"/>
    <n v="8"/>
    <e v="#REF!"/>
    <n v="2014"/>
    <n v="1"/>
    <s v="Boston"/>
    <s v="Boston"/>
    <s v="Acton"/>
    <x v="24"/>
  </r>
  <r>
    <n v="57"/>
    <s v="https://www.inc.com/profile/truechoicepack"/>
    <s v="TrueChoicePack"/>
    <s v="http://truechoicepack.com"/>
    <s v="7.8 Million"/>
    <n v="7800000"/>
    <n v="4908.4032999999999"/>
    <s v="Consumer Products &amp; Services"/>
    <n v="7"/>
    <n v="4"/>
    <e v="#REF!"/>
    <n v="2013"/>
    <n v="1"/>
    <s v="Cincinnati"/>
    <s v="Cincinnati"/>
    <s v="Mason"/>
    <x v="8"/>
  </r>
  <r>
    <n v="58"/>
    <s v="https://www.inc.com/profile/ashh-dba-ooze-wholesale"/>
    <s v="Ooze Wholesale"/>
    <s v="http://oozewholesale.com"/>
    <s v="25.9 Million"/>
    <n v="25900000"/>
    <n v="4899.0268999999998"/>
    <s v="Consumer Products &amp; Services"/>
    <n v="30"/>
    <n v="6"/>
    <e v="#REF!"/>
    <n v="2015"/>
    <n v="1"/>
    <s v="Detroit"/>
    <s v="Detroit"/>
    <s v="Oak Park"/>
    <x v="20"/>
  </r>
  <r>
    <n v="59"/>
    <s v="https://www.inc.com/profile/progyny"/>
    <s v="Progyny"/>
    <s v="http://progyny.com"/>
    <s v="107.6 Million"/>
    <n v="107600000"/>
    <n v="4838.0226000000002"/>
    <s v="Health"/>
    <n v="116"/>
    <n v="70"/>
    <e v="#REF!"/>
    <n v="2008"/>
    <n v="2"/>
    <s v="New York City"/>
    <s v="New York City"/>
    <s v="New York"/>
    <x v="12"/>
  </r>
  <r>
    <n v="60"/>
    <s v="https://www.inc.com/profile/pax8"/>
    <s v="Pax8"/>
    <s v="pax8.com"/>
    <s v="42.4 Million"/>
    <n v="42400000"/>
    <n v="4820.2664999999997"/>
    <s v="Software"/>
    <n v="254"/>
    <n v="25"/>
    <e v="#REF!"/>
    <n v="2012"/>
    <n v="2"/>
    <s v="Denver"/>
    <s v="Denver"/>
    <s v="Greenwood Village"/>
    <x v="10"/>
  </r>
  <r>
    <n v="61"/>
    <s v="https://www.inc.com/profile/terminus"/>
    <s v="Terminus"/>
    <s v="http://terminus.com"/>
    <s v="21.5 Million"/>
    <n v="21500000"/>
    <n v="4730.0523000000003"/>
    <s v="Software"/>
    <n v="162"/>
    <n v="21"/>
    <e v="#REF!"/>
    <n v="2014"/>
    <n v="1"/>
    <s v="Atlanta"/>
    <s v="Atlanta"/>
    <s v="Atlanta"/>
    <x v="13"/>
  </r>
  <r>
    <n v="62"/>
    <s v="https://www.inc.com/profile/chomps"/>
    <s v="Chomps"/>
    <s v="chomps.com"/>
    <s v="21 Million"/>
    <n v="21000000"/>
    <n v="4469.2112999999999"/>
    <s v="Food &amp; Beverage"/>
    <n v="8"/>
    <n v="1"/>
    <e v="#REF!"/>
    <n v="2012"/>
    <n v="2"/>
    <s v=""/>
    <s v="-"/>
    <s v="Naples"/>
    <x v="5"/>
  </r>
  <r>
    <n v="63"/>
    <s v="https://www.inc.com/profile/rad-power-bikes"/>
    <s v="Rad Power Bikes"/>
    <s v="radpowerbikes.com"/>
    <s v="44.6 Million"/>
    <n v="44600000"/>
    <n v="4442.2488000000003"/>
    <s v="Manufacturing"/>
    <n v="100"/>
    <n v="3"/>
    <e v="#REF!"/>
    <n v="2007"/>
    <n v="1"/>
    <s v="Seattle"/>
    <s v="Seattle"/>
    <s v="Seattle"/>
    <x v="11"/>
  </r>
  <r>
    <n v="64"/>
    <s v="https://www.inc.com/profile/tradepending"/>
    <s v="TradePending"/>
    <s v="tradepending.com"/>
    <s v="5.8 Million"/>
    <n v="5800000"/>
    <n v="4430.1379999999999"/>
    <s v="Software"/>
    <n v="28"/>
    <n v="3"/>
    <e v="#REF!"/>
    <n v="2014"/>
    <n v="1"/>
    <s v=""/>
    <s v="-"/>
    <s v="Chapel Hill"/>
    <x v="18"/>
  </r>
  <r>
    <n v="65"/>
    <s v="https://www.inc.com/profile/west-creek-financial"/>
    <s v="West Creek Financial"/>
    <s v="http://westcreekfin.com"/>
    <s v="89.7 Million"/>
    <n v="89700000"/>
    <n v="4405.2286000000004"/>
    <s v="Financial Services"/>
    <n v="158"/>
    <n v="4"/>
    <e v="#REF!"/>
    <n v="2014"/>
    <n v="1"/>
    <s v="Richmond, VA"/>
    <s v="Richmond"/>
    <s v="Glen Allen"/>
    <x v="7"/>
  </r>
  <r>
    <n v="66"/>
    <s v="https://www.inc.com/profile/citylift-parking"/>
    <s v="CityLift Parking"/>
    <s v="cityliftparking.com"/>
    <s v="10.7 Million"/>
    <n v="10700000"/>
    <n v="4401.8690999999999"/>
    <s v="Construction"/>
    <n v="40"/>
    <n v="5"/>
    <e v="#REF!"/>
    <n v="2015"/>
    <n v="1"/>
    <s v="San Francisco"/>
    <s v="San Francisco"/>
    <s v="Oakland"/>
    <x v="9"/>
  </r>
  <r>
    <n v="67"/>
    <s v="https://www.inc.com/profile/associated-veterans"/>
    <s v="Associated Veterans"/>
    <s v="associatedveterans.com"/>
    <s v="12.8 Million"/>
    <n v="12800000"/>
    <n v="4345.7790000000005"/>
    <s v="Government Services"/>
    <n v="64"/>
    <n v="1"/>
    <e v="#REF!"/>
    <n v="2007"/>
    <n v="2"/>
    <s v="Washington, DC"/>
    <s v="Washington"/>
    <s v="Arlington"/>
    <x v="7"/>
  </r>
  <r>
    <n v="68"/>
    <s v="https://www.inc.com/profile/fetch-rewards"/>
    <s v="Fetch Rewards"/>
    <s v="fetchrewards.com"/>
    <s v="9 Million"/>
    <n v="9000000"/>
    <n v="4322.5573000000004"/>
    <s v="Software"/>
    <n v="63"/>
    <n v="31"/>
    <e v="#REF!"/>
    <n v="2013"/>
    <n v="1"/>
    <s v="Madison, WI"/>
    <s v="Madison"/>
    <s v="Madison"/>
    <x v="19"/>
  </r>
  <r>
    <n v="69"/>
    <s v="https://www.inc.com/profile/10x-genomics"/>
    <s v="10X Genomics"/>
    <s v="10xgenomics.com"/>
    <s v="146.3 Million"/>
    <n v="146300000"/>
    <n v="4308.7443999999996"/>
    <s v="Health"/>
    <n v="380"/>
    <n v="110"/>
    <e v="#REF!"/>
    <n v="2012"/>
    <n v="1"/>
    <s v="San Francisco"/>
    <s v="San Francisco"/>
    <s v="Pleasanton"/>
    <x v="9"/>
  </r>
  <r>
    <n v="70"/>
    <s v="https://www.inc.com/profile/4th-heart"/>
    <s v="4th &amp; Heart"/>
    <s v="http://fourthandheart.com"/>
    <s v="14.3 Million"/>
    <n v="14300000"/>
    <n v="4283.2753000000002"/>
    <s v="Food &amp; Beverage"/>
    <n v="7"/>
    <n v="5"/>
    <e v="#REF!"/>
    <n v="2014"/>
    <n v="1"/>
    <s v="Los Angeles"/>
    <s v="Los Angeles"/>
    <s v="Venice Beach"/>
    <x v="9"/>
  </r>
  <r>
    <n v="71"/>
    <s v="https://www.inc.com/profile/greenprint"/>
    <s v="GreenPrint"/>
    <s v="http://greenprintcorp.com"/>
    <s v="6.2 Million"/>
    <n v="6200000"/>
    <n v="4281.4016000000001"/>
    <s v="Energy"/>
    <n v="13"/>
    <n v="7"/>
    <e v="#REF!"/>
    <n v="2014"/>
    <n v="1"/>
    <s v="Atlanta"/>
    <s v="Atlanta"/>
    <s v="Atlanta"/>
    <x v="13"/>
  </r>
  <r>
    <n v="72"/>
    <s v="https://www.inc.com/profile/sky-marketing-corporation"/>
    <s v="Sky Marketing Corporation"/>
    <s v="smcdistribution.com"/>
    <s v="4.7 Million"/>
    <n v="4700000"/>
    <n v="4279.7745999999997"/>
    <s v="Consumer Products &amp; Services"/>
    <n v="30"/>
    <n v="3"/>
    <e v="#REF!"/>
    <n v="2015"/>
    <n v="1"/>
    <s v="Austin"/>
    <s v="Austin"/>
    <s v="Austin"/>
    <x v="2"/>
  </r>
  <r>
    <n v="73"/>
    <s v="https://www.inc.com/profile/pendo"/>
    <s v="Pendo"/>
    <s v="pendo.io"/>
    <s v="20.9 Million"/>
    <n v="20900000"/>
    <n v="4266.8158000000003"/>
    <s v="Software"/>
    <n v="258"/>
    <n v="28"/>
    <e v="#REF!"/>
    <n v="2013"/>
    <n v="1"/>
    <s v="Raleigh, NC"/>
    <s v="Raleigh"/>
    <s v="Raleigh"/>
    <x v="18"/>
  </r>
  <r>
    <n v="74"/>
    <s v="https://www.inc.com/profile/core-software-technologies"/>
    <s v="Core Software Technologies"/>
    <s v="coresofttech.com"/>
    <s v="4.6 Million"/>
    <n v="4600000"/>
    <n v="4246.7510000000002"/>
    <s v="Software"/>
    <n v="39"/>
    <n v="1"/>
    <e v="#REF!"/>
    <n v="2011"/>
    <n v="3"/>
    <s v="New York City"/>
    <s v="New York City"/>
    <s v="Plainsboro"/>
    <x v="6"/>
  </r>
  <r>
    <n v="75"/>
    <s v="https://www.inc.com/profile/ecosystems"/>
    <s v="EcoSystems"/>
    <s v="ecosystems.com"/>
    <s v="6.7 Million"/>
    <n v="6700000"/>
    <n v="4233.6743999999999"/>
    <s v="Environmental Services"/>
    <n v="36"/>
    <n v="2"/>
    <e v="#REF!"/>
    <n v="2012"/>
    <n v="1"/>
    <s v="Miami"/>
    <s v="Miami"/>
    <s v="Miami"/>
    <x v="5"/>
  </r>
  <r>
    <n v="76"/>
    <s v="https://www.inc.com/profile/brickell-mens-products"/>
    <s v="Brickell Men's Products"/>
    <s v="brickellmensproducts.com"/>
    <s v="10 Million"/>
    <n v="10000000"/>
    <n v="4207.8615"/>
    <s v="Health"/>
    <n v="35"/>
    <n v="2"/>
    <e v="#REF!"/>
    <n v="2014"/>
    <n v="1"/>
    <s v=""/>
    <s v="-"/>
    <s v="Portland"/>
    <x v="25"/>
  </r>
  <r>
    <n v="77"/>
    <s v="https://www.inc.com/profile/patton-warehousing"/>
    <s v="Patton Warehousing"/>
    <s v="pattonwarehousing.com"/>
    <s v="8.2 Million"/>
    <n v="8199999.9999999991"/>
    <n v="4138.1126000000004"/>
    <s v="Logistics &amp; Transportation"/>
    <n v="78"/>
    <n v="11"/>
    <e v="#REF!"/>
    <n v="2015"/>
    <n v="1"/>
    <s v=""/>
    <s v="-"/>
    <s v="Milton"/>
    <x v="4"/>
  </r>
  <r>
    <n v="78"/>
    <s v="https://www.inc.com/profile/sydantech"/>
    <s v="SydanTech"/>
    <s v="sydantech.com"/>
    <s v="4.3 Million"/>
    <n v="4300000"/>
    <n v="4090.7424000000001"/>
    <s v="Government Services"/>
    <n v="14"/>
    <n v="1"/>
    <e v="#REF!"/>
    <n v="2000"/>
    <n v="1"/>
    <s v="Washington, DC"/>
    <s v="Washington"/>
    <s v="Bethesda"/>
    <x v="21"/>
  </r>
  <r>
    <n v="79"/>
    <s v="https://www.inc.com/profile/wt-stevens-construction"/>
    <s v="WT Stevens Construction"/>
    <s v="http://wtstevens.com"/>
    <s v="7.2 Million"/>
    <n v="7200000"/>
    <n v="4089.6556999999998"/>
    <s v="Construction"/>
    <n v="40"/>
    <n v="6"/>
    <e v="#REF!"/>
    <n v="2002"/>
    <n v="1"/>
    <s v=""/>
    <s v="-"/>
    <s v="Flint"/>
    <x v="20"/>
  </r>
  <r>
    <n v="80"/>
    <s v="https://www.inc.com/profile/wandrd"/>
    <s v="Wandrd"/>
    <s v="http://wandrd.com"/>
    <s v="4.7 Million"/>
    <n v="4700000"/>
    <n v="4088.0160000000001"/>
    <s v="Consumer Products &amp; Services"/>
    <n v="12"/>
    <n v="2"/>
    <e v="#REF!"/>
    <n v="2015"/>
    <n v="1"/>
    <s v="Provo-Orem, UT"/>
    <s v="Provo-Orem"/>
    <s v="Orem"/>
    <x v="16"/>
  </r>
  <r>
    <n v="81"/>
    <s v="https://www.inc.com/profile/confidio"/>
    <s v="Confidio"/>
    <s v="confidio.com"/>
    <s v="16.3 Million"/>
    <n v="16300000"/>
    <n v="4035.1824999999999"/>
    <s v="Health"/>
    <n v="38"/>
    <n v="8"/>
    <e v="#REF!"/>
    <n v="2014"/>
    <n v="1"/>
    <s v="Baltimore"/>
    <s v="Baltimore"/>
    <s v="Towson"/>
    <x v="21"/>
  </r>
  <r>
    <n v="82"/>
    <s v="https://www.inc.com/profile/dynamic-logistix"/>
    <s v="Dynamic Logistix"/>
    <s v="dynamiclogistix.com"/>
    <s v="54.4 Million"/>
    <n v="54400000"/>
    <n v="3839.8420000000001"/>
    <s v="Logistics &amp; Transportation"/>
    <n v="50"/>
    <n v="4"/>
    <e v="#REF!"/>
    <n v="2015"/>
    <n v="1"/>
    <s v="Kansas City, MO-KS"/>
    <s v="Kansas City"/>
    <s v="Overland Park"/>
    <x v="26"/>
  </r>
  <r>
    <n v="83"/>
    <s v="https://www.inc.com/profile/asset-panda"/>
    <s v="Asset Panda"/>
    <s v="http://assetpanda.com"/>
    <s v="5.1 Million"/>
    <n v="5100000"/>
    <n v="3778.5391"/>
    <s v="Software"/>
    <n v="50"/>
    <n v="15"/>
    <e v="#REF!"/>
    <n v="2012"/>
    <n v="2"/>
    <s v="Dallas"/>
    <s v="Dallas"/>
    <s v="Frisco"/>
    <x v="2"/>
  </r>
  <r>
    <n v="83"/>
    <s v="https://www.inc.com/profile/seabay-building-group"/>
    <s v="SeaBay Building Group"/>
    <s v="seabay-group.com"/>
    <s v="25.8 Million"/>
    <n v="25800000"/>
    <n v="3775.1386000000002"/>
    <s v="Construction"/>
    <n v="25"/>
    <n v="3"/>
    <e v="#REF!"/>
    <n v="2013"/>
    <n v="1"/>
    <s v="San Francisco"/>
    <s v="San Francisco"/>
    <s v="Hayward"/>
    <x v="9"/>
  </r>
  <r>
    <n v="84"/>
    <s v="https://www.inc.com/profile/blue-fire-leads"/>
    <s v="Blue Fire Leads"/>
    <s v="http://bluefireleads.com/home"/>
    <s v="9 Million"/>
    <n v="9000000"/>
    <n v="3727.5346"/>
    <s v="Advertising &amp; Marketing"/>
    <n v="13"/>
    <n v="10"/>
    <e v="#REF!"/>
    <n v="2014"/>
    <n v="2"/>
    <s v="Provo-Orem, UT"/>
    <s v="Provo-Orem"/>
    <s v="Provo"/>
    <x v="16"/>
  </r>
  <r>
    <n v="85"/>
    <s v="https://www.inc.com/profile/loanatik"/>
    <s v="Loanatik"/>
    <s v="loanatik.com"/>
    <s v="9 Million"/>
    <n v="9000000"/>
    <n v="3692.3510000000001"/>
    <s v="Financial Services"/>
    <n v="19"/>
    <n v="3"/>
    <e v="#REF!"/>
    <n v="2015"/>
    <n v="1"/>
    <s v="Phoenix"/>
    <s v="Phoenix"/>
    <s v="Phoenix"/>
    <x v="0"/>
  </r>
  <r>
    <n v="86"/>
    <s v="https://www.inc.com/profile/supportninja"/>
    <s v="SupportNinja"/>
    <s v="http://supportninja.com"/>
    <s v="4.5 Million"/>
    <n v="4500000"/>
    <n v="3683.6824000000001"/>
    <s v="Business Products &amp; Services"/>
    <n v="463"/>
    <n v="22"/>
    <e v="#REF!"/>
    <n v="2015"/>
    <n v="1"/>
    <s v="Austin"/>
    <s v="Austin"/>
    <s v="Austin"/>
    <x v="2"/>
  </r>
  <r>
    <n v="87"/>
    <s v="https://www.inc.com/profile/grove-collaborative"/>
    <s v="Grove Collaborative"/>
    <s v="http://grove.co"/>
    <s v="104.1 Million"/>
    <n v="104100000"/>
    <n v="3665.0612000000001"/>
    <s v="Consumer Products &amp; Services"/>
    <n v="1200"/>
    <n v="30"/>
    <e v="#REF!"/>
    <n v="2012"/>
    <n v="2"/>
    <s v="San Francisco"/>
    <s v="San Francisco"/>
    <s v="San Francisco"/>
    <x v="9"/>
  </r>
  <r>
    <n v="88"/>
    <s v="https://www.inc.com/profile/cisoshare"/>
    <s v="Cisoshare"/>
    <s v="http://cisoshare.com"/>
    <s v="3.9 Million"/>
    <n v="3900000"/>
    <n v="3623.0563000000002"/>
    <s v="Security"/>
    <n v="25"/>
    <n v="3"/>
    <e v="#REF!"/>
    <n v="2015"/>
    <n v="1"/>
    <s v="Los Angeles"/>
    <s v="Los Angeles"/>
    <s v="San Juan Capistrano"/>
    <x v="9"/>
  </r>
  <r>
    <n v="89"/>
    <s v="https://www.inc.com/profile/digitalonus"/>
    <s v="DigitalOnUS"/>
    <s v="digitalonus.com"/>
    <s v="10.4 Million"/>
    <n v="10400000"/>
    <n v="3534.7662999999998"/>
    <s v="IT System Development"/>
    <n v="178"/>
    <n v="11"/>
    <e v="#REF!"/>
    <n v="2015"/>
    <n v="2"/>
    <s v="San Jose"/>
    <s v="San Jose"/>
    <s v="San Jose"/>
    <x v="9"/>
  </r>
  <r>
    <n v="90"/>
    <s v="https://www.inc.com/profile/gforce-life-sciences"/>
    <s v="GForce Life Sciences"/>
    <s v="gforcelifesciences.com"/>
    <s v="14.4 Million"/>
    <n v="14400000"/>
    <n v="3531.5913"/>
    <s v="Human Resources"/>
    <n v="49"/>
    <n v="4"/>
    <e v="#REF!"/>
    <n v="2013"/>
    <n v="2"/>
    <s v="Chicago"/>
    <s v="Chicago"/>
    <s v="Chicago"/>
    <x v="27"/>
  </r>
  <r>
    <n v="91"/>
    <s v="https://www.inc.com/profile/capitol-bridge"/>
    <s v="Capitol Bridge"/>
    <s v="capitolbridgellc.com"/>
    <s v="6.4 Million"/>
    <n v="6400000"/>
    <n v="3469.3888999999999"/>
    <s v="Government Services"/>
    <n v="35"/>
    <n v="5"/>
    <e v="#REF!"/>
    <n v="2012"/>
    <n v="2"/>
    <s v="Washington, DC"/>
    <s v="Washington"/>
    <s v="Arlington"/>
    <x v="7"/>
  </r>
  <r>
    <n v="92"/>
    <s v="https://www.inc.com/profile/kentucky-counseling-center"/>
    <s v="Kentucky Counseling Center"/>
    <s v="kentuckycounselingcenter.com"/>
    <s v="4.9 Million"/>
    <n v="4900000"/>
    <n v="3417.6307999999999"/>
    <s v="Health"/>
    <n v="19"/>
    <n v="1"/>
    <e v="#REF!"/>
    <n v="2014"/>
    <n v="1"/>
    <s v="Louisville/Jefferson County, KY-IN"/>
    <s v="Louisville/Jefferson County"/>
    <s v="LOUISVILLE"/>
    <x v="14"/>
  </r>
  <r>
    <n v="93"/>
    <s v="https://www.inc.com/profile/shefit"/>
    <s v="Shefit"/>
    <s v="shefit.com"/>
    <s v="6.6 Million"/>
    <n v="6600000"/>
    <n v="3399.5282000000002"/>
    <s v="Retail"/>
    <n v="25"/>
    <n v="3"/>
    <e v="#REF!"/>
    <n v="2013"/>
    <n v="2"/>
    <s v=""/>
    <s v="-"/>
    <s v="Hudsonville"/>
    <x v="20"/>
  </r>
  <r>
    <n v="94"/>
    <s v="https://www.inc.com/profile/us-mobile"/>
    <s v="US Mobile"/>
    <s v="usmobile.com"/>
    <s v="7.3 Million"/>
    <n v="7300000"/>
    <n v="3387.6552000000001"/>
    <s v="Telecommunications"/>
    <n v="65"/>
    <n v="7"/>
    <e v="#REF!"/>
    <n v="2014"/>
    <n v="1"/>
    <s v="New York City"/>
    <s v="New York City"/>
    <s v="White Plains"/>
    <x v="12"/>
  </r>
  <r>
    <n v="95"/>
    <s v="https://www.inc.com/profile/feedonomics"/>
    <s v="Feedonomics"/>
    <s v="feedonomics.com"/>
    <s v="7.4 Million"/>
    <n v="7400000"/>
    <n v="3371.0279999999998"/>
    <s v="Advertising &amp; Marketing"/>
    <n v="85"/>
    <n v="1"/>
    <e v="#REF!"/>
    <n v="2014"/>
    <n v="1"/>
    <s v="Los Angeles"/>
    <s v="Los Angeles"/>
    <s v="Woodland Hills"/>
    <x v="9"/>
  </r>
  <r>
    <n v="96"/>
    <s v="https://www.inc.com/profile/amenity-health"/>
    <s v="Amenity Health"/>
    <s v="amenityhealth.com"/>
    <s v="15.3 Million"/>
    <n v="15300000"/>
    <n v="3357.7037999999998"/>
    <s v="Health"/>
    <n v="16"/>
    <n v="8"/>
    <e v="#REF!"/>
    <n v="2011"/>
    <n v="1"/>
    <s v="San Diego"/>
    <s v="San Diego"/>
    <s v="San Diego"/>
    <x v="9"/>
  </r>
  <r>
    <n v="97"/>
    <s v="https://www.inc.com/profile/payability"/>
    <s v="Payability"/>
    <s v="http://payability.com"/>
    <s v="13.7 Million"/>
    <n v="13700000"/>
    <n v="3350.0091000000002"/>
    <s v="Financial Services"/>
    <n v="54"/>
    <n v="10"/>
    <e v="#REF!"/>
    <n v="2014"/>
    <n v="1"/>
    <s v="New York City"/>
    <s v="New York City"/>
    <s v="New York"/>
    <x v="12"/>
  </r>
  <r>
    <n v="98"/>
    <s v="https://www.inc.com/profile/eagle-transport-and-logistics"/>
    <s v="Eagle Transport and Logistics"/>
    <s v="theeagletransport.com"/>
    <s v="4.8 Million"/>
    <n v="4800000"/>
    <n v="3339.6237000000001"/>
    <s v="Logistics &amp; Transportation"/>
    <n v="35"/>
    <n v="1"/>
    <e v="#REF!"/>
    <n v="2014"/>
    <n v="1"/>
    <s v="Columbus, OH"/>
    <s v="Columbus"/>
    <s v="Columbus"/>
    <x v="8"/>
  </r>
  <r>
    <n v="99"/>
    <s v="https://www.inc.com/profile/shipbob"/>
    <s v="ShipBob"/>
    <s v="shipbob.com"/>
    <s v="34.2 Million"/>
    <n v="34200000"/>
    <n v="3325.7138"/>
    <s v="Logistics &amp; Transportation"/>
    <n v="450"/>
    <n v="25"/>
    <e v="#REF!"/>
    <n v="2014"/>
    <n v="1"/>
    <s v="Chicago"/>
    <s v="Chicago"/>
    <s v="Chicago"/>
    <x v="27"/>
  </r>
  <r>
    <n v="100"/>
    <s v="https://www.inc.com/profile/powerhome-solar"/>
    <s v="Powerhome Solar"/>
    <s v="http://powerhome.com"/>
    <s v="102.9 Million"/>
    <n v="102900000"/>
    <n v="3307.1657"/>
    <s v="Construction"/>
    <n v="585"/>
    <n v="15"/>
    <e v="#REF!"/>
    <n v="2015"/>
    <n v="2"/>
    <s v=""/>
    <s v="-"/>
    <s v="Mooresville"/>
    <x v="18"/>
  </r>
  <r>
    <n v="101"/>
    <s v="https://www.inc.com/profile/lendingone"/>
    <s v="LendingOne"/>
    <s v="lendingone.com"/>
    <s v="13.9 Million"/>
    <n v="13900000"/>
    <n v="3279.2231000000002"/>
    <s v="Financial Services"/>
    <n v="50"/>
    <n v="18"/>
    <e v="#REF!"/>
    <n v="2014"/>
    <n v="1"/>
    <s v="Miami"/>
    <s v="Miami"/>
    <s v="Boca Raton"/>
    <x v="5"/>
  </r>
  <r>
    <n v="102"/>
    <s v="https://www.inc.com/profile/ownbackup"/>
    <s v="OwnBackup"/>
    <s v="ownbackup.com"/>
    <s v="9 Million"/>
    <n v="9000000"/>
    <n v="3244.549"/>
    <s v="Software"/>
    <n v="86"/>
    <n v="4"/>
    <e v="#REF!"/>
    <n v="2015"/>
    <n v="1"/>
    <s v="New York City"/>
    <s v="New York City"/>
    <s v="Fort Lee"/>
    <x v="6"/>
  </r>
  <r>
    <n v="103"/>
    <s v="https://www.inc.com/profile/invictus-international-consulting"/>
    <s v="Invictus International Consulting"/>
    <s v="http://invictusic.com"/>
    <s v="33 Million"/>
    <n v="33000000"/>
    <n v="3215.1140999999998"/>
    <s v="Government Services"/>
    <n v="151"/>
    <n v="24"/>
    <e v="#REF!"/>
    <n v="2014"/>
    <n v="1"/>
    <s v="Washington, DC"/>
    <s v="Washington"/>
    <s v="Alexandria"/>
    <x v="7"/>
  </r>
  <r>
    <n v="104"/>
    <s v="https://www.inc.com/profile/go-energistics"/>
    <s v="Go Energistics"/>
    <s v="goenergistics.com"/>
    <s v="14.4 Million"/>
    <n v="14400000"/>
    <n v="3210.2557000000002"/>
    <s v="Construction"/>
    <n v="46"/>
    <n v="1"/>
    <e v="#REF!"/>
    <n v="2011"/>
    <n v="1"/>
    <s v="Dallas"/>
    <s v="Dallas"/>
    <s v="Colleyville"/>
    <x v="2"/>
  </r>
  <r>
    <n v="105"/>
    <s v="https://www.inc.com/profile/total-expert"/>
    <s v="Total Expert"/>
    <s v="totalexpert.com"/>
    <s v="11.1 Million"/>
    <n v="11100000"/>
    <n v="3205.607"/>
    <s v="Software"/>
    <n v="180"/>
    <n v="12"/>
    <e v="#REF!"/>
    <n v="2014"/>
    <n v="2"/>
    <s v="Minneapolis"/>
    <s v="Minneapolis"/>
    <s v="Minneapolis"/>
    <x v="22"/>
  </r>
  <r>
    <n v="106"/>
    <s v="https://www.inc.com/profile/buzzybooth"/>
    <s v="BuzzyBooth"/>
    <s v="http://buzzybooth.com"/>
    <s v="3.5 Million"/>
    <n v="3500000"/>
    <n v="3201.1487999999999"/>
    <s v="Business Products &amp; Services"/>
    <n v="18"/>
    <n v="3"/>
    <e v="#REF!"/>
    <n v="2015"/>
    <n v="1"/>
    <s v="Los Angeles"/>
    <s v="Los Angeles"/>
    <s v="Santa Monica"/>
    <x v="9"/>
  </r>
  <r>
    <n v="107"/>
    <s v="https://www.inc.com/profile/carolin-soldo-coaching-events"/>
    <s v="Carolin Soldo Coaching &amp; Events"/>
    <s v="http://carolinsoldo.com"/>
    <s v="3.9 Million"/>
    <n v="3900000"/>
    <n v="3178.6799000000001"/>
    <s v="Business Products &amp; Services"/>
    <n v="1"/>
    <n v="1"/>
    <e v="#REF!"/>
    <n v="2015"/>
    <n v="1"/>
    <s v=""/>
    <s v="-"/>
    <s v="Hamburg"/>
    <x v="12"/>
  </r>
  <r>
    <n v="108"/>
    <s v="https://www.inc.com/profile/cognira"/>
    <s v="Cognira"/>
    <s v="http://cognira.com"/>
    <s v="7.6 Million"/>
    <n v="7600000"/>
    <n v="3135.6529"/>
    <s v="Software"/>
    <n v="50"/>
    <n v="8"/>
    <e v="#REF!"/>
    <n v="2015"/>
    <n v="1"/>
    <s v="Atlanta"/>
    <s v="Atlanta"/>
    <s v="Atlanta"/>
    <x v="13"/>
  </r>
  <r>
    <n v="109"/>
    <s v="https://www.inc.com/profile/b3-group"/>
    <s v="B3 Group"/>
    <s v="b3groupinc.com"/>
    <s v="59.3 Million"/>
    <n v="59300000"/>
    <n v="3134.4692"/>
    <s v="Government Services"/>
    <n v="145"/>
    <n v="17"/>
    <e v="#REF!"/>
    <n v="2008"/>
    <n v="3"/>
    <s v="Washington, DC"/>
    <s v="Washington"/>
    <s v="Herndon"/>
    <x v="7"/>
  </r>
  <r>
    <n v="110"/>
    <s v="https://www.inc.com/profile/inspiranza-designs"/>
    <s v="Inspiranza Designs"/>
    <s v="inspiranzadesigns.com"/>
    <s v="4.7 Million"/>
    <n v="4700000"/>
    <n v="3099.3348000000001"/>
    <s v="Retail"/>
    <n v="10"/>
    <n v="2"/>
    <e v="#REF!"/>
    <n v="2005"/>
    <n v="2"/>
    <s v="St. Louis, MO-IL"/>
    <s v="St. Louis"/>
    <s v="Columbia"/>
    <x v="27"/>
  </r>
  <r>
    <n v="111"/>
    <s v="https://www.inc.com/profile/onesourcepcs"/>
    <s v="OnesourcePCS"/>
    <s v="onesourcepcs.com"/>
    <s v="7.8 Million"/>
    <n v="7800000"/>
    <n v="3051.3321999999998"/>
    <s v="Government Services"/>
    <n v="52"/>
    <n v="12"/>
    <e v="#REF!"/>
    <n v="2002"/>
    <n v="1"/>
    <s v=""/>
    <s v="-"/>
    <s v="PENSACOLA"/>
    <x v="5"/>
  </r>
  <r>
    <n v="112"/>
    <s v="https://www.inc.com/profile/cience-technologies"/>
    <s v="Cience Technologies"/>
    <s v="http://cience.com"/>
    <s v="3.8 Million"/>
    <n v="3800000"/>
    <n v="3050.0025000000001"/>
    <s v="Advertising &amp; Marketing"/>
    <n v="310"/>
    <n v="30"/>
    <e v="#REF!"/>
    <n v="2015"/>
    <n v="1"/>
    <s v="San Diego"/>
    <s v="San Diego"/>
    <s v="Solana Beach"/>
    <x v="9"/>
  </r>
  <r>
    <n v="113"/>
    <s v="https://www.inc.com/profile/austin-cryo-ventures"/>
    <s v="Austin Cryo Ventures"/>
    <s v="http://restorecryotherapy.com"/>
    <s v="5.1 Million"/>
    <n v="5100000"/>
    <n v="3031.4203000000002"/>
    <s v="Health"/>
    <n v="15"/>
    <n v="2"/>
    <e v="#REF!"/>
    <n v="2015"/>
    <n v="1"/>
    <s v="Austin"/>
    <s v="Austin"/>
    <s v="Austin"/>
    <x v="2"/>
  </r>
  <r>
    <n v="114"/>
    <s v="https://www.inc.com/profile/sweet-lorens"/>
    <s v="Sweet Loren's"/>
    <s v="http://sweetlorens.com"/>
    <s v="6.4 Million"/>
    <n v="6400000"/>
    <n v="3026.3532"/>
    <s v="Food &amp; Beverage"/>
    <n v="5"/>
    <n v="3"/>
    <e v="#REF!"/>
    <n v="2010"/>
    <n v="1"/>
    <s v="New York City"/>
    <s v="New York City"/>
    <s v="New York"/>
    <x v="12"/>
  </r>
  <r>
    <n v="115"/>
    <s v="https://www.inc.com/profile/copper"/>
    <s v="Copper"/>
    <s v="http://copper.com"/>
    <s v="19 Million"/>
    <n v="19000000"/>
    <n v="3023.1327999999999"/>
    <s v="Software"/>
    <n v="191"/>
    <n v="46"/>
    <e v="#REF!"/>
    <n v="2013"/>
    <n v="1"/>
    <s v="San Francisco"/>
    <s v="San Francisco"/>
    <s v="San Francisco"/>
    <x v="9"/>
  </r>
  <r>
    <n v="116"/>
    <s v="https://www.inc.com/profile/5-star-roofing-and-restoration"/>
    <s v="5 Star Roofing and Restoration"/>
    <s v="5starroofer.com"/>
    <s v="3.3 Million"/>
    <n v="3300000"/>
    <n v="2994.2887999999998"/>
    <s v="Construction"/>
    <n v="40"/>
    <n v="1"/>
    <e v="#REF!"/>
    <n v="2015"/>
    <n v="1"/>
    <s v="Birmingham, AL"/>
    <s v="Birmingham"/>
    <s v="Birmingham"/>
    <x v="23"/>
  </r>
  <r>
    <n v="117"/>
    <s v="https://www.inc.com/profile/digitalcrafts"/>
    <s v="DigitalCrafts"/>
    <s v="http://digitalcrafts.com"/>
    <s v="3.1 Million"/>
    <n v="3100000"/>
    <n v="2957.3530000000001"/>
    <s v="Education"/>
    <n v="30"/>
    <n v="3"/>
    <e v="#REF!"/>
    <n v="2015"/>
    <n v="1"/>
    <s v="Atlanta"/>
    <s v="Atlanta"/>
    <s v="Atlanta"/>
    <x v="13"/>
  </r>
  <r>
    <n v="118"/>
    <s v="https://www.inc.com/profile/loadup-technologies"/>
    <s v="LoadUp Technologies"/>
    <s v="http://goloadup.com"/>
    <s v="3.7 Million"/>
    <n v="3700000"/>
    <n v="2938.5448999999999"/>
    <s v="Logistics &amp; Transportation"/>
    <n v="15"/>
    <n v="1"/>
    <e v="#REF!"/>
    <n v="2014"/>
    <n v="1"/>
    <s v="Atlanta"/>
    <s v="Atlanta"/>
    <s v="Atlanta"/>
    <x v="13"/>
  </r>
  <r>
    <n v="119"/>
    <s v="https://www.inc.com/profile/skillset-group"/>
    <s v="SkillSet Group"/>
    <s v="skillsetgroup.com"/>
    <s v="23.6 Million"/>
    <n v="23600000"/>
    <n v="2911.1745999999998"/>
    <s v="Human Resources"/>
    <n v="740"/>
    <n v="5"/>
    <e v="#REF!"/>
    <n v="2013"/>
    <n v="2"/>
    <s v="Los Angeles"/>
    <s v="Los Angeles"/>
    <s v="Santa Ana"/>
    <x v="9"/>
  </r>
  <r>
    <n v="120"/>
    <s v="https://www.inc.com/profile/ally-logistics"/>
    <s v="Ally Logistics"/>
    <s v="allylogistics.com"/>
    <s v="25.8 Million"/>
    <n v="25800000"/>
    <n v="2872.1059"/>
    <s v="Logistics &amp; Transportation"/>
    <n v="37"/>
    <n v="12"/>
    <e v="#REF!"/>
    <n v="2012"/>
    <n v="1"/>
    <s v=""/>
    <s v="-"/>
    <s v="Grand Rapids"/>
    <x v="20"/>
  </r>
  <r>
    <n v="121"/>
    <s v="https://www.inc.com/profile/bamfi"/>
    <s v="BAMFi"/>
    <s v="bamfi.com"/>
    <s v="12.3 Million"/>
    <n v="12300000"/>
    <n v="2861.2368999999999"/>
    <s v="Financial Services"/>
    <n v="66"/>
    <n v="12"/>
    <e v="#REF!"/>
    <n v="2012"/>
    <n v="1"/>
    <s v="Atlanta"/>
    <s v="Atlanta"/>
    <s v="Atlanta"/>
    <x v="13"/>
  </r>
  <r>
    <n v="122"/>
    <s v="https://www.inc.com/profile/potoo"/>
    <s v="Potoo"/>
    <s v="potoosolutions.com"/>
    <s v="6.6 Million"/>
    <n v="6600000"/>
    <n v="2812.6795999999999"/>
    <s v="Business Products &amp; Services"/>
    <n v="60"/>
    <n v="15"/>
    <e v="#REF!"/>
    <n v="2014"/>
    <n v="1"/>
    <s v="Bridgeport-Stamford-Norwalk, CT"/>
    <s v="Bridgeport-Stamford-Norwalk"/>
    <s v="Norwalk"/>
    <x v="28"/>
  </r>
  <r>
    <n v="123"/>
    <s v="https://www.inc.com/profile/parsons-xtreme-golf"/>
    <s v="Parsons Xtreme Golf"/>
    <s v="pxg.com"/>
    <s v="79 Million"/>
    <n v="79000000"/>
    <n v="2804.9504000000002"/>
    <s v="Consumer Products &amp; Services"/>
    <n v="196"/>
    <n v="32"/>
    <e v="#REF!"/>
    <n v="2014"/>
    <n v="1"/>
    <s v="Phoenix"/>
    <s v="Phoenix"/>
    <s v="Scottsdale"/>
    <x v="0"/>
  </r>
  <r>
    <n v="124"/>
    <s v="https://www.inc.com/profile/onfleet"/>
    <s v="Onfleet"/>
    <s v="http://onfleet.com"/>
    <s v="3.5 Million"/>
    <n v="3500000"/>
    <n v="2795.4056999999998"/>
    <s v="Logistics &amp; Transportation"/>
    <n v="19"/>
    <n v="7"/>
    <e v="#REF!"/>
    <n v="2012"/>
    <n v="1"/>
    <s v="San Francisco"/>
    <s v="San Francisco"/>
    <s v="San Francisco"/>
    <x v="9"/>
  </r>
  <r>
    <n v="125"/>
    <s v="https://www.inc.com/profile/patientpop"/>
    <s v="PatientPop"/>
    <s v="http://patientpop.com"/>
    <s v="38.8 Million"/>
    <n v="38800000"/>
    <n v="2781.5682000000002"/>
    <s v="Health"/>
    <n v="375"/>
    <n v="75"/>
    <e v="#REF!"/>
    <n v="2014"/>
    <n v="1"/>
    <s v="Los Angeles"/>
    <s v="Los Angeles"/>
    <s v="Santa Monica"/>
    <x v="9"/>
  </r>
  <r>
    <n v="126"/>
    <s v="https://www.inc.com/profile/gravity-resources"/>
    <s v="Gravity IT Resources"/>
    <s v="http://gravityitresources.com"/>
    <s v="4.7 Million"/>
    <n v="4700000"/>
    <n v="2773.5884000000001"/>
    <s v="Business Products &amp; Services"/>
    <n v="25"/>
    <n v="5"/>
    <e v="#REF!"/>
    <n v="2015"/>
    <n v="1"/>
    <s v="Miami"/>
    <s v="Miami"/>
    <s v="Fort Lauderdale"/>
    <x v="5"/>
  </r>
  <r>
    <n v="127"/>
    <s v="https://www.inc.com/profile/medlab-international"/>
    <s v="MedLab International"/>
    <s v="medlabgear.com"/>
    <s v="3.2 Million"/>
    <n v="3200000"/>
    <n v="2742.6432"/>
    <s v="Health"/>
    <n v="8"/>
    <n v="1"/>
    <e v="#REF!"/>
    <n v="2015"/>
    <n v="1"/>
    <s v=""/>
    <s v="-"/>
    <s v="Cortland"/>
    <x v="8"/>
  </r>
  <r>
    <n v="128"/>
    <s v="https://www.inc.com/profile/equity-help"/>
    <s v="Equity &amp; Help"/>
    <s v="equityandhelp.com"/>
    <s v="3.2 Million"/>
    <n v="3200000"/>
    <n v="2729.3507"/>
    <s v="Business Products &amp; Services"/>
    <n v="20"/>
    <n v="4"/>
    <e v="#REF!"/>
    <n v="2014"/>
    <n v="1"/>
    <s v="Tampa"/>
    <s v="Tampa"/>
    <s v="Clearwater"/>
    <x v="5"/>
  </r>
  <r>
    <n v="129"/>
    <s v="https://www.inc.com/profile/ridgeline-international"/>
    <s v="Ridgeline International"/>
    <s v="ridgelineintl.com"/>
    <s v="30 Million"/>
    <n v="30000000"/>
    <n v="2728.9886000000001"/>
    <s v="Telecommunications"/>
    <n v="125"/>
    <n v="8"/>
    <e v="#REF!"/>
    <n v="2015"/>
    <n v="1"/>
    <s v="Washington, DC"/>
    <s v="Washington"/>
    <s v="Tysons Corner"/>
    <x v="7"/>
  </r>
  <r>
    <n v="130"/>
    <s v="https://www.inc.com/profile/china-metal-solutions"/>
    <s v="China Metal Solutions"/>
    <s v="chinametalsolutions.com"/>
    <s v="3.1 Million"/>
    <n v="3100000"/>
    <n v="2704.9665"/>
    <s v="Manufacturing"/>
    <n v="5"/>
    <n v="1"/>
    <e v="#REF!"/>
    <n v="2015"/>
    <n v="1"/>
    <s v="Chicago"/>
    <s v="Chicago"/>
    <s v="Chicago"/>
    <x v="27"/>
  </r>
  <r>
    <n v="131"/>
    <s v="https://www.inc.com/profile/bluesky-resource-solutions"/>
    <s v="BlueSky Resource Solutions"/>
    <s v="http://blueskyrs.com"/>
    <s v="6.7 Million"/>
    <n v="6700000"/>
    <n v="2696.6318999999999"/>
    <s v="Business Products &amp; Services"/>
    <n v="98"/>
    <n v="12"/>
    <e v="#REF!"/>
    <n v="2013"/>
    <n v="1"/>
    <s v="Atlanta"/>
    <s v="Atlanta"/>
    <s v="Atlanta"/>
    <x v="13"/>
  </r>
  <r>
    <n v="132"/>
    <s v="https://www.inc.com/profile/centauri-health-solutions"/>
    <s v="Centauri Health Solutions"/>
    <s v="centaurihs.com"/>
    <s v="84.8 Million"/>
    <n v="84800000"/>
    <n v="2694.3301999999999"/>
    <s v="Health"/>
    <n v="941"/>
    <n v="51"/>
    <e v="#REF!"/>
    <n v="2014"/>
    <n v="1"/>
    <s v="Phoenix"/>
    <s v="Phoenix"/>
    <s v="scottsdale"/>
    <x v="0"/>
  </r>
  <r>
    <n v="133"/>
    <s v="https://www.inc.com/profile/celltrade-ny"/>
    <s v="CellTrade NY"/>
    <s v="celltradeny.com"/>
    <s v="12.4 Million"/>
    <n v="12400000"/>
    <n v="2689.6147999999998"/>
    <s v="Consumer Products &amp; Services"/>
    <n v="11"/>
    <n v="2"/>
    <e v="#REF!"/>
    <n v="2015"/>
    <n v="1"/>
    <s v="New York City"/>
    <s v="New York City"/>
    <s v="Hicksville"/>
    <x v="12"/>
  </r>
  <r>
    <n v="134"/>
    <s v="https://www.inc.com/profile/exabeam"/>
    <s v="Exabeam"/>
    <s v="exabeam.com"/>
    <s v="38.8 Million"/>
    <n v="38800000"/>
    <n v="2678.5391"/>
    <s v="Security"/>
    <n v="274"/>
    <n v="54"/>
    <e v="#REF!"/>
    <n v="2013"/>
    <n v="2"/>
    <s v="San Francisco"/>
    <s v="San Francisco"/>
    <s v="San Mateo"/>
    <x v="9"/>
  </r>
  <r>
    <n v="135"/>
    <s v="https://www.inc.com/profile/kinsmen-group"/>
    <s v="Kinsmen Group"/>
    <s v="kinsmengroup.com"/>
    <s v="4 Million"/>
    <n v="4000000"/>
    <n v="2668.0059000000001"/>
    <s v="Software"/>
    <n v="21"/>
    <n v="5"/>
    <e v="#REF!"/>
    <n v="2015"/>
    <n v="1"/>
    <s v="Philadelphia"/>
    <s v="Philadelphia"/>
    <s v="West Chester"/>
    <x v="4"/>
  </r>
  <r>
    <n v="136"/>
    <s v="https://www.inc.com/profile/owens-recovery-science"/>
    <s v="Owens Recovery Science"/>
    <s v="owensrecoveryscience.com"/>
    <s v="5.4 Million"/>
    <n v="5400000"/>
    <n v="2657.4126999999999"/>
    <s v="Health"/>
    <n v="6"/>
    <n v="2"/>
    <e v="#REF!"/>
    <n v="2015"/>
    <n v="1"/>
    <s v="San Antonio, TX"/>
    <s v="San Antonio"/>
    <s v="San Antonio"/>
    <x v="2"/>
  </r>
  <r>
    <n v="137"/>
    <s v="https://www.inc.com/profile/winit"/>
    <s v="WinIt"/>
    <s v="http://appwinit.com"/>
    <s v="6.5 Million"/>
    <n v="6500000"/>
    <n v="2635.922"/>
    <s v="Consumer Products &amp; Services"/>
    <n v="6"/>
    <n v="2"/>
    <e v="#REF!"/>
    <n v="2014"/>
    <n v="1"/>
    <s v="New York City"/>
    <s v="New York City"/>
    <s v="New York"/>
    <x v="12"/>
  </r>
  <r>
    <n v="138"/>
    <s v="https://www.inc.com/profile/techolution"/>
    <s v="Techolution"/>
    <s v="techolution.com"/>
    <s v="9.8 Million"/>
    <n v="9800000"/>
    <n v="2633.9524999999999"/>
    <s v="IT System Development"/>
    <n v="176"/>
    <n v="10"/>
    <e v="#REF!"/>
    <n v="2014"/>
    <n v="1"/>
    <s v="New York City"/>
    <s v="New York City"/>
    <s v="New York"/>
    <x v="12"/>
  </r>
  <r>
    <n v="139"/>
    <s v="https://www.inc.com/profile/solvix-solutions"/>
    <s v="Solvix Solutions"/>
    <s v="http://solvixsolutions.com"/>
    <s v="20.4 Million"/>
    <n v="20400000"/>
    <n v="2623.9495000000002"/>
    <s v="Computer Hardware"/>
    <n v="10"/>
    <n v="2"/>
    <e v="#REF!"/>
    <n v="2013"/>
    <n v="2"/>
    <s v="Philadelphia"/>
    <s v="Philadelphia"/>
    <s v="Marlton"/>
    <x v="6"/>
  </r>
  <r>
    <n v="140"/>
    <s v="https://www.inc.com/profile/lovebug-probiotics"/>
    <s v="LoveBug Probiotics"/>
    <s v="http://lovebugprobiotics.com"/>
    <s v="3.1 Million"/>
    <n v="3100000"/>
    <n v="2620.7597999999998"/>
    <s v="Consumer Products &amp; Services"/>
    <n v="4"/>
    <n v="2"/>
    <e v="#REF!"/>
    <n v="2015"/>
    <n v="1"/>
    <s v="New York City"/>
    <s v="New York City"/>
    <s v="New York"/>
    <x v="12"/>
  </r>
  <r>
    <n v="141"/>
    <s v="https://www.inc.com/profile/nationwide-pharmaceutical"/>
    <s v="Nationwide Pharmaceutical"/>
    <s v="nationwidepharmaceutical.com"/>
    <s v="7.1 Million"/>
    <n v="7100000"/>
    <n v="2618.0194999999999"/>
    <s v="Government Services"/>
    <n v="12"/>
    <n v="3"/>
    <e v="#REF!"/>
    <n v="2014"/>
    <n v="1"/>
    <s v="San Antonio, TX"/>
    <s v="San Antonio"/>
    <s v="San Antonio"/>
    <x v="2"/>
  </r>
  <r>
    <n v="142"/>
    <s v="https://www.inc.com/profile/freedom-forever"/>
    <s v="Freedom Forever"/>
    <s v="http://freedomforever.com"/>
    <s v="101.1 Million"/>
    <n v="101100000"/>
    <n v="2603.3870999999999"/>
    <s v="Energy"/>
    <n v="358"/>
    <n v="84"/>
    <e v="#REF!"/>
    <n v="2013"/>
    <n v="2"/>
    <s v="Inland Empire, CA"/>
    <s v="Inland Empire"/>
    <s v="Temecula"/>
    <x v="9"/>
  </r>
  <r>
    <n v="143"/>
    <s v="https://www.inc.com/profile/alpha-omega-integration"/>
    <s v="Alpha Omega Integration"/>
    <s v="alphaomegaintegration.com"/>
    <s v="25.1 Million"/>
    <n v="25100000"/>
    <n v="2596.3186000000001"/>
    <s v="Government Services"/>
    <n v="145"/>
    <n v="1"/>
    <e v="#REF!"/>
    <n v="2010"/>
    <n v="2"/>
    <s v="Washington, DC"/>
    <s v="Washington"/>
    <s v="Vienna"/>
    <x v="7"/>
  </r>
  <r>
    <n v="144"/>
    <s v="https://www.inc.com/profile/arsenal-strength"/>
    <s v="Arsenal Strength"/>
    <s v="http://myarsenalstrength.com"/>
    <s v="4.7 Million"/>
    <n v="4700000"/>
    <n v="2578.6271999999999"/>
    <s v="Business Products &amp; Services"/>
    <n v="4"/>
    <n v="2"/>
    <e v="#REF!"/>
    <n v="2014"/>
    <n v="1"/>
    <s v=""/>
    <s v="-"/>
    <s v="Knoxville"/>
    <x v="1"/>
  </r>
  <r>
    <n v="145"/>
    <s v="https://www.inc.com/profile/capital-brand-group"/>
    <s v="Capital Brand Group"/>
    <s v="http://capitalbrandgroup.com"/>
    <s v="3.5 Million"/>
    <n v="3500000"/>
    <n v="2564.3741"/>
    <s v="Construction"/>
    <n v="16"/>
    <n v="2"/>
    <e v="#REF!"/>
    <n v="2013"/>
    <n v="1"/>
    <s v="Washington, DC"/>
    <s v="Washington"/>
    <s v="Silver Spring"/>
    <x v="21"/>
  </r>
  <r>
    <n v="146"/>
    <s v="https://www.inc.com/profile/fedwriters"/>
    <s v="FedWriters"/>
    <s v="fedwriters.com"/>
    <s v="5.4 Million"/>
    <n v="5400000"/>
    <n v="2555.6570000000002"/>
    <s v="Government Services"/>
    <n v="57"/>
    <n v="1"/>
    <e v="#REF!"/>
    <n v="2010"/>
    <n v="2"/>
    <s v="Washington, DC"/>
    <s v="Washington"/>
    <s v="Fairfax"/>
    <x v="7"/>
  </r>
  <r>
    <n v="147"/>
    <s v="https://www.inc.com/profile/sethmar-transportation"/>
    <s v="Sethmar Transportation"/>
    <s v="sethmar.com"/>
    <s v="9.2 Million"/>
    <n v="9200000"/>
    <n v="2540.4144999999999"/>
    <s v="Logistics &amp; Transportation"/>
    <n v="18"/>
    <n v="1"/>
    <e v="#REF!"/>
    <n v="1999"/>
    <n v="1"/>
    <s v="Kansas City, MO-KS"/>
    <s v="Kansas City"/>
    <s v="Overland Park"/>
    <x v="26"/>
  </r>
  <r>
    <n v="148"/>
    <s v="https://www.inc.com/profile/hyperion-partners"/>
    <s v="Hyperion Partners"/>
    <s v="hyperionpartners.net"/>
    <s v="18.5 Million"/>
    <n v="18500000"/>
    <n v="2525.5636"/>
    <s v="Telecommunications"/>
    <n v="36"/>
    <n v="3"/>
    <e v="#REF!"/>
    <n v="2012"/>
    <n v="2"/>
    <s v="Las Vegas, NV"/>
    <s v="Las Vegas"/>
    <s v="Las Vegas"/>
    <x v="29"/>
  </r>
  <r>
    <n v="149"/>
    <s v="https://www.inc.com/profile/arcalea"/>
    <s v="Arcalea"/>
    <s v="arcalea.com"/>
    <s v="2.8 Million"/>
    <n v="2800000"/>
    <n v="2514.3020999999999"/>
    <s v="Advertising &amp; Marketing"/>
    <n v="12"/>
    <n v="2"/>
    <e v="#REF!"/>
    <n v="2015"/>
    <n v="1"/>
    <s v="Chicago"/>
    <s v="Chicago"/>
    <s v="Chicago"/>
    <x v="27"/>
  </r>
  <r>
    <n v="150"/>
    <s v="https://www.inc.com/profile/haga-kommer"/>
    <s v="Haga Kommer"/>
    <s v="hagakommer.com"/>
    <s v="5.5 Million"/>
    <n v="5500000"/>
    <n v="2506.9261999999999"/>
    <s v="Financial Services"/>
    <n v="55"/>
    <n v="1"/>
    <e v="#REF!"/>
    <n v="2006"/>
    <n v="2"/>
    <s v=""/>
    <s v="-"/>
    <s v="Fargo"/>
    <x v="30"/>
  </r>
  <r>
    <n v="151"/>
    <s v="https://www.inc.com/profile/waggl"/>
    <s v="Waggl"/>
    <s v="waggl.com"/>
    <s v="4.4 Million"/>
    <n v="4400000"/>
    <n v="2482.3452000000002"/>
    <s v="Software"/>
    <n v="55"/>
    <n v="6"/>
    <e v="#REF!"/>
    <n v="2014"/>
    <n v="1"/>
    <s v="San Francisco"/>
    <s v="San Francisco"/>
    <s v="Sausalito"/>
    <x v="9"/>
  </r>
  <r>
    <n v="152"/>
    <s v="https://www.inc.com/profile/roman-roofing"/>
    <s v="Roman Roofing"/>
    <s v="romanroofinginc.com"/>
    <s v="21.8 Million"/>
    <n v="21800000"/>
    <n v="2482.1293000000001"/>
    <s v="Construction"/>
    <n v="71"/>
    <n v="21"/>
    <e v="#REF!"/>
    <n v="2015"/>
    <n v="1"/>
    <s v=""/>
    <s v="-"/>
    <s v="Florida"/>
    <x v="5"/>
  </r>
  <r>
    <n v="153"/>
    <s v="https://www.inc.com/profile/akumina"/>
    <s v="Akumina"/>
    <s v="akumina.com"/>
    <s v="4.4 Million"/>
    <n v="4400000"/>
    <n v="2474.5437000000002"/>
    <s v="Software"/>
    <n v="48"/>
    <n v="20"/>
    <e v="#REF!"/>
    <n v="2011"/>
    <n v="1"/>
    <s v=""/>
    <s v="-"/>
    <s v="Nashua"/>
    <x v="31"/>
  </r>
  <r>
    <n v="154"/>
    <s v="https://www.inc.com/profile/shipmonk"/>
    <s v="ShipMonk"/>
    <s v="shipmonk.com"/>
    <s v="28.4 Million"/>
    <n v="28400000"/>
    <n v="2470.116"/>
    <s v="Logistics &amp; Transportation"/>
    <n v="350"/>
    <n v="30"/>
    <e v="#REF!"/>
    <n v="2014"/>
    <n v="2"/>
    <s v="Miami"/>
    <s v="Miami"/>
    <s v="Deerfield Beach"/>
    <x v="5"/>
  </r>
  <r>
    <n v="155"/>
    <s v="https://www.inc.com/profile/brillmediaco"/>
    <s v="BrillMedia.co"/>
    <s v="brillmedia.co"/>
    <s v="4 Million"/>
    <n v="4000000"/>
    <n v="2465.5724"/>
    <s v="Advertising &amp; Marketing"/>
    <n v="5"/>
    <n v="1"/>
    <e v="#REF!"/>
    <n v="2013"/>
    <n v="1"/>
    <s v="Los Angeles"/>
    <s v="Los Angeles"/>
    <s v="Lake Balboa"/>
    <x v="9"/>
  </r>
  <r>
    <n v="156"/>
    <s v="https://www.inc.com/profile/rocket-insights"/>
    <s v="Rocket Insights"/>
    <s v="http://rocketinsights.com"/>
    <s v="13.6 Million"/>
    <n v="13600000"/>
    <n v="2417.9715000000001"/>
    <s v="Software"/>
    <n v="58"/>
    <n v="5"/>
    <e v="#REF!"/>
    <n v="2015"/>
    <n v="1"/>
    <s v="Boston"/>
    <s v="Boston"/>
    <s v="Boston"/>
    <x v="24"/>
  </r>
  <r>
    <n v="157"/>
    <s v="https://www.inc.com/profile/tridant-solutions"/>
    <s v="Tridant Solutions"/>
    <s v="tridantsolutions.com"/>
    <s v="3 Million"/>
    <n v="3000000"/>
    <n v="2415.7359000000001"/>
    <s v="Government Services"/>
    <n v="42"/>
    <n v="5"/>
    <e v="#REF!"/>
    <n v="2005"/>
    <n v="2"/>
    <s v="Los Angeles"/>
    <s v="Los Angeles"/>
    <s v="Pasadena"/>
    <x v="9"/>
  </r>
  <r>
    <n v="158"/>
    <s v="https://www.inc.com/profile/esc-choice"/>
    <s v="ESC Choice"/>
    <s v="myesc.com"/>
    <s v="20.6 Million"/>
    <n v="20600000"/>
    <n v="2412.1028999999999"/>
    <s v="Human Resources"/>
    <n v="545"/>
    <n v="166"/>
    <e v="#REF!"/>
    <n v="2009"/>
    <n v="8"/>
    <s v=""/>
    <s v="-"/>
    <s v="Amherst"/>
    <x v="12"/>
  </r>
  <r>
    <n v="159"/>
    <s v="https://www.inc.com/profile/nugget"/>
    <s v="Nugget"/>
    <s v="nuggetcomfort.com"/>
    <s v="3 Million"/>
    <n v="3000000"/>
    <n v="2391.8562999999999"/>
    <s v="Consumer Products &amp; Services"/>
    <n v="15"/>
    <n v="3"/>
    <e v="#REF!"/>
    <n v="2014"/>
    <n v="1"/>
    <s v=""/>
    <s v="-"/>
    <s v="Hillsborough"/>
    <x v="18"/>
  </r>
  <r>
    <n v="160"/>
    <s v="https://www.inc.com/profile/octopi-brewing"/>
    <s v="Octopi Brewing"/>
    <s v="http://octopibrewing.com"/>
    <s v="4.9 Million"/>
    <n v="4900000"/>
    <n v="2383.9486000000002"/>
    <s v="Manufacturing"/>
    <n v="36"/>
    <n v="5"/>
    <e v="#REF!"/>
    <n v="2014"/>
    <n v="1"/>
    <s v="Madison, WI"/>
    <s v="Madison"/>
    <s v="Waunakee"/>
    <x v="19"/>
  </r>
  <r>
    <n v="161"/>
    <s v="https://www.inc.com/profile/knowbe4"/>
    <s v="KnowBe4"/>
    <s v="knowbe4.com"/>
    <s v="72.3 Million"/>
    <n v="72300000"/>
    <n v="2370.3591000000001"/>
    <s v="Security"/>
    <n v="650"/>
    <n v="200"/>
    <e v="#REF!"/>
    <n v="2010"/>
    <n v="4"/>
    <s v="Tampa"/>
    <s v="Tampa"/>
    <s v="Clearwater"/>
    <x v="5"/>
  </r>
  <r>
    <n v="162"/>
    <s v="https://www.inc.com/profile/kinect-solar"/>
    <s v="Kinect Solar"/>
    <s v="http://kinectsolar.com"/>
    <s v="13.3 Million"/>
    <n v="13300000"/>
    <n v="2358.2483000000002"/>
    <s v="Energy"/>
    <n v="8"/>
    <n v="2"/>
    <e v="#REF!"/>
    <n v="2015"/>
    <n v="1"/>
    <s v="Austin"/>
    <s v="Austin"/>
    <s v="Austin"/>
    <x v="2"/>
  </r>
  <r>
    <n v="163"/>
    <s v="https://www.inc.com/profile/compliancequest"/>
    <s v="ComplianceQuest"/>
    <s v="compliancequest.com"/>
    <s v="2.5 Million"/>
    <n v="2500000"/>
    <n v="2356.7775999999999"/>
    <s v="Software"/>
    <n v="60"/>
    <n v="25"/>
    <e v="#REF!"/>
    <n v="2013"/>
    <n v="1"/>
    <s v="Tampa"/>
    <s v="Tampa"/>
    <s v="Tampa"/>
    <x v="5"/>
  </r>
  <r>
    <n v="164"/>
    <s v="https://www.inc.com/profile/decisionpoint"/>
    <s v="DecisionPoint"/>
    <s v="decisionpointcorp.com"/>
    <s v="15.9 Million"/>
    <n v="15900000"/>
    <n v="2354.4234999999999"/>
    <s v="IT Management"/>
    <n v="100"/>
    <n v="6"/>
    <e v="#REF!"/>
    <n v="2011"/>
    <n v="1"/>
    <s v="Washington, DC"/>
    <s v="Washington"/>
    <s v="Gaithersburg"/>
    <x v="21"/>
  </r>
  <r>
    <n v="165"/>
    <s v="https://www.inc.com/profile/bombas"/>
    <s v="Bombas"/>
    <s v="bombas.com"/>
    <s v="100.8 Million"/>
    <n v="100800000"/>
    <n v="2345.0086000000001"/>
    <s v="Consumer Products &amp; Services"/>
    <n v="63"/>
    <n v="11"/>
    <e v="#REF!"/>
    <n v="2013"/>
    <n v="2"/>
    <s v="New York City"/>
    <s v="New York City"/>
    <s v="New York"/>
    <x v="12"/>
  </r>
  <r>
    <n v="166"/>
    <s v="https://www.inc.com/profile/jonas-paul-eyewear"/>
    <s v="Jonas Paul Eyewear"/>
    <s v="jonaspauleyewear.com"/>
    <s v="3 Million"/>
    <n v="3000000"/>
    <n v="2339.9301999999998"/>
    <s v="Consumer Products &amp; Services"/>
    <n v="12"/>
    <n v="3"/>
    <e v="#REF!"/>
    <n v="2013"/>
    <n v="1"/>
    <s v=""/>
    <s v="-"/>
    <s v="Grand Rapids"/>
    <x v="20"/>
  </r>
  <r>
    <n v="167"/>
    <s v="https://www.inc.com/profile/tamimi-pharmacy"/>
    <s v="Tamimi Pharmacy"/>
    <s v="http://salhabpharmacy.com"/>
    <s v="15.5 Million"/>
    <n v="15500000"/>
    <n v="2313.8368999999998"/>
    <s v="Health"/>
    <n v="40"/>
    <n v="8"/>
    <e v="#REF!"/>
    <n v="2013"/>
    <n v="1"/>
    <s v="Tampa"/>
    <s v="Tampa"/>
    <s v="Temple Terrace"/>
    <x v="5"/>
  </r>
  <r>
    <n v="168"/>
    <s v="https://www.inc.com/profile/ad-hoc"/>
    <s v="Ad Hoc"/>
    <s v="adhoc.team"/>
    <s v="53.1 Million"/>
    <n v="53100000"/>
    <n v="2305.0499"/>
    <s v="Government Services"/>
    <n v="199"/>
    <n v="2"/>
    <e v="#REF!"/>
    <n v="2014"/>
    <n v="1"/>
    <s v="Washington, DC"/>
    <s v="Washington"/>
    <s v="Silver Spring"/>
    <x v="21"/>
  </r>
  <r>
    <n v="169"/>
    <s v="https://www.inc.com/profile/valify"/>
    <s v="Valify"/>
    <s v="getvalify.com"/>
    <s v="3.1 Million"/>
    <n v="3100000"/>
    <n v="2276.0888"/>
    <s v="Software"/>
    <n v="36"/>
    <n v="7"/>
    <e v="#REF!"/>
    <n v="2014"/>
    <n v="1"/>
    <s v="Dallas"/>
    <s v="Dallas"/>
    <s v="Frisco"/>
    <x v="2"/>
  </r>
  <r>
    <n v="170"/>
    <s v="https://www.inc.com/profile/sapper-consulting"/>
    <s v="Sapper Consulting"/>
    <s v="sapperconsulting.com"/>
    <s v="6.4 Million"/>
    <n v="6400000"/>
    <n v="2274.4095000000002"/>
    <s v="Advertising &amp; Marketing"/>
    <n v="90"/>
    <n v="6"/>
    <e v="#REF!"/>
    <n v="2014"/>
    <n v="2"/>
    <s v="St. Louis, MO-IL"/>
    <s v="St. Louis"/>
    <s v="St. Louis"/>
    <x v="32"/>
  </r>
  <r>
    <n v="171"/>
    <s v="https://www.inc.com/profile/privy"/>
    <s v="Privy"/>
    <s v="http://privy.com"/>
    <s v="3 Million"/>
    <n v="3000000"/>
    <n v="2262.8640999999998"/>
    <s v="Advertising &amp; Marketing"/>
    <n v="30"/>
    <n v="3"/>
    <e v="#REF!"/>
    <n v="2012"/>
    <n v="1"/>
    <s v="Boston"/>
    <s v="Boston"/>
    <s v="Boston"/>
    <x v="24"/>
  </r>
  <r>
    <n v="172"/>
    <s v="https://www.inc.com/profile/scooch"/>
    <s v="Scooch"/>
    <s v="scoochcase.com"/>
    <s v="5.7 Million"/>
    <n v="5700000"/>
    <n v="2248.4713000000002"/>
    <s v="Consumer Products &amp; Services"/>
    <n v="8"/>
    <n v="3"/>
    <e v="#REF!"/>
    <n v="2015"/>
    <n v="1"/>
    <s v="Indianapolis, IN"/>
    <s v="Indianapolis"/>
    <s v="Noblesville"/>
    <x v="33"/>
  </r>
  <r>
    <n v="173"/>
    <s v="https://www.inc.com/profile/monkedia"/>
    <s v="Monkedia"/>
    <s v="monkedia.com"/>
    <s v="17.4 Million"/>
    <n v="17400000"/>
    <n v="2240.0028000000002"/>
    <s v="Advertising &amp; Marketing"/>
    <n v="48"/>
    <n v="2"/>
    <e v="#REF!"/>
    <n v="2014"/>
    <n v="2"/>
    <s v="Dallas"/>
    <s v="Dallas"/>
    <s v="Irving"/>
    <x v="2"/>
  </r>
  <r>
    <n v="174"/>
    <s v="https://www.inc.com/profile/upshow"/>
    <s v="UPshow"/>
    <s v="upshow.tv"/>
    <s v="2.6 Million"/>
    <n v="2600000"/>
    <n v="2235.9439000000002"/>
    <s v="Business Products &amp; Services"/>
    <n v="30"/>
    <n v="8"/>
    <e v="#REF!"/>
    <n v="2015"/>
    <n v="1"/>
    <s v="Chicago"/>
    <s v="Chicago"/>
    <s v="Chicago"/>
    <x v="27"/>
  </r>
  <r>
    <n v="175"/>
    <s v="https://www.inc.com/profile/campuslogic"/>
    <s v="CampusLogic"/>
    <s v="campuslogic.com"/>
    <s v="14.2 Million"/>
    <n v="14200000"/>
    <n v="2233.8330999999998"/>
    <s v="Software"/>
    <n v="105"/>
    <n v="25"/>
    <e v="#REF!"/>
    <n v="2011"/>
    <n v="3"/>
    <s v="Phoenix"/>
    <s v="Phoenix"/>
    <s v="Chandler,"/>
    <x v="0"/>
  </r>
  <r>
    <n v="176"/>
    <s v="https://www.inc.com/profile/pcc-cleaning-and-maintenance"/>
    <s v="PCC Cleaning and Maintenance"/>
    <s v="pcccleaning.com"/>
    <s v="12 Million"/>
    <n v="12000000"/>
    <n v="2230.9276"/>
    <s v="Environmental Services"/>
    <n v="80"/>
    <n v="40"/>
    <e v="#REF!"/>
    <n v="2015"/>
    <n v="1"/>
    <s v="New York City"/>
    <s v="New York City"/>
    <s v="Brooklyn"/>
    <x v="12"/>
  </r>
  <r>
    <n v="177"/>
    <s v="https://www.inc.com/profile/quirk-creative"/>
    <s v="Quirk Creative"/>
    <s v="findyourquirk.com"/>
    <s v="3.3 Million"/>
    <n v="3300000"/>
    <n v="2205.1824000000001"/>
    <s v="Advertising &amp; Marketing"/>
    <n v="9"/>
    <n v="2"/>
    <e v="#REF!"/>
    <n v="2015"/>
    <n v="1"/>
    <s v="New York City"/>
    <s v="New York City"/>
    <s v="Brooklyn"/>
    <x v="12"/>
  </r>
  <r>
    <n v="178"/>
    <s v="https://www.inc.com/profile/tricopian"/>
    <s v="Tricopian"/>
    <s v="fuel-rod.com"/>
    <s v="7 Million"/>
    <n v="7000000"/>
    <n v="2171.9647"/>
    <s v="Consumer Products &amp; Services"/>
    <n v="18"/>
    <n v="5"/>
    <e v="#REF!"/>
    <n v="2011"/>
    <n v="1"/>
    <s v="San Diego"/>
    <s v="San Diego"/>
    <s v="Poway"/>
    <x v="9"/>
  </r>
  <r>
    <n v="179"/>
    <s v="https://www.inc.com/profile/efficient-home-services-of-florida"/>
    <s v="Efficient Home Services of Florida"/>
    <s v="ehsfl.com"/>
    <s v="9.9 Million"/>
    <n v="9900000"/>
    <n v="2155.4069"/>
    <s v="Energy"/>
    <n v="50"/>
    <n v="10"/>
    <e v="#REF!"/>
    <n v="2011"/>
    <n v="1"/>
    <s v="Tampa"/>
    <s v="Tampa"/>
    <s v="Tampa"/>
    <x v="5"/>
  </r>
  <r>
    <n v="180"/>
    <s v="https://www.inc.com/profile/fitness-cubed"/>
    <s v="Fitness Cubed"/>
    <s v="cubii.com"/>
    <s v="10.3 Million"/>
    <n v="10300000"/>
    <n v="2142.2694999999999"/>
    <s v="Manufacturing"/>
    <n v="13"/>
    <n v="3"/>
    <e v="#REF!"/>
    <n v="2014"/>
    <n v="1"/>
    <s v="Chicago"/>
    <s v="Chicago"/>
    <s v="Chicago"/>
    <x v="27"/>
  </r>
  <r>
    <n v="181"/>
    <s v="https://www.inc.com/profile/velox-media"/>
    <s v="Velox Media"/>
    <s v="veloxmedia.com"/>
    <s v="3.1 Million"/>
    <n v="3100000"/>
    <n v="2142.0754000000002"/>
    <s v="Advertising &amp; Marketing"/>
    <n v="41"/>
    <n v="1"/>
    <e v="#REF!"/>
    <n v="2007"/>
    <n v="1"/>
    <s v="Boise City-Nampa, ID"/>
    <s v="Boise City-Nampa"/>
    <s v="Boise"/>
    <x v="15"/>
  </r>
  <r>
    <n v="182"/>
    <s v="https://www.inc.com/profile/1link-technology"/>
    <s v="1Link Technology"/>
    <s v="http://1linktechnology.com"/>
    <s v="4.6 Million"/>
    <n v="4600000"/>
    <n v="2138.2033999999999"/>
    <s v="IT Management"/>
    <n v="55"/>
    <n v="20"/>
    <e v="#REF!"/>
    <n v="2014"/>
    <n v="1"/>
    <s v=""/>
    <s v="-"/>
    <s v="Germantown"/>
    <x v="1"/>
  </r>
  <r>
    <n v="183"/>
    <s v="https://www.inc.com/profile/quadrant-resource"/>
    <s v="Quadrant Resource"/>
    <s v="http://quadrantresource.com"/>
    <s v="12.8 Million"/>
    <n v="12800000"/>
    <n v="2122.6612"/>
    <s v="Software"/>
    <n v="100"/>
    <n v="15"/>
    <e v="#REF!"/>
    <n v="2004"/>
    <n v="2"/>
    <s v="Seattle"/>
    <s v="Seattle"/>
    <s v="Redmond"/>
    <x v="11"/>
  </r>
  <r>
    <n v="184"/>
    <s v="https://www.inc.com/profile/myhealth"/>
    <s v="MyHealth"/>
    <s v="chartrequest.com"/>
    <s v="2.7 Million"/>
    <n v="2700000"/>
    <n v="2116.4110000000001"/>
    <s v="Health"/>
    <n v="64"/>
    <n v="12"/>
    <e v="#REF!"/>
    <n v="2015"/>
    <n v="1"/>
    <s v="Atlanta"/>
    <s v="Atlanta"/>
    <s v="Brookhaven"/>
    <x v="13"/>
  </r>
  <r>
    <n v="185"/>
    <s v="https://www.inc.com/profile/velocity-global"/>
    <s v="Velocity Global"/>
    <s v="velocityglobal.com"/>
    <s v="85.8 Million"/>
    <n v="85800000"/>
    <n v="2112.1974"/>
    <s v="Business Products &amp; Services"/>
    <n v="103"/>
    <n v="3"/>
    <e v="#REF!"/>
    <n v="2014"/>
    <n v="2"/>
    <s v="Denver"/>
    <s v="Denver"/>
    <s v="Denver"/>
    <x v="10"/>
  </r>
  <r>
    <n v="186"/>
    <s v="https://www.inc.com/profile/oseth-group"/>
    <s v="Oseth Group"/>
    <s v="osethgroup.com"/>
    <s v="5.4 Million"/>
    <n v="5400000"/>
    <n v="2107.0365000000002"/>
    <s v="Construction"/>
    <n v="23"/>
    <n v="1"/>
    <e v="#REF!"/>
    <n v="2015"/>
    <n v="1"/>
    <s v="Washington, DC"/>
    <s v="Washington"/>
    <s v="Sterling"/>
    <x v="7"/>
  </r>
  <r>
    <n v="187"/>
    <s v="https://www.inc.com/profile/koia"/>
    <s v="Koia"/>
    <s v="drinkkoia.com"/>
    <s v="8.2 Million"/>
    <n v="8199999.9999999991"/>
    <n v="2100.9602"/>
    <s v="Food &amp; Beverage"/>
    <n v="15"/>
    <n v="1"/>
    <e v="#REF!"/>
    <n v="2013"/>
    <n v="1"/>
    <s v="Los Angeles"/>
    <s v="Los Angeles"/>
    <s v="San Diego"/>
    <x v="9"/>
  </r>
  <r>
    <n v="188"/>
    <s v="https://www.inc.com/profile/sifted"/>
    <s v="Sifted"/>
    <s v="sifted.co"/>
    <s v="6.9 Million"/>
    <n v="6900000"/>
    <n v="2099.2096999999999"/>
    <s v="Food &amp; Beverage"/>
    <n v="142"/>
    <n v="6"/>
    <e v="#REF!"/>
    <n v="2015"/>
    <n v="1"/>
    <s v="Atlanta"/>
    <s v="Atlanta"/>
    <s v="Atlanta"/>
    <x v="13"/>
  </r>
  <r>
    <n v="189"/>
    <s v="https://www.inc.com/profile/prx-performance"/>
    <s v="PRx Performance"/>
    <s v="prxperformance.com"/>
    <s v="7.2 Million"/>
    <n v="7200000"/>
    <n v="2097.5284999999999"/>
    <s v="Retail"/>
    <n v="18"/>
    <n v="3"/>
    <e v="#REF!"/>
    <n v="2013"/>
    <n v="2"/>
    <s v=""/>
    <s v="-"/>
    <s v="Fargo"/>
    <x v="30"/>
  </r>
  <r>
    <n v="190"/>
    <s v="https://www.inc.com/profile/universal-yums"/>
    <s v="Universal Yums"/>
    <s v="http://universalyums.com"/>
    <s v="12.7 Million"/>
    <n v="12700000"/>
    <n v="2095.6151"/>
    <s v="Food &amp; Beverage"/>
    <n v="28"/>
    <n v="2"/>
    <e v="#REF!"/>
    <n v="2014"/>
    <n v="1"/>
    <s v="New York City"/>
    <s v="New York City"/>
    <s v="Parsippany-Troy Hills"/>
    <x v="6"/>
  </r>
  <r>
    <n v="191"/>
    <s v="https://www.inc.com/profile/bridge-brothers"/>
    <s v="Bridge Brothers"/>
    <s v="http://bridgebrothers.com"/>
    <s v="4.1 Million"/>
    <n v="4099999.9999999995"/>
    <n v="2081.8944999999999"/>
    <s v="Manufacturing"/>
    <n v="14"/>
    <n v="1"/>
    <e v="#REF!"/>
    <n v="2015"/>
    <n v="1"/>
    <s v="Atlanta"/>
    <s v="Atlanta"/>
    <s v="Atlanta"/>
    <x v="13"/>
  </r>
  <r>
    <n v="192"/>
    <s v="https://www.inc.com/profile/dynamic-systems-technology"/>
    <s v="Dynamic Systems Technology"/>
    <s v="http://dystech.com"/>
    <s v="24.7 Million"/>
    <n v="24700000"/>
    <n v="2077.0156000000002"/>
    <s v="Government Services"/>
    <n v="350"/>
    <n v="35"/>
    <e v="#REF!"/>
    <n v="1995"/>
    <n v="4"/>
    <s v="Washington, DC"/>
    <s v="Washington"/>
    <s v="Fairfax"/>
    <x v="7"/>
  </r>
  <r>
    <n v="193"/>
    <s v="https://www.inc.com/profile/supinf-technologies"/>
    <s v="Supinf Technologies"/>
    <s v="supinf-tech.com"/>
    <s v="4.5 Million"/>
    <n v="4500000"/>
    <n v="2076.8838999999998"/>
    <s v="Government Services"/>
    <n v="10"/>
    <n v="2"/>
    <e v="#REF!"/>
    <n v="2009"/>
    <n v="1"/>
    <s v="Washington, DC"/>
    <s v="Washington"/>
    <s v="Rockville"/>
    <x v="21"/>
  </r>
  <r>
    <n v="194"/>
    <s v="https://www.inc.com/profile/davis-cargo"/>
    <s v="Davis Cargo"/>
    <s v="daviscargo.com"/>
    <s v="32.9 Million"/>
    <n v="32900000"/>
    <n v="2068.4929000000002"/>
    <s v="Logistics &amp; Transportation"/>
    <n v="45"/>
    <n v="4"/>
    <e v="#REF!"/>
    <n v="2014"/>
    <n v="1"/>
    <s v="Orlando, FL"/>
    <s v="Orlando"/>
    <s v="orlando"/>
    <x v="5"/>
  </r>
  <r>
    <n v="195"/>
    <s v="https://www.inc.com/profile/polaris-energy-services"/>
    <s v="Polaris Energy Services"/>
    <s v="polarisenergyservices.com"/>
    <s v="2.2 Million"/>
    <n v="2200000"/>
    <n v="2047.1978999999999"/>
    <s v="Energy"/>
    <n v="10"/>
    <n v="2"/>
    <e v="#REF!"/>
    <n v="2014"/>
    <n v="1"/>
    <s v=""/>
    <s v="-"/>
    <s v="San Luis Obispo"/>
    <x v="9"/>
  </r>
  <r>
    <n v="196"/>
    <s v="https://www.inc.com/profile/setschedule"/>
    <s v="SetSchedule"/>
    <s v="setschedule.com"/>
    <s v="3.6 Million"/>
    <n v="3600000"/>
    <n v="2037.4483"/>
    <s v="Real Estate"/>
    <n v="62"/>
    <n v="5"/>
    <e v="#REF!"/>
    <n v="2014"/>
    <n v="1"/>
    <s v="Los Angeles"/>
    <s v="Los Angeles"/>
    <s v="Irvine"/>
    <x v="9"/>
  </r>
  <r>
    <n v="197"/>
    <s v="https://www.inc.com/profile/l2-defense"/>
    <s v="L2 Defense"/>
    <s v="l2defense.com"/>
    <s v="20.8 Million"/>
    <n v="20800000"/>
    <n v="2037.0893000000001"/>
    <s v="Government Services"/>
    <n v="60"/>
    <n v="10"/>
    <e v="#REF!"/>
    <n v="2012"/>
    <n v="3"/>
    <s v="Baltimore"/>
    <s v="Baltimore"/>
    <s v="Middle River"/>
    <x v="21"/>
  </r>
  <r>
    <n v="198"/>
    <s v="https://www.inc.com/profile/motivosity"/>
    <s v="Motivosity"/>
    <s v="http://motivosity.com/index.html"/>
    <s v="3.6 Million"/>
    <n v="3600000"/>
    <n v="2029.6605999999999"/>
    <s v="Software"/>
    <n v="18"/>
    <n v="4"/>
    <e v="#REF!"/>
    <n v="2013"/>
    <n v="1"/>
    <s v="Provo-Orem, UT"/>
    <s v="Provo-Orem"/>
    <s v="Orem"/>
    <x v="16"/>
  </r>
  <r>
    <n v="199"/>
    <s v="https://www.inc.com/profile/advoc8"/>
    <s v="Advoc8"/>
    <s v="http://advoc8.com"/>
    <s v="14.3 Million"/>
    <n v="14300000"/>
    <n v="2026.9981"/>
    <s v="Advertising &amp; Marketing"/>
    <n v="30"/>
    <n v="1"/>
    <e v="#REF!"/>
    <n v="2015"/>
    <n v="1"/>
    <s v="Washington, DC"/>
    <s v="Washington"/>
    <s v="Washington"/>
    <x v="34"/>
  </r>
  <r>
    <n v="200"/>
    <s v="https://www.inc.com/profile/real-plans"/>
    <s v="Real Plans"/>
    <s v="http://realplans.com"/>
    <s v="4 Million"/>
    <n v="4000000"/>
    <n v="2018.2299"/>
    <s v="Software"/>
    <n v="23"/>
    <n v="8"/>
    <e v="#REF!"/>
    <n v="2014"/>
    <n v="2"/>
    <s v="Los Angeles"/>
    <s v="Los Angeles"/>
    <s v="Walnut"/>
    <x v="9"/>
  </r>
  <r>
    <n v="201"/>
    <s v="https://www.inc.com/profile/axiom-strategies"/>
    <s v="Axiom Strategies"/>
    <s v="axiomstrategies.com"/>
    <s v="138.4 Million"/>
    <n v="138400000"/>
    <n v="2013.4739999999999"/>
    <s v="Advertising &amp; Marketing"/>
    <n v="102"/>
    <n v="27"/>
    <e v="#REF!"/>
    <n v="2005"/>
    <n v="1"/>
    <s v="Kansas City, MO-KS"/>
    <s v="Kansas City"/>
    <s v="Kansas City"/>
    <x v="32"/>
  </r>
  <r>
    <n v="202"/>
    <s v="https://www.inc.com/profile/midway-staffing"/>
    <s v="Midway Staffing"/>
    <s v="midwaystaffing.com"/>
    <s v="40.5 Million"/>
    <n v="40500000"/>
    <n v="2007.0455999999999"/>
    <s v="Business Products &amp; Services"/>
    <n v="2330"/>
    <n v="220"/>
    <e v="#REF!"/>
    <n v="2015"/>
    <n v="1"/>
    <s v="Chicago"/>
    <s v="Chicago"/>
    <s v="Berwyn"/>
    <x v="27"/>
  </r>
  <r>
    <n v="203"/>
    <s v="https://www.inc.com/profile/perfect-part"/>
    <s v="Perfect Part"/>
    <s v="theperfectpart.net"/>
    <s v="2.3 Million"/>
    <n v="2300000"/>
    <n v="2004.3858"/>
    <s v="Telecommunications"/>
    <n v="5"/>
    <n v="2"/>
    <e v="#REF!"/>
    <n v="2013"/>
    <n v="1"/>
    <s v="Los Angeles"/>
    <s v="Los Angeles"/>
    <s v="North Hollywood"/>
    <x v="9"/>
  </r>
  <r>
    <n v="204"/>
    <s v="https://www.inc.com/profile/silverline-home-remodeling"/>
    <s v="Silverline Home Remodeling"/>
    <s v="silverlinebuilder.com"/>
    <s v="2.2 Million"/>
    <n v="2200000"/>
    <n v="1996.5182"/>
    <s v="Construction"/>
    <n v="5"/>
    <n v="1"/>
    <e v="#REF!"/>
    <n v="2014"/>
    <n v="1"/>
    <s v="Los Angeles"/>
    <s v="Los Angeles"/>
    <s v="Canoga Park"/>
    <x v="9"/>
  </r>
  <r>
    <n v="205"/>
    <s v="https://www.inc.com/profile/maxim-zenwise-opco"/>
    <s v="Maxim Zenwise Opco"/>
    <s v="zenwisehealth.com"/>
    <s v="37.5 Million"/>
    <n v="37500000"/>
    <n v="1987.4327000000001"/>
    <s v="Consumer Products &amp; Services"/>
    <n v="25"/>
    <n v="3"/>
    <e v="#REF!"/>
    <n v="2014"/>
    <n v="1"/>
    <s v="Orlando, FL"/>
    <s v="Orlando"/>
    <s v="Orlando"/>
    <x v="5"/>
  </r>
  <r>
    <n v="206"/>
    <s v="https://www.inc.com/profile/world-housing-solution"/>
    <s v="World Housing Solution"/>
    <s v="worldhousingsolution.com"/>
    <s v="5.1 Million"/>
    <n v="5100000"/>
    <n v="1972.0256999999999"/>
    <s v="Manufacturing"/>
    <n v="29"/>
    <n v="3"/>
    <e v="#REF!"/>
    <n v="2011"/>
    <n v="2"/>
    <s v="Orlando, FL"/>
    <s v="Orlando"/>
    <s v="SANFORD"/>
    <x v="5"/>
  </r>
  <r>
    <n v="207"/>
    <s v="https://www.inc.com/profile/city-ventures"/>
    <s v="City Ventures"/>
    <s v="city-ventures.com"/>
    <s v="113.5 Million"/>
    <n v="113500000"/>
    <n v="1967.9181000000001"/>
    <s v="Real Estate"/>
    <n v="250"/>
    <n v="50"/>
    <e v="#REF!"/>
    <n v="2013"/>
    <n v="2"/>
    <s v="Omaha-Council Bluffs, NE-IA"/>
    <s v="Omaha-Council Bluffs"/>
    <s v="Omaha"/>
    <x v="35"/>
  </r>
  <r>
    <n v="208"/>
    <s v="https://www.inc.com/profile/web-presence"/>
    <s v="Web Presence"/>
    <s v="netreputation.com"/>
    <s v="3.9 Million"/>
    <n v="3900000"/>
    <n v="1963.2293"/>
    <s v="Advertising &amp; Marketing"/>
    <n v="23"/>
    <n v="5"/>
    <e v="#REF!"/>
    <n v="2014"/>
    <n v="1"/>
    <s v=""/>
    <s v="-"/>
    <s v="Sarasota"/>
    <x v="5"/>
  </r>
  <r>
    <n v="209"/>
    <s v="https://www.inc.com/profile/energy-earth"/>
    <s v="Energy Earth"/>
    <s v="energyearth.com"/>
    <s v="22.3 Million"/>
    <n v="22300000"/>
    <n v="1952.8258000000001"/>
    <s v="Advertising &amp; Marketing"/>
    <n v="42"/>
    <n v="14"/>
    <e v="#REF!"/>
    <n v="2011"/>
    <n v="1"/>
    <s v=""/>
    <s v="-"/>
    <s v="Chattanooga"/>
    <x v="1"/>
  </r>
  <r>
    <n v="210"/>
    <s v="https://www.inc.com/profile/empowered-electric"/>
    <s v="Empowered Electric"/>
    <s v="empoweredkc.com"/>
    <s v="3.6 Million"/>
    <n v="3600000"/>
    <n v="1944.0214000000001"/>
    <s v="Construction"/>
    <n v="28"/>
    <n v="4"/>
    <e v="#REF!"/>
    <n v="2015"/>
    <n v="1"/>
    <s v="Kansas City, MO-KS"/>
    <s v="Kansas City"/>
    <s v="North Kansas City"/>
    <x v="32"/>
  </r>
  <r>
    <n v="211"/>
    <s v="https://www.inc.com/profile/bookkeeper-business-launch"/>
    <s v="Bookkeeper Business Launch"/>
    <s v="learntobeabookkeeper.com"/>
    <s v="4.4 Million"/>
    <n v="4400000"/>
    <n v="1939.8376000000001"/>
    <s v="Education"/>
    <n v="8"/>
    <n v="1"/>
    <e v="#REF!"/>
    <n v="2015"/>
    <n v="1"/>
    <s v=""/>
    <s v="-"/>
    <s v="Cheyenne"/>
    <x v="36"/>
  </r>
  <r>
    <n v="212"/>
    <s v="https://www.inc.com/profile/noom"/>
    <s v="Noom"/>
    <s v="noom.com/#"/>
    <s v="61.1 Million"/>
    <n v="61100000"/>
    <n v="1938.0352"/>
    <s v="Health"/>
    <n v="1246"/>
    <n v="105"/>
    <e v="#REF!"/>
    <n v="2008"/>
    <n v="1"/>
    <s v="New York City"/>
    <s v="New York City"/>
    <s v="New York City"/>
    <x v="12"/>
  </r>
  <r>
    <n v="213"/>
    <s v="https://www.inc.com/profile/zenith-engineers"/>
    <s v="Zenith Engineers"/>
    <s v="zenithengineers.com"/>
    <s v="2.7 Million"/>
    <n v="2700000"/>
    <n v="1924.2817"/>
    <s v="Engineering"/>
    <n v="30"/>
    <n v="6"/>
    <e v="#REF!"/>
    <n v="2009"/>
    <n v="2"/>
    <s v="San Francisco"/>
    <s v="San Francisco"/>
    <s v="Hayward"/>
    <x v="9"/>
  </r>
  <r>
    <n v="214"/>
    <s v="https://www.inc.com/profile/lets-make-a-lead"/>
    <s v="Let's Make A Lead"/>
    <s v="adopt-a-contractor.com"/>
    <s v="4.1 Million"/>
    <n v="4099999.9999999995"/>
    <n v="1918.6756"/>
    <s v="Business Products &amp; Services"/>
    <n v="14"/>
    <n v="2"/>
    <e v="#REF!"/>
    <n v="2014"/>
    <n v="1"/>
    <s v="Miami"/>
    <s v="Miami"/>
    <s v="Miami"/>
    <x v="5"/>
  </r>
  <r>
    <n v="215"/>
    <s v="https://www.inc.com/profile/momentum-solar"/>
    <s v="Momentum Solar"/>
    <s v="momentumsolar.com"/>
    <s v="161.8 Million"/>
    <n v="161800000"/>
    <n v="1917.0019"/>
    <s v="Energy"/>
    <n v="1160"/>
    <n v="40"/>
    <e v="#REF!"/>
    <n v="2009"/>
    <n v="4"/>
    <s v="New York City"/>
    <s v="New York City"/>
    <s v="South Plainfield"/>
    <x v="6"/>
  </r>
  <r>
    <n v="216"/>
    <s v="https://www.inc.com/profile/radius-networks"/>
    <s v="Radius Networks"/>
    <s v="radiusnetworks.com"/>
    <s v="31.5 Million"/>
    <n v="31500000"/>
    <n v="1915.1007"/>
    <s v="Software"/>
    <n v="54"/>
    <n v="21"/>
    <e v="#REF!"/>
    <n v="2011"/>
    <n v="2"/>
    <s v="Washington, DC"/>
    <s v="Washington"/>
    <s v="Washington"/>
    <x v="34"/>
  </r>
  <r>
    <n v="217"/>
    <s v="https://www.inc.com/profile/fattmerchant"/>
    <s v="Fattmerchant"/>
    <s v="fattmerchant.com"/>
    <s v="4.5 Million"/>
    <n v="4500000"/>
    <n v="1914.7356"/>
    <s v="Financial Services"/>
    <n v="75"/>
    <n v="5"/>
    <e v="#REF!"/>
    <n v="2014"/>
    <n v="1"/>
    <s v="Orlando, FL"/>
    <s v="Orlando"/>
    <s v="Orlando"/>
    <x v="5"/>
  </r>
  <r>
    <n v="218"/>
    <s v="https://www.inc.com/profile/infinium-group"/>
    <s v="Infinium Group"/>
    <s v="infiniumhr.com"/>
    <s v="3.5 Million"/>
    <n v="3500000"/>
    <n v="1905.462"/>
    <s v="Human Resources"/>
    <n v="8"/>
    <n v="3"/>
    <e v="#REF!"/>
    <n v="2014"/>
    <n v="1"/>
    <s v="Inland Empire, CA"/>
    <s v="Inland Empire"/>
    <s v="MURRIETA"/>
    <x v="9"/>
  </r>
  <r>
    <n v="219"/>
    <s v="https://www.inc.com/profile/global-memory-procurement-corporation-dba-memorynet"/>
    <s v="Memory.net"/>
    <s v="http://memory.net"/>
    <s v="18.7 Million"/>
    <n v="18700000"/>
    <n v="1901.165"/>
    <s v="Computer Hardware"/>
    <n v="11"/>
    <n v="4"/>
    <e v="#REF!"/>
    <n v="2000"/>
    <n v="1"/>
    <s v="Los Angeles"/>
    <s v="Los Angeles"/>
    <s v="SAN CLEMENTE"/>
    <x v="9"/>
  </r>
  <r>
    <n v="220"/>
    <s v="https://www.inc.com/profile/factorypure"/>
    <s v="FactoryPure"/>
    <s v="factorypure.com"/>
    <s v="6.1 Million"/>
    <n v="6100000"/>
    <n v="1882.7744"/>
    <s v="Retail"/>
    <n v="5"/>
    <n v="2"/>
    <e v="#REF!"/>
    <n v="2013"/>
    <n v="1"/>
    <s v="San Antonio, TX"/>
    <s v="San Antonio"/>
    <s v="san antonio"/>
    <x v="2"/>
  </r>
  <r>
    <n v="221"/>
    <s v="https://www.inc.com/profile/untappd"/>
    <s v="Untappd"/>
    <s v="untappd.com"/>
    <s v="10 Million"/>
    <n v="10000000"/>
    <n v="1882.0256999999999"/>
    <s v="Software"/>
    <n v="90"/>
    <n v="2"/>
    <e v="#REF!"/>
    <n v="2010"/>
    <n v="3"/>
    <s v=""/>
    <s v="-"/>
    <s v="Wilmington"/>
    <x v="18"/>
  </r>
  <r>
    <n v="222"/>
    <s v="https://www.inc.com/profile/mikmak"/>
    <s v="MikMak"/>
    <s v="mikmak.tv"/>
    <s v="2.7 Million"/>
    <n v="2700000"/>
    <n v="1877.5153"/>
    <s v="Advertising &amp; Marketing"/>
    <n v="11"/>
    <n v="5"/>
    <e v="#REF!"/>
    <n v="2015"/>
    <n v="1"/>
    <s v="New York City"/>
    <s v="New York City"/>
    <s v="New York"/>
    <x v="12"/>
  </r>
  <r>
    <n v="223"/>
    <s v="https://www.inc.com/profile/fusion-recruiting-labs"/>
    <s v="Fusion Recruiting Labs"/>
    <s v="fusionrl.com"/>
    <s v="7.7 Million"/>
    <n v="7700000"/>
    <n v="1851.6306"/>
    <s v="Software"/>
    <n v="45"/>
    <n v="7"/>
    <e v="#REF!"/>
    <n v="2015"/>
    <n v="1"/>
    <s v="New York City"/>
    <s v="New York City"/>
    <s v="Red Bank"/>
    <x v="6"/>
  </r>
  <r>
    <n v="224"/>
    <s v="https://www.inc.com/profile/office-libations"/>
    <s v="Office Libations"/>
    <s v="officelibations.com"/>
    <s v="4.5 Million"/>
    <n v="4500000"/>
    <n v="1843.5572"/>
    <s v="Food &amp; Beverage"/>
    <n v="15"/>
    <n v="3"/>
    <e v="#REF!"/>
    <n v="2014"/>
    <n v="1"/>
    <s v="San Francisco"/>
    <s v="San Francisco"/>
    <s v="Oakland"/>
    <x v="9"/>
  </r>
  <r>
    <n v="225"/>
    <s v="https://www.inc.com/profile/broker-online-exchange"/>
    <s v="Broker Online Exchange"/>
    <s v="brokeronlinexchange.com"/>
    <s v="8.2 Million"/>
    <n v="8199999.9999999991"/>
    <n v="1838.3239000000001"/>
    <s v="Energy"/>
    <n v="25"/>
    <n v="7"/>
    <e v="#REF!"/>
    <n v="2013"/>
    <n v="1"/>
    <s v="New York City"/>
    <s v="New York City"/>
    <s v="Suffern"/>
    <x v="12"/>
  </r>
  <r>
    <n v="226"/>
    <s v="https://www.inc.com/profile/odl-services"/>
    <s v="ODL Services"/>
    <s v="odlservices.com"/>
    <s v="6.6 Million"/>
    <n v="6600000"/>
    <n v="1820.7809999999999"/>
    <s v="Government Services"/>
    <n v="15"/>
    <n v="3"/>
    <e v="#REF!"/>
    <n v="2012"/>
    <n v="2"/>
    <s v="Virginia Beach"/>
    <s v="Virginia Beach"/>
    <s v="Virginia Beach"/>
    <x v="7"/>
  </r>
  <r>
    <n v="227"/>
    <s v="https://www.inc.com/profile/platinum-health"/>
    <s v="Platinum Health"/>
    <s v="http://platinumhealthllc.com"/>
    <s v="10.7 Million"/>
    <n v="10700000"/>
    <n v="1813.5417"/>
    <s v="Health"/>
    <n v="4"/>
    <n v="2"/>
    <e v="#REF!"/>
    <n v="2014"/>
    <n v="1"/>
    <s v="Orlando, FL"/>
    <s v="Orlando"/>
    <s v="Orlando"/>
    <x v="5"/>
  </r>
  <r>
    <n v="228"/>
    <s v="https://www.inc.com/profile/avelead"/>
    <s v="Avelead"/>
    <s v="avelead.com"/>
    <s v="7.2 Million"/>
    <n v="7200000"/>
    <n v="1808.729"/>
    <s v="IT System Development"/>
    <n v="40"/>
    <n v="8"/>
    <e v="#REF!"/>
    <n v="2014"/>
    <n v="2"/>
    <s v="Atlanta"/>
    <s v="Atlanta"/>
    <s v="Suwanee"/>
    <x v="13"/>
  </r>
  <r>
    <n v="229"/>
    <s v="https://www.inc.com/profile/CMG-Midwest"/>
    <s v="CMG-Midwest"/>
    <s v="http://cmgmidwest.com"/>
    <s v="2.6 Million"/>
    <n v="2600000"/>
    <n v="1802.2541000000001"/>
    <s v="Construction"/>
    <n v="5"/>
    <n v="1"/>
    <e v="#REF!"/>
    <n v="2012"/>
    <n v="1"/>
    <s v="Kansas City, MO-KS"/>
    <s v="Kansas City"/>
    <s v="Cleveland"/>
    <x v="32"/>
  </r>
  <r>
    <n v="230"/>
    <s v="https://www.inc.com/profile/quince-orchard-psychotherapy"/>
    <s v="Quince Orchard Psychotherapy"/>
    <s v="http://qopsych.com"/>
    <s v="2.9 Million"/>
    <n v="2900000"/>
    <n v="1797.1431"/>
    <s v="Health"/>
    <n v="33"/>
    <n v="3"/>
    <e v="#REF!"/>
    <n v="2015"/>
    <n v="1"/>
    <s v="Washington, DC"/>
    <s v="Washington"/>
    <s v="Gaithersburg"/>
    <x v="21"/>
  </r>
  <r>
    <n v="231"/>
    <s v="https://www.inc.com/profile/redshelf"/>
    <s v="RedShelf"/>
    <s v="about.redshelf.com"/>
    <s v="46.2 Million"/>
    <n v="46200000"/>
    <n v="1797.0416"/>
    <s v="Education"/>
    <n v="79"/>
    <n v="22"/>
    <e v="#REF!"/>
    <n v="2012"/>
    <n v="2"/>
    <s v="Chicago"/>
    <s v="Chicago"/>
    <s v="Chicago"/>
    <x v="27"/>
  </r>
  <r>
    <n v="232"/>
    <s v="https://www.inc.com/profile/transamerica-express-logistics"/>
    <s v="TransAmerica Express Logistics"/>
    <s v="http://transamericaexp.com"/>
    <s v="120.5 Million"/>
    <n v="120500000"/>
    <n v="1795.6922"/>
    <s v="Logistics &amp; Transportation"/>
    <n v="22"/>
    <n v="2"/>
    <e v="#REF!"/>
    <n v="2015"/>
    <n v="1"/>
    <s v=""/>
    <s v="-"/>
    <s v="Sacramento"/>
    <x v="9"/>
  </r>
  <r>
    <n v="233"/>
    <s v="https://www.inc.com/profile/flipcause"/>
    <s v="Flipcause"/>
    <s v="flipcause.com"/>
    <s v="4.7 Million"/>
    <n v="4700000"/>
    <n v="1792.335"/>
    <s v="Software"/>
    <n v="30"/>
    <n v="11"/>
    <e v="#REF!"/>
    <n v="2012"/>
    <n v="1"/>
    <s v="San Francisco"/>
    <s v="San Francisco"/>
    <s v="Oakland"/>
    <x v="9"/>
  </r>
  <r>
    <n v="234"/>
    <s v="https://www.inc.com/profile/simply-nuc"/>
    <s v="Simply NUC"/>
    <s v="simplynuc.com"/>
    <s v="12 Million"/>
    <n v="12000000"/>
    <n v="1790.0996"/>
    <s v="Computer Hardware"/>
    <n v="44"/>
    <n v="5"/>
    <e v="#REF!"/>
    <n v="2015"/>
    <n v="1"/>
    <s v="Austin"/>
    <s v="Austin"/>
    <s v="Round Rock"/>
    <x v="2"/>
  </r>
  <r>
    <n v="235"/>
    <s v="https://www.inc.com/profile/virtual-machine-solutions"/>
    <s v="Virtual Machine Solutions"/>
    <s v="http://virmach.com"/>
    <s v="2.3 Million"/>
    <n v="2300000"/>
    <n v="1789.8022000000001"/>
    <s v="IT Management"/>
    <n v="3"/>
    <n v="1"/>
    <e v="#REF!"/>
    <n v="2014"/>
    <n v="1"/>
    <s v="Los Angeles"/>
    <s v="Los Angeles"/>
    <s v="Los Angeles"/>
    <x v="9"/>
  </r>
  <r>
    <n v="236"/>
    <s v="https://www.inc.com/profile/gateway-genomics"/>
    <s v="Gateway Genomics"/>
    <s v="gatewaygenomics.org"/>
    <s v="4.3 Million"/>
    <n v="4300000"/>
    <n v="1786.4145000000001"/>
    <s v="Health"/>
    <n v="19"/>
    <n v="10"/>
    <e v="#REF!"/>
    <n v="2014"/>
    <n v="1"/>
    <s v="San Diego"/>
    <s v="San Diego"/>
    <s v="La Jolla"/>
    <x v="9"/>
  </r>
  <r>
    <n v="237"/>
    <s v="https://www.inc.com/profile/strativia"/>
    <s v="Strativia"/>
    <s v="strativia.com"/>
    <s v="11.1 Million"/>
    <n v="11100000"/>
    <n v="1781.0661"/>
    <s v="Government Services"/>
    <n v="152"/>
    <n v="11"/>
    <e v="#REF!"/>
    <n v="2007"/>
    <n v="1"/>
    <s v="Washington, DC"/>
    <s v="Washington"/>
    <s v="LARGO"/>
    <x v="21"/>
  </r>
  <r>
    <n v="238"/>
    <s v="https://www.inc.com/profile/clockshark"/>
    <s v="ClockShark"/>
    <s v="clockshark.com"/>
    <s v="3.6 Million"/>
    <n v="3600000"/>
    <n v="1775.3905"/>
    <s v="Software"/>
    <n v="25"/>
    <n v="3"/>
    <e v="#REF!"/>
    <n v="2014"/>
    <n v="1"/>
    <s v=""/>
    <s v="-"/>
    <s v="Chico"/>
    <x v="9"/>
  </r>
  <r>
    <n v="239"/>
    <s v="https://www.inc.com/profile/trifold"/>
    <s v="TriFold"/>
    <s v="upcart.com"/>
    <s v="7.3 Million"/>
    <n v="7300000"/>
    <n v="1765.6791000000001"/>
    <s v="Manufacturing"/>
    <n v="6"/>
    <n v="2"/>
    <e v="#REF!"/>
    <n v="2013"/>
    <n v="1"/>
    <s v="Columbus, OH"/>
    <s v="Columbus"/>
    <s v="Columbus"/>
    <x v="8"/>
  </r>
  <r>
    <n v="240"/>
    <s v="https://www.inc.com/profile/energy-ogre"/>
    <s v="Energy Ogre"/>
    <s v="energyogre.com"/>
    <s v="6.3 Million"/>
    <n v="6300000"/>
    <n v="1763.0807"/>
    <s v="Consumer Products &amp; Services"/>
    <n v="60"/>
    <n v="10"/>
    <e v="#REF!"/>
    <n v="2013"/>
    <n v="1"/>
    <s v="Houston"/>
    <s v="Houston"/>
    <s v="Houston"/>
    <x v="2"/>
  </r>
  <r>
    <n v="241"/>
    <s v="https://www.inc.com/profile/d-ott-construction"/>
    <s v="D. Ott Construction"/>
    <s v="ww.dottconstruction.com"/>
    <s v="3.3 Million"/>
    <n v="3300000"/>
    <n v="1759.1475"/>
    <s v="Construction"/>
    <n v="5"/>
    <n v="2"/>
    <e v="#REF!"/>
    <n v="2015"/>
    <n v="1"/>
    <s v="Lancaster, PA"/>
    <s v="Lancaster"/>
    <s v="Lancaster"/>
    <x v="4"/>
  </r>
  <r>
    <n v="242"/>
    <s v="https://www.inc.com/profile/medisuite"/>
    <s v="Medisuite"/>
    <s v="medisuite.com"/>
    <s v="2.1 Million"/>
    <n v="2100000"/>
    <n v="1738.1728000000001"/>
    <s v="Health"/>
    <n v="12"/>
    <n v="2"/>
    <e v="#REF!"/>
    <n v="2013"/>
    <n v="1"/>
    <s v="Raleigh, NC"/>
    <s v="Raleigh"/>
    <s v="Cary"/>
    <x v="18"/>
  </r>
  <r>
    <n v="243"/>
    <s v="https://www.inc.com/profile/myta-technologies"/>
    <s v="MYTA Technologies"/>
    <s v="myta.com"/>
    <s v="5.3 Million"/>
    <n v="5300000"/>
    <n v="1733.9362000000001"/>
    <s v="Human Resources"/>
    <n v="40"/>
    <n v="10"/>
    <e v="#REF!"/>
    <n v="2014"/>
    <n v="1"/>
    <s v="Washington, DC"/>
    <s v="Washington"/>
    <s v="Bethesda"/>
    <x v="21"/>
  </r>
  <r>
    <n v="244"/>
    <s v="https://www.inc.com/profile/deal-partners"/>
    <s v="Deal Partners"/>
    <s v="http://dealpartners.com"/>
    <s v="26.3 Million"/>
    <n v="26300000"/>
    <n v="1732.6297"/>
    <s v="Consumer Products &amp; Services"/>
    <n v="21"/>
    <n v="5"/>
    <e v="#REF!"/>
    <n v="2012"/>
    <n v="3"/>
    <s v="Miami"/>
    <s v="Miami"/>
    <s v="Doral"/>
    <x v="5"/>
  </r>
  <r>
    <n v="245"/>
    <s v="https://www.inc.com/profile/tier4-group"/>
    <s v="Tier4 Group"/>
    <s v="http://tier4group.com"/>
    <s v="4.6 Million"/>
    <n v="4600000"/>
    <n v="1729.3981000000001"/>
    <s v="Business Products &amp; Services"/>
    <n v="0"/>
    <n v="3"/>
    <e v="#REF!"/>
    <n v="2010"/>
    <n v="1"/>
    <s v="Atlanta"/>
    <s v="Atlanta"/>
    <s v="Atlanta"/>
    <x v="13"/>
  </r>
  <r>
    <n v="246"/>
    <s v="https://www.inc.com/profile/ies"/>
    <s v="IES"/>
    <s v="iescombustors.com"/>
    <s v="13.4 Million"/>
    <n v="13400000"/>
    <n v="1726.7615000000001"/>
    <s v="Manufacturing"/>
    <n v="25"/>
    <n v="4"/>
    <e v="#REF!"/>
    <n v="2014"/>
    <n v="1"/>
    <s v=""/>
    <s v="-"/>
    <s v="LaSalle"/>
    <x v="10"/>
  </r>
  <r>
    <n v="247"/>
    <s v="https://www.inc.com/profile/resicap"/>
    <s v="ResiCap"/>
    <s v="http://resicap.com"/>
    <s v="467.4 Million"/>
    <n v="467400000"/>
    <n v="1723.8604"/>
    <s v="Real Estate"/>
    <n v="900"/>
    <n v="75"/>
    <e v="#REF!"/>
    <n v="2010"/>
    <n v="2"/>
    <s v="Atlanta"/>
    <s v="Atlanta"/>
    <s v="Atlanta"/>
    <x v="13"/>
  </r>
  <r>
    <n v="248"/>
    <s v="https://www.inc.com/profile/transcend-security-solutions"/>
    <s v="Transcend Security Solutions"/>
    <s v="transcendsecurity.com"/>
    <s v="8.3 Million"/>
    <n v="8300000.0000000009"/>
    <n v="1713.4616000000001"/>
    <s v="Security"/>
    <n v="275"/>
    <n v="35"/>
    <e v="#REF!"/>
    <n v="2014"/>
    <n v="1"/>
    <s v="Phoenix"/>
    <s v="Phoenix"/>
    <s v="Phoenix"/>
    <x v="0"/>
  </r>
  <r>
    <n v="249"/>
    <s v="https://www.inc.com/profile/globaltexusa"/>
    <s v="GlobalTex USA"/>
    <s v="http://globaltexusa.com"/>
    <s v="2.3 Million"/>
    <n v="2300000"/>
    <n v="1710.2375"/>
    <s v="Business Products &amp; Services"/>
    <n v="10"/>
    <n v="2"/>
    <e v="#REF!"/>
    <n v="2015"/>
    <n v="1"/>
    <s v="Miami"/>
    <s v="Miami"/>
    <s v="Miami"/>
    <x v="5"/>
  </r>
  <r>
    <n v="250"/>
    <s v="https://www.inc.com/profile/vespa-group"/>
    <s v="Vespa Group"/>
    <s v="vespa-group.com"/>
    <s v="4.4 Million"/>
    <n v="4400000"/>
    <n v="1702.6456000000001"/>
    <s v="IT System Development"/>
    <n v="59"/>
    <n v="6"/>
    <e v="#REF!"/>
    <n v="2014"/>
    <n v="1"/>
    <s v="Indianapolis, IN"/>
    <s v="Indianapolis"/>
    <s v="Indianapolis"/>
    <x v="33"/>
  </r>
  <r>
    <n v="251"/>
    <s v="https://www.inc.com/profile/bridgewater-homes"/>
    <s v="Bridgewater Homes"/>
    <s v="bridgewaterhomes.com"/>
    <s v="46.2 Million"/>
    <n v="46200000"/>
    <n v="1700.1602"/>
    <s v="Construction"/>
    <n v="18"/>
    <n v="4"/>
    <e v="#REF!"/>
    <n v="2015"/>
    <n v="2"/>
    <s v=""/>
    <s v="-"/>
    <s v="Loveland"/>
    <x v="10"/>
  </r>
  <r>
    <n v="252"/>
    <s v="https://www.inc.com/profile/park-financial-group"/>
    <s v="Park Financial Group"/>
    <s v="parkstatebank.com"/>
    <s v="7.4 Million"/>
    <n v="7400000"/>
    <n v="1699.3732"/>
    <s v="Financial Services"/>
    <n v="35"/>
    <n v="10"/>
    <e v="#REF!"/>
    <n v="2015"/>
    <n v="1"/>
    <s v="Minneapolis"/>
    <s v="Minneapolis"/>
    <s v="Minneapolis"/>
    <x v="22"/>
  </r>
  <r>
    <n v="253"/>
    <s v="https://www.inc.com/profile/chronovo"/>
    <s v="Chronovo"/>
    <s v="chronovo.com"/>
    <s v="3.7 Million"/>
    <n v="3700000"/>
    <n v="1692.6066000000001"/>
    <s v="Insurance"/>
    <n v="25"/>
    <n v="12"/>
    <e v="#REF!"/>
    <n v="2014"/>
    <n v="1"/>
    <s v="Boston"/>
    <s v="Boston"/>
    <s v="Burlington"/>
    <x v="24"/>
  </r>
  <r>
    <n v="254"/>
    <s v="https://www.inc.com/profile/maverick-media-ventures"/>
    <s v="Maverick Media Ventures"/>
    <s v="brightideas.co"/>
    <s v="3.1 Million"/>
    <n v="3100000"/>
    <n v="1692.6045999999999"/>
    <s v="Consumer Products &amp; Services"/>
    <n v="9"/>
    <n v="2"/>
    <e v="#REF!"/>
    <n v="2014"/>
    <n v="1"/>
    <s v=""/>
    <s v="-"/>
    <s v="Garden City"/>
    <x v="15"/>
  </r>
  <r>
    <n v="255"/>
    <s v="https://www.inc.com/profile/kortx"/>
    <s v="Kortx"/>
    <s v="http://kortx.io"/>
    <s v="10.5 Million"/>
    <n v="10500000"/>
    <n v="1685.8634"/>
    <s v="Advertising &amp; Marketing"/>
    <n v="20"/>
    <n v="4"/>
    <e v="#REF!"/>
    <n v="2014"/>
    <n v="1"/>
    <s v="Detroit"/>
    <s v="Detroit"/>
    <s v="Royal Oak"/>
    <x v="20"/>
  </r>
  <r>
    <n v="256"/>
    <s v="https://www.inc.com/profile/bawla-consulting"/>
    <s v="Bawla Consulting"/>
    <s v="bawlainc.com"/>
    <s v="10.1 Million"/>
    <n v="10100000"/>
    <n v="1681.6204"/>
    <s v="Human Resources"/>
    <n v="2"/>
    <n v="1"/>
    <e v="#REF!"/>
    <n v="2014"/>
    <n v="1"/>
    <s v="New York City"/>
    <s v="New York City"/>
    <s v="Valley Stream"/>
    <x v="12"/>
  </r>
  <r>
    <n v="257"/>
    <s v="https://www.inc.com/profile/pawstruck"/>
    <s v="Pawstruck"/>
    <s v="pawstruck.com"/>
    <s v="8.8 Million"/>
    <n v="8800000"/>
    <n v="1677.2330999999999"/>
    <s v="Retail"/>
    <n v="15"/>
    <n v="3"/>
    <e v="#REF!"/>
    <n v="2014"/>
    <n v="2"/>
    <s v="Los Angeles"/>
    <s v="Los Angeles"/>
    <s v="Long Beach"/>
    <x v="9"/>
  </r>
  <r>
    <n v="258"/>
    <s v="https://www.inc.com/profile/blue-raven-solar"/>
    <s v="Blue Raven Solar"/>
    <s v="blueravensolar.com"/>
    <s v="58.8 Million"/>
    <n v="58800000"/>
    <n v="1672.8297"/>
    <s v="Energy"/>
    <n v="250"/>
    <n v="30"/>
    <e v="#REF!"/>
    <n v="2014"/>
    <n v="1"/>
    <s v="Provo-Orem, UT"/>
    <s v="Provo-Orem"/>
    <s v="American Fork"/>
    <x v="16"/>
  </r>
  <r>
    <n v="259"/>
    <s v="https://www.inc.com/profile/woom-bikes-usa"/>
    <s v="Woom Bikes USA"/>
    <s v="http://us.woombikes.com"/>
    <s v="7.2 Million"/>
    <n v="7200000"/>
    <n v="1666.4879000000001"/>
    <s v="Consumer Products &amp; Services"/>
    <n v="25"/>
    <n v="2"/>
    <e v="#REF!"/>
    <n v="2014"/>
    <n v="1"/>
    <s v="Austin"/>
    <s v="Austin"/>
    <s v="Austin"/>
    <x v="2"/>
  </r>
  <r>
    <n v="260"/>
    <s v="https://www.inc.com/profile/mixt-solutions"/>
    <s v="Mixt Solutions"/>
    <s v="mixtsolutions.com"/>
    <s v="3.7 Million"/>
    <n v="3700000"/>
    <n v="1661.7406000000001"/>
    <s v="Consumer Products &amp; Services"/>
    <n v="5"/>
    <n v="3"/>
    <e v="#REF!"/>
    <n v="2014"/>
    <n v="1"/>
    <s v="Columbus, OH"/>
    <s v="Columbus"/>
    <s v="Plain City"/>
    <x v="8"/>
  </r>
  <r>
    <n v="261"/>
    <s v="https://www.inc.com/profile/thrivepass"/>
    <s v="ThrivePass"/>
    <s v="thrivepass.com"/>
    <s v="4.2 Million"/>
    <n v="4200000"/>
    <n v="1653.9969000000001"/>
    <s v="Health"/>
    <n v="31"/>
    <n v="12"/>
    <e v="#REF!"/>
    <n v="2015"/>
    <n v="1"/>
    <s v="Denver"/>
    <s v="Denver"/>
    <s v="Denver"/>
    <x v="10"/>
  </r>
  <r>
    <n v="262"/>
    <s v="https://www.inc.com/profile/premier-health-solutions"/>
    <s v="Premier Health Solutions"/>
    <s v="premierhsllc.com"/>
    <s v="8.5 Million"/>
    <n v="8500000"/>
    <n v="1653.441"/>
    <s v="Insurance"/>
    <n v="29"/>
    <n v="16"/>
    <e v="#REF!"/>
    <n v="2012"/>
    <n v="1"/>
    <s v="Dallas"/>
    <s v="Dallas"/>
    <s v="Frisco"/>
    <x v="2"/>
  </r>
  <r>
    <n v="263"/>
    <s v="https://www.inc.com/profile/impact-analytics"/>
    <s v="Impact Analytics"/>
    <s v="http://impactanalytics.co"/>
    <s v="4.7 Million"/>
    <n v="4700000"/>
    <n v="1651.5508"/>
    <s v="Business Products &amp; Services"/>
    <n v="175"/>
    <n v="20"/>
    <e v="#REF!"/>
    <n v="2014"/>
    <n v="2"/>
    <s v="Baltimore"/>
    <s v="Baltimore"/>
    <s v="Linthicum, MD 21090"/>
    <x v="21"/>
  </r>
  <r>
    <n v="264"/>
    <s v="https://www.inc.com/profile/hemper"/>
    <s v="Hemper"/>
    <s v="hemper.co"/>
    <s v="4.5 Million"/>
    <n v="4500000"/>
    <n v="1650.6419000000001"/>
    <s v="Consumer Products &amp; Services"/>
    <n v="18"/>
    <n v="3"/>
    <e v="#REF!"/>
    <n v="2015"/>
    <n v="1"/>
    <s v="New York City"/>
    <s v="New York City"/>
    <s v="HAUPPAUGE"/>
    <x v="12"/>
  </r>
  <r>
    <n v="265"/>
    <s v="https://www.inc.com/profile/intermex"/>
    <s v="Intermex"/>
    <s v="intermextransportation.com"/>
    <s v="2.6 Million"/>
    <n v="2600000"/>
    <n v="1650.1407999999999"/>
    <s v="Travel &amp; Hospitality"/>
    <n v="18"/>
    <n v="3"/>
    <e v="#REF!"/>
    <n v="2015"/>
    <n v="1"/>
    <s v="Los Angeles"/>
    <s v="Los Angeles"/>
    <s v="hacienda heights"/>
    <x v="9"/>
  </r>
  <r>
    <n v="266"/>
    <s v="https://www.inc.com/profile/patientbond"/>
    <s v="PatientBond"/>
    <s v="patientbond.com"/>
    <s v="2.2 Million"/>
    <n v="2200000"/>
    <n v="1648.4583"/>
    <s v="IT System Development"/>
    <n v="16"/>
    <n v="1"/>
    <e v="#REF!"/>
    <n v="2011"/>
    <n v="1"/>
    <s v="Chicago"/>
    <s v="Chicago"/>
    <s v="Elmhurst"/>
    <x v="27"/>
  </r>
  <r>
    <n v="267"/>
    <s v="https://www.inc.com/profile/ginn-group"/>
    <s v="Ginn Group"/>
    <s v="ginngrp.com"/>
    <s v="71.6 Million"/>
    <n v="71600000"/>
    <n v="1636.3737000000001"/>
    <s v="Real Estate"/>
    <n v="49"/>
    <n v="13"/>
    <e v="#REF!"/>
    <n v="2009"/>
    <n v="1"/>
    <s v=""/>
    <s v="-"/>
    <s v="Vancouver"/>
    <x v="11"/>
  </r>
  <r>
    <n v="268"/>
    <s v="https://www.inc.com/profile/pantherx-rare"/>
    <s v="PANTHERX Rare"/>
    <s v="http://pantherspecialty.com"/>
    <s v="726.1 Million"/>
    <n v="726100000"/>
    <n v="1634.6901"/>
    <s v="Health"/>
    <n v="164"/>
    <n v="26"/>
    <e v="#REF!"/>
    <n v="2011"/>
    <n v="4"/>
    <s v="Pittsburgh, PA"/>
    <s v="Pittsburgh"/>
    <s v="Pittsburgh"/>
    <x v="4"/>
  </r>
  <r>
    <n v="269"/>
    <s v="https://www.inc.com/profile/factorial-digital"/>
    <s v="Factorial Digital"/>
    <s v="factorialdigital.com"/>
    <s v="2.7 Million"/>
    <n v="2700000"/>
    <n v="1627.4742000000001"/>
    <s v="Advertising &amp; Marketing"/>
    <n v="6"/>
    <n v="1"/>
    <e v="#REF!"/>
    <n v="2015"/>
    <n v="1"/>
    <s v="Charleston, SC"/>
    <s v="Charleston"/>
    <s v="Mount Pleasant"/>
    <x v="37"/>
  </r>
  <r>
    <n v="270"/>
    <s v="https://www.inc.com/profile/t-rex-solutions"/>
    <s v="T-Rex Solutions"/>
    <s v="trexsolutionsllc.com"/>
    <s v="259.4 Million"/>
    <n v="259399999.99999997"/>
    <n v="1621.7206000000001"/>
    <s v="Government Services"/>
    <n v="231"/>
    <n v="175"/>
    <e v="#REF!"/>
    <n v="1999"/>
    <n v="4"/>
    <s v="Washington, DC"/>
    <s v="Washington"/>
    <s v="Greenbelt"/>
    <x v="21"/>
  </r>
  <r>
    <n v="271"/>
    <s v="https://www.inc.com/profile/toops"/>
    <s v="Toops"/>
    <s v="toopsllc.com"/>
    <s v="7.7 Million"/>
    <n v="7700000"/>
    <n v="1621.3485000000001"/>
    <s v="Retail"/>
    <n v="12"/>
    <n v="2"/>
    <e v="#REF!"/>
    <n v="2015"/>
    <n v="1"/>
    <s v="Chicago"/>
    <s v="Chicago"/>
    <s v="Evanston"/>
    <x v="27"/>
  </r>
  <r>
    <n v="272"/>
    <s v="https://www.inc.com/profile/infusemedia"/>
    <s v="InfuseMedia"/>
    <s v="http://infusemedia.com"/>
    <s v="8.6 Million"/>
    <n v="8600000"/>
    <n v="1609.4897000000001"/>
    <s v="Advertising &amp; Marketing"/>
    <n v="375"/>
    <n v="65"/>
    <e v="#REF!"/>
    <n v="2012"/>
    <n v="2"/>
    <s v="Boston"/>
    <s v="Boston"/>
    <s v="NEWTON CENTER"/>
    <x v="24"/>
  </r>
  <r>
    <n v="273"/>
    <s v="https://www.inc.com/profile/teachable"/>
    <s v="Teachable"/>
    <s v="teachable.com"/>
    <s v="14 Million"/>
    <n v="14000000"/>
    <n v="1606.1159"/>
    <s v="Software"/>
    <n v="81"/>
    <n v="16"/>
    <e v="#REF!"/>
    <n v="2014"/>
    <n v="1"/>
    <s v="New York City"/>
    <s v="New York City"/>
    <s v="New York"/>
    <x v="12"/>
  </r>
  <r>
    <n v="274"/>
    <s v="https://www.inc.com/profile/squadhelpcom"/>
    <s v="Squadhelp.com"/>
    <s v="squadhelp.com"/>
    <s v="3 Million"/>
    <n v="3000000"/>
    <n v="1600.7610999999999"/>
    <s v="Business Products &amp; Services"/>
    <n v="10"/>
    <n v="1"/>
    <e v="#REF!"/>
    <n v="2011"/>
    <n v="2"/>
    <s v="Chicago"/>
    <s v="Chicago"/>
    <s v="Hoffman Estates"/>
    <x v="27"/>
  </r>
  <r>
    <n v="275"/>
    <s v="https://www.inc.com/profile/take2-consulting"/>
    <s v="Take2 Consulting"/>
    <s v="take2it.com"/>
    <s v="18.4 Million"/>
    <n v="18400000"/>
    <n v="1600.2494999999999"/>
    <s v="IT Management"/>
    <n v="106"/>
    <n v="16"/>
    <e v="#REF!"/>
    <n v="2014"/>
    <n v="1"/>
    <s v="Washington, DC"/>
    <s v="Washington"/>
    <s v="Vienna"/>
    <x v="7"/>
  </r>
  <r>
    <n v="276"/>
    <s v="https://www.inc.com/profile/epion-health"/>
    <s v="Epion Health"/>
    <s v="epionhealth.com"/>
    <s v="4.1 Million"/>
    <n v="4099999.9999999995"/>
    <n v="1599.4677999999999"/>
    <s v="Software"/>
    <n v="20"/>
    <n v="15"/>
    <e v="#REF!"/>
    <n v="2011"/>
    <n v="1"/>
    <s v="New York City"/>
    <s v="New York City"/>
    <s v="Hoboken"/>
    <x v="6"/>
  </r>
  <r>
    <n v="277"/>
    <s v="https://www.inc.com/profile/gotcha-media-holdings"/>
    <s v="Gotcha Media Holdings"/>
    <s v="ridegotcha.com"/>
    <s v="8.4 Million"/>
    <n v="8400000"/>
    <n v="1572.0504000000001"/>
    <s v="Logistics &amp; Transportation"/>
    <n v="81"/>
    <n v="15"/>
    <e v="#REF!"/>
    <n v="2009"/>
    <n v="2"/>
    <s v="Charleston, SC"/>
    <s v="Charleston"/>
    <s v="Charleston"/>
    <x v="37"/>
  </r>
  <r>
    <n v="278"/>
    <s v="https://www.inc.com/profile/kyzen-consulting-services"/>
    <s v="Kyzen Consulting Services"/>
    <s v="kyzencs.com"/>
    <s v="5.5 Million"/>
    <n v="5500000"/>
    <n v="1569.6044999999999"/>
    <s v="Government Services"/>
    <n v="22"/>
    <n v="3"/>
    <e v="#REF!"/>
    <n v="1999"/>
    <n v="4"/>
    <s v="Washington, DC"/>
    <s v="Washington"/>
    <s v="Gaithersburg"/>
    <x v="21"/>
  </r>
  <r>
    <n v="279"/>
    <s v="https://www.inc.com/profile/checkedup"/>
    <s v="CheckedUp"/>
    <s v="checkedup.com"/>
    <s v="5.2 Million"/>
    <n v="5200000"/>
    <n v="1567.7859000000001"/>
    <s v="Health"/>
    <n v="45"/>
    <n v="5"/>
    <e v="#REF!"/>
    <n v="2012"/>
    <n v="2"/>
    <s v="New York City"/>
    <s v="New York City"/>
    <s v="New York"/>
    <x v="12"/>
  </r>
  <r>
    <n v="280"/>
    <s v="https://www.inc.com/profile/cultivate-advisors"/>
    <s v="Cultivate Advisors"/>
    <s v="http://cultivateadvisors.com"/>
    <s v="3.4 Million"/>
    <n v="3400000"/>
    <n v="1558.2846"/>
    <s v="Business Products &amp; Services"/>
    <n v="32"/>
    <n v="1"/>
    <e v="#REF!"/>
    <n v="2013"/>
    <n v="1"/>
    <s v="Chicago"/>
    <s v="Chicago"/>
    <s v="Chicago"/>
    <x v="27"/>
  </r>
  <r>
    <n v="281"/>
    <s v="https://www.inc.com/profile/advisors-education"/>
    <s v="Advisors Education"/>
    <s v="http://advisorseducation.com"/>
    <s v="2.3 Million"/>
    <n v="2300000"/>
    <n v="1554.4394"/>
    <s v="Education"/>
    <n v="9"/>
    <n v="2"/>
    <e v="#REF!"/>
    <n v="2011"/>
    <n v="1"/>
    <s v="Jacksonville, FL"/>
    <s v="Jacksonville"/>
    <s v="Jacksonville"/>
    <x v="5"/>
  </r>
  <r>
    <n v="282"/>
    <s v="https://www.inc.com/profile/recleim"/>
    <s v="Recleim"/>
    <s v="recleim.com"/>
    <s v="40.9 Million"/>
    <n v="40900000"/>
    <n v="1553.7538999999999"/>
    <s v="Environmental Services"/>
    <n v="323"/>
    <n v="47"/>
    <e v="#REF!"/>
    <n v="2012"/>
    <n v="3"/>
    <s v="Atlanta"/>
    <s v="Atlanta"/>
    <s v="Atlanta"/>
    <x v="13"/>
  </r>
  <r>
    <n v="283"/>
    <s v="https://www.inc.com/profile/maddox-industrial-transformer"/>
    <s v="Maddox Industrial Transformer"/>
    <s v="http://maddoxtransformer.com"/>
    <s v="13.7 Million"/>
    <n v="13700000"/>
    <n v="1553.3569"/>
    <s v="Manufacturing"/>
    <n v="23"/>
    <n v="5"/>
    <e v="#REF!"/>
    <n v="2015"/>
    <n v="1"/>
    <s v=""/>
    <s v="-"/>
    <s v="Simpsonville"/>
    <x v="37"/>
  </r>
  <r>
    <n v="284"/>
    <s v="https://www.inc.com/profile/mako-medical-laboratories"/>
    <s v="Mako Medical Laboratories"/>
    <s v="makomedical.com"/>
    <s v="93.9 Million"/>
    <n v="93900000"/>
    <n v="1549.3842999999999"/>
    <s v="Health"/>
    <n v="502"/>
    <n v="65"/>
    <e v="#REF!"/>
    <n v="2014"/>
    <n v="1"/>
    <s v="Raleigh, NC"/>
    <s v="Raleigh"/>
    <s v="Raleigh"/>
    <x v="18"/>
  </r>
  <r>
    <n v="285"/>
    <s v="https://www.inc.com/profile/alert-media"/>
    <s v="Alert Media"/>
    <s v="alertmedia.com"/>
    <s v="4.9 Million"/>
    <n v="4900000"/>
    <n v="1549.2845"/>
    <s v="Software"/>
    <n v="73"/>
    <n v="21"/>
    <e v="#REF!"/>
    <n v="2013"/>
    <n v="1"/>
    <s v="Austin"/>
    <s v="Austin"/>
    <s v="Austin"/>
    <x v="2"/>
  </r>
  <r>
    <n v="286"/>
    <s v="https://www.inc.com/profile/southern-veterinary-partners"/>
    <s v="Southern Veterinary Partners"/>
    <s v="svp.vet"/>
    <s v="113.5 Million"/>
    <n v="113500000"/>
    <n v="1545.2612999999999"/>
    <s v="Health"/>
    <n v="1500"/>
    <n v="500"/>
    <e v="#REF!"/>
    <n v="2014"/>
    <n v="2"/>
    <s v="Birmingham, AL"/>
    <s v="Birmingham"/>
    <s v="Birmimgham"/>
    <x v="23"/>
  </r>
  <r>
    <n v="287"/>
    <s v="https://www.inc.com/profile/flexicrew-technical-services"/>
    <s v="Flexicrew Technical Services"/>
    <s v="flexicrewtech.com"/>
    <s v="2.7 Million"/>
    <n v="2700000"/>
    <n v="1541.2816"/>
    <s v="Human Resources"/>
    <n v="11"/>
    <n v="2"/>
    <e v="#REF!"/>
    <n v="2015"/>
    <n v="1"/>
    <s v=""/>
    <s v="-"/>
    <s v="Metairie"/>
    <x v="38"/>
  </r>
  <r>
    <n v="288"/>
    <s v="https://www.inc.com/profile/texas-beauty-labs"/>
    <s v="Texas Beauty Labs"/>
    <s v="texasbeautylabs.com"/>
    <s v="9.1 Million"/>
    <n v="9100000"/>
    <n v="1539.2442000000001"/>
    <s v="Manufacturing"/>
    <n v="88"/>
    <n v="15"/>
    <e v="#REF!"/>
    <n v="2007"/>
    <n v="2"/>
    <s v="Austin"/>
    <s v="Austin"/>
    <s v="Austin"/>
    <x v="2"/>
  </r>
  <r>
    <n v="289"/>
    <s v="https://www.inc.com/profile/scientistcom"/>
    <s v="Scientist.com"/>
    <s v="scientist.com"/>
    <s v="97.4 Million"/>
    <n v="97400000"/>
    <n v="1522.1528000000001"/>
    <s v="Health"/>
    <n v="60"/>
    <n v="12"/>
    <e v="#REF!"/>
    <n v="2007"/>
    <n v="3"/>
    <s v="San Diego"/>
    <s v="San Diego"/>
    <s v="Solana Beach"/>
    <x v="9"/>
  </r>
  <r>
    <n v="290"/>
    <s v="https://www.inc.com/profile/hennessey-consulting"/>
    <s v="Hennessey Consulting"/>
    <s v="jasonhennessey.com"/>
    <s v="2.6 Million"/>
    <n v="2600000"/>
    <n v="1521.8605"/>
    <s v="Advertising &amp; Marketing"/>
    <n v="15"/>
    <n v="2"/>
    <e v="#REF!"/>
    <n v="2015"/>
    <n v="1"/>
    <s v="Los Angeles"/>
    <s v="Los Angeles"/>
    <s v="Valencia"/>
    <x v="9"/>
  </r>
  <r>
    <n v="291"/>
    <s v="https://www.inc.com/profile/meleeo"/>
    <s v="Meleeo"/>
    <s v="meleeo.com"/>
    <s v="6.1 Million"/>
    <n v="6100000"/>
    <n v="1519.3447000000001"/>
    <s v="Business Products &amp; Services"/>
    <n v="60"/>
    <n v="5"/>
    <e v="#REF!"/>
    <n v="2015"/>
    <n v="1"/>
    <s v="Tampa"/>
    <s v="Tampa"/>
    <s v="Odessa"/>
    <x v="5"/>
  </r>
  <r>
    <n v="292"/>
    <s v="https://www.inc.com/profile/sna-international"/>
    <s v="SNA International"/>
    <s v="sna-intl.com"/>
    <s v="9.8 Million"/>
    <n v="9800000"/>
    <n v="1517.8234"/>
    <s v="Government Services"/>
    <n v="175"/>
    <n v="4"/>
    <e v="#REF!"/>
    <n v="2002"/>
    <n v="1"/>
    <s v="Washington, DC"/>
    <s v="Washington"/>
    <s v="Alexandria"/>
    <x v="7"/>
  </r>
  <r>
    <n v="293"/>
    <s v="https://www.inc.com/profile/staymobile"/>
    <s v="Staymobile"/>
    <s v="staymobile.com"/>
    <s v="20.8 Million"/>
    <n v="20800000"/>
    <n v="1515.7374"/>
    <s v="Retail"/>
    <n v="90"/>
    <n v="35"/>
    <e v="#REF!"/>
    <n v="2014"/>
    <n v="1"/>
    <s v="Atlanta"/>
    <s v="Atlanta"/>
    <s v="Marietta"/>
    <x v="13"/>
  </r>
  <r>
    <n v="294"/>
    <s v="https://www.inc.com/profile/amani-enterprises"/>
    <s v="Amani Enterprises"/>
    <s v="tissini.com"/>
    <s v="3.6 Million"/>
    <n v="3600000"/>
    <n v="1515.61"/>
    <s v="Retail"/>
    <n v="63"/>
    <n v="6"/>
    <e v="#REF!"/>
    <n v="2015"/>
    <n v="1"/>
    <s v="Miami"/>
    <s v="Miami"/>
    <s v="Miami"/>
    <x v="5"/>
  </r>
  <r>
    <n v="295"/>
    <s v="https://www.inc.com/profile/privateer-it"/>
    <s v="Privateer IT"/>
    <s v="privateerit.com"/>
    <s v="2.2 Million"/>
    <n v="2200000"/>
    <n v="1514.6812"/>
    <s v="IT Management"/>
    <n v="22"/>
    <n v="3"/>
    <e v="#REF!"/>
    <n v="2014"/>
    <n v="1"/>
    <s v=""/>
    <s v="-"/>
    <s v="Melbourne"/>
    <x v="5"/>
  </r>
  <r>
    <n v="296"/>
    <s v="https://www.inc.com/profile/discussio"/>
    <s v="Discuss.io"/>
    <s v="http://discuss.io"/>
    <s v="6.3 Million"/>
    <n v="6300000"/>
    <n v="1508.6474000000001"/>
    <s v="Software"/>
    <n v="44"/>
    <n v="15"/>
    <e v="#REF!"/>
    <n v="2012"/>
    <n v="2"/>
    <s v="Seattle"/>
    <s v="Seattle"/>
    <s v="Seattle"/>
    <x v="11"/>
  </r>
  <r>
    <n v="297"/>
    <s v="https://www.inc.com/profile/dollar-fulfillment"/>
    <s v="Dollar Fulfillment"/>
    <s v="dollarfulfillment.com"/>
    <s v="9.1 Million"/>
    <n v="9100000"/>
    <n v="1507.9686999999999"/>
    <s v="Logistics &amp; Transportation"/>
    <n v="15"/>
    <n v="5"/>
    <e v="#REF!"/>
    <n v="2008"/>
    <n v="3"/>
    <s v=""/>
    <s v="-"/>
    <s v="Hayden"/>
    <x v="15"/>
  </r>
  <r>
    <n v="298"/>
    <s v="https://www.inc.com/profile/domino-data-lab"/>
    <s v="Domino Data Lab"/>
    <s v="dominodatalab.com"/>
    <s v="11.8 Million"/>
    <n v="11800000"/>
    <n v="1505.6425999999999"/>
    <s v="Software"/>
    <n v="102"/>
    <n v="12"/>
    <e v="#REF!"/>
    <n v="2013"/>
    <n v="1"/>
    <s v="San Francisco"/>
    <s v="San Francisco"/>
    <s v="San Francisco"/>
    <x v="9"/>
  </r>
  <r>
    <n v="299"/>
    <s v="https://www.inc.com/profile/lyfe-marketing"/>
    <s v="LYFE Marketing"/>
    <s v="http://lyfemarketing.com"/>
    <s v="3.2 Million"/>
    <n v="3200000"/>
    <n v="1501.0992000000001"/>
    <s v="Advertising &amp; Marketing"/>
    <n v="35"/>
    <n v="3"/>
    <e v="#REF!"/>
    <n v="2011"/>
    <n v="1"/>
    <s v="Atlanta"/>
    <s v="Atlanta"/>
    <s v="Atlanta"/>
    <x v="13"/>
  </r>
  <r>
    <n v="300"/>
    <s v="https://www.inc.com/profile/alivi"/>
    <s v="Alivi"/>
    <s v="http://alivi.com"/>
    <s v="14.1 Million"/>
    <n v="14100000"/>
    <n v="1496.3723"/>
    <s v="Health"/>
    <n v="100"/>
    <n v="10"/>
    <e v="#REF!"/>
    <n v="2012"/>
    <n v="1"/>
    <s v="Miami"/>
    <s v="Miami"/>
    <s v="doral"/>
    <x v="5"/>
  </r>
  <r>
    <n v="301"/>
    <s v="https://www.inc.com/profile/eetech-media"/>
    <s v="EETech Media"/>
    <s v="eetech.com"/>
    <s v="6.6 Million"/>
    <n v="6600000"/>
    <n v="1493.1967"/>
    <s v="Media"/>
    <n v="20"/>
    <n v="4"/>
    <e v="#REF!"/>
    <n v="2015"/>
    <n v="1"/>
    <s v=""/>
    <s v="-"/>
    <s v="Boise"/>
    <x v="15"/>
  </r>
  <r>
    <n v="302"/>
    <s v="https://www.inc.com/profile/gravis-law"/>
    <s v="Gravis Law"/>
    <s v="gravislaw.com"/>
    <s v="2.7 Million"/>
    <n v="2700000"/>
    <n v="1488.4058"/>
    <s v="Consumer Products &amp; Services"/>
    <n v="46"/>
    <n v="2"/>
    <e v="#REF!"/>
    <n v="2014"/>
    <n v="1"/>
    <s v=""/>
    <s v="-"/>
    <s v="Richland"/>
    <x v="11"/>
  </r>
  <r>
    <n v="303"/>
    <s v="https://www.inc.com/profile/cousins-logistics"/>
    <s v="Cousins Logistics"/>
    <s v="cousinslogistics.com"/>
    <s v="47.1 Million"/>
    <n v="47100000"/>
    <n v="1487.4149"/>
    <s v="Logistics &amp; Transportation"/>
    <n v="55"/>
    <n v="6"/>
    <e v="#REF!"/>
    <n v="2014"/>
    <n v="1"/>
    <s v="Miami"/>
    <s v="Miami"/>
    <s v="Boca Raton"/>
    <x v="5"/>
  </r>
  <r>
    <n v="304"/>
    <s v="https://www.inc.com/profile/position2"/>
    <s v="Position2"/>
    <s v="position2.com"/>
    <s v="65.2 Million"/>
    <n v="65200000"/>
    <n v="1482.0707"/>
    <s v="Advertising &amp; Marketing"/>
    <n v="203"/>
    <n v="140"/>
    <e v="#REF!"/>
    <n v="2005"/>
    <n v="2"/>
    <s v="San Jose"/>
    <s v="San Jose"/>
    <s v="Santa Clara"/>
    <x v="9"/>
  </r>
  <r>
    <n v="305"/>
    <s v="https://www.inc.com/profile/bentobox-cms"/>
    <s v="BentoBox CMS"/>
    <s v="getbento.com"/>
    <s v="4.4 Million"/>
    <n v="4400000"/>
    <n v="1480.2849000000001"/>
    <s v="Software"/>
    <n v="80"/>
    <n v="9"/>
    <e v="#REF!"/>
    <n v="2013"/>
    <n v="1"/>
    <s v="New York City"/>
    <s v="New York City"/>
    <s v="New York"/>
    <x v="12"/>
  </r>
  <r>
    <n v="306"/>
    <s v="https://www.inc.com/profile/symbol-health-solutions"/>
    <s v="Symbol Health Solutions"/>
    <s v="symbolhealth.com"/>
    <s v="76.9 Million"/>
    <n v="76900000"/>
    <n v="1472.3901000000001"/>
    <s v="Health"/>
    <n v="60"/>
    <n v="30"/>
    <e v="#REF!"/>
    <n v="2012"/>
    <n v="1"/>
    <s v=""/>
    <s v="-"/>
    <s v="Mobile"/>
    <x v="23"/>
  </r>
  <r>
    <n v="307"/>
    <s v="https://www.inc.com/profile/crisp-video-group"/>
    <s v="Crisp Video Group"/>
    <s v="crispvideo.com"/>
    <s v="16.1 Million"/>
    <n v="16100000.000000002"/>
    <n v="1469.7828"/>
    <s v="Advertising &amp; Marketing"/>
    <n v="36"/>
    <n v="6"/>
    <e v="#REF!"/>
    <n v="2012"/>
    <n v="3"/>
    <s v="Atlanta"/>
    <s v="Atlanta"/>
    <s v="Atlanta"/>
    <x v="13"/>
  </r>
  <r>
    <n v="308"/>
    <s v="https://www.inc.com/profile/sand-cloud"/>
    <s v="Sand Cloud"/>
    <s v="http://sandcloud.com"/>
    <s v="6.8 Million"/>
    <n v="6800000"/>
    <n v="1469.3516999999999"/>
    <s v="Retail"/>
    <n v="19"/>
    <n v="3"/>
    <e v="#REF!"/>
    <n v="2014"/>
    <n v="1"/>
    <s v="San Diego"/>
    <s v="San Diego"/>
    <s v="San Diego"/>
    <x v="9"/>
  </r>
  <r>
    <n v="309"/>
    <s v="https://www.inc.com/profile/wrapify"/>
    <s v="Wrapify"/>
    <s v="wrapify.com"/>
    <s v="2.9 Million"/>
    <n v="2900000"/>
    <n v="1468.3844999999999"/>
    <s v="Advertising &amp; Marketing"/>
    <n v="18"/>
    <n v="8"/>
    <e v="#REF!"/>
    <n v="2015"/>
    <n v="1"/>
    <s v="San Diego"/>
    <s v="San Diego"/>
    <s v="Solana Bech"/>
    <x v="9"/>
  </r>
  <r>
    <n v="310"/>
    <s v="https://www.inc.com/profile/iuvo-logistics"/>
    <s v="Iuvo Logistics"/>
    <s v="iuvologistics.com"/>
    <s v="3.4 Million"/>
    <n v="3400000"/>
    <n v="1467.1741"/>
    <s v="Logistics &amp; Transportation"/>
    <n v="23"/>
    <n v="2"/>
    <e v="#REF!"/>
    <n v="2012"/>
    <n v="1"/>
    <s v=""/>
    <s v="-"/>
    <s v="Dayton"/>
    <x v="8"/>
  </r>
  <r>
    <n v="311"/>
    <s v="https://www.inc.com/profile/group-10-capital"/>
    <s v="Group 10 Capital"/>
    <s v="10llc.com"/>
    <s v="5.8 Million"/>
    <n v="5800000"/>
    <n v="1464.4640999999999"/>
    <s v="Real Estate"/>
    <n v="6"/>
    <n v="2"/>
    <e v="#REF!"/>
    <n v="2014"/>
    <n v="1"/>
    <s v="Miami"/>
    <s v="Miami"/>
    <s v="Miami Beach"/>
    <x v="5"/>
  </r>
  <r>
    <n v="312"/>
    <s v="https://www.inc.com/profile/basemakers"/>
    <s v="Basemakers"/>
    <s v="basemakers.com"/>
    <s v="3.2 Million"/>
    <n v="3200000"/>
    <n v="1460.6844000000001"/>
    <s v="Business Products &amp; Services"/>
    <n v="55"/>
    <n v="4"/>
    <e v="#REF!"/>
    <n v="2015"/>
    <n v="1"/>
    <s v="Los Angeles"/>
    <s v="Los Angeles"/>
    <s v="Venice"/>
    <x v="9"/>
  </r>
  <r>
    <n v="313"/>
    <s v="https://www.inc.com/profile/tossware"/>
    <s v="Tossware"/>
    <s v="http://tossware.com"/>
    <s v="5.3 Million"/>
    <n v="5300000"/>
    <n v="1458.0881999999999"/>
    <s v="Consumer Products &amp; Services"/>
    <n v="15"/>
    <n v="4"/>
    <e v="#REF!"/>
    <n v="2014"/>
    <n v="1"/>
    <s v="Inland Empire, CA"/>
    <s v="Inland Empire"/>
    <s v="Fontana"/>
    <x v="9"/>
  </r>
  <r>
    <n v="314"/>
    <s v="https://www.inc.com/profile/360ia"/>
    <s v="360ia"/>
    <s v="360ia.com"/>
    <s v="2 Million"/>
    <n v="2000000"/>
    <n v="1455.2822000000001"/>
    <s v="Software"/>
    <n v="41"/>
    <n v="15"/>
    <e v="#REF!"/>
    <n v="2015"/>
    <n v="1"/>
    <s v=""/>
    <s v="-"/>
    <s v="Lafayette"/>
    <x v="38"/>
  </r>
  <r>
    <n v="315"/>
    <s v="https://www.inc.com/profile/nextgen-leads"/>
    <s v="NextGen Leads"/>
    <s v="nextgenleads.com"/>
    <s v="35.7 Million"/>
    <n v="35700000"/>
    <n v="1454.4016999999999"/>
    <s v="Advertising &amp; Marketing"/>
    <n v="70"/>
    <n v="5"/>
    <e v="#REF!"/>
    <n v="2014"/>
    <n v="1"/>
    <s v="San Diego"/>
    <s v="San Diego"/>
    <s v="San Diego"/>
    <x v="9"/>
  </r>
  <r>
    <n v="316"/>
    <s v="https://www.inc.com/profile/coltoncooper"/>
    <s v="ColtonCooper"/>
    <s v="digbytrans.com"/>
    <s v="9.9 Million"/>
    <n v="9900000"/>
    <n v="1449.1161"/>
    <s v="Logistics &amp; Transportation"/>
    <n v="11"/>
    <n v="1"/>
    <e v="#REF!"/>
    <n v="2015"/>
    <n v="1"/>
    <s v="Denver"/>
    <s v="Denver"/>
    <s v="Denver"/>
    <x v="10"/>
  </r>
  <r>
    <n v="317"/>
    <s v="https://www.inc.com/profile/handle"/>
    <s v="HANDLE"/>
    <s v="http://handleglobal.com"/>
    <s v="2.3 Million"/>
    <n v="2300000"/>
    <n v="1447.5148999999999"/>
    <s v="Health"/>
    <n v="20"/>
    <n v="5"/>
    <e v="#REF!"/>
    <n v="2015"/>
    <n v="1"/>
    <s v="Louisville/Jefferson County, KY-IN"/>
    <s v="Louisville/Jefferson County"/>
    <s v="Prospect"/>
    <x v="14"/>
  </r>
  <r>
    <n v="318"/>
    <s v="https://www.inc.com/profile/bestself-ventures"/>
    <s v="BestSelf Ventures"/>
    <s v="bestself.co"/>
    <s v="5.8 Million"/>
    <n v="5800000"/>
    <n v="1444.5616"/>
    <s v="Consumer Products &amp; Services"/>
    <n v="10"/>
    <n v="2"/>
    <e v="#REF!"/>
    <n v="2015"/>
    <n v="1"/>
    <s v="Austin"/>
    <s v="Austin"/>
    <s v="Austin"/>
    <x v="2"/>
  </r>
  <r>
    <n v="319"/>
    <s v="https://www.inc.com/profile/tazkai"/>
    <s v="TazKai"/>
    <s v="nrsng.com"/>
    <s v="2.8 Million"/>
    <n v="2800000"/>
    <n v="1444.146"/>
    <s v="Education"/>
    <n v="15"/>
    <n v="2"/>
    <e v="#REF!"/>
    <n v="2014"/>
    <n v="1"/>
    <s v="Dallas"/>
    <s v="Dallas"/>
    <s v="ALLEN"/>
    <x v="2"/>
  </r>
  <r>
    <n v="320"/>
    <s v="https://www.inc.com/profile/cumulus-networks"/>
    <s v="Cumulus Networks"/>
    <s v="cumulusnetworks.com"/>
    <s v="25.1 Million"/>
    <n v="25100000"/>
    <n v="1437.6078"/>
    <s v="Software"/>
    <n v="179"/>
    <n v="131"/>
    <e v="#REF!"/>
    <n v="2010"/>
    <n v="1"/>
    <s v="San Jose"/>
    <s v="San Jose"/>
    <s v="Mountain View"/>
    <x v="9"/>
  </r>
  <r>
    <n v="321"/>
    <s v="https://www.inc.com/profile/opploans"/>
    <s v="OppLoans"/>
    <s v="opploans.com"/>
    <s v="134.2 Million"/>
    <n v="134199999.99999999"/>
    <n v="1434.9543000000001"/>
    <s v="Financial Services"/>
    <n v="308"/>
    <n v="27"/>
    <e v="#REF!"/>
    <n v="2012"/>
    <n v="4"/>
    <s v="Chicago"/>
    <s v="Chicago"/>
    <s v="Chicago"/>
    <x v="27"/>
  </r>
  <r>
    <n v="322"/>
    <s v="https://www.inc.com/profile/common-thread-collective"/>
    <s v="Common Thread Collective"/>
    <s v="commonthreadco.com"/>
    <s v="5 Million"/>
    <n v="5000000"/>
    <n v="1433.9761000000001"/>
    <s v="Advertising &amp; Marketing"/>
    <n v="47"/>
    <n v="8"/>
    <e v="#REF!"/>
    <n v="2014"/>
    <n v="2"/>
    <s v="Los Angeles"/>
    <s v="Los Angeles"/>
    <s v="Newport Beach"/>
    <x v="9"/>
  </r>
  <r>
    <n v="323"/>
    <s v="https://www.inc.com/profile/cloudbeds"/>
    <s v="Cloudbeds"/>
    <s v="cloudbeds.com"/>
    <s v="8.2 Million"/>
    <n v="8199999.9999999991"/>
    <n v="1426.4898000000001"/>
    <s v="Software"/>
    <n v="203"/>
    <n v="52"/>
    <e v="#REF!"/>
    <n v="2012"/>
    <n v="2"/>
    <s v="San Diego"/>
    <s v="San Diego"/>
    <s v="San Diego"/>
    <x v="9"/>
  </r>
  <r>
    <n v="324"/>
    <s v="https://www.inc.com/profile/vested-metals-international"/>
    <s v="Vested Metals International"/>
    <s v="vestedmetals.net"/>
    <s v="2.6 Million"/>
    <n v="2600000"/>
    <n v="1423.6886"/>
    <s v="Manufacturing"/>
    <n v="6"/>
    <n v="1"/>
    <e v="#REF!"/>
    <n v="2014"/>
    <n v="1"/>
    <s v="Jacksonville, FL"/>
    <s v="Jacksonville"/>
    <s v="Saint Augustine"/>
    <x v="5"/>
  </r>
  <r>
    <n v="325"/>
    <s v="https://www.inc.com/profile/platt-cheema-richmond-pllc"/>
    <s v="Platt Cheema Richmond"/>
    <s v="http://pcrfirm.com"/>
    <s v="2.3 Million"/>
    <n v="2300000"/>
    <n v="1423.4909"/>
    <s v="Real Estate"/>
    <n v="14"/>
    <n v="3"/>
    <e v="#REF!"/>
    <n v="2015"/>
    <n v="1"/>
    <s v="Dallas"/>
    <s v="Dallas"/>
    <s v="Dallas"/>
    <x v="2"/>
  </r>
  <r>
    <n v="326"/>
    <s v="https://www.inc.com/profile/revelry"/>
    <s v="Revelry"/>
    <s v="shoprevelry.com"/>
    <s v="3.8 Million"/>
    <n v="3800000"/>
    <n v="1423.4061999999999"/>
    <s v="Retail"/>
    <n v="10"/>
    <n v="2"/>
    <e v="#REF!"/>
    <n v="2009"/>
    <n v="1"/>
    <s v="Austin"/>
    <s v="Austin"/>
    <s v="Austin"/>
    <x v="2"/>
  </r>
  <r>
    <n v="327"/>
    <s v="https://www.inc.com/profile/qos-networks"/>
    <s v="QOS Networks"/>
    <s v="qosnet.com"/>
    <s v="6.8 Million"/>
    <n v="6800000"/>
    <n v="1417.8894"/>
    <s v="IT Management"/>
    <n v="24"/>
    <n v="8"/>
    <e v="#REF!"/>
    <n v="2012"/>
    <n v="1"/>
    <s v="Los Angeles"/>
    <s v="Los Angeles"/>
    <s v="Irvine"/>
    <x v="9"/>
  </r>
  <r>
    <n v="328"/>
    <s v="https://www.inc.com/profile/koddi"/>
    <s v="Koddi"/>
    <s v="koddi.com"/>
    <s v="27.3 Million"/>
    <n v="27300000"/>
    <n v="1408.6405"/>
    <s v="Software"/>
    <n v="101"/>
    <n v="13"/>
    <e v="#REF!"/>
    <n v="2013"/>
    <n v="2"/>
    <s v="Dallas"/>
    <s v="Dallas"/>
    <s v="Fort Worth"/>
    <x v="2"/>
  </r>
  <r>
    <n v="329"/>
    <s v="https://www.inc.com/profile/change-media-group"/>
    <s v="Change Media Group"/>
    <s v="changemediagroup.com"/>
    <s v="9.7 Million"/>
    <n v="9700000"/>
    <n v="1408.0842"/>
    <s v="Advertising &amp; Marketing"/>
    <n v="18"/>
    <n v="5"/>
    <e v="#REF!"/>
    <n v="2012"/>
    <n v="1"/>
    <s v=""/>
    <s v="-"/>
    <s v="Lansing"/>
    <x v="20"/>
  </r>
  <r>
    <n v="330"/>
    <s v="https://www.inc.com/profile/bldg-25"/>
    <s v="BLDG-25"/>
    <s v="bldg-25.com"/>
    <s v="2.9 Million"/>
    <n v="2900000"/>
    <n v="1407.5845999999999"/>
    <s v="Software"/>
    <n v="25"/>
    <n v="1"/>
    <e v="#REF!"/>
    <n v="2015"/>
    <n v="1"/>
    <s v="Raleigh, NC"/>
    <s v="Raleigh"/>
    <s v="Raleigh"/>
    <x v="18"/>
  </r>
  <r>
    <n v="331"/>
    <s v="https://www.inc.com/profile/dropoff"/>
    <s v="Dropoff"/>
    <s v="dropoff.com"/>
    <s v="16.2 Million"/>
    <n v="16200000"/>
    <n v="1405.9213"/>
    <s v="Logistics &amp; Transportation"/>
    <n v="84"/>
    <n v="22"/>
    <e v="#REF!"/>
    <n v="2014"/>
    <n v="1"/>
    <s v="Austin"/>
    <s v="Austin"/>
    <s v="Austin"/>
    <x v="2"/>
  </r>
  <r>
    <n v="332"/>
    <s v="https://www.inc.com/profile/modavate"/>
    <s v="Modavate"/>
    <s v="modavate.com"/>
    <s v="2 Million"/>
    <n v="2000000"/>
    <n v="1405.0606"/>
    <s v="Advertising &amp; Marketing"/>
    <n v="12"/>
    <n v="2"/>
    <e v="#REF!"/>
    <n v="2007"/>
    <n v="1"/>
    <s v="Atlanta"/>
    <s v="Atlanta"/>
    <s v="Buford"/>
    <x v="13"/>
  </r>
  <r>
    <n v="333"/>
    <s v="https://www.inc.com/profile/arcus-financial-intelligence"/>
    <s v="Arcus Financial Intelligence"/>
    <s v="arcusfi.com"/>
    <s v="3.4 Million"/>
    <n v="3400000"/>
    <n v="1404.0037"/>
    <s v="Financial Services"/>
    <n v="54"/>
    <n v="20"/>
    <e v="#REF!"/>
    <n v="2013"/>
    <n v="1"/>
    <s v="New York City"/>
    <s v="New York City"/>
    <s v="New York"/>
    <x v="12"/>
  </r>
  <r>
    <n v="334"/>
    <s v="https://www.inc.com/profile/digital-resource"/>
    <s v="Digital Resource"/>
    <s v="yourdigitalresource.com"/>
    <s v="4 Million"/>
    <n v="4000000"/>
    <n v="1399.7156"/>
    <s v="Advertising &amp; Marketing"/>
    <n v="38"/>
    <n v="1"/>
    <e v="#REF!"/>
    <n v="2014"/>
    <n v="2"/>
    <s v="Miami"/>
    <s v="Miami"/>
    <s v="West Palm Beach"/>
    <x v="5"/>
  </r>
  <r>
    <n v="335"/>
    <s v="https://www.inc.com/profile/girikon"/>
    <s v="Girikon"/>
    <s v="girikon.com"/>
    <s v="2.8 Million"/>
    <n v="2800000"/>
    <n v="1398.2575999999999"/>
    <s v="IT Management"/>
    <n v="140"/>
    <n v="35"/>
    <e v="#REF!"/>
    <n v="2015"/>
    <n v="1"/>
    <s v="Phoenix"/>
    <s v="Phoenix"/>
    <s v="Phoenix"/>
    <x v="0"/>
  </r>
  <r>
    <n v="336"/>
    <s v="https://www.inc.com/profile/liberty-rent-guarantee"/>
    <s v="Liberty Rent Guarantee"/>
    <s v="libertyrent.com"/>
    <s v="2.2 Million"/>
    <n v="2200000"/>
    <n v="1386.454"/>
    <s v="Real Estate"/>
    <n v="12"/>
    <n v="4"/>
    <e v="#REF!"/>
    <n v="2014"/>
    <n v="1"/>
    <s v=""/>
    <s v="-"/>
    <s v="Fairhope"/>
    <x v="23"/>
  </r>
  <r>
    <n v="337"/>
    <s v="https://www.inc.com/profile/inflowlogistics"/>
    <s v="Inflowlogistics"/>
    <s v="inflow-ns.com"/>
    <s v="3.7 Million"/>
    <n v="3700000"/>
    <n v="1385.4507000000001"/>
    <s v="Government Services"/>
    <n v="41"/>
    <n v="7"/>
    <e v="#REF!"/>
    <n v="2014"/>
    <n v="1"/>
    <s v="San Antonio, TX"/>
    <s v="San Antonio"/>
    <s v="San Antonio"/>
    <x v="2"/>
  </r>
  <r>
    <n v="338"/>
    <s v="https://www.inc.com/profile/pymetrics"/>
    <s v="Pymetrics"/>
    <s v="pymetrics.com"/>
    <s v="5.7 Million"/>
    <n v="5700000"/>
    <n v="1379.7109"/>
    <s v="Software"/>
    <n v="80"/>
    <n v="31"/>
    <e v="#REF!"/>
    <n v="2013"/>
    <n v="1"/>
    <s v="New York City"/>
    <s v="New York City"/>
    <s v="New York"/>
    <x v="12"/>
  </r>
  <r>
    <n v="339"/>
    <s v="https://www.inc.com/profile/madewell-construction"/>
    <s v="Madewell Construction"/>
    <s v="madewell-construction.com"/>
    <s v="6 Million"/>
    <n v="6000000"/>
    <n v="1373.0107"/>
    <s v="Construction"/>
    <n v="9"/>
    <n v="1"/>
    <e v="#REF!"/>
    <n v="2014"/>
    <n v="1"/>
    <s v=""/>
    <s v="-"/>
    <s v="Lubbock"/>
    <x v="2"/>
  </r>
  <r>
    <n v="340"/>
    <s v="https://www.inc.com/profile/power-target"/>
    <s v="Power Target"/>
    <s v="electricityrates.com"/>
    <s v="2 Million"/>
    <n v="2000000"/>
    <n v="1358.9992999999999"/>
    <s v="Energy"/>
    <n v="5"/>
    <n v="2"/>
    <e v="#REF!"/>
    <n v="2011"/>
    <n v="1"/>
    <s v="Baltimore"/>
    <s v="Baltimore"/>
    <s v="Millersville"/>
    <x v="21"/>
  </r>
  <r>
    <n v="341"/>
    <s v="https://www.inc.com/profile/bidwise"/>
    <s v="Bidwise"/>
    <s v="http://bidwise.com"/>
    <s v="2.2 Million"/>
    <n v="2200000"/>
    <n v="1354.3140000000001"/>
    <s v="Advertising &amp; Marketing"/>
    <n v="7"/>
    <n v="4"/>
    <e v="#REF!"/>
    <n v="2015"/>
    <n v="1"/>
    <s v=""/>
    <s v="-"/>
    <s v="San Juan"/>
    <x v="39"/>
  </r>
  <r>
    <n v="342"/>
    <s v="https://www.inc.com/profile/wavicle-data-solutions"/>
    <s v="Wavicle Data Solutions"/>
    <s v="wavicledata.com"/>
    <s v="12.4 Million"/>
    <n v="12400000"/>
    <n v="1347.2415000000001"/>
    <s v="IT System Development"/>
    <n v="171"/>
    <n v="7"/>
    <e v="#REF!"/>
    <n v="2013"/>
    <n v="1"/>
    <s v="Chicago"/>
    <s v="Chicago"/>
    <s v="Chicago"/>
    <x v="27"/>
  </r>
  <r>
    <n v="343"/>
    <s v="https://www.inc.com/profile/red-seat-ventures"/>
    <s v="Red Seat Ventures"/>
    <s v="redseatventures.com"/>
    <s v="4.3 Million"/>
    <n v="4300000"/>
    <n v="1344.2615000000001"/>
    <s v="Media"/>
    <n v="25"/>
    <n v="3"/>
    <e v="#REF!"/>
    <n v="2015"/>
    <n v="1"/>
    <s v="New York City"/>
    <s v="New York City"/>
    <s v="New York"/>
    <x v="12"/>
  </r>
  <r>
    <n v="344"/>
    <s v="https://www.inc.com/profile/recommerce"/>
    <s v="reCommerce"/>
    <s v="recommercebrands.com"/>
    <s v="33.8 Million"/>
    <n v="33800000"/>
    <n v="1332.9945"/>
    <s v="Advertising &amp; Marketing"/>
    <n v="60"/>
    <n v="5"/>
    <e v="#REF!"/>
    <n v="2013"/>
    <n v="2"/>
    <s v="Miami"/>
    <s v="Miami"/>
    <s v="Deerfield Beach"/>
    <x v="5"/>
  </r>
  <r>
    <n v="345"/>
    <s v="https://www.inc.com/profile/design-pickle"/>
    <s v="Design Pickle"/>
    <s v="designpickle.com"/>
    <s v="7.2 Million"/>
    <n v="7200000"/>
    <n v="1329.1786999999999"/>
    <s v="Business Products &amp; Services"/>
    <n v="230"/>
    <n v="16"/>
    <e v="#REF!"/>
    <n v="2015"/>
    <n v="1"/>
    <s v="Phoenix"/>
    <s v="Phoenix"/>
    <s v="Scottsdale"/>
    <x v="0"/>
  </r>
  <r>
    <n v="346"/>
    <s v="https://www.inc.com/profile/hyperice"/>
    <s v="Hyperice"/>
    <s v="http://hyperice.com"/>
    <s v="64.3 Million"/>
    <n v="64300000"/>
    <n v="1327.8114"/>
    <s v="Consumer Products &amp; Services"/>
    <n v="21"/>
    <n v="8"/>
    <e v="#REF!"/>
    <n v="2010"/>
    <n v="4"/>
    <s v="Los Angeles"/>
    <s v="Los Angeles"/>
    <s v="Irvine"/>
    <x v="9"/>
  </r>
  <r>
    <n v="347"/>
    <s v="https://www.inc.com/profile/synfiny-advisors"/>
    <s v="Synfiny Advisors"/>
    <s v="synfiny.com"/>
    <s v="2.7 Million"/>
    <n v="2700000"/>
    <n v="1326.3001999999999"/>
    <s v="Business Products &amp; Services"/>
    <n v="2"/>
    <n v="2"/>
    <e v="#REF!"/>
    <n v="2014"/>
    <n v="1"/>
    <s v="Cincinnati"/>
    <s v="Cincinnati"/>
    <s v="Cincinnati"/>
    <x v="8"/>
  </r>
  <r>
    <n v="348"/>
    <s v="https://www.inc.com/profile/mns1-express"/>
    <s v="MNS1 Express"/>
    <s v="mns1express.com"/>
    <s v="29.1 Million"/>
    <n v="29100000"/>
    <n v="1323.2632000000001"/>
    <s v="Logistics &amp; Transportation"/>
    <n v="15"/>
    <n v="3"/>
    <e v="#REF!"/>
    <n v="2011"/>
    <n v="1"/>
    <s v="Chicago"/>
    <s v="Chicago"/>
    <s v="Bolingbrook"/>
    <x v="27"/>
  </r>
  <r>
    <n v="349"/>
    <s v="https://www.inc.com/profile/tomboyx"/>
    <s v="TomboyX"/>
    <s v="tomboyx.com"/>
    <s v="10.4 Million"/>
    <n v="10400000"/>
    <n v="1316.5717999999999"/>
    <s v="Consumer Products &amp; Services"/>
    <n v="18"/>
    <n v="4"/>
    <e v="#REF!"/>
    <n v="2013"/>
    <n v="2"/>
    <s v="Seattle"/>
    <s v="Seattle"/>
    <s v="Seattle"/>
    <x v="11"/>
  </r>
  <r>
    <n v="350"/>
    <s v="https://www.inc.com/profile/shoppad"/>
    <s v="ShopPad"/>
    <s v="theshoppad.com"/>
    <s v="2.3 Million"/>
    <n v="2300000"/>
    <n v="1313.9536000000001"/>
    <s v="Software"/>
    <n v="19"/>
    <n v="4"/>
    <e v="#REF!"/>
    <n v="2012"/>
    <n v="1"/>
    <s v="San Francisco"/>
    <s v="San Francisco"/>
    <s v="Oakland"/>
    <x v="9"/>
  </r>
  <r>
    <n v="351"/>
    <s v="https://www.inc.com/profile/carta"/>
    <s v="Carta"/>
    <s v="http://carta.com"/>
    <s v="35.3 Million"/>
    <n v="35300000"/>
    <n v="1301.7556999999999"/>
    <s v="Financial Services"/>
    <n v="400"/>
    <n v="55"/>
    <e v="#REF!"/>
    <n v="2012"/>
    <n v="2"/>
    <s v="San Francisco"/>
    <s v="San Francisco"/>
    <s v="San Francisco"/>
    <x v="9"/>
  </r>
  <r>
    <n v="352"/>
    <s v="https://www.inc.com/profile/snacknation"/>
    <s v="SnackNation"/>
    <s v="http://snacknation.com"/>
    <s v="24.2 Million"/>
    <n v="24200000"/>
    <n v="1293.0074999999999"/>
    <s v="Food &amp; Beverage"/>
    <n v="166"/>
    <n v="37"/>
    <e v="#REF!"/>
    <n v="2014"/>
    <n v="2"/>
    <s v="Los Angeles"/>
    <s v="Los Angeles"/>
    <s v="Culver City"/>
    <x v="9"/>
  </r>
  <r>
    <n v="353"/>
    <s v="https://www.inc.com/profile/staffing-as-a-mission"/>
    <s v="Staffing as a Mission"/>
    <s v="staffingmission.com"/>
    <s v="5.7 Million"/>
    <n v="5700000"/>
    <n v="1291.1366"/>
    <s v="Business Products &amp; Services"/>
    <n v="15"/>
    <n v="7"/>
    <e v="#REF!"/>
    <n v="2014"/>
    <n v="1"/>
    <s v="Nashville"/>
    <s v="Nashville"/>
    <s v="Brentwood"/>
    <x v="1"/>
  </r>
  <r>
    <n v="354"/>
    <s v="https://www.inc.com/profile/azure-knowledge"/>
    <s v="Azure Knowledge"/>
    <s v="azureknowledge.com"/>
    <s v="19.7 Million"/>
    <n v="19700000"/>
    <n v="1287.5316"/>
    <s v="Business Products &amp; Services"/>
    <n v="185"/>
    <n v="32"/>
    <e v="#REF!"/>
    <n v="2010"/>
    <n v="2"/>
    <s v="New York City"/>
    <s v="New York City"/>
    <s v="Piscataway"/>
    <x v="6"/>
  </r>
  <r>
    <n v="355"/>
    <s v="https://www.inc.com/profile/element78-partners"/>
    <s v="Element78 Partners"/>
    <s v="e78advisors.com"/>
    <s v="2.9 Million"/>
    <n v="2900000"/>
    <n v="1282.6274000000001"/>
    <s v="Financial Services"/>
    <n v="16"/>
    <n v="2"/>
    <e v="#REF!"/>
    <n v="2015"/>
    <n v="1"/>
    <s v="Chicago"/>
    <s v="Chicago"/>
    <s v="Oak Brook"/>
    <x v="27"/>
  </r>
  <r>
    <n v="356"/>
    <s v="https://www.inc.com/profile/invibe-labs"/>
    <s v="inVibe Labs"/>
    <s v="invibe.co"/>
    <s v="2.3 Million"/>
    <n v="2300000"/>
    <n v="1281.6939"/>
    <s v="Business Products &amp; Services"/>
    <n v="8"/>
    <n v="3"/>
    <e v="#REF!"/>
    <n v="2013"/>
    <n v="1"/>
    <s v="Los Angeles"/>
    <s v="Los Angeles"/>
    <s v="Costa Mesa"/>
    <x v="9"/>
  </r>
  <r>
    <n v="357"/>
    <s v="https://www.inc.com/profile/simplenexus"/>
    <s v="SimpleNexus"/>
    <s v="http://simplenexus.com"/>
    <s v="8 Million"/>
    <n v="8000000"/>
    <n v="1279.3186000000001"/>
    <s v="Software"/>
    <n v="100"/>
    <n v="7"/>
    <e v="#REF!"/>
    <n v="2014"/>
    <n v="2"/>
    <s v="Provo-Orem, UT"/>
    <s v="Provo-Orem"/>
    <s v="Lehi"/>
    <x v="16"/>
  </r>
  <r>
    <n v="358"/>
    <s v="https://www.inc.com/profile/the-language-group"/>
    <s v="The Language Group"/>
    <s v="thelanguagegroup.com"/>
    <s v="8.1 Million"/>
    <n v="8100000"/>
    <n v="1278.5516"/>
    <s v="Business Products &amp; Services"/>
    <n v="27"/>
    <n v="3"/>
    <e v="#REF!"/>
    <n v="1999"/>
    <n v="3"/>
    <s v="Virginia Beach"/>
    <s v="Virginia Beach"/>
    <s v="Virginia Beach"/>
    <x v="7"/>
  </r>
  <r>
    <n v="359"/>
    <s v="https://www.inc.com/profile/green-bits"/>
    <s v="Green Bits"/>
    <s v="greenbits.com"/>
    <s v="5.9 Million"/>
    <n v="5900000"/>
    <n v="1275.5934"/>
    <s v="Software"/>
    <n v="80"/>
    <n v="5"/>
    <e v="#REF!"/>
    <n v="2014"/>
    <n v="1"/>
    <s v="San Jose"/>
    <s v="San Jose"/>
    <s v="San Jose"/>
    <x v="9"/>
  </r>
  <r>
    <n v="360"/>
    <s v="https://www.inc.com/profile/m2m-in-motion"/>
    <s v="M2M In Motion"/>
    <s v="m2minmotion.com"/>
    <s v="2.1 Million"/>
    <n v="2100000"/>
    <n v="1270.6676"/>
    <s v="Software"/>
    <n v="17"/>
    <n v="2"/>
    <e v="#REF!"/>
    <n v="2013"/>
    <n v="1"/>
    <s v="Chicago"/>
    <s v="Chicago"/>
    <s v="Lombard"/>
    <x v="27"/>
  </r>
  <r>
    <n v="361"/>
    <s v="https://www.inc.com/profile/adficient"/>
    <s v="AdFicient"/>
    <s v="adficient.com"/>
    <s v="5.9 Million"/>
    <n v="5900000"/>
    <n v="1264.9067"/>
    <s v="Advertising &amp; Marketing"/>
    <n v="3"/>
    <n v="4"/>
    <e v="#REF!"/>
    <n v="2009"/>
    <n v="1"/>
    <s v="St. Louis, MO-IL"/>
    <s v="St. Louis"/>
    <s v="Saint Louis"/>
    <x v="32"/>
  </r>
  <r>
    <n v="362"/>
    <s v="https://www.inc.com/profile/raddish-kids"/>
    <s v="Raddish Kids"/>
    <s v="raddishkids.com"/>
    <s v="8.8 Million"/>
    <n v="8800000"/>
    <n v="1255.0319"/>
    <s v="Consumer Products &amp; Services"/>
    <n v="17"/>
    <n v="3"/>
    <e v="#REF!"/>
    <n v="2014"/>
    <n v="1"/>
    <s v="Los Angeles"/>
    <s v="Los Angeles"/>
    <s v="Redondo Beach"/>
    <x v="9"/>
  </r>
  <r>
    <n v="363"/>
    <s v="https://www.inc.com/profile/titan-mechanical"/>
    <s v="Titan Mechanical"/>
    <s v="titanmech.net"/>
    <s v="16 Million"/>
    <n v="16000000"/>
    <n v="1254.748"/>
    <s v="Construction"/>
    <n v="32"/>
    <n v="3"/>
    <e v="#REF!"/>
    <n v="2014"/>
    <n v="1"/>
    <s v="Washington, DC"/>
    <s v="Washington"/>
    <s v="manassas"/>
    <x v="7"/>
  </r>
  <r>
    <n v="364"/>
    <s v="https://www.inc.com/profile/nanamacs-clothing"/>
    <s v="NanaMacs Clothing"/>
    <s v="nanamacs.com"/>
    <s v="12 Million"/>
    <n v="12000000"/>
    <n v="1252.8198"/>
    <s v="Retail"/>
    <n v="29"/>
    <n v="19"/>
    <e v="#REF!"/>
    <n v="2012"/>
    <n v="3"/>
    <s v=""/>
    <s v="-"/>
    <s v="Post Falls"/>
    <x v="15"/>
  </r>
  <r>
    <n v="365"/>
    <s v="https://www.inc.com/profile/perimeter-security-partners"/>
    <s v="Perimeter Security Partners"/>
    <s v="perimetersecuritypartners.com"/>
    <s v="15.3 Million"/>
    <n v="15300000"/>
    <n v="1248.1117999999999"/>
    <s v="Security"/>
    <n v="22"/>
    <n v="7"/>
    <e v="#REF!"/>
    <n v="2014"/>
    <n v="1"/>
    <s v="Nashville"/>
    <s v="Nashville"/>
    <s v="Brentwood"/>
    <x v="1"/>
  </r>
  <r>
    <n v="366"/>
    <s v="https://www.inc.com/profile/lync-logistics"/>
    <s v="LYNC Logistics"/>
    <s v="lynclogistics.com"/>
    <s v="28 Million"/>
    <n v="28000000"/>
    <n v="1247.5148999999999"/>
    <s v="Logistics &amp; Transportation"/>
    <n v="36"/>
    <n v="4"/>
    <e v="#REF!"/>
    <n v="2014"/>
    <n v="1"/>
    <s v=""/>
    <s v="-"/>
    <s v="Chattanooga"/>
    <x v="1"/>
  </r>
  <r>
    <n v="367"/>
    <s v="https://www.inc.com/profile/cox-residential"/>
    <s v="Cox Residential"/>
    <s v="coxres.com"/>
    <s v="2.6 Million"/>
    <n v="2600000"/>
    <n v="1240.6025"/>
    <s v="Construction"/>
    <n v="11"/>
    <n v="2"/>
    <e v="#REF!"/>
    <n v="2013"/>
    <n v="1"/>
    <s v="Indianapolis, IN"/>
    <s v="Indianapolis"/>
    <s v="Carmel"/>
    <x v="33"/>
  </r>
  <r>
    <n v="368"/>
    <s v="https://www.inc.com/profile/stealth-iss-group"/>
    <s v="Stealth-ISS Group"/>
    <s v="stealth-iss.com"/>
    <s v="2.6 Million"/>
    <n v="2600000"/>
    <n v="1240.5595000000001"/>
    <s v="IT Management"/>
    <n v="19"/>
    <n v="3"/>
    <e v="#REF!"/>
    <n v="2002"/>
    <n v="2"/>
    <s v="Washington, DC"/>
    <s v="Washington"/>
    <s v="Arlington"/>
    <x v="7"/>
  </r>
  <r>
    <n v="369"/>
    <s v="https://www.inc.com/profile/seeq-corporation"/>
    <s v="Seeq Corporation"/>
    <s v="seeq.com"/>
    <s v="3.1 Million"/>
    <n v="3100000"/>
    <n v="1240.3105"/>
    <s v="Software"/>
    <n v="85"/>
    <n v="20"/>
    <e v="#REF!"/>
    <n v="2013"/>
    <n v="1"/>
    <s v="Seattle"/>
    <s v="Seattle"/>
    <s v="Seattle"/>
    <x v="11"/>
  </r>
  <r>
    <n v="370"/>
    <s v="https://www.inc.com/profile/m7-services"/>
    <s v="M7 Services"/>
    <s v="m7services.com"/>
    <s v="4.7 Million"/>
    <n v="4700000"/>
    <n v="1237.9323999999999"/>
    <s v="IT Management"/>
    <n v="30"/>
    <n v="3"/>
    <e v="#REF!"/>
    <n v="2014"/>
    <n v="1"/>
    <s v="Houston"/>
    <s v="Houston"/>
    <s v="Houston"/>
    <x v="2"/>
  </r>
  <r>
    <n v="371"/>
    <s v="https://www.inc.com/profile/healthy-human"/>
    <s v="Healthy Human"/>
    <s v="healthyhumanlife.com"/>
    <s v="2.7 Million"/>
    <n v="2700000"/>
    <n v="1232.4509"/>
    <s v="Retail"/>
    <n v="6"/>
    <n v="3"/>
    <e v="#REF!"/>
    <n v="2015"/>
    <n v="1"/>
    <s v="Charleston, SC"/>
    <s v="Charleston"/>
    <s v="Mt Pleasant"/>
    <x v="37"/>
  </r>
  <r>
    <n v="372"/>
    <s v="https://www.inc.com/profile/professional-hair-labs"/>
    <s v="Professional Hair Labs"/>
    <s v="prohairlabs.com"/>
    <s v="6.4 Million"/>
    <n v="6400000"/>
    <n v="1231.4356"/>
    <s v="Health"/>
    <n v="10"/>
    <n v="3"/>
    <e v="#REF!"/>
    <n v="1994"/>
    <n v="1"/>
    <s v="Tampa"/>
    <s v="Tampa"/>
    <s v="Zephyrhills"/>
    <x v="5"/>
  </r>
  <r>
    <n v="373"/>
    <s v="https://www.inc.com/profile/strategic-alliance-business-group"/>
    <s v="Strategic Alliance Business Group"/>
    <s v="sabg.com"/>
    <s v="21.7 Million"/>
    <n v="21700000"/>
    <n v="1228.9271000000001"/>
    <s v="Government Services"/>
    <n v="134"/>
    <n v="13"/>
    <e v="#REF!"/>
    <n v="2005"/>
    <n v="2"/>
    <s v="Washington, DC"/>
    <s v="Washington"/>
    <s v="Arlington"/>
    <x v="7"/>
  </r>
  <r>
    <n v="374"/>
    <s v="https://www.inc.com/profile/Synup"/>
    <s v="Synup"/>
    <s v="http://synup.com"/>
    <s v="3.4 Million"/>
    <n v="3400000"/>
    <n v="1226.6247000000001"/>
    <s v="IT Management"/>
    <n v="121"/>
    <n v="16"/>
    <e v="#REF!"/>
    <n v="2014"/>
    <n v="1"/>
    <s v="New York City"/>
    <s v="New York City"/>
    <s v="New York"/>
    <x v="12"/>
  </r>
  <r>
    <n v="375"/>
    <s v="https://www.inc.com/profile/first-stop-health"/>
    <s v="First Stop Health"/>
    <s v="fshealth.com"/>
    <s v="4 Million"/>
    <n v="4000000"/>
    <n v="1226.2361000000001"/>
    <s v="Health"/>
    <n v="24"/>
    <n v="12"/>
    <e v="#REF!"/>
    <n v="2011"/>
    <n v="2"/>
    <s v="Chicago"/>
    <s v="Chicago"/>
    <s v="Chicago"/>
    <x v="27"/>
  </r>
  <r>
    <n v="376"/>
    <s v="https://www.inc.com/profile/boxycharm"/>
    <s v="BoxyCharm"/>
    <s v="boxycharm.com"/>
    <s v="137.2 Million"/>
    <n v="137200000"/>
    <n v="1225.5509"/>
    <s v="Consumer Products &amp; Services"/>
    <n v="90"/>
    <n v="8"/>
    <e v="#REF!"/>
    <n v="2013"/>
    <n v="2"/>
    <s v="Miami"/>
    <s v="Miami"/>
    <s v="Pembroke Pines"/>
    <x v="5"/>
  </r>
  <r>
    <n v="377"/>
    <s v="https://www.inc.com/profile/wearme-pro"/>
    <s v="WearMe Pro"/>
    <s v="wearmepro.com"/>
    <s v="3.8 Million"/>
    <n v="3800000"/>
    <n v="1220.8083999999999"/>
    <s v="Retail"/>
    <n v="6"/>
    <n v="1"/>
    <e v="#REF!"/>
    <n v="2014"/>
    <n v="1"/>
    <s v="Phoenix"/>
    <s v="Phoenix"/>
    <s v="Tempe"/>
    <x v="0"/>
  </r>
  <r>
    <n v="378"/>
    <s v="https://www.inc.com/profile/vidoori"/>
    <s v="Vidoori"/>
    <s v="vidoori.com"/>
    <s v="31.4 Million"/>
    <n v="31400000"/>
    <n v="1220.194"/>
    <s v="IT Management"/>
    <n v="131"/>
    <n v="12"/>
    <e v="#REF!"/>
    <n v="2008"/>
    <n v="1"/>
    <s v="Washington, DC"/>
    <s v="Washington"/>
    <s v="Silver Spring"/>
    <x v="21"/>
  </r>
  <r>
    <n v="379"/>
    <s v="https://www.inc.com/profile/stackify"/>
    <s v="Stackify"/>
    <s v="stackify.com"/>
    <s v="2 Million"/>
    <n v="2000000"/>
    <n v="1216.3501000000001"/>
    <s v="Software"/>
    <n v="45"/>
    <n v="12"/>
    <e v="#REF!"/>
    <n v="2012"/>
    <n v="1"/>
    <s v="Kansas City, MO-KS"/>
    <s v="Kansas City"/>
    <s v="Leawood"/>
    <x v="26"/>
  </r>
  <r>
    <n v="380"/>
    <s v="https://www.inc.com/profile/xy---the-persistent-company"/>
    <s v="XY - The Persistent Company"/>
    <s v="xy.company"/>
    <s v="21.6 Million"/>
    <n v="21600000"/>
    <n v="1210.2204999999999"/>
    <s v="Software"/>
    <n v="75"/>
    <n v="12"/>
    <e v="#REF!"/>
    <n v="2012"/>
    <n v="1"/>
    <s v="San Diego"/>
    <s v="San Diego"/>
    <s v="San Diego"/>
    <x v="9"/>
  </r>
  <r>
    <n v="381"/>
    <s v="https://www.inc.com/profile/dental-intelligence"/>
    <s v="Dental Intelligence"/>
    <s v="http://dentalintel.com"/>
    <s v="7 Million"/>
    <n v="7000000"/>
    <n v="1203.7642000000001"/>
    <s v="Health"/>
    <n v="84"/>
    <n v="14"/>
    <e v="#REF!"/>
    <n v="2015"/>
    <n v="1"/>
    <s v="Provo-Orem, UT"/>
    <s v="Provo-Orem"/>
    <s v="Pleasant Grove"/>
    <x v="16"/>
  </r>
  <r>
    <n v="382"/>
    <s v="https://www.inc.com/profile/powerinbox"/>
    <s v="PowerInbox"/>
    <s v="powerinbox.com"/>
    <s v="30.8 Million"/>
    <n v="30800000"/>
    <n v="1202.6660999999999"/>
    <s v="Software"/>
    <n v="41"/>
    <n v="28"/>
    <e v="#REF!"/>
    <n v="2011"/>
    <n v="2"/>
    <s v="New York City"/>
    <s v="New York City"/>
    <s v="New York"/>
    <x v="12"/>
  </r>
  <r>
    <n v="383"/>
    <s v="https://www.inc.com/profile/simpletire"/>
    <s v="SimpleTire"/>
    <s v="simpletire.com"/>
    <s v="255.9 Million"/>
    <n v="255900000"/>
    <n v="1200.9092000000001"/>
    <s v="Retail"/>
    <n v="56"/>
    <n v="10"/>
    <e v="#REF!"/>
    <n v="2012"/>
    <n v="2"/>
    <s v="Philadelphia"/>
    <s v="Philadelphia"/>
    <s v="Trevose"/>
    <x v="4"/>
  </r>
  <r>
    <n v="384"/>
    <s v="https://www.inc.com/profile/creative-state-marketing"/>
    <s v="Creative State Marketing"/>
    <s v="creativestatex.com"/>
    <s v="6.2 Million"/>
    <n v="6200000"/>
    <n v="1197.5854999999999"/>
    <s v="Advertising &amp; Marketing"/>
    <n v="21"/>
    <n v="2"/>
    <e v="#REF!"/>
    <n v="2014"/>
    <n v="1"/>
    <s v="Miami"/>
    <s v="Miami"/>
    <s v="Miami"/>
    <x v="5"/>
  </r>
  <r>
    <n v="385"/>
    <s v="https://www.inc.com/profile/urbanstems"/>
    <s v="UrbanStems"/>
    <s v="urbanstems.com"/>
    <s v="12.8 Million"/>
    <n v="12800000"/>
    <n v="1192.4063000000001"/>
    <s v="Consumer Products &amp; Services"/>
    <n v="90"/>
    <n v="19"/>
    <e v="#REF!"/>
    <n v="2014"/>
    <n v="1"/>
    <s v="Washington, DC"/>
    <s v="Washington"/>
    <s v="Washington"/>
    <x v="34"/>
  </r>
  <r>
    <n v="386"/>
    <s v="https://www.inc.com/profile/gcubed-enterprises"/>
    <s v="GCubed Enterprises"/>
    <s v="gcubedinc.com"/>
    <s v="5.1 Million"/>
    <n v="5100000"/>
    <n v="1191.9137000000001"/>
    <s v="IT Management"/>
    <n v="47"/>
    <n v="6"/>
    <e v="#REF!"/>
    <n v="2014"/>
    <n v="1"/>
    <s v="Washington, DC"/>
    <s v="Washington"/>
    <s v="Stafford"/>
    <x v="7"/>
  </r>
  <r>
    <n v="387"/>
    <s v="https://www.inc.com/profile/videoamp"/>
    <s v="VideoAmp"/>
    <s v="http://videoamp.com"/>
    <s v="19.5 Million"/>
    <n v="19500000"/>
    <n v="1190.6532999999999"/>
    <s v="Advertising &amp; Marketing"/>
    <n v="122"/>
    <n v="16"/>
    <e v="#REF!"/>
    <n v="2014"/>
    <n v="1"/>
    <s v="Los Angeles"/>
    <s v="Los Angeles"/>
    <s v="Los Angeles"/>
    <x v="9"/>
  </r>
  <r>
    <n v="388"/>
    <s v="https://www.inc.com/profile/sweetscience-marketing"/>
    <s v="SweetScience Marketing"/>
    <s v="gosweetscience.com"/>
    <s v="2.5 Million"/>
    <n v="2500000"/>
    <n v="1186.6111000000001"/>
    <s v="Advertising &amp; Marketing"/>
    <n v="12"/>
    <n v="2"/>
    <e v="#REF!"/>
    <n v="2014"/>
    <n v="1"/>
    <s v="Philadelphia"/>
    <s v="Philadelphia"/>
    <s v="King of Prussia"/>
    <x v="4"/>
  </r>
  <r>
    <n v="389"/>
    <s v="https://www.inc.com/profile/rentedcom"/>
    <s v="Rented.com"/>
    <s v="rented.com"/>
    <s v="4.8 Million"/>
    <n v="4800000"/>
    <n v="1183.9145000000001"/>
    <s v="Travel &amp; Hospitality"/>
    <n v="28"/>
    <n v="16"/>
    <e v="#REF!"/>
    <n v="2013"/>
    <n v="1"/>
    <s v="Atlanta"/>
    <s v="Atlanta"/>
    <s v="Atlanta"/>
    <x v="13"/>
  </r>
  <r>
    <n v="390"/>
    <s v="https://www.inc.com/profile/lakarya"/>
    <s v="Lakarya"/>
    <s v="lakarya.com"/>
    <s v="2.9 Million"/>
    <n v="2900000"/>
    <n v="1180.3137999999999"/>
    <s v="IT System Development"/>
    <n v="11"/>
    <n v="2"/>
    <e v="#REF!"/>
    <n v="2013"/>
    <n v="1"/>
    <s v="Washington, DC"/>
    <s v="Washington"/>
    <s v="Sterling"/>
    <x v="7"/>
  </r>
  <r>
    <n v="391"/>
    <s v="https://www.inc.com/profile/cosset"/>
    <s v="Cosset"/>
    <s v="cossetbathandbody.com"/>
    <s v="4.6 Million"/>
    <n v="4600000"/>
    <n v="1168.8844999999999"/>
    <s v="Retail"/>
    <n v="70"/>
    <n v="5"/>
    <e v="#REF!"/>
    <n v="2014"/>
    <n v="1"/>
    <s v="Salt Lake City"/>
    <s v="Salt Lake City"/>
    <s v="South Salt Lake"/>
    <x v="16"/>
  </r>
  <r>
    <n v="392"/>
    <s v="https://www.inc.com/profile/tomahawk-strategic-solutions"/>
    <s v="Tomahawk Strategic Solutions"/>
    <s v="tomahawkstrategicsolutions.com"/>
    <s v="2.8 Million"/>
    <n v="2800000"/>
    <n v="1168.2828"/>
    <s v="Security"/>
    <n v="12"/>
    <n v="2"/>
    <e v="#REF!"/>
    <n v="2014"/>
    <n v="1"/>
    <s v="Nashville"/>
    <s v="Nashville"/>
    <s v="Nashville"/>
    <x v="1"/>
  </r>
  <r>
    <n v="393"/>
    <s v="https://www.inc.com/profile/della-infotech"/>
    <s v="Della Infotech"/>
    <s v="dellainfotech.com"/>
    <s v="4.7 Million"/>
    <n v="4700000"/>
    <n v="1165.5447999999999"/>
    <s v="IT Management"/>
    <n v="115"/>
    <n v="15"/>
    <e v="#REF!"/>
    <n v="2012"/>
    <n v="2"/>
    <s v=""/>
    <s v="-"/>
    <s v="Hamilton"/>
    <x v="6"/>
  </r>
  <r>
    <n v="394"/>
    <s v="https://www.inc.com/profile/realvolve"/>
    <s v="Realvolve"/>
    <s v="realvolve.com"/>
    <s v="2 Million"/>
    <n v="2000000"/>
    <n v="1163.9585"/>
    <s v="Software"/>
    <n v="24"/>
    <n v="2"/>
    <e v="#REF!"/>
    <n v="2014"/>
    <n v="1"/>
    <s v="Denver"/>
    <s v="Denver"/>
    <s v="Greenwood Village"/>
    <x v="10"/>
  </r>
  <r>
    <n v="395"/>
    <s v="https://www.inc.com/profile/edvenswa-tech"/>
    <s v="Edvenswa Tech"/>
    <s v="edvenswa.com"/>
    <s v="2.9 Million"/>
    <n v="2900000"/>
    <n v="1156.826"/>
    <s v="Software"/>
    <n v="52"/>
    <n v="10"/>
    <e v="#REF!"/>
    <n v="2012"/>
    <n v="1"/>
    <s v="San Jose"/>
    <s v="San Jose"/>
    <s v="San Jose"/>
    <x v="9"/>
  </r>
  <r>
    <n v="396"/>
    <s v="https://www.inc.com/profile/upnest"/>
    <s v="UpNest"/>
    <s v="upnest.com"/>
    <s v="10.1 Million"/>
    <n v="10100000"/>
    <n v="1152.1347000000001"/>
    <s v="Real Estate"/>
    <n v="30"/>
    <n v="12"/>
    <e v="#REF!"/>
    <n v="2013"/>
    <n v="2"/>
    <s v="San Francisco"/>
    <s v="San Francisco"/>
    <s v="Burlingame"/>
    <x v="9"/>
  </r>
  <r>
    <n v="397"/>
    <s v="https://www.inc.com/profile/double-wood"/>
    <s v="Double Wood"/>
    <s v="doublewoodsupplements.com"/>
    <s v="6.9 Million"/>
    <n v="6900000"/>
    <n v="1147.2141999999999"/>
    <s v="Health"/>
    <n v="3"/>
    <n v="2"/>
    <e v="#REF!"/>
    <n v="2013"/>
    <n v="1"/>
    <s v="Philadelphia"/>
    <s v="Philadelphia"/>
    <s v="Philadelphia"/>
    <x v="4"/>
  </r>
  <r>
    <n v="398"/>
    <s v="https://www.inc.com/profile/van-law-firm"/>
    <s v="Van Law Firm"/>
    <s v="vanlawfirm.com"/>
    <s v="3 Million"/>
    <n v="3000000"/>
    <n v="1146.9909"/>
    <s v="Consumer Products &amp; Services"/>
    <n v="25"/>
    <n v="4"/>
    <e v="#REF!"/>
    <n v="2012"/>
    <n v="1"/>
    <s v="Las Vegas, NV"/>
    <s v="Las Vegas"/>
    <s v="Las Vegas"/>
    <x v="29"/>
  </r>
  <r>
    <n v="399"/>
    <s v="https://www.inc.com/profile/mobile-text-alerts"/>
    <s v="Mobile Text Alerts"/>
    <s v="mobile-text-alerts.com"/>
    <s v="2.8 Million"/>
    <n v="2800000"/>
    <n v="1144.3394000000001"/>
    <s v="Software"/>
    <n v="7"/>
    <n v="2"/>
    <e v="#REF!"/>
    <n v="2012"/>
    <n v="1"/>
    <s v=""/>
    <s v="-"/>
    <s v="Lincoln"/>
    <x v="35"/>
  </r>
  <r>
    <n v="400"/>
    <s v="https://www.inc.com/profile/apogee-stores"/>
    <s v="Apogee Stores"/>
    <s v="golfcarttiresupply.com"/>
    <s v="5.4 Million"/>
    <n v="5400000"/>
    <n v="1141.9407000000001"/>
    <s v="Retail"/>
    <n v="5"/>
    <n v="1"/>
    <e v="#REF!"/>
    <n v="2014"/>
    <n v="1"/>
    <s v="Chicago"/>
    <s v="Chicago"/>
    <s v="Chicago"/>
    <x v="27"/>
  </r>
  <r>
    <n v="401"/>
    <s v="https://www.inc.com/profile/new-credit-america"/>
    <s v="New Credit America"/>
    <s v="http://newcreditamerica.com"/>
    <s v="15.4 Million"/>
    <n v="15400000"/>
    <n v="1141.8701000000001"/>
    <s v="Financial Services"/>
    <n v="42"/>
    <n v="6"/>
    <e v="#REF!"/>
    <n v="2014"/>
    <n v="1"/>
    <s v=""/>
    <s v="-"/>
    <s v="Portland"/>
    <x v="40"/>
  </r>
  <r>
    <n v="402"/>
    <s v="https://www.inc.com/profile/bore-tech-utilities"/>
    <s v="Bore Tech Utilities"/>
    <s v="http://bore-tech.net"/>
    <s v="9.5 Million"/>
    <n v="9500000"/>
    <n v="1137.2337"/>
    <s v="Government Services"/>
    <n v="52"/>
    <n v="8"/>
    <e v="#REF!"/>
    <n v="2011"/>
    <n v="2"/>
    <s v="Miami"/>
    <s v="Miami"/>
    <s v="Miami"/>
    <x v="5"/>
  </r>
  <r>
    <n v="403"/>
    <s v="https://www.inc.com/profile/anna-marie-events"/>
    <s v="Anna Marie Events"/>
    <s v="http://annamarieevents.com"/>
    <s v="4.1 Million"/>
    <n v="4099999.9999999995"/>
    <n v="1135.5552"/>
    <s v="Business Products &amp; Services"/>
    <n v="4"/>
    <n v="1"/>
    <e v="#REF!"/>
    <n v="2012"/>
    <n v="1"/>
    <s v="San Francisco"/>
    <s v="San Francisco"/>
    <s v="San Francisco"/>
    <x v="9"/>
  </r>
  <r>
    <n v="404"/>
    <s v="https://www.inc.com/profile/pattern"/>
    <s v="Pattern"/>
    <s v="http://pattern.com"/>
    <s v="211.2 Million"/>
    <n v="211200000"/>
    <n v="1133.4248"/>
    <s v="Advertising &amp; Marketing"/>
    <n v="118"/>
    <n v="19"/>
    <e v="#REF!"/>
    <n v="2013"/>
    <n v="1"/>
    <s v="Provo-Orem, UT"/>
    <s v="Provo-Orem"/>
    <s v="Lehi"/>
    <x v="16"/>
  </r>
  <r>
    <n v="405"/>
    <s v="https://www.inc.com/profile/advanced-operations-partners"/>
    <s v="Advanced Operations Partners"/>
    <s v="advancedoperationspartners.com"/>
    <s v="24 Million"/>
    <n v="24000000"/>
    <n v="1130.9366"/>
    <s v="Business Products &amp; Services"/>
    <n v="50"/>
    <n v="12"/>
    <e v="#REF!"/>
    <n v="2005"/>
    <n v="1"/>
    <s v="San Antonio, TX"/>
    <s v="San Antonio"/>
    <s v="San Antonio"/>
    <x v="2"/>
  </r>
  <r>
    <n v="406"/>
    <s v="https://www.inc.com/profile/newline-interactive"/>
    <s v="Newline Interactive"/>
    <s v="newline-interactive.com"/>
    <s v="32.7 Million"/>
    <n v="32700000.000000004"/>
    <n v="1127.9387999999999"/>
    <s v="Computer Hardware"/>
    <n v="37"/>
    <n v="10"/>
    <e v="#REF!"/>
    <n v="2012"/>
    <n v="3"/>
    <s v="Dallas"/>
    <s v="Dallas"/>
    <s v="Plano"/>
    <x v="2"/>
  </r>
  <r>
    <n v="407"/>
    <s v="https://www.inc.com/profile/grooveco"/>
    <s v="Groove.co"/>
    <s v="http://groove.co"/>
    <s v="3.6 Million"/>
    <n v="3600000"/>
    <n v="1120.9253000000001"/>
    <s v="Software"/>
    <n v="32"/>
    <n v="6"/>
    <e v="#REF!"/>
    <n v="2014"/>
    <n v="1"/>
    <s v="San Francisco"/>
    <s v="San Francisco"/>
    <s v="San Francisco"/>
    <x v="9"/>
  </r>
  <r>
    <n v="408"/>
    <s v="https://www.inc.com/profile/g2"/>
    <s v="G2"/>
    <s v="g2.com"/>
    <s v="21.5 Million"/>
    <n v="21500000"/>
    <n v="1115.2385999999999"/>
    <s v="Software"/>
    <n v="255"/>
    <n v="55"/>
    <e v="#REF!"/>
    <n v="2012"/>
    <n v="1"/>
    <s v="Chicago"/>
    <s v="Chicago"/>
    <s v="Chicago"/>
    <x v="27"/>
  </r>
  <r>
    <n v="409"/>
    <s v="https://www.inc.com/profile/lean-staffing-solutions"/>
    <s v="Lean Staffing Solutions"/>
    <s v="leanstaffing.com"/>
    <s v="5.6 Million"/>
    <n v="5600000"/>
    <n v="1113.4907000000001"/>
    <s v="Human Resources"/>
    <n v="10"/>
    <n v="2"/>
    <e v="#REF!"/>
    <n v="2008"/>
    <n v="1"/>
    <s v="Miami"/>
    <s v="Miami"/>
    <s v="Coral Springs"/>
    <x v="5"/>
  </r>
  <r>
    <n v="410"/>
    <s v="https://www.inc.com/profile/vigene-biosciences"/>
    <s v="Vigene Biosciences"/>
    <s v="vigenebio.com"/>
    <s v="11.6 Million"/>
    <n v="11600000"/>
    <n v="1111.7853"/>
    <s v="Health"/>
    <n v="55"/>
    <n v="5"/>
    <e v="#REF!"/>
    <n v="2012"/>
    <n v="2"/>
    <s v="Washington, DC"/>
    <s v="Washington"/>
    <s v="Rockville"/>
    <x v="21"/>
  </r>
  <r>
    <n v="411"/>
    <s v="https://www.inc.com/profile/pitisci-associates"/>
    <s v="Pitisci &amp; Associates"/>
    <s v="tampastaff.com"/>
    <s v="8.8 Million"/>
    <n v="8800000"/>
    <n v="1110.7164"/>
    <s v="IT Management"/>
    <n v="7"/>
    <n v="6"/>
    <e v="#REF!"/>
    <n v="2014"/>
    <n v="1"/>
    <s v="Tampa"/>
    <s v="Tampa"/>
    <s v="Tampa"/>
    <x v="5"/>
  </r>
  <r>
    <n v="412"/>
    <s v="https://www.inc.com/profile/coupon-cause-com"/>
    <s v="CouponCause.com"/>
    <s v="http://couponcause.com"/>
    <s v="7.1 Million"/>
    <n v="7100000"/>
    <n v="1107.6733999999999"/>
    <s v="Advertising &amp; Marketing"/>
    <n v="7"/>
    <n v="1"/>
    <e v="#REF!"/>
    <n v="2013"/>
    <n v="1"/>
    <s v="Los Angeles"/>
    <s v="Los Angeles"/>
    <s v="Topanga"/>
    <x v="9"/>
  </r>
  <r>
    <n v="413"/>
    <s v="https://www.inc.com/profile/arrive-logistics"/>
    <s v="Arrive Logistics"/>
    <s v="arrivelogistics.com"/>
    <s v="368.6 Million"/>
    <n v="368600000"/>
    <n v="1107.0863999999999"/>
    <s v="Logistics &amp; Transportation"/>
    <n v="614"/>
    <n v="51"/>
    <e v="#REF!"/>
    <n v="2014"/>
    <n v="1"/>
    <s v="Austin"/>
    <s v="Austin"/>
    <s v="Austin"/>
    <x v="2"/>
  </r>
  <r>
    <n v="414"/>
    <s v="https://www.inc.com/profile/integrity-cargo-solutions"/>
    <s v="Integrity Cargo Solutions"/>
    <s v="shipintegrity.com"/>
    <s v="5.5 Million"/>
    <n v="5500000"/>
    <n v="1106.5666000000001"/>
    <s v="Logistics &amp; Transportation"/>
    <n v="5"/>
    <n v="4"/>
    <e v="#REF!"/>
    <n v="2012"/>
    <n v="1"/>
    <s v="Los Angeles"/>
    <s v="Los Angeles"/>
    <s v="Cerritos"/>
    <x v="9"/>
  </r>
  <r>
    <n v="415"/>
    <s v="https://www.inc.com/profile/wireless-everywhere"/>
    <s v="Wireless Everywhere"/>
    <s v="http://wavewireless.co"/>
    <s v="2.8 Million"/>
    <n v="2800000"/>
    <n v="1103.3244"/>
    <s v="Telecommunications"/>
    <n v="23"/>
    <n v="4"/>
    <e v="#REF!"/>
    <n v="2015"/>
    <n v="1"/>
    <s v="Washington, DC"/>
    <s v="Washington"/>
    <s v="Washington"/>
    <x v="34"/>
  </r>
  <r>
    <n v="416"/>
    <s v="https://www.inc.com/profile/audienceX"/>
    <s v="AudienceX"/>
    <s v="http://audiencex.com"/>
    <s v="14 Million"/>
    <n v="14000000"/>
    <n v="1103.0117"/>
    <s v="Advertising &amp; Marketing"/>
    <n v="80"/>
    <n v="12"/>
    <e v="#REF!"/>
    <n v="2008"/>
    <n v="1"/>
    <s v="Los Angeles"/>
    <s v="Los Angeles"/>
    <s v="Marina Del Rey"/>
    <x v="9"/>
  </r>
  <r>
    <n v="417"/>
    <s v="https://www.inc.com/profile/soci"/>
    <s v="SOCi"/>
    <s v="meetsoci.com"/>
    <s v="8.8 Million"/>
    <n v="8800000"/>
    <n v="1097.3859"/>
    <s v="Advertising &amp; Marketing"/>
    <n v="113"/>
    <n v="23"/>
    <e v="#REF!"/>
    <n v="2010"/>
    <n v="2"/>
    <s v="San Diego"/>
    <s v="San Diego"/>
    <s v="San Diego"/>
    <x v="9"/>
  </r>
  <r>
    <n v="418"/>
    <s v="https://www.inc.com/profile/advanced-architectural-products"/>
    <s v="Advanced Architectural Products"/>
    <s v="http://smartcisystems.com"/>
    <s v="15.8 Million"/>
    <n v="15800000"/>
    <n v="1095.0864999999999"/>
    <s v="Construction"/>
    <n v="51"/>
    <n v="5"/>
    <e v="#REF!"/>
    <n v="2014"/>
    <n v="1"/>
    <s v=""/>
    <s v="-"/>
    <s v="Allegan"/>
    <x v="20"/>
  </r>
  <r>
    <n v="419"/>
    <s v="https://www.inc.com/profile/proper-media"/>
    <s v="Proper Media"/>
    <s v="proper.io"/>
    <s v="35.9 Million"/>
    <n v="35900000"/>
    <n v="1093.3815"/>
    <s v="Advertising &amp; Marketing"/>
    <n v="25"/>
    <n v="8"/>
    <e v="#REF!"/>
    <n v="2014"/>
    <n v="2"/>
    <s v="San Diego"/>
    <s v="San Diego"/>
    <s v="San Diego"/>
    <x v="9"/>
  </r>
  <r>
    <n v="420"/>
    <s v="https://www.inc.com/profile/dispatch-technologies"/>
    <s v="Dispatch Technologies"/>
    <s v="http://dispatch.me"/>
    <s v="7 Million"/>
    <n v="7000000"/>
    <n v="1093.3466000000001"/>
    <s v="Business Products &amp; Services"/>
    <n v="65"/>
    <n v="10"/>
    <e v="#REF!"/>
    <n v="2012"/>
    <n v="1"/>
    <s v="Boston"/>
    <s v="Boston"/>
    <s v="Boston"/>
    <x v="24"/>
  </r>
  <r>
    <n v="421"/>
    <s v="https://www.inc.com/profile/kisi-security"/>
    <s v="Kisi Security"/>
    <s v="getkisi.com"/>
    <s v="2.8 Million"/>
    <n v="2800000"/>
    <n v="1093.325"/>
    <s v="Security"/>
    <n v="35"/>
    <n v="3"/>
    <e v="#REF!"/>
    <n v="2012"/>
    <n v="2"/>
    <s v="New York City"/>
    <s v="New York City"/>
    <s v="Brooklyn"/>
    <x v="12"/>
  </r>
  <r>
    <n v="422"/>
    <s v="https://www.inc.com/profile/bridgetech"/>
    <s v="BridgeTech"/>
    <s v="http://bridge.tech"/>
    <s v="2 Million"/>
    <n v="2000000"/>
    <n v="1091.1066000000001"/>
    <s v="IT Management"/>
    <n v="25"/>
    <n v="2"/>
    <e v="#REF!"/>
    <n v="2014"/>
    <n v="1"/>
    <s v=""/>
    <s v="-"/>
    <s v="Portland"/>
    <x v="40"/>
  </r>
  <r>
    <n v="423"/>
    <s v="https://www.inc.com/profile/boomerang-transportation"/>
    <s v="Boomerang Transportation"/>
    <s v="boomerangtrans.com"/>
    <s v="6.9 Million"/>
    <n v="6900000"/>
    <n v="1086.4820999999999"/>
    <s v="Logistics &amp; Transportation"/>
    <n v="8"/>
    <n v="3"/>
    <e v="#REF!"/>
    <n v="2014"/>
    <n v="1"/>
    <s v="Tampa"/>
    <s v="Tampa"/>
    <s v="Tampa"/>
    <x v="5"/>
  </r>
  <r>
    <n v="424"/>
    <s v="https://www.inc.com/profile/em-technologies"/>
    <s v="E&amp;M Technologies"/>
    <s v="eandmtech.com"/>
    <s v="9.8 Million"/>
    <n v="9800000"/>
    <n v="1083.1819"/>
    <s v="Government Services"/>
    <n v="103"/>
    <n v="35"/>
    <e v="#REF!"/>
    <n v="2005"/>
    <n v="1"/>
    <s v=""/>
    <s v="-"/>
    <s v="Reston"/>
    <x v="7"/>
  </r>
  <r>
    <n v="425"/>
    <s v="https://www.inc.com/profile/advertise-purple"/>
    <s v="Advertise Purple"/>
    <s v="http://advertisepurple.com"/>
    <s v="6.5 Million"/>
    <n v="6500000"/>
    <n v="1074.5554"/>
    <s v="Advertising &amp; Marketing"/>
    <n v="38"/>
    <n v="3"/>
    <e v="#REF!"/>
    <n v="2012"/>
    <n v="2"/>
    <s v="Los Angeles"/>
    <s v="Los Angeles"/>
    <s v="Santa Monica"/>
    <x v="9"/>
  </r>
  <r>
    <n v="426"/>
    <s v="https://www.inc.com/profile/spike-brewing-equipment"/>
    <s v="Spike Brewing Equipment"/>
    <s v="spikebrewing.com"/>
    <s v="5.4 Million"/>
    <n v="5400000"/>
    <n v="1073.5922"/>
    <s v="Manufacturing"/>
    <n v="24"/>
    <n v="4"/>
    <e v="#REF!"/>
    <n v="2011"/>
    <n v="1"/>
    <s v="Milwaukee"/>
    <s v="Milwaukee"/>
    <s v="Milwaukee"/>
    <x v="19"/>
  </r>
  <r>
    <n v="427"/>
    <s v="https://www.inc.com/profile/pathway-vet-alliance"/>
    <s v="Pathway Vet Alliance"/>
    <s v="pathwayvets.com"/>
    <s v="374.2 Million"/>
    <n v="374200000"/>
    <n v="1064.5360000000001"/>
    <s v="Health"/>
    <n v="4572"/>
    <n v="398"/>
    <e v="#REF!"/>
    <n v="2003"/>
    <n v="2"/>
    <s v="Austin"/>
    <s v="Austin"/>
    <s v="Austin"/>
    <x v="2"/>
  </r>
  <r>
    <n v="428"/>
    <s v="https://www.inc.com/profile/baileys-blossoms"/>
    <s v="Bailey's Blossoms"/>
    <s v="http://baileysblossoms.com"/>
    <s v="5.9 Million"/>
    <n v="5900000"/>
    <n v="1056.2826"/>
    <s v="Retail"/>
    <n v="24"/>
    <n v="5"/>
    <e v="#REF!"/>
    <n v="2013"/>
    <n v="2"/>
    <s v="Dallas"/>
    <s v="Dallas"/>
    <s v="AURORA"/>
    <x v="2"/>
  </r>
  <r>
    <n v="429"/>
    <s v="https://www.inc.com/profile/simple-technology-solutions"/>
    <s v="Simple Technology Solutions"/>
    <s v="keepitsts.com"/>
    <s v="5.2 Million"/>
    <n v="5200000"/>
    <n v="1052.2936999999999"/>
    <s v="IT System Development"/>
    <n v="30"/>
    <n v="15"/>
    <e v="#REF!"/>
    <n v="2013"/>
    <n v="1"/>
    <s v="Washington, DC"/>
    <s v="Washington"/>
    <s v="Washington"/>
    <x v="34"/>
  </r>
  <r>
    <n v="430"/>
    <s v="https://www.inc.com/profile/skyrun-breckenridge"/>
    <s v="SkyRun Breckenridge"/>
    <s v="http://breckenridge.skyrun.com"/>
    <s v="4.3 Million"/>
    <n v="4300000"/>
    <n v="1047.1781000000001"/>
    <s v="Travel &amp; Hospitality"/>
    <n v="13"/>
    <n v="1"/>
    <e v="#REF!"/>
    <n v="2009"/>
    <n v="1"/>
    <s v=""/>
    <s v="-"/>
    <s v="Breckenridge"/>
    <x v="10"/>
  </r>
  <r>
    <n v="431"/>
    <s v="https://www.inc.com/profile/clean-juice"/>
    <s v="Clean Juice"/>
    <s v="http://cleanjuice.com"/>
    <s v="4.9 Million"/>
    <n v="4900000"/>
    <n v="1046.9938999999999"/>
    <s v="Retail"/>
    <n v="210"/>
    <n v="20"/>
    <e v="#REF!"/>
    <n v="2015"/>
    <n v="1"/>
    <s v="Charlotte"/>
    <s v="Charlotte"/>
    <s v="Charlotte"/>
    <x v="18"/>
  </r>
  <r>
    <n v="432"/>
    <s v="https://www.inc.com/profile/ingenius-prep"/>
    <s v="InGenius Prep"/>
    <s v="ingeniusprep.com"/>
    <s v="8.6 Million"/>
    <n v="8600000"/>
    <n v="1046.8096"/>
    <s v="Education"/>
    <n v="120"/>
    <n v="15"/>
    <e v="#REF!"/>
    <n v="2013"/>
    <n v="2"/>
    <s v=""/>
    <s v="-"/>
    <s v="New Haven"/>
    <x v="28"/>
  </r>
  <r>
    <n v="433"/>
    <s v="https://www.inc.com/profile/aysco-technology-integration"/>
    <s v="Aysco Technology Integration"/>
    <s v="ayscoinc.com"/>
    <s v="20.4 Million"/>
    <n v="20400000"/>
    <n v="1045.6964"/>
    <s v="Security"/>
    <n v="34"/>
    <n v="12"/>
    <e v="#REF!"/>
    <n v="1988"/>
    <n v="1"/>
    <s v=""/>
    <s v="-"/>
    <s v="kent"/>
    <x v="8"/>
  </r>
  <r>
    <n v="434"/>
    <s v="https://www.inc.com/profile/kenna-security"/>
    <s v="Kenna Security"/>
    <s v="kennasecurity.com"/>
    <s v="13.2 Million"/>
    <n v="13200000"/>
    <n v="1044.9640999999999"/>
    <s v="Security"/>
    <n v="130"/>
    <n v="20"/>
    <e v="#REF!"/>
    <n v="2011"/>
    <n v="1"/>
    <s v="San Francisco"/>
    <s v="San Francisco"/>
    <s v="San Francisco"/>
    <x v="9"/>
  </r>
  <r>
    <n v="435"/>
    <s v="https://www.inc.com/profile/carlotz"/>
    <s v="CarLotz"/>
    <s v="carlotz.com"/>
    <s v="38.5 Million"/>
    <n v="38500000"/>
    <n v="1043.8893"/>
    <s v="Retail"/>
    <n v="125"/>
    <n v="50"/>
    <e v="#REF!"/>
    <n v="2011"/>
    <n v="2"/>
    <s v="Richmond, VA"/>
    <s v="Richmond"/>
    <s v="Richmond"/>
    <x v="7"/>
  </r>
  <r>
    <n v="436"/>
    <s v="https://www.inc.com/profile/assured-consulting-solutions"/>
    <s v="Assured Consulting Solutions"/>
    <s v="assured-consulting.com"/>
    <s v="21.3 Million"/>
    <n v="21300000"/>
    <n v="1043.6166000000001"/>
    <s v="IT Management"/>
    <n v="50"/>
    <n v="17"/>
    <e v="#REF!"/>
    <n v="2011"/>
    <n v="2"/>
    <s v="Washington, DC"/>
    <s v="Washington"/>
    <s v="Reston"/>
    <x v="7"/>
  </r>
  <r>
    <n v="437"/>
    <s v="https://www.inc.com/profile/the-garrett-companies"/>
    <s v="The Garrett Companies"/>
    <s v="thegarrettco.com"/>
    <s v="67.8 Million"/>
    <n v="67800000"/>
    <n v="1043.2461000000001"/>
    <s v="Real Estate"/>
    <n v="53"/>
    <n v="12"/>
    <e v="#REF!"/>
    <n v="2009"/>
    <n v="4"/>
    <s v="Indianapolis, IN"/>
    <s v="Indianapolis"/>
    <s v="Greenwood"/>
    <x v="33"/>
  </r>
  <r>
    <n v="438"/>
    <s v="https://www.inc.com/profile/era-transport"/>
    <s v="Era Transport"/>
    <s v="goeratransport.com"/>
    <s v="10.1 Million"/>
    <n v="10100000"/>
    <n v="1041.7625"/>
    <s v="Logistics &amp; Transportation"/>
    <n v="80"/>
    <n v="3"/>
    <e v="#REF!"/>
    <n v="2013"/>
    <n v="2"/>
    <s v="Chicago"/>
    <s v="Chicago"/>
    <s v="Chicago"/>
    <x v="27"/>
  </r>
  <r>
    <n v="439"/>
    <s v="https://www.inc.com/profile/m-communications"/>
    <s v="M-Communications"/>
    <s v="mcommwireless.com"/>
    <s v="20.8 Million"/>
    <n v="20800000"/>
    <n v="1040.1937"/>
    <s v="Telecommunications"/>
    <n v="19"/>
    <n v="8"/>
    <e v="#REF!"/>
    <n v="2011"/>
    <n v="1"/>
    <s v=""/>
    <s v="-"/>
    <s v="Evans"/>
    <x v="13"/>
  </r>
  <r>
    <n v="440"/>
    <s v="https://www.inc.com/profile/clickfunnels"/>
    <s v="ClickFunnels"/>
    <s v="clickfunnels.com"/>
    <s v="94.6 Million"/>
    <n v="94600000"/>
    <n v="1034.8425"/>
    <s v="Software"/>
    <n v="96"/>
    <n v="13"/>
    <e v="#REF!"/>
    <n v="2014"/>
    <n v="2"/>
    <s v="Boise City-Nampa, ID"/>
    <s v="Boise City-Nampa"/>
    <s v="Eagle"/>
    <x v="15"/>
  </r>
  <r>
    <n v="441"/>
    <s v="https://www.inc.com/profile/bcm-london"/>
    <s v="BCM London"/>
    <s v="bcmlondon.com"/>
    <s v="2.4 Million"/>
    <n v="2400000"/>
    <n v="1033.3862999999999"/>
    <s v="Construction"/>
    <n v="5"/>
    <n v="1"/>
    <e v="#REF!"/>
    <n v="2007"/>
    <n v="1"/>
    <s v="Atlanta"/>
    <s v="Atlanta"/>
    <s v="Kennesaw"/>
    <x v="13"/>
  </r>
  <r>
    <n v="442"/>
    <s v="https://www.inc.com/profile/uptime"/>
    <s v="Uptime"/>
    <s v="http://uptimeenergy.com"/>
    <s v="15.9 Million"/>
    <n v="15900000"/>
    <n v="1031.4816000000001"/>
    <s v="Food &amp; Beverage"/>
    <n v="49"/>
    <n v="9"/>
    <e v="#REF!"/>
    <n v="1985"/>
    <n v="2"/>
    <s v="Los Angeles"/>
    <s v="Los Angeles"/>
    <s v="Van Nuys"/>
    <x v="9"/>
  </r>
  <r>
    <n v="443"/>
    <s v="https://www.inc.com/profile/competitive-range-solutions"/>
    <s v="Competitive Range Solutions"/>
    <s v="getcrs.com"/>
    <s v="12.7 Million"/>
    <n v="12700000"/>
    <n v="1031.0775000000001"/>
    <s v="IT Management"/>
    <n v="94"/>
    <n v="2"/>
    <e v="#REF!"/>
    <n v="2011"/>
    <n v="1"/>
    <s v="St. Louis, MO-IL"/>
    <s v="St. Louis"/>
    <s v="Alton"/>
    <x v="27"/>
  </r>
  <r>
    <n v="444"/>
    <s v="https://www.inc.com/profile/real-broker"/>
    <s v="Real Broker"/>
    <s v="joinreal.com"/>
    <s v="8.9 Million"/>
    <n v="8900000"/>
    <n v="1030.5074"/>
    <s v="Real Estate"/>
    <n v="9"/>
    <n v="6"/>
    <e v="#REF!"/>
    <n v="2014"/>
    <n v="1"/>
    <s v="New York City"/>
    <s v="New York City"/>
    <s v="New York"/>
    <x v="12"/>
  </r>
  <r>
    <n v="445"/>
    <s v="https://www.inc.com/profile/buhler-commercial"/>
    <s v="Buhler Commercial"/>
    <s v="http://buhlercommercial.com"/>
    <s v="4.1 Million"/>
    <n v="4099999.9999999995"/>
    <n v="1022.9622000000001"/>
    <s v="Construction"/>
    <n v="8"/>
    <n v="1"/>
    <e v="#REF!"/>
    <n v="2015"/>
    <n v="1"/>
    <s v="San Francisco"/>
    <s v="San Francisco"/>
    <s v="San Francisco"/>
    <x v="9"/>
  </r>
  <r>
    <n v="446"/>
    <s v="https://www.inc.com/profile/trailhead-marketing"/>
    <s v="Trailhead Marketing"/>
    <s v="http://trailheadmarketing.com"/>
    <s v="3 Million"/>
    <n v="3000000"/>
    <n v="1021.1287"/>
    <s v="Advertising &amp; Marketing"/>
    <n v="45"/>
    <n v="4"/>
    <e v="#REF!"/>
    <n v="2013"/>
    <n v="1"/>
    <s v=""/>
    <s v="-"/>
    <s v="Portland"/>
    <x v="40"/>
  </r>
  <r>
    <n v="447"/>
    <s v="https://www.inc.com/profile/factor-75"/>
    <s v="Factor 75"/>
    <s v="factor75.com"/>
    <s v="22.3 Million"/>
    <n v="22300000"/>
    <n v="1018.1919"/>
    <s v="Food &amp; Beverage"/>
    <n v="18"/>
    <n v="8"/>
    <e v="#REF!"/>
    <n v="2013"/>
    <n v="3"/>
    <s v="Chicago"/>
    <s v="Chicago"/>
    <s v="Batavia"/>
    <x v="27"/>
  </r>
  <r>
    <n v="448"/>
    <s v="https://www.inc.com/profile/algolia"/>
    <s v="Algolia"/>
    <s v="http://algolia.com"/>
    <s v="31.4 Million"/>
    <n v="31400000"/>
    <n v="1014.7548"/>
    <s v="Software"/>
    <n v="238"/>
    <n v="43"/>
    <e v="#REF!"/>
    <n v="2012"/>
    <n v="2"/>
    <s v="San Francisco"/>
    <s v="San Francisco"/>
    <s v="San Francisco"/>
    <x v="9"/>
  </r>
  <r>
    <n v="449"/>
    <s v="https://www.inc.com/profile/midway-dental-supply"/>
    <s v="Midway Dental Supply"/>
    <s v="midwaydental.com"/>
    <s v="74.3 Million"/>
    <n v="74300000"/>
    <n v="1013.1064"/>
    <s v="Health"/>
    <n v="163"/>
    <n v="53"/>
    <e v="#REF!"/>
    <n v="1984"/>
    <n v="4"/>
    <s v="Detroit"/>
    <s v="Detroit"/>
    <s v="Livonia"/>
    <x v="20"/>
  </r>
  <r>
    <n v="450"/>
    <s v="https://www.inc.com/profile/eaudit"/>
    <s v="eAudit"/>
    <s v="eaudit.com"/>
    <s v="3.9 Million"/>
    <n v="3900000"/>
    <n v="1006.828"/>
    <s v="Logistics &amp; Transportation"/>
    <n v="5"/>
    <n v="5"/>
    <e v="#REF!"/>
    <n v="2013"/>
    <n v="1"/>
    <s v=""/>
    <s v="-"/>
    <s v="Emerald Isle"/>
    <x v="18"/>
  </r>
  <r>
    <n v="451"/>
    <s v="https://www.inc.com/profile/panagora-group"/>
    <s v="Panagora Group"/>
    <s v="panagoragroup.net"/>
    <s v="5.9 Million"/>
    <n v="5900000"/>
    <n v="1002.4813"/>
    <s v="Government Services"/>
    <n v="70"/>
    <n v="6"/>
    <e v="#REF!"/>
    <n v="2010"/>
    <n v="1"/>
    <s v="Washington, DC"/>
    <s v="Washington"/>
    <s v="Silver Spring"/>
    <x v="21"/>
  </r>
  <r>
    <n v="452"/>
    <s v="https://www.inc.com/profile/mci-lc"/>
    <s v="MCI"/>
    <s v="http://mci.world"/>
    <s v="45.1 Million"/>
    <n v="45100000"/>
    <n v="1002.0531999999999"/>
    <s v="Business Products &amp; Services"/>
    <n v="2000"/>
    <n v="400"/>
    <e v="#REF!"/>
    <n v="2015"/>
    <n v="1"/>
    <s v=""/>
    <s v="-"/>
    <s v="Iowa City"/>
    <x v="41"/>
  </r>
  <r>
    <n v="453"/>
    <s v="https://www.inc.com/profile/abrams-realty"/>
    <s v="Abrams Realty"/>
    <s v="abramshomes.com"/>
    <s v="2.7 Million"/>
    <n v="2700000"/>
    <n v="1001.6224"/>
    <s v="Real Estate"/>
    <n v="45"/>
    <n v="8"/>
    <e v="#REF!"/>
    <n v="2014"/>
    <n v="2"/>
    <s v="Virginia Beach"/>
    <s v="Virginia Beach"/>
    <s v="Virginia Beach"/>
    <x v="7"/>
  </r>
  <r>
    <n v="454"/>
    <s v="https://www.inc.com/profile/pelican-waste-debris"/>
    <s v="Pelican Waste &amp; Debris"/>
    <s v="pelicanwaste.net"/>
    <s v="18.6 Million"/>
    <n v="18600000"/>
    <n v="998.02930000000003"/>
    <s v="Environmental Services"/>
    <n v="180"/>
    <n v="30"/>
    <e v="#REF!"/>
    <n v="2013"/>
    <n v="2"/>
    <s v=""/>
    <s v="-"/>
    <s v="Please Select"/>
    <x v="38"/>
  </r>
  <r>
    <n v="455"/>
    <s v="https://www.inc.com/profile/gametime"/>
    <s v="Gametime"/>
    <s v="gametime.co"/>
    <s v="159.7 Million"/>
    <n v="159700000"/>
    <n v="996.02279999999996"/>
    <s v="Consumer Products &amp; Services"/>
    <n v="77"/>
    <n v="47"/>
    <e v="#REF!"/>
    <n v="2013"/>
    <n v="3"/>
    <s v="San Francisco"/>
    <s v="San Francisco"/>
    <s v="San Francisco"/>
    <x v="9"/>
  </r>
  <r>
    <n v="456"/>
    <s v="https://www.inc.com/profile/morning-lavender"/>
    <s v="Morning Lavender"/>
    <s v="morninglavender.com"/>
    <s v="4.4 Million"/>
    <n v="4400000"/>
    <n v="992.66470000000004"/>
    <s v="Retail"/>
    <n v="45"/>
    <n v="3"/>
    <e v="#REF!"/>
    <n v="2014"/>
    <n v="2"/>
    <s v="Los Angeles"/>
    <s v="Los Angeles"/>
    <s v="Tustin"/>
    <x v="9"/>
  </r>
  <r>
    <n v="457"/>
    <s v="https://www.inc.com/profile/keypath-education"/>
    <s v="Keypath Education"/>
    <s v="keypathedu.com"/>
    <s v="29.8 Million"/>
    <n v="29800000"/>
    <n v="987.19370000000004"/>
    <s v="Education"/>
    <n v="295"/>
    <n v="52"/>
    <e v="#REF!"/>
    <n v="2014"/>
    <n v="1"/>
    <s v="Chicago"/>
    <s v="Chicago"/>
    <s v="Schaumberg"/>
    <x v="27"/>
  </r>
  <r>
    <n v="458"/>
    <s v="https://www.inc.com/profile/thigo-international"/>
    <s v="Thigo International"/>
    <s v="gemorie.com"/>
    <s v="3.6 Million"/>
    <n v="3600000"/>
    <n v="987.04240000000004"/>
    <s v="Retail"/>
    <n v="8"/>
    <n v="4"/>
    <e v="#REF!"/>
    <n v="2011"/>
    <n v="1"/>
    <s v="Los Angeles"/>
    <s v="Los Angeles"/>
    <s v="SAN GABRIEL"/>
    <x v="9"/>
  </r>
  <r>
    <n v="459"/>
    <s v="https://www.inc.com/profile/saved-by-the-dress"/>
    <s v="Saved By The Dress"/>
    <s v="savedbythedress.com"/>
    <s v="11.3 Million"/>
    <n v="11300000"/>
    <n v="986.3578"/>
    <s v="Retail"/>
    <n v="20"/>
    <n v="2"/>
    <e v="#REF!"/>
    <n v="2013"/>
    <n v="2"/>
    <s v="Miami"/>
    <s v="Miami"/>
    <s v="Miami"/>
    <x v="5"/>
  </r>
  <r>
    <n v="460"/>
    <s v="https://www.inc.com/profile/starc-systems"/>
    <s v="Starc Systems"/>
    <s v="http://starcsystems.com"/>
    <s v="7.8 Million"/>
    <n v="7800000"/>
    <n v="983.45209999999997"/>
    <s v="Manufacturing"/>
    <n v="39"/>
    <n v="2"/>
    <e v="#REF!"/>
    <n v="2015"/>
    <n v="1"/>
    <s v=""/>
    <s v="-"/>
    <s v="Brunswick"/>
    <x v="25"/>
  </r>
  <r>
    <n v="461"/>
    <s v="https://www.inc.com/profile/angel-heart-boutique"/>
    <s v="Angel Heart Boutique"/>
    <s v="http://angelheartboutique.com"/>
    <s v="2.8 Million"/>
    <n v="2800000"/>
    <n v="980.62800000000004"/>
    <s v="Retail"/>
    <n v="6"/>
    <n v="2"/>
    <e v="#REF!"/>
    <n v="2015"/>
    <n v="1"/>
    <s v="Oklahoma City, OK"/>
    <s v="Oklahoma City"/>
    <s v="Edmond"/>
    <x v="42"/>
  </r>
  <r>
    <n v="462"/>
    <s v="https://www.inc.com/profile/arm-consulting"/>
    <s v="ARM Consulting"/>
    <s v="armconsultingonline.com"/>
    <s v="3.2 Million"/>
    <n v="3200000"/>
    <n v="976.76110000000006"/>
    <s v="Government Services"/>
    <n v="15"/>
    <n v="11"/>
    <e v="#REF!"/>
    <n v="2005"/>
    <n v="2"/>
    <s v="Washington, DC"/>
    <s v="Washington"/>
    <s v="Leesburg"/>
    <x v="7"/>
  </r>
  <r>
    <n v="463"/>
    <s v="https://www.inc.com/profile/chacka-marketing"/>
    <s v="Chacka Marketing"/>
    <s v="chackamarketing.com"/>
    <s v="18.8 Million"/>
    <n v="18800000"/>
    <n v="971.01400000000001"/>
    <s v="Advertising &amp; Marketing"/>
    <n v="26"/>
    <n v="15"/>
    <e v="#REF!"/>
    <n v="2009"/>
    <n v="3"/>
    <s v="Tampa"/>
    <s v="Tampa"/>
    <s v="Tampa"/>
    <x v="5"/>
  </r>
  <r>
    <n v="464"/>
    <s v="https://www.inc.com/profile/maplemark-bank"/>
    <s v="MapleMark Bank"/>
    <s v="maplemarkbank.com"/>
    <s v="7.5 Million"/>
    <n v="7500000"/>
    <n v="967.57129999999995"/>
    <s v="Financial Services"/>
    <n v="48"/>
    <n v="6"/>
    <e v="#REF!"/>
    <n v="1909"/>
    <n v="1"/>
    <s v="Dallas"/>
    <s v="Dallas"/>
    <s v="Dallas"/>
    <x v="2"/>
  </r>
  <r>
    <n v="465"/>
    <s v="https://www.inc.com/profile/vonlane"/>
    <s v="Vonlane"/>
    <s v="vonlane.com"/>
    <s v="14.2 Million"/>
    <n v="14200000"/>
    <n v="967.26829999999995"/>
    <s v="Logistics &amp; Transportation"/>
    <n v="103"/>
    <n v="27"/>
    <e v="#REF!"/>
    <n v="2013"/>
    <n v="1"/>
    <s v="Dallas"/>
    <s v="Dallas"/>
    <s v="Dallas"/>
    <x v="2"/>
  </r>
  <r>
    <n v="466"/>
    <s v="https://www.inc.com/profile/prosper-group"/>
    <s v="Prosper Group"/>
    <s v="http://prospergroupcorp.com"/>
    <s v="17.4 Million"/>
    <n v="17400000"/>
    <n v="966.44240000000002"/>
    <s v="Advertising &amp; Marketing"/>
    <n v="36"/>
    <n v="13"/>
    <e v="#REF!"/>
    <n v="2006"/>
    <n v="1"/>
    <s v="Indianapolis, IN"/>
    <s v="Indianapolis"/>
    <s v="Indianapolis"/>
    <x v="33"/>
  </r>
  <r>
    <n v="467"/>
    <s v="https://www.inc.com/profile/point3-security"/>
    <s v="Point3 Security"/>
    <s v="ittakesahuman.com"/>
    <s v="5.8 Million"/>
    <n v="5800000"/>
    <n v="966.17039999999997"/>
    <s v="Security"/>
    <n v="20"/>
    <n v="4"/>
    <e v="#REF!"/>
    <n v="2014"/>
    <n v="1"/>
    <s v="Baltimore"/>
    <s v="Baltimore"/>
    <s v="Perry Hall"/>
    <x v="21"/>
  </r>
  <r>
    <n v="468"/>
    <s v="https://www.inc.com/profile/directive"/>
    <s v="Directive"/>
    <s v="directiveconsulting.com"/>
    <s v="4.5 Million"/>
    <n v="4500000"/>
    <n v="965.33910000000003"/>
    <s v="Advertising &amp; Marketing"/>
    <n v="46"/>
    <n v="8"/>
    <e v="#REF!"/>
    <n v="2014"/>
    <n v="1"/>
    <s v="Los Angeles"/>
    <s v="Los Angeles"/>
    <s v="Irvine"/>
    <x v="9"/>
  </r>
  <r>
    <n v="469"/>
    <s v="https://www.inc.com/profile/alkami-technology"/>
    <s v="Alkami Technology"/>
    <s v="alkami.com"/>
    <s v="52.3 Million"/>
    <n v="52300000"/>
    <n v="957.65920000000006"/>
    <s v="Software"/>
    <n v="397"/>
    <n v="155"/>
    <e v="#REF!"/>
    <n v="2009"/>
    <n v="3"/>
    <s v="Dallas"/>
    <s v="Dallas"/>
    <s v="Plano"/>
    <x v="2"/>
  </r>
  <r>
    <n v="470"/>
    <s v="https://www.inc.com/profile/quickbox-fulfillment"/>
    <s v="QuickBox Fulfillment"/>
    <s v="quickbox.com"/>
    <s v="40 Million"/>
    <n v="40000000"/>
    <n v="957.06209999999999"/>
    <s v="Logistics &amp; Transportation"/>
    <n v="170"/>
    <n v="35"/>
    <e v="#REF!"/>
    <n v="2009"/>
    <n v="1"/>
    <s v="Denver"/>
    <s v="Denver"/>
    <s v="Denver"/>
    <x v="10"/>
  </r>
  <r>
    <n v="471"/>
    <s v="https://www.inc.com/profile/sandsrx"/>
    <s v="SandsRx"/>
    <s v="sandsrx.com"/>
    <s v="42.9 Million"/>
    <n v="42900000"/>
    <n v="956.40930000000003"/>
    <s v="Health"/>
    <n v="50"/>
    <n v="16"/>
    <e v="#REF!"/>
    <n v="2013"/>
    <n v="1"/>
    <s v="Dallas"/>
    <s v="Dallas"/>
    <s v="Wylie"/>
    <x v="2"/>
  </r>
  <r>
    <n v="472"/>
    <s v="https://www.inc.com/profile/the-building-people"/>
    <s v="The Building People"/>
    <s v="http://thebuildingpeople.com"/>
    <s v="11.6 Million"/>
    <n v="11600000"/>
    <n v="955.40260000000001"/>
    <s v="Real Estate"/>
    <n v="87"/>
    <n v="14"/>
    <e v="#REF!"/>
    <n v="2012"/>
    <n v="2"/>
    <s v="Washington, DC"/>
    <s v="Washington"/>
    <s v="LEESBURG"/>
    <x v="7"/>
  </r>
  <r>
    <n v="473"/>
    <s v="https://www.inc.com/profile/the-snapbar"/>
    <s v="The SnapBar"/>
    <s v="thesnapbar.com"/>
    <s v="2 Million"/>
    <n v="2000000"/>
    <n v="947.21199999999999"/>
    <s v="Business Products &amp; Services"/>
    <n v="34"/>
    <n v="4"/>
    <e v="#REF!"/>
    <n v="2012"/>
    <n v="1"/>
    <s v="Seattle"/>
    <s v="Seattle"/>
    <s v="Gig Harbor"/>
    <x v="11"/>
  </r>
  <r>
    <n v="474"/>
    <s v="https://www.inc.com/profile/fitsmallbusinesscom"/>
    <s v="FitSmallBusiness.com"/>
    <s v="fitsmallbusiness.com"/>
    <s v="7.1 Million"/>
    <n v="7100000"/>
    <n v="946.60699999999997"/>
    <s v="Advertising &amp; Marketing"/>
    <n v="77"/>
    <n v="8"/>
    <e v="#REF!"/>
    <n v="2011"/>
    <n v="2"/>
    <s v="New York City"/>
    <s v="New York City"/>
    <s v="New York"/>
    <x v="12"/>
  </r>
  <r>
    <n v="475"/>
    <s v="https://www.inc.com/profile/powerful-professionals"/>
    <s v="Powerful Professionals"/>
    <s v="http://powerfulprofessionals.com"/>
    <s v="2 Million"/>
    <n v="2000000"/>
    <n v="935.03480000000002"/>
    <s v="Business Products &amp; Services"/>
    <n v="5"/>
    <n v="13"/>
    <e v="#REF!"/>
    <n v="2001"/>
    <n v="1"/>
    <s v="Atlanta"/>
    <s v="Atlanta"/>
    <s v="Alpharetta"/>
    <x v="13"/>
  </r>
  <r>
    <n v="476"/>
    <s v="https://www.inc.com/profile/probo-medical"/>
    <s v="Probo Medical"/>
    <s v="probomedical.com"/>
    <s v="30.1 Million"/>
    <n v="30100000"/>
    <n v="926.89530000000002"/>
    <s v="Business Products &amp; Services"/>
    <n v="80"/>
    <n v="14"/>
    <e v="#REF!"/>
    <n v="2014"/>
    <n v="1"/>
    <s v="Indianapolis, IN"/>
    <s v="Indianapolis"/>
    <s v="Fishers"/>
    <x v="33"/>
  </r>
  <r>
    <n v="477"/>
    <s v="https://www.inc.com/profile/spotio"/>
    <s v="Spotio"/>
    <s v="http://spotio.com"/>
    <s v="3 Million"/>
    <n v="3000000"/>
    <n v="924.44410000000005"/>
    <s v="Software"/>
    <n v="21"/>
    <n v="3"/>
    <e v="#REF!"/>
    <n v="2014"/>
    <n v="1"/>
    <s v="Dallas"/>
    <s v="Dallas"/>
    <s v="Dallas"/>
    <x v="2"/>
  </r>
  <r>
    <n v="478"/>
    <s v="https://www.inc.com/profile/prime-meridian-capital-management"/>
    <s v="Prime Meridian Capital Management"/>
    <s v="pmifunds.com"/>
    <s v="7.7 Million"/>
    <n v="7700000"/>
    <n v="922.49779999999998"/>
    <s v="Financial Services"/>
    <n v="13"/>
    <n v="6"/>
    <e v="#REF!"/>
    <n v="2012"/>
    <n v="2"/>
    <s v="San Francisco"/>
    <s v="San Francisco"/>
    <s v="Walnut Creek"/>
    <x v="9"/>
  </r>
  <r>
    <n v="479"/>
    <s v="https://www.inc.com/profile/fox-dealer"/>
    <s v="Fox Dealer"/>
    <s v="foxdealer.com"/>
    <s v="22.1 Million"/>
    <n v="22100000"/>
    <n v="916.09939999999995"/>
    <s v="Advertising &amp; Marketing"/>
    <n v="65"/>
    <n v="5"/>
    <e v="#REF!"/>
    <n v="2013"/>
    <n v="2"/>
    <s v="Los Angeles"/>
    <s v="Los Angeles"/>
    <s v="Pasadena"/>
    <x v="9"/>
  </r>
  <r>
    <n v="480"/>
    <s v="https://www.inc.com/profile/kubikware"/>
    <s v="Kubikware"/>
    <s v="http://kubikware.com"/>
    <s v="2.5 Million"/>
    <n v="2500000"/>
    <n v="916.06700000000001"/>
    <s v="Software"/>
    <n v="75"/>
    <n v="20"/>
    <e v="#REF!"/>
    <n v="2003"/>
    <n v="1"/>
    <s v="Miami"/>
    <s v="Miami"/>
    <s v="Aventura"/>
    <x v="5"/>
  </r>
  <r>
    <n v="481"/>
    <s v="https://www.inc.com/profile/rocket-referrals"/>
    <s v="Rocket Referrals"/>
    <s v="rocketreferrals.com"/>
    <s v="2.3 Million"/>
    <n v="2300000"/>
    <n v="913.73509999999999"/>
    <s v="Software"/>
    <n v="20"/>
    <n v="3"/>
    <e v="#REF!"/>
    <n v="2013"/>
    <n v="1"/>
    <s v="Des Moines, IA"/>
    <s v="Des Moines"/>
    <s v="Des Moines"/>
    <x v="41"/>
  </r>
  <r>
    <n v="482"/>
    <s v="https://www.inc.com/profile/bonusly"/>
    <s v="Bonusly"/>
    <s v="bonus.ly"/>
    <s v="2.5 Million"/>
    <n v="2500000"/>
    <n v="912.01350000000002"/>
    <s v="Software"/>
    <n v="21"/>
    <n v="10"/>
    <e v="#REF!"/>
    <n v="2013"/>
    <n v="1"/>
    <s v="Boulder, CO"/>
    <s v="Boulder"/>
    <s v="Boulder"/>
    <x v="10"/>
  </r>
  <r>
    <n v="483"/>
    <s v="https://www.inc.com/profile/trident-transport"/>
    <s v="Trident Transport"/>
    <s v="tridenttransport.com"/>
    <s v="31.3 Million"/>
    <n v="31300000"/>
    <n v="910.9692"/>
    <s v="Logistics &amp; Transportation"/>
    <n v="51"/>
    <n v="6"/>
    <e v="#REF!"/>
    <n v="2013"/>
    <n v="2"/>
    <s v=""/>
    <s v="-"/>
    <s v="Chattanooga"/>
    <x v="1"/>
  </r>
  <r>
    <n v="484"/>
    <s v="https://www.inc.com/profile/the-fila-group"/>
    <s v="The Fila Group"/>
    <s v="filagroup.com"/>
    <s v="3.5 Million"/>
    <n v="3500000"/>
    <n v="904.62059999999997"/>
    <s v="Government Services"/>
    <n v="20"/>
    <n v="2"/>
    <e v="#REF!"/>
    <n v="2004"/>
    <n v="2"/>
    <s v="Washington, DC"/>
    <s v="Washington"/>
    <s v="Arlington"/>
    <x v="7"/>
  </r>
  <r>
    <n v="485"/>
    <s v="https://www.inc.com/profile/seamans-beverage-and-logistics"/>
    <s v="Seaman's Beverage and Logistics"/>
    <s v="seamansimports.com"/>
    <s v="7.2 Million"/>
    <n v="7200000"/>
    <n v="904.37109999999996"/>
    <s v="Food &amp; Beverage"/>
    <n v="8"/>
    <n v="5"/>
    <e v="#REF!"/>
    <n v="2013"/>
    <n v="2"/>
    <s v="New York City"/>
    <s v="New York City"/>
    <s v="Belleville"/>
    <x v="6"/>
  </r>
  <r>
    <n v="486"/>
    <s v="https://www.inc.com/profile/servicetitan"/>
    <s v="ServiceTitan"/>
    <s v="servicetitan.com"/>
    <s v="59.4 Million"/>
    <n v="59400000"/>
    <n v="903.18910000000005"/>
    <s v="Software"/>
    <n v="574"/>
    <n v="85"/>
    <e v="#REF!"/>
    <n v="2012"/>
    <n v="1"/>
    <s v="Los Angeles"/>
    <s v="Los Angeles"/>
    <s v="Glendale"/>
    <x v="9"/>
  </r>
  <r>
    <n v="487"/>
    <s v="https://www.inc.com/profile/bluewave-solar"/>
    <s v="BlueWave Solar"/>
    <s v="http://bluewavesolar.com"/>
    <s v="78.6 Million"/>
    <n v="78600000"/>
    <n v="902.20129999999995"/>
    <s v="Energy"/>
    <n v="90"/>
    <n v="34"/>
    <e v="#REF!"/>
    <n v="2010"/>
    <n v="3"/>
    <s v="Boston"/>
    <s v="Boston"/>
    <s v="Boston"/>
    <x v="24"/>
  </r>
  <r>
    <n v="488"/>
    <s v="https://www.inc.com/profile/resource-financial"/>
    <s v="Resource Financial"/>
    <s v="resourcefinancialservices.com"/>
    <s v="11.4 Million"/>
    <n v="11400000"/>
    <n v="900.69560000000001"/>
    <s v="Financial Services"/>
    <n v="61"/>
    <n v="19"/>
    <e v="#REF!"/>
    <n v="2015"/>
    <n v="2"/>
    <s v="Columbia, SC"/>
    <s v="Columbia"/>
    <s v="Columbia"/>
    <x v="37"/>
  </r>
  <r>
    <n v="489"/>
    <s v="https://www.inc.com/profile/saprex"/>
    <s v="Saprex"/>
    <s v="saprex.com"/>
    <s v="5.4 Million"/>
    <n v="5400000"/>
    <n v="900.46130000000005"/>
    <s v="Manufacturing"/>
    <n v="7"/>
    <n v="2"/>
    <e v="#REF!"/>
    <n v="2009"/>
    <n v="2"/>
    <s v="Charlotte"/>
    <s v="Charlotte"/>
    <s v="Gastonia"/>
    <x v="18"/>
  </r>
  <r>
    <n v="490"/>
    <s v="https://www.inc.com/profile/simple-energy"/>
    <s v="Simple Energy"/>
    <s v="simpleenergy.com"/>
    <s v="45.4 Million"/>
    <n v="45400000"/>
    <n v="896.67610000000002"/>
    <s v="Energy"/>
    <n v="78"/>
    <n v="25"/>
    <e v="#REF!"/>
    <n v="2011"/>
    <n v="2"/>
    <s v="Boulder, CO"/>
    <s v="Boulder"/>
    <s v="Boulder"/>
    <x v="10"/>
  </r>
  <r>
    <n v="491"/>
    <s v="https://www.inc.com/profile/new-energy-equity"/>
    <s v="New Energy Equity"/>
    <s v="newenergyequity.com"/>
    <s v="52.4 Million"/>
    <n v="52400000"/>
    <n v="895.32730000000004"/>
    <s v="Energy"/>
    <n v="17"/>
    <n v="5"/>
    <e v="#REF!"/>
    <n v="2013"/>
    <n v="1"/>
    <s v="Baltimore"/>
    <s v="Baltimore"/>
    <s v="Annapolis"/>
    <x v="21"/>
  </r>
  <r>
    <n v="492"/>
    <s v="https://www.inc.com/profile/vedder-holsters"/>
    <s v="Vedder Holsters"/>
    <s v="vedderholsters.com"/>
    <s v="5.4 Million"/>
    <n v="5400000"/>
    <n v="894.68119999999999"/>
    <s v="Retail"/>
    <n v="30"/>
    <n v="6"/>
    <e v="#REF!"/>
    <n v="2012"/>
    <n v="2"/>
    <s v="Orlando, FL"/>
    <s v="Orlando"/>
    <s v="Mount Dora"/>
    <x v="5"/>
  </r>
  <r>
    <n v="493"/>
    <s v="https://www.inc.com/profile/flowater"/>
    <s v="FloWater"/>
    <s v="myflowater.com"/>
    <s v="5.3 Million"/>
    <n v="5300000"/>
    <n v="893.62699999999995"/>
    <s v="Food &amp; Beverage"/>
    <n v="36"/>
    <n v="12"/>
    <e v="#REF!"/>
    <n v="2013"/>
    <n v="1"/>
    <s v="Denver"/>
    <s v="Denver"/>
    <s v="Denver"/>
    <x v="10"/>
  </r>
  <r>
    <n v="494"/>
    <s v="https://www.inc.com/profile/vaughan-buckley-construction"/>
    <s v="Vaughan Buckley Construction"/>
    <s v="vbc.co"/>
    <s v="18.4 Million"/>
    <n v="18400000"/>
    <n v="890.89459999999997"/>
    <s v="Construction"/>
    <n v="28"/>
    <n v="5"/>
    <e v="#REF!"/>
    <n v="2009"/>
    <n v="3"/>
    <s v="Philadelphia"/>
    <s v="Philadelphia"/>
    <s v="Philadelphia"/>
    <x v="4"/>
  </r>
  <r>
    <n v="495"/>
    <s v="https://www.inc.com/profile/acacia-counseling-wellness"/>
    <s v="Acacia Counseling &amp; Wellness"/>
    <s v="acaciacw.com"/>
    <s v="2.2 Million"/>
    <n v="2200000"/>
    <n v="889.64340000000004"/>
    <s v="Health"/>
    <n v="37"/>
    <n v="2"/>
    <e v="#REF!"/>
    <n v="2014"/>
    <n v="1"/>
    <s v=""/>
    <s v="-"/>
    <s v="Goleta"/>
    <x v="9"/>
  </r>
  <r>
    <n v="496"/>
    <s v="https://www.inc.com/profile/every-door-real-estate"/>
    <s v="Every Door Real Estate"/>
    <s v="http://everydoorrealestate.com"/>
    <s v="2.9 Million"/>
    <n v="2900000"/>
    <n v="886.84109999999998"/>
    <s v="Real Estate"/>
    <n v="6"/>
    <n v="2"/>
    <e v="#REF!"/>
    <n v="2015"/>
    <n v="1"/>
    <s v="Seattle"/>
    <s v="Seattle"/>
    <s v="Seattle"/>
    <x v="11"/>
  </r>
  <r>
    <n v="497"/>
    <s v="https://www.inc.com/profile/thought-logic-consulting"/>
    <s v="Thought Logic Consulting"/>
    <s v="thought-logic.com"/>
    <s v="21.3 Million"/>
    <n v="21300000"/>
    <n v="871.3972"/>
    <s v="Business Products &amp; Services"/>
    <n v="97"/>
    <n v="10"/>
    <e v="#REF!"/>
    <n v="2013"/>
    <n v="3"/>
    <s v="Atlanta"/>
    <s v="Atlanta"/>
    <s v="Atlanta"/>
    <x v="13"/>
  </r>
  <r>
    <n v="498"/>
    <s v="https://www.inc.com/profile/pbg-consulting"/>
    <s v="PBG Consulting"/>
    <s v="pbgconsult.com"/>
    <s v="5.1 Million"/>
    <n v="5100000"/>
    <n v="870.54570000000001"/>
    <s v="IT Management"/>
    <n v="28"/>
    <n v="2"/>
    <e v="#REF!"/>
    <n v="2010"/>
    <n v="1"/>
    <s v="Washington, DC"/>
    <s v="Washington"/>
    <s v="Mclean"/>
    <x v="7"/>
  </r>
  <r>
    <n v="499"/>
    <s v="https://www.inc.com/profile/sarvicus"/>
    <s v="Sarvicus"/>
    <s v="sarvicus.com"/>
    <s v="4.9 Million"/>
    <n v="4900000"/>
    <n v="870.47739999999999"/>
    <s v="Telecommunications"/>
    <n v="15"/>
    <n v="2"/>
    <e v="#REF!"/>
    <n v="2010"/>
    <n v="1"/>
    <s v="Houston"/>
    <s v="Houston"/>
    <s v="Houston"/>
    <x v="2"/>
  </r>
  <r>
    <n v="500"/>
    <s v="https://www.inc.com/profile/universal-processing"/>
    <s v="Universal Processing"/>
    <s v="uprocessing.com"/>
    <s v="8 Million"/>
    <n v="8000000"/>
    <n v="869.74900000000002"/>
    <s v="Financial Services"/>
    <n v="70"/>
    <n v="45"/>
    <e v="#REF!"/>
    <n v="2003"/>
    <n v="1"/>
    <s v="New York City"/>
    <s v="New York City"/>
    <s v="New York"/>
    <x v="12"/>
  </r>
  <r>
    <n v="501"/>
    <s v="https://www.inc.com/profile/the-apella-group"/>
    <s v="The Apella Group"/>
    <s v="helmpartners.com"/>
    <s v="12.3 Million"/>
    <n v="12300000"/>
    <n v="868.61"/>
    <s v="Telecommunications"/>
    <n v="45"/>
    <n v="6"/>
    <e v="#REF!"/>
    <n v="2005"/>
    <n v="1"/>
    <s v="Philadelphia"/>
    <s v="Philadelphia"/>
    <s v="Plymouth Meeting"/>
    <x v="4"/>
  </r>
  <r>
    <n v="502"/>
    <s v="https://www.inc.com/profile/lemonaid-health"/>
    <s v="Lemonaid Health"/>
    <s v="http://lemonaidhealth.com"/>
    <s v="4.7 Million"/>
    <n v="4700000"/>
    <n v="868.2749"/>
    <s v="Health"/>
    <n v="40"/>
    <n v="3"/>
    <e v="#REF!"/>
    <n v="2014"/>
    <n v="1"/>
    <s v="San Francisco"/>
    <s v="San Francisco"/>
    <s v="San Francisco"/>
    <x v="9"/>
  </r>
  <r>
    <n v="503"/>
    <s v="https://www.inc.com/profile/coulee-techlink"/>
    <s v="Coulee Techlink"/>
    <s v="couleetechlink.com"/>
    <s v="3.5 Million"/>
    <n v="3500000"/>
    <n v="865.79769999999996"/>
    <s v="Software"/>
    <n v="11"/>
    <n v="3"/>
    <e v="#REF!"/>
    <n v="2008"/>
    <n v="1"/>
    <s v=""/>
    <s v="-"/>
    <s v="HOLMEN"/>
    <x v="19"/>
  </r>
  <r>
    <n v="504"/>
    <s v="https://www.inc.com/profile/transform-group"/>
    <s v="Transform Group"/>
    <s v="transformgroup.com"/>
    <s v="8.5 Million"/>
    <n v="8500000"/>
    <n v="864.79470000000003"/>
    <s v="Advertising &amp; Marketing"/>
    <n v="30"/>
    <n v="10"/>
    <e v="#REF!"/>
    <n v="2015"/>
    <n v="1"/>
    <s v=""/>
    <s v="-"/>
    <s v="San Juan"/>
    <x v="39"/>
  </r>
  <r>
    <n v="505"/>
    <s v="https://www.inc.com/profile/jp-ecommerce"/>
    <s v="JP Ecommerce"/>
    <s v="jpecommerce.com"/>
    <s v="18.1 Million"/>
    <n v="18100000"/>
    <n v="864.29809999999998"/>
    <s v="Retail"/>
    <n v="30"/>
    <n v="2"/>
    <e v="#REF!"/>
    <n v="2008"/>
    <n v="3"/>
    <s v="Minneapolis"/>
    <s v="Minneapolis"/>
    <s v="Blaine"/>
    <x v="22"/>
  </r>
  <r>
    <n v="506"/>
    <s v="https://www.inc.com/profile/hardcore-fitness-boot-camp"/>
    <s v="Hardcore Fitness Boot Camp"/>
    <s v="http://hardcorefitnessbootcamp.com"/>
    <s v="9 Million"/>
    <n v="9000000"/>
    <n v="863.23569999999995"/>
    <s v="Health"/>
    <n v="150"/>
    <n v="25"/>
    <e v="#REF!"/>
    <n v="2007"/>
    <n v="3"/>
    <s v="Los Angeles"/>
    <s v="Los Angeles"/>
    <s v="Santa Clarita"/>
    <x v="9"/>
  </r>
  <r>
    <n v="507"/>
    <s v="https://www.inc.com/profile/cellhelmet"/>
    <s v="cellhelmet"/>
    <s v="cellhelmet.com"/>
    <s v="10.7 Million"/>
    <n v="10700000"/>
    <n v="861.24959999999999"/>
    <s v="Manufacturing"/>
    <n v="54"/>
    <n v="1"/>
    <e v="#REF!"/>
    <n v="2011"/>
    <n v="3"/>
    <s v="Pittsburgh, PA"/>
    <s v="Pittsburgh"/>
    <s v="Sewickley"/>
    <x v="4"/>
  </r>
  <r>
    <n v="508"/>
    <s v="https://www.inc.com/profile/conga"/>
    <s v="Conga"/>
    <s v="conga.com"/>
    <s v="84.3 Million"/>
    <n v="84300000"/>
    <n v="857.53120000000001"/>
    <s v="IT System Development"/>
    <n v="440"/>
    <n v="190"/>
    <e v="#REF!"/>
    <n v="2006"/>
    <n v="2"/>
    <s v="Denver"/>
    <s v="Denver"/>
    <s v="Westminster"/>
    <x v="10"/>
  </r>
  <r>
    <n v="509"/>
    <s v="https://www.inc.com/profile/blast-tech"/>
    <s v="Blast Tech"/>
    <s v="blasttech.com"/>
    <s v="10.3 Million"/>
    <n v="10300000"/>
    <n v="856.82780000000002"/>
    <s v="Manufacturing"/>
    <n v="75"/>
    <n v="6"/>
    <e v="#REF!"/>
    <n v="2015"/>
    <n v="1"/>
    <s v=""/>
    <s v="-"/>
    <s v="Brossard"/>
    <x v="38"/>
  </r>
  <r>
    <n v="510"/>
    <s v="https://www.inc.com/profile/loanpaymentpro"/>
    <s v="LoanPaymentPro"/>
    <s v="loanpaymentpro.com"/>
    <s v="2.1 Million"/>
    <n v="2100000"/>
    <n v="855.36649999999997"/>
    <s v="Business Products &amp; Services"/>
    <n v="12"/>
    <n v="4"/>
    <e v="#REF!"/>
    <n v="2011"/>
    <n v="1"/>
    <s v="Chicago"/>
    <s v="Chicago"/>
    <s v="Bloomingdale"/>
    <x v="27"/>
  </r>
  <r>
    <n v="511"/>
    <s v="https://www.inc.com/profile/admera-health"/>
    <s v="Admera Health"/>
    <s v="admerahealth.com"/>
    <s v="16.2 Million"/>
    <n v="16200000"/>
    <n v="854.55550000000005"/>
    <s v="Health"/>
    <n v="80"/>
    <n v="25"/>
    <e v="#REF!"/>
    <n v="2014"/>
    <n v="1"/>
    <s v="New York City"/>
    <s v="New York City"/>
    <s v="South Plainfield"/>
    <x v="6"/>
  </r>
  <r>
    <n v="512"/>
    <s v="https://www.inc.com/profile/professional-realty-services-international"/>
    <s v="Professional Realty Services International"/>
    <s v="professionalrealtyservices.com"/>
    <s v="27.2 Million"/>
    <n v="27200000"/>
    <n v="854.08439999999996"/>
    <s v="Real Estate"/>
    <n v="738"/>
    <n v="125"/>
    <e v="#REF!"/>
    <n v="2005"/>
    <n v="4"/>
    <s v=""/>
    <s v="-"/>
    <s v="Spokane"/>
    <x v="11"/>
  </r>
  <r>
    <n v="513"/>
    <s v="https://www.inc.com/profile/social-sparkling-wine"/>
    <s v="Social Sparkling Wine"/>
    <s v="http://socialsparklingwine.com"/>
    <s v="2.2 Million"/>
    <n v="2200000"/>
    <n v="852.85599999999999"/>
    <s v="Consumer Products &amp; Services"/>
    <n v="9"/>
    <n v="1"/>
    <e v="#REF!"/>
    <n v="2013"/>
    <n v="1"/>
    <s v="Chicago"/>
    <s v="Chicago"/>
    <s v="Chicago"/>
    <x v="27"/>
  </r>
  <r>
    <n v="514"/>
    <s v="https://www.inc.com/profile/ticketsaucecom"/>
    <s v="TicketSauce.com"/>
    <s v="ticketsauce.com"/>
    <s v="2.4 Million"/>
    <n v="2400000"/>
    <n v="852.23490000000004"/>
    <s v="Software"/>
    <n v="16"/>
    <n v="2"/>
    <e v="#REF!"/>
    <n v="2014"/>
    <n v="1"/>
    <s v="San Diego"/>
    <s v="San Diego"/>
    <s v="San Diego"/>
    <x v="9"/>
  </r>
  <r>
    <n v="515"/>
    <s v="https://www.inc.com/profile/prosource360-consulting-services"/>
    <s v="ProSource360 Consulting Services"/>
    <s v="http://prosource360.com"/>
    <s v="8.7 Million"/>
    <n v="8700000"/>
    <n v="850.24220000000003"/>
    <s v="Government Services"/>
    <n v="68"/>
    <n v="15"/>
    <e v="#REF!"/>
    <n v="2011"/>
    <n v="1"/>
    <s v="Washington, DC"/>
    <s v="Washington"/>
    <s v="Washington"/>
    <x v="34"/>
  </r>
  <r>
    <n v="516"/>
    <s v="https://www.inc.com/profile/spinnaker-consulting-group"/>
    <s v="Spinnaker Consulting Group"/>
    <s v="http://spinnakerconsultinggroup.com"/>
    <s v="6.1 Million"/>
    <n v="6100000"/>
    <n v="850.19889999999998"/>
    <s v="Business Products &amp; Services"/>
    <n v="30"/>
    <n v="3"/>
    <e v="#REF!"/>
    <n v="2012"/>
    <n v="1"/>
    <s v="Richmond, VA"/>
    <s v="Richmond"/>
    <s v="Richmond"/>
    <x v="7"/>
  </r>
  <r>
    <n v="517"/>
    <s v="https://www.inc.com/profile/maxx-builders-and-designers"/>
    <s v="Maxx Builders and Designers"/>
    <s v="maxxbuilders.com"/>
    <s v="16.3 Million"/>
    <n v="16300000"/>
    <n v="847.94529999999997"/>
    <s v="Construction"/>
    <n v="23"/>
    <n v="6"/>
    <e v="#REF!"/>
    <n v="2009"/>
    <n v="3"/>
    <s v="Houston"/>
    <s v="Houston"/>
    <s v="Stafford"/>
    <x v="2"/>
  </r>
  <r>
    <n v="518"/>
    <s v="https://www.inc.com/profile/vape-guys"/>
    <s v="Vape Guys"/>
    <s v="vapeguysinc.com"/>
    <s v="3.8 Million"/>
    <n v="3800000"/>
    <n v="845.46169999999995"/>
    <s v="Consumer Products &amp; Services"/>
    <n v="15"/>
    <n v="4"/>
    <e v="#REF!"/>
    <n v="2015"/>
    <n v="1"/>
    <s v="Richmond, VA"/>
    <s v="Richmond"/>
    <s v="COLONIAL HEIGHTS"/>
    <x v="7"/>
  </r>
  <r>
    <n v="519"/>
    <s v="https://www.inc.com/profile/y-tech"/>
    <s v="Y-Tech"/>
    <s v="http://ytechllc.com"/>
    <s v="12.6 Million"/>
    <n v="12600000"/>
    <n v="844.43320000000006"/>
    <s v="Government Services"/>
    <n v="91"/>
    <n v="5"/>
    <e v="#REF!"/>
    <n v="2005"/>
    <n v="2"/>
    <s v="Baltimore"/>
    <s v="Baltimore"/>
    <s v="Annapolis Junction"/>
    <x v="21"/>
  </r>
  <r>
    <n v="520"/>
    <s v="https://www.inc.com/profile/silver-trucking"/>
    <s v="Silver Trucking"/>
    <s v="http://silvertruckingllc.com"/>
    <s v="9.7 Million"/>
    <n v="9700000"/>
    <n v="843.09760000000006"/>
    <s v="Logistics &amp; Transportation"/>
    <n v="60"/>
    <n v="5"/>
    <e v="#REF!"/>
    <n v="2014"/>
    <n v="1"/>
    <s v="St. Louis, MO-IL"/>
    <s v="St. Louis"/>
    <s v="ST LOUIS"/>
    <x v="32"/>
  </r>
  <r>
    <n v="521"/>
    <s v="https://www.inc.com/profile/linux-academy"/>
    <s v="Linux Academy"/>
    <s v="linuxacademy.com"/>
    <s v="21.3 Million"/>
    <n v="21300000"/>
    <n v="842.39049999999997"/>
    <s v="Education"/>
    <n v="107"/>
    <n v="9"/>
    <e v="#REF!"/>
    <n v="2012"/>
    <n v="3"/>
    <s v="Dallas"/>
    <s v="Dallas"/>
    <s v="Keller"/>
    <x v="2"/>
  </r>
  <r>
    <n v="522"/>
    <s v="https://www.inc.com/profile/spartan-armor-systems"/>
    <s v="Spartan Armor Systems"/>
    <s v="spartanarmorsystems.com"/>
    <s v="6.6 Million"/>
    <n v="6600000"/>
    <n v="837.09010000000001"/>
    <s v="Manufacturing"/>
    <n v="12"/>
    <n v="3"/>
    <e v="#REF!"/>
    <n v="2012"/>
    <n v="2"/>
    <s v=""/>
    <s v="-"/>
    <s v="Tucson"/>
    <x v="0"/>
  </r>
  <r>
    <n v="523"/>
    <s v="https://www.inc.com/profile/mainsail-group"/>
    <s v="Mainsail Group"/>
    <s v="mainsailgroupinc.com"/>
    <s v="2.5 Million"/>
    <n v="2500000"/>
    <n v="836.24120000000005"/>
    <s v="Government Services"/>
    <n v="51"/>
    <n v="8"/>
    <e v="#REF!"/>
    <n v="2013"/>
    <n v="1"/>
    <s v="Boston"/>
    <s v="Boston"/>
    <s v="Bedford"/>
    <x v="24"/>
  </r>
  <r>
    <n v="524"/>
    <s v="https://www.inc.com/profile/baybridge-pharmacy-corp"/>
    <s v="Baybridge Pharmacy Corp"/>
    <s v="baybridgepharmacy.com"/>
    <s v="17.5 Million"/>
    <n v="17500000"/>
    <n v="833.85770000000002"/>
    <s v="Health"/>
    <n v="27"/>
    <n v="6"/>
    <e v="#REF!"/>
    <n v="2015"/>
    <n v="1"/>
    <s v="New York City"/>
    <s v="New York City"/>
    <s v="Bayside"/>
    <x v="12"/>
  </r>
  <r>
    <n v="525"/>
    <s v="https://www.inc.com/profile/quantico-tactical"/>
    <s v="Quantico Tactical"/>
    <s v="quanticotactical.com"/>
    <s v="492.5 Million"/>
    <n v="492500000"/>
    <n v="831.31809999999996"/>
    <s v="Government Services"/>
    <n v="37"/>
    <n v="80"/>
    <e v="#REF!"/>
    <n v="2001"/>
    <n v="2"/>
    <s v=""/>
    <s v="-"/>
    <s v="Aberdeen"/>
    <x v="18"/>
  </r>
  <r>
    <n v="526"/>
    <s v="https://www.inc.com/profile/knewsales-group"/>
    <s v="Knewsales Group"/>
    <s v="knewsales.com"/>
    <s v="6 Million"/>
    <n v="6000000"/>
    <n v="829.62040000000002"/>
    <s v="Advertising &amp; Marketing"/>
    <n v="149"/>
    <n v="28"/>
    <e v="#REF!"/>
    <n v="2013"/>
    <n v="1"/>
    <s v="New York City"/>
    <s v="New York City"/>
    <s v="New York"/>
    <x v="12"/>
  </r>
  <r>
    <n v="527"/>
    <s v="https://www.inc.com/profile/beauty-bakerie-cosmetics-brand"/>
    <s v="Beauty Bakerie Cosmetics Brand"/>
    <s v="beautybakerie.com"/>
    <s v="4.5 Million"/>
    <n v="4500000"/>
    <n v="828.26499999999999"/>
    <s v="Consumer Products &amp; Services"/>
    <n v="30"/>
    <n v="4"/>
    <e v="#REF!"/>
    <n v="2011"/>
    <n v="1"/>
    <s v="San Diego"/>
    <s v="San Diego"/>
    <s v="San Diego"/>
    <x v="9"/>
  </r>
  <r>
    <n v="528"/>
    <s v="https://www.inc.com/profile/two-bulls"/>
    <s v="Two Bulls"/>
    <s v="twobulls.com"/>
    <s v="9.5 Million"/>
    <n v="9500000"/>
    <n v="828.03150000000005"/>
    <s v="Software"/>
    <n v="29"/>
    <n v="3"/>
    <e v="#REF!"/>
    <n v="2009"/>
    <n v="2"/>
    <s v="New York City"/>
    <s v="New York City"/>
    <s v="Brooklyn"/>
    <x v="12"/>
  </r>
  <r>
    <n v="529"/>
    <s v="https://www.inc.com/profile/nickel-suede"/>
    <s v="Nickel &amp; Suede"/>
    <s v="nickelandsuede.com"/>
    <s v="4.8 Million"/>
    <n v="4800000"/>
    <n v="827.66499999999996"/>
    <s v="Consumer Products &amp; Services"/>
    <n v="36"/>
    <n v="5"/>
    <e v="#REF!"/>
    <n v="2014"/>
    <n v="2"/>
    <s v="Kansas City, MO-KS"/>
    <s v="Kansas City"/>
    <s v="Liberty"/>
    <x v="32"/>
  </r>
  <r>
    <n v="530"/>
    <s v="https://www.inc.com/profile/teknismart-solutions"/>
    <s v="Teknismart Solutions"/>
    <s v="teknismart.com"/>
    <s v="3 Million"/>
    <n v="3000000"/>
    <n v="825.99469999999997"/>
    <s v="IT System Development"/>
    <n v="27"/>
    <n v="3"/>
    <e v="#REF!"/>
    <n v="2012"/>
    <n v="1"/>
    <s v="Dallas"/>
    <s v="Dallas"/>
    <s v="Plano"/>
    <x v="2"/>
  </r>
  <r>
    <n v="531"/>
    <s v="https://www.inc.com/profile/sprout-school-supplies"/>
    <s v="Sprout School Supplies"/>
    <s v="sproutsupplies.com"/>
    <s v="2.2 Million"/>
    <n v="2200000"/>
    <n v="823.92949999999996"/>
    <s v="Retail"/>
    <n v="12"/>
    <n v="2"/>
    <e v="#REF!"/>
    <n v="2014"/>
    <n v="1"/>
    <s v=""/>
    <s v="-"/>
    <s v="Colonial Beach"/>
    <x v="7"/>
  </r>
  <r>
    <n v="532"/>
    <s v="https://www.inc.com/profile/kuli-kuli-foods"/>
    <s v="Kuli Kuli Foods"/>
    <s v="kulikulifoods.com"/>
    <s v="4.5 Million"/>
    <n v="4500000"/>
    <n v="819.83360000000005"/>
    <s v="Food &amp; Beverage"/>
    <n v="10"/>
    <n v="2"/>
    <e v="#REF!"/>
    <n v="2014"/>
    <n v="2"/>
    <s v="San Francisco"/>
    <s v="San Francisco"/>
    <s v="Oakland"/>
    <x v="9"/>
  </r>
  <r>
    <n v="533"/>
    <s v="https://www.inc.com/profile/lifehealth"/>
    <s v="LifeHealth"/>
    <s v="lifehealthcorp.com"/>
    <s v="15.3 Million"/>
    <n v="15300000"/>
    <n v="818.43129999999996"/>
    <s v="Health"/>
    <n v="250"/>
    <n v="35"/>
    <e v="#REF!"/>
    <n v="2004"/>
    <n v="3"/>
    <s v="Denver"/>
    <s v="Denver"/>
    <s v="Littleton"/>
    <x v="10"/>
  </r>
  <r>
    <n v="534"/>
    <s v="https://www.inc.com/profile/peaxy"/>
    <s v="Peaxy"/>
    <s v="peaxy.net"/>
    <s v="2.9 Million"/>
    <n v="2900000"/>
    <n v="817.2645"/>
    <s v="Software"/>
    <n v="20"/>
    <n v="46"/>
    <e v="#REF!"/>
    <n v="2012"/>
    <n v="2"/>
    <s v="San Jose"/>
    <s v="San Jose"/>
    <s v="San Jose"/>
    <x v="9"/>
  </r>
  <r>
    <n v="535"/>
    <s v="https://www.inc.com/profile/private-label-extensions"/>
    <s v="Private Label Extensions"/>
    <s v="privatelabelextensions.com"/>
    <s v="7.9 Million"/>
    <n v="7900000"/>
    <n v="816.74850000000004"/>
    <s v="Consumer Products &amp; Services"/>
    <n v="25"/>
    <n v="5"/>
    <e v="#REF!"/>
    <n v="2013"/>
    <n v="2"/>
    <s v="Atlanta"/>
    <s v="Atlanta"/>
    <s v="Atlanta"/>
    <x v="13"/>
  </r>
  <r>
    <n v="536"/>
    <s v="https://www.inc.com/profile/retail-service-systems"/>
    <s v="Retail Service Systems"/>
    <s v="retailservicesystems.com"/>
    <s v="53.5 Million"/>
    <n v="53500000"/>
    <n v="816.45439999999996"/>
    <s v="Business Products &amp; Services"/>
    <n v="33"/>
    <n v="9"/>
    <e v="#REF!"/>
    <n v="2013"/>
    <n v="2"/>
    <s v="Columbus, OH"/>
    <s v="Columbus"/>
    <s v="Dublin"/>
    <x v="8"/>
  </r>
  <r>
    <n v="537"/>
    <s v="https://www.inc.com/profile/icon-building-supplies"/>
    <s v="Icon Building Supplies"/>
    <s v="http://iconusinc.com"/>
    <s v="13.6 Million"/>
    <n v="13600000"/>
    <n v="816.39229999999998"/>
    <s v="Logistics &amp; Transportation"/>
    <n v="39"/>
    <n v="11"/>
    <e v="#REF!"/>
    <n v="2013"/>
    <n v="1"/>
    <s v="San Diego"/>
    <s v="San Diego"/>
    <s v="Poway"/>
    <x v="9"/>
  </r>
  <r>
    <n v="538"/>
    <s v="https://www.inc.com/profile/prime-technical-services"/>
    <s v="Prime Technical Services"/>
    <s v="prime-ts.com"/>
    <s v="19 Million"/>
    <n v="19000000"/>
    <n v="815.70219999999995"/>
    <s v="Government Services"/>
    <n v="210"/>
    <n v="20"/>
    <e v="#REF!"/>
    <n v="2014"/>
    <n v="1"/>
    <s v="Atlanta"/>
    <s v="Atlanta"/>
    <s v="Atlanta"/>
    <x v="13"/>
  </r>
  <r>
    <n v="539"/>
    <s v="https://www.inc.com/profile/hyper-networks"/>
    <s v="Hyper Networks"/>
    <s v="hypernetworks.com"/>
    <s v="4.7 Million"/>
    <n v="4700000"/>
    <n v="815.15150000000006"/>
    <s v="IT Management"/>
    <n v="13"/>
    <n v="3"/>
    <e v="#REF!"/>
    <n v="2014"/>
    <n v="1"/>
    <s v="Las Vegas, NV"/>
    <s v="Las Vegas"/>
    <s v="Henderson"/>
    <x v="29"/>
  </r>
  <r>
    <n v="540"/>
    <s v="https://www.inc.com/profile/out-of-the-box-technology"/>
    <s v="Out of the Box Technology"/>
    <s v="http://outoftheboxtechnology.com"/>
    <s v="2.4 Million"/>
    <n v="2400000"/>
    <n v="814.31399999999996"/>
    <s v="Business Products &amp; Services"/>
    <n v="18"/>
    <n v="7"/>
    <e v="#REF!"/>
    <n v="2010"/>
    <n v="1"/>
    <s v=""/>
    <s v="-"/>
    <s v="Tigard"/>
    <x v="40"/>
  </r>
  <r>
    <n v="541"/>
    <s v="https://www.inc.com/profile/aldevra"/>
    <s v="Aldevra"/>
    <s v="aldevra.com"/>
    <s v="8.1 Million"/>
    <n v="8100000"/>
    <n v="813.06470000000002"/>
    <s v="Government Services"/>
    <n v="13"/>
    <n v="5"/>
    <e v="#REF!"/>
    <n v="2009"/>
    <n v="2"/>
    <s v=""/>
    <s v="-"/>
    <s v="PORTAGE"/>
    <x v="20"/>
  </r>
  <r>
    <n v="542"/>
    <s v="https://www.inc.com/profile/native-digital"/>
    <s v="Native Digital"/>
    <s v="nativedigital.com"/>
    <s v="2 Million"/>
    <n v="2000000"/>
    <n v="812.00609999999995"/>
    <s v="Advertising &amp; Marketing"/>
    <n v="15"/>
    <n v="1"/>
    <e v="#REF!"/>
    <n v="2015"/>
    <n v="1"/>
    <s v="Kansas City, MO-KS"/>
    <s v="Kansas City"/>
    <s v="Kansas City"/>
    <x v="32"/>
  </r>
  <r>
    <n v="543"/>
    <s v="https://www.inc.com/profile/karya-property-management"/>
    <s v="Karya Property Management"/>
    <s v="karyamanagement.com"/>
    <s v="171.8 Million"/>
    <n v="171800000"/>
    <n v="810.92930000000001"/>
    <s v="Real Estate"/>
    <n v="500"/>
    <n v="35"/>
    <e v="#REF!"/>
    <n v="2014"/>
    <n v="2"/>
    <s v="Houston"/>
    <s v="Houston"/>
    <s v="Houston"/>
    <x v="2"/>
  </r>
  <r>
    <n v="544"/>
    <s v="https://www.inc.com/profile/full-circle-brands"/>
    <s v="Full Circle Brands"/>
    <s v="fullcirclehome.com"/>
    <s v="31.6 Million"/>
    <n v="31600000"/>
    <n v="810.5992"/>
    <s v="Consumer Products &amp; Services"/>
    <n v="23"/>
    <n v="8"/>
    <e v="#REF!"/>
    <n v="2009"/>
    <n v="6"/>
    <s v="New York City"/>
    <s v="New York City"/>
    <s v="New York"/>
    <x v="12"/>
  </r>
  <r>
    <n v="545"/>
    <s v="https://www.inc.com/profile/harbor-compliance"/>
    <s v="Harbor Compliance"/>
    <s v="harborcompliance.com"/>
    <s v="8.2 Million"/>
    <n v="8199999.9999999991"/>
    <n v="810.34349999999995"/>
    <s v="Software"/>
    <n v="46"/>
    <n v="8"/>
    <e v="#REF!"/>
    <n v="2012"/>
    <n v="2"/>
    <s v="Lancaster, PA"/>
    <s v="Lancaster"/>
    <s v="Lancaster"/>
    <x v="4"/>
  </r>
  <r>
    <n v="546"/>
    <s v="https://www.inc.com/profile/ledmyplacecom"/>
    <s v="LEDMyplace.com"/>
    <s v="http://ledmyplace.com"/>
    <s v="7.3 Million"/>
    <n v="7300000"/>
    <n v="809.88969999999995"/>
    <s v="Energy"/>
    <n v="10"/>
    <n v="3"/>
    <e v="#REF!"/>
    <n v="2014"/>
    <n v="1"/>
    <s v=""/>
    <s v="-"/>
    <s v="Louisville"/>
    <x v="14"/>
  </r>
  <r>
    <n v="547"/>
    <s v="https://www.inc.com/profile/nexgistics"/>
    <s v="NEXgistics"/>
    <s v="http://nexgistics.com"/>
    <s v="6.2 Million"/>
    <n v="6200000"/>
    <n v="809.77949999999998"/>
    <s v="Logistics &amp; Transportation"/>
    <n v="35"/>
    <n v="5"/>
    <e v="#REF!"/>
    <n v="2014"/>
    <n v="1"/>
    <s v=""/>
    <s v="-"/>
    <s v="Buffalo"/>
    <x v="12"/>
  </r>
  <r>
    <n v="548"/>
    <s v="https://www.inc.com/profile/concourse-federal-group"/>
    <s v="Concourse Federal Group"/>
    <s v="concoursefederal.com"/>
    <s v="10.7 Million"/>
    <n v="10700000"/>
    <n v="809.24149999999997"/>
    <s v="Government Services"/>
    <n v="43"/>
    <n v="8"/>
    <e v="#REF!"/>
    <n v="2009"/>
    <n v="2"/>
    <s v="Washington, DC"/>
    <s v="Washington"/>
    <s v="Washington"/>
    <x v="34"/>
  </r>
  <r>
    <n v="549"/>
    <s v="https://www.inc.com/profile/elite-insurance-partners"/>
    <s v="Elite Insurance Partners"/>
    <s v="eliteinsurancepartners.com"/>
    <s v="5.5 Million"/>
    <n v="5500000"/>
    <n v="808.52480000000003"/>
    <s v="Insurance"/>
    <n v="28"/>
    <n v="6"/>
    <e v="#REF!"/>
    <n v="2014"/>
    <n v="2"/>
    <s v="Tampa"/>
    <s v="Tampa"/>
    <s v="Clearwater"/>
    <x v="5"/>
  </r>
  <r>
    <n v="550"/>
    <s v="https://www.inc.com/profile/sbga"/>
    <s v="SBGA"/>
    <s v="sbga.com"/>
    <s v="37.6 Million"/>
    <n v="37600000"/>
    <n v="808.48090000000002"/>
    <s v="Business Products &amp; Services"/>
    <n v="316"/>
    <n v="233"/>
    <e v="#REF!"/>
    <n v="2013"/>
    <n v="2"/>
    <s v="Las Vegas, NV"/>
    <s v="Las Vegas"/>
    <s v="Henderson"/>
    <x v="29"/>
  </r>
  <r>
    <n v="551"/>
    <s v="https://www.inc.com/profile/pentwater-furnishing"/>
    <s v="Pentwater Furnishing"/>
    <s v="pwcabinetry.com"/>
    <s v="7.5 Million"/>
    <n v="7500000"/>
    <n v="807.77409999999998"/>
    <s v="Construction"/>
    <n v="18"/>
    <n v="6"/>
    <e v="#REF!"/>
    <n v="2014"/>
    <n v="1"/>
    <s v="Chicago"/>
    <s v="Chicago"/>
    <s v="Lombard"/>
    <x v="27"/>
  </r>
  <r>
    <n v="552"/>
    <s v="https://www.inc.com/profile/bayinfotech"/>
    <s v="BayInfotech"/>
    <s v="bay-infotech.com"/>
    <s v="11 Million"/>
    <n v="11000000"/>
    <n v="805.07410000000004"/>
    <s v="Software"/>
    <n v="66"/>
    <n v="12"/>
    <e v="#REF!"/>
    <n v="2011"/>
    <n v="2"/>
    <s v="San Francisco"/>
    <s v="San Francisco"/>
    <s v="Dublin"/>
    <x v="9"/>
  </r>
  <r>
    <n v="553"/>
    <s v="https://www.inc.com/profile/xy-planning-network"/>
    <s v="XY Planning Network"/>
    <s v="xyplanningnetwork.com"/>
    <s v="5.3 Million"/>
    <n v="5300000"/>
    <n v="803.9375"/>
    <s v="Financial Services"/>
    <n v="33"/>
    <n v="4"/>
    <e v="#REF!"/>
    <n v="2014"/>
    <n v="2"/>
    <s v=""/>
    <s v="-"/>
    <s v="Bozeman"/>
    <x v="17"/>
  </r>
  <r>
    <n v="554"/>
    <s v="https://www.inc.com/profile/gymguyz"/>
    <s v="Gymguyz"/>
    <s v="http://gymguyz.com"/>
    <s v="6 Million"/>
    <n v="6000000"/>
    <n v="801.44830000000002"/>
    <s v="Consumer Products &amp; Services"/>
    <n v="9"/>
    <n v="2"/>
    <e v="#REF!"/>
    <n v="2008"/>
    <n v="2"/>
    <s v="New York City"/>
    <s v="New York City"/>
    <s v="Plainview"/>
    <x v="12"/>
  </r>
  <r>
    <n v="555"/>
    <s v="https://www.inc.com/profile/steward-construction-services"/>
    <s v="Steward Construction Services"/>
    <s v="steward-construction.com"/>
    <s v="10.7 Million"/>
    <n v="10700000"/>
    <n v="800.5729"/>
    <s v="Construction"/>
    <n v="9"/>
    <n v="2"/>
    <e v="#REF!"/>
    <n v="2014"/>
    <n v="1"/>
    <s v="Columbus, OH"/>
    <s v="Columbus"/>
    <s v="Columbus"/>
    <x v="8"/>
  </r>
  <r>
    <n v="556"/>
    <s v="https://www.inc.com/profile/fusion"/>
    <s v="Fusion"/>
    <s v="fusionehr.com"/>
    <s v="9.2 Million"/>
    <n v="9200000"/>
    <n v="800.38570000000004"/>
    <s v="Government Services"/>
    <n v="18"/>
    <n v="5"/>
    <e v="#REF!"/>
    <n v="2006"/>
    <n v="3"/>
    <s v="New York City"/>
    <s v="New York City"/>
    <s v="Woodbridge"/>
    <x v="6"/>
  </r>
  <r>
    <n v="557"/>
    <s v="https://www.inc.com/profile/positivepsychebiz-corp"/>
    <s v="PositivePsyche.Biz Corp"/>
    <s v="positivepsyche.biz"/>
    <s v="2.2 Million"/>
    <n v="2200000"/>
    <n v="797.33510000000001"/>
    <s v="IT Management"/>
    <n v="72"/>
    <n v="2"/>
    <e v="#REF!"/>
    <n v="2008"/>
    <n v="1"/>
    <s v="Baltimore"/>
    <s v="Baltimore"/>
    <s v="Baltimore"/>
    <x v="21"/>
  </r>
  <r>
    <n v="558"/>
    <s v="https://www.inc.com/profile/gridgain-systems"/>
    <s v="GridGain Systems"/>
    <s v="gridgain.com"/>
    <s v="12.6 Million"/>
    <n v="12600000"/>
    <n v="797.08590000000004"/>
    <s v="Software"/>
    <n v="134"/>
    <n v="95"/>
    <e v="#REF!"/>
    <n v="2007"/>
    <n v="3"/>
    <s v="San Francisco"/>
    <s v="San Francisco"/>
    <s v="Foster City"/>
    <x v="9"/>
  </r>
  <r>
    <n v="559"/>
    <s v="https://www.inc.com/profile/levvel"/>
    <s v="Levvel"/>
    <s v="levvel.io"/>
    <s v="27.4 Million"/>
    <n v="27400000"/>
    <n v="794.18340000000001"/>
    <s v="IT System Development"/>
    <n v="160"/>
    <n v="32"/>
    <e v="#REF!"/>
    <n v="2014"/>
    <n v="2"/>
    <s v="Charlotte"/>
    <s v="Charlotte"/>
    <s v="Charlotte"/>
    <x v="18"/>
  </r>
  <r>
    <n v="560"/>
    <s v="https://www.inc.com/profile/employdrive"/>
    <s v="Employdrive"/>
    <s v="employdrive.com"/>
    <s v="2 Million"/>
    <n v="2000000"/>
    <n v="794.00450000000001"/>
    <s v="Business Products &amp; Services"/>
    <n v="10"/>
    <n v="5"/>
    <e v="#REF!"/>
    <n v="2009"/>
    <n v="1"/>
    <s v="Richmond, VA"/>
    <s v="Richmond"/>
    <s v="Glen Allen"/>
    <x v="7"/>
  </r>
  <r>
    <n v="561"/>
    <s v="https://www.inc.com/profile/bairesdev"/>
    <s v="BairesDev"/>
    <s v="bairesdev.com"/>
    <s v="17.2 Million"/>
    <n v="17200000"/>
    <n v="791.56119999999999"/>
    <s v="IT System Development"/>
    <n v="700"/>
    <n v="250"/>
    <e v="#REF!"/>
    <n v="2009"/>
    <n v="1"/>
    <s v="San Jose"/>
    <s v="San Jose"/>
    <s v="Campbell"/>
    <x v="9"/>
  </r>
  <r>
    <n v="562"/>
    <s v="https://www.inc.com/profile/triplelift"/>
    <s v="TripleLift"/>
    <s v="triplelift.com"/>
    <s v="138.5 Million"/>
    <n v="138500000"/>
    <n v="790.14980000000003"/>
    <s v="Advertising &amp; Marketing"/>
    <n v="205"/>
    <n v="60"/>
    <e v="#REF!"/>
    <n v="2012"/>
    <n v="3"/>
    <s v="New York City"/>
    <s v="New York City"/>
    <s v="New York"/>
    <x v="12"/>
  </r>
  <r>
    <n v="563"/>
    <s v="https://www.inc.com/profile/digital-hyve"/>
    <s v="Digital Hyve"/>
    <s v="digitalhyve.com"/>
    <s v="6.9 Million"/>
    <n v="6900000"/>
    <n v="786.74959999999999"/>
    <s v="Advertising &amp; Marketing"/>
    <n v="32"/>
    <n v="4"/>
    <e v="#REF!"/>
    <n v="2014"/>
    <n v="2"/>
    <s v=""/>
    <s v="-"/>
    <s v="Syracuse"/>
    <x v="12"/>
  </r>
  <r>
    <n v="564"/>
    <s v="https://www.inc.com/profile/printful"/>
    <s v="Printful"/>
    <s v="printful.com"/>
    <s v="77.4 Million"/>
    <n v="77400000"/>
    <n v="785.5059"/>
    <s v="Consumer Products &amp; Services"/>
    <n v="500"/>
    <n v="56"/>
    <e v="#REF!"/>
    <n v="2013"/>
    <n v="1"/>
    <s v="Charlotte"/>
    <s v="Charlotte"/>
    <s v="Charlotte"/>
    <x v="18"/>
  </r>
  <r>
    <n v="565"/>
    <s v="https://www.inc.com/profile/ashley-black-guru"/>
    <s v="Ashley Black Guru"/>
    <s v="fasciablaster.com"/>
    <s v="16.7 Million"/>
    <n v="16700000"/>
    <n v="784.26469999999995"/>
    <s v="Consumer Products &amp; Services"/>
    <n v="11"/>
    <n v="4"/>
    <e v="#REF!"/>
    <n v="2014"/>
    <n v="1"/>
    <s v="Houston"/>
    <s v="Houston"/>
    <s v="Pearland"/>
    <x v="2"/>
  </r>
  <r>
    <n v="566"/>
    <s v="https://www.inc.com/profile/phoenix-operations-group"/>
    <s v="Phoenix Operations Group"/>
    <s v="phoenix-opsgroup.com"/>
    <s v="8.9 Million"/>
    <n v="8900000"/>
    <n v="783.74760000000003"/>
    <s v="Government Services"/>
    <n v="38"/>
    <n v="9"/>
    <e v="#REF!"/>
    <n v="2011"/>
    <n v="2"/>
    <s v="Baltimore"/>
    <s v="Baltimore"/>
    <s v="Woodbine"/>
    <x v="21"/>
  </r>
  <r>
    <n v="567"/>
    <s v="https://www.inc.com/profile/talk-iq-media"/>
    <s v="Talk IQ Media"/>
    <s v="talkiqmedia.com"/>
    <s v="2.8 Million"/>
    <n v="2800000"/>
    <n v="777.71510000000001"/>
    <s v="Advertising &amp; Marketing"/>
    <n v="11"/>
    <n v="2"/>
    <e v="#REF!"/>
    <n v="2014"/>
    <n v="1"/>
    <s v="New York City"/>
    <s v="New York City"/>
    <s v="Nesconset"/>
    <x v="12"/>
  </r>
  <r>
    <n v="568"/>
    <s v="https://www.inc.com/profile/governmentcio"/>
    <s v="GovernmentCIO"/>
    <s v="http://governmentcio.com"/>
    <s v="70.7 Million"/>
    <n v="70700000"/>
    <n v="775.73500000000001"/>
    <s v="Government Services"/>
    <n v="280"/>
    <n v="25"/>
    <e v="#REF!"/>
    <n v="2010"/>
    <n v="2"/>
    <s v="Washington, DC"/>
    <s v="Washington"/>
    <s v="Washington"/>
    <x v="34"/>
  </r>
  <r>
    <n v="569"/>
    <s v="https://www.inc.com/profile/draken-international"/>
    <s v="Draken International"/>
    <s v="drakenintl.com"/>
    <s v="46.4 Million"/>
    <n v="46400000"/>
    <n v="775.29880000000003"/>
    <s v="Government Services"/>
    <n v="190"/>
    <n v="50"/>
    <e v="#REF!"/>
    <n v="2011"/>
    <n v="3"/>
    <s v=""/>
    <s v="-"/>
    <s v="Lakeland"/>
    <x v="5"/>
  </r>
  <r>
    <n v="570"/>
    <s v="https://www.inc.com/profile/tierra-encantada"/>
    <s v="Tierra Encantada"/>
    <s v="http://tierraencantada.com"/>
    <s v="5 Million"/>
    <n v="5000000"/>
    <n v="773.74599999999998"/>
    <s v="Education"/>
    <n v="90"/>
    <n v="15"/>
    <e v="#REF!"/>
    <n v="2013"/>
    <n v="1"/>
    <s v="Minneapolis"/>
    <s v="Minneapolis"/>
    <s v="Minneapolis"/>
    <x v="22"/>
  </r>
  <r>
    <n v="571"/>
    <s v="https://www.inc.com/profile/the-digital-ring"/>
    <s v="The Digital Ring"/>
    <s v="thedigitalring.com"/>
    <s v="3.7 Million"/>
    <n v="3700000"/>
    <n v="773.52059999999994"/>
    <s v="Advertising &amp; Marketing"/>
    <n v="22"/>
    <n v="5"/>
    <e v="#REF!"/>
    <n v="2015"/>
    <n v="1"/>
    <s v="Madison, WI"/>
    <s v="Madison"/>
    <s v="Madison"/>
    <x v="19"/>
  </r>
  <r>
    <n v="572"/>
    <s v="https://www.inc.com/profile/fnex"/>
    <s v="FNEX"/>
    <s v="fnex.com"/>
    <s v="17.5 Million"/>
    <n v="17500000"/>
    <n v="771.86400000000003"/>
    <s v="Business Products &amp; Services"/>
    <n v="55"/>
    <n v="3"/>
    <e v="#REF!"/>
    <n v="2012"/>
    <n v="1"/>
    <s v="Indianapolis, IN"/>
    <s v="Indianapolis"/>
    <s v="Indianapolis"/>
    <x v="33"/>
  </r>
  <r>
    <n v="573"/>
    <s v="https://www.inc.com/profile/elite-transit-solutions"/>
    <s v="Elite Transit Solutions"/>
    <s v="elitetransit.com"/>
    <s v="41.9 Million"/>
    <n v="41900000"/>
    <n v="771.00279999999998"/>
    <s v="Logistics &amp; Transportation"/>
    <n v="83"/>
    <n v="7"/>
    <e v="#REF!"/>
    <n v="2013"/>
    <n v="1"/>
    <s v="Pittsburgh, PA"/>
    <s v="Pittsburgh"/>
    <s v="Pittsburgh"/>
    <x v="4"/>
  </r>
  <r>
    <n v="574"/>
    <s v="https://www.inc.com/profile/nexus-pharmaceuticals"/>
    <s v="Nexus Pharmaceuticals"/>
    <s v="nexuspharma.net"/>
    <s v="79.6 Million"/>
    <n v="79600000"/>
    <n v="769.61739999999998"/>
    <s v="Health"/>
    <n v="41"/>
    <n v="10"/>
    <e v="#REF!"/>
    <n v="2003"/>
    <n v="1"/>
    <s v="Chicago"/>
    <s v="Chicago"/>
    <s v="Lincolnshire"/>
    <x v="27"/>
  </r>
  <r>
    <n v="575"/>
    <s v="https://www.inc.com/profile/dynamo-technologies"/>
    <s v="Dynamo Technologies"/>
    <s v="dynamotechnologies.com"/>
    <s v="16.4 Million"/>
    <n v="16399999.999999998"/>
    <n v="768.67740000000003"/>
    <s v="Government Services"/>
    <n v="67"/>
    <n v="23"/>
    <e v="#REF!"/>
    <n v="2012"/>
    <n v="3"/>
    <s v="Washington, DC"/>
    <s v="Washington"/>
    <s v="Mclean"/>
    <x v="7"/>
  </r>
  <r>
    <n v="576"/>
    <s v="https://www.inc.com/profile/dignari"/>
    <s v="Dignari"/>
    <s v="dignari.com"/>
    <s v="12.5 Million"/>
    <n v="12500000"/>
    <n v="767.88710000000003"/>
    <s v="Government Services"/>
    <n v="65"/>
    <n v="10"/>
    <e v="#REF!"/>
    <n v="2013"/>
    <n v="2"/>
    <s v="Washington, DC"/>
    <s v="Washington"/>
    <s v="Alexandria"/>
    <x v="7"/>
  </r>
  <r>
    <n v="577"/>
    <s v="https://www.inc.com/profile/all-pro-electric"/>
    <s v="All-Pro Electric"/>
    <s v="allproelectric.com"/>
    <s v="37.3 Million"/>
    <n v="37300000"/>
    <n v="767.43389999999999"/>
    <s v="Construction"/>
    <n v="225"/>
    <n v="30"/>
    <e v="#REF!"/>
    <n v="2012"/>
    <n v="1"/>
    <s v="Boston"/>
    <s v="Boston"/>
    <s v="Haverhill"/>
    <x v="24"/>
  </r>
  <r>
    <n v="578"/>
    <s v="https://www.inc.com/profile/alphacore"/>
    <s v="Alphacore"/>
    <s v="alphacoreinc.com"/>
    <s v="4.6 Million"/>
    <n v="4600000"/>
    <n v="766.89869999999996"/>
    <s v="Computer Hardware"/>
    <n v="23"/>
    <n v="3"/>
    <e v="#REF!"/>
    <n v="2012"/>
    <n v="2"/>
    <s v="Phoenix"/>
    <s v="Phoenix"/>
    <s v="Tempe"/>
    <x v="0"/>
  </r>
  <r>
    <n v="579"/>
    <s v="https://www.inc.com/profile/breakthrough-physical-therapy-marketing"/>
    <s v="Breakthrough Physical Therapy Marketing"/>
    <s v="breakthroughptmarketing.com"/>
    <s v="7 Million"/>
    <n v="7000000"/>
    <n v="764.94230000000005"/>
    <s v="Advertising &amp; Marketing"/>
    <n v="8"/>
    <n v="2"/>
    <e v="#REF!"/>
    <n v="2014"/>
    <n v="1"/>
    <s v=""/>
    <s v="-"/>
    <s v="Jackson"/>
    <x v="36"/>
  </r>
  <r>
    <n v="580"/>
    <s v="https://www.inc.com/profile/kingsview-partners"/>
    <s v="Kingsview Partners"/>
    <s v="kingsview.com"/>
    <s v="10 Million"/>
    <n v="10000000"/>
    <n v="763.69050000000004"/>
    <s v="Financial Services"/>
    <n v="23"/>
    <n v="5"/>
    <e v="#REF!"/>
    <n v="2008"/>
    <n v="2"/>
    <s v=""/>
    <s v="-"/>
    <s v="Grants Pass"/>
    <x v="40"/>
  </r>
  <r>
    <n v="581"/>
    <s v="https://www.inc.com/profile/globalpro-recovery"/>
    <s v="GlobalPro Recovery"/>
    <s v="getglobalpro.com"/>
    <s v="6.1 Million"/>
    <n v="6100000"/>
    <n v="762.61329999999998"/>
    <s v="Insurance"/>
    <n v="10"/>
    <n v="3"/>
    <e v="#REF!"/>
    <n v="2012"/>
    <n v="1"/>
    <s v="Miami"/>
    <s v="Miami"/>
    <s v="Coral Gables"/>
    <x v="5"/>
  </r>
  <r>
    <n v="582"/>
    <s v="https://www.inc.com/profile/freealliancecom"/>
    <s v="FreeAlliance.com"/>
    <s v="freealliance.com"/>
    <s v="17.1 Million"/>
    <n v="17100000"/>
    <n v="758.82360000000006"/>
    <s v="Government Services"/>
    <n v="183"/>
    <n v="15"/>
    <e v="#REF!"/>
    <n v="2001"/>
    <n v="3"/>
    <s v="Washington, DC"/>
    <s v="Washington"/>
    <s v="Leesburg"/>
    <x v="7"/>
  </r>
  <r>
    <n v="583"/>
    <s v="https://www.inc.com/profile/healthcarecom"/>
    <s v="HealthCare.com"/>
    <s v="healthcare.com"/>
    <s v="45.5 Million"/>
    <n v="45500000"/>
    <n v="758.55470000000003"/>
    <s v="Insurance"/>
    <n v="70"/>
    <n v="27"/>
    <e v="#REF!"/>
    <n v="2011"/>
    <n v="4"/>
    <s v="Miami"/>
    <s v="Miami"/>
    <s v="Miami"/>
    <x v="5"/>
  </r>
  <r>
    <n v="584"/>
    <s v="https://www.inc.com/profile/ansley-operating-holding-company"/>
    <s v="Ansley Operating Holding Company"/>
    <s v="ansleyatlanta.com"/>
    <s v="21.8 Million"/>
    <n v="21800000"/>
    <n v="758.47979999999995"/>
    <s v="Real Estate"/>
    <n v="22"/>
    <n v="5"/>
    <e v="#REF!"/>
    <n v="2015"/>
    <n v="2"/>
    <s v="Atlanta"/>
    <s v="Atlanta"/>
    <s v="Atlanta"/>
    <x v="13"/>
  </r>
  <r>
    <n v="585"/>
    <s v="https://www.inc.com/profile/blue-marble-payroll"/>
    <s v="Blue Marble Payroll"/>
    <s v="bluemarblepayroll.com"/>
    <s v="3.6 Million"/>
    <n v="3600000"/>
    <n v="758.1191"/>
    <s v="Human Resources"/>
    <n v="41"/>
    <n v="20"/>
    <e v="#REF!"/>
    <n v="2013"/>
    <n v="1"/>
    <s v="Chicago"/>
    <s v="Chicago"/>
    <s v="Skokie"/>
    <x v="27"/>
  </r>
  <r>
    <n v="586"/>
    <s v="https://www.inc.com/profile/green-powered-technology"/>
    <s v="Green Powered Technology"/>
    <s v="greenpoweredtechnology.com"/>
    <s v="2.5 Million"/>
    <n v="2500000"/>
    <n v="756.4864"/>
    <s v="Engineering"/>
    <n v="14"/>
    <n v="2"/>
    <e v="#REF!"/>
    <n v="2010"/>
    <n v="2"/>
    <s v="Washington, DC"/>
    <s v="Washington"/>
    <s v="Arlington"/>
    <x v="7"/>
  </r>
  <r>
    <n v="587"/>
    <s v="https://www.inc.com/profile/conversion-logix"/>
    <s v="Conversion Logix"/>
    <s v="conversionlogix.com"/>
    <s v="18.8 Million"/>
    <n v="18800000"/>
    <n v="754.75789999999995"/>
    <s v="Advertising &amp; Marketing"/>
    <n v="33"/>
    <n v="8"/>
    <e v="#REF!"/>
    <n v="2010"/>
    <n v="4"/>
    <s v="Seattle"/>
    <s v="Seattle"/>
    <s v="Bothell"/>
    <x v="11"/>
  </r>
  <r>
    <n v="588"/>
    <s v="https://www.inc.com/profile/jay-morrison-academy"/>
    <s v="Jay Morrison Academy"/>
    <s v="jaymorrisonacademy.com"/>
    <s v="3.7 Million"/>
    <n v="3700000"/>
    <n v="754.65539999999999"/>
    <s v="Education"/>
    <n v="25"/>
    <n v="3"/>
    <e v="#REF!"/>
    <n v="2014"/>
    <n v="2"/>
    <s v="Atlanta"/>
    <s v="Atlanta"/>
    <s v="Atlanta"/>
    <x v="13"/>
  </r>
  <r>
    <n v="589"/>
    <s v="https://www.inc.com/profile/anson-belt"/>
    <s v="Anson Belt"/>
    <s v="ansonbelt.com"/>
    <s v="4.1 Million"/>
    <n v="4099999.9999999995"/>
    <n v="754.35900000000004"/>
    <s v="Consumer Products &amp; Services"/>
    <n v="4"/>
    <n v="2"/>
    <e v="#REF!"/>
    <n v="2009"/>
    <n v="2"/>
    <s v=""/>
    <s v="-"/>
    <s v="North Myrtle Beach"/>
    <x v="37"/>
  </r>
  <r>
    <n v="590"/>
    <s v="https://www.inc.com/profile/braeden-engineering"/>
    <s v="Braeden Engineering"/>
    <s v="braedenengr.com"/>
    <s v="3.4 Million"/>
    <n v="3400000"/>
    <n v="754.02660000000003"/>
    <s v="Engineering"/>
    <n v="34"/>
    <n v="7"/>
    <e v="#REF!"/>
    <n v="2008"/>
    <n v="1"/>
    <s v="Houston"/>
    <s v="Houston"/>
    <s v="Houston"/>
    <x v="2"/>
  </r>
  <r>
    <n v="591"/>
    <s v="https://www.inc.com/profile/social-fulcrum"/>
    <s v="Social Fulcrum"/>
    <s v="socialfulcrum.com"/>
    <s v="13 Million"/>
    <n v="13000000"/>
    <n v="751.24440000000004"/>
    <s v="Advertising &amp; Marketing"/>
    <n v="21"/>
    <n v="15"/>
    <e v="#REF!"/>
    <n v="2010"/>
    <n v="3"/>
    <s v="Boston"/>
    <s v="Boston"/>
    <s v="Boston"/>
    <x v="24"/>
  </r>
  <r>
    <n v="592"/>
    <s v="https://www.inc.com/profile/trinity-technology-partners"/>
    <s v="Trinity Technology Partners"/>
    <s v="trinitytp.com"/>
    <s v="16.9 Million"/>
    <n v="16900000"/>
    <n v="750.88130000000001"/>
    <s v="Government Services"/>
    <n v="35"/>
    <n v="16"/>
    <e v="#REF!"/>
    <n v="2008"/>
    <n v="3"/>
    <s v="Washington, DC"/>
    <s v="Washington"/>
    <s v="Greenbelt"/>
    <x v="21"/>
  </r>
  <r>
    <n v="593"/>
    <s v="https://www.inc.com/profile/vetnique-pet-products"/>
    <s v="Vetnique Pet Products"/>
    <s v="http://vetnique.com"/>
    <s v="6 Million"/>
    <n v="6000000"/>
    <n v="750.33699999999999"/>
    <s v="Retail"/>
    <n v="10"/>
    <n v="3"/>
    <e v="#REF!"/>
    <n v="2011"/>
    <n v="2"/>
    <s v="Chicago"/>
    <s v="Chicago"/>
    <s v="NAPERVILLE"/>
    <x v="27"/>
  </r>
  <r>
    <n v="594"/>
    <s v="https://www.inc.com/profile/JBK-Wellness-Labs"/>
    <s v="JBK Wellness Labs"/>
    <s v="http://jbkwellnesslab"/>
    <s v="5 Million"/>
    <n v="5000000"/>
    <n v="749.8904"/>
    <s v="Manufacturing"/>
    <n v="14"/>
    <n v="2"/>
    <e v="#REF!"/>
    <n v="2012"/>
    <n v="1"/>
    <s v="San Diego"/>
    <s v="San Diego"/>
    <s v="San Diego"/>
    <x v="9"/>
  </r>
  <r>
    <n v="595"/>
    <s v="https://www.inc.com/profile/cloudit"/>
    <s v="cloudIT"/>
    <s v="cloudit.co"/>
    <s v="5.3 Million"/>
    <n v="5300000"/>
    <n v="746.88660000000004"/>
    <s v="IT Management"/>
    <n v="45"/>
    <n v="5"/>
    <e v="#REF!"/>
    <n v="2015"/>
    <n v="1"/>
    <s v="Phoenix"/>
    <s v="Phoenix"/>
    <s v="Phoenix"/>
    <x v="0"/>
  </r>
  <r>
    <n v="596"/>
    <s v="https://www.inc.com/profile/the-shredder-medshred"/>
    <s v="The Shredder + MedShred"/>
    <s v="the-shredder.com"/>
    <s v="2 Million"/>
    <n v="2000000"/>
    <n v="746.03989999999999"/>
    <s v="Business Products &amp; Services"/>
    <n v="18"/>
    <n v="4"/>
    <e v="#REF!"/>
    <n v="2011"/>
    <n v="1"/>
    <s v="Des Moines, IA"/>
    <s v="Des Moines"/>
    <s v="Des Moines"/>
    <x v="41"/>
  </r>
  <r>
    <n v="597"/>
    <s v="https://www.inc.com/profile/tranont"/>
    <s v="Tranont"/>
    <s v="tranont.com"/>
    <s v="14.9 Million"/>
    <n v="14900000"/>
    <n v="743.58489999999995"/>
    <s v="Consumer Products &amp; Services"/>
    <n v="39"/>
    <n v="9"/>
    <e v="#REF!"/>
    <n v="2013"/>
    <n v="2"/>
    <s v="Provo-Orem, UT"/>
    <s v="Provo-Orem"/>
    <s v="Lehi"/>
    <x v="16"/>
  </r>
  <r>
    <n v="598"/>
    <s v="https://www.inc.com/profile/nyla-technology-solutions"/>
    <s v="Nyla Technology Solutions"/>
    <s v="nyla.io"/>
    <s v="4 Million"/>
    <n v="4000000"/>
    <n v="742.78430000000003"/>
    <s v="Government Services"/>
    <n v="30"/>
    <n v="5"/>
    <e v="#REF!"/>
    <n v="2013"/>
    <n v="1"/>
    <s v="Baltimore"/>
    <s v="Baltimore"/>
    <s v="Baltimore"/>
    <x v="21"/>
  </r>
  <r>
    <n v="599"/>
    <s v="https://www.inc.com/profile/azazie"/>
    <s v="Azazie"/>
    <s v="http://azazie.com"/>
    <s v="44 Million"/>
    <n v="44000000"/>
    <n v="741.23900000000003"/>
    <s v="Retail"/>
    <n v="55"/>
    <n v="15"/>
    <e v="#REF!"/>
    <n v="2014"/>
    <n v="1"/>
    <s v="San Jose"/>
    <s v="San Jose"/>
    <s v="San Jose"/>
    <x v="9"/>
  </r>
  <r>
    <n v="600"/>
    <s v="https://www.inc.com/profile/vuesol-technologies"/>
    <s v="Vuesol Technologies"/>
    <s v="vuesol.com"/>
    <s v="6 Million"/>
    <n v="6000000"/>
    <n v="740.05039999999997"/>
    <s v="IT Management"/>
    <n v="113"/>
    <n v="42"/>
    <e v="#REF!"/>
    <n v="2015"/>
    <n v="1"/>
    <s v="Atlanta"/>
    <s v="Atlanta"/>
    <s v="Alpharetta"/>
    <x v="13"/>
  </r>
  <r>
    <n v="601"/>
    <s v="https://www.inc.com/profile/black-spectacles"/>
    <s v="Black Spectacles"/>
    <s v="blackspectacles.com"/>
    <s v="3.4 Million"/>
    <n v="3400000"/>
    <n v="738.51020000000005"/>
    <s v="Education"/>
    <n v="12"/>
    <n v="3"/>
    <e v="#REF!"/>
    <n v="2012"/>
    <n v="1"/>
    <s v="Chicago"/>
    <s v="Chicago"/>
    <s v="Chicago"/>
    <x v="27"/>
  </r>
  <r>
    <n v="602"/>
    <s v="https://www.inc.com/profile/tractleads"/>
    <s v="Tractleads"/>
    <s v="tractleads.com"/>
    <s v="2.4 Million"/>
    <n v="2400000"/>
    <n v="736.8569"/>
    <s v="Advertising &amp; Marketing"/>
    <n v="2"/>
    <n v="1"/>
    <e v="#REF!"/>
    <n v="2010"/>
    <n v="1"/>
    <s v="Rochester, NY"/>
    <s v="Rochester"/>
    <s v="Rochester"/>
    <x v="12"/>
  </r>
  <r>
    <n v="603"/>
    <s v="https://www.inc.com/profile/healthflex-home-health-services"/>
    <s v="HealthFlex Home Health Services"/>
    <s v="healthflexhhs.com"/>
    <s v="10.9 Million"/>
    <n v="10900000"/>
    <n v="736.06029999999998"/>
    <s v="Health"/>
    <n v="202"/>
    <n v="43"/>
    <e v="#REF!"/>
    <n v="2012"/>
    <n v="2"/>
    <s v="San Francisco"/>
    <s v="San Francisco"/>
    <s v="Oakland"/>
    <x v="9"/>
  </r>
  <r>
    <n v="604"/>
    <s v="https://www.inc.com/profile/fieldwork-brewing-company"/>
    <s v="Fieldwork Brewing Company"/>
    <s v="fieldworkbrewing.com"/>
    <s v="14.8 Million"/>
    <n v="14800000"/>
    <n v="735.79380000000003"/>
    <s v="Food &amp; Beverage"/>
    <n v="102"/>
    <n v="20"/>
    <e v="#REF!"/>
    <n v="2014"/>
    <n v="1"/>
    <s v="San Francisco"/>
    <s v="San Francisco"/>
    <s v="Berkeley"/>
    <x v="9"/>
  </r>
  <r>
    <n v="605"/>
    <s v="https://www.inc.com/profile/chewy"/>
    <s v="Chewy"/>
    <s v="chewy.com"/>
    <s v="3.5 Billion"/>
    <n v="3500000"/>
    <n v="735.54359999999997"/>
    <s v="Retail"/>
    <n v="9833"/>
    <n v="9833"/>
    <e v="#REF!"/>
    <n v="2011"/>
    <n v="1"/>
    <s v="Miami"/>
    <s v="Miami"/>
    <s v="Dania Beach"/>
    <x v="5"/>
  </r>
  <r>
    <n v="606"/>
    <s v="https://www.inc.com/profile/chloeta"/>
    <s v="Chloeta"/>
    <s v="chloetafire.com"/>
    <s v="6 Million"/>
    <n v="6000000"/>
    <n v="733.91499999999996"/>
    <s v="Government Services"/>
    <n v="100"/>
    <n v="30"/>
    <e v="#REF!"/>
    <n v="2009"/>
    <n v="2"/>
    <s v="Oklahoma City, OK"/>
    <s v="Oklahoma City"/>
    <s v="Midwest City"/>
    <x v="42"/>
  </r>
  <r>
    <n v="607"/>
    <s v="https://www.inc.com/profile/enshored"/>
    <s v="Enshored"/>
    <s v="enshored.com"/>
    <s v="3.5 Million"/>
    <n v="3500000"/>
    <n v="733.37040000000002"/>
    <s v="Business Products &amp; Services"/>
    <n v="350"/>
    <n v="40"/>
    <e v="#REF!"/>
    <n v="2014"/>
    <n v="1"/>
    <s v="Los Angeles"/>
    <s v="Los Angeles"/>
    <s v="Long Beach"/>
    <x v="9"/>
  </r>
  <r>
    <n v="608"/>
    <s v="https://www.inc.com/profile/ingrain-construction"/>
    <s v="Ingrain Construction"/>
    <s v="ingrainworks.com"/>
    <s v="2.9 Million"/>
    <n v="2900000"/>
    <n v="732.84460000000001"/>
    <s v="Construction"/>
    <n v="9"/>
    <n v="5"/>
    <e v="#REF!"/>
    <n v="2012"/>
    <n v="2"/>
    <s v="Lancaster, PA"/>
    <s v="Lancaster"/>
    <s v="Lancaster"/>
    <x v="4"/>
  </r>
  <r>
    <n v="609"/>
    <s v="https://www.inc.com/profile/edupresent"/>
    <s v="eduPresent"/>
    <s v="bongolearn.com"/>
    <s v="6.3 Million"/>
    <n v="6300000"/>
    <n v="732.62300000000005"/>
    <s v="Software"/>
    <n v="60"/>
    <n v="13"/>
    <e v="#REF!"/>
    <n v="2009"/>
    <n v="3"/>
    <s v=""/>
    <s v="-"/>
    <s v="Loveland"/>
    <x v="10"/>
  </r>
  <r>
    <n v="610"/>
    <s v="https://www.inc.com/profile/sendlane"/>
    <s v="Sendlane"/>
    <s v="sendlane.com"/>
    <s v="2.9 Million"/>
    <n v="2900000"/>
    <n v="732.34400000000005"/>
    <s v="Software"/>
    <n v="32"/>
    <n v="3"/>
    <e v="#REF!"/>
    <n v="2013"/>
    <n v="1"/>
    <s v="San Diego"/>
    <s v="San Diego"/>
    <s v="San Diego"/>
    <x v="9"/>
  </r>
  <r>
    <n v="611"/>
    <s v="https://www.inc.com/profile/simply-nutrition"/>
    <s v="Simply Nutrition"/>
    <s v="simplynutrition.com"/>
    <s v="9.2 Million"/>
    <n v="9200000"/>
    <n v="729.28599999999994"/>
    <s v="Retail"/>
    <n v="14"/>
    <n v="2"/>
    <e v="#REF!"/>
    <n v="2012"/>
    <n v="1"/>
    <s v="Washington, DC"/>
    <s v="Washington"/>
    <s v="Rockville"/>
    <x v="21"/>
  </r>
  <r>
    <n v="612"/>
    <s v="https://www.inc.com/profile/mobichord"/>
    <s v="MobiChord"/>
    <s v="http://mobichord.com"/>
    <s v="5.8 Million"/>
    <n v="5800000"/>
    <n v="729.11779999999999"/>
    <s v="Software"/>
    <n v="100"/>
    <n v="15"/>
    <e v="#REF!"/>
    <n v="2014"/>
    <n v="1"/>
    <s v="Salt Lake City"/>
    <s v="Salt Lake City"/>
    <s v="Sandy"/>
    <x v="16"/>
  </r>
  <r>
    <n v="613"/>
    <s v="https://www.inc.com/profile/interim-healthcare"/>
    <s v="Interim HealthCare"/>
    <s v="http://interimslc.com"/>
    <s v="2.2 Million"/>
    <n v="2200000"/>
    <n v="722.20240000000001"/>
    <s v="Health"/>
    <n v="69"/>
    <n v="18"/>
    <e v="#REF!"/>
    <n v="2014"/>
    <n v="1"/>
    <s v="Salt Lake City"/>
    <s v="Salt Lake City"/>
    <s v="Salt Lake City"/>
    <x v="16"/>
  </r>
  <r>
    <n v="614"/>
    <s v="https://www.inc.com/profile/fundera"/>
    <s v="Fundera"/>
    <s v="fundera.com"/>
    <s v="15.6 Million"/>
    <n v="15600000"/>
    <n v="720.47080000000005"/>
    <s v="Financial Services"/>
    <n v="96"/>
    <n v="38"/>
    <e v="#REF!"/>
    <n v="2013"/>
    <n v="2"/>
    <s v="New York City"/>
    <s v="New York City"/>
    <s v="New York"/>
    <x v="12"/>
  </r>
  <r>
    <n v="615"/>
    <s v="https://www.inc.com/profile/advisorycloud"/>
    <s v="AdvisoryCloud"/>
    <s v="advisorycloud.com"/>
    <s v="27.6 Million"/>
    <n v="27600000"/>
    <n v="712.98050000000001"/>
    <s v="Business Products &amp; Services"/>
    <n v="156"/>
    <n v="55"/>
    <e v="#REF!"/>
    <n v="2012"/>
    <n v="1"/>
    <s v="San Francisco"/>
    <s v="San Francisco"/>
    <s v="Novato"/>
    <x v="9"/>
  </r>
  <r>
    <n v="616"/>
    <s v="https://www.inc.com/profile/merchology"/>
    <s v="Merchology"/>
    <s v="merchology.com"/>
    <s v="36.5 Million"/>
    <n v="36500000"/>
    <n v="711.99789999999996"/>
    <s v="Business Products &amp; Services"/>
    <n v="96"/>
    <n v="11"/>
    <e v="#REF!"/>
    <n v="2013"/>
    <n v="2"/>
    <s v="Minneapolis"/>
    <s v="Minneapolis"/>
    <s v="Minnetonka"/>
    <x v="22"/>
  </r>
  <r>
    <n v="617"/>
    <s v="https://www.inc.com/profile/cintel"/>
    <s v="Cintel"/>
    <s v="cintel-inc.com"/>
    <s v="2.9 Million"/>
    <n v="2900000"/>
    <n v="710.85450000000003"/>
    <s v="Government Services"/>
    <n v="32"/>
    <n v="7"/>
    <e v="#REF!"/>
    <n v="2013"/>
    <n v="2"/>
    <s v="Huntsville, AL"/>
    <s v="Huntsville"/>
    <s v="Huntsville"/>
    <x v="23"/>
  </r>
  <r>
    <n v="618"/>
    <s v="https://www.inc.com/profile/fletcher-construction"/>
    <s v="Fletcher Construction"/>
    <s v="fletcherconstructionva.com"/>
    <s v="5.9 Million"/>
    <n v="5900000"/>
    <n v="710.84370000000001"/>
    <s v="Construction"/>
    <n v="10"/>
    <n v="2"/>
    <e v="#REF!"/>
    <n v="2013"/>
    <n v="2"/>
    <s v="Washington, DC"/>
    <s v="Washington"/>
    <s v="Stafford"/>
    <x v="7"/>
  </r>
  <r>
    <n v="619"/>
    <s v="https://www.inc.com/profile/techanax"/>
    <s v="TechAnax"/>
    <s v="techanax.com"/>
    <s v="29.7 Million"/>
    <n v="29700000"/>
    <n v="709.89369999999997"/>
    <s v="Government Services"/>
    <n v="22"/>
    <n v="8"/>
    <e v="#REF!"/>
    <n v="2012"/>
    <n v="3"/>
    <s v="Washington, DC"/>
    <s v="Washington"/>
    <s v="Woodbridge"/>
    <x v="7"/>
  </r>
  <r>
    <n v="620"/>
    <s v="https://www.inc.com/profile/green-street-power-partners"/>
    <s v="Green Street Power Partners"/>
    <s v="http://gspp.com"/>
    <s v="29.6 Million"/>
    <n v="29600000"/>
    <n v="708.79520000000002"/>
    <s v="Energy"/>
    <n v="23"/>
    <n v="20"/>
    <e v="#REF!"/>
    <n v="2014"/>
    <n v="1"/>
    <s v="Bridgeport-Stamford-Norwalk, CT"/>
    <s v="Bridgeport-Stamford-Norwalk"/>
    <s v="Stamford"/>
    <x v="28"/>
  </r>
  <r>
    <n v="621"/>
    <s v="https://www.inc.com/profile/evergreen-market"/>
    <s v="Evergreen Market"/>
    <s v="theevergreenmarket.com"/>
    <s v="22.9 Million"/>
    <n v="22900000"/>
    <n v="708.66869999999994"/>
    <s v="Retail"/>
    <n v="100"/>
    <n v="20"/>
    <e v="#REF!"/>
    <n v="1995"/>
    <n v="1"/>
    <s v="Seattle"/>
    <s v="Seattle"/>
    <s v="Renton"/>
    <x v="11"/>
  </r>
  <r>
    <n v="622"/>
    <s v="https://www.inc.com/profile/mohawk-group-holdings"/>
    <s v="Mohawk Group Holdings"/>
    <s v="mohawkgp.com"/>
    <s v="73.3 Million"/>
    <n v="73300000"/>
    <n v="707.0403"/>
    <s v="Consumer Products &amp; Services"/>
    <n v="156"/>
    <n v="30"/>
    <e v="#REF!"/>
    <n v="2014"/>
    <n v="1"/>
    <s v="New York City"/>
    <s v="New York City"/>
    <s v="New York"/>
    <x v="12"/>
  </r>
  <r>
    <n v="623"/>
    <s v="https://www.inc.com/profile/nav"/>
    <s v="Nav"/>
    <s v="http://nav.com"/>
    <s v="10.3 Million"/>
    <n v="10300000"/>
    <n v="706.2002"/>
    <s v="Financial Services"/>
    <n v="125"/>
    <n v="50"/>
    <e v="#REF!"/>
    <n v="2012"/>
    <n v="3"/>
    <s v="San Francisco"/>
    <s v="San Francisco"/>
    <s v="Draper"/>
    <x v="16"/>
  </r>
  <r>
    <n v="624"/>
    <s v="https://www.inc.com/profile/erp-global"/>
    <s v="ERP Global"/>
    <s v="http://erpglobalinc.com"/>
    <s v="7.2 Million"/>
    <n v="7200000"/>
    <n v="704.68190000000004"/>
    <s v="IT System Development"/>
    <n v="58"/>
    <n v="16"/>
    <e v="#REF!"/>
    <n v="2011"/>
    <n v="3"/>
    <s v="Detroit"/>
    <s v="Detroit"/>
    <s v="troy"/>
    <x v="20"/>
  </r>
  <r>
    <n v="625"/>
    <s v="https://www.inc.com/profile/saligram-systems"/>
    <s v="Saligram Systems"/>
    <s v="saligrams.com"/>
    <s v="5.5 Million"/>
    <n v="5500000"/>
    <n v="704.35239999999999"/>
    <s v="IT Management"/>
    <n v="60"/>
    <n v="10"/>
    <e v="#REF!"/>
    <n v="2007"/>
    <n v="2"/>
    <s v="New York City"/>
    <s v="New York City"/>
    <s v="Plainsboro"/>
    <x v="6"/>
  </r>
  <r>
    <n v="626"/>
    <s v="https://www.inc.com/profile/smart-roofs-solar"/>
    <s v="Smart Roofs Solar"/>
    <s v="smartroofssolar.com"/>
    <s v="5.7 Million"/>
    <n v="5700000"/>
    <n v="703.52639999999997"/>
    <s v="Energy"/>
    <n v="14"/>
    <n v="1"/>
    <e v="#REF!"/>
    <n v="2013"/>
    <n v="1"/>
    <s v="Bridgeport-Stamford-Norwalk, CT"/>
    <s v="Bridgeport-Stamford-Norwalk"/>
    <s v="Newtown"/>
    <x v="28"/>
  </r>
  <r>
    <n v="627"/>
    <s v="https://www.inc.com/profile/bos-security"/>
    <s v="BOS Security"/>
    <s v="bossecurity.com"/>
    <s v="7.3 Million"/>
    <n v="7300000"/>
    <n v="702.18859999999995"/>
    <s v="Security"/>
    <n v="100"/>
    <n v="25"/>
    <e v="#REF!"/>
    <n v="1993"/>
    <n v="5"/>
    <s v=""/>
    <s v="-"/>
    <s v="athens"/>
    <x v="13"/>
  </r>
  <r>
    <n v="628"/>
    <s v="https://www.inc.com/profile/bustle-digital-group"/>
    <s v="Bustle Digital Group"/>
    <s v="bustle.company"/>
    <s v="75.3 Million"/>
    <n v="75300000"/>
    <n v="700.39530000000002"/>
    <s v="Media"/>
    <n v="296"/>
    <n v="112"/>
    <e v="#REF!"/>
    <n v="2013"/>
    <n v="2"/>
    <s v="New York City"/>
    <s v="New York City"/>
    <s v="New York"/>
    <x v="12"/>
  </r>
  <r>
    <n v="629"/>
    <s v="https://www.inc.com/profile/alchemy-365"/>
    <s v="Alchemy 365"/>
    <s v="alchemy365.com"/>
    <s v="3.1 Million"/>
    <n v="3100000"/>
    <n v="700.02"/>
    <s v="Consumer Products &amp; Services"/>
    <n v="95"/>
    <n v="8"/>
    <e v="#REF!"/>
    <n v="2014"/>
    <n v="1"/>
    <s v="Minneapolis"/>
    <s v="Minneapolis"/>
    <s v="Minneapolis"/>
    <x v="22"/>
  </r>
  <r>
    <n v="630"/>
    <s v="https://www.inc.com/profile/wheelhouse-solutions"/>
    <s v="WheelHouse Solutions"/>
    <s v="wheelhouse.solutions"/>
    <s v="2.7 Million"/>
    <n v="2700000"/>
    <n v="699.51930000000004"/>
    <s v="IT Management"/>
    <n v="19"/>
    <n v="4"/>
    <e v="#REF!"/>
    <n v="2000"/>
    <n v="1"/>
    <s v="St. Louis, MO-IL"/>
    <s v="St. Louis"/>
    <s v="St. Charles"/>
    <x v="32"/>
  </r>
  <r>
    <n v="631"/>
    <s v="https://www.inc.com/profile/pearson-smith-realty-l-l-c"/>
    <s v="Pearson Smith Realty"/>
    <s v="http://pearsonsmithrealty.com"/>
    <s v="49.1 Million"/>
    <n v="49100000"/>
    <n v="698.50289999999995"/>
    <s v="Real Estate"/>
    <n v="12"/>
    <n v="5"/>
    <e v="#REF!"/>
    <n v="2014"/>
    <n v="1"/>
    <s v="Washington, DC"/>
    <s v="Washington"/>
    <s v="Ashburn"/>
    <x v="7"/>
  </r>
  <r>
    <n v="632"/>
    <s v="https://www.inc.com/profile/zennify"/>
    <s v="Zennify"/>
    <s v="zennify.com"/>
    <s v="9 Million"/>
    <n v="9000000"/>
    <n v="698.26009999999997"/>
    <s v="Business Products &amp; Services"/>
    <n v="81"/>
    <n v="7"/>
    <e v="#REF!"/>
    <n v="2013"/>
    <n v="1"/>
    <s v=""/>
    <s v="-"/>
    <s v="Meridian"/>
    <x v="15"/>
  </r>
  <r>
    <n v="633"/>
    <s v="https://www.inc.com/profile/5q-partners"/>
    <s v="5Q Partners"/>
    <s v="5qpartners.com"/>
    <s v="6.4 Million"/>
    <n v="6400000"/>
    <n v="697.95249999999999"/>
    <s v="IT Management"/>
    <n v="36"/>
    <n v="7"/>
    <e v="#REF!"/>
    <n v="2014"/>
    <n v="2"/>
    <s v="Atlanta"/>
    <s v="Atlanta"/>
    <s v="Peachtree Corners"/>
    <x v="13"/>
  </r>
  <r>
    <n v="634"/>
    <s v="https://www.inc.com/profile/vcheck-global"/>
    <s v="Vcheck Global"/>
    <s v="http://vcheckglobal.com"/>
    <s v="6.4 Million"/>
    <n v="6400000"/>
    <n v="696.87620000000004"/>
    <s v="Business Products &amp; Services"/>
    <n v="35"/>
    <n v="18"/>
    <e v="#REF!"/>
    <n v="2013"/>
    <n v="2"/>
    <s v="Los Angeles"/>
    <s v="Los Angeles"/>
    <s v="Los Angeles"/>
    <x v="9"/>
  </r>
  <r>
    <n v="635"/>
    <s v="https://www.inc.com/profile/zolli-candy"/>
    <s v="Zolli Candy"/>
    <s v="zollicandy.com"/>
    <s v="2.2 Million"/>
    <n v="2200000"/>
    <n v="696.49879999999996"/>
    <s v="Food &amp; Beverage"/>
    <n v="10"/>
    <n v="1"/>
    <e v="#REF!"/>
    <n v="2013"/>
    <n v="1"/>
    <s v="Detroit"/>
    <s v="Detroit"/>
    <s v="Commerce Twp"/>
    <x v="20"/>
  </r>
  <r>
    <n v="636"/>
    <s v="https://www.inc.com/profile/innowave-marketing-group"/>
    <s v="Innowave Marketing Group"/>
    <s v="innowavemarketing.com"/>
    <s v="9.5 Million"/>
    <n v="9500000"/>
    <n v="695.05349999999999"/>
    <s v="Business Products &amp; Services"/>
    <n v="21"/>
    <n v="4"/>
    <e v="#REF!"/>
    <n v="2012"/>
    <n v="2"/>
    <s v="San Francisco"/>
    <s v="San Francisco"/>
    <s v="Burlingame"/>
    <x v="9"/>
  </r>
  <r>
    <n v="637"/>
    <s v="https://www.inc.com/profile/cmr-construction-roofing"/>
    <s v="CMR Construction &amp; Roofing"/>
    <s v="cmrconstruction.com"/>
    <s v="78.5 Million"/>
    <n v="78500000"/>
    <n v="693.59479999999996"/>
    <s v="Construction"/>
    <n v="450"/>
    <n v="75"/>
    <e v="#REF!"/>
    <n v="2002"/>
    <n v="4"/>
    <s v="Dallas"/>
    <s v="Dallas"/>
    <s v="Haltom City"/>
    <x v="2"/>
  </r>
  <r>
    <n v="638"/>
    <s v="https://www.inc.com/profile/strategic-digital-services"/>
    <s v="Strategic Digital Services"/>
    <s v="choosesds.com"/>
    <s v="2.3 Million"/>
    <n v="2300000"/>
    <n v="692.29330000000004"/>
    <s v="Advertising &amp; Marketing"/>
    <n v="7"/>
    <n v="3"/>
    <e v="#REF!"/>
    <n v="2014"/>
    <n v="1"/>
    <s v=""/>
    <s v="-"/>
    <s v="Tallahassee"/>
    <x v="5"/>
  </r>
  <r>
    <n v="639"/>
    <s v="https://www.inc.com/profile/kettlebell-kings"/>
    <s v="Kettlebell Kings"/>
    <s v="http://kettlebellkings.com"/>
    <s v="2 Million"/>
    <n v="2000000"/>
    <n v="692.03909999999996"/>
    <s v="Retail"/>
    <n v="10"/>
    <n v="1"/>
    <e v="#REF!"/>
    <n v="2013"/>
    <n v="1"/>
    <s v="Austin"/>
    <s v="Austin"/>
    <s v="Austin"/>
    <x v="2"/>
  </r>
  <r>
    <n v="640"/>
    <s v="https://www.inc.com/profile/rebbl"/>
    <s v="Rebbl"/>
    <s v="http://rebbl.co"/>
    <s v="22.8 Million"/>
    <n v="22800000"/>
    <n v="692.02030000000002"/>
    <s v="Food &amp; Beverage"/>
    <n v="40"/>
    <n v="5"/>
    <e v="#REF!"/>
    <n v="2011"/>
    <n v="2"/>
    <s v="San Francisco"/>
    <s v="San Francisco"/>
    <s v="Emeryville"/>
    <x v="9"/>
  </r>
  <r>
    <n v="641"/>
    <s v="https://www.inc.com/profile/thinx"/>
    <s v="Thinx"/>
    <s v="http://shethinx.com"/>
    <s v="39.4 Million"/>
    <n v="39400000"/>
    <n v="690.79909999999995"/>
    <s v="Retail"/>
    <n v="60"/>
    <n v="14"/>
    <e v="#REF!"/>
    <n v="2014"/>
    <n v="2"/>
    <s v="New York City"/>
    <s v="New York City"/>
    <s v="New York"/>
    <x v="12"/>
  </r>
  <r>
    <n v="642"/>
    <s v="https://www.inc.com/profile/bottlekeeper"/>
    <s v="BottleKeeper"/>
    <s v="http://bottlekeeper.com"/>
    <s v="13.6 Million"/>
    <n v="13600000"/>
    <n v="690.18709999999999"/>
    <s v="Retail"/>
    <n v="8"/>
    <n v="2"/>
    <e v="#REF!"/>
    <n v="2013"/>
    <n v="1"/>
    <s v="Los Angeles"/>
    <s v="Los Angeles"/>
    <s v="El Segundo"/>
    <x v="9"/>
  </r>
  <r>
    <n v="643"/>
    <s v="https://www.inc.com/profile/standard-freight"/>
    <s v="Standard Freight"/>
    <s v="standardfreight-us.com"/>
    <s v="13.4 Million"/>
    <n v="13400000"/>
    <n v="689.54570000000001"/>
    <s v="Logistics &amp; Transportation"/>
    <n v="13"/>
    <n v="3"/>
    <e v="#REF!"/>
    <n v="2014"/>
    <n v="1"/>
    <s v="Houston"/>
    <s v="Houston"/>
    <s v="Tomball"/>
    <x v="2"/>
  </r>
  <r>
    <n v="644"/>
    <s v="https://www.inc.com/profile/bmnt-partners"/>
    <s v="BMNT Partners"/>
    <s v="bmnt.com"/>
    <s v="8 Million"/>
    <n v="8000000"/>
    <n v="688.36099999999999"/>
    <s v="Business Products &amp; Services"/>
    <n v="34"/>
    <n v="4"/>
    <e v="#REF!"/>
    <n v="2011"/>
    <n v="2"/>
    <s v="San Jose"/>
    <s v="San Jose"/>
    <s v="Palo Alto"/>
    <x v="9"/>
  </r>
  <r>
    <n v="645"/>
    <s v="https://www.inc.com/profile/driftless-glen-distillery"/>
    <s v="Driftless Glen Distillery"/>
    <s v="driftlessglen.com"/>
    <s v="2.6 Million"/>
    <n v="2600000"/>
    <n v="685.19159999999999"/>
    <s v="Food &amp; Beverage"/>
    <n v="50"/>
    <n v="60"/>
    <e v="#REF!"/>
    <n v="2014"/>
    <n v="2"/>
    <s v=""/>
    <s v="-"/>
    <s v="Baraboo"/>
    <x v="19"/>
  </r>
  <r>
    <n v="646"/>
    <s v="https://www.inc.com/profile/custompictureframescom"/>
    <s v="CustomPictureFrames.com"/>
    <s v="custompictureframes.com"/>
    <s v="5.5 Million"/>
    <n v="5500000"/>
    <n v="684.8596"/>
    <s v="Consumer Products &amp; Services"/>
    <n v="18"/>
    <n v="2"/>
    <e v="#REF!"/>
    <n v="2015"/>
    <n v="1"/>
    <s v="New York City"/>
    <s v="New York City"/>
    <s v="South River"/>
    <x v="6"/>
  </r>
  <r>
    <n v="647"/>
    <s v="https://www.inc.com/profile/agillitics"/>
    <s v="Agillitics"/>
    <s v="agillitics.com"/>
    <s v="2.4 Million"/>
    <n v="2400000"/>
    <n v="684.78039999999999"/>
    <s v="Logistics &amp; Transportation"/>
    <n v="22"/>
    <n v="6"/>
    <e v="#REF!"/>
    <n v="2014"/>
    <n v="1"/>
    <s v="Atlanta"/>
    <s v="Atlanta"/>
    <s v="Atlanta"/>
    <x v="13"/>
  </r>
  <r>
    <n v="648"/>
    <s v="https://www.inc.com/profile/nivid-infotech"/>
    <s v="Nivid Infotech"/>
    <s v="nividit.com"/>
    <s v="4.1 Million"/>
    <n v="4099999.9999999995"/>
    <n v="682.87829999999997"/>
    <s v="Telecommunications"/>
    <n v="54"/>
    <n v="12"/>
    <e v="#REF!"/>
    <n v="2012"/>
    <n v="2"/>
    <s v="Washington, DC"/>
    <s v="Washington"/>
    <s v="Sterling"/>
    <x v="7"/>
  </r>
  <r>
    <n v="649"/>
    <s v="https://www.inc.com/profile/urbanbcn-worldwide"/>
    <s v="UrbanBCN Worldwide"/>
    <s v="urbanbcn.com"/>
    <s v="5.5 Million"/>
    <n v="5500000"/>
    <n v="681.57460000000003"/>
    <s v="Travel &amp; Hospitality"/>
    <n v="20"/>
    <n v="3"/>
    <e v="#REF!"/>
    <n v="2013"/>
    <n v="1"/>
    <s v="San Francisco"/>
    <s v="San Francisco"/>
    <s v="South San Francisco"/>
    <x v="9"/>
  </r>
  <r>
    <n v="650"/>
    <s v="https://www.inc.com/profile/maggie-louise-confections"/>
    <s v="Maggie Louise Confections"/>
    <s v="maggielouiseconfections.com"/>
    <s v="4 Million"/>
    <n v="4000000"/>
    <n v="681.55079999999998"/>
    <s v="Food &amp; Beverage"/>
    <n v="54"/>
    <n v="17"/>
    <e v="#REF!"/>
    <n v="2014"/>
    <n v="2"/>
    <s v="Austin"/>
    <s v="Austin"/>
    <s v="Austin"/>
    <x v="2"/>
  </r>
  <r>
    <n v="651"/>
    <s v="https://www.inc.com/profile/willys"/>
    <s v="Willy's"/>
    <s v="willyssalsa.com"/>
    <s v="2.9 Million"/>
    <n v="2900000"/>
    <n v="679.39880000000005"/>
    <s v="Food &amp; Beverage"/>
    <n v="31"/>
    <n v="4"/>
    <e v="#REF!"/>
    <n v="2006"/>
    <n v="1"/>
    <s v=""/>
    <s v="-"/>
    <s v="Swanton"/>
    <x v="8"/>
  </r>
  <r>
    <n v="652"/>
    <s v="https://www.inc.com/profile/quicksilver-scientific"/>
    <s v="Quicksilver Scientific"/>
    <s v="quicksilverscientific.com"/>
    <s v="22.3 Million"/>
    <n v="22300000"/>
    <n v="674.93600000000004"/>
    <s v="Health"/>
    <n v="65"/>
    <n v="10"/>
    <e v="#REF!"/>
    <n v="2005"/>
    <n v="1"/>
    <s v="Boulder, CO"/>
    <s v="Boulder"/>
    <s v="Lafayette"/>
    <x v="10"/>
  </r>
  <r>
    <n v="653"/>
    <s v="https://www.inc.com/profile/directional-services"/>
    <s v="Directional Services"/>
    <s v="directionalservices.net"/>
    <s v="70 Million"/>
    <n v="70000000"/>
    <n v="674.37800000000004"/>
    <s v="Energy"/>
    <n v="181"/>
    <n v="55"/>
    <e v="#REF!"/>
    <n v="2005"/>
    <n v="1"/>
    <s v=""/>
    <s v="-"/>
    <s v="Hope Mills"/>
    <x v="18"/>
  </r>
  <r>
    <n v="654"/>
    <s v="https://www.inc.com/profile/nexustek"/>
    <s v="NexusTek"/>
    <s v="nexustek.com"/>
    <s v="93.2 Million"/>
    <n v="93200000"/>
    <n v="670.60850000000005"/>
    <s v="IT Management"/>
    <n v="307"/>
    <n v="42"/>
    <e v="#REF!"/>
    <n v="1996"/>
    <n v="3"/>
    <s v="Denver"/>
    <s v="Denver"/>
    <s v="Greenwood Village"/>
    <x v="10"/>
  </r>
  <r>
    <n v="655"/>
    <s v="https://www.inc.com/profile/nativepath"/>
    <s v="NativePath"/>
    <s v="http://nativepath.com"/>
    <s v="27.2 Million"/>
    <n v="27200000"/>
    <n v="670.43140000000005"/>
    <s v="Health"/>
    <n v="14"/>
    <n v="5"/>
    <e v="#REF!"/>
    <n v="2013"/>
    <n v="4"/>
    <s v="San Jose"/>
    <s v="San Jose"/>
    <s v="Sonoma"/>
    <x v="9"/>
  </r>
  <r>
    <n v="656"/>
    <s v="https://www.inc.com/profile/eagle-pipe"/>
    <s v="Eagle Pipe"/>
    <s v="eaglepipe.net"/>
    <s v="273.7 Million"/>
    <n v="273700000"/>
    <n v="670.05380000000002"/>
    <s v="Energy"/>
    <n v="22"/>
    <n v="4"/>
    <e v="#REF!"/>
    <n v="2013"/>
    <n v="2"/>
    <s v="Houston"/>
    <s v="Houston"/>
    <s v="Houston"/>
    <x v="2"/>
  </r>
  <r>
    <n v="657"/>
    <s v="https://www.inc.com/profile/o9-solutions"/>
    <s v="o9 Solutions"/>
    <s v="o9solutions.com"/>
    <s v="31.5 Million"/>
    <n v="31500000"/>
    <n v="668.87909999999999"/>
    <s v="Software"/>
    <n v="250"/>
    <n v="60"/>
    <e v="#REF!"/>
    <n v="2009"/>
    <n v="2"/>
    <s v="Dallas"/>
    <s v="Dallas"/>
    <s v="Dallas"/>
    <x v="2"/>
  </r>
  <r>
    <n v="658"/>
    <s v="https://www.inc.com/profile/sh-mechanical"/>
    <s v="SH Mechanical"/>
    <s v="shmechanicalinc.com"/>
    <s v="2.2 Million"/>
    <n v="2200000"/>
    <n v="667.80899999999997"/>
    <s v="Construction"/>
    <n v="7"/>
    <n v="2"/>
    <e v="#REF!"/>
    <n v="2009"/>
    <n v="1"/>
    <s v=""/>
    <s v="-"/>
    <s v="Suisun City"/>
    <x v="9"/>
  </r>
  <r>
    <n v="659"/>
    <s v="https://www.inc.com/profile/geistm"/>
    <s v="GeistM"/>
    <s v="geistm.com"/>
    <s v="62 Million"/>
    <n v="62000000"/>
    <n v="666.05139999999994"/>
    <s v="Advertising &amp; Marketing"/>
    <n v="55"/>
    <n v="8"/>
    <e v="#REF!"/>
    <n v="2013"/>
    <n v="2"/>
    <s v="New York City"/>
    <s v="New York City"/>
    <s v="New York"/>
    <x v="12"/>
  </r>
  <r>
    <n v="660"/>
    <s v="https://www.inc.com/profile/coherent-staffing-solutions"/>
    <s v="Coherent Staffing Solutions"/>
    <s v="coherentstaffingsolutions.com"/>
    <s v="2.5 Million"/>
    <n v="2500000"/>
    <n v="664.33950000000004"/>
    <s v="Human Resources"/>
    <n v="85"/>
    <n v="45"/>
    <e v="#REF!"/>
    <n v="2014"/>
    <n v="1"/>
    <s v="Orlando, FL"/>
    <s v="Orlando"/>
    <s v="Orlando"/>
    <x v="5"/>
  </r>
  <r>
    <n v="661"/>
    <s v="https://www.inc.com/profile/grandview-aviation"/>
    <s v="GrandView Aviation"/>
    <s v="flygv.com"/>
    <s v="12.1 Million"/>
    <n v="12100000"/>
    <n v="662.32460000000003"/>
    <s v="Logistics &amp; Transportation"/>
    <n v="47"/>
    <n v="8"/>
    <e v="#REF!"/>
    <n v="2014"/>
    <n v="2"/>
    <s v="Baltimore"/>
    <s v="Baltimore"/>
    <s v="Middle River"/>
    <x v="21"/>
  </r>
  <r>
    <n v="662"/>
    <s v="https://www.inc.com/profile/ctw-group"/>
    <s v="CTW Group"/>
    <s v="homesteadroad.com"/>
    <s v="33.6 Million"/>
    <n v="33600000"/>
    <n v="660.91920000000005"/>
    <s v="Real Estate"/>
    <n v="23"/>
    <n v="6"/>
    <e v="#REF!"/>
    <n v="2012"/>
    <n v="2"/>
    <s v="Minneapolis"/>
    <s v="Minneapolis"/>
    <s v="Minneapolis"/>
    <x v="22"/>
  </r>
  <r>
    <n v="663"/>
    <s v="https://www.inc.com/profile/orc-utility-infrastructure-land-services"/>
    <s v="ORC Utility &amp; Infrastructure Land Services"/>
    <s v="orcolan.com"/>
    <s v="37.1 Million"/>
    <n v="37100000"/>
    <n v="659.98429999999996"/>
    <s v="Real Estate"/>
    <n v="120"/>
    <n v="25"/>
    <e v="#REF!"/>
    <n v="2010"/>
    <n v="1"/>
    <s v="Charlotte"/>
    <s v="Charlotte"/>
    <s v="Charlotte"/>
    <x v="18"/>
  </r>
  <r>
    <n v="664"/>
    <s v="https://www.inc.com/profile/satelles"/>
    <s v="Satelles"/>
    <s v="satellesinc.com"/>
    <s v="5 Million"/>
    <n v="5000000"/>
    <n v="658.24009999999998"/>
    <s v="Security"/>
    <n v="19"/>
    <n v="7"/>
    <e v="#REF!"/>
    <n v="2007"/>
    <n v="1"/>
    <s v="Washington, DC"/>
    <s v="Washington"/>
    <s v="Herndon"/>
    <x v="7"/>
  </r>
  <r>
    <n v="665"/>
    <s v="https://www.inc.com/profile/apex-dental-partners"/>
    <s v="Apex Dental Partners"/>
    <s v="apexdp.com"/>
    <s v="17.6 Million"/>
    <n v="17600000"/>
    <n v="656.01900000000001"/>
    <s v="Health"/>
    <n v="150"/>
    <n v="30"/>
    <e v="#REF!"/>
    <n v="2014"/>
    <n v="1"/>
    <s v="Dallas"/>
    <s v="Dallas"/>
    <s v="Dallas"/>
    <x v="2"/>
  </r>
  <r>
    <n v="666"/>
    <s v="https://www.inc.com/profile/onestream-software"/>
    <s v="OneStream Software"/>
    <s v="onestreamsoftware.com"/>
    <s v="88.3 Million"/>
    <n v="88300000"/>
    <n v="656.00509999999997"/>
    <s v="Software"/>
    <n v="257"/>
    <n v="50"/>
    <e v="#REF!"/>
    <n v="2009"/>
    <n v="4"/>
    <s v="Detroit"/>
    <s v="Detroit"/>
    <s v="Rochester"/>
    <x v="20"/>
  </r>
  <r>
    <n v="667"/>
    <s v="https://www.inc.com/profile/national-insurance-consulting-group"/>
    <s v="National Insurance Consulting Group"/>
    <s v="nicgrp.com"/>
    <s v="2.1 Million"/>
    <n v="2100000"/>
    <n v="655.29790000000003"/>
    <s v="Insurance"/>
    <n v="13"/>
    <n v="3"/>
    <e v="#REF!"/>
    <n v="2014"/>
    <n v="1"/>
    <s v="Miami"/>
    <s v="Miami"/>
    <s v="Fort Lauderdale"/>
    <x v="5"/>
  </r>
  <r>
    <n v="668"/>
    <s v="https://www.inc.com/profile/solvegy"/>
    <s v="Solvegy"/>
    <s v="solvegy.com"/>
    <s v="2.7 Million"/>
    <n v="2700000"/>
    <n v="654.98910000000001"/>
    <s v="IT Management"/>
    <n v="6"/>
    <n v="2"/>
    <e v="#REF!"/>
    <n v="2014"/>
    <n v="1"/>
    <s v="Dallas"/>
    <s v="Dallas"/>
    <s v="Dallas"/>
    <x v="2"/>
  </r>
  <r>
    <n v="669"/>
    <s v="https://www.inc.com/profile/spruce-infotech"/>
    <s v="Spruce InfoTech"/>
    <s v="spruceinfotech.com"/>
    <s v="6.6 Million"/>
    <n v="6600000"/>
    <n v="654.81740000000002"/>
    <s v="IT Management"/>
    <n v="48"/>
    <n v="5"/>
    <e v="#REF!"/>
    <n v="2011"/>
    <n v="3"/>
    <s v="Philadelphia"/>
    <s v="Philadelphia"/>
    <s v="Exton"/>
    <x v="4"/>
  </r>
  <r>
    <n v="670"/>
    <s v="https://www.inc.com/profile/smart-city-locating"/>
    <s v="Smart City Locating"/>
    <s v="smartcitylocating.com"/>
    <s v="13.2 Million"/>
    <n v="13200000"/>
    <n v="652.88160000000005"/>
    <s v="Real Estate"/>
    <n v="105"/>
    <n v="17"/>
    <e v="#REF!"/>
    <n v="2013"/>
    <n v="1"/>
    <s v="Dallas"/>
    <s v="Dallas"/>
    <s v="Dallas"/>
    <x v="2"/>
  </r>
  <r>
    <n v="671"/>
    <s v="https://www.inc.com/profile/the-cabana-group"/>
    <s v="The Cabana Group"/>
    <s v="thecabanagroup.com"/>
    <s v="2.6 Million"/>
    <n v="2600000"/>
    <n v="651.50599999999997"/>
    <s v="Financial Services"/>
    <n v="21"/>
    <n v="5"/>
    <e v="#REF!"/>
    <n v="2008"/>
    <n v="1"/>
    <s v=""/>
    <s v="-"/>
    <s v="Fayetteville"/>
    <x v="43"/>
  </r>
  <r>
    <n v="672"/>
    <s v="https://www.inc.com/profile/ideal-concepts"/>
    <s v="Ideal Concepts"/>
    <s v="idealconcepts.com"/>
    <s v="14.1 Million"/>
    <n v="14100000"/>
    <n v="650.61779999999999"/>
    <s v="Insurance"/>
    <n v="60"/>
    <n v="23"/>
    <e v="#REF!"/>
    <n v="2005"/>
    <n v="3"/>
    <s v="Allentown-Bethlehem-Easton, PA-NJ"/>
    <s v="Allentown-Bethlehem-Easton"/>
    <s v="Allentown"/>
    <x v="4"/>
  </r>
  <r>
    <n v="673"/>
    <s v="https://www.inc.com/profile/vividcortex"/>
    <s v="VividCortex"/>
    <s v="vividcortex.com"/>
    <s v="5.2 Million"/>
    <n v="5200000"/>
    <n v="650.29660000000001"/>
    <s v="Software"/>
    <n v="41"/>
    <n v="17"/>
    <e v="#REF!"/>
    <n v="2012"/>
    <n v="2"/>
    <s v="Columbia, SC"/>
    <s v="Columbia"/>
    <s v="Charlottesville"/>
    <x v="7"/>
  </r>
  <r>
    <n v="674"/>
    <s v="https://www.inc.com/profile/green-threads"/>
    <s v="Green Threads"/>
    <s v="greenthreadsllc.com"/>
    <s v="2.3 Million"/>
    <n v="2300000"/>
    <n v="648.04269999999997"/>
    <s v="IT System Development"/>
    <n v="11"/>
    <n v="6"/>
    <e v="#REF!"/>
    <n v="2014"/>
    <n v="1"/>
    <s v="Washington, DC"/>
    <s v="Washington"/>
    <s v="Rockville"/>
    <x v="21"/>
  </r>
  <r>
    <n v="675"/>
    <s v="https://www.inc.com/profile/c-evans-consulting"/>
    <s v="C Evans Consulting"/>
    <s v="cevansconsulting.com"/>
    <s v="2.1 Million"/>
    <n v="2100000"/>
    <n v="646.94629999999995"/>
    <s v="Human Resources"/>
    <n v="17"/>
    <n v="1"/>
    <e v="#REF!"/>
    <n v="2015"/>
    <n v="1"/>
    <s v="Washington, DC"/>
    <s v="Washington"/>
    <s v="Reston"/>
    <x v="7"/>
  </r>
  <r>
    <n v="676"/>
    <s v="https://www.inc.com/profile/village-realty"/>
    <s v="Village Realty"/>
    <s v="vratl.com"/>
    <s v="5.2 Million"/>
    <n v="5200000"/>
    <n v="643.66740000000004"/>
    <s v="Real Estate"/>
    <n v="10"/>
    <n v="5"/>
    <e v="#REF!"/>
    <n v="2014"/>
    <n v="1"/>
    <s v="Atlanta"/>
    <s v="Atlanta"/>
    <s v="Atlanta"/>
    <x v="13"/>
  </r>
  <r>
    <n v="677"/>
    <s v="https://www.inc.com/profile/be-social"/>
    <s v="Be Social"/>
    <s v="http://besocialpr.com"/>
    <s v="6.3 Million"/>
    <n v="6300000"/>
    <n v="643.6019"/>
    <s v="Advertising &amp; Marketing"/>
    <n v="35"/>
    <n v="14"/>
    <e v="#REF!"/>
    <n v="2011"/>
    <n v="2"/>
    <s v="Los Angeles"/>
    <s v="Los Angeles"/>
    <s v="Los Angeles"/>
    <x v="9"/>
  </r>
  <r>
    <n v="678"/>
    <s v="https://www.inc.com/profile/incorporate-massage"/>
    <s v="Incorporate Massage"/>
    <s v="http://incorporatemassage.com"/>
    <s v="2.5 Million"/>
    <n v="2500000"/>
    <n v="643.5607"/>
    <s v="Business Products &amp; Services"/>
    <n v="1024"/>
    <n v="36"/>
    <e v="#REF!"/>
    <n v="2014"/>
    <n v="1"/>
    <s v="Salt Lake City"/>
    <s v="Salt Lake City"/>
    <s v="South Jordan"/>
    <x v="16"/>
  </r>
  <r>
    <n v="679"/>
    <s v="https://www.inc.com/profile/shr-consulting-group"/>
    <s v="SHR Consulting Group"/>
    <s v="shrgroupllc.com"/>
    <s v="14.9 Million"/>
    <n v="14900000"/>
    <n v="642.69000000000005"/>
    <s v="IT System Development"/>
    <n v="61"/>
    <n v="14"/>
    <e v="#REF!"/>
    <n v="2012"/>
    <n v="2"/>
    <s v="Washington, DC"/>
    <s v="Washington"/>
    <s v="Springfield"/>
    <x v="7"/>
  </r>
  <r>
    <n v="680"/>
    <s v="https://www.inc.com/profile/insticator"/>
    <s v="Insticator"/>
    <s v="insticator.com"/>
    <s v="8.9 Million"/>
    <n v="8900000"/>
    <n v="642.60339999999997"/>
    <s v="Advertising &amp; Marketing"/>
    <n v="31"/>
    <n v="5"/>
    <e v="#REF!"/>
    <n v="2012"/>
    <n v="2"/>
    <s v="New York City"/>
    <s v="New York City"/>
    <s v="New York"/>
    <x v="12"/>
  </r>
  <r>
    <n v="681"/>
    <s v="https://www.inc.com/profile/ardent-pest-control"/>
    <s v="Ardent Pest Control"/>
    <s v="http://ardentpest.com"/>
    <s v="4.2 Million"/>
    <n v="4200000"/>
    <n v="641.67600000000004"/>
    <s v="Consumer Products &amp; Services"/>
    <n v="60"/>
    <n v="9"/>
    <e v="#REF!"/>
    <n v="2013"/>
    <n v="2"/>
    <s v="Provo-Orem, UT"/>
    <s v="Provo-Orem"/>
    <s v="highland"/>
    <x v="16"/>
  </r>
  <r>
    <n v="682"/>
    <s v="https://www.inc.com/profile/relief-factor"/>
    <s v="Relief Factor"/>
    <s v="relieffactor.com"/>
    <s v="17.3 Million"/>
    <n v="17300000"/>
    <n v="640.46929999999998"/>
    <s v="Retail"/>
    <n v="18"/>
    <n v="6"/>
    <e v="#REF!"/>
    <n v="2015"/>
    <n v="1"/>
    <s v="Seattle"/>
    <s v="Seattle"/>
    <s v="Kirkland"/>
    <x v="11"/>
  </r>
  <r>
    <n v="683"/>
    <s v="https://www.inc.com/profile/aura-financial-corporation"/>
    <s v="Aura Financial Corporation"/>
    <s v="http://myaura.com"/>
    <s v="49.4 Million"/>
    <n v="49400000"/>
    <n v="640.11"/>
    <s v="Financial Services"/>
    <n v="161"/>
    <n v="72"/>
    <e v="#REF!"/>
    <n v="2012"/>
    <n v="1"/>
    <s v="San Francisco"/>
    <s v="San Francisco"/>
    <s v="San Francisco"/>
    <x v="9"/>
  </r>
  <r>
    <n v="684"/>
    <s v="https://www.inc.com/profile/emerald-pools-and-spas"/>
    <s v="Emerald Pools and Spas"/>
    <s v="emeraldpoolandspa.com"/>
    <s v="5.6 Million"/>
    <n v="5600000"/>
    <n v="640.00109999999995"/>
    <s v="Consumer Products &amp; Services"/>
    <n v="9"/>
    <n v="4"/>
    <e v="#REF!"/>
    <n v="2000"/>
    <n v="1"/>
    <s v="Phoenix"/>
    <s v="Phoenix"/>
    <s v="Phoenix"/>
    <x v="0"/>
  </r>
  <r>
    <n v="685"/>
    <s v="https://www.inc.com/profile/vydia"/>
    <s v="Vydia"/>
    <s v="vydia.com"/>
    <s v="14.2 Million"/>
    <n v="14200000"/>
    <n v="635.92420000000004"/>
    <s v="Media"/>
    <n v="49"/>
    <n v="9"/>
    <e v="#REF!"/>
    <n v="2013"/>
    <n v="3"/>
    <s v="New York City"/>
    <s v="New York City"/>
    <s v="Holmdel"/>
    <x v="6"/>
  </r>
  <r>
    <n v="686"/>
    <s v="https://www.inc.com/profile/emergent-method"/>
    <s v="Emergent Method"/>
    <s v="emergentmethod.com"/>
    <s v="8.3 Million"/>
    <n v="8300000.0000000009"/>
    <n v="634.92729999999995"/>
    <s v="Business Products &amp; Services"/>
    <n v="29"/>
    <n v="5"/>
    <e v="#REF!"/>
    <n v="2012"/>
    <n v="2"/>
    <s v="Baton Rouge, LA"/>
    <s v="Baton Rouge"/>
    <s v="Baton Rouge"/>
    <x v="38"/>
  </r>
  <r>
    <n v="687"/>
    <s v="https://www.inc.com/profile/mbco-engineering"/>
    <s v="MBCO Engineering."/>
    <s v="mbcoengineering.com"/>
    <s v="3 Million"/>
    <n v="3000000"/>
    <n v="634.19449999999995"/>
    <s v="Engineering"/>
    <n v="31"/>
    <n v="7"/>
    <e v="#REF!"/>
    <n v="2015"/>
    <n v="1"/>
    <s v="Houston"/>
    <s v="Houston"/>
    <s v="Houston"/>
    <x v="2"/>
  </r>
  <r>
    <n v="688"/>
    <s v="https://www.inc.com/profile/concealfab-corporation"/>
    <s v="ConcealFab Corporation"/>
    <s v="concealfab.com"/>
    <s v="13.7 Million"/>
    <n v="13700000"/>
    <n v="633.9547"/>
    <s v="Telecommunications"/>
    <n v="96"/>
    <n v="22"/>
    <e v="#REF!"/>
    <n v="2007"/>
    <n v="1"/>
    <s v=""/>
    <s v="-"/>
    <s v="Colorado Springs"/>
    <x v="10"/>
  </r>
  <r>
    <n v="689"/>
    <s v="https://www.inc.com/profile/capstone-technologies"/>
    <s v="CapStone Technologies"/>
    <s v="captechno.com"/>
    <s v="12.4 Million"/>
    <n v="12400000"/>
    <n v="633.13930000000005"/>
    <s v="Business Products &amp; Services"/>
    <n v="29"/>
    <n v="18"/>
    <e v="#REF!"/>
    <n v="1999"/>
    <n v="2"/>
    <s v=""/>
    <s v="-"/>
    <s v="Lincoln"/>
    <x v="35"/>
  </r>
  <r>
    <n v="690"/>
    <s v="https://www.inc.com/profile/evolution-event-solutions"/>
    <s v="Evolution Event Solutions"/>
    <s v="evolutioneventsolutions.com"/>
    <s v="4.9 Million"/>
    <n v="4900000"/>
    <n v="631.90120000000002"/>
    <s v="Travel &amp; Hospitality"/>
    <n v="8"/>
    <n v="2"/>
    <e v="#REF!"/>
    <n v="2012"/>
    <n v="2"/>
    <s v="Nashville"/>
    <s v="Nashville"/>
    <s v="Nashville"/>
    <x v="1"/>
  </r>
  <r>
    <n v="691"/>
    <s v="https://www.inc.com/profile/patient-care-coordination"/>
    <s v="Patient Care Coordination"/>
    <s v="patientcarecoordination.org"/>
    <s v="4.2 Million"/>
    <n v="4200000"/>
    <n v="630.81579999999997"/>
    <s v="Health"/>
    <n v="47"/>
    <n v="12"/>
    <e v="#REF!"/>
    <n v="2014"/>
    <n v="1"/>
    <s v="Philadelphia"/>
    <s v="Philadelphia"/>
    <s v="Philadelphia"/>
    <x v="4"/>
  </r>
  <r>
    <n v="692"/>
    <s v="https://www.inc.com/profile/sun-mountain"/>
    <s v="Sun Mountain"/>
    <s v="sunmountain.us"/>
    <s v="6.6 Million"/>
    <n v="6600000"/>
    <n v="630.42169999999999"/>
    <s v="Engineering"/>
    <n v="45"/>
    <n v="13"/>
    <e v="#REF!"/>
    <n v="2014"/>
    <n v="1"/>
    <s v="San Francisco"/>
    <s v="San Francisco"/>
    <s v="Walnut Creek"/>
    <x v="9"/>
  </r>
  <r>
    <n v="693"/>
    <s v="https://www.inc.com/profile/chromebookpartscom"/>
    <s v="ChromebookParts.com"/>
    <s v="chromebookparts.com"/>
    <s v="9.2 Million"/>
    <n v="9200000"/>
    <n v="627.05859999999996"/>
    <s v="Computer Hardware"/>
    <n v="27"/>
    <n v="4"/>
    <e v="#REF!"/>
    <n v="2014"/>
    <n v="2"/>
    <s v="Minneapolis"/>
    <s v="Minneapolis"/>
    <s v="Minneapolis"/>
    <x v="22"/>
  </r>
  <r>
    <n v="694"/>
    <s v="https://www.inc.com/profile/ad-victoriam-solutions"/>
    <s v="Ad Victoriam Solutions"/>
    <s v="advictoriamsolutions.com"/>
    <s v="7.7 Million"/>
    <n v="7700000"/>
    <n v="626.10640000000001"/>
    <s v="Business Products &amp; Services"/>
    <n v="55"/>
    <n v="10"/>
    <e v="#REF!"/>
    <n v="2014"/>
    <n v="1"/>
    <s v="Atlanta"/>
    <s v="Atlanta"/>
    <s v="Alpharetta"/>
    <x v="13"/>
  </r>
  <r>
    <n v="695"/>
    <s v="https://www.inc.com/profile/acliviti"/>
    <s v="Acliviti"/>
    <s v="http://acliviti.com"/>
    <s v="4.8 Million"/>
    <n v="4800000"/>
    <n v="625.85059999999999"/>
    <s v="Telecommunications"/>
    <n v="10"/>
    <n v="2"/>
    <e v="#REF!"/>
    <n v="2015"/>
    <n v="1"/>
    <s v="Chicago"/>
    <s v="Chicago"/>
    <s v="Chicago"/>
    <x v="27"/>
  </r>
  <r>
    <n v="696"/>
    <s v="https://www.inc.com/profile/talent-solvers"/>
    <s v="Talent Solvers"/>
    <s v="talentsolvers.com"/>
    <s v="2.2 Million"/>
    <n v="2200000"/>
    <n v="625.78390000000002"/>
    <s v="Human Resources"/>
    <n v="15"/>
    <n v="3"/>
    <e v="#REF!"/>
    <n v="2014"/>
    <n v="1"/>
    <s v="Denver"/>
    <s v="Denver"/>
    <s v="Lakewood"/>
    <x v="10"/>
  </r>
  <r>
    <n v="697"/>
    <s v="https://www.inc.com/profile/retention-science-resci"/>
    <s v="Retention Science (ReSci)"/>
    <s v="http://retentionscience.com"/>
    <s v="9.9 Million"/>
    <n v="9900000"/>
    <n v="625.21770000000004"/>
    <s v="Software"/>
    <n v="48"/>
    <n v="21"/>
    <e v="#REF!"/>
    <n v="2013"/>
    <n v="2"/>
    <s v="Los Angeles"/>
    <s v="Los Angeles"/>
    <s v="Santa Monica"/>
    <x v="9"/>
  </r>
  <r>
    <n v="698"/>
    <s v="https://www.inc.com/profile/hotel-rehabs"/>
    <s v="Hotel Rehabs"/>
    <s v="hotelrehabs.com"/>
    <s v="13.9 Million"/>
    <n v="13900000"/>
    <n v="623.84789999999998"/>
    <s v="Construction"/>
    <n v="24"/>
    <n v="7"/>
    <e v="#REF!"/>
    <n v="2010"/>
    <n v="2"/>
    <s v="Chicago"/>
    <s v="Chicago"/>
    <s v="Chicago"/>
    <x v="27"/>
  </r>
  <r>
    <n v="699"/>
    <s v="https://www.inc.com/profile/ibotta"/>
    <s v="Ibotta"/>
    <s v="ibotta.com"/>
    <s v="157.1 Million"/>
    <n v="157100000"/>
    <n v="623.298"/>
    <s v="Consumer Products &amp; Services"/>
    <n v="516"/>
    <n v="171"/>
    <e v="#REF!"/>
    <n v="2012"/>
    <n v="2"/>
    <s v="Denver"/>
    <s v="Denver"/>
    <s v="Denver"/>
    <x v="10"/>
  </r>
  <r>
    <n v="700"/>
    <s v="https://www.inc.com/profile/foundation-software-group"/>
    <s v="Foundation Software Group"/>
    <s v="foundationsg.com"/>
    <s v="2.9 Million"/>
    <n v="2900000"/>
    <n v="623.1472"/>
    <s v="Software"/>
    <n v="19"/>
    <n v="5"/>
    <e v="#REF!"/>
    <n v="2011"/>
    <n v="1"/>
    <s v="Denver"/>
    <s v="Denver"/>
    <s v="Evergreen"/>
    <x v="10"/>
  </r>
  <r>
    <n v="701"/>
    <s v="https://www.inc.com/profile/cansource"/>
    <s v="CanSource"/>
    <s v="cansource.com"/>
    <s v="18.5 Million"/>
    <n v="18500000"/>
    <n v="622.01390000000004"/>
    <s v="Food &amp; Beverage"/>
    <n v="58"/>
    <n v="18"/>
    <e v="#REF!"/>
    <n v="2012"/>
    <n v="3"/>
    <s v="Boulder, CO"/>
    <s v="Boulder"/>
    <s v="Longmont"/>
    <x v="10"/>
  </r>
  <r>
    <n v="702"/>
    <s v="https://www.inc.com/profile/medtrust-medical-transport"/>
    <s v="MedTrust Medical Transport"/>
    <s v="ridemedtrust.com"/>
    <s v="12.1 Million"/>
    <n v="12100000"/>
    <n v="621.66250000000002"/>
    <s v="Health"/>
    <n v="218"/>
    <n v="35"/>
    <e v="#REF!"/>
    <n v="2012"/>
    <n v="2"/>
    <s v="Charleston, SC"/>
    <s v="Charleston"/>
    <s v="Hanahan"/>
    <x v="37"/>
  </r>
  <r>
    <n v="703"/>
    <s v="https://www.inc.com/profile/123-home-care"/>
    <s v="123 Home Care"/>
    <s v="http://123homecares.com"/>
    <s v="16.7 Million"/>
    <n v="16700000"/>
    <n v="620.92259999999999"/>
    <s v="Health"/>
    <n v="75"/>
    <n v="9"/>
    <e v="#REF!"/>
    <n v="2013"/>
    <n v="2"/>
    <s v="Los Angeles"/>
    <s v="Los Angeles"/>
    <s v="Los Angeles"/>
    <x v="9"/>
  </r>
  <r>
    <n v="704"/>
    <s v="https://www.inc.com/profile/sparkorange"/>
    <s v="Spark.Orange"/>
    <s v="sparkorange.net"/>
    <s v="2 Million"/>
    <n v="2000000"/>
    <n v="620.91030000000001"/>
    <s v="Business Products &amp; Services"/>
    <n v="21"/>
    <n v="5"/>
    <e v="#REF!"/>
    <n v="2013"/>
    <n v="1"/>
    <s v=""/>
    <s v="-"/>
    <s v="Syracuse"/>
    <x v="12"/>
  </r>
  <r>
    <n v="705"/>
    <s v="https://www.inc.com/profile/leaseaccelerator"/>
    <s v="LeaseAccelerator"/>
    <s v="leaseaccelerator.com"/>
    <s v="23.6 Million"/>
    <n v="23600000"/>
    <n v="619.71249999999998"/>
    <s v="Financial Services"/>
    <n v="180"/>
    <n v="25"/>
    <e v="#REF!"/>
    <n v="2003"/>
    <n v="1"/>
    <s v="Washington, DC"/>
    <s v="Washington"/>
    <s v="Reston"/>
    <x v="7"/>
  </r>
  <r>
    <n v="706"/>
    <s v="https://www.inc.com/profile/zoom-video-communications"/>
    <s v="Zoom Video Communications"/>
    <s v="http://zoom.com"/>
    <s v="151.5 Million"/>
    <n v="151500000"/>
    <n v="619.2346"/>
    <s v="Software"/>
    <n v="1700"/>
    <n v="300"/>
    <e v="#REF!"/>
    <n v="2011"/>
    <n v="1"/>
    <s v="San Jose"/>
    <s v="San Jose"/>
    <s v="San Jose"/>
    <x v="9"/>
  </r>
  <r>
    <n v="707"/>
    <s v="https://www.inc.com/profile/xcaliber-solutions"/>
    <s v="Xcaliber Solutions"/>
    <s v="xcaliber-solutions.com"/>
    <s v="9.6 Million"/>
    <n v="9600000"/>
    <n v="617.45619999999997"/>
    <s v="Business Products &amp; Services"/>
    <n v="15"/>
    <n v="9"/>
    <e v="#REF!"/>
    <n v="2009"/>
    <n v="5"/>
    <s v="Los Angeles"/>
    <s v="Los Angeles"/>
    <s v="Silverado"/>
    <x v="9"/>
  </r>
  <r>
    <n v="708"/>
    <s v="https://www.inc.com/profile/piano"/>
    <s v="Piano"/>
    <s v="piano.io"/>
    <s v="11.3 Million"/>
    <n v="11300000"/>
    <n v="617.1164"/>
    <s v="Software"/>
    <n v="48"/>
    <n v="20"/>
    <e v="#REF!"/>
    <n v="2010"/>
    <n v="2"/>
    <s v="New York City"/>
    <s v="New York City"/>
    <s v="New York"/>
    <x v="12"/>
  </r>
  <r>
    <n v="709"/>
    <s v="https://www.inc.com/profile/prespro-homes"/>
    <s v="PresPro Homes"/>
    <s v="prespro.com"/>
    <s v="9 Million"/>
    <n v="9000000"/>
    <n v="616.91099999999994"/>
    <s v="Construction"/>
    <n v="15"/>
    <n v="5"/>
    <e v="#REF!"/>
    <n v="2009"/>
    <n v="3"/>
    <s v="Charlotte"/>
    <s v="Charlotte"/>
    <s v="Harrisburg"/>
    <x v="18"/>
  </r>
  <r>
    <n v="710"/>
    <s v="https://www.inc.com/profile/kruze-consulting"/>
    <s v="Kruze Consulting"/>
    <s v="http://kruzeconsulting.com"/>
    <s v="5.5 Million"/>
    <n v="5500000"/>
    <n v="616.88310000000001"/>
    <s v="Financial Services"/>
    <n v="34"/>
    <n v="8"/>
    <e v="#REF!"/>
    <n v="2012"/>
    <n v="2"/>
    <s v="San Francisco"/>
    <s v="San Francisco"/>
    <s v="San Francisco"/>
    <x v="9"/>
  </r>
  <r>
    <n v="711"/>
    <s v="https://www.inc.com/profile/the-auto-cave"/>
    <s v="The Auto Cave"/>
    <s v="theautocave.com"/>
    <s v="18.6 Million"/>
    <n v="18600000"/>
    <n v="616.16300000000001"/>
    <s v="Retail"/>
    <n v="30"/>
    <n v="5"/>
    <e v="#REF!"/>
    <n v="2014"/>
    <n v="2"/>
    <s v="Dallas"/>
    <s v="Dallas"/>
    <s v="Addison"/>
    <x v="2"/>
  </r>
  <r>
    <n v="712"/>
    <s v="https://www.inc.com/profile/funworks"/>
    <s v="Funworks"/>
    <s v="howfunworks.com"/>
    <s v="6 Million"/>
    <n v="6000000"/>
    <n v="614.26549999999997"/>
    <s v="Advertising &amp; Marketing"/>
    <n v="20"/>
    <n v="3"/>
    <e v="#REF!"/>
    <n v="2015"/>
    <n v="1"/>
    <s v="San Francisco"/>
    <s v="San Francisco"/>
    <s v="Oakland"/>
    <x v="9"/>
  </r>
  <r>
    <n v="713"/>
    <s v="https://www.inc.com/profile/sevan-multi-site-solutions"/>
    <s v="Sevan Multi-Site Solutions"/>
    <s v="sevansolutions.com"/>
    <s v="101.3 Million"/>
    <n v="101300000"/>
    <n v="613.43719999999996"/>
    <s v="Construction"/>
    <n v="437"/>
    <n v="115"/>
    <e v="#REF!"/>
    <n v="2011"/>
    <n v="2"/>
    <s v="Chicago"/>
    <s v="Chicago"/>
    <s v="Downers Grove"/>
    <x v="27"/>
  </r>
  <r>
    <n v="714"/>
    <s v="https://www.inc.com/profile/qubole"/>
    <s v="Qubole"/>
    <s v="qubole.com"/>
    <s v="30.8 Million"/>
    <n v="30800000"/>
    <n v="613.11260000000004"/>
    <s v="IT System Development"/>
    <n v="353"/>
    <n v="83"/>
    <e v="#REF!"/>
    <n v="2011"/>
    <n v="3"/>
    <s v="San Jose"/>
    <s v="San Jose"/>
    <s v="Santa Clara"/>
    <x v="9"/>
  </r>
  <r>
    <n v="715"/>
    <s v="https://www.inc.com/profile/gather-workspaces"/>
    <s v="Gather Workspaces"/>
    <s v="workatgather.com"/>
    <s v="2.2 Million"/>
    <n v="2200000"/>
    <n v="613.10760000000005"/>
    <s v="Business Products &amp; Services"/>
    <n v="9"/>
    <n v="1"/>
    <e v="#REF!"/>
    <n v="2014"/>
    <n v="1"/>
    <s v="Richmond, VA"/>
    <s v="Richmond"/>
    <s v="Richmond"/>
    <x v="7"/>
  </r>
  <r>
    <n v="716"/>
    <s v="https://www.inc.com/profile/ohio-cashflow"/>
    <s v="Ohio Cashflow"/>
    <s v="ohiocashflow.com"/>
    <s v="3.6 Million"/>
    <n v="3600000"/>
    <n v="612.23779999999999"/>
    <s v="Real Estate"/>
    <n v="10"/>
    <n v="3"/>
    <e v="#REF!"/>
    <n v="2014"/>
    <n v="2"/>
    <s v=""/>
    <s v="-"/>
    <s v="TOLEDO"/>
    <x v="8"/>
  </r>
  <r>
    <n v="717"/>
    <s v="https://www.inc.com/profile/vsa"/>
    <s v="VSA"/>
    <s v="vsaprospecting.com"/>
    <s v="4.6 Million"/>
    <n v="4600000"/>
    <n v="611.80380000000002"/>
    <s v="Business Products &amp; Services"/>
    <n v="104"/>
    <n v="28"/>
    <e v="#REF!"/>
    <n v="2001"/>
    <n v="2"/>
    <s v="Philadelphia"/>
    <s v="Philadelphia"/>
    <s v="Haddonfield"/>
    <x v="6"/>
  </r>
  <r>
    <n v="718"/>
    <s v="https://www.inc.com/profile/stadiumred-group"/>
    <s v="Stadiumred Group"/>
    <s v="stadiumred.com"/>
    <s v="4.1 Million"/>
    <n v="4099999.9999999995"/>
    <n v="611.16380000000004"/>
    <s v="Advertising &amp; Marketing"/>
    <n v="40"/>
    <n v="4"/>
    <e v="#REF!"/>
    <n v="2007"/>
    <n v="1"/>
    <s v="New York City"/>
    <s v="New York City"/>
    <s v="New York"/>
    <x v="12"/>
  </r>
  <r>
    <n v="719"/>
    <s v="https://www.inc.com/profile/acuity-surgical"/>
    <s v="Acuity Surgical"/>
    <s v="acuitysurgical.com"/>
    <s v="8.8 Million"/>
    <n v="8800000"/>
    <n v="607.57159999999999"/>
    <s v="Health"/>
    <n v="13"/>
    <n v="6"/>
    <e v="#REF!"/>
    <n v="2014"/>
    <n v="2"/>
    <s v="Dallas"/>
    <s v="Dallas"/>
    <s v="Irving"/>
    <x v="2"/>
  </r>
  <r>
    <n v="720"/>
    <s v="https://www.inc.com/profile/evans-industrial"/>
    <s v="Evans Industrial"/>
    <s v="evans-industrial.com"/>
    <s v="5.5 Million"/>
    <n v="5500000"/>
    <n v="607.32190000000003"/>
    <s v="Construction"/>
    <n v="86"/>
    <n v="26"/>
    <e v="#REF!"/>
    <n v="2008"/>
    <n v="1"/>
    <s v="Los Angeles"/>
    <s v="Los Angeles"/>
    <s v="IRVINE"/>
    <x v="9"/>
  </r>
  <r>
    <n v="721"/>
    <s v="https://www.inc.com/profile/mi-one-brands"/>
    <s v="Mi-One Brands"/>
    <s v="smokingvapor.com"/>
    <s v="18.3 Million"/>
    <n v="18300000"/>
    <n v="607.31949999999995"/>
    <s v="Consumer Products &amp; Services"/>
    <n v="40"/>
    <n v="15"/>
    <e v="#REF!"/>
    <n v="2009"/>
    <n v="4"/>
    <s v="Phoenix"/>
    <s v="Phoenix"/>
    <s v="Phoenix"/>
    <x v="0"/>
  </r>
  <r>
    <n v="722"/>
    <s v="https://www.inc.com/profile/gather"/>
    <s v="Gather"/>
    <s v="gatherhere.com"/>
    <s v="8.6 Million"/>
    <n v="8600000"/>
    <n v="605.6463"/>
    <s v="Software"/>
    <n v="115"/>
    <n v="20"/>
    <e v="#REF!"/>
    <n v="2013"/>
    <n v="2"/>
    <s v="Atlanta"/>
    <s v="Atlanta"/>
    <s v="Atlanta"/>
    <x v="13"/>
  </r>
  <r>
    <n v="723"/>
    <s v="https://www.inc.com/profile/option-alpha"/>
    <s v="Option Alpha"/>
    <s v="optionalpha.com"/>
    <s v="3.8 Million"/>
    <n v="3800000"/>
    <n v="604.65920000000006"/>
    <s v="Software"/>
    <n v="7"/>
    <n v="1"/>
    <e v="#REF!"/>
    <n v="2014"/>
    <n v="2"/>
    <s v=""/>
    <s v="-"/>
    <s v="Coral Gables"/>
    <x v="5"/>
  </r>
  <r>
    <n v="724"/>
    <s v="https://www.inc.com/profile/fp-property-restoration"/>
    <s v="FP Property Restoration"/>
    <s v="fprestoration.com"/>
    <s v="12.4 Million"/>
    <n v="12400000"/>
    <n v="604.3646"/>
    <s v="Construction"/>
    <n v="59"/>
    <n v="8"/>
    <e v="#REF!"/>
    <n v="2011"/>
    <n v="1"/>
    <s v=""/>
    <s v="-"/>
    <s v="Fort Myers"/>
    <x v="5"/>
  </r>
  <r>
    <n v="725"/>
    <s v="https://www.inc.com/profile/y7-studio"/>
    <s v="Y7 Studio"/>
    <s v="y7-studio.com"/>
    <s v="9.8 Million"/>
    <n v="9800000"/>
    <n v="604.27380000000005"/>
    <s v="Consumer Products &amp; Services"/>
    <n v="241"/>
    <n v="35"/>
    <e v="#REF!"/>
    <n v="2013"/>
    <n v="2"/>
    <s v="New York City"/>
    <s v="New York City"/>
    <s v="New York"/>
    <x v="12"/>
  </r>
  <r>
    <n v="726"/>
    <s v="https://www.inc.com/profile/empire-flippers"/>
    <s v="Empire Flippers"/>
    <s v="empireflippers.com"/>
    <s v="33.1 Million"/>
    <n v="33100000"/>
    <n v="603.84429999999998"/>
    <s v="Business Products &amp; Services"/>
    <n v="58"/>
    <n v="15"/>
    <e v="#REF!"/>
    <n v="2012"/>
    <n v="4"/>
    <s v="Philadelphia"/>
    <s v="Philadelphia"/>
    <s v="Wilmington"/>
    <x v="44"/>
  </r>
  <r>
    <n v="727"/>
    <s v="https://www.inc.com/profile/crossflow-technologies"/>
    <s v="Crossflow Technologies"/>
    <s v="crossflowtechnologies.com"/>
    <s v="2.9 Million"/>
    <n v="2900000"/>
    <n v="603.32090000000005"/>
    <s v="Engineering"/>
    <n v="17"/>
    <n v="2"/>
    <e v="#REF!"/>
    <n v="2012"/>
    <n v="1"/>
    <s v="Huntsville, AL"/>
    <s v="Huntsville"/>
    <s v="Huntsville"/>
    <x v="23"/>
  </r>
  <r>
    <n v="728"/>
    <s v="https://www.inc.com/profile/transworld-business-advisors---rocky-mountain"/>
    <s v="Transworld Business Advisors - Rocky Mountain"/>
    <s v="tworlddenver.com"/>
    <s v="3.5 Million"/>
    <n v="3500000"/>
    <n v="601.67399999999998"/>
    <s v="Financial Services"/>
    <n v="17"/>
    <n v="4"/>
    <e v="#REF!"/>
    <n v="2013"/>
    <n v="2"/>
    <s v="Denver"/>
    <s v="Denver"/>
    <s v="Lakewood"/>
    <x v="10"/>
  </r>
  <r>
    <n v="729"/>
    <s v="https://www.inc.com/profile/steward-partners-global-advisory"/>
    <s v="Steward Partners Global Advisory"/>
    <s v="http://stewardpartners.com"/>
    <s v="66.6 Million"/>
    <n v="66599999.999999993"/>
    <n v="600.99659999999994"/>
    <s v="Financial Services"/>
    <n v="192"/>
    <n v="37"/>
    <e v="#REF!"/>
    <n v="2013"/>
    <n v="2"/>
    <s v="Washington, DC"/>
    <s v="Washington"/>
    <s v="Washington, D.C."/>
    <x v="34"/>
  </r>
  <r>
    <n v="730"/>
    <s v="https://www.inc.com/profile/appsflyer"/>
    <s v="AppsFlyer"/>
    <s v="appsflyer.com"/>
    <s v="92.7 Million"/>
    <n v="92700000"/>
    <n v="599.39670000000001"/>
    <s v="Software"/>
    <n v="493"/>
    <n v="161"/>
    <e v="#REF!"/>
    <n v="2011"/>
    <n v="1"/>
    <s v="San Francisco"/>
    <s v="San Francisco"/>
    <s v="San Francisco"/>
    <x v="9"/>
  </r>
  <r>
    <n v="731"/>
    <s v="https://www.inc.com/profile/ruby-has-fulfillment"/>
    <s v="Ruby Has Fulfillment"/>
    <s v="rubyhas.com"/>
    <s v="23.7 Million"/>
    <n v="23700000"/>
    <n v="599.20219999999995"/>
    <s v="Logistics &amp; Transportation"/>
    <n v="140"/>
    <n v="80"/>
    <e v="#REF!"/>
    <n v="2011"/>
    <n v="4"/>
    <s v="New York City"/>
    <s v="New York City"/>
    <s v="Bay Shore"/>
    <x v="12"/>
  </r>
  <r>
    <n v="732"/>
    <s v="https://www.inc.com/profile/freed-marcroft"/>
    <s v="Freed Marcroft"/>
    <s v="freedmarcroft.com"/>
    <s v="2 Million"/>
    <n v="2000000"/>
    <n v="597.79399999999998"/>
    <s v="Financial Services"/>
    <n v="16"/>
    <n v="3"/>
    <e v="#REF!"/>
    <n v="2012"/>
    <n v="1"/>
    <s v=""/>
    <s v="-"/>
    <s v="Hartford"/>
    <x v="28"/>
  </r>
  <r>
    <n v="733"/>
    <s v="https://www.inc.com/profile/broadleaf"/>
    <s v="Broadleaf"/>
    <s v="broadleaf-inc.com"/>
    <s v="14.4 Million"/>
    <n v="14400000"/>
    <n v="597.68370000000004"/>
    <s v="Government Services"/>
    <n v="156"/>
    <n v="21"/>
    <e v="#REF!"/>
    <n v="2009"/>
    <n v="2"/>
    <s v="Washington, DC"/>
    <s v="Washington"/>
    <s v="Manassas"/>
    <x v="7"/>
  </r>
  <r>
    <n v="734"/>
    <s v="https://www.inc.com/profile/reduce"/>
    <s v="Reduce"/>
    <s v="reduceeveryday.com"/>
    <s v="32.6 Million"/>
    <n v="32600000"/>
    <n v="595.7518"/>
    <s v="Consumer Products &amp; Services"/>
    <n v="16"/>
    <n v="6"/>
    <e v="#REF!"/>
    <n v="2006"/>
    <n v="3"/>
    <s v="Atlanta"/>
    <s v="Atlanta"/>
    <s v="Atlanta"/>
    <x v="13"/>
  </r>
  <r>
    <n v="735"/>
    <s v="https://www.inc.com/profile/my-home-group-real-estate"/>
    <s v="My Home Group Real Estate"/>
    <s v="myhomegroup.com"/>
    <s v="73.2 Million"/>
    <n v="73200000"/>
    <n v="592.51890000000003"/>
    <s v="Real Estate"/>
    <n v="1995"/>
    <n v="478"/>
    <e v="#REF!"/>
    <n v="2005"/>
    <n v="5"/>
    <s v="Phoenix"/>
    <s v="Phoenix"/>
    <s v="Scottsdale"/>
    <x v="0"/>
  </r>
  <r>
    <n v="736"/>
    <s v="https://www.inc.com/profile/100%-chiropractic"/>
    <s v="100% Chiropractic"/>
    <s v="100percentchiropractic.com"/>
    <s v="2.2 Million"/>
    <n v="2200000"/>
    <n v="592.28719999999998"/>
    <s v="Health"/>
    <n v="10"/>
    <n v="6"/>
    <e v="#REF!"/>
    <n v="2004"/>
    <n v="1"/>
    <s v="San Diego"/>
    <s v="San Diego"/>
    <s v="Rancho Santa Fe"/>
    <x v="9"/>
  </r>
  <r>
    <n v="737"/>
    <s v="https://www.inc.com/profile/media-creek"/>
    <s v="Media Creek"/>
    <s v="mediacreek.net"/>
    <s v="2.3 Million"/>
    <n v="2300000"/>
    <n v="592.06449999999995"/>
    <s v="Media"/>
    <n v="21"/>
    <n v="3"/>
    <e v="#REF!"/>
    <n v="2009"/>
    <n v="1"/>
    <s v=""/>
    <s v="-"/>
    <s v="Pittsburgh"/>
    <x v="4"/>
  </r>
  <r>
    <n v="738"/>
    <s v="https://www.inc.com/profile/snap-mobile"/>
    <s v="Snap! Mobile"/>
    <s v="http://snap-raise.com"/>
    <s v="30.2 Million"/>
    <n v="30200000"/>
    <n v="591.65329999999994"/>
    <s v="Education"/>
    <n v="375"/>
    <n v="57"/>
    <e v="#REF!"/>
    <n v="2014"/>
    <n v="1"/>
    <s v="Seattle"/>
    <s v="Seattle"/>
    <s v="Seattle"/>
    <x v="11"/>
  </r>
  <r>
    <n v="739"/>
    <s v="https://www.inc.com/profile/avionos"/>
    <s v="Avionos"/>
    <s v="avionos.com"/>
    <s v="12.9 Million"/>
    <n v="12900000"/>
    <n v="591.62549999999999"/>
    <s v="Business Products &amp; Services"/>
    <n v="47"/>
    <n v="15"/>
    <e v="#REF!"/>
    <n v="2014"/>
    <n v="1"/>
    <s v="Chicago"/>
    <s v="Chicago"/>
    <s v="Chicago"/>
    <x v="27"/>
  </r>
  <r>
    <n v="740"/>
    <s v="https://www.inc.com/profile/stratis-iot"/>
    <s v="STRATIS IoT"/>
    <s v="stratisiot.com"/>
    <s v="3.9 Million"/>
    <n v="3900000"/>
    <n v="591.5385"/>
    <s v="Software"/>
    <n v="52"/>
    <n v="2"/>
    <e v="#REF!"/>
    <n v="2013"/>
    <n v="2"/>
    <s v="Philadelphia"/>
    <s v="Philadelphia"/>
    <s v="Philadelphia"/>
    <x v="4"/>
  </r>
  <r>
    <n v="741"/>
    <s v="https://www.inc.com/profile/hookbang"/>
    <s v="HookBang"/>
    <s v="hookbang.com"/>
    <s v="2.5 Million"/>
    <n v="2500000"/>
    <n v="590.38160000000005"/>
    <s v="Software"/>
    <n v="14"/>
    <n v="3"/>
    <e v="#REF!"/>
    <n v="2012"/>
    <n v="2"/>
    <s v="Austin"/>
    <s v="Austin"/>
    <s v="Austin"/>
    <x v="2"/>
  </r>
  <r>
    <n v="742"/>
    <s v="https://www.inc.com/profile/excelhealth"/>
    <s v="ExcelHealth"/>
    <s v="ireliev.com"/>
    <s v="6.9 Million"/>
    <n v="6900000"/>
    <n v="587.49149999999997"/>
    <s v="Health"/>
    <n v="9"/>
    <n v="3"/>
    <e v="#REF!"/>
    <n v="2009"/>
    <n v="2"/>
    <s v="Dallas"/>
    <s v="Dallas"/>
    <s v="Southlake"/>
    <x v="2"/>
  </r>
  <r>
    <n v="743"/>
    <s v="https://www.inc.com/profile/blue-air-training"/>
    <s v="Blue Air Training"/>
    <s v="blueairtraining.com"/>
    <s v="11.1 Million"/>
    <n v="11100000"/>
    <n v="587.36379999999997"/>
    <s v="Government Services"/>
    <n v="74"/>
    <n v="28"/>
    <e v="#REF!"/>
    <n v="2011"/>
    <n v="3"/>
    <s v="Las Vegas, NV"/>
    <s v="Las Vegas"/>
    <s v="Las Vegas"/>
    <x v="29"/>
  </r>
  <r>
    <n v="744"/>
    <s v="https://www.inc.com/profile/katydid"/>
    <s v="Katydid"/>
    <s v="katydidwholesale.com"/>
    <s v="4.5 Million"/>
    <n v="4500000"/>
    <n v="587.10820000000001"/>
    <s v="Consumer Products &amp; Services"/>
    <n v="8"/>
    <n v="6"/>
    <e v="#REF!"/>
    <n v="2004"/>
    <n v="3"/>
    <s v="Dallas"/>
    <s v="Dallas"/>
    <s v="Dallas"/>
    <x v="2"/>
  </r>
  <r>
    <n v="745"/>
    <s v="https://www.inc.com/profile/jle-industries"/>
    <s v="JLE Industries"/>
    <s v="jleindustries.com"/>
    <s v="48.7 Million"/>
    <n v="48700000"/>
    <n v="586.85680000000002"/>
    <s v="Logistics &amp; Transportation"/>
    <n v="325"/>
    <n v="6"/>
    <e v="#REF!"/>
    <n v="2012"/>
    <n v="1"/>
    <s v="Pittsburgh, PA"/>
    <s v="Pittsburgh"/>
    <s v="Dunbar"/>
    <x v="4"/>
  </r>
  <r>
    <n v="746"/>
    <s v="https://www.inc.com/profile/kipsu"/>
    <s v="Kipsu"/>
    <s v="kipsu.com"/>
    <s v="6.1 Million"/>
    <n v="6100000"/>
    <n v="586.68629999999996"/>
    <s v="Software"/>
    <n v="58"/>
    <n v="11"/>
    <e v="#REF!"/>
    <n v="2011"/>
    <n v="2"/>
    <s v="Minneapolis"/>
    <s v="Minneapolis"/>
    <s v="Minneapolis"/>
    <x v="22"/>
  </r>
  <r>
    <n v="747"/>
    <s v="https://www.inc.com/profile/urban-capital-group"/>
    <s v="Urban Capital Group"/>
    <s v="homebuyersofpittsburgh.com"/>
    <s v="4.2 Million"/>
    <n v="4200000"/>
    <n v="586.14930000000004"/>
    <s v="Real Estate"/>
    <n v="17"/>
    <n v="2"/>
    <e v="#REF!"/>
    <n v="2015"/>
    <n v="1"/>
    <s v="Pittsburgh, PA"/>
    <s v="Pittsburgh"/>
    <s v="Pittsburgh"/>
    <x v="4"/>
  </r>
  <r>
    <n v="748"/>
    <s v="https://www.inc.com/profile/garage-champs"/>
    <s v="Garage Champs"/>
    <s v="garagechamps.com"/>
    <s v="2.2 Million"/>
    <n v="2200000"/>
    <n v="583.93460000000005"/>
    <s v="Advertising &amp; Marketing"/>
    <n v="25"/>
    <n v="6"/>
    <e v="#REF!"/>
    <n v="2012"/>
    <n v="1"/>
    <s v=""/>
    <s v="-"/>
    <s v="Sacramento"/>
    <x v="9"/>
  </r>
  <r>
    <n v="749"/>
    <s v="https://www.inc.com/profile/epic-personnel-partners"/>
    <s v="Epic Personnel Partners"/>
    <s v="http://epicpp.com"/>
    <s v="17.8 Million"/>
    <n v="17800000"/>
    <n v="583.4692"/>
    <s v="Human Resources"/>
    <n v="1211"/>
    <n v="167"/>
    <e v="#REF!"/>
    <n v="2013"/>
    <n v="1"/>
    <s v="San Francisco"/>
    <s v="San Francisco"/>
    <s v="Pleasanton"/>
    <x v="9"/>
  </r>
  <r>
    <n v="750"/>
    <s v="https://www.inc.com/profile/wayne-contracting"/>
    <s v="Wayne Contracting"/>
    <s v="waynecontracting.com"/>
    <s v="2.8 Million"/>
    <n v="2800000"/>
    <n v="582.82659999999998"/>
    <s v="Construction"/>
    <n v="4"/>
    <n v="1"/>
    <e v="#REF!"/>
    <n v="2014"/>
    <n v="1"/>
    <s v="St. Louis, MO-IL"/>
    <s v="St. Louis"/>
    <s v="Ballwin"/>
    <x v="32"/>
  </r>
  <r>
    <n v="751"/>
    <s v="https://www.inc.com/profile/k2-dental-arts"/>
    <s v="K2 Dental Arts"/>
    <s v="k2dentalarts.com"/>
    <s v="4.1 Million"/>
    <n v="4099999.9999999995"/>
    <n v="581.36059999999998"/>
    <s v="Health"/>
    <n v="9"/>
    <n v="2"/>
    <e v="#REF!"/>
    <n v="2013"/>
    <n v="2"/>
    <s v=""/>
    <s v="-"/>
    <s v="Charlottesville"/>
    <x v="7"/>
  </r>
  <r>
    <n v="752"/>
    <s v="https://www.inc.com/profile/v3gate"/>
    <s v="V3Gate"/>
    <s v="v3gate.com"/>
    <s v="225.8 Million"/>
    <n v="225800000"/>
    <n v="581.29939999999999"/>
    <s v="Government Services"/>
    <n v="40"/>
    <n v="12"/>
    <e v="#REF!"/>
    <n v="2007"/>
    <n v="4"/>
    <s v=""/>
    <s v="-"/>
    <s v="Colorado Springs"/>
    <x v="10"/>
  </r>
  <r>
    <n v="753"/>
    <s v="https://www.inc.com/profile/visiture"/>
    <s v="Visiture"/>
    <s v="visiture.com"/>
    <s v="5.7 Million"/>
    <n v="5700000"/>
    <n v="579.35440000000006"/>
    <s v="Advertising &amp; Marketing"/>
    <n v="75"/>
    <n v="8"/>
    <e v="#REF!"/>
    <n v="2008"/>
    <n v="3"/>
    <s v="Charleston, SC"/>
    <s v="Charleston"/>
    <s v="Charleston"/>
    <x v="37"/>
  </r>
  <r>
    <n v="754"/>
    <s v="https://www.inc.com/profile/revunit"/>
    <s v="RevUnit"/>
    <s v="revunit.com"/>
    <s v="15.2 Million"/>
    <n v="15200000"/>
    <n v="579.23699999999997"/>
    <s v="Business Products &amp; Services"/>
    <n v="100"/>
    <n v="20"/>
    <e v="#REF!"/>
    <n v="2012"/>
    <n v="3"/>
    <s v=""/>
    <s v="-"/>
    <s v="Henderson"/>
    <x v="29"/>
  </r>
  <r>
    <n v="755"/>
    <s v="https://www.inc.com/profile/cme-lending-group"/>
    <s v="CME Lending Group"/>
    <s v="cmelending.com"/>
    <s v="2.3 Million"/>
    <n v="2300000"/>
    <n v="578.4348"/>
    <s v="Financial Services"/>
    <n v="35"/>
    <n v="4"/>
    <e v="#REF!"/>
    <n v="2014"/>
    <n v="1"/>
    <s v="Chicago"/>
    <s v="Chicago"/>
    <s v="Chesterton"/>
    <x v="33"/>
  </r>
  <r>
    <n v="756"/>
    <s v="https://www.inc.com/profile/cira-infotech"/>
    <s v="Cira Infotech"/>
    <s v="cirainfotech.com"/>
    <s v="11.4 Million"/>
    <n v="11400000"/>
    <n v="576.96540000000005"/>
    <s v="IT Management"/>
    <n v="92"/>
    <n v="12"/>
    <e v="#REF!"/>
    <n v="2005"/>
    <n v="3"/>
    <s v="Atlanta"/>
    <s v="Atlanta"/>
    <s v="ALPHARETTA"/>
    <x v="13"/>
  </r>
  <r>
    <n v="757"/>
    <s v="https://www.inc.com/profile/tallgrass-freight-co"/>
    <s v="Tallgrass Freight"/>
    <s v="http://tallgrassfreight.com"/>
    <s v="28.6 Million"/>
    <n v="28600000"/>
    <n v="576.25059999999996"/>
    <s v="Logistics &amp; Transportation"/>
    <n v="15"/>
    <n v="5"/>
    <e v="#REF!"/>
    <n v="2012"/>
    <n v="3"/>
    <s v="Kansas City, MO-KS"/>
    <s v="Kansas City"/>
    <s v="SHAWNEE"/>
    <x v="26"/>
  </r>
  <r>
    <n v="758"/>
    <s v="https://www.inc.com/profile/anchor-loans"/>
    <s v="Anchor Loans"/>
    <s v="anchorloans.com"/>
    <s v="129.6 Million"/>
    <n v="129600000"/>
    <n v="575.70500000000004"/>
    <s v="Financial Services"/>
    <n v="145"/>
    <n v="108"/>
    <e v="#REF!"/>
    <n v="1998"/>
    <n v="2"/>
    <s v="Los Angeles"/>
    <s v="Los Angeles"/>
    <s v="Calabasas"/>
    <x v="9"/>
  </r>
  <r>
    <n v="759"/>
    <s v="https://www.inc.com/profile/springbot"/>
    <s v="Springbot"/>
    <s v="springbot.com"/>
    <s v="9.3 Million"/>
    <n v="9300000"/>
    <n v="573.11300000000006"/>
    <s v="Software"/>
    <n v="112"/>
    <n v="53"/>
    <e v="#REF!"/>
    <n v="2012"/>
    <n v="2"/>
    <s v="Atlanta"/>
    <s v="Atlanta"/>
    <s v="Atlanta"/>
    <x v="13"/>
  </r>
  <r>
    <n v="760"/>
    <s v="https://www.inc.com/profile/forward-financing"/>
    <s v="Forward Financing"/>
    <s v="http://forwardfinancing.com"/>
    <s v="75.5 Million"/>
    <n v="75500000"/>
    <n v="572.80430000000001"/>
    <s v="Financial Services"/>
    <n v="163"/>
    <n v="60"/>
    <e v="#REF!"/>
    <n v="2012"/>
    <n v="3"/>
    <s v="Boston"/>
    <s v="Boston"/>
    <s v="Boston"/>
    <x v="24"/>
  </r>
  <r>
    <n v="761"/>
    <s v="https://www.inc.com/profile/weave-communications"/>
    <s v="Weave Communications"/>
    <s v="http://getweave.com"/>
    <s v="23.7 Million"/>
    <n v="23700000"/>
    <n v="572.19110000000001"/>
    <s v="Software"/>
    <n v="296"/>
    <n v="123"/>
    <e v="#REF!"/>
    <n v="2008"/>
    <n v="1"/>
    <s v="Provo-Orem, UT"/>
    <s v="Provo-Orem"/>
    <s v="Lehi"/>
    <x v="16"/>
  </r>
  <r>
    <n v="762"/>
    <s v="https://www.inc.com/profile/dr-squatch"/>
    <s v="Dr. Squatch"/>
    <s v="drsquatch.com"/>
    <s v="5 Million"/>
    <n v="5000000"/>
    <n v="571.48590000000002"/>
    <s v="Consumer Products &amp; Services"/>
    <n v="5"/>
    <n v="3"/>
    <e v="#REF!"/>
    <n v="2013"/>
    <n v="2"/>
    <s v=""/>
    <s v="-"/>
    <s v="San Diego"/>
    <x v="9"/>
  </r>
  <r>
    <n v="763"/>
    <s v="https://www.inc.com/profile/dagger"/>
    <s v="Dagger"/>
    <s v="dagger.agency"/>
    <s v="5.7 Million"/>
    <n v="5700000"/>
    <n v="571.21789999999999"/>
    <s v="Advertising &amp; Marketing"/>
    <n v="45"/>
    <n v="5"/>
    <e v="#REF!"/>
    <n v="2014"/>
    <n v="2"/>
    <s v="Atlanta"/>
    <s v="Atlanta"/>
    <s v="Atlanta"/>
    <x v="13"/>
  </r>
  <r>
    <n v="764"/>
    <s v="https://www.inc.com/profile/stukent"/>
    <s v="Stukent"/>
    <s v="stukent.com"/>
    <s v="3.4 Million"/>
    <n v="3400000"/>
    <n v="569.58699999999999"/>
    <s v="Education"/>
    <n v="43"/>
    <n v="10"/>
    <e v="#REF!"/>
    <n v="2013"/>
    <n v="2"/>
    <s v=""/>
    <s v="-"/>
    <s v="Idaho Falls"/>
    <x v="15"/>
  </r>
  <r>
    <n v="765"/>
    <s v="https://www.inc.com/profile/revived-exteriors"/>
    <s v="Revived Exteriors"/>
    <s v="revivedexteriors.com"/>
    <s v="2.2 Million"/>
    <n v="2200000"/>
    <n v="567.2527"/>
    <s v="Construction"/>
    <n v="10"/>
    <n v="1"/>
    <e v="#REF!"/>
    <n v="2011"/>
    <n v="1"/>
    <s v="Chicago"/>
    <s v="Chicago"/>
    <s v="Arlington Heights"/>
    <x v="27"/>
  </r>
  <r>
    <n v="766"/>
    <s v="https://www.inc.com/profile/ienjoy"/>
    <s v="Ienjoy"/>
    <s v="http://ienjoyhome.com"/>
    <s v="40.9 Million"/>
    <n v="40900000"/>
    <n v="566.64009999999996"/>
    <s v="Consumer Products &amp; Services"/>
    <n v="88"/>
    <n v="9"/>
    <e v="#REF!"/>
    <n v="2011"/>
    <n v="1"/>
    <s v="Tampa"/>
    <s v="Tampa"/>
    <s v="Clearwater"/>
    <x v="5"/>
  </r>
  <r>
    <n v="767"/>
    <s v="https://www.inc.com/profile/the-hiring-group"/>
    <s v="The Hiring Group"/>
    <s v="thehiringgroup.com"/>
    <s v="4.8 Million"/>
    <n v="4800000"/>
    <n v="565.72"/>
    <s v="Human Resources"/>
    <n v="11"/>
    <n v="2"/>
    <e v="#REF!"/>
    <n v="2014"/>
    <n v="2"/>
    <s v="Atlanta"/>
    <s v="Atlanta"/>
    <s v="Greer"/>
    <x v="37"/>
  </r>
  <r>
    <n v="768"/>
    <s v="https://www.inc.com/profile/sehlke-consulting"/>
    <s v="Sehlke Consulting"/>
    <s v="sehlkeconsulting.com"/>
    <s v="19.4 Million"/>
    <n v="19400000"/>
    <n v="563.64430000000004"/>
    <s v="Government Services"/>
    <n v="155"/>
    <n v="38"/>
    <e v="#REF!"/>
    <n v="2011"/>
    <n v="3"/>
    <s v="Washington, DC"/>
    <s v="Washington"/>
    <s v="Arlington"/>
    <x v="7"/>
  </r>
  <r>
    <n v="769"/>
    <s v="https://www.inc.com/profile/intellectsoft"/>
    <s v="Intellectsoft"/>
    <s v="intellectsoft.net"/>
    <s v="13.8 Million"/>
    <n v="13800000"/>
    <n v="563.08190000000002"/>
    <s v="IT System Development"/>
    <n v="255"/>
    <n v="110"/>
    <e v="#REF!"/>
    <n v="2007"/>
    <n v="3"/>
    <s v="San Jose"/>
    <s v="San Jose"/>
    <s v="Palo Alto"/>
    <x v="9"/>
  </r>
  <r>
    <n v="770"/>
    <s v="https://www.inc.com/profile/axiologic-solutions"/>
    <s v="Axiologic Solutions"/>
    <s v="axiologicsolutions.com"/>
    <s v="39.3 Million"/>
    <n v="39300000"/>
    <n v="561.84699999999998"/>
    <s v="Government Services"/>
    <n v="105"/>
    <n v="25"/>
    <e v="#REF!"/>
    <n v="2009"/>
    <n v="4"/>
    <s v="Washington, DC"/>
    <s v="Washington"/>
    <s v="Fairfax"/>
    <x v="7"/>
  </r>
  <r>
    <n v="771"/>
    <s v="https://www.inc.com/profile/skar-audio"/>
    <s v="Skar Audio"/>
    <s v="skaraudio.com"/>
    <s v="10.9 Million"/>
    <n v="10900000"/>
    <n v="560.54449999999997"/>
    <s v="Consumer Products &amp; Services"/>
    <n v="11"/>
    <n v="8"/>
    <e v="#REF!"/>
    <n v="2012"/>
    <n v="1"/>
    <s v="Tampa"/>
    <s v="Tampa"/>
    <s v="Tampa"/>
    <x v="5"/>
  </r>
  <r>
    <n v="772"/>
    <s v="https://www.inc.com/profile/amerikas"/>
    <s v="Amerikas"/>
    <s v="amerikas.com"/>
    <s v="3.5 Million"/>
    <n v="3500000"/>
    <n v="560.48760000000004"/>
    <s v="Business Products &amp; Services"/>
    <n v="6"/>
    <n v="2"/>
    <e v="#REF!"/>
    <n v="2013"/>
    <n v="2"/>
    <s v="New York City"/>
    <s v="New York City"/>
    <s v="New York"/>
    <x v="12"/>
  </r>
  <r>
    <n v="773"/>
    <s v="https://www.inc.com/profile/clutch"/>
    <s v="Clutch"/>
    <s v="http://clutch.co"/>
    <s v="8.1 Million"/>
    <n v="8100000"/>
    <n v="559.31219999999996"/>
    <s v="Advertising &amp; Marketing"/>
    <n v="49"/>
    <n v="5"/>
    <e v="#REF!"/>
    <n v="2013"/>
    <n v="2"/>
    <s v="Washington, DC"/>
    <s v="Washington"/>
    <s v="Washington"/>
    <x v="34"/>
  </r>
  <r>
    <n v="774"/>
    <s v="https://www.inc.com/profile/the-garage-group"/>
    <s v="The Garage Group"/>
    <s v="thegaragegroup.com"/>
    <s v="4.6 Million"/>
    <n v="4600000"/>
    <n v="558.39940000000001"/>
    <s v="Business Products &amp; Services"/>
    <n v="25"/>
    <n v="5"/>
    <e v="#REF!"/>
    <n v="2010"/>
    <n v="3"/>
    <s v="Cincinnati"/>
    <s v="Cincinnati"/>
    <s v="CINCINNATI"/>
    <x v="8"/>
  </r>
  <r>
    <n v="775"/>
    <s v="https://www.inc.com/profile/newswatch"/>
    <s v="NewsWatch"/>
    <s v="newswatchtv.com"/>
    <s v="2.6 Million"/>
    <n v="2600000"/>
    <n v="557.80539999999996"/>
    <s v="Media"/>
    <n v="28"/>
    <n v="5"/>
    <e v="#REF!"/>
    <n v="1989"/>
    <n v="1"/>
    <s v="Washington, DC"/>
    <s v="Washington"/>
    <s v="Arlington"/>
    <x v="7"/>
  </r>
  <r>
    <n v="776"/>
    <s v="https://www.inc.com/profile/warrior-media"/>
    <s v="Warrior Media"/>
    <s v="warriormade.com"/>
    <s v="14.6 Million"/>
    <n v="14600000"/>
    <n v="557.17830000000004"/>
    <s v="Health"/>
    <n v="33"/>
    <n v="4"/>
    <e v="#REF!"/>
    <n v="2012"/>
    <n v="4"/>
    <s v=""/>
    <s v="-"/>
    <s v="Santa Cruz"/>
    <x v="9"/>
  </r>
  <r>
    <n v="777"/>
    <s v="https://www.inc.com/profile/unified-building-group"/>
    <s v="Unified Building Group"/>
    <s v="http://unifiedbuildinggroup.com"/>
    <s v="7.2 Million"/>
    <n v="7200000"/>
    <n v="556.53110000000004"/>
    <s v="Construction"/>
    <n v="10"/>
    <n v="4"/>
    <e v="#REF!"/>
    <n v="2012"/>
    <n v="1"/>
    <s v="Boulder, CO"/>
    <s v="Boulder"/>
    <s v="Louisville"/>
    <x v="10"/>
  </r>
  <r>
    <n v="778"/>
    <s v="https://www.inc.com/profile/team-adhoc"/>
    <s v="Team Adhoc"/>
    <s v="teamadhoc.com"/>
    <s v="5.1 Million"/>
    <n v="5100000"/>
    <n v="555.72919999999999"/>
    <s v="Business Products &amp; Services"/>
    <n v="75"/>
    <n v="5"/>
    <e v="#REF!"/>
    <n v="2014"/>
    <n v="1"/>
    <s v="Los Angeles"/>
    <s v="Los Angeles"/>
    <s v="Pasadena"/>
    <x v="9"/>
  </r>
  <r>
    <n v="779"/>
    <s v="https://www.inc.com/profile/dynamo"/>
    <s v="Dynamo"/>
    <s v="http://godynamo.co"/>
    <s v="5.6 Million"/>
    <n v="5600000"/>
    <n v="555.35829999999999"/>
    <s v="Business Products &amp; Services"/>
    <n v="25"/>
    <n v="9"/>
    <e v="#REF!"/>
    <n v="2014"/>
    <n v="1"/>
    <s v="Omaha-Council Bluffs, NE-IA"/>
    <s v="Omaha-Council Bluffs"/>
    <s v="Omaha"/>
    <x v="35"/>
  </r>
  <r>
    <n v="780"/>
    <s v="https://www.inc.com/profile/kaimetrix"/>
    <s v="Kaimetrix"/>
    <s v="kaimetrix.com"/>
    <s v="5 Million"/>
    <n v="5000000"/>
    <n v="554.61879999999996"/>
    <s v="Government Services"/>
    <n v="29"/>
    <n v="5"/>
    <e v="#REF!"/>
    <n v="2013"/>
    <n v="2"/>
    <s v="Raleigh, NC"/>
    <s v="Raleigh"/>
    <s v="Holly Springs"/>
    <x v="18"/>
  </r>
  <r>
    <n v="781"/>
    <s v="https://www.inc.com/profile/dsd-merchandisers"/>
    <s v="DSD Merchandisers"/>
    <s v="dsdmerchandisers.com"/>
    <s v="25.4 Million"/>
    <n v="25400000"/>
    <n v="553.11289999999997"/>
    <s v="Food &amp; Beverage"/>
    <n v="120"/>
    <n v="18"/>
    <e v="#REF!"/>
    <n v="1996"/>
    <n v="1"/>
    <s v="San Francisco"/>
    <s v="San Francisco"/>
    <s v=":Livermore"/>
    <x v="9"/>
  </r>
  <r>
    <n v="782"/>
    <s v="https://www.inc.com/profile/synergy-home"/>
    <s v="Synergy Home"/>
    <s v="mysynergyhome.com"/>
    <s v="4 Million"/>
    <n v="4000000"/>
    <n v="552.60109999999997"/>
    <s v="Consumer Products &amp; Services"/>
    <n v="29"/>
    <n v="16"/>
    <e v="#REF!"/>
    <n v="2014"/>
    <n v="1"/>
    <s v=""/>
    <s v="-"/>
    <s v="Lexington"/>
    <x v="14"/>
  </r>
  <r>
    <n v="783"/>
    <s v="https://www.inc.com/profile/rpm"/>
    <s v="RPM"/>
    <s v="loadrpm.com"/>
    <s v="172.5 Million"/>
    <n v="172500000"/>
    <n v="552.48"/>
    <s v="Logistics &amp; Transportation"/>
    <n v="155"/>
    <n v="41"/>
    <e v="#REF!"/>
    <n v="2012"/>
    <n v="6"/>
    <s v="Detroit"/>
    <s v="Detroit"/>
    <s v="ROYAL OAK"/>
    <x v="20"/>
  </r>
  <r>
    <n v="784"/>
    <s v="https://www.inc.com/profile/adcellerant"/>
    <s v="AdCellerant"/>
    <s v="adcellerant.com"/>
    <s v="14.3 Million"/>
    <n v="14300000"/>
    <n v="551.5154"/>
    <s v="Advertising &amp; Marketing"/>
    <n v="43"/>
    <n v="17"/>
    <e v="#REF!"/>
    <n v="2013"/>
    <n v="2"/>
    <s v="Denver"/>
    <s v="Denver"/>
    <s v="Denver"/>
    <x v="10"/>
  </r>
  <r>
    <n v="785"/>
    <s v="https://www.inc.com/profile/branded-group"/>
    <s v="Branded Group"/>
    <s v="branded-group.com"/>
    <s v="22.5 Million"/>
    <n v="22500000"/>
    <n v="549.92520000000002"/>
    <s v="Construction"/>
    <n v="76"/>
    <n v="15"/>
    <e v="#REF!"/>
    <n v="2014"/>
    <n v="2"/>
    <s v="Los Angeles"/>
    <s v="Los Angeles"/>
    <s v="Anaheim"/>
    <x v="9"/>
  </r>
  <r>
    <n v="786"/>
    <s v="https://www.inc.com/profile/us-business-funding"/>
    <s v="US Business Funding"/>
    <s v="http://usbfund.com"/>
    <s v="14.8 Million"/>
    <n v="14800000"/>
    <n v="548.98009999999999"/>
    <s v="Financial Services"/>
    <n v="50"/>
    <n v="20"/>
    <e v="#REF!"/>
    <n v="2008"/>
    <n v="3"/>
    <s v="Los Angeles"/>
    <s v="Los Angeles"/>
    <s v="Santa Ana"/>
    <x v="9"/>
  </r>
  <r>
    <n v="787"/>
    <s v="https://www.inc.com/profile/shipex"/>
    <s v="ShipEX"/>
    <s v="http://shipex.com"/>
    <s v="114.5 Million"/>
    <n v="114500000"/>
    <n v="548.44849999999997"/>
    <s v="Logistics &amp; Transportation"/>
    <n v="465"/>
    <n v="122"/>
    <e v="#REF!"/>
    <n v="2007"/>
    <n v="3"/>
    <s v="Salt Lake City"/>
    <s v="Salt Lake City"/>
    <s v="Salt Lake City"/>
    <x v="16"/>
  </r>
  <r>
    <n v="788"/>
    <s v="https://www.inc.com/profile/the-rx-advocates"/>
    <s v="The Rx Advocates"/>
    <s v="patientassistanceprograms.com"/>
    <s v="2.3 Million"/>
    <n v="2300000"/>
    <n v="548.04290000000003"/>
    <s v="Health"/>
    <n v="18"/>
    <n v="6"/>
    <e v="#REF!"/>
    <n v="2013"/>
    <n v="1"/>
    <s v="Miami"/>
    <s v="Miami"/>
    <s v="Boca Raton"/>
    <x v="5"/>
  </r>
  <r>
    <n v="789"/>
    <s v="https://www.inc.com/profile/octane-energy"/>
    <s v="Octane Energy"/>
    <s v="octane-energy.com"/>
    <s v="16.2 Million"/>
    <n v="16200000"/>
    <n v="546.95590000000004"/>
    <s v="Energy"/>
    <n v="75"/>
    <n v="15"/>
    <e v="#REF!"/>
    <n v="2013"/>
    <n v="2"/>
    <s v=""/>
    <s v="-"/>
    <s v="Midland"/>
    <x v="2"/>
  </r>
  <r>
    <n v="790"/>
    <s v="https://www.inc.com/profile/the-leads-network"/>
    <s v="The Leads Network"/>
    <s v="theleadsnetwork.com"/>
    <s v="6.3 Million"/>
    <n v="6300000"/>
    <n v="546.24109999999996"/>
    <s v="Health"/>
    <n v="12"/>
    <n v="6"/>
    <e v="#REF!"/>
    <n v="2003"/>
    <n v="4"/>
    <s v=""/>
    <s v="-"/>
    <s v="Covingtom"/>
    <x v="38"/>
  </r>
  <r>
    <n v="791"/>
    <s v="https://www.inc.com/profile/trusource-consulting-group"/>
    <s v="TruSource Consulting Group"/>
    <s v="trusourcegroup.com"/>
    <s v="5.7 Million"/>
    <n v="5700000"/>
    <n v="545.65840000000003"/>
    <s v="Business Products &amp; Services"/>
    <n v="30"/>
    <n v="5"/>
    <e v="#REF!"/>
    <n v="2014"/>
    <n v="1"/>
    <s v="San Francisco"/>
    <s v="San Francisco"/>
    <s v="Walnut Creek"/>
    <x v="9"/>
  </r>
  <r>
    <n v="792"/>
    <s v="https://www.inc.com/profile/jp-services"/>
    <s v="JP Services"/>
    <s v="jpservices.com"/>
    <s v="44.2 Million"/>
    <n v="44200000"/>
    <n v="545.33640000000003"/>
    <s v="Construction"/>
    <n v="105"/>
    <n v="41"/>
    <e v="#REF!"/>
    <n v="2011"/>
    <n v="4"/>
    <s v="Houston"/>
    <s v="Houston"/>
    <s v="Houston"/>
    <x v="2"/>
  </r>
  <r>
    <n v="793"/>
    <s v="https://www.inc.com/profile/blake-willson-group"/>
    <s v="Blake Willson Group"/>
    <s v="blakewillsongroup.com"/>
    <s v="2.3 Million"/>
    <n v="2300000"/>
    <n v="542.22460000000001"/>
    <s v="Government Services"/>
    <n v="17"/>
    <n v="2"/>
    <e v="#REF!"/>
    <n v="2013"/>
    <n v="1"/>
    <s v="Washington, DC"/>
    <s v="Washington"/>
    <s v="Tysons"/>
    <x v="7"/>
  </r>
  <r>
    <n v="794"/>
    <s v="https://www.inc.com/profile/CloudQ"/>
    <s v="CloudQ"/>
    <s v="http://syrainfotek.com"/>
    <s v="11 Million"/>
    <n v="11000000"/>
    <n v="540.57860000000005"/>
    <s v="IT System Development"/>
    <n v="110"/>
    <n v="40"/>
    <e v="#REF!"/>
    <n v="2013"/>
    <n v="2"/>
    <s v="Atlanta"/>
    <s v="Atlanta"/>
    <s v="Alpharetta"/>
    <x v="13"/>
  </r>
  <r>
    <n v="795"/>
    <s v="https://www.inc.com/profile/natix"/>
    <s v="Natix"/>
    <s v="natix.com"/>
    <s v="7.3 Million"/>
    <n v="7300000"/>
    <n v="540.01199999999994"/>
    <s v="Business Products &amp; Services"/>
    <n v="7"/>
    <n v="3"/>
    <e v="#REF!"/>
    <n v="2012"/>
    <n v="3"/>
    <s v="Sacramento, CA"/>
    <s v="Sacramento"/>
    <s v="Meadow Vista"/>
    <x v="9"/>
  </r>
  <r>
    <n v="796"/>
    <s v="https://www.inc.com/profile/indev"/>
    <s v="Indev"/>
    <s v="indev.com"/>
    <s v="11.3 Million"/>
    <n v="11300000"/>
    <n v="538.82320000000004"/>
    <s v="Government Services"/>
    <n v="150"/>
    <n v="8"/>
    <e v="#REF!"/>
    <n v="2013"/>
    <n v="2"/>
    <s v="Washington, DC"/>
    <s v="Washington"/>
    <s v="Arlington"/>
    <x v="7"/>
  </r>
  <r>
    <n v="797"/>
    <s v="https://www.inc.com/profile/torklaw"/>
    <s v="TorkLaw"/>
    <s v="http://torklaw.com"/>
    <s v="8.4 Million"/>
    <n v="8400000"/>
    <n v="538.46"/>
    <s v="Consumer Products &amp; Services"/>
    <n v="31"/>
    <n v="4"/>
    <e v="#REF!"/>
    <n v="2012"/>
    <n v="1"/>
    <s v="Los Angeles"/>
    <s v="Los Angeles"/>
    <s v="Los Angeles"/>
    <x v="9"/>
  </r>
  <r>
    <n v="798"/>
    <s v="https://www.inc.com/profile/the-linked-strategies-group"/>
    <s v="The Linked Strategies Group"/>
    <s v="linkedstrategies.com"/>
    <s v="2.2 Million"/>
    <n v="2200000"/>
    <n v="537.92049999999995"/>
    <s v="Advertising &amp; Marketing"/>
    <n v="20"/>
    <n v="2"/>
    <e v="#REF!"/>
    <n v="2011"/>
    <n v="1"/>
    <s v=""/>
    <s v="-"/>
    <s v="Akron"/>
    <x v="8"/>
  </r>
  <r>
    <n v="799"/>
    <s v="https://www.inc.com/profile/health-recovery-solutions"/>
    <s v="Health Recovery Solutions"/>
    <s v="healthrecoverysolutions.com"/>
    <s v="6.3 Million"/>
    <n v="6300000"/>
    <n v="537.79510000000005"/>
    <s v="Health"/>
    <n v="46"/>
    <n v="6"/>
    <e v="#REF!"/>
    <n v="2012"/>
    <n v="2"/>
    <s v="New York City"/>
    <s v="New York City"/>
    <s v="Hoboken"/>
    <x v="6"/>
  </r>
  <r>
    <n v="800"/>
    <s v="https://www.inc.com/profile/foresight-wealth-management"/>
    <s v="Foresight Wealth Management"/>
    <s v="http://foresightmgt.com"/>
    <s v="3.5 Million"/>
    <n v="3500000"/>
    <n v="536.19759999999997"/>
    <s v="Financial Services"/>
    <n v="30"/>
    <n v="10"/>
    <e v="#REF!"/>
    <n v="2010"/>
    <n v="2"/>
    <s v="Salt Lake City"/>
    <s v="Salt Lake City"/>
    <s v="Draper"/>
    <x v="16"/>
  </r>
  <r>
    <n v="801"/>
    <s v="https://www.inc.com/profile/ingram-fire-protection"/>
    <s v="Ingram Fire Protection"/>
    <s v="ingramfire.com"/>
    <s v="3.2 Million"/>
    <n v="3200000"/>
    <n v="535.48469999999998"/>
    <s v="Construction"/>
    <n v="13"/>
    <n v="3"/>
    <e v="#REF!"/>
    <n v="2013"/>
    <n v="1"/>
    <s v="San Francisco"/>
    <s v="San Francisco"/>
    <s v="Hayward"/>
    <x v="9"/>
  </r>
  <r>
    <n v="802"/>
    <s v="https://www.inc.com/profile/spatial-front"/>
    <s v="Spatial Front"/>
    <s v="spatialfront.com"/>
    <s v="18.4 Million"/>
    <n v="18400000"/>
    <n v="533.70640000000003"/>
    <s v="Government Services"/>
    <n v="80"/>
    <n v="20"/>
    <e v="#REF!"/>
    <n v="2008"/>
    <n v="2"/>
    <s v="Washington, DC"/>
    <s v="Washington"/>
    <s v="McLean"/>
    <x v="7"/>
  </r>
  <r>
    <n v="803"/>
    <s v="https://www.inc.com/profile/bean-box"/>
    <s v="Bean Box"/>
    <s v="http://beanbox.com"/>
    <s v="3 Million"/>
    <n v="3000000"/>
    <n v="533.63580000000002"/>
    <s v="Retail"/>
    <n v="7"/>
    <n v="3"/>
    <e v="#REF!"/>
    <n v="2014"/>
    <n v="1"/>
    <s v="Seattle"/>
    <s v="Seattle"/>
    <s v="Seattle"/>
    <x v="11"/>
  </r>
  <r>
    <n v="804"/>
    <s v="https://www.inc.com/profile/fifth-wheel-freight"/>
    <s v="Fifth Wheel Freight"/>
    <s v="fifthwheelfreight.com"/>
    <s v="35.6 Million"/>
    <n v="35600000"/>
    <n v="532.72630000000004"/>
    <s v="Logistics &amp; Transportation"/>
    <n v="68"/>
    <n v="7"/>
    <e v="#REF!"/>
    <n v="2012"/>
    <n v="3"/>
    <s v=""/>
    <s v="-"/>
    <s v="Kentwood"/>
    <x v="20"/>
  </r>
  <r>
    <n v="805"/>
    <s v="https://www.inc.com/profile/us-cargo-link"/>
    <s v="US Cargo Link"/>
    <s v="http://uscargolink.com"/>
    <s v="5.7 Million"/>
    <n v="5700000"/>
    <n v="532.50559999999996"/>
    <s v="Logistics &amp; Transportation"/>
    <n v="20"/>
    <n v="4"/>
    <e v="#REF!"/>
    <n v="2011"/>
    <n v="1"/>
    <s v="Dallas"/>
    <s v="Dallas"/>
    <s v="Grapevine"/>
    <x v="2"/>
  </r>
  <r>
    <n v="806"/>
    <s v="https://www.inc.com/profile/ibex-it-business-experts"/>
    <s v="IBEX IT Business Experts"/>
    <s v="ibexexperts.com"/>
    <s v="5.8 Million"/>
    <n v="5800000"/>
    <n v="531.15859999999998"/>
    <s v="Government Services"/>
    <n v="80"/>
    <n v="20"/>
    <e v="#REF!"/>
    <n v="2012"/>
    <n v="2"/>
    <s v="Atlanta"/>
    <s v="Atlanta"/>
    <s v="Sandy Springs,"/>
    <x v="13"/>
  </r>
  <r>
    <n v="807"/>
    <s v="https://www.inc.com/profile/yoga-international"/>
    <s v="Yoga International"/>
    <s v="yogainternational.com"/>
    <s v="6.5 Million"/>
    <n v="6500000"/>
    <n v="531.00459999999998"/>
    <s v="Media"/>
    <n v="39"/>
    <n v="13"/>
    <e v="#REF!"/>
    <n v="2014"/>
    <n v="2"/>
    <s v=""/>
    <s v="-"/>
    <s v="Honesdale"/>
    <x v="4"/>
  </r>
  <r>
    <n v="808"/>
    <s v="https://www.inc.com/profile/health-and-commerce"/>
    <s v="Health and Commerce"/>
    <s v="healthandcommerce.com"/>
    <s v="4.3 Million"/>
    <n v="4300000"/>
    <n v="531.00450000000001"/>
    <s v="Advertising &amp; Marketing"/>
    <n v="16"/>
    <n v="2"/>
    <e v="#REF!"/>
    <n v="2015"/>
    <n v="1"/>
    <s v=""/>
    <s v="-"/>
    <s v="Santa Rosa"/>
    <x v="9"/>
  </r>
  <r>
    <n v="809"/>
    <s v="https://www.inc.com/profile/beauty-by-earth"/>
    <s v="Beauty by Earth"/>
    <s v="beautybyearth.com"/>
    <s v="6.4 Million"/>
    <n v="6400000"/>
    <n v="528.05899999999997"/>
    <s v="Consumer Products &amp; Services"/>
    <n v="7"/>
    <n v="2"/>
    <e v="#REF!"/>
    <n v="2014"/>
    <n v="1"/>
    <s v="Dallas"/>
    <s v="Dallas"/>
    <s v="Bartonville"/>
    <x v="2"/>
  </r>
  <r>
    <n v="810"/>
    <s v="https://www.inc.com/profile/supplykick"/>
    <s v="SupplyKick"/>
    <s v="supplykick.com"/>
    <s v="23.6 Million"/>
    <n v="23600000"/>
    <n v="527.40809999999999"/>
    <s v="Retail"/>
    <n v="28"/>
    <n v="10"/>
    <e v="#REF!"/>
    <n v="2013"/>
    <n v="3"/>
    <s v="Indianapolis, IN"/>
    <s v="Indianapolis"/>
    <s v="Indianapolis"/>
    <x v="33"/>
  </r>
  <r>
    <n v="811"/>
    <s v="https://www.inc.com/profile/grillaholics"/>
    <s v="Grillaholics"/>
    <s v="grillaholics.com"/>
    <s v="2.7 Million"/>
    <n v="2700000"/>
    <n v="527.20259999999996"/>
    <s v="Retail"/>
    <n v="3"/>
    <n v="2"/>
    <e v="#REF!"/>
    <n v="2014"/>
    <n v="1"/>
    <s v="St. Louis, MO-IL"/>
    <s v="St. Louis"/>
    <s v="New Melle"/>
    <x v="32"/>
  </r>
  <r>
    <n v="812"/>
    <s v="https://www.inc.com/profile/zamp-hr"/>
    <s v="Zamp HR"/>
    <s v="http://zamphr.com"/>
    <s v="146.8 Million"/>
    <n v="146800000"/>
    <n v="526.76779999999997"/>
    <s v="Human Resources"/>
    <n v="30"/>
    <n v="7"/>
    <e v="#REF!"/>
    <n v="2014"/>
    <n v="1"/>
    <s v="Provo-Orem, UT"/>
    <s v="Provo-Orem"/>
    <s v="Orem"/>
    <x v="16"/>
  </r>
  <r>
    <n v="813"/>
    <s v="https://www.inc.com/profile/shepherd-search-group"/>
    <s v="Shepherd Search Group"/>
    <s v="shepherdsg.com"/>
    <s v="7.2 Million"/>
    <n v="7200000"/>
    <n v="525.95240000000001"/>
    <s v="Human Resources"/>
    <n v="56"/>
    <n v="12"/>
    <e v="#REF!"/>
    <n v="2001"/>
    <n v="2"/>
    <s v="San Diego"/>
    <s v="San Diego"/>
    <s v="San Diego"/>
    <x v="9"/>
  </r>
  <r>
    <n v="814"/>
    <s v="https://www.inc.com/profile/beautech-power-systems"/>
    <s v="BeauTech Power Systems"/>
    <s v="beautech.aero"/>
    <s v="84.7 Million"/>
    <n v="84700000"/>
    <n v="525.69230000000005"/>
    <s v="Business Products &amp; Services"/>
    <n v="14"/>
    <n v="5"/>
    <e v="#REF!"/>
    <n v="2011"/>
    <n v="1"/>
    <s v="Dallas"/>
    <s v="Dallas"/>
    <s v="Dallas"/>
    <x v="2"/>
  </r>
  <r>
    <n v="815"/>
    <s v="https://www.inc.com/profile/proximity-learning"/>
    <s v="Proximity Learning"/>
    <s v="proxlearn.com"/>
    <s v="7 Million"/>
    <n v="7000000"/>
    <n v="525.59910000000002"/>
    <s v="Education"/>
    <n v="200"/>
    <n v="21"/>
    <e v="#REF!"/>
    <n v="2009"/>
    <n v="2"/>
    <s v="Austin"/>
    <s v="Austin"/>
    <s v="Austin"/>
    <x v="2"/>
  </r>
  <r>
    <n v="816"/>
    <s v="https://www.inc.com/profile/olly-pbc"/>
    <s v="Olly"/>
    <s v="http://olly.com"/>
    <s v="75 Million"/>
    <n v="75000000"/>
    <n v="525.5163"/>
    <s v="Health"/>
    <n v="60"/>
    <n v="10"/>
    <e v="#REF!"/>
    <n v="2015"/>
    <n v="1"/>
    <s v="San Francisco"/>
    <s v="San Francisco"/>
    <s v="San Francisco"/>
    <x v="9"/>
  </r>
  <r>
    <n v="817"/>
    <s v="https://www.inc.com/profile/cgc-consulting"/>
    <s v="CGC Consulting"/>
    <s v="cgcconsult.com"/>
    <s v="18.1 Million"/>
    <n v="18100000"/>
    <n v="523.53710000000001"/>
    <s v="Engineering"/>
    <n v="124"/>
    <n v="15"/>
    <e v="#REF!"/>
    <n v="2009"/>
    <n v="1"/>
    <s v="Philadelphia"/>
    <s v="Philadelphia"/>
    <s v="Wilmington"/>
    <x v="44"/>
  </r>
  <r>
    <n v="818"/>
    <s v="https://www.inc.com/profile/fybercom"/>
    <s v="FyberCom"/>
    <s v="fybercom.net"/>
    <s v="3.1 Million"/>
    <n v="3100000"/>
    <n v="522.5213"/>
    <s v="Telecommunications"/>
    <n v="36"/>
    <n v="12"/>
    <e v="#REF!"/>
    <n v="2012"/>
    <n v="2"/>
    <s v=""/>
    <s v="-"/>
    <s v="Idaho Falls"/>
    <x v="15"/>
  </r>
  <r>
    <n v="819"/>
    <s v="https://www.inc.com/profile/ametros"/>
    <s v="Ametros"/>
    <s v="ametros.com"/>
    <s v="9.2 Million"/>
    <n v="9200000"/>
    <n v="521.81870000000004"/>
    <s v="Health"/>
    <n v="89"/>
    <n v="17"/>
    <e v="#REF!"/>
    <n v="2010"/>
    <n v="2"/>
    <s v="Boston"/>
    <s v="Boston"/>
    <s v="Wilmington, MA"/>
    <x v="24"/>
  </r>
  <r>
    <n v="820"/>
    <s v="https://www.inc.com/profile/greek-house"/>
    <s v="Greek House"/>
    <s v="http://greekhouse.org"/>
    <s v="2.4 Million"/>
    <n v="2400000"/>
    <n v="521.67849999999999"/>
    <s v="Consumer Products &amp; Services"/>
    <n v="24"/>
    <n v="3"/>
    <e v="#REF!"/>
    <n v="2013"/>
    <n v="1"/>
    <s v="Los Angeles"/>
    <s v="Los Angeles"/>
    <s v="Los Angeles"/>
    <x v="9"/>
  </r>
  <r>
    <n v="821"/>
    <s v="https://www.inc.com/profile/the-ricciardi-group"/>
    <s v="The Ricciardi Group"/>
    <s v="thericciardigroup.com"/>
    <s v="2.7 Million"/>
    <n v="2700000"/>
    <n v="521.58479999999997"/>
    <s v="Advertising &amp; Marketing"/>
    <n v="10"/>
    <n v="1"/>
    <e v="#REF!"/>
    <n v="2014"/>
    <n v="1"/>
    <s v="New York City"/>
    <s v="New York City"/>
    <s v="New York"/>
    <x v="12"/>
  </r>
  <r>
    <n v="822"/>
    <s v="https://www.inc.com/profile/blackstone-fire-control"/>
    <s v="Blackstone Fire Control"/>
    <s v="blackstonefsi.com"/>
    <s v="8.2 Million"/>
    <n v="8199999.9999999991"/>
    <n v="519.39710000000002"/>
    <s v="Construction"/>
    <n v="43"/>
    <n v="6"/>
    <e v="#REF!"/>
    <n v="2014"/>
    <n v="1"/>
    <s v=""/>
    <s v="-"/>
    <s v="Greensboro"/>
    <x v="18"/>
  </r>
  <r>
    <n v="823"/>
    <s v="https://www.inc.com/profile/levementum"/>
    <s v="Levementum"/>
    <s v="levdigital.com"/>
    <s v="19.5 Million"/>
    <n v="19500000"/>
    <n v="518.39260000000002"/>
    <s v="Business Products &amp; Services"/>
    <n v="103"/>
    <n v="25"/>
    <e v="#REF!"/>
    <n v="2006"/>
    <n v="1"/>
    <s v="Phoenix"/>
    <s v="Phoenix"/>
    <s v="Indianapolis"/>
    <x v="33"/>
  </r>
  <r>
    <n v="824"/>
    <s v="https://www.inc.com/profile/key-tower"/>
    <s v="Key Tower"/>
    <s v="keytower.com"/>
    <s v="4.5 Million"/>
    <n v="4500000"/>
    <n v="518.02850000000001"/>
    <s v="Telecommunications"/>
    <n v="50"/>
    <n v="15"/>
    <e v="#REF!"/>
    <n v="2014"/>
    <n v="1"/>
    <s v="Chicago"/>
    <s v="Chicago"/>
    <s v="Chicao"/>
    <x v="27"/>
  </r>
  <r>
    <n v="825"/>
    <s v="https://www.inc.com/profile/kids-in-the-game"/>
    <s v="Kids in the Game"/>
    <s v="kidsinthegame.com"/>
    <s v="3.7 Million"/>
    <n v="3700000"/>
    <n v="517.30349999999999"/>
    <s v="Education"/>
    <n v="150"/>
    <n v="30"/>
    <e v="#REF!"/>
    <n v="2013"/>
    <n v="2"/>
    <s v="New York City"/>
    <s v="New York City"/>
    <s v="New York"/>
    <x v="12"/>
  </r>
  <r>
    <n v="826"/>
    <s v="https://www.inc.com/profile/hubb"/>
    <s v="Hubb"/>
    <s v="http://hubb.me"/>
    <s v="4 Million"/>
    <n v="4000000"/>
    <n v="516.48059999999998"/>
    <s v="Business Products &amp; Services"/>
    <n v="50"/>
    <n v="13"/>
    <e v="#REF!"/>
    <n v="2015"/>
    <n v="1"/>
    <s v=""/>
    <s v="-"/>
    <s v="Washington"/>
    <x v="11"/>
  </r>
  <r>
    <n v="827"/>
    <s v="https://www.inc.com/profile/body-del-sol-medical-spa"/>
    <s v="Body del Sol Medical Spa"/>
    <s v="bodydelsol.com"/>
    <s v="3.4 Million"/>
    <n v="3400000"/>
    <n v="515.57249999999999"/>
    <s v="Retail"/>
    <n v="10"/>
    <n v="5"/>
    <e v="#REF!"/>
    <n v="2010"/>
    <n v="2"/>
    <s v=""/>
    <s v="-"/>
    <s v="fresno"/>
    <x v="9"/>
  </r>
  <r>
    <n v="828"/>
    <s v="https://www.inc.com/profile/xero-shoes"/>
    <s v="Xero Shoes"/>
    <s v="xeroshoes.com"/>
    <s v="8.8 Million"/>
    <n v="8800000"/>
    <n v="515.4058"/>
    <s v="Consumer Products &amp; Services"/>
    <n v="33"/>
    <n v="6"/>
    <e v="#REF!"/>
    <n v="2010"/>
    <n v="3"/>
    <s v="Denver"/>
    <s v="Denver"/>
    <s v="Broomfield"/>
    <x v="10"/>
  </r>
  <r>
    <n v="829"/>
    <s v="https://www.inc.com/profile/bluecore"/>
    <s v="Bluecore"/>
    <s v="bluecore.com"/>
    <s v="24.3 Million"/>
    <n v="24300000"/>
    <n v="512.6748"/>
    <s v="Advertising &amp; Marketing"/>
    <n v="179"/>
    <n v="64"/>
    <e v="#REF!"/>
    <n v="2013"/>
    <n v="2"/>
    <s v="New York City"/>
    <s v="New York City"/>
    <s v="New York"/>
    <x v="12"/>
  </r>
  <r>
    <n v="830"/>
    <s v="https://www.inc.com/profile/valiant-residential"/>
    <s v="Valiant Residential"/>
    <s v="valiantresidential.com"/>
    <s v="4.2 Million"/>
    <n v="4200000"/>
    <n v="512.60559999999998"/>
    <s v="Real Estate"/>
    <n v="211"/>
    <n v="28"/>
    <e v="#REF!"/>
    <n v="1974"/>
    <n v="1"/>
    <s v="Dallas"/>
    <s v="Dallas"/>
    <s v="Dallas"/>
    <x v="2"/>
  </r>
  <r>
    <n v="831"/>
    <s v="https://www.inc.com/profile/flavors15"/>
    <s v="Flavors15"/>
    <s v="flavorsunited.com"/>
    <s v="4.5 Million"/>
    <n v="4500000"/>
    <n v="511.96249999999998"/>
    <s v="Manufacturing"/>
    <n v="13"/>
    <n v="4"/>
    <e v="#REF!"/>
    <n v="2015"/>
    <n v="1"/>
    <s v=""/>
    <s v="-"/>
    <s v="Miamisburg"/>
    <x v="8"/>
  </r>
  <r>
    <n v="832"/>
    <s v="https://www.inc.com/profile/passport"/>
    <s v="Passport"/>
    <s v="passportinc.com"/>
    <s v="21.7 Million"/>
    <n v="21700000"/>
    <n v="510.65469999999999"/>
    <s v="Software"/>
    <n v="218"/>
    <n v="58"/>
    <e v="#REF!"/>
    <n v="2010"/>
    <n v="2"/>
    <s v="Charlotte"/>
    <s v="Charlotte"/>
    <s v="Charlotte"/>
    <x v="18"/>
  </r>
  <r>
    <n v="833"/>
    <s v="https://www.inc.com/profile/integrative-physiatry"/>
    <s v="Integrative Physiatry"/>
    <s v="integrativephysiatry.com"/>
    <s v="5.1 Million"/>
    <n v="5100000"/>
    <n v="510.36430000000001"/>
    <s v="Health"/>
    <n v="46"/>
    <n v="2"/>
    <e v="#REF!"/>
    <n v="2014"/>
    <n v="1"/>
    <s v="Los Angeles"/>
    <s v="Los Angeles"/>
    <s v="Irvine"/>
    <x v="9"/>
  </r>
  <r>
    <n v="834"/>
    <s v="https://www.inc.com/profile/ipfolio"/>
    <s v="IPfolio"/>
    <s v="ipfolio.com"/>
    <s v="4.8 Million"/>
    <n v="4800000"/>
    <n v="509.71449999999999"/>
    <s v="Software"/>
    <n v="30"/>
    <n v="7"/>
    <e v="#REF!"/>
    <n v="2012"/>
    <n v="2"/>
    <s v="San Francisco"/>
    <s v="San Francisco"/>
    <s v="Berkeley"/>
    <x v="9"/>
  </r>
  <r>
    <n v="835"/>
    <s v="https://www.inc.com/profile/southern-designs"/>
    <s v="Southern Designs"/>
    <s v="http://southerndesigns.net"/>
    <s v="5.1 Million"/>
    <n v="5100000"/>
    <n v="508.64879999999999"/>
    <s v="Manufacturing"/>
    <n v="40"/>
    <n v="15"/>
    <e v="#REF!"/>
    <n v="2008"/>
    <n v="3"/>
    <s v=""/>
    <s v="-"/>
    <s v="Vidalia"/>
    <x v="38"/>
  </r>
  <r>
    <n v="836"/>
    <s v="https://www.inc.com/profile/sabio-mobile"/>
    <s v="Sabio Mobile"/>
    <s v="wwwsabiomobile.com"/>
    <s v="12.2 Million"/>
    <n v="12200000"/>
    <n v="508.0951"/>
    <s v="Advertising &amp; Marketing"/>
    <n v="50"/>
    <n v="10"/>
    <e v="#REF!"/>
    <n v="2014"/>
    <n v="1"/>
    <s v="Los Angeles"/>
    <s v="Los Angeles"/>
    <s v="Santa Monica"/>
    <x v="9"/>
  </r>
  <r>
    <n v="837"/>
    <s v="https://www.inc.com/profile/tellenger"/>
    <s v="Tellenger"/>
    <s v="tellenger.com"/>
    <s v="9.3 Million"/>
    <n v="9300000"/>
    <n v="507.1986"/>
    <s v="IT System Development"/>
    <n v="15"/>
    <n v="10"/>
    <e v="#REF!"/>
    <n v="2007"/>
    <n v="1"/>
    <s v="Washington, DC"/>
    <s v="Washington"/>
    <s v="Rockville"/>
    <x v="21"/>
  </r>
  <r>
    <n v="838"/>
    <s v="https://www.inc.com/profile/kodiak-cakes"/>
    <s v="Kodiak Cakes"/>
    <s v="kodiakcakes.com"/>
    <s v="102.2 Million"/>
    <n v="102200000"/>
    <n v="505.94499999999999"/>
    <s v="Food &amp; Beverage"/>
    <n v="63"/>
    <n v="8"/>
    <e v="#REF!"/>
    <n v="1995"/>
    <n v="2"/>
    <s v="Salt Lake City"/>
    <s v="Salt Lake City"/>
    <s v="Park City"/>
    <x v="16"/>
  </r>
  <r>
    <n v="839"/>
    <s v="https://www.inc.com/profile/us-aluminum-services"/>
    <s v="US Aluminum Services"/>
    <s v="davilacustomhomes.com"/>
    <s v="9.5 Million"/>
    <n v="9500000"/>
    <n v="503.97390000000001"/>
    <s v="Construction"/>
    <n v="15"/>
    <n v="5"/>
    <e v="#REF!"/>
    <n v="2010"/>
    <n v="6"/>
    <s v="Orlando, FL"/>
    <s v="Orlando"/>
    <s v="Orlando"/>
    <x v="5"/>
  </r>
  <r>
    <n v="840"/>
    <s v="https://www.inc.com/profile/trellis"/>
    <s v="Trellis"/>
    <s v="trellis.co"/>
    <s v="3.1 Million"/>
    <n v="3100000"/>
    <n v="503.86970000000002"/>
    <s v="IT System Development"/>
    <n v="51"/>
    <n v="8"/>
    <e v="#REF!"/>
    <n v="2012"/>
    <n v="1"/>
    <s v="Boston"/>
    <s v="Boston"/>
    <s v="Medford"/>
    <x v="24"/>
  </r>
  <r>
    <n v="841"/>
    <s v="https://www.inc.com/profile/sgt-cleans-car-wash"/>
    <s v="Sgt. Clean's Car Wash"/>
    <s v="sgtclean.com"/>
    <s v="5.5 Million"/>
    <n v="5500000"/>
    <n v="503.41300000000001"/>
    <s v="Retail"/>
    <n v="65"/>
    <n v="20"/>
    <e v="#REF!"/>
    <n v="2013"/>
    <n v="2"/>
    <s v="Cleveland"/>
    <s v="Cleveland"/>
    <s v="Westlake"/>
    <x v="8"/>
  </r>
  <r>
    <n v="842"/>
    <s v="https://www.inc.com/profile/coschedule"/>
    <s v="CoSchedule"/>
    <s v="coschedule.com"/>
    <s v="5.8 Million"/>
    <n v="5800000"/>
    <n v="502.49"/>
    <s v="Software"/>
    <n v="55"/>
    <n v="20"/>
    <e v="#REF!"/>
    <n v="2013"/>
    <n v="2"/>
    <s v=""/>
    <s v="-"/>
    <s v="Bismarck"/>
    <x v="30"/>
  </r>
  <r>
    <n v="843"/>
    <s v="https://www.inc.com/profile/merit321-launching-careers"/>
    <s v="Merit321, Launching Careers"/>
    <s v="merit321.com"/>
    <s v="2.9 Million"/>
    <n v="2900000"/>
    <n v="502.1592"/>
    <s v="Business Products &amp; Services"/>
    <n v="26"/>
    <n v="14"/>
    <e v="#REF!"/>
    <n v="2014"/>
    <n v="1"/>
    <s v="Washington, DC"/>
    <s v="Washington"/>
    <s v="Rockville"/>
    <x v="21"/>
  </r>
  <r>
    <n v="844"/>
    <s v="https://www.inc.com/profile/freight-right-global-logistics"/>
    <s v="Freight Right Global Logistics"/>
    <s v="freightright.com"/>
    <s v="11.1 Million"/>
    <n v="11100000"/>
    <n v="501.61399999999998"/>
    <s v="Logistics &amp; Transportation"/>
    <n v="16"/>
    <n v="4"/>
    <e v="#REF!"/>
    <n v="2007"/>
    <n v="3"/>
    <s v="Los Angeles"/>
    <s v="Los Angeles"/>
    <s v="La Crescenta"/>
    <x v="9"/>
  </r>
  <r>
    <n v="845"/>
    <s v="https://www.inc.com/profile/hqsoftware"/>
    <s v="HQSoftware"/>
    <s v="hqsoftwarelab.com"/>
    <s v="3 Million"/>
    <n v="3000000"/>
    <n v="501.399"/>
    <s v="Software"/>
    <n v="90"/>
    <n v="30"/>
    <e v="#REF!"/>
    <n v="2001"/>
    <n v="2"/>
    <s v="New York City"/>
    <s v="New York City"/>
    <s v="New York"/>
    <x v="12"/>
  </r>
  <r>
    <n v="846"/>
    <s v="https://www.inc.com/profile/bond-collective"/>
    <s v="Bond Collective"/>
    <s v="bondcollective.com"/>
    <s v="11.6 Million"/>
    <n v="11600000"/>
    <n v="501.04360000000003"/>
    <s v="Real Estate"/>
    <n v="32"/>
    <n v="5"/>
    <e v="#REF!"/>
    <n v="2013"/>
    <n v="2"/>
    <s v="New York City"/>
    <s v="New York City"/>
    <s v="New York"/>
    <x v="12"/>
  </r>
  <r>
    <n v="847"/>
    <s v="https://www.inc.com/profile/boll-and-branch"/>
    <s v="Boll &amp; Branch"/>
    <s v="http://bollandbranch.com"/>
    <s v="72.8 Million"/>
    <n v="72800000"/>
    <n v="500.94200000000001"/>
    <s v="Consumer Products &amp; Services"/>
    <n v="45"/>
    <n v="6"/>
    <e v="#REF!"/>
    <n v="2014"/>
    <n v="1"/>
    <s v="New York City"/>
    <s v="New York City"/>
    <s v="Summit"/>
    <x v="6"/>
  </r>
  <r>
    <n v="848"/>
    <s v="https://www.inc.com/profile/applepie-capital"/>
    <s v="ApplePie Capital"/>
    <s v="applepiecapital.com"/>
    <s v="4.9 Million"/>
    <n v="4900000"/>
    <n v="500.60829999999999"/>
    <s v="Financial Services"/>
    <n v="42"/>
    <n v="10"/>
    <e v="#REF!"/>
    <n v="2014"/>
    <n v="1"/>
    <s v="San Francisco"/>
    <s v="San Francisco"/>
    <s v="SF"/>
    <x v="9"/>
  </r>
  <r>
    <n v="849"/>
    <s v="https://www.inc.com/profile/carroll-organization"/>
    <s v="Carroll Organization"/>
    <s v="carrollorg.com"/>
    <s v="69.7 Million"/>
    <n v="69700000"/>
    <n v="499.68700000000001"/>
    <s v="Real Estate"/>
    <n v="850"/>
    <n v="350"/>
    <e v="#REF!"/>
    <n v="2004"/>
    <n v="1"/>
    <s v="Atlanta"/>
    <s v="Atlanta"/>
    <s v="Atlanta"/>
    <x v="13"/>
  </r>
  <r>
    <n v="850"/>
    <s v="https://www.inc.com/profile/teschglobal"/>
    <s v="TESCHGlobal"/>
    <s v="teschglobal.com"/>
    <s v="7 Million"/>
    <n v="7000000"/>
    <n v="499.04590000000002"/>
    <s v="IT Management"/>
    <n v="49"/>
    <n v="15"/>
    <e v="#REF!"/>
    <n v="2005"/>
    <n v="2"/>
    <s v="Milwaukee"/>
    <s v="Milwaukee"/>
    <s v="Grafton"/>
    <x v="19"/>
  </r>
  <r>
    <n v="851"/>
    <s v="https://www.inc.com/profile/zerobounce"/>
    <s v="ZeroBounce"/>
    <s v="zerobounce.net"/>
    <s v="3.5 Million"/>
    <n v="3500000"/>
    <n v="498.88729999999998"/>
    <s v="Business Products &amp; Services"/>
    <n v="27"/>
    <n v="4"/>
    <e v="#REF!"/>
    <n v="2013"/>
    <n v="1"/>
    <s v="Santa Barbara-Santa Maria-Goleta, CA"/>
    <s v="Santa Barbara-Santa Maria-Goleta"/>
    <s v="Boca Raton"/>
    <x v="5"/>
  </r>
  <r>
    <n v="852"/>
    <s v="https://www.inc.com/profile/hubstaff"/>
    <s v="Hubstaff"/>
    <s v="hubstaff.com"/>
    <s v="4.1 Million"/>
    <n v="4099999.9999999995"/>
    <n v="498.2928"/>
    <s v="Software"/>
    <n v="45"/>
    <n v="15"/>
    <e v="#REF!"/>
    <n v="2012"/>
    <n v="2"/>
    <s v="Indianapolis, IN"/>
    <s v="Indianapolis"/>
    <s v="Fishers"/>
    <x v="33"/>
  </r>
  <r>
    <n v="853"/>
    <s v="https://www.inc.com/profile/sei-chicago"/>
    <s v="SEI-Chicago"/>
    <s v="sei.com/chicago-office"/>
    <s v="5.4 Million"/>
    <n v="5400000"/>
    <n v="497.51850000000002"/>
    <s v="Business Products &amp; Services"/>
    <n v="20"/>
    <n v="5"/>
    <e v="#REF!"/>
    <n v="2014"/>
    <n v="2"/>
    <s v="Chicago"/>
    <s v="Chicago"/>
    <s v="Chicago"/>
    <x v="27"/>
  </r>
  <r>
    <n v="854"/>
    <s v="https://www.inc.com/profile/greenix-holdings"/>
    <s v="Greenix Holdings"/>
    <s v="greenixpc.com"/>
    <s v="14.6 Million"/>
    <n v="14600000"/>
    <n v="497.30079999999998"/>
    <s v="Environmental Services"/>
    <n v="617"/>
    <n v="37"/>
    <e v="#REF!"/>
    <n v="2011"/>
    <n v="1"/>
    <s v="Provo-Orem, UT"/>
    <s v="Provo-Orem"/>
    <s v="Orem"/>
    <x v="16"/>
  </r>
  <r>
    <n v="855"/>
    <s v="https://www.inc.com/profile/flywheel"/>
    <s v="Flywheel"/>
    <s v="getflywheel.com"/>
    <s v="14.4 Million"/>
    <n v="14400000"/>
    <n v="496.93610000000001"/>
    <s v="IT Management"/>
    <n v="174"/>
    <n v="26"/>
    <e v="#REF!"/>
    <n v="2012"/>
    <n v="2"/>
    <s v="Omaha-Council Bluffs, NE-IA"/>
    <s v="Omaha-Council Bluffs"/>
    <s v="Omaha"/>
    <x v="35"/>
  </r>
  <r>
    <n v="856"/>
    <s v="https://www.inc.com/profile/clear-touch"/>
    <s v="Clear Touch"/>
    <s v="getcleartouch.com"/>
    <s v="44.8 Million"/>
    <n v="44800000"/>
    <n v="495.94470000000001"/>
    <s v="Business Products &amp; Services"/>
    <n v="34"/>
    <n v="5"/>
    <e v="#REF!"/>
    <n v="2012"/>
    <n v="2"/>
    <s v=""/>
    <s v="-"/>
    <s v="Greenville"/>
    <x v="37"/>
  </r>
  <r>
    <n v="857"/>
    <s v="https://www.inc.com/profile/critical-project-services"/>
    <s v="Critical Project Services"/>
    <s v="cps-llc.com"/>
    <s v="20 Million"/>
    <n v="20000000"/>
    <n v="495.24939999999998"/>
    <s v="Construction"/>
    <n v="50"/>
    <n v="12"/>
    <e v="#REF!"/>
    <n v="2009"/>
    <n v="1"/>
    <s v="Dallas"/>
    <s v="Dallas"/>
    <s v="Dallas"/>
    <x v="2"/>
  </r>
  <r>
    <n v="858"/>
    <s v="https://www.inc.com/profile/kaizen-media-group"/>
    <s v="Kaizen Media Group"/>
    <s v="lifedaily.com"/>
    <s v="14.5 Million"/>
    <n v="14500000"/>
    <n v="495.17910000000001"/>
    <s v="Advertising &amp; Marketing"/>
    <n v="15"/>
    <n v="3"/>
    <e v="#REF!"/>
    <n v="2015"/>
    <n v="1"/>
    <s v="New York City"/>
    <s v="New York City"/>
    <s v="New York"/>
    <x v="12"/>
  </r>
  <r>
    <n v="859"/>
    <s v="https://www.inc.com/profile/lyon-stahl-investment-real-estate"/>
    <s v="Lyon Stahl Investment Real Estate"/>
    <s v="lyonstahl.com"/>
    <s v="6.5 Million"/>
    <n v="6500000"/>
    <n v="494.6105"/>
    <s v="Real Estate"/>
    <n v="53"/>
    <n v="5"/>
    <e v="#REF!"/>
    <n v="2014"/>
    <n v="1"/>
    <s v="Los Angeles"/>
    <s v="Los Angeles"/>
    <s v="El Segundo"/>
    <x v="9"/>
  </r>
  <r>
    <n v="860"/>
    <s v="https://www.inc.com/profile/wellbots"/>
    <s v="Wellbots"/>
    <s v="http://wellbots.com"/>
    <s v="2.9 Million"/>
    <n v="2900000"/>
    <n v="494.54090000000002"/>
    <s v="Consumer Products &amp; Services"/>
    <n v="15"/>
    <n v="2"/>
    <e v="#REF!"/>
    <n v="2014"/>
    <n v="1"/>
    <s v="New York City"/>
    <s v="New York City"/>
    <s v="New York"/>
    <x v="12"/>
  </r>
  <r>
    <n v="861"/>
    <s v="https://www.inc.com/profile/homeworks-energy"/>
    <s v="HomeWorks Energy"/>
    <s v="homeworksenergy.com"/>
    <s v="59.9 Million"/>
    <n v="59900000"/>
    <n v="494.31319999999999"/>
    <s v="Energy"/>
    <n v="366"/>
    <n v="149"/>
    <e v="#REF!"/>
    <n v="2012"/>
    <n v="4"/>
    <s v="Boston"/>
    <s v="Boston"/>
    <s v="Medford"/>
    <x v="24"/>
  </r>
  <r>
    <n v="862"/>
    <s v="https://www.inc.com/profile/the-agency-texas"/>
    <s v="The Agency Texas"/>
    <s v="theagencytexas.com"/>
    <s v="5.6 Million"/>
    <n v="5600000"/>
    <n v="493.81279999999998"/>
    <s v="Real Estate"/>
    <n v="75"/>
    <n v="5"/>
    <e v="#REF!"/>
    <n v="2013"/>
    <n v="1"/>
    <s v="Austin"/>
    <s v="Austin"/>
    <s v="Austin"/>
    <x v="2"/>
  </r>
  <r>
    <n v="863"/>
    <s v="https://www.inc.com/profile/hireology"/>
    <s v="Hireology"/>
    <s v="hireology.com"/>
    <s v="21.4 Million"/>
    <n v="21400000"/>
    <n v="493.11799999999999"/>
    <s v="Business Products &amp; Services"/>
    <n v="182"/>
    <n v="92"/>
    <e v="#REF!"/>
    <n v="2011"/>
    <n v="4"/>
    <s v="Chicago"/>
    <s v="Chicago"/>
    <s v="Chicago"/>
    <x v="27"/>
  </r>
  <r>
    <n v="864"/>
    <s v="https://www.inc.com/profile/omaze"/>
    <s v="Omaze"/>
    <s v="omaze.com"/>
    <s v="27 Million"/>
    <n v="27000000"/>
    <n v="493.11489999999998"/>
    <s v="Advertising &amp; Marketing"/>
    <n v="94"/>
    <n v="71"/>
    <e v="#REF!"/>
    <n v="2012"/>
    <n v="3"/>
    <s v="Los Angeles"/>
    <s v="Los Angeles"/>
    <s v="Los Angeles"/>
    <x v="9"/>
  </r>
  <r>
    <n v="865"/>
    <s v="https://www.inc.com/profile/billy-gene-is-marketing"/>
    <s v="Billy Gene Is Marketing"/>
    <s v="http://billygeneismarketing.com"/>
    <s v="7.5 Million"/>
    <n v="7500000"/>
    <n v="491.13799999999998"/>
    <s v="Advertising &amp; Marketing"/>
    <n v="24"/>
    <n v="9"/>
    <e v="#REF!"/>
    <n v="2015"/>
    <n v="1"/>
    <s v="San Diego"/>
    <s v="San Diego"/>
    <s v="San Diego"/>
    <x v="9"/>
  </r>
  <r>
    <n v="866"/>
    <s v="https://www.inc.com/profile/baseballism"/>
    <s v="Baseballism"/>
    <s v="http://baseballism.com"/>
    <s v="13 Million"/>
    <n v="13000000"/>
    <n v="490.55279999999999"/>
    <s v="Retail"/>
    <n v="115"/>
    <n v="30"/>
    <e v="#REF!"/>
    <n v="2012"/>
    <n v="1"/>
    <s v=""/>
    <s v="-"/>
    <s v="Portland"/>
    <x v="40"/>
  </r>
  <r>
    <n v="867"/>
    <s v="https://www.inc.com/profile/changeis"/>
    <s v="Changeis"/>
    <s v="changeis.com"/>
    <s v="14 Million"/>
    <n v="14000000"/>
    <n v="490.18650000000002"/>
    <s v="Government Services"/>
    <n v="86"/>
    <n v="24"/>
    <e v="#REF!"/>
    <n v="2009"/>
    <n v="4"/>
    <s v="Washington, DC"/>
    <s v="Washington"/>
    <s v="Rosslyn"/>
    <x v="7"/>
  </r>
  <r>
    <n v="868"/>
    <s v="https://www.inc.com/profile/f3-mfg"/>
    <s v="F3 MFG"/>
    <s v="f3mfg.com"/>
    <s v="17.2 Million"/>
    <n v="17200000"/>
    <n v="489.99009999999998"/>
    <s v="Manufacturing"/>
    <n v="156"/>
    <n v="14"/>
    <e v="#REF!"/>
    <n v="2010"/>
    <n v="2"/>
    <s v=""/>
    <s v="-"/>
    <s v="Waterville"/>
    <x v="25"/>
  </r>
  <r>
    <n v="869"/>
    <s v="https://www.inc.com/profile/gimbal"/>
    <s v="Gimbal"/>
    <s v="gimbal.com"/>
    <s v="32.6 Million"/>
    <n v="32600000"/>
    <n v="489.08"/>
    <s v="Advertising &amp; Marketing"/>
    <n v="72"/>
    <n v="36"/>
    <e v="#REF!"/>
    <n v="2012"/>
    <n v="3"/>
    <s v="Los Angeles"/>
    <s v="Los Angeles"/>
    <s v="Los Angeles"/>
    <x v="9"/>
  </r>
  <r>
    <n v="870"/>
    <s v="https://www.inc.com/profile/universal-windows-direct"/>
    <s v="Universal Windows Direct"/>
    <s v="universalwindowsdirect.com"/>
    <s v="105.6 Million"/>
    <n v="105600000"/>
    <n v="489.00839999999999"/>
    <s v="Construction"/>
    <n v="300"/>
    <n v="51"/>
    <e v="#REF!"/>
    <n v="2002"/>
    <n v="2"/>
    <s v=""/>
    <s v="-"/>
    <s v="Bedford Hts"/>
    <x v="8"/>
  </r>
  <r>
    <n v="871"/>
    <s v="https://www.inc.com/profile/cfol-international"/>
    <s v="CFOL International"/>
    <s v="cfolinternational.com"/>
    <s v="3.2 Million"/>
    <n v="3200000"/>
    <n v="488.84050000000002"/>
    <s v="Government Services"/>
    <n v="8"/>
    <n v="5"/>
    <e v="#REF!"/>
    <n v="2009"/>
    <n v="2"/>
    <s v="Atlanta"/>
    <s v="Atlanta"/>
    <s v="Atlanta"/>
    <x v="13"/>
  </r>
  <r>
    <n v="872"/>
    <s v="https://www.inc.com/profile/vrc-metal-systems"/>
    <s v="VRC Metal Systems"/>
    <s v="vrcmetalsystems.com"/>
    <s v="11.2 Million"/>
    <n v="11200000"/>
    <n v="487.67970000000003"/>
    <s v="Manufacturing"/>
    <n v="55"/>
    <n v="22"/>
    <e v="#REF!"/>
    <n v="2013"/>
    <n v="3"/>
    <s v=""/>
    <s v="-"/>
    <s v="Rapid City"/>
    <x v="45"/>
  </r>
  <r>
    <n v="873"/>
    <s v="https://www.inc.com/profile/marketplace-ops"/>
    <s v="Marketplace Ops"/>
    <s v="marketplaceops.com"/>
    <s v="13.1 Million"/>
    <n v="13100000"/>
    <n v="487.11900000000003"/>
    <s v="Advertising &amp; Marketing"/>
    <n v="68"/>
    <n v="10"/>
    <e v="#REF!"/>
    <n v="2014"/>
    <n v="1"/>
    <s v="Los Angeles"/>
    <s v="Los Angeles"/>
    <s v="Los Angeles"/>
    <x v="9"/>
  </r>
  <r>
    <n v="874"/>
    <s v="https://www.inc.com/profile/walk-west"/>
    <s v="Walk West"/>
    <s v="walkwest.com"/>
    <s v="5.2 Million"/>
    <n v="5200000"/>
    <n v="486.82670000000002"/>
    <s v="Advertising &amp; Marketing"/>
    <n v="38"/>
    <n v="7"/>
    <e v="#REF!"/>
    <n v="2007"/>
    <n v="2"/>
    <s v="Raleigh, NC"/>
    <s v="Raleigh"/>
    <s v="Raleigh"/>
    <x v="18"/>
  </r>
  <r>
    <n v="875"/>
    <s v="https://www.inc.com/profile/marketopia"/>
    <s v="Marketopia"/>
    <s v="marketopia.com"/>
    <s v="5.4 Million"/>
    <n v="5400000"/>
    <n v="486.3766"/>
    <s v="Advertising &amp; Marketing"/>
    <n v="81"/>
    <n v="23"/>
    <e v="#REF!"/>
    <n v="2014"/>
    <n v="2"/>
    <s v="Tampa"/>
    <s v="Tampa"/>
    <s v="Clearwater"/>
    <x v="5"/>
  </r>
  <r>
    <n v="876"/>
    <s v="https://www.inc.com/profile/bb-beverage-management"/>
    <s v="B&amp;B Beverage Management"/>
    <s v="bnbbartending.com"/>
    <s v="2.7 Million"/>
    <n v="2700000"/>
    <n v="485.6782"/>
    <s v="Food &amp; Beverage"/>
    <n v="11"/>
    <n v="3"/>
    <e v="#REF!"/>
    <n v="2008"/>
    <n v="1"/>
    <s v=""/>
    <s v="-"/>
    <s v="Auburn"/>
    <x v="23"/>
  </r>
  <r>
    <n v="877"/>
    <s v="https://www.inc.com/profile/zip-moving-and-storage"/>
    <s v="Zip Moving and Storage"/>
    <s v="zipmoving.us"/>
    <s v="2.7 Million"/>
    <n v="2700000"/>
    <n v="485.44990000000001"/>
    <s v="Logistics &amp; Transportation"/>
    <n v="3"/>
    <n v="3"/>
    <e v="#REF!"/>
    <n v="2015"/>
    <n v="1"/>
    <s v="Washington, DC"/>
    <s v="Washington"/>
    <s v="Gaithersburg"/>
    <x v="21"/>
  </r>
  <r>
    <n v="878"/>
    <s v="https://www.inc.com/profile/website-closers"/>
    <s v="Website Closers"/>
    <s v="websiteclosers.com"/>
    <s v="7.6 Million"/>
    <n v="7600000"/>
    <n v="485.16629999999998"/>
    <s v="Business Products &amp; Services"/>
    <n v="25"/>
    <n v="5"/>
    <e v="#REF!"/>
    <n v="2013"/>
    <n v="2"/>
    <s v="Tampa"/>
    <s v="Tampa"/>
    <s v="Tampa"/>
    <x v="5"/>
  </r>
  <r>
    <n v="879"/>
    <s v="https://www.inc.com/profile/conversionpoint-technologies"/>
    <s v="ConversionPoint Technologies"/>
    <s v="conversionpoint.com"/>
    <s v="39.8 Million"/>
    <n v="39800000"/>
    <n v="484.63889999999998"/>
    <s v="Software"/>
    <n v="86"/>
    <n v="10"/>
    <e v="#REF!"/>
    <n v="2015"/>
    <n v="2"/>
    <s v="Los Angeles"/>
    <s v="Los Angeles"/>
    <s v="Newport Beach"/>
    <x v="9"/>
  </r>
  <r>
    <n v="880"/>
    <s v="https://www.inc.com/profile/parrish-and-partners"/>
    <s v="Parrish and Partners"/>
    <s v="parrishandpartners.com"/>
    <s v="12.1 Million"/>
    <n v="12100000"/>
    <n v="484.589"/>
    <s v="Engineering"/>
    <n v="63"/>
    <n v="28"/>
    <e v="#REF!"/>
    <n v="2013"/>
    <n v="2"/>
    <s v="Columbia, SC"/>
    <s v="Columbia"/>
    <s v="Columbia"/>
    <x v="37"/>
  </r>
  <r>
    <n v="881"/>
    <s v="https://www.inc.com/profile/oh-partners"/>
    <s v="OH Partners"/>
    <s v="ohpartners.com"/>
    <s v="46.3 Million"/>
    <n v="46300000"/>
    <n v="483.9554"/>
    <s v="Advertising &amp; Marketing"/>
    <n v="110"/>
    <n v="22"/>
    <e v="#REF!"/>
    <n v="2008"/>
    <n v="7"/>
    <s v="Phoenix"/>
    <s v="Phoenix"/>
    <s v="Phoenix"/>
    <x v="0"/>
  </r>
  <r>
    <n v="882"/>
    <s v="https://www.inc.com/profile/stratus-video"/>
    <s v="Stratus Video"/>
    <s v="stratusvideo.com"/>
    <s v="56.4 Million"/>
    <n v="56400000"/>
    <n v="482.59550000000002"/>
    <s v="Telecommunications"/>
    <n v="990"/>
    <n v="100"/>
    <e v="#REF!"/>
    <n v="2011"/>
    <n v="7"/>
    <s v="Tampa"/>
    <s v="Tampa"/>
    <s v="Clearwater"/>
    <x v="5"/>
  </r>
  <r>
    <n v="883"/>
    <s v="https://www.inc.com/profile/etegra"/>
    <s v="Etegra"/>
    <s v="etegra.com"/>
    <s v="10.2 Million"/>
    <n v="10200000"/>
    <n v="480.65390000000002"/>
    <s v="Engineering"/>
    <n v="44"/>
    <n v="17"/>
    <e v="#REF!"/>
    <n v="2010"/>
    <n v="3"/>
    <s v="St. Louis, MO-IL"/>
    <s v="St. Louis"/>
    <s v="Olivette"/>
    <x v="32"/>
  </r>
  <r>
    <n v="884"/>
    <s v="https://www.inc.com/profile/harper-scott"/>
    <s v="Harper Scott"/>
    <s v="harperandscott.com"/>
    <s v="24.2 Million"/>
    <n v="24200000"/>
    <n v="480.63909999999998"/>
    <s v="Manufacturing"/>
    <n v="32"/>
    <n v="4"/>
    <e v="#REF!"/>
    <n v="2014"/>
    <n v="2"/>
    <s v="New York City"/>
    <s v="New York City"/>
    <s v="New York"/>
    <x v="12"/>
  </r>
  <r>
    <n v="885"/>
    <s v="https://www.inc.com/profile/crossfire-sound-productions"/>
    <s v="Crossfire Sound Productions"/>
    <s v="crossfiresound.com"/>
    <s v="4.1 Million"/>
    <n v="4099999.9999999995"/>
    <n v="478.85629999999998"/>
    <s v="Consumer Products &amp; Services"/>
    <n v="60"/>
    <n v="23"/>
    <e v="#REF!"/>
    <n v="2013"/>
    <n v="1"/>
    <s v="New York City"/>
    <s v="New York City"/>
    <s v="Brooklyn"/>
    <x v="12"/>
  </r>
  <r>
    <n v="886"/>
    <s v="https://www.inc.com/profile/firedisc-cookers"/>
    <s v="FireDisc Cookers"/>
    <s v="firedisccookers.com"/>
    <s v="2.7 Million"/>
    <n v="2700000"/>
    <n v="478.23399999999998"/>
    <s v="Consumer Products &amp; Services"/>
    <n v="6"/>
    <n v="5"/>
    <e v="#REF!"/>
    <n v="2010"/>
    <n v="2"/>
    <s v="Houston"/>
    <s v="Houston"/>
    <s v="Houston"/>
    <x v="2"/>
  </r>
  <r>
    <n v="887"/>
    <s v="https://www.inc.com/profile/softrams"/>
    <s v="Softrams"/>
    <s v="softrams.com"/>
    <s v="16 Million"/>
    <n v="16000000"/>
    <n v="478.19690000000003"/>
    <s v="IT System Development"/>
    <n v="100"/>
    <n v="10"/>
    <e v="#REF!"/>
    <n v="2007"/>
    <n v="1"/>
    <s v="Washington, DC"/>
    <s v="Washington"/>
    <s v="Leesburg"/>
    <x v="7"/>
  </r>
  <r>
    <n v="888"/>
    <s v="https://www.inc.com/profile/mdsave"/>
    <s v="MDsave"/>
    <s v="mdsave.com"/>
    <s v="21.3 Million"/>
    <n v="21300000"/>
    <n v="477.45760000000001"/>
    <s v="Health"/>
    <n v="44"/>
    <n v="23"/>
    <e v="#REF!"/>
    <n v="2012"/>
    <n v="2"/>
    <s v="Nashville"/>
    <s v="Nashville"/>
    <s v="Brentwood"/>
    <x v="1"/>
  </r>
  <r>
    <n v="889"/>
    <s v="https://www.inc.com/profile/skynet-healthcare-technologies"/>
    <s v="Skynet Healthcare Technologies"/>
    <s v="skynethealthcare.com"/>
    <s v="4.7 Million"/>
    <n v="4700000"/>
    <n v="477.33699999999999"/>
    <s v="Health"/>
    <n v="34"/>
    <n v="12"/>
    <e v="#REF!"/>
    <n v="2013"/>
    <n v="2"/>
    <s v="Tampa"/>
    <s v="Tampa"/>
    <s v="Palm Harbor"/>
    <x v="5"/>
  </r>
  <r>
    <n v="890"/>
    <s v="https://www.inc.com/profile/peridot-solutions"/>
    <s v="Peridot Solutions"/>
    <s v="peridotsolutions.com"/>
    <s v="26.6 Million"/>
    <n v="26600000"/>
    <n v="476.87759999999997"/>
    <s v="Business Products &amp; Services"/>
    <n v="160"/>
    <n v="25"/>
    <e v="#REF!"/>
    <n v="2007"/>
    <n v="3"/>
    <s v="Washington, DC"/>
    <s v="Washington"/>
    <s v="McLean"/>
    <x v="7"/>
  </r>
  <r>
    <n v="891"/>
    <s v="https://www.inc.com/profile/dock-street-trading"/>
    <s v="Dock Street Trading"/>
    <s v="dockstreettrading.com"/>
    <s v="2.1 Million"/>
    <n v="2100000"/>
    <n v="476.23200000000003"/>
    <s v="Consumer Products &amp; Services"/>
    <n v="9"/>
    <n v="3"/>
    <e v="#REF!"/>
    <n v="2015"/>
    <n v="1"/>
    <s v="Indianapolis, IN"/>
    <s v="Indianapolis"/>
    <s v="Indianapolis"/>
    <x v="33"/>
  </r>
  <r>
    <n v="892"/>
    <s v="https://www.inc.com/profile/anchour"/>
    <s v="Anchour"/>
    <s v="anchour.com"/>
    <s v="2.5 Million"/>
    <n v="2500000"/>
    <n v="476.03640000000001"/>
    <s v="Advertising &amp; Marketing"/>
    <n v="19"/>
    <n v="6"/>
    <e v="#REF!"/>
    <n v="2013"/>
    <n v="1"/>
    <s v=""/>
    <s v="-"/>
    <s v="Lewiston"/>
    <x v="25"/>
  </r>
  <r>
    <n v="893"/>
    <s v="https://www.inc.com/profile/hawke-media"/>
    <s v="Hawke Media"/>
    <s v="hawkemedia.com"/>
    <s v="14 Million"/>
    <n v="14000000"/>
    <n v="475.45080000000002"/>
    <s v="Advertising &amp; Marketing"/>
    <n v="130"/>
    <n v="35"/>
    <e v="#REF!"/>
    <n v="2014"/>
    <n v="2"/>
    <s v="Los Angeles"/>
    <s v="Los Angeles"/>
    <s v="Los Angeles"/>
    <x v="9"/>
  </r>
  <r>
    <n v="894"/>
    <s v="https://www.inc.com/profile/blue-canyon-technologies"/>
    <s v="Blue Canyon Technologies"/>
    <s v="bluecanyontech.com"/>
    <s v="31.1 Million"/>
    <n v="31100000"/>
    <n v="473.9452"/>
    <s v="Engineering"/>
    <n v="121"/>
    <n v="17"/>
    <e v="#REF!"/>
    <n v="2008"/>
    <n v="3"/>
    <s v="Boulder, CO"/>
    <s v="Boulder"/>
    <s v="Boulder"/>
    <x v="10"/>
  </r>
  <r>
    <n v="895"/>
    <s v="https://www.inc.com/profile/sojourn-solutions"/>
    <s v="Sojourn Solutions"/>
    <s v="sojournsolutions.com"/>
    <s v="4.2 Million"/>
    <n v="4200000"/>
    <n v="473.59210000000002"/>
    <s v="Advertising &amp; Marketing"/>
    <n v="50"/>
    <n v="10"/>
    <e v="#REF!"/>
    <n v="2015"/>
    <n v="1"/>
    <s v="Dallas"/>
    <s v="Dallas"/>
    <s v="Fort Worth"/>
    <x v="2"/>
  </r>
  <r>
    <n v="896"/>
    <s v="https://www.inc.com/profile/mzeroacom"/>
    <s v="MzeroA.com"/>
    <s v="mzeroa.com"/>
    <s v="3.7 Million"/>
    <n v="3700000"/>
    <n v="473.50279999999998"/>
    <s v="Education"/>
    <n v="19"/>
    <n v="3"/>
    <e v="#REF!"/>
    <n v="2010"/>
    <n v="3"/>
    <s v=""/>
    <s v="-"/>
    <s v="Ocala"/>
    <x v="5"/>
  </r>
  <r>
    <n v="897"/>
    <s v="https://www.inc.com/profile/fast-slow-motion"/>
    <s v="Fast Slow Motion"/>
    <s v="fastslowmotion.com"/>
    <s v="3.5 Million"/>
    <n v="3500000"/>
    <n v="473.49220000000003"/>
    <s v="IT System Development"/>
    <n v="25"/>
    <n v="5"/>
    <e v="#REF!"/>
    <n v="2014"/>
    <n v="1"/>
    <s v="Birmingham, AL"/>
    <s v="Birmingham"/>
    <s v="Birmingham"/>
    <x v="23"/>
  </r>
  <r>
    <n v="898"/>
    <s v="https://www.inc.com/profile/american-business-brokers"/>
    <s v="American Business Brokers"/>
    <s v="americanbizbrokers.com"/>
    <s v="15.7 Million"/>
    <n v="15700000"/>
    <n v="473.29239999999999"/>
    <s v="Business Products &amp; Services"/>
    <n v="4"/>
    <n v="1"/>
    <e v="#REF!"/>
    <n v="2013"/>
    <n v="3"/>
    <s v="Salt Lake City"/>
    <s v="Salt Lake City"/>
    <s v="Holladay"/>
    <x v="16"/>
  </r>
  <r>
    <n v="899"/>
    <s v="https://www.inc.com/profile/the-retail-outsource"/>
    <s v="The Retail Outsource"/>
    <s v="theretailoutsource.com"/>
    <s v="99.6 Million"/>
    <n v="99600000"/>
    <n v="473.00720000000001"/>
    <s v="Retail"/>
    <n v="3287"/>
    <n v="734"/>
    <e v="#REF!"/>
    <n v="2000"/>
    <n v="5"/>
    <s v="Miami"/>
    <s v="Miami"/>
    <s v="Coral Gables"/>
    <x v="5"/>
  </r>
  <r>
    <n v="900"/>
    <s v="https://www.inc.com/profile/procureit-network"/>
    <s v="ProcureIT Network"/>
    <s v="procureitnetwork.com"/>
    <s v="4.7 Million"/>
    <n v="4700000"/>
    <n v="472.86430000000001"/>
    <s v="Software"/>
    <n v="2"/>
    <n v="2"/>
    <e v="#REF!"/>
    <n v="2013"/>
    <n v="2"/>
    <s v="Kansas City, MO-KS"/>
    <s v="Kansas City"/>
    <s v="Grain Valley"/>
    <x v="32"/>
  </r>
  <r>
    <n v="901"/>
    <s v="https://www.inc.com/profile/orion-consulting-group"/>
    <s v="Orion Consulting Group"/>
    <s v="orioncgi.com"/>
    <s v="5.1 Million"/>
    <n v="5100000"/>
    <n v="472.08269999999999"/>
    <s v="Government Services"/>
    <n v="57"/>
    <n v="9"/>
    <e v="#REF!"/>
    <n v="2013"/>
    <n v="1"/>
    <s v="Washington, DC"/>
    <s v="Washington"/>
    <s v="Derwood"/>
    <x v="21"/>
  </r>
  <r>
    <n v="902"/>
    <s v="https://www.inc.com/profile/proforma-springboard-promotions"/>
    <s v="Proforma Springboard Promotions"/>
    <s v="springboardpromotions.com"/>
    <s v="2.4 Million"/>
    <n v="2400000"/>
    <n v="470.94150000000002"/>
    <s v="Business Products &amp; Services"/>
    <n v="7"/>
    <n v="2"/>
    <e v="#REF!"/>
    <n v="2013"/>
    <n v="2"/>
    <s v=""/>
    <s v="-"/>
    <s v="Durham"/>
    <x v="18"/>
  </r>
  <r>
    <n v="903"/>
    <s v="https://www.inc.com/profile/centralreach"/>
    <s v="CentralReach"/>
    <s v="http://centralreach.com"/>
    <s v="16.4 Million"/>
    <n v="16399999.999999998"/>
    <n v="470.7448"/>
    <s v="Software"/>
    <n v="142"/>
    <n v="46"/>
    <e v="#REF!"/>
    <n v="2012"/>
    <n v="1"/>
    <s v="Miami"/>
    <s v="Miami"/>
    <s v="Pompano Beach"/>
    <x v="5"/>
  </r>
  <r>
    <n v="903"/>
    <s v="https://www.inc.com/profile/lmk-clinical-research-consulting"/>
    <s v="LMK Clinical Research Consulting"/>
    <s v="lmkclinicalresearch.com"/>
    <s v="2.8 Million"/>
    <n v="2800000"/>
    <n v="470.2944"/>
    <s v="Health"/>
    <n v="38"/>
    <n v="12"/>
    <e v="#REF!"/>
    <n v="2014"/>
    <n v="1"/>
    <s v="Charlotte"/>
    <s v="Charlotte"/>
    <s v="Huntersville"/>
    <x v="18"/>
  </r>
  <r>
    <n v="904"/>
    <s v="https://www.inc.com/profile/messagewrap"/>
    <s v="MessageWrap"/>
    <s v="messagewrap.com"/>
    <s v="2.8 Million"/>
    <n v="2800000"/>
    <n v="470.06450000000001"/>
    <s v="Advertising &amp; Marketing"/>
    <n v="14"/>
    <n v="7"/>
    <e v="#REF!"/>
    <n v="2011"/>
    <n v="1"/>
    <s v=""/>
    <s v="-"/>
    <s v="Grand Rapids"/>
    <x v="20"/>
  </r>
  <r>
    <n v="905"/>
    <s v="https://www.inc.com/profile/the-pet-loss-center"/>
    <s v="The Pet Loss Center"/>
    <s v="thepetlosscenter.com"/>
    <s v="8.6 Million"/>
    <n v="8600000"/>
    <n v="469.79610000000002"/>
    <s v="Consumer Products &amp; Services"/>
    <n v="96"/>
    <n v="15"/>
    <e v="#REF!"/>
    <n v="2014"/>
    <n v="1"/>
    <s v="Dallas"/>
    <s v="Dallas"/>
    <s v="Irving"/>
    <x v="2"/>
  </r>
  <r>
    <n v="906"/>
    <s v="https://www.inc.com/profile/health-union"/>
    <s v="Health Union"/>
    <s v="health-union.com"/>
    <s v="29.6 Million"/>
    <n v="29600000"/>
    <n v="468.96769999999998"/>
    <s v="Health"/>
    <n v="126"/>
    <n v="20"/>
    <e v="#REF!"/>
    <n v="2010"/>
    <n v="2"/>
    <s v="Philadelphia"/>
    <s v="Philadelphia"/>
    <s v="Philadelphia"/>
    <x v="4"/>
  </r>
  <r>
    <n v="907"/>
    <s v="https://www.inc.com/profile/kartago-america"/>
    <s v="Kartago America"/>
    <s v="kartagofoods.com"/>
    <s v="4.6 Million"/>
    <n v="4600000"/>
    <n v="468.87029999999999"/>
    <s v="Food &amp; Beverage"/>
    <n v="3"/>
    <n v="2"/>
    <e v="#REF!"/>
    <n v="2014"/>
    <n v="1"/>
    <s v="New York City"/>
    <s v="New York City"/>
    <s v="kenilworth"/>
    <x v="6"/>
  </r>
  <r>
    <n v="908"/>
    <s v="https://www.inc.com/profile/cardflight"/>
    <s v="CardFlight"/>
    <s v="cardflight.com"/>
    <s v="7.1 Million"/>
    <n v="7100000"/>
    <n v="468.60640000000001"/>
    <s v="Financial Services"/>
    <n v="45"/>
    <n v="14"/>
    <e v="#REF!"/>
    <n v="2013"/>
    <n v="2"/>
    <s v="New York City"/>
    <s v="New York City"/>
    <s v="New York"/>
    <x v="12"/>
  </r>
  <r>
    <n v="909"/>
    <s v="https://www.inc.com/profile/clientserver-technology-solutions"/>
    <s v="Clientserver Technology Solutions"/>
    <s v="http://clientservertech.com"/>
    <s v="3 Million"/>
    <n v="3000000"/>
    <n v="466.74369999999999"/>
    <s v="IT System Development"/>
    <n v="36"/>
    <n v="15"/>
    <e v="#REF!"/>
    <n v="2012"/>
    <n v="2"/>
    <s v="New York City"/>
    <s v="New York City"/>
    <s v="Iselin"/>
    <x v="6"/>
  </r>
  <r>
    <n v="910"/>
    <s v="https://www.inc.com/profile/dlp-real-estate-capital"/>
    <s v="DLP Real Estate Capital"/>
    <s v="dlprealestate.com"/>
    <s v="80.9 Million"/>
    <n v="80900000"/>
    <n v="466.19830000000002"/>
    <s v="Real Estate"/>
    <n v="296"/>
    <n v="55"/>
    <e v="#REF!"/>
    <n v="2010"/>
    <n v="1"/>
    <s v="Allentown-Bethlehem-Easton, PA-NJ"/>
    <s v="Allentown-Bethlehem-Easton"/>
    <s v="Bethlehem"/>
    <x v="4"/>
  </r>
  <r>
    <n v="911"/>
    <s v="https://www.inc.com/profile/friendly-home-services"/>
    <s v="Friendly Home Services"/>
    <s v="friendlyplumber.com"/>
    <s v="9 Million"/>
    <n v="9000000"/>
    <n v="465.9923"/>
    <s v="Construction"/>
    <n v="52"/>
    <n v="15"/>
    <e v="#REF!"/>
    <n v="2015"/>
    <n v="1"/>
    <s v="Salt Lake City"/>
    <s v="Salt Lake City"/>
    <s v="Salt Lake City"/>
    <x v="16"/>
  </r>
  <r>
    <n v="912"/>
    <s v="https://www.inc.com/profile/zoup-specialty-products"/>
    <s v="Zoup! Specialty Products"/>
    <s v="zoupbroth.com"/>
    <s v="2.6 Million"/>
    <n v="2600000"/>
    <n v="465.51749999999998"/>
    <s v="Consumer Products &amp; Services"/>
    <n v="3"/>
    <n v="2"/>
    <e v="#REF!"/>
    <n v="2012"/>
    <n v="1"/>
    <s v="Detroit"/>
    <s v="Detroit"/>
    <s v="Southfield"/>
    <x v="20"/>
  </r>
  <r>
    <n v="913"/>
    <s v="https://www.inc.com/profile/uber-technologies"/>
    <s v="Uber Technologies"/>
    <s v="http://uber.com/ca/en"/>
    <s v="11.3 Billion"/>
    <n v="11300000"/>
    <n v="464.91230000000002"/>
    <s v="Consumer Products &amp; Services"/>
    <n v="22263"/>
    <n v="22263"/>
    <e v="#REF!"/>
    <n v="2009"/>
    <n v="1"/>
    <s v="San Francisco"/>
    <s v="San Francisco"/>
    <s v="San Francisco"/>
    <x v="9"/>
  </r>
  <r>
    <n v="914"/>
    <s v="https://www.inc.com/profile/engagedin"/>
    <s v="EngagedIN"/>
    <s v="http://engagedin.com"/>
    <s v="2.2 Million"/>
    <n v="2200000"/>
    <n v="464.87180000000001"/>
    <s v="Health"/>
    <n v="8"/>
    <n v="3"/>
    <e v="#REF!"/>
    <n v="2013"/>
    <n v="2"/>
    <s v=""/>
    <s v="-"/>
    <s v="FELTON"/>
    <x v="9"/>
  </r>
  <r>
    <n v="915"/>
    <s v="https://www.inc.com/profile/ragingbullcom"/>
    <s v="RagingBull.com"/>
    <s v="ragiingbull.com"/>
    <s v="33.6 Million"/>
    <n v="33600000"/>
    <n v="464.84649999999999"/>
    <s v="Education"/>
    <n v="40"/>
    <n v="10"/>
    <e v="#REF!"/>
    <n v="2010"/>
    <n v="1"/>
    <s v="Boston"/>
    <s v="Boston"/>
    <s v="LEE"/>
    <x v="31"/>
  </r>
  <r>
    <n v="916"/>
    <s v="https://www.inc.com/profile/holzer-resnick-contracting"/>
    <s v="Holzer Resnick Contracting"/>
    <s v="holzerresnick.com"/>
    <s v="4.4 Million"/>
    <n v="4400000"/>
    <n v="464.38459999999998"/>
    <s v="Construction"/>
    <n v="25"/>
    <n v="4"/>
    <e v="#REF!"/>
    <n v="2006"/>
    <n v="1"/>
    <s v="Pittsburgh, PA"/>
    <s v="Pittsburgh"/>
    <s v="Pittsburgh"/>
    <x v="4"/>
  </r>
  <r>
    <n v="917"/>
    <s v="https://www.inc.com/profile/wishlist-rewards"/>
    <s v="Wishlist Rewards"/>
    <s v="wishlistrewards.com"/>
    <s v="2.7 Million"/>
    <n v="2700000"/>
    <n v="463.08879999999999"/>
    <s v="Human Resources"/>
    <n v="25"/>
    <n v="9"/>
    <e v="#REF!"/>
    <n v="2013"/>
    <n v="1"/>
    <s v="Denver"/>
    <s v="Denver"/>
    <s v="Denver"/>
    <x v="10"/>
  </r>
  <r>
    <n v="918"/>
    <s v="https://www.inc.com/profile/edge-logistics"/>
    <s v="Edge Logistics"/>
    <s v="edgelogistics.com"/>
    <s v="46.6 Million"/>
    <n v="46600000"/>
    <n v="462.97230000000002"/>
    <s v="Logistics &amp; Transportation"/>
    <n v="43"/>
    <n v="14"/>
    <e v="#REF!"/>
    <n v="2014"/>
    <n v="2"/>
    <s v="Chicago"/>
    <s v="Chicago"/>
    <s v="Chicago"/>
    <x v="27"/>
  </r>
  <r>
    <n v="919"/>
    <s v="https://www.inc.com/profile/visible-supply-chain-management"/>
    <s v="Visible Supply Chain Management"/>
    <s v="visiblescm.com"/>
    <s v="357.8 Million"/>
    <n v="357800000"/>
    <n v="461.01249999999999"/>
    <s v="Logistics &amp; Transportation"/>
    <n v="802"/>
    <n v="100"/>
    <e v="#REF!"/>
    <n v="1992"/>
    <n v="2"/>
    <s v="Salt Lake City"/>
    <s v="Salt Lake City"/>
    <s v="Salt Lake City"/>
    <x v="16"/>
  </r>
  <r>
    <n v="920"/>
    <s v="https://www.inc.com/profile/skynet-integrations"/>
    <s v="Skynet Integrations"/>
    <s v="skynetintegrations.com"/>
    <s v="2 Million"/>
    <n v="2000000"/>
    <n v="460.55180000000001"/>
    <s v="Security"/>
    <n v="8"/>
    <n v="5"/>
    <e v="#REF!"/>
    <n v="2013"/>
    <n v="1"/>
    <s v="Tampa"/>
    <s v="Tampa"/>
    <s v="Tampa"/>
    <x v="5"/>
  </r>
  <r>
    <n v="921"/>
    <s v="https://www.inc.com/profile/luxe-rv"/>
    <s v="Luxe RV"/>
    <s v="luxervrental.com"/>
    <s v="2.1 Million"/>
    <n v="2100000"/>
    <n v="459.93099999999998"/>
    <s v="Travel &amp; Hospitality"/>
    <n v="27"/>
    <n v="12"/>
    <e v="#REF!"/>
    <n v="2014"/>
    <n v="1"/>
    <s v="Los Angeles"/>
    <s v="Los Angeles"/>
    <s v="Los Angeles"/>
    <x v="9"/>
  </r>
  <r>
    <n v="922"/>
    <s v="https://www.inc.com/profile/burgess-civil"/>
    <s v="Burgess Civil"/>
    <s v="burgesscivil.com"/>
    <s v="14.2 Million"/>
    <n v="14200000"/>
    <n v="459.29169999999999"/>
    <s v="Construction"/>
    <n v="55"/>
    <n v="15"/>
    <e v="#REF!"/>
    <n v="2014"/>
    <n v="1"/>
    <s v="Tampa"/>
    <s v="Tampa"/>
    <s v="Tampa"/>
    <x v="5"/>
  </r>
  <r>
    <n v="923"/>
    <s v="https://www.inc.com/profile/chad-t-wilson-law-firm-pllc"/>
    <s v="Chad T. Wilson Law Firm"/>
    <s v="http://cwilsonlaw.com"/>
    <s v="5.2 Million"/>
    <n v="5200000"/>
    <n v="459.18099999999998"/>
    <s v="Consumer Products &amp; Services"/>
    <n v="22"/>
    <n v="3"/>
    <e v="#REF!"/>
    <n v="2011"/>
    <n v="2"/>
    <s v="Houston"/>
    <s v="Houston"/>
    <s v="Webster"/>
    <x v="2"/>
  </r>
  <r>
    <n v="924"/>
    <s v="https://www.inc.com/profile/flexprint-managed-print-solutions"/>
    <s v="FlexPrint Managed Print Solutions"/>
    <s v="flextg.com"/>
    <s v="257 Million"/>
    <n v="257000000"/>
    <n v="458.46269999999998"/>
    <s v="Business Products &amp; Services"/>
    <n v="1000"/>
    <n v="195"/>
    <e v="#REF!"/>
    <n v="2005"/>
    <n v="10"/>
    <s v="Phoenix"/>
    <s v="Phoenix"/>
    <s v="MESA"/>
    <x v="0"/>
  </r>
  <r>
    <n v="925"/>
    <s v="https://www.inc.com/profile/norada-real-estate-investments"/>
    <s v="Norada Real Estate Investments"/>
    <s v="noradarealestate.com"/>
    <s v="2 Million"/>
    <n v="2000000"/>
    <n v="458.31009999999998"/>
    <s v="Real Estate"/>
    <n v="10"/>
    <n v="5"/>
    <e v="#REF!"/>
    <n v="2004"/>
    <n v="1"/>
    <s v="Los Angeles"/>
    <s v="Los Angeles"/>
    <s v="Laguna Niguel"/>
    <x v="9"/>
  </r>
  <r>
    <n v="926"/>
    <s v="https://www.inc.com/profile/excel-impact"/>
    <s v="Excel Impact"/>
    <s v="excelimpact.com"/>
    <s v="31.6 Million"/>
    <n v="31600000"/>
    <n v="458.30959999999999"/>
    <s v="Insurance"/>
    <n v="12"/>
    <n v="3"/>
    <e v="#REF!"/>
    <n v="2013"/>
    <n v="3"/>
    <s v="Cleveland"/>
    <s v="Cleveland"/>
    <s v="Medina"/>
    <x v="8"/>
  </r>
  <r>
    <n v="927"/>
    <s v="https://www.inc.com/profile/kord-technologies"/>
    <s v="Kord Technologies"/>
    <s v="kordtechnologies.com"/>
    <s v="70.1 Million"/>
    <n v="70100000"/>
    <n v="458.02809999999999"/>
    <s v="Government Services"/>
    <n v="243"/>
    <n v="50"/>
    <e v="#REF!"/>
    <n v="2008"/>
    <n v="3"/>
    <s v="Huntsville, AL"/>
    <s v="Huntsville"/>
    <s v="Huntsville"/>
    <x v="23"/>
  </r>
  <r>
    <n v="928"/>
    <s v="https://www.inc.com/profile/eva-garland-consulting"/>
    <s v="Eva Garland Consulting"/>
    <s v="evagarland.com"/>
    <s v="2.6 Million"/>
    <n v="2600000"/>
    <n v="457.9597"/>
    <s v="Business Products &amp; Services"/>
    <n v="21"/>
    <n v="1"/>
    <e v="#REF!"/>
    <n v="2013"/>
    <n v="2"/>
    <s v="Raleigh, NC"/>
    <s v="Raleigh"/>
    <s v="Raleigh"/>
    <x v="18"/>
  </r>
  <r>
    <n v="929"/>
    <s v="https://www.inc.com/profile/brivity"/>
    <s v="Brivity"/>
    <s v="brivity.com"/>
    <s v="10.3 Million"/>
    <n v="10300000"/>
    <n v="457.86660000000001"/>
    <s v="Software"/>
    <n v="90"/>
    <n v="40"/>
    <e v="#REF!"/>
    <n v="2012"/>
    <n v="4"/>
    <s v=""/>
    <s v="-"/>
    <s v="Bellingham"/>
    <x v="11"/>
  </r>
  <r>
    <n v="930"/>
    <s v="https://www.inc.com/profile/natural-force"/>
    <s v="Natural Force"/>
    <s v="naturalforce.com"/>
    <s v="4 Million"/>
    <n v="4000000"/>
    <n v="457.54079999999999"/>
    <s v="Food &amp; Beverage"/>
    <n v="5"/>
    <n v="2"/>
    <e v="#REF!"/>
    <n v="2009"/>
    <n v="2"/>
    <s v="Jacksonville, FL"/>
    <s v="Jacksonville"/>
    <s v="Jacksonville"/>
    <x v="5"/>
  </r>
  <r>
    <n v="931"/>
    <s v="https://www.inc.com/profile/wright-energy-partners"/>
    <s v="Wright Energy Partners"/>
    <s v="wrightled.com"/>
    <s v="2.1 Million"/>
    <n v="2100000"/>
    <n v="457.48840000000001"/>
    <s v="Energy"/>
    <n v="15"/>
    <n v="2"/>
    <e v="#REF!"/>
    <n v="2015"/>
    <n v="1"/>
    <s v="Detroit"/>
    <s v="Detroit"/>
    <s v="Detroit"/>
    <x v="20"/>
  </r>
  <r>
    <n v="932"/>
    <s v="https://www.inc.com/profile/tech-talent-south"/>
    <s v="Tech Talent South"/>
    <s v="techtalentsouth.com"/>
    <s v="2.8 Million"/>
    <n v="2800000"/>
    <n v="456.83"/>
    <s v="Education"/>
    <n v="15"/>
    <n v="10"/>
    <e v="#REF!"/>
    <n v="2014"/>
    <n v="2"/>
    <s v="Charlotte"/>
    <s v="Charlotte"/>
    <s v="Charlotte"/>
    <x v="18"/>
  </r>
  <r>
    <n v="933"/>
    <s v="https://www.inc.com/profile/fhe"/>
    <s v="FHE"/>
    <s v="builtbyfhe.com"/>
    <s v="125.5 Million"/>
    <n v="125500000"/>
    <n v="456.36989999999997"/>
    <s v="Manufacturing"/>
    <n v="140"/>
    <n v="34"/>
    <e v="#REF!"/>
    <n v="2007"/>
    <n v="3"/>
    <s v=""/>
    <s v="-"/>
    <s v="Fruita"/>
    <x v="10"/>
  </r>
  <r>
    <n v="934"/>
    <s v="https://www.inc.com/profile/beer-home-team"/>
    <s v="Beer Home Team"/>
    <s v="sandiegohomefinder.com"/>
    <s v="5.1 Million"/>
    <n v="5100000"/>
    <n v="456.30290000000002"/>
    <s v="Real Estate"/>
    <n v="31"/>
    <n v="8"/>
    <e v="#REF!"/>
    <n v="2008"/>
    <n v="3"/>
    <s v="San Diego"/>
    <s v="San Diego"/>
    <s v="San Diego"/>
    <x v="9"/>
  </r>
  <r>
    <n v="935"/>
    <s v="https://www.inc.com/profile/global-soft-systems"/>
    <s v="Global Soft Systems"/>
    <s v="globalsoftsystems.com"/>
    <s v="2.1 Million"/>
    <n v="2100000"/>
    <n v="455.31909999999999"/>
    <s v="IT System Development"/>
    <n v="32"/>
    <n v="5"/>
    <e v="#REF!"/>
    <n v="2004"/>
    <n v="2"/>
    <s v="Kansas City, MO-KS"/>
    <s v="Kansas City"/>
    <s v="Overland Park"/>
    <x v="26"/>
  </r>
  <r>
    <n v="936"/>
    <s v="https://www.inc.com/profile/ecomitize"/>
    <s v="Ecomitize"/>
    <s v="ecomitize.com"/>
    <s v="3 Million"/>
    <n v="3000000"/>
    <n v="455.29259999999999"/>
    <s v="IT System Development"/>
    <n v="39"/>
    <n v="33"/>
    <e v="#REF!"/>
    <n v="2013"/>
    <n v="2"/>
    <s v="Omaha-Council Bluffs, NE-IA"/>
    <s v="Omaha-Council Bluffs"/>
    <s v="Omaha"/>
    <x v="35"/>
  </r>
  <r>
    <n v="937"/>
    <s v="https://www.inc.com/profile/chenal-family-therapy"/>
    <s v="Chenal Family Therapy"/>
    <s v="chenaltherapy.com"/>
    <s v="4.2 Million"/>
    <n v="4200000"/>
    <n v="454.81889999999999"/>
    <s v="Health"/>
    <n v="92"/>
    <n v="22"/>
    <e v="#REF!"/>
    <n v="2010"/>
    <n v="2"/>
    <s v=""/>
    <s v="-"/>
    <s v="Little Rock"/>
    <x v="43"/>
  </r>
  <r>
    <n v="938"/>
    <s v="https://www.inc.com/profile/grand-canyon-gas-logs"/>
    <s v="Grand Canyon Gas Logs"/>
    <s v="grandcanyongaslogs.com"/>
    <s v="2.7 Million"/>
    <n v="2700000"/>
    <n v="453.05779999999999"/>
    <s v="Manufacturing"/>
    <n v="10"/>
    <n v="3"/>
    <e v="#REF!"/>
    <n v="2014"/>
    <n v="1"/>
    <s v="Phoenix"/>
    <s v="Phoenix"/>
    <s v="Phoenix"/>
    <x v="0"/>
  </r>
  <r>
    <n v="939"/>
    <s v="https://www.inc.com/profile/volo"/>
    <s v="VOLO"/>
    <s v="volocity.org"/>
    <s v="8.5 Million"/>
    <n v="8500000"/>
    <n v="452.5668"/>
    <s v="Consumer Products &amp; Services"/>
    <n v="65"/>
    <n v="3"/>
    <e v="#REF!"/>
    <n v="2013"/>
    <n v="2"/>
    <s v="Baltimore"/>
    <s v="Baltimore"/>
    <s v="Baltimore"/>
    <x v="21"/>
  </r>
  <r>
    <n v="940"/>
    <s v="https://www.inc.com/profile/trupet"/>
    <s v="Trupet"/>
    <s v="trudog.com"/>
    <s v="15.8 Million"/>
    <n v="15800000"/>
    <n v="452.54160000000002"/>
    <s v="Retail"/>
    <n v="54"/>
    <n v="15"/>
    <e v="#REF!"/>
    <n v="2013"/>
    <n v="2"/>
    <s v="Cincinnati"/>
    <s v="Cincinnati"/>
    <s v="Milford"/>
    <x v="8"/>
  </r>
  <r>
    <n v="941"/>
    <s v="https://www.inc.com/profile/wafts-solutions"/>
    <s v="Wafts Solutions"/>
    <s v="http://waftssolutions.com"/>
    <s v="3.6 Million"/>
    <n v="3600000"/>
    <n v="451.10120000000001"/>
    <s v="IT System Development"/>
    <n v="40"/>
    <n v="7"/>
    <e v="#REF!"/>
    <n v="2014"/>
    <n v="1"/>
    <s v="Albany-Schenectady-Troy, NY"/>
    <s v="Albany-Schenectady-Troy"/>
    <s v="ALBANY"/>
    <x v="12"/>
  </r>
  <r>
    <n v="942"/>
    <s v="https://www.inc.com/profile/freedom-real-estate"/>
    <s v="Freedom Real Estate"/>
    <s v="freedomrealestate.biz"/>
    <s v="3.7 Million"/>
    <n v="3700000"/>
    <n v="450.56049999999999"/>
    <s v="Real Estate"/>
    <n v="4"/>
    <n v="1"/>
    <e v="#REF!"/>
    <n v="2014"/>
    <n v="1"/>
    <s v="Huntsville, AL"/>
    <s v="Huntsville"/>
    <s v="Huntsville"/>
    <x v="23"/>
  </r>
  <r>
    <n v="943"/>
    <s v="https://www.inc.com/profile/volt-athletics"/>
    <s v="Volt Athletics"/>
    <s v="voltathletics.com"/>
    <s v="2.9 Million"/>
    <n v="2900000"/>
    <n v="450.26049999999998"/>
    <s v="Consumer Products &amp; Services"/>
    <n v="25"/>
    <n v="9"/>
    <e v="#REF!"/>
    <n v="2011"/>
    <n v="2"/>
    <s v="Seattle"/>
    <s v="Seattle"/>
    <s v="Seattle"/>
    <x v="11"/>
  </r>
  <r>
    <n v="944"/>
    <s v="https://www.inc.com/profile/bluewater-media"/>
    <s v="Bluewater Media"/>
    <s v="bluewatermedia.tv"/>
    <s v="66.5 Million"/>
    <n v="66500000"/>
    <n v="449.31760000000003"/>
    <s v="Advertising &amp; Marketing"/>
    <n v="65"/>
    <n v="33"/>
    <e v="#REF!"/>
    <n v="2005"/>
    <n v="3"/>
    <s v="Tampa"/>
    <s v="Tampa"/>
    <s v="Clearwater"/>
    <x v="5"/>
  </r>
  <r>
    <n v="945"/>
    <s v="https://www.inc.com/profile/rkb-handyman-services"/>
    <s v="RKB Handyman Services"/>
    <s v="rkb247.com"/>
    <s v="5 Million"/>
    <n v="5000000"/>
    <n v="449.06689999999998"/>
    <s v="Retail"/>
    <n v="12"/>
    <n v="5"/>
    <e v="#REF!"/>
    <n v="2014"/>
    <n v="1"/>
    <s v="New York City"/>
    <s v="New York City"/>
    <s v="Hauppauge"/>
    <x v="12"/>
  </r>
  <r>
    <n v="946"/>
    <s v="https://www.inc.com/profile/e-contractors"/>
    <s v="E Contractors"/>
    <s v="econtractors.com"/>
    <s v="32.2 Million"/>
    <n v="32200000.000000004"/>
    <n v="448.82350000000002"/>
    <s v="Construction"/>
    <n v="33"/>
    <n v="10"/>
    <e v="#REF!"/>
    <n v="2011"/>
    <n v="1"/>
    <s v="Houston"/>
    <s v="Houston"/>
    <s v="Sugar Land"/>
    <x v="2"/>
  </r>
  <r>
    <n v="947"/>
    <s v="https://www.inc.com/profile/rivs"/>
    <s v="RIVS"/>
    <s v="rivs.com"/>
    <s v="5.2 Million"/>
    <n v="5200000"/>
    <n v="448.39440000000002"/>
    <s v="Software"/>
    <n v="34"/>
    <n v="28"/>
    <e v="#REF!"/>
    <n v="2011"/>
    <n v="2"/>
    <s v="Chicago"/>
    <s v="Chicago"/>
    <s v="Chicago"/>
    <x v="27"/>
  </r>
  <r>
    <n v="948"/>
    <s v="https://www.inc.com/profile/motus"/>
    <s v="Motus"/>
    <s v="http://motus.com"/>
    <s v="84.1 Million"/>
    <n v="84100000"/>
    <n v="448.22449999999998"/>
    <s v="Software"/>
    <n v="206"/>
    <n v="90"/>
    <e v="#REF!"/>
    <n v="2004"/>
    <n v="1"/>
    <s v="Boston"/>
    <s v="Boston"/>
    <s v="Boston"/>
    <x v="24"/>
  </r>
  <r>
    <n v="949"/>
    <s v="https://www.inc.com/profile/mj-seats"/>
    <s v="MJ Seats"/>
    <s v="mjseats.com"/>
    <s v="2.9 Million"/>
    <n v="2900000"/>
    <n v="448.11799999999999"/>
    <s v="Consumer Products &amp; Services"/>
    <n v="1"/>
    <n v="1"/>
    <e v="#REF!"/>
    <n v="2014"/>
    <n v="2"/>
    <s v="Washington, DC"/>
    <s v="Washington"/>
    <s v="Arlington"/>
    <x v="7"/>
  </r>
  <r>
    <n v="950"/>
    <s v="https://www.inc.com/profile/inter-op"/>
    <s v="Inter-Op"/>
    <s v="http://inter-op.net"/>
    <s v="5.1 Million"/>
    <n v="5100000"/>
    <n v="447.84589999999997"/>
    <s v="IT Management"/>
    <n v="52"/>
    <n v="15"/>
    <e v="#REF!"/>
    <n v="2004"/>
    <n v="2"/>
    <s v="Virginia Beach"/>
    <s v="Virginia Beach"/>
    <s v="Virginia Beach"/>
    <x v="7"/>
  </r>
  <r>
    <n v="951"/>
    <s v="https://www.inc.com/profile/elevate-staffing"/>
    <s v="Elevate Staffing"/>
    <s v="elevate-staffing.com"/>
    <s v="8 Million"/>
    <n v="8000000"/>
    <n v="445.9853"/>
    <s v="Advertising &amp; Marketing"/>
    <n v="32"/>
    <n v="7"/>
    <e v="#REF!"/>
    <n v="2014"/>
    <n v="1"/>
    <s v="Los Angeles"/>
    <s v="Los Angeles"/>
    <s v="Glendale"/>
    <x v="9"/>
  </r>
  <r>
    <n v="952"/>
    <s v="https://www.inc.com/profile/coffee-meets-bagel"/>
    <s v="Coffee Meets Bagel"/>
    <s v="coffeemeetsbagel.com"/>
    <s v="15.8 Million"/>
    <n v="15800000"/>
    <n v="445.5394"/>
    <s v="Consumer Products &amp; Services"/>
    <n v="51"/>
    <n v="28"/>
    <e v="#REF!"/>
    <n v="2012"/>
    <n v="2"/>
    <s v="San Francisco"/>
    <s v="San Francisco"/>
    <s v="San Francisco"/>
    <x v="9"/>
  </r>
  <r>
    <n v="953"/>
    <s v="https://www.inc.com/profile/streamline-marketing"/>
    <s v="Streamline Marketing"/>
    <s v="http://streamline-marketing.com"/>
    <s v="2.4 Million"/>
    <n v="2400000"/>
    <n v="445.29059999999998"/>
    <s v="Advertising &amp; Marketing"/>
    <n v="24"/>
    <n v="2"/>
    <e v="#REF!"/>
    <n v="2014"/>
    <n v="2"/>
    <s v="Seattle"/>
    <s v="Seattle"/>
    <s v="Seattle"/>
    <x v="11"/>
  </r>
  <r>
    <n v="954"/>
    <s v="https://www.inc.com/profile/gen-y-hitch"/>
    <s v="GEN-Y Hitch"/>
    <s v="genyhitch.com"/>
    <s v="5.2 Million"/>
    <n v="5200000"/>
    <n v="444.32330000000002"/>
    <s v="Manufacturing"/>
    <n v="10"/>
    <n v="2"/>
    <e v="#REF!"/>
    <n v="2012"/>
    <n v="2"/>
    <s v=""/>
    <s v="-"/>
    <s v="Nappanee"/>
    <x v="33"/>
  </r>
  <r>
    <n v="955"/>
    <s v="https://www.inc.com/profile/reverbcom"/>
    <s v="Reverb.com"/>
    <s v="reverb.com"/>
    <s v="36.1 Million"/>
    <n v="36100000"/>
    <n v="443.68599999999998"/>
    <s v="Retail"/>
    <n v="180"/>
    <n v="70"/>
    <e v="#REF!"/>
    <n v="2012"/>
    <n v="3"/>
    <s v="Chicago"/>
    <s v="Chicago"/>
    <s v="Chicago"/>
    <x v="27"/>
  </r>
  <r>
    <n v="956"/>
    <s v="https://www.inc.com/profile/tipping-point-solutions"/>
    <s v="Tipping Point Solutions"/>
    <s v="tp-solutions.com"/>
    <s v="5 Million"/>
    <n v="5000000"/>
    <n v="443.58659999999998"/>
    <s v="Education"/>
    <n v="36"/>
    <n v="9"/>
    <e v="#REF!"/>
    <n v="2011"/>
    <n v="2"/>
    <s v="Denver"/>
    <s v="Denver"/>
    <s v="Centennial"/>
    <x v="10"/>
  </r>
  <r>
    <n v="957"/>
    <s v="https://www.inc.com/profile/needwant"/>
    <s v="Need/Want"/>
    <s v="needwant.com"/>
    <s v="3.8 Million"/>
    <n v="3800000"/>
    <n v="443.18599999999998"/>
    <s v="Retail"/>
    <n v="6"/>
    <n v="5"/>
    <e v="#REF!"/>
    <n v="2014"/>
    <n v="2"/>
    <s v="St. Louis, MO-IL"/>
    <s v="St. Louis"/>
    <s v="Miami"/>
    <x v="5"/>
  </r>
  <r>
    <n v="958"/>
    <s v="https://www.inc.com/profile/socialfly"/>
    <s v="Socialfly"/>
    <s v="socialflyny.com"/>
    <s v="5.4 Million"/>
    <n v="5400000"/>
    <n v="442.74560000000002"/>
    <s v="Advertising &amp; Marketing"/>
    <n v="27"/>
    <n v="10"/>
    <e v="#REF!"/>
    <n v="2012"/>
    <n v="2"/>
    <s v="New York City"/>
    <s v="New York City"/>
    <s v="New York"/>
    <x v="12"/>
  </r>
  <r>
    <n v="959"/>
    <s v="https://www.inc.com/profile/everyware"/>
    <s v="Everyware"/>
    <s v="everyware.com"/>
    <s v="4.1 Million"/>
    <n v="4099999.9999999995"/>
    <n v="442.4667"/>
    <s v="Software"/>
    <n v="12"/>
    <n v="4"/>
    <e v="#REF!"/>
    <n v="2015"/>
    <n v="1"/>
    <s v="Austin"/>
    <s v="Austin"/>
    <s v="Austin"/>
    <x v="2"/>
  </r>
  <r>
    <n v="960"/>
    <s v="https://www.inc.com/profile/trash-butler"/>
    <s v="Trash Butler"/>
    <s v="trashbutler.com"/>
    <s v="3.8 Million"/>
    <n v="3800000"/>
    <n v="442.0521"/>
    <s v="Environmental Services"/>
    <n v="195"/>
    <n v="31"/>
    <e v="#REF!"/>
    <n v="2013"/>
    <n v="2"/>
    <s v="Tampa"/>
    <s v="Tampa"/>
    <s v="Tampa"/>
    <x v="5"/>
  </r>
  <r>
    <n v="961"/>
    <s v="https://www.inc.com/profile/channel-partners-capital"/>
    <s v="Channel Partners Capital"/>
    <s v="channelpartnerscapital.com"/>
    <s v="23 Million"/>
    <n v="23000000"/>
    <n v="441.4271"/>
    <s v="Financial Services"/>
    <n v="41"/>
    <n v="21"/>
    <e v="#REF!"/>
    <n v="2009"/>
    <n v="7"/>
    <s v="Minneapolis"/>
    <s v="Minneapolis"/>
    <s v="Minnetonka"/>
    <x v="22"/>
  </r>
  <r>
    <n v="962"/>
    <s v="https://www.inc.com/profile/savan-group"/>
    <s v="Savan Group"/>
    <s v="savangroup.com"/>
    <s v="13.8 Million"/>
    <n v="13800000"/>
    <n v="441.13440000000003"/>
    <s v="Government Services"/>
    <n v="67"/>
    <n v="25"/>
    <e v="#REF!"/>
    <n v="2006"/>
    <n v="4"/>
    <s v="Washington, DC"/>
    <s v="Washington"/>
    <s v="McLean"/>
    <x v="7"/>
  </r>
  <r>
    <n v="963"/>
    <s v="https://www.inc.com/profile/onit"/>
    <s v="Onit"/>
    <s v="onit.com"/>
    <s v="16.7 Million"/>
    <n v="16700000"/>
    <n v="440.87889999999999"/>
    <s v="Software"/>
    <n v="162"/>
    <n v="25"/>
    <e v="#REF!"/>
    <n v="2011"/>
    <n v="4"/>
    <s v="Houston"/>
    <s v="Houston"/>
    <s v="Houston"/>
    <x v="2"/>
  </r>
  <r>
    <n v="964"/>
    <s v="https://www.inc.com/profile/bettercom"/>
    <s v="Better.com"/>
    <s v="better.com"/>
    <s v="20.7 Million"/>
    <n v="20700000"/>
    <n v="440.86399999999998"/>
    <s v="Financial Services"/>
    <n v="591"/>
    <n v="55"/>
    <e v="#REF!"/>
    <n v="2015"/>
    <n v="1"/>
    <s v="New York City"/>
    <s v="New York City"/>
    <s v="New York"/>
    <x v="12"/>
  </r>
  <r>
    <n v="965"/>
    <s v="https://www.inc.com/profile/skuid"/>
    <s v="Skuid"/>
    <s v="skuid.com"/>
    <s v="20.9 Million"/>
    <n v="20900000"/>
    <n v="439.99059999999997"/>
    <s v="Software"/>
    <n v="142"/>
    <n v="45"/>
    <e v="#REF!"/>
    <n v="2013"/>
    <n v="2"/>
    <s v=""/>
    <s v="-"/>
    <s v="Chattanooga"/>
    <x v="1"/>
  </r>
  <r>
    <n v="966"/>
    <s v="https://www.inc.com/profile/forcura"/>
    <s v="Forcura"/>
    <s v="forcura.com"/>
    <s v="7.1 Million"/>
    <n v="7100000"/>
    <n v="438.64150000000001"/>
    <s v="Software"/>
    <n v="41"/>
    <n v="9"/>
    <e v="#REF!"/>
    <n v="2012"/>
    <n v="3"/>
    <s v="Jacksonville, FL"/>
    <s v="Jacksonville"/>
    <s v="Jacksonville"/>
    <x v="5"/>
  </r>
  <r>
    <n v="967"/>
    <s v="https://www.inc.com/profile/barnallen-technologies"/>
    <s v="BarnAllen Technologies"/>
    <s v="barnallen.com"/>
    <s v="63.2 Million"/>
    <n v="63200000"/>
    <n v="438.57549999999998"/>
    <s v="IT Management"/>
    <n v="483"/>
    <n v="132"/>
    <e v="#REF!"/>
    <n v="2009"/>
    <n v="4"/>
    <s v="Washington, DC"/>
    <s v="Washington"/>
    <s v="Rockville"/>
    <x v="21"/>
  </r>
  <r>
    <n v="968"/>
    <s v="https://www.inc.com/profile/dmb-financial"/>
    <s v="DMB Financial"/>
    <s v="dmbfinancial.com"/>
    <s v="26.4 Million"/>
    <n v="26400000"/>
    <n v="438.36259999999999"/>
    <s v="Financial Services"/>
    <n v="147"/>
    <n v="41"/>
    <e v="#REF!"/>
    <n v="2003"/>
    <n v="3"/>
    <s v="Boston"/>
    <s v="Boston"/>
    <s v="Beverly"/>
    <x v="24"/>
  </r>
  <r>
    <n v="969"/>
    <s v="https://www.inc.com/profile/audantic"/>
    <s v="Audantic"/>
    <s v="audantic.com"/>
    <s v="2.5 Million"/>
    <n v="2500000"/>
    <n v="438.34820000000002"/>
    <s v="Business Products &amp; Services"/>
    <n v="7"/>
    <n v="3"/>
    <e v="#REF!"/>
    <n v="2014"/>
    <n v="1"/>
    <s v="Seattle"/>
    <s v="Seattle"/>
    <s v="Bothell"/>
    <x v="11"/>
  </r>
  <r>
    <n v="970"/>
    <s v="https://www.inc.com/profile/suite-management-franchising"/>
    <s v="Suite Management Franchising"/>
    <s v="mysalonsuite.com"/>
    <s v="3.1 Million"/>
    <n v="3100000"/>
    <n v="437.9545"/>
    <s v="Real Estate"/>
    <n v="10"/>
    <n v="5"/>
    <e v="#REF!"/>
    <n v="2012"/>
    <n v="1"/>
    <s v=""/>
    <s v="-"/>
    <s v="Metairie"/>
    <x v="38"/>
  </r>
  <r>
    <n v="971"/>
    <s v="https://www.inc.com/profile/the-hoth"/>
    <s v="The Hoth"/>
    <s v="thehoth.com"/>
    <s v="18.7 Million"/>
    <n v="18700000"/>
    <n v="437.34730000000002"/>
    <s v="Advertising &amp; Marketing"/>
    <n v="45"/>
    <n v="8"/>
    <e v="#REF!"/>
    <n v="2011"/>
    <n v="3"/>
    <s v="Tampa"/>
    <s v="Tampa"/>
    <s v="St Petersburg"/>
    <x v="5"/>
  </r>
  <r>
    <n v="972"/>
    <s v="https://www.inc.com/profile/360-energy-solutions"/>
    <s v="360 Energy Solutions"/>
    <s v="http://360energysolutions.net"/>
    <s v="4.8 Million"/>
    <n v="4800000"/>
    <n v="437.25889999999998"/>
    <s v="Energy"/>
    <n v="24"/>
    <n v="14"/>
    <e v="#REF!"/>
    <n v="2013"/>
    <n v="2"/>
    <s v="Miami"/>
    <s v="Miami"/>
    <s v="Miami"/>
    <x v="5"/>
  </r>
  <r>
    <n v="973"/>
    <s v="https://www.inc.com/profile/decode-digital-marketing"/>
    <s v="Decode Digital Marketing"/>
    <s v="decodedigital.co"/>
    <s v="7.3 Million"/>
    <n v="7300000"/>
    <n v="436.84320000000002"/>
    <s v="Advertising &amp; Marketing"/>
    <n v="30"/>
    <n v="4"/>
    <e v="#REF!"/>
    <n v="2013"/>
    <n v="1"/>
    <s v="Houston"/>
    <s v="Houston"/>
    <s v="Houston"/>
    <x v="2"/>
  </r>
  <r>
    <n v="974"/>
    <s v="https://www.inc.com/profile/apetan-consulting"/>
    <s v="Apetan Consulting"/>
    <s v="apetan.com"/>
    <s v="10 Million"/>
    <n v="10000000"/>
    <n v="436.58240000000001"/>
    <s v="IT Management"/>
    <n v="10"/>
    <n v="5"/>
    <e v="#REF!"/>
    <n v="2012"/>
    <n v="2"/>
    <s v="New York City"/>
    <s v="New York City"/>
    <s v="New York city"/>
    <x v="12"/>
  </r>
  <r>
    <n v="975"/>
    <s v="https://www.inc.com/profile/virtue-capital-management"/>
    <s v="Virtue Capital Management"/>
    <s v="virtuecm.com"/>
    <s v="6.8 Million"/>
    <n v="6800000"/>
    <n v="436.18779999999998"/>
    <s v="Financial Services"/>
    <n v="23"/>
    <n v="6"/>
    <e v="#REF!"/>
    <n v="2013"/>
    <n v="1"/>
    <s v="Nashville"/>
    <s v="Nashville"/>
    <s v="Brentwood"/>
    <x v="1"/>
  </r>
  <r>
    <n v="976"/>
    <s v="https://www.inc.com/profile/harts-servcies"/>
    <s v="Harts Servcies"/>
    <s v="hartsservices.com"/>
    <s v="4 Million"/>
    <n v="4000000"/>
    <n v="434.37610000000001"/>
    <s v="Construction"/>
    <n v="34"/>
    <n v="6"/>
    <e v="#REF!"/>
    <n v="2013"/>
    <n v="1"/>
    <s v="Seattle"/>
    <s v="Seattle"/>
    <s v="TACOMA"/>
    <x v="11"/>
  </r>
  <r>
    <n v="977"/>
    <s v="https://www.inc.com/profile/ridge-wallet"/>
    <s v="Ridge Wallet"/>
    <s v="ridge.com"/>
    <s v="19.6 Million"/>
    <n v="19600000"/>
    <n v="432.9008"/>
    <s v="Retail"/>
    <n v="14"/>
    <n v="4"/>
    <e v="#REF!"/>
    <n v="2013"/>
    <n v="1"/>
    <s v="Los Angeles"/>
    <s v="Los Angeles"/>
    <s v="Los Angeles"/>
    <x v="9"/>
  </r>
  <r>
    <n v="978"/>
    <s v="https://www.inc.com/profile/american-print-consultants"/>
    <s v="American Print Consultants"/>
    <s v="apcink.com"/>
    <s v="6.6 Million"/>
    <n v="6600000"/>
    <n v="432.88470000000001"/>
    <s v="Business Products &amp; Services"/>
    <n v="17"/>
    <n v="4"/>
    <e v="#REF!"/>
    <n v="2015"/>
    <n v="1"/>
    <s v=""/>
    <s v="-"/>
    <s v="Chambersburg"/>
    <x v="4"/>
  </r>
  <r>
    <n v="979"/>
    <s v="https://www.inc.com/profile/alley"/>
    <s v="Alley"/>
    <s v="alley.com"/>
    <s v="6.8 Million"/>
    <n v="6800000"/>
    <n v="432.84010000000001"/>
    <s v="Business Products &amp; Services"/>
    <n v="50"/>
    <n v="2"/>
    <e v="#REF!"/>
    <n v="2012"/>
    <n v="2"/>
    <s v="New York City"/>
    <s v="New York City"/>
    <s v="New York"/>
    <x v="12"/>
  </r>
  <r>
    <n v="980"/>
    <s v="https://www.inc.com/profile/votto-vines-importing"/>
    <s v="Votto Vines Importing"/>
    <s v="vottovines.com"/>
    <s v="39.6 Million"/>
    <n v="39600000"/>
    <n v="432.29840000000002"/>
    <s v="Food &amp; Beverage"/>
    <n v="20"/>
    <n v="12"/>
    <e v="#REF!"/>
    <n v="2009"/>
    <n v="6"/>
    <s v=""/>
    <s v="-"/>
    <s v="Hamden"/>
    <x v="28"/>
  </r>
  <r>
    <n v="981"/>
    <s v="https://www.inc.com/profile/scott-vicknair-hair-checki"/>
    <s v="Scott, Vicknair, Hair &amp; Checki"/>
    <s v="svhclaw.com"/>
    <s v="4.6 Million"/>
    <n v="4600000"/>
    <n v="431.16699999999997"/>
    <s v="Consumer Products &amp; Services"/>
    <n v="21"/>
    <n v="7"/>
    <e v="#REF!"/>
    <n v="2011"/>
    <n v="2"/>
    <s v="New Orleans"/>
    <s v="New Orleans"/>
    <s v="New Orleans"/>
    <x v="38"/>
  </r>
  <r>
    <n v="982"/>
    <s v="https://www.inc.com/profile/3d-solar"/>
    <s v="3D Solar"/>
    <s v="3-dsolar.com"/>
    <s v="6.8 Million"/>
    <n v="6800000"/>
    <n v="429.7944"/>
    <s v="Energy"/>
    <n v="43"/>
    <n v="15"/>
    <e v="#REF!"/>
    <n v="2013"/>
    <n v="2"/>
    <s v="Tampa"/>
    <s v="Tampa"/>
    <s v="Odessa"/>
    <x v="5"/>
  </r>
  <r>
    <n v="983"/>
    <s v="https://www.inc.com/profile/vessel-fwp"/>
    <s v="Vessel FWP"/>
    <s v="vesselbags.com"/>
    <s v="4.6 Million"/>
    <n v="4600000"/>
    <n v="428.72329999999999"/>
    <s v="Retail"/>
    <n v="9"/>
    <n v="4"/>
    <e v="#REF!"/>
    <n v="2012"/>
    <n v="2"/>
    <s v="San Diego"/>
    <s v="San Diego"/>
    <s v="Carlsbad"/>
    <x v="9"/>
  </r>
  <r>
    <n v="984"/>
    <s v="https://www.inc.com/profile/advanced-computer-solutions-group"/>
    <s v="Advanced Computer Solutions Group"/>
    <s v="advancedcsg.net"/>
    <s v="3.5 Million"/>
    <n v="3500000"/>
    <n v="428.42070000000001"/>
    <s v="IT Management"/>
    <n v="24"/>
    <n v="7"/>
    <e v="#REF!"/>
    <n v="2009"/>
    <n v="2"/>
    <s v="Philadelphia"/>
    <s v="Philadelphia"/>
    <s v="Mount Laurel"/>
    <x v="6"/>
  </r>
  <r>
    <n v="985"/>
    <s v="https://www.inc.com/profile/choozle"/>
    <s v="Choozle"/>
    <s v="choozle.com"/>
    <s v="17.4 Million"/>
    <n v="17400000"/>
    <n v="428.28149999999999"/>
    <s v="Advertising &amp; Marketing"/>
    <n v="55"/>
    <n v="17"/>
    <e v="#REF!"/>
    <n v="2012"/>
    <n v="3"/>
    <s v="Denver"/>
    <s v="Denver"/>
    <s v="Denver"/>
    <x v="10"/>
  </r>
  <r>
    <n v="986"/>
    <s v="https://www.inc.com/profile/ease-logistics"/>
    <s v="Ease Logistics"/>
    <s v="easelogistics.com"/>
    <s v="53.5 Million"/>
    <n v="53500000"/>
    <n v="427.4948"/>
    <s v="Logistics &amp; Transportation"/>
    <n v="45"/>
    <n v="11"/>
    <e v="#REF!"/>
    <n v="2014"/>
    <n v="2"/>
    <s v="Columbus, OH"/>
    <s v="Columbus"/>
    <s v="Dublin"/>
    <x v="8"/>
  </r>
  <r>
    <n v="987"/>
    <s v="https://www.inc.com/profile/crisp-marketing"/>
    <s v="Crisp Marketing"/>
    <s v="crisp.marketing"/>
    <s v="10 Million"/>
    <n v="10000000"/>
    <n v="427.47730000000001"/>
    <s v="Advertising &amp; Marketing"/>
    <n v="50"/>
    <n v="15"/>
    <e v="#REF!"/>
    <n v="2007"/>
    <n v="5"/>
    <s v=""/>
    <s v="-"/>
    <s v="memphis"/>
    <x v="1"/>
  </r>
  <r>
    <n v="988"/>
    <s v="https://www.inc.com/profile/darn-good-yarn"/>
    <s v="Darn Good Yarn"/>
    <s v="darngoodyarn.com"/>
    <s v="7.1 Million"/>
    <n v="7100000"/>
    <n v="427.43869999999998"/>
    <s v="Retail"/>
    <n v="17"/>
    <n v="3"/>
    <e v="#REF!"/>
    <n v="2008"/>
    <n v="3"/>
    <s v="Albany-Schenectady-Troy, NY"/>
    <s v="Albany-Schenectady-Troy"/>
    <s v="Halfmoon"/>
    <x v="12"/>
  </r>
  <r>
    <n v="989"/>
    <s v="https://www.inc.com/profile/beemac"/>
    <s v="Beemac"/>
    <s v="beemac.com"/>
    <s v="125.9 Million"/>
    <n v="125900000"/>
    <n v="427.24790000000002"/>
    <s v="Logistics &amp; Transportation"/>
    <n v="188"/>
    <n v="58"/>
    <e v="#REF!"/>
    <n v="1984"/>
    <n v="1"/>
    <s v="Pittsburgh, PA"/>
    <s v="Pittsburgh"/>
    <s v="Ambridge"/>
    <x v="4"/>
  </r>
  <r>
    <n v="990"/>
    <s v="https://www.inc.com/profile/preferred-home-services"/>
    <s v="Preferred Home Services"/>
    <s v="gopreferred.com"/>
    <s v="8 Million"/>
    <n v="8000000"/>
    <n v="426.97730000000001"/>
    <s v="Construction"/>
    <n v="45"/>
    <n v="10"/>
    <e v="#REF!"/>
    <n v="2014"/>
    <n v="1"/>
    <s v="Charleston, SC"/>
    <s v="Charleston"/>
    <s v="North Charleston"/>
    <x v="37"/>
  </r>
  <r>
    <n v="991"/>
    <s v="https://www.inc.com/profile/ciconix"/>
    <s v="Ciconix"/>
    <s v="http://ciconix.com"/>
    <s v="4.6 Million"/>
    <n v="4600000"/>
    <n v="426.93799999999999"/>
    <s v="Government Services"/>
    <n v="38"/>
    <n v="7"/>
    <e v="#REF!"/>
    <n v="2012"/>
    <n v="2"/>
    <s v="Baltimore"/>
    <s v="Baltimore"/>
    <s v="Annapolis"/>
    <x v="21"/>
  </r>
  <r>
    <n v="992"/>
    <s v="https://www.inc.com/profile/atlanta-office-technologies"/>
    <s v="Atlanta Office Technologies"/>
    <s v="youraot.com"/>
    <s v="6.3 Million"/>
    <n v="6300000"/>
    <n v="426.63119999999998"/>
    <s v="Business Products &amp; Services"/>
    <n v="27"/>
    <n v="11"/>
    <e v="#REF!"/>
    <n v="2014"/>
    <n v="1"/>
    <s v="Atlanta"/>
    <s v="Atlanta"/>
    <s v="Norcross"/>
    <x v="13"/>
  </r>
  <r>
    <n v="993"/>
    <s v="https://www.inc.com/profile/seek-business-capital"/>
    <s v="Seek Business Capital"/>
    <s v="seekcapital.com"/>
    <s v="8.8 Million"/>
    <n v="8800000"/>
    <n v="426.18349999999998"/>
    <s v="Financial Services"/>
    <n v="57"/>
    <n v="15"/>
    <e v="#REF!"/>
    <n v="2014"/>
    <n v="1"/>
    <s v="Los Angeles"/>
    <s v="Los Angeles"/>
    <s v="Los Angeles"/>
    <x v="9"/>
  </r>
  <r>
    <n v="994"/>
    <s v="https://www.inc.com/profile/your-business-solutions"/>
    <s v="Your Business Solutions"/>
    <s v="ybs.us"/>
    <s v="2 Million"/>
    <n v="2000000"/>
    <n v="425.30790000000002"/>
    <s v="IT Management"/>
    <n v="18"/>
    <n v="5"/>
    <e v="#REF!"/>
    <n v="2004"/>
    <n v="1"/>
    <s v="Houston"/>
    <s v="Houston"/>
    <s v="The Woodlands"/>
    <x v="2"/>
  </r>
  <r>
    <n v="995"/>
    <s v="https://www.inc.com/profile/nomatic"/>
    <s v="Nomatic"/>
    <s v="nomatic.com"/>
    <s v="11 Million"/>
    <n v="11000000"/>
    <n v="425.06650000000002"/>
    <s v="Consumer Products &amp; Services"/>
    <n v="20"/>
    <n v="5"/>
    <e v="#REF!"/>
    <n v="2014"/>
    <n v="1"/>
    <s v="Salt Lake City"/>
    <s v="Salt Lake City"/>
    <s v="Sandy"/>
    <x v="16"/>
  </r>
  <r>
    <n v="996"/>
    <s v="https://www.inc.com/profile/farmgirl-flowers"/>
    <s v="Farmgirl Flowers"/>
    <s v="farmgirlflowers.com"/>
    <s v="23.4 Million"/>
    <n v="23400000"/>
    <n v="424.86739999999998"/>
    <s v="Retail"/>
    <n v="106"/>
    <n v="41"/>
    <e v="#REF!"/>
    <n v="2010"/>
    <n v="2"/>
    <s v="San Francisco"/>
    <s v="San Francisco"/>
    <s v="San Francisco"/>
    <x v="9"/>
  </r>
  <r>
    <n v="997"/>
    <s v="https://www.inc.com/profile/bombora"/>
    <s v="Bombora"/>
    <s v="bombora.com"/>
    <s v="26.4 Million"/>
    <n v="26400000"/>
    <n v="424.71690000000001"/>
    <s v="Advertising &amp; Marketing"/>
    <n v="95"/>
    <n v="19"/>
    <e v="#REF!"/>
    <n v="2014"/>
    <n v="1"/>
    <s v="New York City"/>
    <s v="New York City"/>
    <s v="New York"/>
    <x v="12"/>
  </r>
  <r>
    <n v="998"/>
    <s v="https://www.inc.com/profile/frugal-flippers"/>
    <s v="Frugal Flippers"/>
    <s v="householdtrends.com"/>
    <s v="5.6 Million"/>
    <n v="5600000"/>
    <n v="424.60890000000001"/>
    <s v="Retail"/>
    <n v="5"/>
    <n v="1"/>
    <e v="#REF!"/>
    <n v="2015"/>
    <n v="1"/>
    <s v=""/>
    <s v="-"/>
    <s v="Jordan"/>
    <x v="12"/>
  </r>
  <r>
    <n v="999"/>
    <s v="https://www.inc.com/profile/sumo-communications"/>
    <s v="SUMO Communications"/>
    <s v="sumocom.com"/>
    <s v="5.1 Million"/>
    <n v="5100000"/>
    <n v="424.44209999999998"/>
    <s v="Telecommunications"/>
    <n v="12"/>
    <n v="2"/>
    <e v="#REF!"/>
    <n v="2002"/>
    <n v="2"/>
    <s v="Ogden-Clearfield, UT"/>
    <s v="Ogden-Clearfield"/>
    <s v="Centerville"/>
    <x v="16"/>
  </r>
  <r>
    <n v="1000"/>
    <s v="https://www.inc.com/profile/home-view-technologies"/>
    <s v="Home View Technologies"/>
    <s v="liveviewtech.com"/>
    <s v="16.5 Million"/>
    <n v="16500000"/>
    <n v="424.01650000000001"/>
    <s v="Security"/>
    <n v="110"/>
    <n v="30"/>
    <e v="#REF!"/>
    <n v="2005"/>
    <n v="1"/>
    <s v="Provo-Orem, UT"/>
    <s v="Provo-Orem"/>
    <s v="Orem"/>
    <x v="16"/>
  </r>
  <r>
    <n v="1001"/>
    <s v="https://www.inc.com/profile/cloudhesive"/>
    <s v="CloudHesive"/>
    <s v="cloudhesive.com"/>
    <s v="4.1 Million"/>
    <n v="4099999.9999999995"/>
    <n v="423.58150000000001"/>
    <s v="IT Management"/>
    <n v="42"/>
    <n v="6"/>
    <e v="#REF!"/>
    <n v="2014"/>
    <n v="1"/>
    <s v="Miami"/>
    <s v="Miami"/>
    <s v="Fort Lauderdale"/>
    <x v="5"/>
  </r>
  <r>
    <n v="1002"/>
    <s v="https://www.inc.com/profile/braviant-holdings"/>
    <s v="Braviant Holdings"/>
    <s v="braviantholdings.com"/>
    <s v="67.3 Million"/>
    <n v="67300000"/>
    <n v="423.5419"/>
    <s v="Financial Services"/>
    <n v="56"/>
    <n v="22"/>
    <e v="#REF!"/>
    <n v="2014"/>
    <n v="1"/>
    <s v="Chicago"/>
    <s v="Chicago"/>
    <s v="Chicago"/>
    <x v="27"/>
  </r>
  <r>
    <n v="1003"/>
    <s v="https://www.inc.com/profile/prosomnus-sleep-technologies"/>
    <s v="ProSomnus Sleep Technologies"/>
    <s v="prosomnus.com"/>
    <s v="6.7 Million"/>
    <n v="6700000"/>
    <n v="422.23509999999999"/>
    <s v="Health"/>
    <n v="70"/>
    <n v="15"/>
    <e v="#REF!"/>
    <n v="2014"/>
    <n v="1"/>
    <s v="San Francisco"/>
    <s v="San Francisco"/>
    <s v="Pleasanton"/>
    <x v="9"/>
  </r>
  <r>
    <n v="1004"/>
    <s v="https://www.inc.com/profile/jp-and-associates-realtors"/>
    <s v="JP and Associates Realtors"/>
    <s v="http://jpar.com"/>
    <s v="8.9 Million"/>
    <n v="8900000"/>
    <n v="421.98309999999998"/>
    <s v="Real Estate"/>
    <n v="1478"/>
    <n v="345"/>
    <e v="#REF!"/>
    <n v="2011"/>
    <n v="3"/>
    <s v="Dallas"/>
    <s v="Dallas"/>
    <s v="Frisco"/>
    <x v="2"/>
  </r>
  <r>
    <n v="1005"/>
    <s v="https://www.inc.com/profile/23rd-group"/>
    <s v="23rd Group"/>
    <s v="23rdgroup.com"/>
    <s v="21.9 Million"/>
    <n v="21900000"/>
    <n v="420.40940000000001"/>
    <s v="Construction"/>
    <n v="80"/>
    <n v="34"/>
    <e v="#REF!"/>
    <n v="2014"/>
    <n v="2"/>
    <s v="Charlotte"/>
    <s v="Charlotte"/>
    <s v="Charlotte"/>
    <x v="18"/>
  </r>
  <r>
    <n v="1006"/>
    <s v="https://www.inc.com/profile/penji"/>
    <s v="Penji"/>
    <s v="penji.co"/>
    <s v="2.6 Million"/>
    <n v="2600000"/>
    <n v="419.59750000000003"/>
    <s v="Business Products &amp; Services"/>
    <n v="43"/>
    <n v="4"/>
    <e v="#REF!"/>
    <n v="2015"/>
    <n v="1"/>
    <s v="Philadelphia"/>
    <s v="Philadelphia"/>
    <s v="Camden"/>
    <x v="6"/>
  </r>
  <r>
    <n v="1007"/>
    <s v="https://www.inc.com/profile/fe-international"/>
    <s v="FE International"/>
    <s v="feinternational.com"/>
    <s v="3.2 Million"/>
    <n v="3200000"/>
    <n v="419.27670000000001"/>
    <s v="Business Products &amp; Services"/>
    <n v="40"/>
    <n v="4"/>
    <e v="#REF!"/>
    <n v="2010"/>
    <n v="1"/>
    <s v="New York City"/>
    <s v="New York City"/>
    <s v="New York"/>
    <x v="12"/>
  </r>
  <r>
    <n v="1008"/>
    <s v="https://www.inc.com/profile/tredence"/>
    <s v="Tredence"/>
    <s v="http://tredence.com"/>
    <s v="18.8 Million"/>
    <n v="18800000"/>
    <n v="419.16379999999998"/>
    <s v="Business Products &amp; Services"/>
    <n v="381"/>
    <n v="76"/>
    <e v="#REF!"/>
    <n v="2012"/>
    <n v="4"/>
    <s v="San Jose"/>
    <s v="San Jose"/>
    <s v="San Jose"/>
    <x v="9"/>
  </r>
  <r>
    <n v="1009"/>
    <s v="https://www.inc.com/profile/aps-building-services"/>
    <s v="APS Building Services"/>
    <s v="apshou.com"/>
    <s v="21.5 Million"/>
    <n v="21500000"/>
    <n v="418.7937"/>
    <s v="Business Products &amp; Services"/>
    <n v="81"/>
    <n v="19"/>
    <e v="#REF!"/>
    <n v="2014"/>
    <n v="1"/>
    <s v="Houston"/>
    <s v="Houston"/>
    <s v="Houston"/>
    <x v="2"/>
  </r>
  <r>
    <n v="1010"/>
    <s v="https://www.inc.com/profile/courier-distribution-systems"/>
    <s v="Courier Distribution Systems"/>
    <s v="courierds.com"/>
    <s v="69.9 Million"/>
    <n v="69900000"/>
    <n v="418.65190000000001"/>
    <s v="Logistics &amp; Transportation"/>
    <n v="2048"/>
    <n v="225"/>
    <e v="#REF!"/>
    <n v="2004"/>
    <n v="3"/>
    <s v="Atlanta"/>
    <s v="Atlanta"/>
    <s v="Duluth"/>
    <x v="13"/>
  </r>
  <r>
    <n v="1011"/>
    <s v="https://www.inc.com/profile/energy-toolbase"/>
    <s v="Energy Toolbase"/>
    <s v="energytoolbase.com"/>
    <s v="2 Million"/>
    <n v="2000000"/>
    <n v="417.75409999999999"/>
    <s v="Energy"/>
    <n v="22"/>
    <n v="3"/>
    <e v="#REF!"/>
    <n v="2014"/>
    <n v="1"/>
    <s v=""/>
    <s v="-"/>
    <s v="Stuart"/>
    <x v="5"/>
  </r>
  <r>
    <n v="1012"/>
    <s v="https://www.inc.com/profile/pathfinder-consultants"/>
    <s v="Pathfinder Consultants"/>
    <s v="pathfinderconsultants.com"/>
    <s v="2.9 Million"/>
    <n v="2900000"/>
    <n v="416.7878"/>
    <s v="Government Services"/>
    <n v="42"/>
    <n v="18"/>
    <e v="#REF!"/>
    <n v="2010"/>
    <n v="1"/>
    <s v="Washington, DC"/>
    <s v="Washington"/>
    <s v="Sterling"/>
    <x v="7"/>
  </r>
  <r>
    <n v="1013"/>
    <s v="https://www.inc.com/profile/mission-critical-facilities-international"/>
    <s v="Mission Critical Facilities International"/>
    <s v="missioncriticalgroup.com"/>
    <s v="28.9 Million"/>
    <n v="28900000"/>
    <n v="416.6343"/>
    <s v="IT Management"/>
    <n v="27"/>
    <n v="10"/>
    <e v="#REF!"/>
    <n v="2010"/>
    <n v="4"/>
    <s v="Austin"/>
    <s v="Austin"/>
    <s v="Spicewood"/>
    <x v="2"/>
  </r>
  <r>
    <n v="1014"/>
    <s v="https://www.inc.com/profile/xavier-creative-house"/>
    <s v="Xavier Creative House"/>
    <s v="xaviercreative.com"/>
    <s v="3.1 Million"/>
    <n v="3100000"/>
    <n v="416.27499999999998"/>
    <s v="Advertising &amp; Marketing"/>
    <n v="6"/>
    <n v="4"/>
    <e v="#REF!"/>
    <n v="2013"/>
    <n v="1"/>
    <s v="Philadelphia"/>
    <s v="Philadelphia"/>
    <s v="Warwick"/>
    <x v="4"/>
  </r>
  <r>
    <n v="1015"/>
    <s v="https://www.inc.com/profile/fastexpert"/>
    <s v="FastExpert"/>
    <s v="fastexpert.com"/>
    <s v="4.4 Million"/>
    <n v="4400000"/>
    <n v="416.08839999999998"/>
    <s v="Real Estate"/>
    <n v="18"/>
    <n v="8"/>
    <e v="#REF!"/>
    <n v="2014"/>
    <n v="2"/>
    <s v="Los Angeles"/>
    <s v="Los Angeles"/>
    <s v="San Marino"/>
    <x v="9"/>
  </r>
  <r>
    <n v="1016"/>
    <s v="https://www.inc.com/profile/beverly-hills-teddy-bear"/>
    <s v="Beverly Hills Teddy Bear"/>
    <s v="plush.com"/>
    <s v="50.4 Million"/>
    <n v="50400000"/>
    <n v="415.46019999999999"/>
    <s v="Consumer Products &amp; Services"/>
    <n v="23"/>
    <n v="9"/>
    <e v="#REF!"/>
    <n v="1992"/>
    <n v="2"/>
    <s v="Los Angeles"/>
    <s v="Los Angeles"/>
    <s v="Newhall"/>
    <x v="9"/>
  </r>
  <r>
    <n v="1017"/>
    <s v="https://www.inc.com/profile/mod-pizza"/>
    <s v="MOD Pizza"/>
    <s v="http://modpizza.com"/>
    <s v="311.8 Million"/>
    <n v="311800000"/>
    <n v="414.63720000000001"/>
    <s v="Food &amp; Beverage"/>
    <n v="6000"/>
    <n v="3000"/>
    <e v="#REF!"/>
    <n v="2008"/>
    <n v="6"/>
    <s v="Seattle"/>
    <s v="Seattle"/>
    <s v="Bellevue"/>
    <x v="11"/>
  </r>
  <r>
    <n v="1018"/>
    <s v="https://www.inc.com/profile/chandlee-and-sons-construction"/>
    <s v="Chandlee and Sons Construction"/>
    <s v="chandleeandsonsconstruction.com"/>
    <s v="12.3 Million"/>
    <n v="12300000"/>
    <n v="414.30560000000003"/>
    <s v="Construction"/>
    <n v="25"/>
    <n v="5"/>
    <e v="#REF!"/>
    <n v="2006"/>
    <n v="2"/>
    <s v="Atlanta"/>
    <s v="Atlanta"/>
    <s v="Alpharetta"/>
    <x v="13"/>
  </r>
  <r>
    <n v="1019"/>
    <s v="https://www.inc.com/profile/applied-development"/>
    <s v="Applied Development"/>
    <s v="applied-dev.com"/>
    <s v="2.3 Million"/>
    <n v="2300000"/>
    <n v="413.33839999999998"/>
    <s v="Government Services"/>
    <n v="25"/>
    <n v="5"/>
    <e v="#REF!"/>
    <n v="2011"/>
    <n v="1"/>
    <s v="Baltimore"/>
    <s v="Baltimore"/>
    <s v="Baltimore"/>
    <x v="21"/>
  </r>
  <r>
    <n v="1019"/>
    <s v="https://www.inc.com/profile/cherryblowdrybar"/>
    <s v="Cherry Blow Dry Bar"/>
    <s v="http://cherryblowdrybar.com"/>
    <s v="5.6 Million"/>
    <n v="5600000"/>
    <n v="413.37209999999999"/>
    <s v="Consumer Products &amp; Services"/>
    <n v="50"/>
    <n v="5"/>
    <e v="#REF!"/>
    <n v="2013"/>
    <n v="1"/>
    <s v=""/>
    <s v="-"/>
    <s v="Cherry Hill"/>
    <x v="6"/>
  </r>
  <r>
    <n v="1020"/>
    <s v="https://www.inc.com/profile/definitive-healthcare"/>
    <s v="Definitive Healthcare"/>
    <s v="definitivehc.com"/>
    <s v="58.9 Million"/>
    <n v="58900000"/>
    <n v="413.26929999999999"/>
    <s v="Software"/>
    <n v="299"/>
    <n v="89"/>
    <e v="#REF!"/>
    <n v="2011"/>
    <n v="3"/>
    <s v="Boston"/>
    <s v="Boston"/>
    <s v="Framingham"/>
    <x v="24"/>
  </r>
  <r>
    <n v="1021"/>
    <s v="https://www.inc.com/profile/reliance-partners"/>
    <s v="Reliance Partners"/>
    <s v="reliancepartners.com"/>
    <s v="10.1 Million"/>
    <n v="10100000"/>
    <n v="412.63209999999998"/>
    <s v="Insurance"/>
    <n v="118"/>
    <n v="21"/>
    <e v="#REF!"/>
    <n v="2009"/>
    <n v="4"/>
    <s v=""/>
    <s v="-"/>
    <s v="Chattanooga"/>
    <x v="1"/>
  </r>
  <r>
    <n v="1022"/>
    <s v="https://www.inc.com/profile/lief-labs"/>
    <s v="Lief Labs"/>
    <s v="lieflabs.com"/>
    <s v="50.1 Million"/>
    <n v="50100000"/>
    <n v="412.59440000000001"/>
    <s v="Health"/>
    <n v="200"/>
    <n v="75"/>
    <e v="#REF!"/>
    <n v="2008"/>
    <n v="4"/>
    <s v="Los Angeles"/>
    <s v="Los Angeles"/>
    <s v="Valencia"/>
    <x v="9"/>
  </r>
  <r>
    <n v="1023"/>
    <s v="https://www.inc.com/profile/inseev-interactive"/>
    <s v="Inseev Interactive"/>
    <s v="inseev.com"/>
    <s v="3.8 Million"/>
    <n v="3800000"/>
    <n v="410.80360000000002"/>
    <s v="Advertising &amp; Marketing"/>
    <n v="37"/>
    <n v="4"/>
    <e v="#REF!"/>
    <n v="2013"/>
    <n v="2"/>
    <s v="San Diego"/>
    <s v="San Diego"/>
    <s v="San Diego"/>
    <x v="9"/>
  </r>
  <r>
    <n v="1024"/>
    <s v="https://www.inc.com/profile/leeward-business-advisors"/>
    <s v="Leeward Business Advisors"/>
    <s v="leewardba.com"/>
    <s v="3.6 Million"/>
    <n v="3600000"/>
    <n v="410.48489999999998"/>
    <s v="IT Management"/>
    <n v="27"/>
    <n v="8"/>
    <e v="#REF!"/>
    <n v="2014"/>
    <n v="1"/>
    <s v="Chicago"/>
    <s v="Chicago"/>
    <s v="Kenosha"/>
    <x v="19"/>
  </r>
  <r>
    <n v="1025"/>
    <s v="https://www.inc.com/profile/e-bouchard-company"/>
    <s v="E. Bouchard Company"/>
    <s v="birthdaygalore.com"/>
    <s v="3.7 Million"/>
    <n v="3700000"/>
    <n v="410.11509999999998"/>
    <s v="Retail"/>
    <n v="3"/>
    <n v="1"/>
    <e v="#REF!"/>
    <n v="2014"/>
    <n v="1"/>
    <s v=""/>
    <s v="-"/>
    <s v="Caribou"/>
    <x v="25"/>
  </r>
  <r>
    <n v="1026"/>
    <s v="https://www.inc.com/profile/pensionmark-financial-group"/>
    <s v="Pensionmark Financial Group"/>
    <s v="pensionmark.com"/>
    <s v="28.4 Million"/>
    <n v="28400000"/>
    <n v="409.89780000000002"/>
    <s v="Financial Services"/>
    <n v="273"/>
    <n v="120"/>
    <e v="#REF!"/>
    <n v="1988"/>
    <n v="6"/>
    <s v="Santa Barbara-Santa Maria-Goleta, CA"/>
    <s v="Santa Barbara-Santa Maria-Goleta"/>
    <s v="Santa Barbara"/>
    <x v="9"/>
  </r>
  <r>
    <n v="1027"/>
    <s v="https://www.inc.com/profile/shalepro-energy-services"/>
    <s v="ShalePro Energy Services"/>
    <s v="shalepro.com"/>
    <s v="44.3 Million"/>
    <n v="44300000"/>
    <n v="409.77589999999998"/>
    <s v="Energy"/>
    <n v="342"/>
    <n v="94"/>
    <e v="#REF!"/>
    <n v="2014"/>
    <n v="2"/>
    <s v="Pittsburgh, PA"/>
    <s v="Pittsburgh"/>
    <s v="Houston"/>
    <x v="4"/>
  </r>
  <r>
    <n v="1028"/>
    <s v="https://www.inc.com/profile/senior-healthcare-direct"/>
    <s v="Senior Healthcare Direct"/>
    <s v="seniorhealthcaredirect.com"/>
    <s v="5.9 Million"/>
    <n v="5900000"/>
    <n v="409.59089999999998"/>
    <s v="Insurance"/>
    <n v="28"/>
    <n v="8"/>
    <e v="#REF!"/>
    <n v="2012"/>
    <n v="1"/>
    <s v="Tampa"/>
    <s v="Tampa"/>
    <s v="Palm Harbor"/>
    <x v="5"/>
  </r>
  <r>
    <n v="1029"/>
    <s v="https://www.inc.com/profile/zippypaws"/>
    <s v="ZippyPaws"/>
    <s v="zippypaws.com"/>
    <s v="15.6 Million"/>
    <n v="15600000"/>
    <n v="409.22590000000002"/>
    <s v="Consumer Products &amp; Services"/>
    <n v="18"/>
    <n v="8"/>
    <e v="#REF!"/>
    <n v="2011"/>
    <n v="3"/>
    <s v="Inland Empire, CA"/>
    <s v="Inland Empire"/>
    <s v="Chino"/>
    <x v="9"/>
  </r>
  <r>
    <n v="1030"/>
    <s v="https://www.inc.com/profile/stay-alfred"/>
    <s v="Stay Alfred"/>
    <s v="stayalfred.com"/>
    <s v="66.5 Million"/>
    <n v="66500000"/>
    <n v="408.96660000000003"/>
    <s v="Travel &amp; Hospitality"/>
    <n v="229"/>
    <n v="56"/>
    <e v="#REF!"/>
    <n v="2011"/>
    <n v="4"/>
    <s v=""/>
    <s v="-"/>
    <s v="Spokane Valley"/>
    <x v="11"/>
  </r>
  <r>
    <n v="1031"/>
    <s v="https://www.inc.com/profile/cotn-wash"/>
    <s v="Dropps"/>
    <s v="http://dropps.com"/>
    <s v="4.2 Million"/>
    <n v="4200000"/>
    <n v="408.5899"/>
    <s v="Consumer Products &amp; Services"/>
    <n v="7"/>
    <n v="4"/>
    <e v="#REF!"/>
    <n v="2006"/>
    <n v="1"/>
    <s v="Philadelphia"/>
    <s v="Philadelphia"/>
    <s v="Philadelphia"/>
    <x v="4"/>
  </r>
  <r>
    <n v="1032"/>
    <s v="https://www.inc.com/profile/fresh-consulting"/>
    <s v="Fresh Consulting"/>
    <s v="freshconsulting.com"/>
    <s v="32.5 Million"/>
    <n v="32500000"/>
    <n v="407.77269999999999"/>
    <s v="Business Products &amp; Services"/>
    <n v="194"/>
    <n v="54"/>
    <e v="#REF!"/>
    <n v="2007"/>
    <n v="7"/>
    <s v="Seattle"/>
    <s v="Seattle"/>
    <s v="Bellevue"/>
    <x v="11"/>
  </r>
  <r>
    <n v="1033"/>
    <s v="https://www.inc.com/profile/nimbelink"/>
    <s v="NimbeLink"/>
    <s v="nimbelink.com"/>
    <s v="11.7 Million"/>
    <n v="11700000"/>
    <n v="406.77100000000002"/>
    <s v="Telecommunications"/>
    <n v="18"/>
    <n v="12"/>
    <e v="#REF!"/>
    <n v="2013"/>
    <n v="2"/>
    <s v="Minneapolis"/>
    <s v="Minneapolis"/>
    <s v="plymouth"/>
    <x v="22"/>
  </r>
  <r>
    <n v="1034"/>
    <s v="https://www.inc.com/profile/century-support-services"/>
    <s v="Century Support Services"/>
    <s v="centuryss.com"/>
    <s v="49.5 Million"/>
    <n v="49500000"/>
    <n v="406.13929999999999"/>
    <s v="Financial Services"/>
    <n v="278"/>
    <n v="136"/>
    <e v="#REF!"/>
    <n v="2012"/>
    <n v="3"/>
    <s v="Pittsburgh, PA"/>
    <s v="Pittsburgh"/>
    <s v="N. Huntingdon"/>
    <x v="4"/>
  </r>
  <r>
    <n v="1035"/>
    <s v="https://www.inc.com/profile/frontrunnerhc"/>
    <s v="FrontRunnerHC"/>
    <s v="frhc.com"/>
    <s v="4.2 Million"/>
    <n v="4200000"/>
    <n v="405.69499999999999"/>
    <s v="Software"/>
    <n v="16"/>
    <n v="9"/>
    <e v="#REF!"/>
    <n v="2010"/>
    <n v="1"/>
    <s v="Boston"/>
    <s v="Boston"/>
    <s v="Plymouth"/>
    <x v="24"/>
  </r>
  <r>
    <n v="1036"/>
    <s v="https://www.inc.com/profile/united-carports"/>
    <s v="United Carports"/>
    <s v="unitedcarports.com"/>
    <s v="7.1 Million"/>
    <n v="7100000"/>
    <n v="405.54160000000002"/>
    <s v="Manufacturing"/>
    <n v="34"/>
    <n v="21"/>
    <e v="#REF!"/>
    <n v="2011"/>
    <n v="3"/>
    <s v="Inland Empire, CA"/>
    <s v="Inland Empire"/>
    <s v="Riverside"/>
    <x v="9"/>
  </r>
  <r>
    <n v="1037"/>
    <s v="https://www.inc.com/profile/nexxt-gen"/>
    <s v="Nexxt Gen"/>
    <s v="http://nexxtgen.com"/>
    <s v="5.8 Million"/>
    <n v="5800000"/>
    <n v="405.28739999999999"/>
    <s v="Telecommunications"/>
    <n v="60"/>
    <n v="15"/>
    <e v="#REF!"/>
    <n v="2012"/>
    <n v="1"/>
    <s v=""/>
    <s v="-"/>
    <s v="Irving Texas"/>
    <x v="2"/>
  </r>
  <r>
    <n v="1038"/>
    <s v="https://www.inc.com/profile/terradyne-engineering"/>
    <s v="Terradyne Engineering"/>
    <s v="terradyne.com"/>
    <s v="6.5 Million"/>
    <n v="6500000"/>
    <n v="405.08339999999998"/>
    <s v="Engineering"/>
    <n v="61"/>
    <n v="14"/>
    <e v="#REF!"/>
    <n v="1995"/>
    <n v="1"/>
    <s v="Dallas"/>
    <s v="Dallas"/>
    <s v="Euless"/>
    <x v="2"/>
  </r>
  <r>
    <n v="1039"/>
    <s v="https://www.inc.com/profile/utah-global-transportation-management-solutions"/>
    <s v="Utah Global Transportation Management Solutions"/>
    <s v="gtms.us"/>
    <s v="4.3 Million"/>
    <n v="4300000"/>
    <n v="404.95400000000001"/>
    <s v="Logistics &amp; Transportation"/>
    <n v="13"/>
    <n v="4"/>
    <e v="#REF!"/>
    <n v="2009"/>
    <n v="1"/>
    <s v="Salt Lake City"/>
    <s v="Salt Lake City"/>
    <s v="Bluffdale"/>
    <x v="16"/>
  </r>
  <r>
    <n v="1040"/>
    <s v="https://www.inc.com/profile/pm-consulting-group"/>
    <s v="PM Consulting Group"/>
    <s v="pmconsultinggroupllc.com"/>
    <s v="4.2 Million"/>
    <n v="4200000"/>
    <n v="403.69549999999998"/>
    <s v="Business Products &amp; Services"/>
    <n v="60"/>
    <n v="5"/>
    <e v="#REF!"/>
    <n v="2008"/>
    <n v="1"/>
    <s v="Baltimore"/>
    <s v="Baltimore"/>
    <s v="Towson"/>
    <x v="21"/>
  </r>
  <r>
    <n v="1041"/>
    <s v="https://www.inc.com/profile/greenhouse-software"/>
    <s v="Greenhouse Software"/>
    <s v="greenhouse.io"/>
    <s v="38 Million"/>
    <n v="38000000"/>
    <n v="403.44659999999999"/>
    <s v="Software"/>
    <n v="267"/>
    <n v="180"/>
    <e v="#REF!"/>
    <n v="2012"/>
    <n v="2"/>
    <s v="New York City"/>
    <s v="New York City"/>
    <s v="New York"/>
    <x v="12"/>
  </r>
  <r>
    <n v="1042"/>
    <s v="https://www.inc.com/profile/amazing-lash-studio"/>
    <s v="Amazing Lash Studio"/>
    <s v="http://amazinglashstudio.com"/>
    <s v="11.6 Million"/>
    <n v="11600000"/>
    <n v="402.96890000000002"/>
    <s v="Consumer Products &amp; Services"/>
    <n v="181"/>
    <n v="12"/>
    <e v="#REF!"/>
    <n v="2010"/>
    <n v="2"/>
    <s v="Phoenix"/>
    <s v="Phoenix"/>
    <s v="Scottsdale"/>
    <x v="0"/>
  </r>
  <r>
    <n v="1043"/>
    <s v="https://www.inc.com/profile/revolutionparts"/>
    <s v="RevolutionParts"/>
    <s v="revolutionparts.com"/>
    <s v="8.1 Million"/>
    <n v="8100000"/>
    <n v="400.74889999999999"/>
    <s v="Software"/>
    <n v="65"/>
    <n v="16"/>
    <e v="#REF!"/>
    <n v="2013"/>
    <n v="3"/>
    <s v="Phoenix"/>
    <s v="Phoenix"/>
    <s v="Phoenix"/>
    <x v="0"/>
  </r>
  <r>
    <n v="1044"/>
    <s v="https://www.inc.com/profile/metropolitan-interactive"/>
    <s v="Metropolitan interactive"/>
    <s v="metinteractive.com"/>
    <s v="15 Million"/>
    <n v="15000000"/>
    <n v="400.46879999999999"/>
    <s v="Construction"/>
    <n v="24"/>
    <n v="12"/>
    <e v="#REF!"/>
    <n v="2013"/>
    <n v="2"/>
    <s v=""/>
    <s v="-"/>
    <s v="Oxford"/>
    <x v="28"/>
  </r>
  <r>
    <n v="1045"/>
    <s v="https://www.inc.com/profile/a1-garage-door-service-and-repair"/>
    <s v="A1 Garage Door Service and Repair"/>
    <s v="a1garage.com"/>
    <s v="28.2 Million"/>
    <n v="28200000"/>
    <n v="399.70310000000001"/>
    <s v="Consumer Products &amp; Services"/>
    <n v="180"/>
    <n v="54"/>
    <e v="#REF!"/>
    <n v="2007"/>
    <n v="2"/>
    <s v="Phoenix"/>
    <s v="Phoenix"/>
    <s v="Tempe"/>
    <x v="0"/>
  </r>
  <r>
    <n v="1046"/>
    <s v="https://www.inc.com/profile/triumph-construction"/>
    <s v="Triumph Construction"/>
    <s v="triumphconstructionbr.com"/>
    <s v="4.6 Million"/>
    <n v="4600000"/>
    <n v="399.55489999999998"/>
    <s v="Construction"/>
    <n v="25"/>
    <n v="5"/>
    <e v="#REF!"/>
    <n v="2009"/>
    <n v="1"/>
    <s v="Baton Rouge, LA"/>
    <s v="Baton Rouge"/>
    <s v="Baton Rouge"/>
    <x v="38"/>
  </r>
  <r>
    <n v="1047"/>
    <s v="https://www.inc.com/profile/verde-solutions"/>
    <s v="Verde Solutions"/>
    <s v="verdesolutions.com"/>
    <s v="6.6 Million"/>
    <n v="6600000"/>
    <n v="399.21960000000001"/>
    <s v="Energy"/>
    <n v="14"/>
    <n v="4"/>
    <e v="#REF!"/>
    <n v="2012"/>
    <n v="3"/>
    <s v="Chicago"/>
    <s v="Chicago"/>
    <s v="Chicago"/>
    <x v="27"/>
  </r>
  <r>
    <n v="1048"/>
    <s v="https://www.inc.com/profile/high-road-craft-ice-cream"/>
    <s v="High Road Craft Ice Cream"/>
    <s v="highroadcraft.com"/>
    <s v="15.3 Million"/>
    <n v="15300000"/>
    <n v="399.17590000000001"/>
    <s v="Food &amp; Beverage"/>
    <n v="45"/>
    <n v="30"/>
    <e v="#REF!"/>
    <n v="2010"/>
    <n v="4"/>
    <s v="Atlanta"/>
    <s v="Atlanta"/>
    <s v="Marietta"/>
    <x v="13"/>
  </r>
  <r>
    <n v="1049"/>
    <s v="https://www.inc.com/profile/world-services"/>
    <s v="World Services"/>
    <s v="world-servicesllc.com"/>
    <s v="3.9 Million"/>
    <n v="3900000"/>
    <n v="399.01639999999998"/>
    <s v="Government Services"/>
    <n v="25"/>
    <n v="5"/>
    <e v="#REF!"/>
    <n v="2010"/>
    <n v="3"/>
    <s v="Washington, DC"/>
    <s v="Washington"/>
    <s v="Alexandria"/>
    <x v="7"/>
  </r>
  <r>
    <n v="1050"/>
    <s v="https://www.inc.com/profile/fire-brilliance"/>
    <s v="Fire &amp; Brilliance"/>
    <s v="http://fireandbrilliance.com"/>
    <s v="3.2 Million"/>
    <n v="3200000"/>
    <n v="398.89960000000002"/>
    <s v="Retail"/>
    <n v="15"/>
    <n v="2"/>
    <e v="#REF!"/>
    <n v="2010"/>
    <n v="1"/>
    <s v="San Jose"/>
    <s v="San Jose"/>
    <s v="Santa Clara"/>
    <x v="9"/>
  </r>
  <r>
    <n v="1051"/>
    <s v="https://www.inc.com/profile/shockoe"/>
    <s v="Shockoe.com"/>
    <s v="http://shockoe.com"/>
    <s v="4.1 Million"/>
    <n v="4099999.9999999995"/>
    <n v="398.88139999999999"/>
    <s v="Software"/>
    <n v="38"/>
    <n v="12"/>
    <e v="#REF!"/>
    <n v="2010"/>
    <n v="3"/>
    <s v="Richmond, VA"/>
    <s v="Richmond"/>
    <s v="Richmond"/>
    <x v="7"/>
  </r>
  <r>
    <n v="1052"/>
    <s v="https://www.inc.com/profile/zaniboni-lighting"/>
    <s v="Zaniboni Lighting"/>
    <s v="zanibonilighting.com"/>
    <s v="6.7 Million"/>
    <n v="6700000"/>
    <n v="398.4948"/>
    <s v="Manufacturing"/>
    <n v="51"/>
    <n v="17"/>
    <e v="#REF!"/>
    <n v="2014"/>
    <n v="2"/>
    <s v="Tampa"/>
    <s v="Tampa"/>
    <s v="Clearwater"/>
    <x v="5"/>
  </r>
  <r>
    <n v="1053"/>
    <s v="https://www.inc.com/profile/swenson-he"/>
    <s v="Swenson He"/>
    <s v="swensonhe.com"/>
    <s v="4.7 Million"/>
    <n v="4700000"/>
    <n v="398.33629999999999"/>
    <s v="Software"/>
    <n v="19"/>
    <n v="6"/>
    <e v="#REF!"/>
    <n v="2014"/>
    <n v="1"/>
    <s v="Los Angeles"/>
    <s v="Los Angeles"/>
    <s v="Culver City"/>
    <x v="9"/>
  </r>
  <r>
    <n v="1054"/>
    <s v="https://www.inc.com/profile/greycastle-security"/>
    <s v="GreyCastle Security"/>
    <s v="greycastlesecurity.com"/>
    <s v="9.2 Million"/>
    <n v="9200000"/>
    <n v="398.24650000000003"/>
    <s v="Security"/>
    <n v="62"/>
    <n v="10"/>
    <e v="#REF!"/>
    <n v="2011"/>
    <n v="3"/>
    <s v="Albany-Schenectady-Troy, NY"/>
    <s v="Albany-Schenectady-Troy"/>
    <s v="Troy"/>
    <x v="12"/>
  </r>
  <r>
    <n v="1055"/>
    <s v="https://www.inc.com/profile/drive-social-media"/>
    <s v="Drive Social Media"/>
    <s v="drivesocialnow.com"/>
    <s v="7.8 Million"/>
    <n v="7800000"/>
    <n v="397.5"/>
    <s v="Advertising &amp; Marketing"/>
    <n v="83"/>
    <n v="30"/>
    <e v="#REF!"/>
    <n v="2012"/>
    <n v="3"/>
    <s v="St. Louis, MO-IL"/>
    <s v="St. Louis"/>
    <s v="St Louis"/>
    <x v="32"/>
  </r>
  <r>
    <n v="1056"/>
    <s v="https://www.inc.com/profile/phoenix-logistics"/>
    <s v="Phoenix Logistics"/>
    <s v="phxlogistics.com"/>
    <s v="33.5 Million"/>
    <n v="33500000"/>
    <n v="397.3707"/>
    <s v="Manufacturing"/>
    <n v="257"/>
    <n v="55"/>
    <e v="#REF!"/>
    <n v="1991"/>
    <n v="2"/>
    <s v="Phoenix"/>
    <s v="Phoenix"/>
    <s v="Mesa"/>
    <x v="0"/>
  </r>
  <r>
    <n v="1057"/>
    <s v="https://www.inc.com/profile/trueit"/>
    <s v="TrueIT"/>
    <s v="trueit.com"/>
    <s v="12.1 Million"/>
    <n v="12100000"/>
    <n v="396.79410000000001"/>
    <s v="IT Management"/>
    <n v="58"/>
    <n v="23"/>
    <e v="#REF!"/>
    <n v="2012"/>
    <n v="3"/>
    <s v=""/>
    <s v="-"/>
    <s v="West Fargo"/>
    <x v="30"/>
  </r>
  <r>
    <n v="1058"/>
    <s v="https://www.inc.com/profile/embark"/>
    <s v="Embark"/>
    <s v="embarkwithus.com"/>
    <s v="7.4 Million"/>
    <n v="7400000"/>
    <n v="395.97039999999998"/>
    <s v="Financial Services"/>
    <n v="62"/>
    <n v="10"/>
    <e v="#REF!"/>
    <n v="2010"/>
    <n v="2"/>
    <s v="Dallas"/>
    <s v="Dallas"/>
    <s v="Dallas"/>
    <x v="2"/>
  </r>
  <r>
    <n v="1059"/>
    <s v="https://www.inc.com/profile/mynt-systems"/>
    <s v="Mynt Systems"/>
    <s v="myntsystems.com"/>
    <s v="7.9 Million"/>
    <n v="7900000"/>
    <n v="395.80070000000001"/>
    <s v="Engineering"/>
    <n v="17"/>
    <n v="7"/>
    <e v="#REF!"/>
    <n v="2014"/>
    <n v="1"/>
    <s v=""/>
    <s v="-"/>
    <s v="SANTA CRUZ"/>
    <x v="9"/>
  </r>
  <r>
    <n v="1060"/>
    <s v="https://www.inc.com/profile/breeze-it"/>
    <s v="Breeze IT"/>
    <s v="breezeit.com"/>
    <s v="13.6 Million"/>
    <n v="13600000"/>
    <n v="395.08370000000002"/>
    <s v="IT Management"/>
    <n v="18"/>
    <n v="8"/>
    <e v="#REF!"/>
    <n v="2010"/>
    <n v="3"/>
    <s v="Los Angeles"/>
    <s v="Los Angeles"/>
    <s v="Costa Mesa"/>
    <x v="9"/>
  </r>
  <r>
    <n v="1061"/>
    <s v="https://www.inc.com/profile/sustainable-comfort"/>
    <s v="Sustainable Comfort"/>
    <s v="greenrater.com"/>
    <s v="3.7 Million"/>
    <n v="3700000"/>
    <n v="394.56439999999998"/>
    <s v="Construction"/>
    <n v="31"/>
    <n v="5"/>
    <e v="#REF!"/>
    <n v="2014"/>
    <n v="1"/>
    <s v=""/>
    <s v="-"/>
    <s v="Worcester"/>
    <x v="24"/>
  </r>
  <r>
    <n v="1062"/>
    <s v="https://www.inc.com/profile/tgw-company"/>
    <s v="TGW Company"/>
    <s v="tgwcompany.com"/>
    <s v="3.6 Million"/>
    <n v="3600000"/>
    <n v="393.96129999999999"/>
    <s v="Consumer Products &amp; Services"/>
    <n v="8"/>
    <n v="2"/>
    <e v="#REF!"/>
    <n v="2014"/>
    <n v="2"/>
    <s v="Ann Arbor, MI"/>
    <s v="Ann Arbor"/>
    <s v="Ann Arbor"/>
    <x v="20"/>
  </r>
  <r>
    <n v="1063"/>
    <s v="https://www.inc.com/profile/johnson-roofing-restoration"/>
    <s v="Johnson Roofing &amp; Restoration"/>
    <s v="johnsonroofs.com"/>
    <s v="5.4 Million"/>
    <n v="5400000"/>
    <n v="393.86110000000002"/>
    <s v="Construction"/>
    <n v="17"/>
    <n v="5"/>
    <e v="#REF!"/>
    <n v="2006"/>
    <n v="2"/>
    <s v=""/>
    <s v="-"/>
    <s v="Toledo"/>
    <x v="8"/>
  </r>
  <r>
    <n v="1063"/>
    <s v="https://www.inc.com/profile/street-smart-transmission"/>
    <s v="Street Smart Transmission"/>
    <s v="streetsmarttransmission.com"/>
    <s v="7.5 Million"/>
    <n v="7500000"/>
    <n v="393.77640000000002"/>
    <s v="Retail"/>
    <n v="17"/>
    <n v="10"/>
    <e v="#REF!"/>
    <n v="2011"/>
    <n v="3"/>
    <s v="Tampa"/>
    <s v="Tampa"/>
    <s v="Tampa"/>
    <x v="5"/>
  </r>
  <r>
    <n v="1064"/>
    <s v="https://www.inc.com/profile/bestica"/>
    <s v="Bestica"/>
    <s v="bestica.com"/>
    <s v="15.7 Million"/>
    <n v="15700000"/>
    <n v="393.71019999999999"/>
    <s v="IT Management"/>
    <n v="200"/>
    <n v="70"/>
    <e v="#REF!"/>
    <n v="2005"/>
    <n v="2"/>
    <s v="San Antonio, TX"/>
    <s v="San Antonio"/>
    <s v="San Antonio"/>
    <x v="2"/>
  </r>
  <r>
    <n v="1065"/>
    <s v="https://www.inc.com/profile/raymer-oil-company"/>
    <s v="Raymer Oil Company"/>
    <s v="fastphils.net"/>
    <s v="153.2 Million"/>
    <n v="153200000"/>
    <n v="393.61529999999999"/>
    <s v="Retail"/>
    <n v="350"/>
    <n v="75"/>
    <e v="#REF!"/>
    <n v="1945"/>
    <n v="3"/>
    <s v=""/>
    <s v="-"/>
    <s v="Statesville"/>
    <x v="18"/>
  </r>
  <r>
    <n v="1066"/>
    <s v="https://www.inc.com/profile/tickpick"/>
    <s v="TickPick"/>
    <s v="tickpick.com"/>
    <s v="117.6 Million"/>
    <n v="117600000"/>
    <n v="393.47359999999998"/>
    <s v="Consumer Products &amp; Services"/>
    <n v="26"/>
    <n v="7"/>
    <e v="#REF!"/>
    <n v="2011"/>
    <n v="4"/>
    <s v="New York City"/>
    <s v="New York City"/>
    <s v="New York"/>
    <x v="6"/>
  </r>
  <r>
    <n v="1067"/>
    <s v="https://www.inc.com/profile/the-kool-source"/>
    <s v="The Kool Source"/>
    <s v="thekoolsource.net"/>
    <s v="5 Million"/>
    <n v="5000000"/>
    <n v="393.37209999999999"/>
    <s v="Advertising &amp; Marketing"/>
    <n v="2"/>
    <n v="1"/>
    <e v="#REF!"/>
    <n v="2013"/>
    <n v="1"/>
    <s v="Atlanta"/>
    <s v="Atlanta"/>
    <s v="Atlanta"/>
    <x v="13"/>
  </r>
  <r>
    <n v="1068"/>
    <s v="https://www.inc.com/profile/sunken-stone"/>
    <s v="Sunken Stone"/>
    <s v="sunkenstone.com"/>
    <s v="21.5 Million"/>
    <n v="21500000"/>
    <n v="393.25150000000002"/>
    <s v="Advertising &amp; Marketing"/>
    <n v="22"/>
    <n v="2"/>
    <e v="#REF!"/>
    <n v="2009"/>
    <n v="2"/>
    <s v="San Diego"/>
    <s v="San Diego"/>
    <s v="San Diego"/>
    <x v="9"/>
  </r>
  <r>
    <n v="1069"/>
    <s v="https://www.inc.com/profile/camrock-oil-supply"/>
    <s v="Camrock Oil &amp; Supply"/>
    <s v="camrocksupply.com"/>
    <s v="2.5 Million"/>
    <n v="2500000"/>
    <n v="392.46449999999999"/>
    <s v="Energy"/>
    <n v="9"/>
    <n v="3"/>
    <e v="#REF!"/>
    <n v="2014"/>
    <n v="1"/>
    <s v=""/>
    <s v="-"/>
    <s v="Elk city"/>
    <x v="42"/>
  </r>
  <r>
    <n v="1070"/>
    <s v="https://www.inc.com/profile/spinutech"/>
    <s v="Spinutech"/>
    <s v="spinutech.com"/>
    <s v="15.4 Million"/>
    <n v="15400000"/>
    <n v="392.13560000000001"/>
    <s v="Advertising &amp; Marketing"/>
    <n v="59"/>
    <n v="26"/>
    <e v="#REF!"/>
    <n v="2000"/>
    <n v="2"/>
    <s v=""/>
    <s v="-"/>
    <s v="Cedar Falls"/>
    <x v="41"/>
  </r>
  <r>
    <n v="1071"/>
    <s v="https://www.inc.com/profile/blueprint-consulting-services"/>
    <s v="Blueprint Consulting Services"/>
    <s v="blueprintcsg.com"/>
    <s v="12.2 Million"/>
    <n v="12200000"/>
    <n v="391.50400000000002"/>
    <s v="Government Services"/>
    <n v="70"/>
    <n v="8"/>
    <e v="#REF!"/>
    <n v="2011"/>
    <n v="1"/>
    <s v="Washington, DC"/>
    <s v="Washington"/>
    <s v="Washington"/>
    <x v="34"/>
  </r>
  <r>
    <n v="1072"/>
    <s v="https://www.inc.com/profile/sante-realty-investments"/>
    <s v="Sante Realty Investments"/>
    <s v="http://santerealty.com"/>
    <s v="14.5 Million"/>
    <n v="14500000"/>
    <n v="390.71069999999997"/>
    <s v="Real Estate"/>
    <n v="70"/>
    <n v="10"/>
    <e v="#REF!"/>
    <n v="2009"/>
    <n v="4"/>
    <s v="Phoenix"/>
    <s v="Phoenix"/>
    <s v="Chandler"/>
    <x v="0"/>
  </r>
  <r>
    <n v="1073"/>
    <s v="https://www.inc.com/profile/prime-therapeutics"/>
    <s v="Prime Therapeutics"/>
    <s v="http://primetherapeutics.com"/>
    <s v="21.4 Billion"/>
    <n v="21400000"/>
    <n v="390.56540000000001"/>
    <s v="Health"/>
    <n v="3300"/>
    <n v="3900"/>
    <e v="#REF!"/>
    <n v="1998"/>
    <n v="8"/>
    <s v="Minneapolis"/>
    <s v="Minneapolis"/>
    <s v="Eagan"/>
    <x v="22"/>
  </r>
  <r>
    <n v="1074"/>
    <s v="https://www.inc.com/profile/engage3"/>
    <s v="Engage3"/>
    <s v="engage3.com"/>
    <s v="5.6 Million"/>
    <n v="5600000"/>
    <n v="390.40050000000002"/>
    <s v="Software"/>
    <n v="37"/>
    <n v="12"/>
    <e v="#REF!"/>
    <n v="2008"/>
    <n v="3"/>
    <s v="Sacramento, CA"/>
    <s v="Sacramento"/>
    <s v="DAVIS"/>
    <x v="9"/>
  </r>
  <r>
    <n v="1075"/>
    <s v="https://www.inc.com/profile/mark-sanders---alrossa"/>
    <s v="Mark Sanders - Alrossa"/>
    <s v="alrossa.com"/>
    <s v="9 Million"/>
    <n v="9000000"/>
    <n v="390.01429999999999"/>
    <s v="Retail"/>
    <n v="10"/>
    <n v="1"/>
    <e v="#REF!"/>
    <n v="2015"/>
    <n v="1"/>
    <s v="New York City"/>
    <s v="New York City"/>
    <s v="Brooklyn"/>
    <x v="12"/>
  </r>
  <r>
    <n v="1076"/>
    <s v="https://www.inc.com/profile/income-store"/>
    <s v="Income Store"/>
    <s v="incomestore.com"/>
    <s v="50.7 Million"/>
    <n v="50700000"/>
    <n v="389.38529999999997"/>
    <s v="Advertising &amp; Marketing"/>
    <n v="120"/>
    <n v="35"/>
    <e v="#REF!"/>
    <n v="2009"/>
    <n v="6"/>
    <s v="Chicago"/>
    <s v="Chicago"/>
    <s v="Lancaster"/>
    <x v="4"/>
  </r>
  <r>
    <n v="1077"/>
    <s v="https://www.inc.com/profile/autonomous-media"/>
    <s v="Autonomous Media"/>
    <s v="insideunmanned.com"/>
    <s v="2.2 Million"/>
    <n v="2200000"/>
    <n v="388.22660000000002"/>
    <s v="Media"/>
    <n v="15"/>
    <n v="2"/>
    <e v="#REF!"/>
    <n v="2014"/>
    <n v="1"/>
    <s v="New York City"/>
    <s v="New York City"/>
    <s v="Red Bank"/>
    <x v="6"/>
  </r>
  <r>
    <n v="1078"/>
    <s v="https://www.inc.com/profile/aiir-consulting"/>
    <s v="AIIR Consulting"/>
    <s v="aiirconsulting.com"/>
    <s v="3.9 Million"/>
    <n v="3900000"/>
    <n v="387.68549999999999"/>
    <s v="Business Products &amp; Services"/>
    <n v="12"/>
    <n v="4"/>
    <e v="#REF!"/>
    <n v="2009"/>
    <n v="1"/>
    <s v="Philadelphia"/>
    <s v="Philadelphia"/>
    <s v="Bala Cynwyd"/>
    <x v="4"/>
  </r>
  <r>
    <n v="1079"/>
    <s v="https://www.inc.com/profile/callrail"/>
    <s v="CallRail"/>
    <s v="callrail.com"/>
    <s v="30.4 Million"/>
    <n v="30400000"/>
    <n v="387.4513"/>
    <s v="Software"/>
    <n v="167"/>
    <n v="33"/>
    <e v="#REF!"/>
    <n v="2011"/>
    <n v="4"/>
    <s v="Atlanta"/>
    <s v="Atlanta"/>
    <s v="Atlanta"/>
    <x v="13"/>
  </r>
  <r>
    <n v="1080"/>
    <s v="https://www.inc.com/profile/pendant-automation"/>
    <s v="Pendant Automation"/>
    <s v="pendantautomation.com"/>
    <s v="3.4 Million"/>
    <n v="3400000"/>
    <n v="387.35140000000001"/>
    <s v="Engineering"/>
    <n v="11"/>
    <n v="6"/>
    <e v="#REF!"/>
    <n v="2006"/>
    <n v="2"/>
    <s v="Washington, DC"/>
    <s v="Washington"/>
    <s v="Havre de Grace"/>
    <x v="21"/>
  </r>
  <r>
    <n v="1081"/>
    <s v="https://www.inc.com/profile/channel-factory"/>
    <s v="Channel Factory"/>
    <s v="channelfactory.com"/>
    <s v="63.6 Million"/>
    <n v="63600000"/>
    <n v="387.14299999999997"/>
    <s v="Advertising &amp; Marketing"/>
    <n v="43"/>
    <n v="35"/>
    <e v="#REF!"/>
    <n v="2010"/>
    <n v="5"/>
    <s v="Los Angeles"/>
    <s v="Los Angeles"/>
    <s v="Beverly Hills"/>
    <x v="9"/>
  </r>
  <r>
    <n v="1082"/>
    <s v="https://www.inc.com/profile/axiom-path"/>
    <s v="Axiom Path"/>
    <s v="axiompath.com"/>
    <s v="2.1 Million"/>
    <n v="2100000"/>
    <n v="386.9726"/>
    <s v="IT Management"/>
    <n v="27"/>
    <n v="3"/>
    <e v="#REF!"/>
    <n v="2014"/>
    <n v="1"/>
    <s v="Charlotte"/>
    <s v="Charlotte"/>
    <s v="Charlotte"/>
    <x v="18"/>
  </r>
  <r>
    <n v="1083"/>
    <s v="https://www.inc.com/profile/agape-luxury-corp"/>
    <s v="Agape Luxury Corp"/>
    <s v="agapetransportation.com"/>
    <s v="43.7 Million"/>
    <n v="43700000"/>
    <n v="386.87220000000002"/>
    <s v="Logistics &amp; Transportation"/>
    <n v="60"/>
    <n v="25"/>
    <e v="#REF!"/>
    <n v="2012"/>
    <n v="1"/>
    <s v="New York City"/>
    <s v="New York City"/>
    <s v="Bronx"/>
    <x v="12"/>
  </r>
  <r>
    <n v="1084"/>
    <s v="https://www.inc.com/profile/tk-trailer-parts"/>
    <s v="TK Trailer Parts"/>
    <s v="thetrailerpartsoutlet.com"/>
    <s v="4.7 Million"/>
    <n v="4700000"/>
    <n v="386.87099999999998"/>
    <s v="Retail"/>
    <n v="12"/>
    <n v="3"/>
    <e v="#REF!"/>
    <n v="2014"/>
    <n v="2"/>
    <s v=""/>
    <s v="-"/>
    <s v="Madisonville"/>
    <x v="2"/>
  </r>
  <r>
    <n v="1085"/>
    <s v="https://www.inc.com/profile/saasoptics"/>
    <s v="SaaSOptics"/>
    <s v="saasoptics.com"/>
    <s v="4.3 Million"/>
    <n v="4300000"/>
    <n v="386.67660000000001"/>
    <s v="Software"/>
    <n v="58"/>
    <n v="7"/>
    <e v="#REF!"/>
    <n v="2009"/>
    <n v="2"/>
    <s v="Atlanta"/>
    <s v="Atlanta"/>
    <s v="Peachtree Corners"/>
    <x v="13"/>
  </r>
  <r>
    <n v="1086"/>
    <s v="https://www.inc.com/profile/repsly"/>
    <s v="Repsly"/>
    <s v="repsly.com"/>
    <s v="4.5 Million"/>
    <n v="4500000"/>
    <n v="386.56549999999999"/>
    <s v="Software"/>
    <n v="50"/>
    <n v="15"/>
    <e v="#REF!"/>
    <n v="2008"/>
    <n v="1"/>
    <s v="Boston"/>
    <s v="Boston"/>
    <s v="Boston"/>
    <x v="24"/>
  </r>
  <r>
    <n v="1087"/>
    <s v="https://www.inc.com/profile/newmedia"/>
    <s v="Newmedia"/>
    <s v="http://newmedia.com"/>
    <s v="9.9 Million"/>
    <n v="9900000"/>
    <n v="386.11500000000001"/>
    <s v="Advertising &amp; Marketing"/>
    <n v="80"/>
    <n v="30"/>
    <e v="#REF!"/>
    <n v="2001"/>
    <n v="4"/>
    <s v="Denver"/>
    <s v="Denver"/>
    <s v="Denver"/>
    <x v="10"/>
  </r>
  <r>
    <n v="1088"/>
    <s v="https://www.inc.com/profile/towel-tracker"/>
    <s v="Towel Tracker"/>
    <s v="toweltracker.com"/>
    <s v="2.5 Million"/>
    <n v="2500000"/>
    <n v="385.75299999999999"/>
    <s v="Business Products &amp; Services"/>
    <n v="13"/>
    <n v="10"/>
    <e v="#REF!"/>
    <n v="2009"/>
    <n v="1"/>
    <s v=""/>
    <s v="-"/>
    <s v="Grand Rapids"/>
    <x v="20"/>
  </r>
  <r>
    <n v="1089"/>
    <s v="https://www.inc.com/profile/fountainhead-commercial-capital"/>
    <s v="Fountainhead Commercial Capital"/>
    <s v="fountainhead504.com"/>
    <s v="4.5 Million"/>
    <n v="4500000"/>
    <n v="385.2364"/>
    <s v="Financial Services"/>
    <n v="12"/>
    <n v="4"/>
    <e v="#REF!"/>
    <n v="2015"/>
    <n v="1"/>
    <s v="Orlando, FL"/>
    <s v="Orlando"/>
    <s v="Lake Mary"/>
    <x v="5"/>
  </r>
  <r>
    <n v="1090"/>
    <s v="https://www.inc.com/profile/keystone-perfusion-services-pc"/>
    <s v="Keystone Perfusion Services, PC"/>
    <s v="keystoneperfusion.com"/>
    <s v="3.2 Million"/>
    <n v="3200000"/>
    <n v="385.0933"/>
    <s v="Health"/>
    <n v="35"/>
    <n v="8"/>
    <e v="#REF!"/>
    <n v="2012"/>
    <n v="1"/>
    <s v=""/>
    <s v="-"/>
    <s v="Mountain Top"/>
    <x v="4"/>
  </r>
  <r>
    <n v="1091"/>
    <s v="https://www.inc.com/profile/credit-suite"/>
    <s v="Credit Suite"/>
    <s v="creditsuite.com"/>
    <s v="5.4 Million"/>
    <n v="5400000"/>
    <n v="384.76749999999998"/>
    <s v="Business Products &amp; Services"/>
    <n v="34"/>
    <n v="6"/>
    <e v="#REF!"/>
    <n v="2014"/>
    <n v="1"/>
    <s v="Tampa"/>
    <s v="Tampa"/>
    <s v="Land O' Lakes"/>
    <x v="5"/>
  </r>
  <r>
    <n v="1092"/>
    <s v="https://www.inc.com/profile/avanti-industries"/>
    <s v="Avanti Industries"/>
    <s v="avantiwindow.com"/>
    <s v="43.8 Million"/>
    <n v="43800000"/>
    <n v="384.70690000000002"/>
    <s v="Manufacturing"/>
    <n v="280"/>
    <n v="88"/>
    <e v="#REF!"/>
    <n v="2014"/>
    <n v="2"/>
    <s v="Phoenix"/>
    <s v="Phoenix"/>
    <s v="Glendale"/>
    <x v="0"/>
  </r>
  <r>
    <n v="1093"/>
    <s v="https://www.inc.com/profile/beautique"/>
    <s v="Beautique"/>
    <s v="shop-beautique.com"/>
    <s v="2.7 Million"/>
    <n v="2700000"/>
    <n v="384.49130000000002"/>
    <s v="Retail"/>
    <n v="20"/>
    <n v="4"/>
    <e v="#REF!"/>
    <n v="2014"/>
    <n v="1"/>
    <s v=""/>
    <s v="-"/>
    <s v="Brandon"/>
    <x v="45"/>
  </r>
  <r>
    <n v="1094"/>
    <s v="https://www.inc.com/profile/zquared"/>
    <s v="Zquared"/>
    <s v="http://zquared.com"/>
    <s v="31.4 Million"/>
    <n v="31400000"/>
    <n v="384.45260000000002"/>
    <s v="Retail"/>
    <n v="15"/>
    <n v="7"/>
    <e v="#REF!"/>
    <n v="2010"/>
    <n v="1"/>
    <s v="St. Louis, MO-IL"/>
    <s v="St. Louis"/>
    <s v="Saint Peters"/>
    <x v="32"/>
  </r>
  <r>
    <n v="1095"/>
    <s v="https://www.inc.com/profile/vibe-kayaks"/>
    <s v="Vibe Kayaks"/>
    <s v="vibekayaks.com"/>
    <s v="10.3 Million"/>
    <n v="10300000"/>
    <n v="382.76400000000001"/>
    <s v="Consumer Products &amp; Services"/>
    <n v="14"/>
    <n v="7"/>
    <e v="#REF!"/>
    <n v="2013"/>
    <n v="2"/>
    <s v="Atlanta"/>
    <s v="Atlanta"/>
    <s v="Woodstock"/>
    <x v="13"/>
  </r>
  <r>
    <n v="1096"/>
    <s v="https://www.inc.com/profile/dataclover"/>
    <s v="DataClover"/>
    <s v="dataclover.com"/>
    <s v="3.3 Million"/>
    <n v="3300000"/>
    <n v="382.40980000000002"/>
    <s v="Software"/>
    <n v="22"/>
    <n v="8"/>
    <e v="#REF!"/>
    <n v="2014"/>
    <n v="1"/>
    <s v="Atlanta"/>
    <s v="Atlanta"/>
    <s v="Atlanta"/>
    <x v="13"/>
  </r>
  <r>
    <n v="1097"/>
    <s v="https://www.inc.com/profile/lone-cone"/>
    <s v="Lone Cone"/>
    <s v="lonecone.com"/>
    <s v="14.4 Million"/>
    <n v="14400000"/>
    <n v="382.01089999999999"/>
    <s v="Retail"/>
    <n v="18"/>
    <n v="2"/>
    <e v="#REF!"/>
    <n v="2013"/>
    <n v="4"/>
    <s v="Boise City-Nampa, ID"/>
    <s v="Boise City-Nampa"/>
    <s v="Boise"/>
    <x v="15"/>
  </r>
  <r>
    <n v="1098"/>
    <s v="https://www.inc.com/profile/fresh-prints"/>
    <s v="Fresh Prints"/>
    <s v="freshprints.com"/>
    <s v="6.3 Million"/>
    <n v="6300000"/>
    <n v="381.93310000000002"/>
    <s v="Consumer Products &amp; Services"/>
    <n v="45"/>
    <n v="4"/>
    <e v="#REF!"/>
    <n v="2009"/>
    <n v="3"/>
    <s v="New York City"/>
    <s v="New York City"/>
    <s v="New York"/>
    <x v="12"/>
  </r>
  <r>
    <n v="1099"/>
    <s v="https://www.inc.com/profile/tek-leaders"/>
    <s v="Tek Leaders"/>
    <s v="tekleaders.com"/>
    <s v="24 Million"/>
    <n v="24000000"/>
    <n v="381.37630000000001"/>
    <s v="IT Management"/>
    <n v="226"/>
    <n v="73"/>
    <e v="#REF!"/>
    <n v="2008"/>
    <n v="2"/>
    <s v="Dallas"/>
    <s v="Dallas"/>
    <s v="Plano"/>
    <x v="2"/>
  </r>
  <r>
    <n v="1100"/>
    <s v="https://www.inc.com/profile/swig"/>
    <s v="Swig"/>
    <s v="swiglife.com"/>
    <s v="17.7 Million"/>
    <n v="17700000"/>
    <n v="381.18450000000001"/>
    <s v="Consumer Products &amp; Services"/>
    <n v="24"/>
    <n v="6"/>
    <e v="#REF!"/>
    <n v="2008"/>
    <n v="2"/>
    <s v="Richmond, VA"/>
    <s v="Richmond"/>
    <s v="richmond"/>
    <x v="7"/>
  </r>
  <r>
    <n v="1101"/>
    <s v="https://www.inc.com/profile/lensdirectcom"/>
    <s v="LensDirect.com"/>
    <s v="lensdirect.com"/>
    <s v="6.9 Million"/>
    <n v="6900000"/>
    <n v="381.1284"/>
    <s v="Health"/>
    <n v="20"/>
    <n v="5"/>
    <e v="#REF!"/>
    <n v="1992"/>
    <n v="3"/>
    <s v="New York City"/>
    <s v="New York City"/>
    <s v="Garden City"/>
    <x v="12"/>
  </r>
  <r>
    <n v="1102"/>
    <s v="https://www.inc.com/profile/apex-air"/>
    <s v="Apex Air"/>
    <s v="apexairco.com"/>
    <s v="10.3 Million"/>
    <n v="10300000"/>
    <n v="381.10180000000003"/>
    <s v="Construction"/>
    <n v="50"/>
    <n v="19"/>
    <e v="#REF!"/>
    <n v="2014"/>
    <n v="2"/>
    <s v=""/>
    <s v="-"/>
    <s v="Vancouver"/>
    <x v="11"/>
  </r>
  <r>
    <n v="1103"/>
    <s v="https://www.inc.com/profile/ignite-visibility"/>
    <s v="Ignite Visibility"/>
    <s v="ignitevisibility.com"/>
    <s v="9.4 Million"/>
    <n v="9400000"/>
    <n v="379.84070000000003"/>
    <s v="Advertising &amp; Marketing"/>
    <n v="55"/>
    <n v="20"/>
    <e v="#REF!"/>
    <n v="2012"/>
    <n v="3"/>
    <s v="San Diego"/>
    <s v="San Diego"/>
    <s v="San Diego"/>
    <x v="9"/>
  </r>
  <r>
    <n v="1104"/>
    <s v="https://www.inc.com/profile/snapsheet"/>
    <s v="Snapsheet"/>
    <s v="snapsheetclaims.com"/>
    <s v="37.3 Million"/>
    <n v="37300000"/>
    <n v="379.45269999999999"/>
    <s v="Insurance"/>
    <n v="497"/>
    <n v="120"/>
    <e v="#REF!"/>
    <n v="2010"/>
    <n v="1"/>
    <s v="Chicago"/>
    <s v="Chicago"/>
    <s v="Chicago"/>
    <x v="27"/>
  </r>
  <r>
    <n v="1105"/>
    <s v="https://www.inc.com/profile/freeus"/>
    <s v="Freeus"/>
    <s v="freeus.com"/>
    <s v="31.2 Million"/>
    <n v="31200000"/>
    <n v="379.03870000000001"/>
    <s v="Security"/>
    <n v="30"/>
    <n v="11"/>
    <e v="#REF!"/>
    <n v="2008"/>
    <n v="1"/>
    <s v="Ogden-Clearfield, UT"/>
    <s v="Ogden-Clearfield"/>
    <s v="Ogden"/>
    <x v="16"/>
  </r>
  <r>
    <n v="1106"/>
    <s v="https://www.inc.com/profile/dma-holdings"/>
    <s v="DMA Holdings"/>
    <s v="dmagoodpoint.com"/>
    <s v="60.2 Million"/>
    <n v="60200000"/>
    <n v="378.60849999999999"/>
    <s v="Manufacturing"/>
    <n v="84"/>
    <n v="32"/>
    <e v="#REF!"/>
    <n v="2008"/>
    <n v="3"/>
    <s v=""/>
    <s v="-"/>
    <s v="Tabor CIty"/>
    <x v="18"/>
  </r>
  <r>
    <n v="1107"/>
    <s v="https://www.inc.com/profile/resident360"/>
    <s v="Resident360"/>
    <s v="resident360.com"/>
    <s v="2.8 Million"/>
    <n v="2800000"/>
    <n v="378.37520000000001"/>
    <s v="Real Estate"/>
    <n v="14"/>
    <n v="4"/>
    <e v="#REF!"/>
    <n v="2011"/>
    <n v="1"/>
    <s v="San Diego"/>
    <s v="San Diego"/>
    <s v="San Diego"/>
    <x v="9"/>
  </r>
  <r>
    <n v="1108"/>
    <s v="https://www.inc.com/profile/core-living"/>
    <s v="Core Living"/>
    <s v="corelivingcos.com"/>
    <s v="3.3 Million"/>
    <n v="3300000"/>
    <n v="377.63409999999999"/>
    <s v="Real Estate"/>
    <n v="70"/>
    <n v="5"/>
    <e v="#REF!"/>
    <n v="2013"/>
    <n v="1"/>
    <s v="Minneapolis"/>
    <s v="Minneapolis"/>
    <s v="Minneapolis"/>
    <x v="22"/>
  </r>
  <r>
    <n v="1109"/>
    <s v="https://www.inc.com/profile/encore-search-partners"/>
    <s v="Encore Search Partners"/>
    <s v="encoresearch.com"/>
    <s v="4.2 Million"/>
    <n v="4200000"/>
    <n v="377.46069999999997"/>
    <s v="Human Resources"/>
    <n v="16"/>
    <n v="6"/>
    <e v="#REF!"/>
    <n v="2010"/>
    <n v="2"/>
    <s v="Houston"/>
    <s v="Houston"/>
    <s v="Houston"/>
    <x v="2"/>
  </r>
  <r>
    <n v="1110"/>
    <s v="https://www.inc.com/profile/enableit"/>
    <s v="EnableIT"/>
    <s v="enableit.us.com"/>
    <s v="21.9 Million"/>
    <n v="21900000"/>
    <n v="376.57940000000002"/>
    <s v="Security"/>
    <n v="150"/>
    <n v="70"/>
    <e v="#REF!"/>
    <n v="2010"/>
    <n v="2"/>
    <s v="New York City"/>
    <s v="New York City"/>
    <s v="New York"/>
    <x v="12"/>
  </r>
  <r>
    <n v="1111"/>
    <s v="https://www.inc.com/profile/liquid-bottles"/>
    <s v="Liquid Bottles"/>
    <s v="http://liquidbottles.com"/>
    <s v="7.3 Million"/>
    <n v="7300000"/>
    <n v="376.38979999999998"/>
    <s v="Business Products &amp; Services"/>
    <n v="16"/>
    <n v="8"/>
    <e v="#REF!"/>
    <n v="2014"/>
    <n v="1"/>
    <s v="Sarasota-Bradenton-Venice, FL"/>
    <s v="Sarasota-Bradenton-Venice"/>
    <s v="Bradenton"/>
    <x v="5"/>
  </r>
  <r>
    <n v="1112"/>
    <s v="https://www.inc.com/profile/politemail-software"/>
    <s v="PoliteMail Software"/>
    <s v="politemail.com"/>
    <s v="5.9 Million"/>
    <n v="5900000"/>
    <n v="376.34289999999999"/>
    <s v="Software"/>
    <n v="28"/>
    <n v="10"/>
    <e v="#REF!"/>
    <n v="2006"/>
    <n v="2"/>
    <s v="Boston"/>
    <s v="Boston"/>
    <s v="Greenland"/>
    <x v="31"/>
  </r>
  <r>
    <n v="1113"/>
    <s v="https://www.inc.com/profile/grain-barrel-spirits"/>
    <s v="Grain &amp; Barrel Spirits"/>
    <s v="grainandbarrel.com"/>
    <s v="3 Million"/>
    <n v="3000000"/>
    <n v="375.51409999999998"/>
    <s v="Food &amp; Beverage"/>
    <n v="11"/>
    <n v="4"/>
    <e v="#REF!"/>
    <n v="2012"/>
    <n v="1"/>
    <s v="Miami"/>
    <s v="Miami"/>
    <s v="West Palm Beach"/>
    <x v="5"/>
  </r>
  <r>
    <n v="1114"/>
    <s v="https://www.inc.com/profile/united-energy-services"/>
    <s v="United Energy Services"/>
    <s v="unitedenergyservices.com"/>
    <s v="16.6 Million"/>
    <n v="16600000.000000002"/>
    <n v="374.47539999999998"/>
    <s v="Energy"/>
    <n v="15"/>
    <n v="7"/>
    <e v="#REF!"/>
    <n v="2011"/>
    <n v="2"/>
    <s v=""/>
    <s v="-"/>
    <s v="Gainesville"/>
    <x v="5"/>
  </r>
  <r>
    <n v="1115"/>
    <s v="https://www.inc.com/profile/taskus"/>
    <s v="TaskUs"/>
    <s v="taskus.com"/>
    <s v="254.2 Million"/>
    <n v="254200000"/>
    <n v="373.5557"/>
    <s v="Business Products &amp; Services"/>
    <n v="14098"/>
    <n v="4900"/>
    <e v="#REF!"/>
    <n v="2008"/>
    <n v="7"/>
    <s v="Los Angeles"/>
    <s v="Los Angeles"/>
    <s v="Santa Monica"/>
    <x v="9"/>
  </r>
  <r>
    <n v="1116"/>
    <s v="https://www.inc.com/profile/ceros"/>
    <s v="Ceros"/>
    <s v="ceros.com"/>
    <s v="14.6 Million"/>
    <n v="14600000"/>
    <n v="372.75330000000002"/>
    <s v="Software"/>
    <n v="156"/>
    <n v="37"/>
    <e v="#REF!"/>
    <n v="2012"/>
    <n v="2"/>
    <s v="New York City"/>
    <s v="New York City"/>
    <s v="New York"/>
    <x v="12"/>
  </r>
  <r>
    <n v="1117"/>
    <s v="https://www.inc.com/profile/axle-logistics"/>
    <s v="Axle Logistics"/>
    <s v="axlelogistics.com"/>
    <s v="81.6 Million"/>
    <n v="81600000"/>
    <n v="372.37709999999998"/>
    <s v="Logistics &amp; Transportation"/>
    <n v="66"/>
    <n v="19"/>
    <e v="#REF!"/>
    <n v="2012"/>
    <n v="4"/>
    <s v=""/>
    <s v="-"/>
    <s v="Knoxville"/>
    <x v="1"/>
  </r>
  <r>
    <n v="1118"/>
    <s v="https://www.inc.com/profile/barratt-asset-management"/>
    <s v="Barratt Asset Management"/>
    <s v="barrattassetmanagement.com"/>
    <s v="4 Million"/>
    <n v="4000000"/>
    <n v="372.08429999999998"/>
    <s v="Real Estate"/>
    <n v="70"/>
    <n v="12"/>
    <e v="#REF!"/>
    <n v="2010"/>
    <n v="2"/>
    <s v="Indianapolis, IN"/>
    <s v="Indianapolis"/>
    <s v="Indianapolis"/>
    <x v="33"/>
  </r>
  <r>
    <n v="1119"/>
    <s v="https://www.inc.com/profile/zivelo"/>
    <s v="Zivelo"/>
    <s v="http://zivelo.com"/>
    <s v="46.7 Million"/>
    <n v="46700000"/>
    <n v="371.51620000000003"/>
    <s v="Computer Hardware"/>
    <n v="58"/>
    <n v="25"/>
    <e v="#REF!"/>
    <n v="2008"/>
    <n v="5"/>
    <s v="Phoenix"/>
    <s v="Phoenix"/>
    <s v="Scottsdale"/>
    <x v="0"/>
  </r>
  <r>
    <n v="1120"/>
    <s v="https://www.inc.com/profile/trinity-air-medical"/>
    <s v="Trinity Air Medical"/>
    <s v="trinityairmedical.com"/>
    <s v="8.5 Million"/>
    <n v="8500000"/>
    <n v="371.31709999999998"/>
    <s v="Logistics &amp; Transportation"/>
    <n v="40"/>
    <n v="12"/>
    <e v="#REF!"/>
    <n v="2013"/>
    <n v="3"/>
    <s v="Phoenix"/>
    <s v="Phoenix"/>
    <s v="Tempe"/>
    <x v="0"/>
  </r>
  <r>
    <n v="1121"/>
    <s v="https://www.inc.com/profile/nuvolo"/>
    <s v="Nuvolo"/>
    <s v="nuvolo.com"/>
    <s v="12.2 Million"/>
    <n v="12200000"/>
    <n v="371.26839999999999"/>
    <s v="Software"/>
    <n v="131"/>
    <n v="44"/>
    <e v="#REF!"/>
    <n v="2014"/>
    <n v="2"/>
    <s v="New York City"/>
    <s v="New York City"/>
    <s v="Paramus"/>
    <x v="6"/>
  </r>
  <r>
    <n v="1122"/>
    <s v="https://www.inc.com/profile/foundry-outdoors"/>
    <s v="Foundry Outdoors"/>
    <s v="foundryoutdoors.com"/>
    <s v="2.2 Million"/>
    <n v="2200000"/>
    <n v="371.03100000000001"/>
    <s v="Retail"/>
    <n v="6"/>
    <n v="1"/>
    <e v="#REF!"/>
    <n v="2015"/>
    <n v="1"/>
    <s v="New York City"/>
    <s v="New York City"/>
    <s v="Brooklyn"/>
    <x v="12"/>
  </r>
  <r>
    <n v="1123"/>
    <s v="https://www.inc.com/profile/vpak"/>
    <s v="Vpak"/>
    <s v="vpak.com"/>
    <s v="4.1 Million"/>
    <n v="4099999.9999999995"/>
    <n v="370.70260000000002"/>
    <s v="Advertising &amp; Marketing"/>
    <n v="20"/>
    <n v="7"/>
    <e v="#REF!"/>
    <n v="2010"/>
    <n v="2"/>
    <s v="New York City"/>
    <s v="New York City"/>
    <s v="East Hampton"/>
    <x v="12"/>
  </r>
  <r>
    <n v="1124"/>
    <s v="https://www.inc.com/profile/buildout"/>
    <s v="Buildout"/>
    <s v="buildout.com"/>
    <s v="7.6 Million"/>
    <n v="7600000"/>
    <n v="370.60669999999999"/>
    <s v="Software"/>
    <n v="74"/>
    <n v="16"/>
    <e v="#REF!"/>
    <n v="2010"/>
    <n v="3"/>
    <s v="Chicago"/>
    <s v="Chicago"/>
    <s v="Chicago"/>
    <x v="27"/>
  </r>
  <r>
    <n v="1125"/>
    <s v="https://www.inc.com/profile/mediacrossing"/>
    <s v="MediaCrossing"/>
    <s v="mediacrossing.com"/>
    <s v="17.3 Million"/>
    <n v="17300000"/>
    <n v="370.50569999999999"/>
    <s v="Advertising &amp; Marketing"/>
    <n v="21"/>
    <n v="11"/>
    <e v="#REF!"/>
    <n v="2012"/>
    <n v="2"/>
    <s v="Bridgeport-Stamford-Norwalk, CT"/>
    <s v="Bridgeport-Stamford-Norwalk"/>
    <s v="Stamford"/>
    <x v="28"/>
  </r>
  <r>
    <n v="1126"/>
    <s v="https://www.inc.com/profile/vinformatix"/>
    <s v="Vinformatix"/>
    <s v="vinformatix.com"/>
    <s v="3.2 Million"/>
    <n v="3200000"/>
    <n v="370.18259999999998"/>
    <s v="Software"/>
    <n v="25"/>
    <n v="10"/>
    <e v="#REF!"/>
    <n v="2008"/>
    <n v="1"/>
    <s v="Baton Rouge, LA"/>
    <s v="Baton Rouge"/>
    <s v="Baton Rouge"/>
    <x v="38"/>
  </r>
  <r>
    <n v="1127"/>
    <s v="https://www.inc.com/profile/splash"/>
    <s v="Splash"/>
    <s v="splashthat.com"/>
    <s v="14.2 Million"/>
    <n v="14200000"/>
    <n v="369.96850000000001"/>
    <s v="Advertising &amp; Marketing"/>
    <n v="147"/>
    <n v="41"/>
    <e v="#REF!"/>
    <n v="2011"/>
    <n v="1"/>
    <s v="New York City"/>
    <s v="New York City"/>
    <s v="New York"/>
    <x v="12"/>
  </r>
  <r>
    <n v="1128"/>
    <s v="https://www.inc.com/profile/connect-media"/>
    <s v="Connect Media"/>
    <s v="connect.media"/>
    <s v="2.3 Million"/>
    <n v="2300000"/>
    <n v="369.72519999999997"/>
    <s v="Media"/>
    <n v="19"/>
    <n v="4"/>
    <e v="#REF!"/>
    <n v="2014"/>
    <n v="1"/>
    <s v="Los Angeles"/>
    <s v="Los Angeles"/>
    <s v="Los Angeles"/>
    <x v="9"/>
  </r>
  <r>
    <n v="1129"/>
    <s v="https://www.inc.com/profile/construction-cost-management"/>
    <s v="Construction Cost Management"/>
    <s v="buildcostcontrol.com"/>
    <s v="2.1 Million"/>
    <n v="2100000"/>
    <n v="369.54610000000002"/>
    <s v="Engineering"/>
    <n v="15"/>
    <n v="6"/>
    <e v="#REF!"/>
    <n v="1979"/>
    <n v="1"/>
    <s v="Dallas"/>
    <s v="Dallas"/>
    <s v="Fort Worth"/>
    <x v="2"/>
  </r>
  <r>
    <n v="1130"/>
    <s v="https://www.inc.com/profile/nextlink-internet"/>
    <s v="Nextlink Internet"/>
    <s v="nextlinkinternet.com"/>
    <s v="25.6 Million"/>
    <n v="25600000"/>
    <n v="369.25290000000001"/>
    <s v="Telecommunications"/>
    <n v="221"/>
    <n v="38"/>
    <e v="#REF!"/>
    <n v="2012"/>
    <n v="2"/>
    <s v="Dallas"/>
    <s v="Dallas"/>
    <s v="Hudson Oaks"/>
    <x v="2"/>
  </r>
  <r>
    <n v="1131"/>
    <s v="https://www.inc.com/profile/college-hunks-hauling-junk-and-moving-west-chester-pa"/>
    <s v="College Hunks Hauling Junk and Moving (West Chester, Penn.)"/>
    <s v="http://collegehunkshaulingjunk.com/philadelphia"/>
    <s v="2.7 Million"/>
    <n v="2700000"/>
    <n v="369.22730000000001"/>
    <s v="Consumer Products &amp; Services"/>
    <n v="50"/>
    <n v="15"/>
    <e v="#REF!"/>
    <n v="2011"/>
    <n v="2"/>
    <s v="Philadelphia"/>
    <s v="Philadelphia"/>
    <s v="West Chester"/>
    <x v="4"/>
  </r>
  <r>
    <n v="1132"/>
    <s v="https://www.inc.com/profile/verato"/>
    <s v="Verato"/>
    <s v="verato.com"/>
    <s v="12.8 Million"/>
    <n v="12800000"/>
    <n v="368.89420000000001"/>
    <s v="Software"/>
    <n v="53"/>
    <n v="35"/>
    <e v="#REF!"/>
    <n v="2012"/>
    <n v="1"/>
    <s v="Washington, DC"/>
    <s v="Washington"/>
    <s v="McLean"/>
    <x v="7"/>
  </r>
  <r>
    <n v="1133"/>
    <s v="https://www.inc.com/profile/spilt-ink-slc"/>
    <s v="Spilt Ink SLC"/>
    <s v="hugebrands.com"/>
    <s v="3.8 Million"/>
    <n v="3800000"/>
    <n v="368.13720000000001"/>
    <s v="Manufacturing"/>
    <n v="42"/>
    <n v="9"/>
    <e v="#REF!"/>
    <n v="2010"/>
    <n v="1"/>
    <s v="Salt Lake City"/>
    <s v="Salt Lake City"/>
    <s v="Salt Lake City"/>
    <x v="16"/>
  </r>
  <r>
    <n v="1134"/>
    <s v="https://www.inc.com/profile/southwest-site-services"/>
    <s v="Southwest Site Services"/>
    <s v="swssusa.com"/>
    <s v="5.2 Million"/>
    <n v="5200000"/>
    <n v="367.98669999999998"/>
    <s v="Construction"/>
    <n v="40"/>
    <n v="11"/>
    <e v="#REF!"/>
    <n v="2012"/>
    <n v="1"/>
    <s v="Inland Empire, CA"/>
    <s v="Inland Empire"/>
    <s v="RIVERSIDE"/>
    <x v="9"/>
  </r>
  <r>
    <n v="1135"/>
    <s v="https://www.inc.com/profile/lever1"/>
    <s v="Lever1"/>
    <s v="lever1.com"/>
    <s v="116.6 Million"/>
    <n v="116600000"/>
    <n v="367.60739999999998"/>
    <s v="Human Resources"/>
    <n v="25"/>
    <n v="16"/>
    <e v="#REF!"/>
    <n v="2012"/>
    <n v="3"/>
    <s v="Kansas City, MO-KS"/>
    <s v="Kansas City"/>
    <s v="Kansas City"/>
    <x v="32"/>
  </r>
  <r>
    <n v="1136"/>
    <s v="https://www.inc.com/profile/siege-media"/>
    <s v="Siege Media"/>
    <s v="siegemedia.com"/>
    <s v="5 Million"/>
    <n v="5000000"/>
    <n v="367.14589999999998"/>
    <s v="Advertising &amp; Marketing"/>
    <n v="62"/>
    <n v="9"/>
    <e v="#REF!"/>
    <n v="2012"/>
    <n v="3"/>
    <s v="San Diego"/>
    <s v="San Diego"/>
    <s v="San Diego"/>
    <x v="9"/>
  </r>
  <r>
    <n v="1137"/>
    <s v="https://www.inc.com/profile/quiroga-law-office-pllc"/>
    <s v="Quiroga Law Office"/>
    <s v="http://quirogalawoffice.com"/>
    <s v="2.2 Million"/>
    <n v="2200000"/>
    <n v="367.1438"/>
    <s v="Government Services"/>
    <n v="42"/>
    <n v="7"/>
    <e v="#REF!"/>
    <n v="2009"/>
    <n v="1"/>
    <s v=""/>
    <s v="-"/>
    <s v="Spokane Valley"/>
    <x v="11"/>
  </r>
  <r>
    <n v="1138"/>
    <s v="https://www.inc.com/profile/bluechip-retail"/>
    <s v="Bluechip Retail"/>
    <s v="furgoodnessake.com"/>
    <s v="3.7 Million"/>
    <n v="3700000"/>
    <n v="366.81259999999997"/>
    <s v="Consumer Products &amp; Services"/>
    <n v="5"/>
    <n v="1"/>
    <e v="#REF!"/>
    <n v="2015"/>
    <n v="1"/>
    <s v="Charlotte"/>
    <s v="Charlotte"/>
    <s v="Waxhaw"/>
    <x v="18"/>
  </r>
  <r>
    <n v="1139"/>
    <s v="https://www.inc.com/profile/avtec-homes"/>
    <s v="Avtec Homes"/>
    <s v="avtechomes.com"/>
    <s v="19.9 Million"/>
    <n v="19900000"/>
    <n v="366.72199999999998"/>
    <s v="Construction"/>
    <n v="19"/>
    <n v="8"/>
    <e v="#REF!"/>
    <n v="2005"/>
    <n v="3"/>
    <s v=""/>
    <s v="-"/>
    <s v="Palm Bay"/>
    <x v="5"/>
  </r>
  <r>
    <n v="1140"/>
    <s v="https://www.inc.com/profile/bloomnation"/>
    <s v="BloomNation"/>
    <s v="bloomnation.com"/>
    <s v="61.3 Million"/>
    <n v="61300000"/>
    <n v="366.05070000000001"/>
    <s v="Software"/>
    <n v="48"/>
    <n v="30"/>
    <e v="#REF!"/>
    <n v="2010"/>
    <n v="1"/>
    <s v="Los Angeles"/>
    <s v="Los Angeles"/>
    <s v="Santa Monica"/>
    <x v="9"/>
  </r>
  <r>
    <n v="1141"/>
    <s v="https://www.inc.com/profile/western-peaks-logistics"/>
    <s v="Western Peaks Logistics"/>
    <s v="deliverthewest.com"/>
    <s v="50.6 Million"/>
    <n v="50600000"/>
    <n v="365.6395"/>
    <s v="Logistics &amp; Transportation"/>
    <n v="185"/>
    <n v="65"/>
    <e v="#REF!"/>
    <n v="2007"/>
    <n v="4"/>
    <s v="Salt Lake City"/>
    <s v="Salt Lake City"/>
    <s v="Salt Lake City"/>
    <x v="16"/>
  </r>
  <r>
    <n v="1142"/>
    <s v="https://www.inc.com/profile/360-risk-partners-insurance-solutions"/>
    <s v="360 Risk Partners Insurance Solutions"/>
    <s v="360riskpartners.com"/>
    <s v="2.2 Million"/>
    <n v="2200000"/>
    <n v="365.39789999999999"/>
    <s v="Insurance"/>
    <n v="5"/>
    <n v="9"/>
    <e v="#REF!"/>
    <n v="2012"/>
    <n v="1"/>
    <s v=""/>
    <s v="-"/>
    <s v="Sacramento"/>
    <x v="9"/>
  </r>
  <r>
    <n v="1143"/>
    <s v="https://www.inc.com/profile/beauty-barrage"/>
    <s v="Beauty Barrage"/>
    <s v="http://beautybarrage.com"/>
    <s v="6 Million"/>
    <n v="6000000"/>
    <n v="364.54230000000001"/>
    <s v="Consumer Products &amp; Services"/>
    <n v="24"/>
    <n v="3"/>
    <e v="#REF!"/>
    <n v="2015"/>
    <n v="1"/>
    <s v="Los Angeles"/>
    <s v="Los Angeles"/>
    <s v="Newport Beach"/>
    <x v="9"/>
  </r>
  <r>
    <n v="1144"/>
    <s v="https://www.inc.com/profile/visual-computer-solutions"/>
    <s v="Visual Computer Solutions"/>
    <s v="vcssoftware.com"/>
    <s v="11.1 Million"/>
    <n v="11100000"/>
    <n v="363.67649999999998"/>
    <s v="Software"/>
    <n v="25"/>
    <n v="14"/>
    <e v="#REF!"/>
    <n v="1998"/>
    <n v="2"/>
    <s v="New York City"/>
    <s v="New York City"/>
    <s v="FREEHOLD"/>
    <x v="6"/>
  </r>
  <r>
    <n v="1145"/>
    <s v="https://www.inc.com/profile/lexitas"/>
    <s v="Lexitas"/>
    <s v="lexitaslegal.com"/>
    <s v="101.2 Million"/>
    <n v="101200000"/>
    <n v="363.16849999999999"/>
    <s v="Business Products &amp; Services"/>
    <n v="429"/>
    <n v="78"/>
    <e v="#REF!"/>
    <n v="1987"/>
    <n v="5"/>
    <s v="Houston"/>
    <s v="Houston"/>
    <s v="Houston"/>
    <x v="2"/>
  </r>
  <r>
    <n v="1146"/>
    <s v="https://www.inc.com/profile/purchasing-platform"/>
    <s v="Purchasing Platform"/>
    <s v="purchasingplatform.com"/>
    <s v="4.2 Million"/>
    <n v="4200000"/>
    <n v="363.01600000000002"/>
    <s v="Real Estate"/>
    <n v="18"/>
    <n v="3"/>
    <e v="#REF!"/>
    <n v="2012"/>
    <n v="1"/>
    <s v="Chicago"/>
    <s v="Chicago"/>
    <s v="Chicago"/>
    <x v="27"/>
  </r>
  <r>
    <n v="1147"/>
    <s v="https://www.inc.com/profile/javelin-group"/>
    <s v="Javelin Group"/>
    <s v="javelindc.com"/>
    <s v="10.4 Million"/>
    <n v="10400000"/>
    <n v="361.67930000000001"/>
    <s v="Media"/>
    <n v="12"/>
    <n v="5"/>
    <e v="#REF!"/>
    <n v="2012"/>
    <n v="1"/>
    <s v="Washington, DC"/>
    <s v="Washington"/>
    <s v="Alexandria"/>
    <x v="7"/>
  </r>
  <r>
    <n v="1148"/>
    <s v="https://www.inc.com/profile/big-idea-technology"/>
    <s v="Big Idea Technology"/>
    <s v="bigideatech.com"/>
    <s v="4.7 Million"/>
    <n v="4700000"/>
    <n v="361.47359999999998"/>
    <s v="IT Management"/>
    <n v="20"/>
    <n v="4"/>
    <e v="#REF!"/>
    <n v="2015"/>
    <n v="1"/>
    <s v="New York City"/>
    <s v="New York City"/>
    <s v="New York"/>
    <x v="12"/>
  </r>
  <r>
    <n v="1149"/>
    <s v="https://www.inc.com/profile/total-technology-results"/>
    <s v="Total Technology Results"/>
    <s v="totaltr.com"/>
    <s v="33.7 Million"/>
    <n v="33700000"/>
    <n v="360.50310000000002"/>
    <s v="Computer Hardware"/>
    <n v="78"/>
    <n v="6"/>
    <e v="#REF!"/>
    <n v="2011"/>
    <n v="2"/>
    <s v="San Diego"/>
    <s v="San Diego"/>
    <s v="San Marcos"/>
    <x v="9"/>
  </r>
  <r>
    <n v="1150"/>
    <s v="https://www.inc.com/profile/clearview-business-intelligence"/>
    <s v="Clearview Business Intelligence"/>
    <s v="clearviewlive.com"/>
    <s v="4.5 Million"/>
    <n v="4500000"/>
    <n v="360.32979999999998"/>
    <s v="Software"/>
    <n v="50"/>
    <n v="20"/>
    <e v="#REF!"/>
    <n v="2012"/>
    <n v="2"/>
    <s v="Ogden-Clearfield, UT"/>
    <s v="Ogden-Clearfield"/>
    <s v="Roy"/>
    <x v="16"/>
  </r>
  <r>
    <n v="1151"/>
    <s v="https://www.inc.com/profile/index-analytics"/>
    <s v="Index Analytics"/>
    <s v="index-analytics.com"/>
    <s v="9.8 Million"/>
    <n v="9800000"/>
    <n v="360.00220000000002"/>
    <s v="Government Services"/>
    <n v="52"/>
    <n v="10"/>
    <e v="#REF!"/>
    <n v="2012"/>
    <n v="2"/>
    <s v="Baltimore"/>
    <s v="Baltimore"/>
    <s v="Baltimore"/>
    <x v="21"/>
  </r>
  <r>
    <n v="1152"/>
    <s v="https://www.inc.com/profile/expedition-technology"/>
    <s v="Expedition Technology"/>
    <s v="exptechinc.com"/>
    <s v="8.6 Million"/>
    <n v="8600000"/>
    <n v="359.8569"/>
    <s v="Engineering"/>
    <n v="30"/>
    <n v="10"/>
    <e v="#REF!"/>
    <n v="2013"/>
    <n v="2"/>
    <s v="Washington, DC"/>
    <s v="Washington"/>
    <s v="Dulles"/>
    <x v="7"/>
  </r>
  <r>
    <n v="1153"/>
    <s v="https://www.inc.com/profile/zuhne"/>
    <s v="Zuhne"/>
    <s v="zuhne.com"/>
    <s v="5.4 Million"/>
    <n v="5400000"/>
    <n v="359.30950000000001"/>
    <s v="Consumer Products &amp; Services"/>
    <n v="8"/>
    <n v="2"/>
    <e v="#REF!"/>
    <n v="2015"/>
    <n v="1"/>
    <s v="Houston"/>
    <s v="Houston"/>
    <s v="Houston"/>
    <x v="2"/>
  </r>
  <r>
    <n v="1154"/>
    <s v="https://www.inc.com/profile/ledge-lounger"/>
    <s v="Ledge Lounger"/>
    <s v="ledgeloungers.com"/>
    <s v="10.1 Million"/>
    <n v="10100000"/>
    <n v="359.2978"/>
    <s v="Consumer Products &amp; Services"/>
    <n v="35"/>
    <n v="7"/>
    <e v="#REF!"/>
    <n v="2011"/>
    <n v="3"/>
    <s v="Houston"/>
    <s v="Houston"/>
    <s v="Brookshire"/>
    <x v="2"/>
  </r>
  <r>
    <n v="1155"/>
    <s v="https://www.inc.com/profile/g2-ops"/>
    <s v="G2 Ops"/>
    <s v="g2-ops.com"/>
    <s v="10.2 Million"/>
    <n v="10200000"/>
    <n v="359.16629999999998"/>
    <s v="Engineering"/>
    <n v="70"/>
    <n v="20"/>
    <e v="#REF!"/>
    <n v="2013"/>
    <n v="2"/>
    <s v="Virginia Beach"/>
    <s v="Virginia Beach"/>
    <s v="Virginia Beach"/>
    <x v="7"/>
  </r>
  <r>
    <n v="1156"/>
    <s v="https://www.inc.com/profile/wealthforge"/>
    <s v="WealthForge"/>
    <s v="wealthforge.com"/>
    <s v="23.5 Million"/>
    <n v="23500000"/>
    <n v="359.1601"/>
    <s v="Financial Services"/>
    <n v="29"/>
    <n v="44"/>
    <e v="#REF!"/>
    <n v="2009"/>
    <n v="2"/>
    <s v="Richmond, VA"/>
    <s v="Richmond"/>
    <s v="Richmond"/>
    <x v="7"/>
  </r>
  <r>
    <n v="1157"/>
    <s v="https://www.inc.com/profile/logical-position"/>
    <s v="Logical Position"/>
    <s v="logicalposition.com"/>
    <s v="47.3 Million"/>
    <n v="47300000"/>
    <n v="358.7645"/>
    <s v="Advertising &amp; Marketing"/>
    <n v="501"/>
    <n v="109"/>
    <e v="#REF!"/>
    <n v="2010"/>
    <n v="6"/>
    <s v=""/>
    <s v="-"/>
    <s v="Lake Oswego"/>
    <x v="40"/>
  </r>
  <r>
    <n v="1158"/>
    <s v="https://www.inc.com/profile/digital-forensic-services"/>
    <s v="Digital Forensic Services"/>
    <s v="digitalforensics-usa.com"/>
    <s v="2.1 Million"/>
    <n v="2100000"/>
    <n v="358.50700000000001"/>
    <s v="Government Services"/>
    <n v="18"/>
    <n v="4"/>
    <e v="#REF!"/>
    <n v="2014"/>
    <n v="1"/>
    <s v="Washington, DC"/>
    <s v="Washington"/>
    <s v="Greenbelt"/>
    <x v="21"/>
  </r>
  <r>
    <n v="1159"/>
    <s v="https://www.inc.com/profile/farber-company-attorneys"/>
    <s v="Farber &amp; Company Attorneys"/>
    <s v="pacificworkers.com"/>
    <s v="3.7 Million"/>
    <n v="3700000"/>
    <n v="357.83449999999999"/>
    <s v="Consumer Products &amp; Services"/>
    <n v="32"/>
    <n v="20"/>
    <e v="#REF!"/>
    <n v="2013"/>
    <n v="2"/>
    <s v="San Francisco"/>
    <s v="San Francisco"/>
    <s v="Oakland"/>
    <x v="9"/>
  </r>
  <r>
    <n v="1160"/>
    <s v="https://www.inc.com/profile/catalyst-outdoor"/>
    <s v="Catalyst Outdoor"/>
    <s v="catalystex.com"/>
    <s v="17.3 Million"/>
    <n v="17300000"/>
    <n v="357.7971"/>
    <s v="Advertising &amp; Marketing"/>
    <n v="15"/>
    <n v="20"/>
    <e v="#REF!"/>
    <n v="2009"/>
    <n v="1"/>
    <s v="Philadelphia"/>
    <s v="Philadelphia"/>
    <s v="Newtown Square"/>
    <x v="4"/>
  </r>
  <r>
    <n v="1161"/>
    <s v="https://www.inc.com/profile/payer-compass"/>
    <s v="Payer Compass"/>
    <s v="payercompass.com"/>
    <s v="17.3 Million"/>
    <n v="17300000"/>
    <n v="356.86829999999998"/>
    <s v="Health"/>
    <n v="69"/>
    <n v="11"/>
    <e v="#REF!"/>
    <n v="2013"/>
    <n v="2"/>
    <s v="Dallas"/>
    <s v="Dallas"/>
    <s v="Plano"/>
    <x v="2"/>
  </r>
  <r>
    <n v="1162"/>
    <s v="https://www.inc.com/profile/local-web-leads"/>
    <s v="Local Web Leads"/>
    <s v="drivinglocalleads.com"/>
    <s v="11.6 Million"/>
    <n v="11600000"/>
    <n v="356.46510000000001"/>
    <s v="Advertising &amp; Marketing"/>
    <n v="16"/>
    <n v="8"/>
    <e v="#REF!"/>
    <n v="2013"/>
    <n v="3"/>
    <s v="Austin"/>
    <s v="Austin"/>
    <s v="Austin"/>
    <x v="2"/>
  </r>
  <r>
    <n v="1163"/>
    <s v="https://www.inc.com/profile/curate-partners"/>
    <s v="Curate Partners"/>
    <s v="curatepartners.com"/>
    <s v="18.1 Million"/>
    <n v="18100000"/>
    <n v="356.21339999999998"/>
    <s v="Human Resources"/>
    <n v="19"/>
    <n v="5"/>
    <e v="#REF!"/>
    <n v="2014"/>
    <n v="2"/>
    <s v="Boston"/>
    <s v="Boston"/>
    <s v="Stoneham"/>
    <x v="24"/>
  </r>
  <r>
    <n v="1164"/>
    <s v="https://www.inc.com/profile/ucw-logistics"/>
    <s v="UCW Logistics"/>
    <s v="ucwlogistics.com"/>
    <s v="17.1 Million"/>
    <n v="17100000"/>
    <n v="356.09870000000001"/>
    <s v="Logistics &amp; Transportation"/>
    <n v="25"/>
    <n v="13"/>
    <e v="#REF!"/>
    <n v="2014"/>
    <n v="2"/>
    <s v="Greenville-Mauldin-Easley, SC"/>
    <s v="Greenville-Mauldin-Easley"/>
    <s v="GREENVILLE"/>
    <x v="37"/>
  </r>
  <r>
    <n v="1165"/>
    <s v="https://www.inc.com/profile/behavioral-health-works"/>
    <s v="Behavioral Health Works"/>
    <s v="bhwcares.com"/>
    <s v="35.3 Million"/>
    <n v="35300000"/>
    <n v="355.77260000000001"/>
    <s v="Health"/>
    <n v="2000"/>
    <n v="1200"/>
    <e v="#REF!"/>
    <n v="2009"/>
    <n v="6"/>
    <s v="Los Angeles"/>
    <s v="Los Angeles"/>
    <s v="Anaheim"/>
    <x v="9"/>
  </r>
  <r>
    <n v="1166"/>
    <s v="https://www.inc.com/profile/scribe-x-northwest"/>
    <s v="Scribe-X Northwest"/>
    <s v="http://scribe-x.com"/>
    <s v="7 Million"/>
    <n v="7000000"/>
    <n v="355.44540000000001"/>
    <s v="Health"/>
    <n v="257"/>
    <n v="75"/>
    <e v="#REF!"/>
    <n v="2013"/>
    <n v="1"/>
    <s v=""/>
    <s v="-"/>
    <s v="Portland"/>
    <x v="40"/>
  </r>
  <r>
    <n v="1167"/>
    <s v="https://www.inc.com/profile/alirm"/>
    <s v="ALIRM"/>
    <s v="alirmllc.com"/>
    <s v="39.8 Million"/>
    <n v="39800000"/>
    <n v="355.24040000000002"/>
    <s v="Consumer Products &amp; Services"/>
    <n v="30"/>
    <n v="18"/>
    <e v="#REF!"/>
    <n v="2014"/>
    <n v="1"/>
    <s v="New York City"/>
    <s v="New York City"/>
    <s v="Pine Brook"/>
    <x v="6"/>
  </r>
  <r>
    <n v="1168"/>
    <s v="https://www.inc.com/profile/resolute-technologies"/>
    <s v="Resolute Technologies"/>
    <s v="beresolute.net"/>
    <s v="15.6 Million"/>
    <n v="15600000"/>
    <n v="354.97199999999998"/>
    <s v="IT System Development"/>
    <n v="68"/>
    <n v="23"/>
    <e v="#REF!"/>
    <n v="2013"/>
    <n v="2"/>
    <s v="Baltimore"/>
    <s v="Baltimore"/>
    <s v="Columbia"/>
    <x v="21"/>
  </r>
  <r>
    <n v="1169"/>
    <s v="https://www.inc.com/profile/legwork-software"/>
    <s v="Legwork Software"/>
    <s v="legworkprm.com"/>
    <s v="388.9 Million"/>
    <n v="388900000"/>
    <n v="354.63740000000001"/>
    <s v="Software"/>
    <n v="43"/>
    <n v="7"/>
    <e v="#REF!"/>
    <n v="2007"/>
    <n v="1"/>
    <s v=""/>
    <s v="-"/>
    <s v="Wenatchee"/>
    <x v="11"/>
  </r>
  <r>
    <n v="1170"/>
    <s v="https://www.inc.com/profile/zeel"/>
    <s v="Zeel"/>
    <s v="zeel.com"/>
    <s v="31 Million"/>
    <n v="31000000"/>
    <n v="354.24369999999999"/>
    <s v="Consumer Products &amp; Services"/>
    <n v="110"/>
    <n v="35"/>
    <e v="#REF!"/>
    <n v="2010"/>
    <n v="3"/>
    <s v="New York City"/>
    <s v="New York City"/>
    <s v="New York"/>
    <x v="12"/>
  </r>
  <r>
    <n v="1171"/>
    <s v="https://www.inc.com/profile/colorado-health-rehab"/>
    <s v="Colorado Health &amp; Rehab"/>
    <s v="strivept.net"/>
    <s v="2.9 Million"/>
    <n v="2900000"/>
    <n v="353.21929999999998"/>
    <s v="Health"/>
    <n v="37"/>
    <n v="16"/>
    <e v="#REF!"/>
    <n v="2014"/>
    <n v="1"/>
    <s v=""/>
    <s v="-"/>
    <s v="Colorad Springs"/>
    <x v="10"/>
  </r>
  <r>
    <n v="1172"/>
    <s v="https://www.inc.com/profile/wellflex-energy-solutions"/>
    <s v="Wellflex Energy Solutions"/>
    <s v="wellflex.com"/>
    <s v="60.7 Million"/>
    <n v="60700000"/>
    <n v="353.15069999999997"/>
    <s v="Energy"/>
    <n v="190"/>
    <n v="40"/>
    <e v="#REF!"/>
    <n v="2013"/>
    <n v="2"/>
    <s v="Dallas"/>
    <s v="Dallas"/>
    <s v="Rhome"/>
    <x v="2"/>
  </r>
  <r>
    <n v="1173"/>
    <s v="https://www.inc.com/profile/lastline"/>
    <s v="Lastline"/>
    <s v="lastline.com"/>
    <s v="20.1 Million"/>
    <n v="20100000"/>
    <n v="352.95440000000002"/>
    <s v="Security"/>
    <n v="99"/>
    <n v="47"/>
    <e v="#REF!"/>
    <n v="2011"/>
    <n v="2"/>
    <s v="San Francisco"/>
    <s v="San Francisco"/>
    <s v="Redwood City"/>
    <x v="9"/>
  </r>
  <r>
    <n v="1174"/>
    <s v="https://www.inc.com/profile/cloudbakers"/>
    <s v="Cloudbakers"/>
    <s v="cloudbakers.com"/>
    <s v="13.1 Million"/>
    <n v="13100000"/>
    <n v="352.89109999999999"/>
    <s v="IT System Development"/>
    <n v="48"/>
    <n v="16"/>
    <e v="#REF!"/>
    <n v="2010"/>
    <n v="5"/>
    <s v="Chicago"/>
    <s v="Chicago"/>
    <s v="Chicago"/>
    <x v="27"/>
  </r>
  <r>
    <n v="1175"/>
    <s v="https://www.inc.com/profile/ppt-solutions-oklahoma"/>
    <s v="PPT Solutions (Oklahoma)"/>
    <s v="pptsolutions.com"/>
    <s v="7.3 Million"/>
    <n v="7300000"/>
    <n v="352.86489999999998"/>
    <s v="Business Products &amp; Services"/>
    <n v="16"/>
    <n v="5"/>
    <e v="#REF!"/>
    <n v="2013"/>
    <n v="2"/>
    <s v="Tulsa, OK"/>
    <s v="Tulsa"/>
    <s v="Tulsa"/>
    <x v="42"/>
  </r>
  <r>
    <n v="1176"/>
    <s v="https://www.inc.com/profile/northwestern-improvement-company"/>
    <s v="Northwestern Improvement Company"/>
    <s v="trestlecm.com"/>
    <s v="2.9 Million"/>
    <n v="2900000"/>
    <n v="352.64409999999998"/>
    <s v="Real Estate"/>
    <n v="24"/>
    <n v="8"/>
    <e v="#REF!"/>
    <n v="2014"/>
    <n v="1"/>
    <s v="Seattle"/>
    <s v="Seattle"/>
    <s v="Bellevue"/>
    <x v="11"/>
  </r>
  <r>
    <n v="1177"/>
    <s v="https://www.inc.com/profile/ryan-geldermann"/>
    <s v="Ryan Geldermann"/>
    <s v="shutterandsound.net"/>
    <s v="2.3 Million"/>
    <n v="2300000"/>
    <n v="352.6062"/>
    <s v="Media"/>
    <n v="7"/>
    <n v="1"/>
    <e v="#REF!"/>
    <n v="2011"/>
    <n v="1"/>
    <s v="Baltimore"/>
    <s v="Baltimore"/>
    <s v="Baltimore"/>
    <x v="21"/>
  </r>
  <r>
    <n v="1178"/>
    <s v="https://www.inc.com/profile/innovetive-petcare"/>
    <s v="Innovetive Petcare"/>
    <s v="http://innovetivepetcare.com"/>
    <s v="29.2 Million"/>
    <n v="29200000"/>
    <n v="352.47289999999998"/>
    <s v="Health"/>
    <n v="302"/>
    <n v="87"/>
    <e v="#REF!"/>
    <n v="2015"/>
    <n v="1"/>
    <s v="Austin"/>
    <s v="Austin"/>
    <s v="CEDAR PARK"/>
    <x v="2"/>
  </r>
  <r>
    <n v="1179"/>
    <s v="https://www.inc.com/profile/shearer"/>
    <s v="Shearer"/>
    <s v="shearerassociates.us"/>
    <s v="6.4 Million"/>
    <n v="6400000"/>
    <n v="352.15339999999998"/>
    <s v="Engineering"/>
    <n v="31"/>
    <n v="13"/>
    <e v="#REF!"/>
    <n v="2000"/>
    <n v="7"/>
    <s v="Huntsville, AL"/>
    <s v="Huntsville"/>
    <s v="Huntsville"/>
    <x v="23"/>
  </r>
  <r>
    <n v="1180"/>
    <s v="https://www.inc.com/profile/firefly-computers"/>
    <s v="FireFly Computers"/>
    <s v="fireflycomputers.com"/>
    <s v="75.6 Million"/>
    <n v="75600000"/>
    <n v="351.87090000000001"/>
    <s v="Computer Hardware"/>
    <n v="64"/>
    <n v="22"/>
    <e v="#REF!"/>
    <n v="2011"/>
    <n v="4"/>
    <s v="Minneapolis"/>
    <s v="Minneapolis"/>
    <s v="Saint Paul"/>
    <x v="22"/>
  </r>
  <r>
    <n v="1181"/>
    <s v="https://www.inc.com/profile/thin-air-brands"/>
    <s v="Thin Air Brands"/>
    <s v="thinairbrands.com"/>
    <s v="2.3 Million"/>
    <n v="2300000"/>
    <n v="351.49509999999998"/>
    <s v="Consumer Products &amp; Services"/>
    <n v="1"/>
    <n v="1"/>
    <e v="#REF!"/>
    <n v="2014"/>
    <n v="1"/>
    <s v="Denver"/>
    <s v="Denver"/>
    <s v="Parker"/>
    <x v="10"/>
  </r>
  <r>
    <n v="1182"/>
    <s v="https://www.inc.com/profile/soho-dragon"/>
    <s v="SoHo Dragon"/>
    <s v="sohodragon.com"/>
    <s v="6.8 Million"/>
    <n v="6800000"/>
    <n v="351.20269999999999"/>
    <s v="IT System Development"/>
    <n v="60"/>
    <n v="30"/>
    <e v="#REF!"/>
    <n v="2010"/>
    <n v="3"/>
    <s v="New York City"/>
    <s v="New York City"/>
    <s v="New York"/>
    <x v="12"/>
  </r>
  <r>
    <n v="1183"/>
    <s v="https://www.inc.com/profile/southwest-geotechnical"/>
    <s v="Southwest Geotechnical"/>
    <s v="swgeo.us"/>
    <s v="3.9 Million"/>
    <n v="3900000"/>
    <n v="351.05889999999999"/>
    <s v="Engineering"/>
    <n v="33"/>
    <n v="10"/>
    <e v="#REF!"/>
    <n v="2014"/>
    <n v="2"/>
    <s v="Las Vegas, NV"/>
    <s v="Las Vegas"/>
    <s v="Las Vegas"/>
    <x v="29"/>
  </r>
  <r>
    <n v="1184"/>
    <s v="https://www.inc.com/profile/the-aspire-software-company"/>
    <s v="The Aspire Software Company"/>
    <s v="youraspire.com"/>
    <s v="5.8 Million"/>
    <n v="5800000"/>
    <n v="349.9443"/>
    <s v="Software"/>
    <n v="40"/>
    <n v="8"/>
    <e v="#REF!"/>
    <n v="2013"/>
    <n v="1"/>
    <s v="St. Louis, MO-IL"/>
    <s v="St. Louis"/>
    <s v="Chesterfield"/>
    <x v="32"/>
  </r>
  <r>
    <n v="1185"/>
    <s v="https://www.inc.com/profile/eyekor"/>
    <s v="EyeKor"/>
    <s v="eyekor.com"/>
    <s v="5.6 Million"/>
    <n v="5600000"/>
    <n v="349.85700000000003"/>
    <s v="Health"/>
    <n v="31"/>
    <n v="7"/>
    <e v="#REF!"/>
    <n v="2012"/>
    <n v="2"/>
    <s v="Madison, WI"/>
    <s v="Madison"/>
    <s v="Madison"/>
    <x v="19"/>
  </r>
  <r>
    <n v="1186"/>
    <s v="https://www.inc.com/profile/stretch-shapes"/>
    <s v="Stretch Shapes"/>
    <s v="stretchshapes.net"/>
    <s v="4.3 Million"/>
    <n v="4300000"/>
    <n v="349.27190000000002"/>
    <s v="Business Products &amp; Services"/>
    <n v="27"/>
    <n v="11"/>
    <e v="#REF!"/>
    <n v="2009"/>
    <n v="1"/>
    <s v=""/>
    <s v="-"/>
    <s v="Eugene"/>
    <x v="40"/>
  </r>
  <r>
    <n v="1187"/>
    <s v="https://www.inc.com/profile/premier-remodeling"/>
    <s v="Premier Remodeling"/>
    <s v="remodelbypremier.com"/>
    <s v="3 Million"/>
    <n v="3000000"/>
    <n v="349.25549999999998"/>
    <s v="Construction"/>
    <n v="10"/>
    <n v="3"/>
    <e v="#REF!"/>
    <n v="2014"/>
    <n v="1"/>
    <s v="Ogden-Clearfield, UT"/>
    <s v="Ogden-Clearfield"/>
    <s v="Layton"/>
    <x v="16"/>
  </r>
  <r>
    <n v="1188"/>
    <s v="https://www.inc.com/profile/power-digital-marketing"/>
    <s v="Power Digital Marketing"/>
    <s v="powerdigitalmarketing.com"/>
    <s v="14.2 Million"/>
    <n v="14200000"/>
    <n v="349.11559999999997"/>
    <s v="Advertising &amp; Marketing"/>
    <n v="64"/>
    <n v="23"/>
    <e v="#REF!"/>
    <n v="2012"/>
    <n v="3"/>
    <s v="San Diego"/>
    <s v="San Diego"/>
    <s v="San Diego"/>
    <x v="9"/>
  </r>
  <r>
    <n v="1189"/>
    <s v="https://www.inc.com/profile/ueno"/>
    <s v="Ueno"/>
    <s v="ueno.co"/>
    <s v="14.2 Million"/>
    <n v="14200000"/>
    <n v="348.60879999999997"/>
    <s v="Advertising &amp; Marketing"/>
    <n v="60"/>
    <n v="5"/>
    <e v="#REF!"/>
    <n v="2014"/>
    <n v="1"/>
    <s v="San Francisco"/>
    <s v="San Francisco"/>
    <s v="San Francisco"/>
    <x v="9"/>
  </r>
  <r>
    <n v="1190"/>
    <s v="https://www.inc.com/profile/industry-dive"/>
    <s v="Industry Dive"/>
    <s v="http://industrydive.com"/>
    <s v="22.3 Million"/>
    <n v="22300000"/>
    <n v="348.45659999999998"/>
    <s v="Media"/>
    <n v="119"/>
    <n v="45"/>
    <e v="#REF!"/>
    <n v="2012"/>
    <n v="2"/>
    <s v="Washington, DC"/>
    <s v="Washington"/>
    <s v="Washington"/>
    <x v="34"/>
  </r>
  <r>
    <n v="1191"/>
    <s v="https://www.inc.com/profile/hideit-mounts"/>
    <s v="HIDEit Mounts"/>
    <s v="hideitmounts.com"/>
    <s v="2.9 Million"/>
    <n v="2900000"/>
    <n v="348.40010000000001"/>
    <s v="Consumer Products &amp; Services"/>
    <n v="14"/>
    <n v="4"/>
    <e v="#REF!"/>
    <n v="2012"/>
    <n v="2"/>
    <s v=""/>
    <s v="-"/>
    <s v="Reno"/>
    <x v="29"/>
  </r>
  <r>
    <n v="1192"/>
    <s v="https://www.inc.com/profile/ammd"/>
    <s v="AMMD"/>
    <s v="amymyersmd.com"/>
    <s v="12.1 Million"/>
    <n v="12100000"/>
    <n v="348.29610000000002"/>
    <s v="Health"/>
    <n v="18"/>
    <n v="3"/>
    <e v="#REF!"/>
    <n v="2015"/>
    <n v="2"/>
    <s v="Austin"/>
    <s v="Austin"/>
    <s v="Bee Caves"/>
    <x v="2"/>
  </r>
  <r>
    <n v="1193"/>
    <s v="https://www.inc.com/profile/pegasus-technology-solutions"/>
    <s v="Pegasus Technology Solutions"/>
    <s v="pegasustechsolutions.com"/>
    <s v="26.6 Million"/>
    <n v="26600000"/>
    <n v="347.05079999999998"/>
    <s v="IT Management"/>
    <n v="28"/>
    <n v="8"/>
    <e v="#REF!"/>
    <n v="2015"/>
    <n v="1"/>
    <s v="Dallas"/>
    <s v="Dallas"/>
    <s v="Frisco"/>
    <x v="2"/>
  </r>
  <r>
    <n v="1194"/>
    <s v="https://www.inc.com/profile/jacaruso-enterprises"/>
    <s v="Jacaruso Enterprises"/>
    <s v="jacaruso.com"/>
    <s v="12.3 Million"/>
    <n v="12300000"/>
    <n v="346.72210000000001"/>
    <s v="Travel &amp; Hospitality"/>
    <n v="128"/>
    <n v="5"/>
    <e v="#REF!"/>
    <n v="2008"/>
    <n v="3"/>
    <s v="Austin"/>
    <s v="Austin"/>
    <s v="Round Rock"/>
    <x v="2"/>
  </r>
  <r>
    <n v="1195"/>
    <s v="https://www.inc.com/profile/eventellect"/>
    <s v="Eventellect"/>
    <s v="eventellect.com"/>
    <s v="243.8 Million"/>
    <n v="243800000"/>
    <n v="345.82119999999998"/>
    <s v="Business Products &amp; Services"/>
    <n v="30"/>
    <n v="10"/>
    <e v="#REF!"/>
    <n v="2009"/>
    <n v="9"/>
    <s v="Houston"/>
    <s v="Houston"/>
    <s v="Houston"/>
    <x v="2"/>
  </r>
  <r>
    <n v="1196"/>
    <s v="https://www.inc.com/profile/tipalti"/>
    <s v="Tipalti"/>
    <s v="tipalti.com"/>
    <s v="13.3 Million"/>
    <n v="13300000"/>
    <n v="345.53199999999998"/>
    <s v="Software"/>
    <n v="135"/>
    <n v="31"/>
    <e v="#REF!"/>
    <n v="2010"/>
    <n v="2"/>
    <s v="San Francisco"/>
    <s v="San Francisco"/>
    <s v="San Mateo"/>
    <x v="9"/>
  </r>
  <r>
    <n v="1197"/>
    <s v="https://www.inc.com/profile/aevex-aerospace"/>
    <s v="Aevex Aerospace"/>
    <s v="http://aevex.com"/>
    <s v="93.9 Million"/>
    <n v="93900000"/>
    <n v="345.47390000000001"/>
    <s v="Government Services"/>
    <n v="470"/>
    <n v="101"/>
    <e v="#REF!"/>
    <n v="2006"/>
    <n v="1"/>
    <s v="San Diego"/>
    <s v="San Diego"/>
    <s v="Solana Beach"/>
    <x v="9"/>
  </r>
  <r>
    <n v="1198"/>
    <s v="https://www.inc.com/profile/ncontracts"/>
    <s v="Ncontracts"/>
    <s v="ncontracts.com"/>
    <s v="12.4 Million"/>
    <n v="12400000"/>
    <n v="345.23070000000001"/>
    <s v="Software"/>
    <n v="114"/>
    <n v="76"/>
    <e v="#REF!"/>
    <n v="2009"/>
    <n v="1"/>
    <s v="Nashville"/>
    <s v="Nashville"/>
    <s v="Brentwood"/>
    <x v="1"/>
  </r>
  <r>
    <n v="1199"/>
    <s v="https://www.inc.com/profile/stone-glacier"/>
    <s v="Stone Glacier"/>
    <s v="stoneglacier.com"/>
    <s v="2.6 Million"/>
    <n v="2600000"/>
    <n v="344.94159999999999"/>
    <s v="Consumer Products &amp; Services"/>
    <n v="7"/>
    <n v="2"/>
    <e v="#REF!"/>
    <n v="2012"/>
    <n v="1"/>
    <s v=""/>
    <s v="-"/>
    <s v="Bozeman"/>
    <x v="17"/>
  </r>
  <r>
    <n v="1200"/>
    <s v="https://www.inc.com/profile/thrive-internet-marketing-agency"/>
    <s v="Thrive Internet Marketing Agency"/>
    <s v="thriveagency.com"/>
    <s v="6.3 Million"/>
    <n v="6300000"/>
    <n v="344.65159999999997"/>
    <s v="Advertising &amp; Marketing"/>
    <n v="78"/>
    <n v="21"/>
    <e v="#REF!"/>
    <n v="2005"/>
    <n v="3"/>
    <s v="Dallas"/>
    <s v="Dallas"/>
    <s v="Arlignton"/>
    <x v="2"/>
  </r>
  <r>
    <n v="1201"/>
    <s v="https://www.inc.com/profile/eff-creative-group"/>
    <s v="Eff Creative Group"/>
    <s v="effcreative.com"/>
    <s v="2.7 Million"/>
    <n v="2700000"/>
    <n v="343.9375"/>
    <s v="Advertising &amp; Marketing"/>
    <n v="12"/>
    <n v="7"/>
    <e v="#REF!"/>
    <n v="2013"/>
    <n v="3"/>
    <s v="New York City"/>
    <s v="New York City"/>
    <s v="New York"/>
    <x v="12"/>
  </r>
  <r>
    <n v="1202"/>
    <s v="https://www.inc.com/profile/strike-visuals"/>
    <s v="Strike Visuals"/>
    <s v="strikenow.com"/>
    <s v="2.4 Million"/>
    <n v="2400000"/>
    <n v="343.089"/>
    <s v="Business Products &amp; Services"/>
    <n v="22"/>
    <n v="2"/>
    <e v="#REF!"/>
    <n v="2015"/>
    <n v="1"/>
    <s v="Ogden-Clearfield, UT"/>
    <s v="Ogden-Clearfield"/>
    <s v="Woods Cross"/>
    <x v="16"/>
  </r>
  <r>
    <n v="1203"/>
    <s v="https://www.inc.com/profile/bkm-capital-partners"/>
    <s v="BKM Capital Partners"/>
    <s v="bkmcp.com"/>
    <s v="13.7 Million"/>
    <n v="13700000"/>
    <n v="342.49090000000001"/>
    <s v="Real Estate"/>
    <n v="66"/>
    <n v="16"/>
    <e v="#REF!"/>
    <n v="2013"/>
    <n v="1"/>
    <s v="Los Angeles"/>
    <s v="Los Angeles"/>
    <s v="Newport Beach"/>
    <x v="9"/>
  </r>
  <r>
    <n v="1204"/>
    <s v="https://www.inc.com/profile/federal-strategies"/>
    <s v="Federal Strategies"/>
    <s v="fed-strat.com"/>
    <s v="4.1 Million"/>
    <n v="4099999.9999999995"/>
    <n v="340.36439999999999"/>
    <s v="Government Services"/>
    <n v="28"/>
    <n v="15"/>
    <e v="#REF!"/>
    <n v="2014"/>
    <n v="2"/>
    <s v="Washington, DC"/>
    <s v="Washington"/>
    <s v="Fredericksburg"/>
    <x v="7"/>
  </r>
  <r>
    <n v="1205"/>
    <s v="https://www.inc.com/profile/gentech-associates"/>
    <s v="GenTech Associates"/>
    <s v="gentechassociates.com"/>
    <s v="4.2 Million"/>
    <n v="4200000"/>
    <n v="339.95729999999998"/>
    <s v="Government Services"/>
    <n v="42"/>
    <n v="11"/>
    <e v="#REF!"/>
    <n v="2005"/>
    <n v="2"/>
    <s v="Indianapolis, IN"/>
    <s v="Indianapolis"/>
    <s v="Avon"/>
    <x v="33"/>
  </r>
  <r>
    <n v="1206"/>
    <s v="https://www.inc.com/profile/lima-one-capital"/>
    <s v="Lima One Capital"/>
    <s v="http://limaone.com"/>
    <s v="31.8 Million"/>
    <n v="31800000"/>
    <n v="339.226"/>
    <s v="Financial Services"/>
    <n v="130"/>
    <n v="20"/>
    <e v="#REF!"/>
    <n v="2012"/>
    <n v="1"/>
    <s v=""/>
    <s v="-"/>
    <s v="Greenville"/>
    <x v="45"/>
  </r>
  <r>
    <n v="1207"/>
    <s v="https://www.inc.com/profile/matterhackers"/>
    <s v="MatterHackers"/>
    <s v="matterhackers.com"/>
    <s v="16.7 Million"/>
    <n v="16700000"/>
    <n v="339.09649999999999"/>
    <s v="Retail"/>
    <n v="49"/>
    <n v="20"/>
    <e v="#REF!"/>
    <n v="2012"/>
    <n v="3"/>
    <s v="Los Angeles"/>
    <s v="Los Angeles"/>
    <s v="Foothill Ranch"/>
    <x v="9"/>
  </r>
  <r>
    <n v="1208"/>
    <s v="https://www.inc.com/profile/iclick"/>
    <s v="iClick"/>
    <s v="iclick.com"/>
    <s v="68 Million"/>
    <n v="68000000"/>
    <n v="339.00630000000001"/>
    <s v="Business Products &amp; Services"/>
    <n v="139"/>
    <n v="51"/>
    <e v="#REF!"/>
    <n v="2001"/>
    <n v="4"/>
    <s v="Seattle"/>
    <s v="Seattle"/>
    <s v="Seattle"/>
    <x v="11"/>
  </r>
  <r>
    <n v="1209"/>
    <s v="https://www.inc.com/profile/jda-worldwide"/>
    <s v="JDA Worldwide"/>
    <s v="jdaworldwide.com"/>
    <s v="24.6 Million"/>
    <n v="24600000"/>
    <n v="338.93509999999998"/>
    <s v="Advertising &amp; Marketing"/>
    <n v="37"/>
    <n v="43"/>
    <e v="#REF!"/>
    <n v="2003"/>
    <n v="4"/>
    <s v="Indianapolis, IN"/>
    <s v="Indianapolis"/>
    <s v="CARMEL"/>
    <x v="33"/>
  </r>
  <r>
    <n v="1210"/>
    <s v="https://www.inc.com/profile/battery-recyclers-of-america"/>
    <s v="Battery Recyclers of America"/>
    <s v="batteryrecyclersofamerica.com"/>
    <s v="10.7 Million"/>
    <n v="10700000"/>
    <n v="338.79880000000003"/>
    <s v="Environmental Services"/>
    <n v="7"/>
    <n v="4"/>
    <e v="#REF!"/>
    <n v="2009"/>
    <n v="1"/>
    <s v="Dallas"/>
    <s v="Dallas"/>
    <s v="Dallas"/>
    <x v="2"/>
  </r>
  <r>
    <n v="1211"/>
    <s v="https://www.inc.com/profile/oklahoma-led"/>
    <s v="Oklahoma LED"/>
    <s v="oklahomaled.com"/>
    <s v="5.1 Million"/>
    <n v="5100000"/>
    <n v="338.65780000000001"/>
    <s v="Construction"/>
    <n v="22"/>
    <n v="2"/>
    <e v="#REF!"/>
    <n v="2012"/>
    <n v="3"/>
    <s v="Tulsa, OK"/>
    <s v="Tulsa"/>
    <s v="Tulsa"/>
    <x v="42"/>
  </r>
  <r>
    <n v="1212"/>
    <s v="https://www.inc.com/profile/creamistry"/>
    <s v="Creamistry"/>
    <s v="http://creamistry.com"/>
    <s v="20.4 Million"/>
    <n v="20400000"/>
    <n v="338.41629999999998"/>
    <s v="Food &amp; Beverage"/>
    <n v="1100"/>
    <n v="200"/>
    <e v="#REF!"/>
    <n v="2013"/>
    <n v="2"/>
    <s v="Los Angeles"/>
    <s v="Los Angeles"/>
    <s v="Yorba Linda"/>
    <x v="9"/>
  </r>
  <r>
    <n v="1213"/>
    <s v="https://www.inc.com/profile/corkcicle"/>
    <s v="Corkcicle"/>
    <s v="corkcicle.com"/>
    <s v="59.8 Million"/>
    <n v="59800000"/>
    <n v="337.99209999999999"/>
    <s v="Consumer Products &amp; Services"/>
    <n v="40"/>
    <n v="4"/>
    <e v="#REF!"/>
    <n v="2011"/>
    <n v="3"/>
    <s v="Orlando, FL"/>
    <s v="Orlando"/>
    <s v="Orlando"/>
    <x v="5"/>
  </r>
  <r>
    <n v="1214"/>
    <s v="https://www.inc.com/profile/team-solutions-dental"/>
    <s v="Team Solutions Dental"/>
    <s v="tsdlab.com"/>
    <s v="7 Million"/>
    <n v="7000000"/>
    <n v="337.95409999999998"/>
    <s v="Manufacturing"/>
    <n v="51"/>
    <n v="18"/>
    <e v="#REF!"/>
    <n v="2013"/>
    <n v="1"/>
    <s v="Orlando, FL"/>
    <s v="Orlando"/>
    <s v="sanford"/>
    <x v="5"/>
  </r>
  <r>
    <n v="1215"/>
    <s v="https://www.inc.com/profile/dome-headwear-company"/>
    <s v="Dome Headwear"/>
    <s v="http://domehats.com"/>
    <s v="2.7 Million"/>
    <n v="2700000"/>
    <n v="337.43770000000001"/>
    <s v="Consumer Products &amp; Services"/>
    <n v="8"/>
    <n v="3"/>
    <e v="#REF!"/>
    <n v="2010"/>
    <n v="1"/>
    <s v="Jacksonville, FL"/>
    <s v="Jacksonville"/>
    <s v="Jacksonville Beach"/>
    <x v="5"/>
  </r>
  <r>
    <n v="1216"/>
    <s v="https://www.inc.com/profile/fix-it-people"/>
    <s v="Fix It People"/>
    <s v="http://fixitpeople.com"/>
    <s v="2.1 Million"/>
    <n v="2100000"/>
    <n v="337.20979999999997"/>
    <s v="Real Estate"/>
    <n v="12"/>
    <n v="5"/>
    <e v="#REF!"/>
    <n v="2012"/>
    <n v="1"/>
    <s v="Chicago"/>
    <s v="Chicago"/>
    <s v="Chicago"/>
    <x v="27"/>
  </r>
  <r>
    <n v="1217"/>
    <s v="https://www.inc.com/profile/maxgen-energy-services"/>
    <s v="MaxGen Energy Services"/>
    <s v="maxgen.com"/>
    <s v="69.4 Million"/>
    <n v="69400000"/>
    <n v="337.20800000000003"/>
    <s v="Energy"/>
    <n v="497"/>
    <n v="63"/>
    <e v="#REF!"/>
    <n v="2009"/>
    <n v="4"/>
    <s v="Los Angeles"/>
    <s v="Los Angeles"/>
    <s v="Costa Mesa"/>
    <x v="9"/>
  </r>
  <r>
    <n v="1218"/>
    <s v="https://www.inc.com/profile/ben-kinney-real-estate-team"/>
    <s v="Ben Kinney Real Estate Team"/>
    <s v="benkinney.com"/>
    <s v="19.9 Million"/>
    <n v="19900000"/>
    <n v="337.03289999999998"/>
    <s v="Software"/>
    <n v="40"/>
    <n v="14"/>
    <e v="#REF!"/>
    <n v="2008"/>
    <n v="3"/>
    <s v=""/>
    <s v="-"/>
    <s v="Bellingham"/>
    <x v="11"/>
  </r>
  <r>
    <n v="1219"/>
    <s v="https://www.inc.com/profile/liberty-home-mortgage-corporation"/>
    <s v="Liberty Home Mortgage Corporation"/>
    <s v="libertyhm.com"/>
    <s v="13.5 Million"/>
    <n v="13500000"/>
    <n v="336.83730000000003"/>
    <s v="Financial Services"/>
    <n v="86"/>
    <n v="22"/>
    <e v="#REF!"/>
    <n v="2014"/>
    <n v="1"/>
    <s v="Cleveland"/>
    <s v="Cleveland"/>
    <s v="Independence"/>
    <x v="8"/>
  </r>
  <r>
    <n v="1220"/>
    <s v="https://www.inc.com/profile/kbmax"/>
    <s v="KBMax"/>
    <s v="kbmax.com"/>
    <s v="5.1 Million"/>
    <n v="5100000"/>
    <n v="336.75479999999999"/>
    <s v="Software"/>
    <n v="22"/>
    <n v="9"/>
    <e v="#REF!"/>
    <n v="2009"/>
    <n v="2"/>
    <s v="Austin"/>
    <s v="Austin"/>
    <s v="Austin"/>
    <x v="2"/>
  </r>
  <r>
    <n v="1221"/>
    <s v="https://www.inc.com/profile/observepoint"/>
    <s v="ObservePoint"/>
    <s v="observepoint.com"/>
    <s v="11.8 Million"/>
    <n v="11800000"/>
    <n v="336.71679999999998"/>
    <s v="Software"/>
    <n v="100"/>
    <n v="80"/>
    <e v="#REF!"/>
    <n v="2007"/>
    <n v="1"/>
    <s v="Provo-Orem, UT"/>
    <s v="Provo-Orem"/>
    <s v="Provo"/>
    <x v="16"/>
  </r>
  <r>
    <n v="1222"/>
    <s v="https://www.inc.com/profile/thrive"/>
    <s v="Thrive"/>
    <s v="http://thrivenetworks.com"/>
    <s v="56 Million"/>
    <n v="56000000"/>
    <n v="336.67039999999997"/>
    <s v="Engineering"/>
    <n v="247"/>
    <n v="126"/>
    <e v="#REF!"/>
    <n v="2000"/>
    <n v="3"/>
    <s v="Atlanta"/>
    <s v="Atlanta"/>
    <s v="Foxborough"/>
    <x v="24"/>
  </r>
  <r>
    <n v="1223"/>
    <s v="https://www.inc.com/profile/what-if-holdings"/>
    <s v="What If Holdings"/>
    <s v="whatifmediagroup.com"/>
    <s v="36.2 Million"/>
    <n v="36200000"/>
    <n v="336.38290000000001"/>
    <s v="Advertising &amp; Marketing"/>
    <n v="25"/>
    <n v="16"/>
    <e v="#REF!"/>
    <n v="2012"/>
    <n v="3"/>
    <s v="New York City"/>
    <s v="New York City"/>
    <s v="Fort Lee"/>
    <x v="6"/>
  </r>
  <r>
    <n v="1224"/>
    <s v="https://www.inc.com/profile/gonled"/>
    <s v="GonLED"/>
    <s v="gonled.com"/>
    <s v="9.5 Million"/>
    <n v="9500000"/>
    <n v="336.19229999999999"/>
    <s v="Energy"/>
    <n v="4"/>
    <n v="3"/>
    <e v="#REF!"/>
    <n v="2007"/>
    <n v="5"/>
    <s v="Los Angeles"/>
    <s v="Los Angeles"/>
    <s v="Costa Mesa"/>
    <x v="9"/>
  </r>
  <r>
    <n v="1225"/>
    <s v="https://www.inc.com/profile/digital-relativity"/>
    <s v="Digital Relativity"/>
    <s v="digitalrelativity.com"/>
    <s v="6.3 Million"/>
    <n v="6300000"/>
    <n v="335.94510000000002"/>
    <s v="Advertising &amp; Marketing"/>
    <n v="19"/>
    <n v="5"/>
    <e v="#REF!"/>
    <n v="2010"/>
    <n v="2"/>
    <s v=""/>
    <s v="-"/>
    <s v="fayetteville"/>
    <x v="46"/>
  </r>
  <r>
    <n v="1226"/>
    <s v="https://www.inc.com/profile/mavrck"/>
    <s v="Mavrck"/>
    <s v="http://mavrck.co"/>
    <s v="3.4 Million"/>
    <n v="3400000"/>
    <n v="335.30059999999997"/>
    <s v="Advertising &amp; Marketing"/>
    <n v="54"/>
    <n v="19"/>
    <e v="#REF!"/>
    <n v="2014"/>
    <n v="1"/>
    <s v="Boston"/>
    <s v="Boston"/>
    <s v="Boston"/>
    <x v="24"/>
  </r>
  <r>
    <n v="1227"/>
    <s v="https://www.inc.com/profile/home-perfect-carpet-tile-cleaning"/>
    <s v="Home Perfect Carpet &amp; Tile Cleaning"/>
    <s v="homeperfectsocal.com"/>
    <s v="3 Million"/>
    <n v="3000000"/>
    <n v="334.99759999999998"/>
    <s v="Construction"/>
    <n v="24"/>
    <n v="6"/>
    <e v="#REF!"/>
    <n v="2012"/>
    <n v="1"/>
    <s v="Inland Empire, CA"/>
    <s v="Inland Empire"/>
    <s v="Temecula"/>
    <x v="9"/>
  </r>
  <r>
    <n v="1228"/>
    <s v="https://www.inc.com/profile/field-industries"/>
    <s v="Field Industries"/>
    <s v="fieldindustries.com"/>
    <s v="2.4 Million"/>
    <n v="2400000"/>
    <n v="334.33620000000002"/>
    <s v="Energy"/>
    <n v="6"/>
    <n v="2"/>
    <e v="#REF!"/>
    <n v="2011"/>
    <n v="1"/>
    <s v="Houston"/>
    <s v="Houston"/>
    <s v="Houston"/>
    <x v="2"/>
  </r>
  <r>
    <n v="1229"/>
    <s v="https://www.inc.com/profile/pure-incubation"/>
    <s v="Pure Incubation"/>
    <s v="pureincubation.com"/>
    <s v="41.3 Million"/>
    <n v="41300000"/>
    <n v="334.2713"/>
    <s v="Advertising &amp; Marketing"/>
    <n v="1382"/>
    <n v="125"/>
    <e v="#REF!"/>
    <n v="2007"/>
    <n v="6"/>
    <s v="Boston"/>
    <s v="Boston"/>
    <s v="Topsfield"/>
    <x v="24"/>
  </r>
  <r>
    <n v="1230"/>
    <s v="https://www.inc.com/profile/touchupdirect"/>
    <s v="TouchUpDirect"/>
    <s v="touchupdirect.com"/>
    <s v="5.3 Million"/>
    <n v="5300000"/>
    <n v="333.97789999999998"/>
    <s v="Consumer Products &amp; Services"/>
    <n v="16"/>
    <n v="3"/>
    <e v="#REF!"/>
    <n v="2012"/>
    <n v="1"/>
    <s v="Los Angeles"/>
    <s v="Los Angeles"/>
    <s v="Van Nuys"/>
    <x v="9"/>
  </r>
  <r>
    <n v="1231"/>
    <s v="https://www.inc.com/profile/right-at-school"/>
    <s v="Right at School"/>
    <s v="rightatschool.com"/>
    <s v="25.2 Million"/>
    <n v="25200000"/>
    <n v="333.95249999999999"/>
    <s v="Education"/>
    <n v="1400"/>
    <n v="280"/>
    <e v="#REF!"/>
    <n v="2011"/>
    <n v="4"/>
    <s v="Chicago"/>
    <s v="Chicago"/>
    <s v="Evanston"/>
    <x v="27"/>
  </r>
  <r>
    <n v="1232"/>
    <s v="https://www.inc.com/profile/sorry-robots"/>
    <s v="Sorry Robots"/>
    <s v="gir.co"/>
    <s v="2.7 Million"/>
    <n v="2700000"/>
    <n v="333.93650000000002"/>
    <s v="Consumer Products &amp; Services"/>
    <n v="13"/>
    <n v="4"/>
    <e v="#REF!"/>
    <n v="2012"/>
    <n v="1"/>
    <s v="San Francisco"/>
    <s v="San Francisco"/>
    <s v="Novato"/>
    <x v="9"/>
  </r>
  <r>
    <n v="1233"/>
    <s v="https://www.inc.com/profile/central-point-partners"/>
    <s v="Central Point Partners"/>
    <s v="centralpointpartners.com"/>
    <s v="4.3 Million"/>
    <n v="4300000"/>
    <n v="333.93639999999999"/>
    <s v="IT Management"/>
    <n v="15"/>
    <n v="10"/>
    <e v="#REF!"/>
    <n v="2012"/>
    <n v="1"/>
    <s v="Columbus, OH"/>
    <s v="Columbus"/>
    <s v="Westerville"/>
    <x v="8"/>
  </r>
  <r>
    <n v="1234"/>
    <s v="https://www.inc.com/profile/ventive"/>
    <s v="Ventive"/>
    <s v="getventive.com"/>
    <s v="3.9 Million"/>
    <n v="3900000"/>
    <n v="333.89449999999999"/>
    <s v="Software"/>
    <n v="15"/>
    <n v="4"/>
    <e v="#REF!"/>
    <n v="2014"/>
    <n v="2"/>
    <s v="Boise City-Nampa, ID"/>
    <s v="Boise City-Nampa"/>
    <s v="Boise"/>
    <x v="15"/>
  </r>
  <r>
    <n v="1235"/>
    <s v="https://www.inc.com/profile/carrot"/>
    <s v="Carrot"/>
    <s v="carrot.com"/>
    <s v="5.3 Million"/>
    <n v="5300000"/>
    <n v="333.31270000000001"/>
    <s v="Software"/>
    <n v="19"/>
    <n v="5"/>
    <e v="#REF!"/>
    <n v="2013"/>
    <n v="2"/>
    <s v=""/>
    <s v="-"/>
    <s v="Roseburg"/>
    <x v="40"/>
  </r>
  <r>
    <n v="1236"/>
    <s v="https://www.inc.com/profile/amplio-digital"/>
    <s v="Amplio Digital"/>
    <s v="ampliodigital.com"/>
    <s v="2.5 Million"/>
    <n v="2500000"/>
    <n v="333.16969999999998"/>
    <s v="Advertising &amp; Marketing"/>
    <n v="20"/>
    <n v="9"/>
    <e v="#REF!"/>
    <n v="2014"/>
    <n v="2"/>
    <s v="Boulder, CO"/>
    <s v="Boulder"/>
    <s v="Boulder"/>
    <x v="10"/>
  </r>
  <r>
    <n v="1237"/>
    <s v="https://www.inc.com/profile/dirt-wurx-excavation"/>
    <s v="Dirt Wurx Excavation"/>
    <s v="facebook.com/josh.eidson3"/>
    <s v="3.3 Million"/>
    <n v="3300000"/>
    <n v="333.02539999999999"/>
    <s v="Construction"/>
    <n v="15"/>
    <n v="3"/>
    <e v="#REF!"/>
    <n v="2008"/>
    <n v="2"/>
    <s v="Tulsa, OK"/>
    <s v="Tulsa"/>
    <s v="wagoner"/>
    <x v="42"/>
  </r>
  <r>
    <n v="1238"/>
    <s v="https://www.inc.com/profile/sayva-solutions"/>
    <s v="Sayva Solutions"/>
    <s v="sayvasolutions.com"/>
    <s v="10.2 Million"/>
    <n v="10200000"/>
    <n v="332.88240000000002"/>
    <s v="Business Products &amp; Services"/>
    <n v="30"/>
    <n v="7"/>
    <e v="#REF!"/>
    <n v="2014"/>
    <n v="2"/>
    <s v="San Diego"/>
    <s v="San Diego"/>
    <s v="San Diego"/>
    <x v="9"/>
  </r>
  <r>
    <n v="1239"/>
    <s v="https://www.inc.com/profile/c-squared-social"/>
    <s v="C Squared Social"/>
    <s v="csquaredsocial.com"/>
    <s v="2.3 Million"/>
    <n v="2300000"/>
    <n v="332.6995"/>
    <s v="Advertising &amp; Marketing"/>
    <n v="29"/>
    <n v="7"/>
    <e v="#REF!"/>
    <n v="2012"/>
    <n v="1"/>
    <s v="San Diego"/>
    <s v="San Diego"/>
    <s v="Carlsbad"/>
    <x v="9"/>
  </r>
  <r>
    <n v="1240"/>
    <s v="https://www.inc.com/profile/U-Group"/>
    <s v="U.Group"/>
    <s v="http://u.group"/>
    <s v="50.3 Million"/>
    <n v="50300000"/>
    <n v="332.64850000000001"/>
    <s v="IT System Development"/>
    <n v="250"/>
    <n v="84"/>
    <e v="#REF!"/>
    <n v="2010"/>
    <n v="4"/>
    <s v="Washington, DC"/>
    <s v="Washington"/>
    <s v="Arlington"/>
    <x v="7"/>
  </r>
  <r>
    <n v="1241"/>
    <s v="https://www.inc.com/profile/rwd-consulting"/>
    <s v="RWD Consulting"/>
    <s v="http://rwdconsultingllc.com"/>
    <s v="23.6 Million"/>
    <n v="23600000"/>
    <n v="332.55419999999998"/>
    <s v="Government Services"/>
    <n v="200"/>
    <n v="45"/>
    <e v="#REF!"/>
    <n v="2004"/>
    <n v="2"/>
    <s v="Washington, DC"/>
    <s v="Washington"/>
    <s v="Washington"/>
    <x v="34"/>
  </r>
  <r>
    <n v="1242"/>
    <s v="https://www.inc.com/profile/agb-investigative-services"/>
    <s v="AGB Investigative Services"/>
    <s v="agbinvestigative.com"/>
    <s v="24.2 Million"/>
    <n v="24200000"/>
    <n v="332.36680000000001"/>
    <s v="Business Products &amp; Services"/>
    <n v="680"/>
    <n v="120"/>
    <e v="#REF!"/>
    <n v="2001"/>
    <n v="2"/>
    <s v="Chicago"/>
    <s v="Chicago"/>
    <s v="Chicago"/>
    <x v="27"/>
  </r>
  <r>
    <n v="1243"/>
    <s v="https://www.inc.com/profile/denken-solutions"/>
    <s v="Denken Solutions"/>
    <s v="denkensolutions.com"/>
    <s v="24.8 Million"/>
    <n v="24800000"/>
    <n v="331.94830000000002"/>
    <s v="IT Management"/>
    <n v="250"/>
    <n v="57"/>
    <e v="#REF!"/>
    <n v="2010"/>
    <n v="4"/>
    <s v="Los Angeles"/>
    <s v="Los Angeles"/>
    <s v="Irvine"/>
    <x v="9"/>
  </r>
  <r>
    <n v="1244"/>
    <s v="https://www.inc.com/profile/silotech-group"/>
    <s v="Silotech Group"/>
    <s v="silotechgroup.com"/>
    <s v="18.3 Million"/>
    <n v="18300000"/>
    <n v="331.77010000000001"/>
    <s v="Government Services"/>
    <n v="170"/>
    <n v="35"/>
    <e v="#REF!"/>
    <n v="2008"/>
    <n v="5"/>
    <s v="San Antonio, TX"/>
    <s v="San Antonio"/>
    <s v="San Antonio"/>
    <x v="2"/>
  </r>
  <r>
    <n v="1245"/>
    <s v="https://www.inc.com/profile/moonglow-jewelry"/>
    <s v="Moonglow Jewelry"/>
    <s v="moonglow.com"/>
    <s v="7.5 Million"/>
    <n v="7500000"/>
    <n v="331.46339999999998"/>
    <s v="Retail"/>
    <n v="17"/>
    <n v="3"/>
    <e v="#REF!"/>
    <n v="2012"/>
    <n v="2"/>
    <s v="Miami"/>
    <s v="Miami"/>
    <s v="Miami"/>
    <x v="5"/>
  </r>
  <r>
    <n v="1246"/>
    <s v="https://www.inc.com/profile/decision-sciences-research-associates"/>
    <s v="Decision Sciences Research Associates"/>
    <s v="dsra.com"/>
    <s v="12.4 Million"/>
    <n v="12400000"/>
    <n v="331.29520000000002"/>
    <s v="Advertising &amp; Marketing"/>
    <n v="123"/>
    <n v="100"/>
    <e v="#REF!"/>
    <n v="1982"/>
    <n v="3"/>
    <s v="Los Angeles"/>
    <s v="Los Angeles"/>
    <s v="PASADENA"/>
    <x v="9"/>
  </r>
  <r>
    <n v="1247"/>
    <s v="https://www.inc.com/profile/twelve-consulting-group"/>
    <s v="Twelve Consulting Group"/>
    <s v="twelvecg.com"/>
    <s v="7.7 Million"/>
    <n v="7700000"/>
    <n v="331.20350000000002"/>
    <s v="IT Management"/>
    <n v="44"/>
    <n v="8"/>
    <e v="#REF!"/>
    <n v="2013"/>
    <n v="1"/>
    <s v="Minneapolis"/>
    <s v="Minneapolis"/>
    <s v="Minneapolis"/>
    <x v="22"/>
  </r>
  <r>
    <n v="1248"/>
    <s v="https://www.inc.com/profile/iarch-solutions"/>
    <s v="iArch Solutions"/>
    <s v="iarchsolutions.com"/>
    <s v="2.1 Million"/>
    <n v="2100000"/>
    <n v="331.1737"/>
    <s v="IT Management"/>
    <n v="7"/>
    <n v="2"/>
    <e v="#REF!"/>
    <n v="2013"/>
    <n v="1"/>
    <s v="Bridgeport-Stamford-Norwalk, CT"/>
    <s v="Bridgeport-Stamford-Norwalk"/>
    <s v="Monroe"/>
    <x v="28"/>
  </r>
  <r>
    <n v="1249"/>
    <s v="https://www.inc.com/profile/seawater-seafood-company"/>
    <s v="Seawater Seafood Company"/>
    <s v="seawaterseafoodco.com"/>
    <s v="6.8 Million"/>
    <n v="6800000"/>
    <n v="330.79160000000002"/>
    <s v="Food &amp; Beverage"/>
    <n v="6"/>
    <n v="4"/>
    <e v="#REF!"/>
    <n v="2012"/>
    <n v="1"/>
    <s v=""/>
    <s v="-"/>
    <s v="NEWPORT"/>
    <x v="40"/>
  </r>
  <r>
    <n v="1250"/>
    <s v="https://www.inc.com/profile/vert-digital"/>
    <s v="Vert Digital"/>
    <s v="vertdigital.com"/>
    <s v="8.5 Million"/>
    <n v="8500000"/>
    <n v="330.30579999999998"/>
    <s v="Advertising &amp; Marketing"/>
    <n v="30"/>
    <n v="15"/>
    <e v="#REF!"/>
    <n v="2009"/>
    <n v="5"/>
    <s v="Atlanta"/>
    <s v="Atlanta"/>
    <s v="Atlanta"/>
    <x v="13"/>
  </r>
  <r>
    <n v="1251"/>
    <s v="https://www.inc.com/profile/ct-assist"/>
    <s v="CT Assist"/>
    <s v="ct-assist.com"/>
    <s v="10.4 Million"/>
    <n v="10400000"/>
    <n v="330.06810000000002"/>
    <s v="Health"/>
    <n v="70"/>
    <n v="15"/>
    <e v="#REF!"/>
    <n v="2013"/>
    <n v="2"/>
    <s v=""/>
    <s v="-"/>
    <s v="Harrisonburg"/>
    <x v="7"/>
  </r>
  <r>
    <n v="1252"/>
    <s v="https://www.inc.com/profile/fit-body-boot-camp"/>
    <s v="Fit Body Boot Camp"/>
    <s v="fitbodybootcamp.com"/>
    <s v="8.2 Million"/>
    <n v="8199999.9999999991"/>
    <n v="329.9085"/>
    <s v="Health"/>
    <n v="43"/>
    <n v="15"/>
    <e v="#REF!"/>
    <n v="2011"/>
    <n v="4"/>
    <s v="Los Angeles"/>
    <s v="Los Angeles"/>
    <s v="Chino Hills"/>
    <x v="9"/>
  </r>
  <r>
    <n v="1253"/>
    <s v="https://www.inc.com/profile/nekteck"/>
    <s v="Nekteck"/>
    <s v="nekteck.com"/>
    <s v="10.5 Million"/>
    <n v="10500000"/>
    <n v="329.17259999999999"/>
    <s v="Consumer Products &amp; Services"/>
    <n v="16"/>
    <n v="1"/>
    <e v="#REF!"/>
    <n v="2014"/>
    <n v="1"/>
    <s v="Los Angeles"/>
    <s v="Los Angeles"/>
    <s v="ANAHEIM"/>
    <x v="9"/>
  </r>
  <r>
    <n v="1254"/>
    <s v="https://www.inc.com/profile/expression-networks"/>
    <s v="Expression Networks"/>
    <s v="http://corp.expr.net"/>
    <s v="9.3 Million"/>
    <n v="9300000"/>
    <n v="329.16590000000002"/>
    <s v="Government Services"/>
    <n v="82"/>
    <n v="16"/>
    <e v="#REF!"/>
    <n v="1997"/>
    <n v="2"/>
    <s v="Washington, DC"/>
    <s v="Washington"/>
    <s v="Washington D.C."/>
    <x v="34"/>
  </r>
  <r>
    <n v="1255"/>
    <s v="https://www.inc.com/profile/modern-message"/>
    <s v="Modern Message"/>
    <s v="http://modernmessage.com"/>
    <s v="5.8 Million"/>
    <n v="5800000"/>
    <n v="328.779"/>
    <s v="Software"/>
    <n v="55"/>
    <n v="11"/>
    <e v="#REF!"/>
    <n v="2012"/>
    <n v="3"/>
    <s v="Dallas"/>
    <s v="Dallas"/>
    <s v="Dallas"/>
    <x v="2"/>
  </r>
  <r>
    <n v="1256"/>
    <s v="https://www.inc.com/profile/1-call-staffing"/>
    <s v="1-Call Staffing"/>
    <s v="1-callstaffing.com"/>
    <s v="9.7 Million"/>
    <n v="9700000"/>
    <n v="328.65039999999999"/>
    <s v="Human Resources"/>
    <n v="1716"/>
    <n v="695"/>
    <e v="#REF!"/>
    <n v="2013"/>
    <n v="2"/>
    <s v=""/>
    <s v="-"/>
    <s v="Kingman"/>
    <x v="0"/>
  </r>
  <r>
    <n v="1257"/>
    <s v="https://www.inc.com/profile/pediatric-therapy"/>
    <s v="Pediatric Therapy"/>
    <s v="thesteppingstonesgroup.com"/>
    <s v="101.6 Million"/>
    <n v="101600000"/>
    <n v="328.55810000000002"/>
    <s v="Education"/>
    <n v="1420"/>
    <n v="620"/>
    <e v="#REF!"/>
    <n v="2008"/>
    <n v="4"/>
    <s v="Boulder, CO"/>
    <s v="Boulder"/>
    <s v="Lafayette"/>
    <x v="10"/>
  </r>
  <r>
    <n v="1258"/>
    <s v="https://www.inc.com/profile/crimson-agility"/>
    <s v="Crimson Agility"/>
    <s v="crimsonagility.com"/>
    <s v="3.5 Million"/>
    <n v="3500000"/>
    <n v="328.33429999999998"/>
    <s v="IT System Development"/>
    <n v="25"/>
    <n v="6"/>
    <e v="#REF!"/>
    <n v="2014"/>
    <n v="1"/>
    <s v="Phoenix"/>
    <s v="Phoenix"/>
    <s v="Mesa"/>
    <x v="0"/>
  </r>
  <r>
    <n v="1259"/>
    <s v="https://www.inc.com/profile/keystone-funding"/>
    <s v="Keystone Funding"/>
    <s v="keystonefunding.com"/>
    <s v="5.3 Million"/>
    <n v="5300000"/>
    <n v="328.31310000000002"/>
    <s v="Real Estate"/>
    <n v="36"/>
    <n v="12"/>
    <e v="#REF!"/>
    <n v="1996"/>
    <n v="1"/>
    <s v=""/>
    <s v="-"/>
    <s v="Dover"/>
    <x v="44"/>
  </r>
  <r>
    <n v="1260"/>
    <s v="https://www.inc.com/profile/slidebelts"/>
    <s v="SlideBelts"/>
    <s v="slidebelts.com"/>
    <s v="12.3 Million"/>
    <n v="12300000"/>
    <n v="327.68439999999998"/>
    <s v="Retail"/>
    <n v="48"/>
    <n v="15"/>
    <e v="#REF!"/>
    <n v="2007"/>
    <n v="4"/>
    <s v="Sacramento, CA"/>
    <s v="Sacramento"/>
    <s v="El Dorado Hills"/>
    <x v="9"/>
  </r>
  <r>
    <n v="1261"/>
    <s v="https://www.inc.com/profile/credit-service-intl"/>
    <s v="Credit Service Intl."/>
    <s v="creditserviceintl.com"/>
    <s v="2.1 Million"/>
    <n v="2100000"/>
    <n v="327.4785"/>
    <s v="Health"/>
    <n v="25"/>
    <n v="3"/>
    <e v="#REF!"/>
    <n v="1962"/>
    <n v="1"/>
    <s v="Minneapolis"/>
    <s v="Minneapolis"/>
    <s v="Hudson"/>
    <x v="19"/>
  </r>
  <r>
    <n v="1262"/>
    <s v="https://www.inc.com/profile/the-roman-guy"/>
    <s v="The Roman Guy"/>
    <s v="theromanguy.com"/>
    <s v="6 Million"/>
    <n v="6000000"/>
    <n v="327.4049"/>
    <s v="Travel &amp; Hospitality"/>
    <n v="75"/>
    <n v="10"/>
    <e v="#REF!"/>
    <n v="2008"/>
    <n v="2"/>
    <s v="Philadelphia"/>
    <s v="Philadelphia"/>
    <s v="Philadelphia"/>
    <x v="4"/>
  </r>
  <r>
    <n v="1263"/>
    <s v="https://www.inc.com/profile/fyzical"/>
    <s v="Fyzical"/>
    <s v="http://fyzical.com"/>
    <s v="20.2 Million"/>
    <n v="20200000"/>
    <n v="326.8245"/>
    <s v="Health"/>
    <n v="105"/>
    <n v="7"/>
    <e v="#REF!"/>
    <n v="2014"/>
    <n v="2"/>
    <s v="Sarasota-Bradenton-Venice, FL"/>
    <s v="Sarasota-Bradenton-Venice"/>
    <s v="Sarasota"/>
    <x v="5"/>
  </r>
  <r>
    <n v="1264"/>
    <s v="https://www.inc.com/profile/green-bay-remodeling"/>
    <s v="Green Bay Remodeling"/>
    <s v="http://greenbayremodeling.com"/>
    <s v="7.6 Million"/>
    <n v="7600000"/>
    <n v="326.81119999999999"/>
    <s v="Construction"/>
    <n v="20"/>
    <n v="2"/>
    <e v="#REF!"/>
    <n v="2012"/>
    <n v="2"/>
    <s v="San Francisco"/>
    <s v="San Francisco"/>
    <s v="concord"/>
    <x v="9"/>
  </r>
  <r>
    <n v="1265"/>
    <s v="https://www.inc.com/profile/nebulaworks"/>
    <s v="Nebulaworks"/>
    <s v="nebulaworks.com"/>
    <s v="2.4 Million"/>
    <n v="2400000"/>
    <n v="326.74770000000001"/>
    <s v="Software"/>
    <n v="14"/>
    <n v="5"/>
    <e v="#REF!"/>
    <n v="2014"/>
    <n v="1"/>
    <s v="Los Angeles"/>
    <s v="Los Angeles"/>
    <s v="Irvine"/>
    <x v="9"/>
  </r>
  <r>
    <n v="1266"/>
    <s v="https://www.inc.com/profile/trinity-logistics-usa"/>
    <s v="Trinity Logistics USA"/>
    <s v="trinityworld.com"/>
    <s v="130.4 Million"/>
    <n v="130400000"/>
    <n v="325.05529999999999"/>
    <s v="Logistics &amp; Transportation"/>
    <n v="211"/>
    <n v="49"/>
    <e v="#REF!"/>
    <n v="2007"/>
    <n v="4"/>
    <s v="New York City"/>
    <s v="New York City"/>
    <s v="Valley Stream"/>
    <x v="12"/>
  </r>
  <r>
    <n v="1267"/>
    <s v="https://www.inc.com/profile/pdqcom-corporation"/>
    <s v="PDQ.com Corporation"/>
    <s v="pdq.com"/>
    <s v="19.4 Million"/>
    <n v="19400000"/>
    <n v="325.00920000000002"/>
    <s v="Software"/>
    <n v="45"/>
    <n v="15"/>
    <e v="#REF!"/>
    <n v="2001"/>
    <n v="1"/>
    <s v="Salt Lake City"/>
    <s v="Salt Lake City"/>
    <s v="Salt Lake City"/>
    <x v="16"/>
  </r>
  <r>
    <n v="1268"/>
    <s v="https://www.inc.com/profile/bighorn-design-studio"/>
    <s v="Bighorn Design Studio"/>
    <s v="bighorndesign.com"/>
    <s v="3.1 Million"/>
    <n v="3100000"/>
    <n v="324.93040000000002"/>
    <s v="Consumer Products &amp; Services"/>
    <n v="46"/>
    <n v="7"/>
    <e v="#REF!"/>
    <n v="2015"/>
    <n v="1"/>
    <s v=""/>
    <s v="-"/>
    <s v="Sheridan"/>
    <x v="36"/>
  </r>
  <r>
    <n v="1269"/>
    <s v="https://www.inc.com/profile/elevation-solar"/>
    <s v="Elevation Solar"/>
    <s v="elevationsolar.com"/>
    <s v="40.5 Million"/>
    <n v="40500000"/>
    <n v="324.9178"/>
    <s v="Energy"/>
    <n v="136"/>
    <n v="19"/>
    <e v="#REF!"/>
    <n v="2014"/>
    <n v="1"/>
    <s v="Phoenix"/>
    <s v="Phoenix"/>
    <s v="Gilbert"/>
    <x v="0"/>
  </r>
  <r>
    <n v="1270"/>
    <s v="https://www.inc.com/profile/watterson"/>
    <s v="Watterson"/>
    <s v="wattersonefm.com"/>
    <s v="52.2 Million"/>
    <n v="52200000"/>
    <n v="324.88310000000001"/>
    <s v="Business Products &amp; Services"/>
    <n v="30"/>
    <n v="20"/>
    <e v="#REF!"/>
    <n v="2001"/>
    <n v="3"/>
    <s v="Chicago"/>
    <s v="Chicago"/>
    <s v="Schaumberg"/>
    <x v="27"/>
  </r>
  <r>
    <n v="1271"/>
    <s v="https://www.inc.com/profile/arch-systems"/>
    <s v="Arch Systems"/>
    <s v="archsystemsinc.com"/>
    <s v="21.3 Million"/>
    <n v="21300000"/>
    <n v="324.50259999999997"/>
    <s v="Government Services"/>
    <n v="75"/>
    <n v="25"/>
    <e v="#REF!"/>
    <n v="2006"/>
    <n v="5"/>
    <s v="Baltimore"/>
    <s v="Baltimore"/>
    <s v="Baltimore"/>
    <x v="21"/>
  </r>
  <r>
    <n v="1272"/>
    <s v="https://www.inc.com/profile/the-social-lights"/>
    <s v="The Social Lights"/>
    <s v="thesociallights.com"/>
    <s v="2.2 Million"/>
    <n v="2200000"/>
    <n v="324.36160000000001"/>
    <s v="Advertising &amp; Marketing"/>
    <n v="25"/>
    <n v="6"/>
    <e v="#REF!"/>
    <n v="2011"/>
    <n v="1"/>
    <s v="Minneapolis"/>
    <s v="Minneapolis"/>
    <s v="Minneapolis"/>
    <x v="22"/>
  </r>
  <r>
    <n v="1273"/>
    <s v="https://www.inc.com/profile/doceo-office-solutions"/>
    <s v="Doceo Office Solutions"/>
    <s v="mydoceo.com"/>
    <s v="8.5 Million"/>
    <n v="8500000"/>
    <n v="324.3494"/>
    <s v="Business Products &amp; Services"/>
    <n v="42"/>
    <n v="19"/>
    <e v="#REF!"/>
    <n v="2004"/>
    <n v="2"/>
    <s v=""/>
    <s v="-"/>
    <s v="York"/>
    <x v="4"/>
  </r>
  <r>
    <n v="1274"/>
    <s v="https://www.inc.com/profile/signscom"/>
    <s v="Signs.com"/>
    <s v="signs.com"/>
    <s v="20.3 Million"/>
    <n v="20300000"/>
    <n v="323.84559999999999"/>
    <s v="Business Products &amp; Services"/>
    <n v="45"/>
    <n v="15"/>
    <e v="#REF!"/>
    <n v="2012"/>
    <n v="3"/>
    <s v="Salt Lake City"/>
    <s v="Salt Lake City"/>
    <s v="Salt Lake City"/>
    <x v="16"/>
  </r>
  <r>
    <n v="1275"/>
    <s v="https://www.inc.com/profile/disability-planners"/>
    <s v="Disability Planners"/>
    <s v="displanner.com"/>
    <s v="8.8 Million"/>
    <n v="8800000"/>
    <n v="323.7072"/>
    <s v="Insurance"/>
    <n v="60"/>
    <n v="25"/>
    <e v="#REF!"/>
    <n v="2013"/>
    <n v="3"/>
    <s v="Salt Lake City"/>
    <s v="Salt Lake City"/>
    <s v="Murray"/>
    <x v="16"/>
  </r>
  <r>
    <n v="1276"/>
    <s v="https://www.inc.com/profile/blue-label-labs"/>
    <s v="Blue Label Labs"/>
    <s v="bluelabellabs.com"/>
    <s v="4.8 Million"/>
    <n v="4800000"/>
    <n v="323.09210000000002"/>
    <s v="Software"/>
    <n v="15"/>
    <n v="3"/>
    <e v="#REF!"/>
    <n v="2011"/>
    <n v="3"/>
    <s v="New York City"/>
    <s v="New York City"/>
    <s v="Redmond"/>
    <x v="11"/>
  </r>
  <r>
    <n v="1277"/>
    <s v="https://www.inc.com/profile/commercial-services"/>
    <s v="Commercial Services"/>
    <s v="fessfire.com"/>
    <s v="16 Million"/>
    <n v="16000000"/>
    <n v="322.8211"/>
    <s v="Construction"/>
    <n v="123"/>
    <n v="33"/>
    <e v="#REF!"/>
    <n v="1978"/>
    <n v="1"/>
    <s v="Raleigh, NC"/>
    <s v="Raleigh"/>
    <s v="Morrisville"/>
    <x v="18"/>
  </r>
  <r>
    <n v="1278"/>
    <s v="https://www.inc.com/profile/1st-choice-construction-management"/>
    <s v="1st Choice Construction Management"/>
    <s v="1choiceconstruction.com"/>
    <s v="14.2 Million"/>
    <n v="14200000"/>
    <n v="321.45370000000003"/>
    <s v="Construction"/>
    <n v="29"/>
    <n v="14"/>
    <e v="#REF!"/>
    <n v="2010"/>
    <n v="3"/>
    <s v=""/>
    <s v="-"/>
    <s v="Mooresville"/>
    <x v="18"/>
  </r>
  <r>
    <n v="1279"/>
    <s v="https://www.inc.com/profile/alderson-loop"/>
    <s v="Alderson Loop"/>
    <s v="aldersonloop.com"/>
    <s v="5.7 Million"/>
    <n v="5700000"/>
    <n v="321.17340000000002"/>
    <s v="Business Products &amp; Services"/>
    <n v="57"/>
    <n v="14"/>
    <e v="#REF!"/>
    <n v="2013"/>
    <n v="2"/>
    <s v="Baltimore"/>
    <s v="Baltimore"/>
    <s v="Sykesville"/>
    <x v="21"/>
  </r>
  <r>
    <n v="1280"/>
    <s v="https://www.inc.com/profile/legacy-toys"/>
    <s v="Legacy Toys"/>
    <s v="legacytoys.com"/>
    <s v="2 Million"/>
    <n v="2000000"/>
    <n v="321.1474"/>
    <s v="Retail"/>
    <n v="35"/>
    <n v="2"/>
    <e v="#REF!"/>
    <n v="2012"/>
    <n v="1"/>
    <s v=""/>
    <s v="-"/>
    <s v="Ely"/>
    <x v="22"/>
  </r>
  <r>
    <n v="1281"/>
    <s v="https://www.inc.com/profile/outsource-consultants"/>
    <s v="Outsource Consultants"/>
    <s v="outsource-consultants.com"/>
    <s v="3.2 Million"/>
    <n v="3200000"/>
    <n v="320.88850000000002"/>
    <s v="Business Products &amp; Services"/>
    <n v="12"/>
    <n v="5"/>
    <e v="#REF!"/>
    <n v="2013"/>
    <n v="1"/>
    <s v="Minneapolis"/>
    <s v="Minneapolis"/>
    <s v="Plymouth"/>
    <x v="22"/>
  </r>
  <r>
    <n v="1282"/>
    <s v="https://www.inc.com/profile/mrl-promotions"/>
    <s v="MRL Promotions"/>
    <s v="mrlpromotions.com"/>
    <s v="8.7 Million"/>
    <n v="8700000"/>
    <n v="320.72460000000001"/>
    <s v="Advertising &amp; Marketing"/>
    <n v="16"/>
    <n v="10"/>
    <e v="#REF!"/>
    <n v="2003"/>
    <n v="4"/>
    <s v="Miami"/>
    <s v="Miami"/>
    <s v="Fort Lauderdale"/>
    <x v="5"/>
  </r>
  <r>
    <n v="1283"/>
    <s v="https://www.inc.com/profile/arc-risk-and-compliance"/>
    <s v="ARC Risk and Compliance"/>
    <s v="arcriskandcompliance.com"/>
    <s v="4.5 Million"/>
    <n v="4500000"/>
    <n v="320.64359999999999"/>
    <s v="Financial Services"/>
    <n v="22"/>
    <n v="15"/>
    <e v="#REF!"/>
    <n v="2009"/>
    <n v="2"/>
    <s v=""/>
    <s v="-"/>
    <s v="Hamilton"/>
    <x v="6"/>
  </r>
  <r>
    <n v="1284"/>
    <s v="https://www.inc.com/profile/829-studios"/>
    <s v="829 Studios"/>
    <s v="829llc.com"/>
    <s v="6.7 Million"/>
    <n v="6700000"/>
    <n v="320.14210000000003"/>
    <s v="Advertising &amp; Marketing"/>
    <n v="44"/>
    <n v="5"/>
    <e v="#REF!"/>
    <n v="2007"/>
    <n v="2"/>
    <s v="Boston"/>
    <s v="Boston"/>
    <s v="Boston"/>
    <x v="24"/>
  </r>
  <r>
    <n v="1285"/>
    <s v="https://www.inc.com/profile/doctorlogic"/>
    <s v="DoctorLogic"/>
    <s v="doctorlogic.com"/>
    <s v="5.9 Million"/>
    <n v="5900000"/>
    <n v="319.85669999999999"/>
    <s v="Advertising &amp; Marketing"/>
    <n v="44"/>
    <n v="31"/>
    <e v="#REF!"/>
    <n v="2014"/>
    <n v="2"/>
    <s v="Dallas"/>
    <s v="Dallas"/>
    <s v="Plano"/>
    <x v="2"/>
  </r>
  <r>
    <n v="1286"/>
    <s v="https://www.inc.com/profile/curlkit"/>
    <s v="Curlkit"/>
    <s v="curlkit.com"/>
    <s v="5 Million"/>
    <n v="5000000"/>
    <n v="319.83609999999999"/>
    <s v="Advertising &amp; Marketing"/>
    <n v="5"/>
    <n v="4"/>
    <e v="#REF!"/>
    <n v="2011"/>
    <n v="1"/>
    <s v=""/>
    <s v="-"/>
    <s v="EWING"/>
    <x v="6"/>
  </r>
  <r>
    <n v="1287"/>
    <s v="https://www.inc.com/profile/strategic-solution-partners"/>
    <s v="STRATEGIC SOLUTION PARTNERS"/>
    <s v="strategicsolutionpartners.com"/>
    <s v="6.7 Million"/>
    <n v="6700000"/>
    <n v="319.13619999999997"/>
    <s v="Travel &amp; Hospitality"/>
    <n v="2"/>
    <n v="2"/>
    <e v="#REF!"/>
    <n v="2007"/>
    <n v="3"/>
    <s v="Philadelphia"/>
    <s v="Philadelphia"/>
    <s v="Drexel Hill"/>
    <x v="4"/>
  </r>
  <r>
    <n v="1288"/>
    <s v="https://www.inc.com/profile/tellus"/>
    <s v="Tellus"/>
    <s v="4tellus.com"/>
    <s v="2.1 Million"/>
    <n v="2100000"/>
    <n v="319.10570000000001"/>
    <s v="Health"/>
    <n v="45"/>
    <n v="3"/>
    <e v="#REF!"/>
    <n v="2014"/>
    <n v="3"/>
    <s v="Miami"/>
    <s v="Miami"/>
    <s v="Deerfield Beach"/>
    <x v="5"/>
  </r>
  <r>
    <n v="1289"/>
    <s v="https://www.inc.com/profile/international-ceramic-construction"/>
    <s v="International Ceramic Construction"/>
    <s v="icc-tileconstruction.com"/>
    <s v="26.6 Million"/>
    <n v="26600000"/>
    <n v="318.97230000000002"/>
    <s v="Construction"/>
    <n v="75"/>
    <n v="23"/>
    <e v="#REF!"/>
    <n v="2005"/>
    <n v="1"/>
    <s v="Charlotte"/>
    <s v="Charlotte"/>
    <s v="Charlotte"/>
    <x v="18"/>
  </r>
  <r>
    <n v="1290"/>
    <s v="https://www.inc.com/profile/banyan-hills-technologies"/>
    <s v="Banyan Hills Technologies"/>
    <s v="banyanhills.com"/>
    <s v="8.9 Million"/>
    <n v="8900000"/>
    <n v="318.79899999999998"/>
    <s v="Software"/>
    <n v="29"/>
    <n v="11"/>
    <e v="#REF!"/>
    <n v="2013"/>
    <n v="2"/>
    <s v="Atlanta"/>
    <s v="Atlanta"/>
    <s v="Duluth"/>
    <x v="13"/>
  </r>
  <r>
    <n v="1291"/>
    <s v="https://www.inc.com/profile/peddle"/>
    <s v="Peddle"/>
    <s v="peddle.com"/>
    <s v="130.7 Million"/>
    <n v="130699999.99999999"/>
    <n v="318.50790000000001"/>
    <s v="Consumer Products &amp; Services"/>
    <n v="71"/>
    <n v="39"/>
    <e v="#REF!"/>
    <n v="2011"/>
    <n v="2"/>
    <s v="Austin"/>
    <s v="Austin"/>
    <s v="Austin"/>
    <x v="2"/>
  </r>
  <r>
    <n v="1292"/>
    <s v="https://www.inc.com/profile/dibsies-personalization-station"/>
    <s v="Dibsies Personalization Station"/>
    <s v="dibsies.com"/>
    <s v="4.3 Million"/>
    <n v="4300000"/>
    <n v="318.4024"/>
    <s v="Retail"/>
    <n v="15"/>
    <n v="4"/>
    <e v="#REF!"/>
    <n v="2013"/>
    <n v="2"/>
    <s v="Cincinnati"/>
    <s v="Cincinnati"/>
    <s v="Fairfield"/>
    <x v="8"/>
  </r>
  <r>
    <n v="1293"/>
    <s v="https://www.inc.com/profile/massie-rd-tax-credits"/>
    <s v="Massie R&amp;D Tax Credits"/>
    <s v="http://massietaxcredits.com"/>
    <s v="2 Million"/>
    <n v="2000000"/>
    <n v="317.80610000000001"/>
    <s v="Business Products &amp; Services"/>
    <n v="12"/>
    <n v="6"/>
    <e v="#REF!"/>
    <n v="2014"/>
    <n v="1"/>
    <s v="Atlanta"/>
    <s v="Atlanta"/>
    <s v="Alpharetta"/>
    <x v="13"/>
  </r>
  <r>
    <n v="1294"/>
    <s v="https://www.inc.com/profile/verdia"/>
    <s v="Verdia"/>
    <s v="verdia.com"/>
    <s v="7.6 Million"/>
    <n v="7600000"/>
    <n v="317.7998"/>
    <s v="Manufacturing"/>
    <n v="16"/>
    <n v="10"/>
    <e v="#REF!"/>
    <n v="2014"/>
    <n v="1"/>
    <s v="Houston"/>
    <s v="Houston"/>
    <s v="Conroe"/>
    <x v="2"/>
  </r>
  <r>
    <n v="1295"/>
    <s v="https://www.inc.com/profile/cetechs"/>
    <s v="Cetechs"/>
    <s v="cetechs.net"/>
    <s v="7 Million"/>
    <n v="7000000"/>
    <n v="317.58370000000002"/>
    <s v="Government Services"/>
    <n v="36"/>
    <n v="7"/>
    <e v="#REF!"/>
    <n v="2009"/>
    <n v="2"/>
    <s v="Phoenix"/>
    <s v="Phoenix"/>
    <s v="Mesa"/>
    <x v="0"/>
  </r>
  <r>
    <n v="1296"/>
    <s v="https://www.inc.com/profile/investor-grit"/>
    <s v="Investor Grit"/>
    <s v="wholesalinginc.com"/>
    <s v="4 Million"/>
    <n v="4000000"/>
    <n v="317.54309999999998"/>
    <s v="Education"/>
    <n v="13"/>
    <n v="5"/>
    <e v="#REF!"/>
    <n v="2014"/>
    <n v="2"/>
    <s v="Salt Lake City"/>
    <s v="Salt Lake City"/>
    <s v="South Jordan"/>
    <x v="16"/>
  </r>
  <r>
    <n v="1297"/>
    <s v="https://www.inc.com/profile/triple-e-equipment"/>
    <s v="Triple E Equipment"/>
    <s v="e3equipment.com"/>
    <s v="5 Million"/>
    <n v="5000000"/>
    <n v="317.4932"/>
    <s v="Retail"/>
    <n v="15"/>
    <n v="1"/>
    <e v="#REF!"/>
    <n v="2013"/>
    <n v="2"/>
    <s v="Miami"/>
    <s v="Miami"/>
    <s v="Pompano Beach"/>
    <x v="5"/>
  </r>
  <r>
    <n v="1298"/>
    <s v="https://www.inc.com/profile/prairie-tickets"/>
    <s v="Prairie Tickets"/>
    <s v="prairietickets.com"/>
    <s v="6.3 Million"/>
    <n v="6300000"/>
    <n v="317.08539999999999"/>
    <s v="Retail"/>
    <n v="3"/>
    <n v="2"/>
    <e v="#REF!"/>
    <n v="2010"/>
    <n v="1"/>
    <s v=""/>
    <s v="-"/>
    <s v="Sioux Falls"/>
    <x v="45"/>
  </r>
  <r>
    <n v="1299"/>
    <s v="https://www.inc.com/profile/crystal-clear-digital-marketing"/>
    <s v="Crystal Clear Digital Marketing"/>
    <s v="crystalcleardigitalmarketing.com"/>
    <s v="7.5 Million"/>
    <n v="7500000"/>
    <n v="317.0849"/>
    <s v="Health"/>
    <n v="61"/>
    <n v="23"/>
    <e v="#REF!"/>
    <n v="2013"/>
    <n v="2"/>
    <s v="Orlando, FL"/>
    <s v="Orlando"/>
    <s v="Orlando"/>
    <x v="5"/>
  </r>
  <r>
    <n v="1300"/>
    <s v="https://www.inc.com/profile/broadjump"/>
    <s v="BroadJump"/>
    <s v="broadjumpllc.com"/>
    <s v="8.5 Million"/>
    <n v="8500000"/>
    <n v="316.67430000000002"/>
    <s v="Health"/>
    <n v="36"/>
    <n v="25"/>
    <e v="#REF!"/>
    <n v="2012"/>
    <n v="1"/>
    <s v="Dallas"/>
    <s v="Dallas"/>
    <s v="Dallas"/>
    <x v="2"/>
  </r>
  <r>
    <n v="1301"/>
    <s v="https://www.inc.com/profile/homestar-remodeling"/>
    <s v="HomeStar Remodeling"/>
    <s v="homestarremodeling.com"/>
    <s v="6.9 Million"/>
    <n v="6900000"/>
    <n v="316.65699999999998"/>
    <s v="Construction"/>
    <n v="50"/>
    <n v="20"/>
    <e v="#REF!"/>
    <n v="2013"/>
    <n v="3"/>
    <s v="Philadelphia"/>
    <s v="Philadelphia"/>
    <s v="Wilmington"/>
    <x v="44"/>
  </r>
  <r>
    <n v="1302"/>
    <s v="https://www.inc.com/profile/lms-logistics-made-simple"/>
    <s v="LMS (Logistics Made Simple)"/>
    <s v="logisticsms.net"/>
    <s v="45.6 Million"/>
    <n v="45600000"/>
    <n v="316.28789999999998"/>
    <s v="Logistics &amp; Transportation"/>
    <n v="75"/>
    <n v="26"/>
    <e v="#REF!"/>
    <n v="2008"/>
    <n v="2"/>
    <s v=""/>
    <s v="-"/>
    <s v="Chattanooga"/>
    <x v="1"/>
  </r>
  <r>
    <n v="1303"/>
    <s v="https://www.inc.com/profile/jbloom"/>
    <s v="jBloom"/>
    <s v="jbloomdesigns.com"/>
    <s v="9.4 Million"/>
    <n v="9400000"/>
    <n v="315.83780000000002"/>
    <s v="Retail"/>
    <n v="34"/>
    <n v="8"/>
    <e v="#REF!"/>
    <n v="2013"/>
    <n v="3"/>
    <s v="St. Louis, MO-IL"/>
    <s v="St. Louis"/>
    <s v="Saint Peters"/>
    <x v="32"/>
  </r>
  <r>
    <n v="1304"/>
    <s v="https://www.inc.com/profile/reltio"/>
    <s v="Reltio"/>
    <s v="reltio.com"/>
    <s v="37.8 Million"/>
    <n v="37800000"/>
    <n v="315.70819999999998"/>
    <s v="Software"/>
    <n v="338"/>
    <n v="94"/>
    <e v="#REF!"/>
    <n v="2011"/>
    <n v="3"/>
    <s v="San Francisco"/>
    <s v="San Francisco"/>
    <s v="Redwood Shores"/>
    <x v="9"/>
  </r>
  <r>
    <n v="1305"/>
    <s v="https://www.inc.com/profile/g2s"/>
    <s v="G2S"/>
    <s v="g2scorp.com"/>
    <s v="13.9 Million"/>
    <n v="13900000"/>
    <n v="315.41239999999999"/>
    <s v="Government Services"/>
    <n v="84"/>
    <n v="28"/>
    <e v="#REF!"/>
    <n v="2009"/>
    <n v="2"/>
    <s v="San Antonio, TX"/>
    <s v="San Antonio"/>
    <s v="San Antonio"/>
    <x v="2"/>
  </r>
  <r>
    <n v="1306"/>
    <s v="https://www.inc.com/profile/the-revenue-optimization-companies"/>
    <s v="The Revenue Optimization Companies"/>
    <s v="trocglobal.com"/>
    <s v="145.8 Million"/>
    <n v="145800000"/>
    <n v="315.06630000000001"/>
    <s v="Business Products &amp; Services"/>
    <n v="4011"/>
    <n v="772"/>
    <e v="#REF!"/>
    <n v="2000"/>
    <n v="4"/>
    <s v="Miami"/>
    <s v="Miami"/>
    <s v="Coral Gables"/>
    <x v="5"/>
  </r>
  <r>
    <n v="1307"/>
    <s v="https://www.inc.com/profile/the-exterior-company"/>
    <s v="The Exterior Company"/>
    <s v="theexteriorcompany.com"/>
    <s v="35.9 Million"/>
    <n v="35900000"/>
    <n v="314.98419999999999"/>
    <s v="Construction"/>
    <n v="57"/>
    <n v="15"/>
    <e v="#REF!"/>
    <n v="2012"/>
    <n v="4"/>
    <s v="Lancaster, PA"/>
    <s v="Lancaster"/>
    <s v="Lancaster"/>
    <x v="4"/>
  </r>
  <r>
    <n v="1308"/>
    <s v="https://www.inc.com/profile/jennaration-boutique"/>
    <s v="Jennaration Boutique"/>
    <s v="jennarationboutique.com"/>
    <s v="3.1 Million"/>
    <n v="3100000"/>
    <n v="314.7663"/>
    <s v="Retail"/>
    <n v="25"/>
    <n v="15"/>
    <e v="#REF!"/>
    <n v="2013"/>
    <n v="2"/>
    <s v=""/>
    <s v="-"/>
    <s v="Tuscaloosa"/>
    <x v="23"/>
  </r>
  <r>
    <n v="1309"/>
    <s v="https://www.inc.com/profile/Tinuiti"/>
    <s v="Tinuiti"/>
    <s v="http://elitesem.com"/>
    <s v="90.1 Million"/>
    <n v="90100000"/>
    <n v="314.5068"/>
    <s v="Advertising &amp; Marketing"/>
    <n v="508"/>
    <n v="128"/>
    <e v="#REF!"/>
    <n v="2004"/>
    <n v="7"/>
    <s v=""/>
    <s v="-"/>
    <s v="New York"/>
    <x v="12"/>
  </r>
  <r>
    <n v="1310"/>
    <s v="https://www.inc.com/profile/dkp-express"/>
    <s v="DKP Express"/>
    <s v="dkp-express.com"/>
    <s v="2 Million"/>
    <n v="2000000"/>
    <n v="314.4348"/>
    <s v="Logistics &amp; Transportation"/>
    <n v="10"/>
    <n v="1"/>
    <e v="#REF!"/>
    <n v="2012"/>
    <n v="1"/>
    <s v="Minneapolis"/>
    <s v="Minneapolis"/>
    <s v="Crystal"/>
    <x v="22"/>
  </r>
  <r>
    <n v="1311"/>
    <s v="https://www.inc.com/profile/flexfunds-etp"/>
    <s v="FlexFunds ETP"/>
    <s v="flexfunds.com"/>
    <s v="5.9 Million"/>
    <n v="5900000"/>
    <n v="314.22390000000001"/>
    <s v="Financial Services"/>
    <n v="50"/>
    <n v="7"/>
    <e v="#REF!"/>
    <n v="2011"/>
    <n v="1"/>
    <s v="Miami"/>
    <s v="Miami"/>
    <s v="Miami"/>
    <x v="5"/>
  </r>
  <r>
    <n v="1312"/>
    <s v="https://www.inc.com/profile/rapidops"/>
    <s v="RapidOps"/>
    <s v="rapidops.com"/>
    <s v="3.4 Million"/>
    <n v="3400000"/>
    <n v="314.15179999999998"/>
    <s v="Software"/>
    <n v="125"/>
    <n v="95"/>
    <e v="#REF!"/>
    <n v="2014"/>
    <n v="1"/>
    <s v="Charlotte"/>
    <s v="Charlotte"/>
    <s v="Charlotte"/>
    <x v="18"/>
  </r>
  <r>
    <n v="1313"/>
    <s v="https://www.inc.com/profile/waiakea"/>
    <s v="Waiakea"/>
    <s v="waiakeasprings.com"/>
    <s v="6.7 Million"/>
    <n v="6700000"/>
    <n v="313.84969999999998"/>
    <s v="Food &amp; Beverage"/>
    <n v="26"/>
    <n v="6"/>
    <e v="#REF!"/>
    <n v="2012"/>
    <n v="3"/>
    <s v="Los Angeles"/>
    <s v="Los Angeles"/>
    <s v="Culver City"/>
    <x v="9"/>
  </r>
  <r>
    <n v="1314"/>
    <s v="https://www.inc.com/profile/nolan-transportation-group"/>
    <s v="Nolan Transportation Group"/>
    <s v="ntgfreight.com"/>
    <s v="811.9 Million"/>
    <n v="811900000"/>
    <n v="313.5566"/>
    <s v="Logistics &amp; Transportation"/>
    <n v="858"/>
    <n v="454"/>
    <e v="#REF!"/>
    <n v="2005"/>
    <n v="5"/>
    <s v="Atlanta"/>
    <s v="Atlanta"/>
    <s v="Atlanta"/>
    <x v="13"/>
  </r>
  <r>
    <n v="1315"/>
    <s v="https://www.inc.com/profile/tapresearch"/>
    <s v="TapResearch"/>
    <s v="tapresearch.com"/>
    <s v="12.7 Million"/>
    <n v="12700000"/>
    <n v="312.93849999999998"/>
    <s v="Business Products &amp; Services"/>
    <n v="13"/>
    <n v="5"/>
    <e v="#REF!"/>
    <n v="2013"/>
    <n v="2"/>
    <s v="San Francisco"/>
    <s v="San Francisco"/>
    <s v="San Carlos"/>
    <x v="9"/>
  </r>
  <r>
    <n v="1316"/>
    <s v="https://www.inc.com/profile/custom-decks"/>
    <s v="Custom Decks"/>
    <s v="newcustomdecks.com"/>
    <s v="3 Million"/>
    <n v="3000000"/>
    <n v="312.40089999999998"/>
    <s v="Construction"/>
    <n v="25"/>
    <n v="7"/>
    <e v="#REF!"/>
    <n v="1997"/>
    <n v="2"/>
    <s v="Denver"/>
    <s v="Denver"/>
    <s v="Centennial"/>
    <x v="10"/>
  </r>
  <r>
    <n v="1317"/>
    <s v="https://www.inc.com/profile/rent-ready"/>
    <s v="Rent Ready"/>
    <s v="http://rentready.com"/>
    <s v="5 Million"/>
    <n v="5000000"/>
    <n v="312.26319999999998"/>
    <s v="Real Estate"/>
    <n v="26"/>
    <n v="5"/>
    <e v="#REF!"/>
    <n v="2013"/>
    <n v="1"/>
    <s v="Charlotte"/>
    <s v="Charlotte"/>
    <s v="Charlotte"/>
    <x v="18"/>
  </r>
  <r>
    <n v="1318"/>
    <s v="https://www.inc.com/profile/30-lines"/>
    <s v="30 Lines"/>
    <s v="30lines.com"/>
    <s v="2.5 Million"/>
    <n v="2500000"/>
    <n v="312.18779999999998"/>
    <s v="Advertising &amp; Marketing"/>
    <n v="19"/>
    <n v="11"/>
    <e v="#REF!"/>
    <n v="2008"/>
    <n v="1"/>
    <s v="Columbus, OH"/>
    <s v="Columbus"/>
    <s v="Columbus"/>
    <x v="8"/>
  </r>
  <r>
    <n v="1319"/>
    <s v="https://www.inc.com/profile/magmod"/>
    <s v="MagMod"/>
    <s v="magnetmod.com"/>
    <s v="5.6 Million"/>
    <n v="5600000"/>
    <n v="311.43200000000002"/>
    <s v="Consumer Products &amp; Services"/>
    <n v="22"/>
    <n v="8"/>
    <e v="#REF!"/>
    <n v="2013"/>
    <n v="2"/>
    <s v=""/>
    <s v="-"/>
    <s v="Tucson"/>
    <x v="0"/>
  </r>
  <r>
    <n v="1320"/>
    <s v="https://www.inc.com/profile/the-idea-box---powered-by-proforma"/>
    <s v="The Idea Box - Powered by Proforma"/>
    <s v="sms-theideabox.com"/>
    <s v="3.1 Million"/>
    <n v="3100000"/>
    <n v="311.34949999999998"/>
    <s v="Business Products &amp; Services"/>
    <n v="8"/>
    <n v="2"/>
    <e v="#REF!"/>
    <n v="2013"/>
    <n v="2"/>
    <s v="Miami"/>
    <s v="Miami"/>
    <s v="Ft. Lauderdale"/>
    <x v="5"/>
  </r>
  <r>
    <n v="1321"/>
    <s v="https://www.inc.com/profile/sei-dallas"/>
    <s v="SEI-Dallas"/>
    <s v="sei.com/dallas-office"/>
    <s v="3.1 Million"/>
    <n v="3100000"/>
    <n v="311.34859999999998"/>
    <s v="Business Products &amp; Services"/>
    <n v="12"/>
    <n v="4"/>
    <e v="#REF!"/>
    <n v="2008"/>
    <n v="2"/>
    <s v="Dallas"/>
    <s v="Dallas"/>
    <s v="Dallas"/>
    <x v="2"/>
  </r>
  <r>
    <n v="1322"/>
    <s v="https://www.inc.com/profile/under30experiences"/>
    <s v="Under30Experiences"/>
    <s v="under30experiences.com"/>
    <s v="2.9 Million"/>
    <n v="2900000"/>
    <n v="311.2953"/>
    <s v="Travel &amp; Hospitality"/>
    <n v="12"/>
    <n v="2"/>
    <e v="#REF!"/>
    <n v="2012"/>
    <n v="2"/>
    <s v="Austin"/>
    <s v="Austin"/>
    <s v="Austin"/>
    <x v="2"/>
  </r>
  <r>
    <n v="1323"/>
    <s v="https://www.inc.com/profile/calyx"/>
    <s v="Calyx"/>
    <s v="calyxit.com"/>
    <s v="3.3 Million"/>
    <n v="3300000"/>
    <n v="311.09379999999999"/>
    <s v="IT Management"/>
    <n v="22"/>
    <n v="6"/>
    <e v="#REF!"/>
    <n v="2004"/>
    <n v="1"/>
    <s v="Cleveland"/>
    <s v="Cleveland"/>
    <s v="Westlake"/>
    <x v="8"/>
  </r>
  <r>
    <n v="1324"/>
    <s v="https://www.inc.com/profile/mobile-posse"/>
    <s v="Mobile Posse"/>
    <s v="mobileposse.com"/>
    <s v="58.3 Million"/>
    <n v="58300000"/>
    <n v="310.86669999999998"/>
    <s v="Advertising &amp; Marketing"/>
    <n v="57"/>
    <n v="24"/>
    <e v="#REF!"/>
    <n v="2005"/>
    <n v="2"/>
    <s v="Washington, DC"/>
    <s v="Washington"/>
    <s v="Arlington"/>
    <x v="7"/>
  </r>
  <r>
    <n v="1325"/>
    <s v="https://www.inc.com/profile/intelligent-waves"/>
    <s v="Intelligent Waves"/>
    <s v="intelligentwaves.com"/>
    <s v="38.9 Million"/>
    <n v="38900000"/>
    <n v="310.63920000000002"/>
    <s v="IT System Development"/>
    <n v="191"/>
    <n v="48"/>
    <e v="#REF!"/>
    <n v="2006"/>
    <n v="1"/>
    <s v="Washington, DC"/>
    <s v="Washington"/>
    <s v="Reston"/>
    <x v="7"/>
  </r>
  <r>
    <n v="1326"/>
    <s v="https://www.inc.com/profile/kpg-healthcare"/>
    <s v="KPG Healthcare"/>
    <s v="kpghealthcare.com"/>
    <s v="28.8 Million"/>
    <n v="28800000"/>
    <n v="310.54590000000002"/>
    <s v="Health"/>
    <n v="380"/>
    <n v="150"/>
    <e v="#REF!"/>
    <n v="2012"/>
    <n v="4"/>
    <s v="Los Angeles"/>
    <s v="Los Angeles"/>
    <s v="El Segundo"/>
    <x v="9"/>
  </r>
  <r>
    <n v="1327"/>
    <s v="https://www.inc.com/profile/jeff-shipley-enterprises"/>
    <s v="Jeff Shipley Enterprises"/>
    <s v="facebook.com/jsefamily"/>
    <s v="22.3 Million"/>
    <n v="22300000"/>
    <n v="310.54480000000001"/>
    <s v="Real Estate"/>
    <n v="33"/>
    <n v="10"/>
    <e v="#REF!"/>
    <n v="2006"/>
    <n v="1"/>
    <s v=""/>
    <s v="-"/>
    <s v="Fargo"/>
    <x v="30"/>
  </r>
  <r>
    <n v="1328"/>
    <s v="https://www.inc.com/profile/verified-first"/>
    <s v="Verified First"/>
    <s v="http://verifiedfirst.com"/>
    <s v="13.1 Million"/>
    <n v="13100000"/>
    <n v="310.50549999999998"/>
    <s v="Human Resources"/>
    <n v="108"/>
    <n v="44"/>
    <e v="#REF!"/>
    <n v="2013"/>
    <n v="4"/>
    <s v="Boise City-Nampa, ID"/>
    <s v="Boise City-Nampa"/>
    <s v="Meridian"/>
    <x v="15"/>
  </r>
  <r>
    <n v="1329"/>
    <s v="https://www.inc.com/profile/macstadium"/>
    <s v="MacStadium"/>
    <s v="macstadium.com"/>
    <s v="24.2 Million"/>
    <n v="24200000"/>
    <n v="310.40170000000001"/>
    <s v="IT System Development"/>
    <n v="66"/>
    <n v="12"/>
    <e v="#REF!"/>
    <n v="2012"/>
    <n v="4"/>
    <s v="Atlanta"/>
    <s v="Atlanta"/>
    <s v="Atlanta"/>
    <x v="13"/>
  </r>
  <r>
    <n v="1330"/>
    <s v="https://www.inc.com/profile/yapta"/>
    <s v="Yapta"/>
    <s v="yapta.com"/>
    <s v="13 Million"/>
    <n v="13000000"/>
    <n v="310.11779999999999"/>
    <s v="Travel &amp; Hospitality"/>
    <n v="60"/>
    <n v="30"/>
    <e v="#REF!"/>
    <n v="2007"/>
    <n v="2"/>
    <s v="Seattle"/>
    <s v="Seattle"/>
    <s v="Seattle"/>
    <x v="11"/>
  </r>
  <r>
    <n v="1331"/>
    <s v="https://www.inc.com/profile/the-jenny-maraghy-team"/>
    <s v="The Jenny Maraghy Team"/>
    <s v="jennymaraghyteam.com"/>
    <s v="2.5 Million"/>
    <n v="2500000"/>
    <n v="309.97219999999999"/>
    <s v="Real Estate"/>
    <n v="25"/>
    <n v="5"/>
    <e v="#REF!"/>
    <n v="2011"/>
    <n v="1"/>
    <s v="Richmond, VA"/>
    <s v="Richmond"/>
    <s v="Richmond"/>
    <x v="7"/>
  </r>
  <r>
    <n v="1332"/>
    <s v="https://www.inc.com/profile/proforma-think-ink"/>
    <s v="Proforma Think Ink"/>
    <s v="proforma.com/russ"/>
    <s v="2.5 Million"/>
    <n v="2500000"/>
    <n v="309.69310000000002"/>
    <s v="Business Products &amp; Services"/>
    <n v="6"/>
    <n v="4"/>
    <e v="#REF!"/>
    <n v="1993"/>
    <n v="1"/>
    <s v="Tampa"/>
    <s v="Tampa"/>
    <s v="Apollo Beach"/>
    <x v="5"/>
  </r>
  <r>
    <n v="1333"/>
    <s v="https://www.inc.com/profile/circustrix"/>
    <s v="CircusTrix"/>
    <s v="circustrix.com"/>
    <s v="194.1 Million"/>
    <n v="194100000"/>
    <n v="309.4015"/>
    <s v="Advertising &amp; Marketing"/>
    <n v="14730"/>
    <n v="991"/>
    <e v="#REF!"/>
    <n v="2011"/>
    <n v="3"/>
    <s v="Provo-Orem, UT"/>
    <s v="Provo-Orem"/>
    <s v="Provo"/>
    <x v="16"/>
  </r>
  <r>
    <n v="1334"/>
    <s v="https://www.inc.com/profile/washington-capital-partners"/>
    <s v="Washington Capital Partners"/>
    <s v="washingtoncapitalpartners.com"/>
    <s v="15.6 Million"/>
    <n v="15600000"/>
    <n v="309.30919999999998"/>
    <s v="Financial Services"/>
    <n v="28"/>
    <n v="6"/>
    <e v="#REF!"/>
    <n v="2012"/>
    <n v="2"/>
    <s v="Washington, DC"/>
    <s v="Washington"/>
    <s v="Falls Church"/>
    <x v="7"/>
  </r>
  <r>
    <n v="1335"/>
    <s v="https://www.inc.com/profile/waste-away-systems"/>
    <s v="Waste Away Systems"/>
    <s v="wasteawaysystems.com"/>
    <s v="5.2 Million"/>
    <n v="5200000"/>
    <n v="309.01440000000002"/>
    <s v="Logistics &amp; Transportation"/>
    <n v="19"/>
    <n v="9"/>
    <e v="#REF!"/>
    <n v="2012"/>
    <n v="2"/>
    <s v="Columbus, OH"/>
    <s v="Columbus"/>
    <s v="Heath"/>
    <x v="8"/>
  </r>
  <r>
    <n v="1336"/>
    <s v="https://www.inc.com/profile/audley-travel"/>
    <s v="Audley Travel"/>
    <s v="audleytravel.com/us"/>
    <s v="99.7 Million"/>
    <n v="99700000"/>
    <n v="308.92610000000002"/>
    <s v="Travel &amp; Hospitality"/>
    <n v="216"/>
    <n v="65"/>
    <e v="#REF!"/>
    <n v="2013"/>
    <n v="2"/>
    <s v="Boston"/>
    <s v="Boston"/>
    <s v="Boston"/>
    <x v="24"/>
  </r>
  <r>
    <n v="1337"/>
    <s v="https://www.inc.com/profile/your-home-sold-guaranteed-realty"/>
    <s v="Your Home Sold Guaranteed Realty"/>
    <s v="yourhomesoldguaranteedinc.com"/>
    <s v="8.4 Million"/>
    <n v="8400000"/>
    <n v="308.66699999999997"/>
    <s v="Real Estate"/>
    <n v="12"/>
    <n v="5"/>
    <e v="#REF!"/>
    <n v="2007"/>
    <n v="1"/>
    <s v="Los Angeles"/>
    <s v="Los Angeles"/>
    <s v="ROSEMEAD"/>
    <x v="9"/>
  </r>
  <r>
    <n v="1338"/>
    <s v="https://www.inc.com/profile/a-lign"/>
    <s v="A-Lign"/>
    <s v="http://a-lign.com"/>
    <s v="31.5 Million"/>
    <n v="31500000"/>
    <n v="308.63990000000001"/>
    <s v="Business Products &amp; Services"/>
    <n v="200"/>
    <n v="40"/>
    <e v="#REF!"/>
    <n v="2009"/>
    <n v="3"/>
    <s v="Tampa"/>
    <s v="Tampa"/>
    <s v="Tampa"/>
    <x v="5"/>
  </r>
  <r>
    <n v="1339"/>
    <s v="https://www.inc.com/profile/taimen-transport"/>
    <s v="Taimen Transport"/>
    <s v="taimentransport.com"/>
    <s v="35.6 Million"/>
    <n v="35600000"/>
    <n v="308.46839999999997"/>
    <s v="Logistics &amp; Transportation"/>
    <n v="17"/>
    <n v="8"/>
    <e v="#REF!"/>
    <n v="2012"/>
    <n v="1"/>
    <s v=""/>
    <s v="-"/>
    <s v="Chattanooga"/>
    <x v="1"/>
  </r>
  <r>
    <n v="1340"/>
    <s v="https://www.inc.com/profile/calldrip"/>
    <s v="Calldrip"/>
    <s v="calldrip.com"/>
    <s v="4.1 Million"/>
    <n v="4099999.9999999995"/>
    <n v="308.33870000000002"/>
    <s v="Software"/>
    <n v="50"/>
    <n v="7"/>
    <e v="#REF!"/>
    <n v="2005"/>
    <n v="1"/>
    <s v="Ogden-Clearfield, UT"/>
    <s v="Ogden-Clearfield"/>
    <s v="Farmington"/>
    <x v="16"/>
  </r>
  <r>
    <n v="1341"/>
    <s v="https://www.inc.com/profile/eassist-dental-solutions"/>
    <s v="eAssist Dental Solutions"/>
    <s v="http://dentalbilling.com"/>
    <s v="16.8 Million"/>
    <n v="16800000"/>
    <n v="308.07330000000002"/>
    <s v="Health"/>
    <n v="53"/>
    <n v="1"/>
    <e v="#REF!"/>
    <n v="2012"/>
    <n v="4"/>
    <s v="Ogden-Clearfield, UT"/>
    <s v="Ogden-Clearfield"/>
    <s v="Syracuse"/>
    <x v="16"/>
  </r>
  <r>
    <n v="1341"/>
    <s v="https://www.inc.com/profile/triton-commerce"/>
    <s v="Triton Commerce"/>
    <s v="tritoncommerce.com"/>
    <s v="2.7 Million"/>
    <n v="2700000"/>
    <n v="308.0838"/>
    <s v="Advertising &amp; Marketing"/>
    <n v="22"/>
    <n v="8"/>
    <e v="#REF!"/>
    <n v="2012"/>
    <n v="2"/>
    <s v="Minneapolis"/>
    <s v="Minneapolis"/>
    <s v="Minneapolis"/>
    <x v="22"/>
  </r>
  <r>
    <n v="1342"/>
    <s v="https://www.inc.com/profile/big-leap"/>
    <s v="Big Leap"/>
    <s v="bigleap.com"/>
    <s v="8.2 Million"/>
    <n v="8199999.9999999991"/>
    <n v="307.55410000000001"/>
    <s v="Advertising &amp; Marketing"/>
    <n v="63"/>
    <n v="30"/>
    <e v="#REF!"/>
    <n v="2008"/>
    <n v="4"/>
    <s v="Provo-Orem, UT"/>
    <s v="Provo-Orem"/>
    <s v="Lehi"/>
    <x v="16"/>
  </r>
  <r>
    <n v="1343"/>
    <s v="https://www.inc.com/profile/housing-trust-group"/>
    <s v="Housing Trust Group"/>
    <s v="htgf.com"/>
    <s v="24 Million"/>
    <n v="24000000"/>
    <n v="307.505"/>
    <s v="Real Estate"/>
    <n v="101"/>
    <n v="36"/>
    <e v="#REF!"/>
    <n v="1997"/>
    <n v="2"/>
    <s v="Miami"/>
    <s v="Miami"/>
    <s v="Coconut Grove"/>
    <x v="5"/>
  </r>
  <r>
    <n v="1344"/>
    <s v="https://www.inc.com/profile/suite-experience-group"/>
    <s v="Suite Experience Group"/>
    <s v="suiteexperiencegroup.com"/>
    <s v="10.6 Million"/>
    <n v="10600000"/>
    <n v="307.4624"/>
    <s v="Travel &amp; Hospitality"/>
    <n v="4"/>
    <n v="3"/>
    <e v="#REF!"/>
    <n v="2010"/>
    <n v="2"/>
    <s v="San Francisco"/>
    <s v="San Francisco"/>
    <s v="San Mateo"/>
    <x v="9"/>
  </r>
  <r>
    <n v="1345"/>
    <s v="https://www.inc.com/profile/wheelhouse-it"/>
    <s v="WheelHouse IT"/>
    <s v="wheelhouseit.com"/>
    <s v="8.8 Million"/>
    <n v="8800000"/>
    <n v="307.19260000000003"/>
    <s v="IT Management"/>
    <n v="61"/>
    <n v="10"/>
    <e v="#REF!"/>
    <n v="2002"/>
    <n v="3"/>
    <s v="Miami"/>
    <s v="Miami"/>
    <s v="Fort Lauderdale"/>
    <x v="5"/>
  </r>
  <r>
    <n v="1346"/>
    <s v="https://www.inc.com/profile/cap-venture-group"/>
    <s v="CAP Venture Group"/>
    <s v="lstproperties.com"/>
    <s v="3.8 Million"/>
    <n v="3800000"/>
    <n v="306.90989999999999"/>
    <s v="Real Estate"/>
    <n v="7"/>
    <n v="1"/>
    <e v="#REF!"/>
    <n v="2013"/>
    <n v="1"/>
    <s v="Louisville/Jefferson County, KY-IN"/>
    <s v="Louisville/Jefferson County"/>
    <s v="Louisville"/>
    <x v="14"/>
  </r>
  <r>
    <n v="1347"/>
    <s v="https://www.inc.com/profile/tokenex"/>
    <s v="TokenEx"/>
    <s v="tokenex.com"/>
    <s v="4.7 Million"/>
    <n v="4700000"/>
    <n v="306.41059999999999"/>
    <s v="Software"/>
    <n v="24"/>
    <n v="4"/>
    <e v="#REF!"/>
    <n v="2010"/>
    <n v="2"/>
    <s v="Oklahoma City, OK"/>
    <s v="Oklahoma City"/>
    <s v="EDMOND"/>
    <x v="42"/>
  </r>
  <r>
    <n v="1348"/>
    <s v="https://www.inc.com/profile/asb-resources"/>
    <s v="ASB Resources"/>
    <s v="asbresources.com"/>
    <s v="9.7 Million"/>
    <n v="9700000"/>
    <n v="306.2176"/>
    <s v="IT Management"/>
    <n v="80"/>
    <n v="20"/>
    <e v="#REF!"/>
    <n v="2004"/>
    <n v="4"/>
    <s v=""/>
    <s v="-"/>
    <s v="Princeton"/>
    <x v="6"/>
  </r>
  <r>
    <n v="1349"/>
    <s v="https://www.inc.com/profile/old-dominion-mechanical"/>
    <s v="Old Dominion Mechanical"/>
    <s v="odmva.com"/>
    <s v="4.4 Million"/>
    <n v="4400000"/>
    <n v="306.13440000000003"/>
    <s v="Construction"/>
    <n v="31"/>
    <n v="6"/>
    <e v="#REF!"/>
    <n v="2013"/>
    <n v="2"/>
    <s v="Richmond, VA"/>
    <s v="Richmond"/>
    <s v="Richmond"/>
    <x v="7"/>
  </r>
  <r>
    <n v="1350"/>
    <s v="https://www.inc.com/profile/managed-energy-systems"/>
    <s v="Managed Energy Systems"/>
    <s v="energymes.com"/>
    <s v="2.3 Million"/>
    <n v="2300000"/>
    <n v="306.03359999999998"/>
    <s v="Energy"/>
    <n v="8"/>
    <n v="3"/>
    <e v="#REF!"/>
    <n v="2013"/>
    <n v="1"/>
    <s v="Kansas City, MO-KS"/>
    <s v="Kansas City"/>
    <s v="Leawood"/>
    <x v="26"/>
  </r>
  <r>
    <n v="1351"/>
    <s v="https://www.inc.com/profile/trinity3-technology"/>
    <s v="Trinity3 Technology"/>
    <s v="trinity3.com"/>
    <s v="69.8 Million"/>
    <n v="69800000"/>
    <n v="305.96859999999998"/>
    <s v="Computer Hardware"/>
    <n v="86"/>
    <n v="34"/>
    <e v="#REF!"/>
    <n v="2014"/>
    <n v="1"/>
    <s v="Minneapolis"/>
    <s v="Minneapolis"/>
    <s v="Saint Paul"/>
    <x v="22"/>
  </r>
  <r>
    <n v="1352"/>
    <s v="https://www.inc.com/profile/kureiji"/>
    <s v="Kureiji"/>
    <s v="threadtank.com"/>
    <s v="2.8 Million"/>
    <n v="2800000"/>
    <n v="305.9316"/>
    <s v="Retail"/>
    <n v="16"/>
    <n v="5"/>
    <e v="#REF!"/>
    <n v="2014"/>
    <n v="1"/>
    <s v="Los Angeles"/>
    <s v="Los Angeles"/>
    <s v="South El Monte"/>
    <x v="9"/>
  </r>
  <r>
    <n v="1353"/>
    <s v="https://www.inc.com/profile/wellex"/>
    <s v="Wellex"/>
    <s v="samedaystdtesting.com"/>
    <s v="3.2 Million"/>
    <n v="3200000"/>
    <n v="305.50259999999997"/>
    <s v="Health"/>
    <n v="8"/>
    <n v="4"/>
    <e v="#REF!"/>
    <n v="2015"/>
    <n v="1"/>
    <s v="St. Louis, MO-IL"/>
    <s v="St. Louis"/>
    <s v="St. Louis"/>
    <x v="32"/>
  </r>
  <r>
    <n v="1354"/>
    <s v="https://www.inc.com/profile/connoils"/>
    <s v="Connoils"/>
    <s v="connoils.com"/>
    <s v="21.3 Million"/>
    <n v="21300000"/>
    <n v="305.4273"/>
    <s v="Food &amp; Beverage"/>
    <n v="25"/>
    <n v="10"/>
    <e v="#REF!"/>
    <n v="2007"/>
    <n v="1"/>
    <s v="Milwaukee"/>
    <s v="Milwaukee"/>
    <s v="Waukesha"/>
    <x v="19"/>
  </r>
  <r>
    <n v="1355"/>
    <s v="https://www.inc.com/profile/advantage-media-group"/>
    <s v="Advantage Media Group"/>
    <s v="advantagefamily.com"/>
    <s v="23.6 Million"/>
    <n v="23600000"/>
    <n v="305.32670000000002"/>
    <s v="Media"/>
    <n v="117"/>
    <n v="23"/>
    <e v="#REF!"/>
    <n v="2005"/>
    <n v="7"/>
    <s v="Charleston, SC"/>
    <s v="Charleston"/>
    <s v="Charleston"/>
    <x v="37"/>
  </r>
  <r>
    <n v="1356"/>
    <s v="https://www.inc.com/profile/dmd-products"/>
    <s v="DMD Products"/>
    <s v="lovehandle.com"/>
    <s v="3.8 Million"/>
    <n v="3800000"/>
    <n v="305.25330000000002"/>
    <s v="Consumer Products &amp; Services"/>
    <n v="32"/>
    <n v="3"/>
    <e v="#REF!"/>
    <n v="2014"/>
    <n v="1"/>
    <s v="Houston"/>
    <s v="Houston"/>
    <s v="Rosharon"/>
    <x v="2"/>
  </r>
  <r>
    <n v="1357"/>
    <s v="https://www.inc.com/profile/triplemint"/>
    <s v="Triplemint"/>
    <s v="triplemint.com"/>
    <s v="10.3 Million"/>
    <n v="10300000"/>
    <n v="305.2056"/>
    <s v="Real Estate"/>
    <n v="112"/>
    <n v="57"/>
    <e v="#REF!"/>
    <n v="2011"/>
    <n v="2"/>
    <s v="New York City"/>
    <s v="New York City"/>
    <s v="New York"/>
    <x v="12"/>
  </r>
  <r>
    <n v="1358"/>
    <s v="https://www.inc.com/profile/matrix-4"/>
    <s v="Matrix 4"/>
    <s v="matrix4.com"/>
    <s v="9.9 Million"/>
    <n v="9900000"/>
    <n v="305.125"/>
    <s v="Manufacturing"/>
    <n v="28"/>
    <n v="27"/>
    <e v="#REF!"/>
    <n v="1976"/>
    <n v="3"/>
    <s v="Chicago"/>
    <s v="Chicago"/>
    <s v="Woodstock"/>
    <x v="27"/>
  </r>
  <r>
    <n v="1359"/>
    <s v="https://www.inc.com/profile/vantage-point-logistics"/>
    <s v="Vantage Point Logistics"/>
    <s v="vantagepointlogistics.com"/>
    <s v="20 Million"/>
    <n v="20000000"/>
    <n v="305.11860000000001"/>
    <s v="Logistics &amp; Transportation"/>
    <n v="46"/>
    <n v="11"/>
    <e v="#REF!"/>
    <n v="2011"/>
    <n v="3"/>
    <s v="Columbus, OH"/>
    <s v="Columbus"/>
    <s v="Columbus"/>
    <x v="8"/>
  </r>
  <r>
    <n v="1360"/>
    <s v="https://www.inc.com/profile/telco-connection"/>
    <s v="Telco Connection"/>
    <s v="telcoconnection.com"/>
    <s v="3.5 Million"/>
    <n v="3500000"/>
    <n v="304.61399999999998"/>
    <s v="Telecommunications"/>
    <n v="2"/>
    <n v="1"/>
    <e v="#REF!"/>
    <n v="2013"/>
    <n v="1"/>
    <s v="Los Angeles"/>
    <s v="Los Angeles"/>
    <s v="Coto de Caza"/>
    <x v="9"/>
  </r>
  <r>
    <n v="1361"/>
    <s v="https://www.inc.com/profile/binary-defense"/>
    <s v="Binary Defense"/>
    <s v="binarydefense.com"/>
    <s v="8.1 Million"/>
    <n v="8100000"/>
    <n v="303.8537"/>
    <s v="Security"/>
    <n v="64"/>
    <n v="21"/>
    <e v="#REF!"/>
    <n v="2014"/>
    <n v="1"/>
    <s v=""/>
    <s v="-"/>
    <s v="Stow"/>
    <x v="8"/>
  </r>
  <r>
    <n v="1362"/>
    <s v="https://www.inc.com/profile/pinnacle-dermatology"/>
    <s v="Pinnacle Dermatology"/>
    <s v="pinnacleskin.com"/>
    <s v="35.9 Million"/>
    <n v="35900000"/>
    <n v="303.39240000000001"/>
    <s v="Health"/>
    <n v="330"/>
    <n v="60"/>
    <e v="#REF!"/>
    <n v="2004"/>
    <n v="2"/>
    <s v="Chicago"/>
    <s v="Chicago"/>
    <s v="Lombard"/>
    <x v="27"/>
  </r>
  <r>
    <n v="1363"/>
    <s v="https://www.inc.com/profile/tista-science-and-technology"/>
    <s v="TISTA Science and Technology"/>
    <s v="tistatech.com"/>
    <s v="130.7 Million"/>
    <n v="130699999.99999999"/>
    <n v="303.35789999999997"/>
    <s v="Government Services"/>
    <n v="485"/>
    <n v="112"/>
    <e v="#REF!"/>
    <n v="2005"/>
    <n v="9"/>
    <s v="Washington, DC"/>
    <s v="Washington"/>
    <s v="Rockville"/>
    <x v="21"/>
  </r>
  <r>
    <n v="1364"/>
    <s v="https://www.inc.com/profile/schweiger-dermatology-group"/>
    <s v="Schweiger Dermatology Group"/>
    <s v="schweigerderm.com"/>
    <s v="94.4 Million"/>
    <n v="94400000"/>
    <n v="302.68450000000001"/>
    <s v="Health"/>
    <n v="750"/>
    <n v="210"/>
    <e v="#REF!"/>
    <n v="2010"/>
    <n v="3"/>
    <s v="New York City"/>
    <s v="New York City"/>
    <s v="Long Island City"/>
    <x v="12"/>
  </r>
  <r>
    <n v="1365"/>
    <s v="https://www.inc.com/profile/10th-magnitude"/>
    <s v="10th Magnitude"/>
    <s v="10thmagnitude.com"/>
    <s v="18.1 Million"/>
    <n v="18100000"/>
    <n v="302.35899999999998"/>
    <s v="IT Management"/>
    <n v="80"/>
    <n v="25"/>
    <e v="#REF!"/>
    <n v="2010"/>
    <n v="4"/>
    <s v="Chicago"/>
    <s v="Chicago"/>
    <s v="Chicago"/>
    <x v="27"/>
  </r>
  <r>
    <n v="1366"/>
    <s v="https://www.inc.com/profile/rankingsio"/>
    <s v="Rankings.io"/>
    <s v="rankings.io"/>
    <s v="3.1 Million"/>
    <n v="3100000"/>
    <n v="301.98110000000003"/>
    <s v="Advertising &amp; Marketing"/>
    <n v="16"/>
    <n v="5"/>
    <e v="#REF!"/>
    <n v="2013"/>
    <n v="2"/>
    <s v="St. Louis, MO-IL"/>
    <s v="St. Louis"/>
    <s v="O'Fallon"/>
    <x v="27"/>
  </r>
  <r>
    <n v="1367"/>
    <s v="https://www.inc.com/profile/complete-recovery-corp"/>
    <s v="Complete Recovery Corp"/>
    <s v="completerecoverycorp.com"/>
    <s v="7.5 Million"/>
    <n v="7500000"/>
    <n v="301.79689999999999"/>
    <s v="Consumer Products &amp; Services"/>
    <n v="103"/>
    <n v="38"/>
    <e v="#REF!"/>
    <n v="2003"/>
    <n v="3"/>
    <s v="Salt Lake City"/>
    <s v="Salt Lake City"/>
    <s v="Taylorsville"/>
    <x v="16"/>
  </r>
  <r>
    <n v="1368"/>
    <s v="https://www.inc.com/profile/aerospace-asset-trading"/>
    <s v="Aerospace Asset Trading"/>
    <s v="aerospaceasset.com"/>
    <s v="36.2 Million"/>
    <n v="36200000"/>
    <n v="301.75490000000002"/>
    <s v="Business Products &amp; Services"/>
    <n v="32"/>
    <n v="8"/>
    <e v="#REF!"/>
    <n v="2013"/>
    <n v="2"/>
    <s v="Miami"/>
    <s v="Miami"/>
    <s v="Miami"/>
    <x v="5"/>
  </r>
  <r>
    <n v="1369"/>
    <s v="https://www.inc.com/profile/select-communications"/>
    <s v="Select Communications"/>
    <s v="http://selectcommunications.com"/>
    <s v="2.2 Million"/>
    <n v="2200000"/>
    <n v="301.41500000000002"/>
    <s v="Telecommunications"/>
    <n v="10"/>
    <n v="3"/>
    <e v="#REF!"/>
    <n v="2014"/>
    <n v="1"/>
    <s v="Austin"/>
    <s v="Austin"/>
    <s v="Austin"/>
    <x v="2"/>
  </r>
  <r>
    <n v="1370"/>
    <s v="https://www.inc.com/profile/djb-hospitality-holding-cosedona-taphouse-restaurants"/>
    <s v="DJB Hospitality Holding Co/Sedona Taphouse Restaurants"/>
    <s v="sedonataphouse.com"/>
    <s v="30.1 Million"/>
    <n v="30100000"/>
    <n v="301.27170000000001"/>
    <s v="Food &amp; Beverage"/>
    <n v="825"/>
    <n v="300"/>
    <e v="#REF!"/>
    <n v="2011"/>
    <n v="1"/>
    <s v="Richmond, VA"/>
    <s v="Richmond"/>
    <s v="Richmond"/>
    <x v="7"/>
  </r>
  <r>
    <n v="1371"/>
    <s v="https://www.inc.com/profile/aya-healthcare"/>
    <s v="Aya Healthcare"/>
    <s v="http://ayahealthcare.com"/>
    <s v="566 Million"/>
    <n v="566000000"/>
    <n v="301.2226"/>
    <s v="Health"/>
    <n v="779"/>
    <n v="243"/>
    <e v="#REF!"/>
    <n v="2001"/>
    <n v="1"/>
    <s v="San Diego"/>
    <s v="San Diego"/>
    <s v="San Diego"/>
    <x v="9"/>
  </r>
  <r>
    <n v="1372"/>
    <s v="https://www.inc.com/profile/novuhealth"/>
    <s v="NovuHealth"/>
    <s v="novu.com"/>
    <s v="44.4 Million"/>
    <n v="44400000"/>
    <n v="301.17840000000001"/>
    <s v="Health"/>
    <n v="161"/>
    <n v="87"/>
    <e v="#REF!"/>
    <n v="2011"/>
    <n v="2"/>
    <s v="Minneapolis"/>
    <s v="Minneapolis"/>
    <s v="Minneapolis"/>
    <x v="22"/>
  </r>
  <r>
    <n v="1373"/>
    <s v="https://www.inc.com/profile/bookkeeper360"/>
    <s v="Bookkeeper360"/>
    <s v="bookkeeper360.com"/>
    <s v="3 Million"/>
    <n v="3000000"/>
    <n v="300.8732"/>
    <s v="Financial Services"/>
    <n v="35"/>
    <n v="15"/>
    <e v="#REF!"/>
    <n v="2012"/>
    <n v="2"/>
    <s v="New York City"/>
    <s v="New York City"/>
    <s v="Woodbury"/>
    <x v="12"/>
  </r>
  <r>
    <n v="1374"/>
    <s v="https://www.inc.com/profile/guaba"/>
    <s v="Guaba"/>
    <s v="xo.agency"/>
    <s v="2.2 Million"/>
    <n v="2200000"/>
    <n v="300.83580000000001"/>
    <s v="Advertising &amp; Marketing"/>
    <n v="18"/>
    <n v="6"/>
    <e v="#REF!"/>
    <n v="2014"/>
    <n v="1"/>
    <s v="Los Angeles"/>
    <s v="Los Angeles"/>
    <s v="Los Angeles"/>
    <x v="9"/>
  </r>
  <r>
    <n v="1375"/>
    <s v="https://www.inc.com/profile/gasket-guy"/>
    <s v="Gasket Guy"/>
    <s v="gasketguy.com"/>
    <s v="6.1 Million"/>
    <n v="6100000"/>
    <n v="300.529"/>
    <s v="Construction"/>
    <n v="6"/>
    <n v="3"/>
    <e v="#REF!"/>
    <n v="1994"/>
    <n v="2"/>
    <s v="Atlanta"/>
    <s v="Atlanta"/>
    <s v="Norcross"/>
    <x v="13"/>
  </r>
  <r>
    <n v="1376"/>
    <s v="https://www.inc.com/profile/industrial-security-integrators"/>
    <s v="Industrial Security Integrators"/>
    <s v="dodsecurity.com"/>
    <s v="5.7 Million"/>
    <n v="5700000"/>
    <n v="300.50839999999999"/>
    <s v="Government Services"/>
    <n v="41"/>
    <n v="8"/>
    <e v="#REF!"/>
    <n v="2010"/>
    <n v="2"/>
    <s v="Washington, DC"/>
    <s v="Washington"/>
    <s v="Herndon"/>
    <x v="7"/>
  </r>
  <r>
    <n v="1377"/>
    <s v="https://www.inc.com/profile/advanced-care-partners"/>
    <s v="Advanced Care Partners"/>
    <s v="http://advancedcarepartners.com"/>
    <s v="14.8 Million"/>
    <n v="14800000"/>
    <n v="300.2955"/>
    <s v="Health"/>
    <n v="804"/>
    <n v="75"/>
    <e v="#REF!"/>
    <n v="2010"/>
    <n v="1"/>
    <s v="Atlanta"/>
    <s v="Atlanta"/>
    <s v="Atlanta"/>
    <x v="13"/>
  </r>
  <r>
    <n v="1378"/>
    <s v="https://www.inc.com/profile/greentek-energy-systems"/>
    <s v="Greentek Energy Systems"/>
    <s v="greentekenergysystems.com"/>
    <s v="17 Million"/>
    <n v="17000000"/>
    <n v="300.18599999999998"/>
    <s v="Energy"/>
    <n v="27"/>
    <n v="18"/>
    <e v="#REF!"/>
    <n v="2011"/>
    <n v="3"/>
    <s v="Atlanta"/>
    <s v="Atlanta"/>
    <s v="Atlanta"/>
    <x v="13"/>
  </r>
  <r>
    <n v="1379"/>
    <s v="https://www.inc.com/profile/advanced-technological-solutions"/>
    <s v="Advanced Technological Solutions"/>
    <s v="atsdelivered.com"/>
    <s v="3.6 Million"/>
    <n v="3600000"/>
    <n v="300.03590000000003"/>
    <s v="IT System Development"/>
    <n v="31"/>
    <n v="6"/>
    <e v="#REF!"/>
    <n v="2013"/>
    <n v="1"/>
    <s v=""/>
    <s v="-"/>
    <s v="Prattville"/>
    <x v="23"/>
  </r>
  <r>
    <n v="1380"/>
    <s v="https://www.inc.com/profile/lentech"/>
    <s v="Lentech"/>
    <s v="lentechinc.com"/>
    <s v="13.9 Million"/>
    <n v="13900000"/>
    <n v="299.85250000000002"/>
    <s v="Government Services"/>
    <n v="90"/>
    <n v="13"/>
    <e v="#REF!"/>
    <n v="2008"/>
    <n v="1"/>
    <s v=""/>
    <s v="-"/>
    <s v="ALBUQUERQUE"/>
    <x v="3"/>
  </r>
  <r>
    <n v="1381"/>
    <s v="https://www.inc.com/profile/triplepoint-environmental"/>
    <s v="Triplepoint Environmental"/>
    <s v="tpenv.com"/>
    <s v="3.3 Million"/>
    <n v="3300000"/>
    <n v="299.78930000000003"/>
    <s v="Environmental Services"/>
    <n v="8"/>
    <n v="4"/>
    <e v="#REF!"/>
    <n v="2014"/>
    <n v="1"/>
    <s v="Chicago"/>
    <s v="Chicago"/>
    <s v="Oak Park"/>
    <x v="27"/>
  </r>
  <r>
    <n v="1382"/>
    <s v="https://www.inc.com/profile/tango-card"/>
    <s v="Tango Card"/>
    <s v="tangocard.com"/>
    <s v="24.5 Million"/>
    <n v="24500000"/>
    <n v="299.5471"/>
    <s v="Software"/>
    <n v="94"/>
    <n v="42"/>
    <e v="#REF!"/>
    <n v="2009"/>
    <n v="4"/>
    <s v="Seattle"/>
    <s v="Seattle"/>
    <s v="Seattle"/>
    <x v="11"/>
  </r>
  <r>
    <n v="1383"/>
    <s v="https://www.inc.com/profile/assure"/>
    <s v="Assure"/>
    <s v="assure.co"/>
    <s v="11.2 Million"/>
    <n v="11200000"/>
    <n v="299.3963"/>
    <s v="Financial Services"/>
    <n v="53"/>
    <n v="15"/>
    <e v="#REF!"/>
    <n v="2014"/>
    <n v="1"/>
    <s v="Salt Lake City"/>
    <s v="Salt Lake City"/>
    <s v="Salt Lake City"/>
    <x v="16"/>
  </r>
  <r>
    <n v="1384"/>
    <s v="https://www.inc.com/profile/index-exchange"/>
    <s v="Index Exchange"/>
    <s v="indexexchange.com"/>
    <s v="127.4 Million"/>
    <n v="127400000"/>
    <n v="299.16359999999997"/>
    <s v="Advertising &amp; Marketing"/>
    <n v="433"/>
    <n v="172"/>
    <e v="#REF!"/>
    <n v="2011"/>
    <n v="1"/>
    <s v="New York City"/>
    <s v="New York City"/>
    <s v="New York"/>
    <x v="12"/>
  </r>
  <r>
    <n v="1385"/>
    <s v="https://www.inc.com/profile/beddys"/>
    <s v="Beddy's"/>
    <s v="beddys.com"/>
    <s v="6.8 Million"/>
    <n v="6800000"/>
    <n v="299.12430000000001"/>
    <s v="Consumer Products &amp; Services"/>
    <n v="10"/>
    <n v="3"/>
    <e v="#REF!"/>
    <n v="2014"/>
    <n v="2"/>
    <s v="Salt Lake City"/>
    <s v="Salt Lake City"/>
    <s v="West Jordan"/>
    <x v="16"/>
  </r>
  <r>
    <n v="1386"/>
    <s v="https://www.inc.com/profile/capital-wealth-advisors"/>
    <s v="Capital Wealth Advisors"/>
    <s v="capitalwealthadvisors.com"/>
    <s v="7.8 Million"/>
    <n v="7800000"/>
    <n v="298.87920000000003"/>
    <s v="Financial Services"/>
    <n v="45"/>
    <n v="19"/>
    <e v="#REF!"/>
    <n v="2004"/>
    <n v="3"/>
    <s v=""/>
    <s v="-"/>
    <s v="Naples"/>
    <x v="5"/>
  </r>
  <r>
    <n v="1387"/>
    <s v="https://www.inc.com/profile/purecars-automotive"/>
    <s v="PureCars Automotive"/>
    <s v="purecars.com"/>
    <s v="156.3 Million"/>
    <n v="156300000"/>
    <n v="298.45850000000002"/>
    <s v="Advertising &amp; Marketing"/>
    <n v="221"/>
    <n v="154"/>
    <e v="#REF!"/>
    <n v="2007"/>
    <n v="6"/>
    <s v="Atlanta"/>
    <s v="Atlanta"/>
    <s v="Atlanta"/>
    <x v="13"/>
  </r>
  <r>
    <n v="1388"/>
    <s v="https://www.inc.com/profile/savilinx"/>
    <s v="SaviLinx"/>
    <s v="savilinx.com"/>
    <s v="17 Million"/>
    <n v="17000000"/>
    <n v="298.15100000000001"/>
    <s v="Business Products &amp; Services"/>
    <n v="450"/>
    <n v="182"/>
    <e v="#REF!"/>
    <n v="2013"/>
    <n v="3"/>
    <s v=""/>
    <s v="-"/>
    <s v="Brunswick"/>
    <x v="25"/>
  </r>
  <r>
    <n v="1389"/>
    <s v="https://www.inc.com/profile/closeriq"/>
    <s v="CloserIQ"/>
    <s v="closeriq.com"/>
    <s v="2.3 Million"/>
    <n v="2300000"/>
    <n v="298.0068"/>
    <s v="Business Products &amp; Services"/>
    <n v="28"/>
    <n v="8"/>
    <e v="#REF!"/>
    <n v="2014"/>
    <n v="1"/>
    <s v="New York City"/>
    <s v="New York City"/>
    <s v="New York"/>
    <x v="12"/>
  </r>
  <r>
    <n v="1390"/>
    <s v="https://www.inc.com/profile/kamind-it"/>
    <s v="Kamind IT"/>
    <s v="http://kamind.com"/>
    <s v="2.4 Million"/>
    <n v="2400000"/>
    <n v="297.24310000000003"/>
    <s v="IT Management"/>
    <n v="9"/>
    <n v="4"/>
    <e v="#REF!"/>
    <n v="2009"/>
    <n v="1"/>
    <s v=""/>
    <s v="-"/>
    <s v="Lake Oswego"/>
    <x v="40"/>
  </r>
  <r>
    <n v="1391"/>
    <s v="https://www.inc.com/profile/ascent-innovations"/>
    <s v="Ascent Innovations"/>
    <s v="ascent365.com"/>
    <s v="3.4 Million"/>
    <n v="3400000"/>
    <n v="296.86369999999999"/>
    <s v="IT System Development"/>
    <n v="38"/>
    <n v="6"/>
    <e v="#REF!"/>
    <n v="2009"/>
    <n v="1"/>
    <s v="Chicago"/>
    <s v="Chicago"/>
    <s v="Schaumberg"/>
    <x v="27"/>
  </r>
  <r>
    <n v="1392"/>
    <s v="https://www.inc.com/profile/itprotv"/>
    <s v="ITProTV"/>
    <s v="itpro.tv"/>
    <s v="9 Million"/>
    <n v="9000000"/>
    <n v="296.86340000000001"/>
    <s v="Education"/>
    <n v="68"/>
    <n v="20"/>
    <e v="#REF!"/>
    <n v="2013"/>
    <n v="2"/>
    <s v=""/>
    <s v="-"/>
    <s v="Gainesville"/>
    <x v="5"/>
  </r>
  <r>
    <n v="1393"/>
    <s v="https://www.inc.com/profile/lynker-technologies"/>
    <s v="Lynker Technologies"/>
    <s v="lynker.com"/>
    <s v="24.7 Million"/>
    <n v="24700000"/>
    <n v="296.70519999999999"/>
    <s v="Government Services"/>
    <n v="235"/>
    <n v="63"/>
    <e v="#REF!"/>
    <n v="2007"/>
    <n v="4"/>
    <s v="Washington, DC"/>
    <s v="Washington"/>
    <s v="Leesburg"/>
    <x v="7"/>
  </r>
  <r>
    <n v="1394"/>
    <s v="https://www.inc.com/profile/motifworks"/>
    <s v="Motifworks"/>
    <s v="motifworks.com"/>
    <s v="4.2 Million"/>
    <n v="4200000"/>
    <n v="296.46620000000001"/>
    <s v="Software"/>
    <n v="105"/>
    <n v="40"/>
    <e v="#REF!"/>
    <n v="2010"/>
    <n v="2"/>
    <s v="Baltimore"/>
    <s v="Baltimore"/>
    <s v="TOWSON"/>
    <x v="21"/>
  </r>
  <r>
    <n v="1395"/>
    <s v="https://www.inc.com/profile/symmetry-financial-group"/>
    <s v="Symmetry Financial Group"/>
    <s v="sfglife.com"/>
    <s v="44 Million"/>
    <n v="44000000"/>
    <n v="296.4375"/>
    <s v="Insurance"/>
    <n v="50"/>
    <n v="28"/>
    <e v="#REF!"/>
    <n v="2009"/>
    <n v="4"/>
    <s v="Asheville, NC"/>
    <s v="Asheville"/>
    <s v="Swannnanoa"/>
    <x v="18"/>
  </r>
  <r>
    <n v="1396"/>
    <s v="https://www.inc.com/profile/zilker-technology"/>
    <s v="Zilker Technology"/>
    <s v="ztech.io"/>
    <s v="24.7 Million"/>
    <n v="24700000"/>
    <n v="296.29270000000002"/>
    <s v="IT System Development"/>
    <n v="211"/>
    <n v="37"/>
    <e v="#REF!"/>
    <n v="2014"/>
    <n v="1"/>
    <s v="Austin"/>
    <s v="Austin"/>
    <s v="Austin"/>
    <x v="2"/>
  </r>
  <r>
    <n v="1397"/>
    <s v="https://www.inc.com/profile/struxure-outdoor"/>
    <s v="StruXure Outdoor"/>
    <s v="struxure.com"/>
    <s v="14.6 Million"/>
    <n v="14600000"/>
    <n v="296.20139999999998"/>
    <s v="Manufacturing"/>
    <n v="51"/>
    <n v="14"/>
    <e v="#REF!"/>
    <n v="2011"/>
    <n v="1"/>
    <s v="Atlanta"/>
    <s v="Atlanta"/>
    <s v="Dahlonega"/>
    <x v="13"/>
  </r>
  <r>
    <n v="1398"/>
    <s v="https://www.inc.com/profile/tiger-analytics"/>
    <s v="Tiger Analytics"/>
    <s v="tigeranalytics.com"/>
    <s v="13.1 Million"/>
    <n v="13100000"/>
    <n v="296.01679999999999"/>
    <s v="Software"/>
    <n v="250"/>
    <n v="80"/>
    <e v="#REF!"/>
    <n v="2011"/>
    <n v="2"/>
    <s v="San Jose"/>
    <s v="San Jose"/>
    <s v="Santa Clara"/>
    <x v="9"/>
  </r>
  <r>
    <n v="1399"/>
    <s v="https://www.inc.com/profile/brandywine-homes"/>
    <s v="Brandywine Homes"/>
    <s v="brandywine-homes.com"/>
    <s v="129.6 Million"/>
    <n v="129600000"/>
    <n v="295.6601"/>
    <s v="Real Estate"/>
    <n v="33"/>
    <n v="22"/>
    <e v="#REF!"/>
    <n v="1994"/>
    <n v="1"/>
    <s v=""/>
    <s v="-"/>
    <s v="Irvine"/>
    <x v="9"/>
  </r>
  <r>
    <n v="1400"/>
    <s v="https://www.inc.com/profile/paragon-payroll"/>
    <s v="Paragon Payroll"/>
    <s v="paragonpayroll.com"/>
    <s v="3.8 Million"/>
    <n v="3800000"/>
    <n v="295.43459999999999"/>
    <s v="Business Products &amp; Services"/>
    <n v="17"/>
    <n v="10"/>
    <e v="#REF!"/>
    <n v="2007"/>
    <n v="1"/>
    <s v="Dallas"/>
    <s v="Dallas"/>
    <s v="Midlothian"/>
    <x v="2"/>
  </r>
  <r>
    <n v="1401"/>
    <s v="https://www.inc.com/profile/fluentstream-technologies"/>
    <s v="FluentStream Technologies"/>
    <s v="fluentstream.com"/>
    <s v="6.9 Million"/>
    <n v="6900000"/>
    <n v="294.53480000000002"/>
    <s v="Telecommunications"/>
    <n v="41"/>
    <n v="19"/>
    <e v="#REF!"/>
    <n v="2010"/>
    <n v="2"/>
    <s v="Denver"/>
    <s v="Denver"/>
    <s v="Denver"/>
    <x v="10"/>
  </r>
  <r>
    <n v="1402"/>
    <s v="https://www.inc.com/profile/youtech"/>
    <s v="Youtech"/>
    <s v="youtechagency.com"/>
    <s v="5 Million"/>
    <n v="5000000"/>
    <n v="294.0566"/>
    <s v="Advertising &amp; Marketing"/>
    <n v="40"/>
    <n v="15"/>
    <e v="#REF!"/>
    <n v="2012"/>
    <n v="1"/>
    <s v="Chicago"/>
    <s v="Chicago"/>
    <s v="Naperville"/>
    <x v="27"/>
  </r>
  <r>
    <n v="1403"/>
    <s v="https://www.inc.com/profile/kentech"/>
    <s v="Kentech"/>
    <s v="http://ekentech.com"/>
    <s v="5.5 Million"/>
    <n v="5500000"/>
    <n v="293.87810000000002"/>
    <s v="Security"/>
    <n v="45"/>
    <n v="33"/>
    <e v="#REF!"/>
    <n v="2006"/>
    <n v="3"/>
    <s v="Chicago"/>
    <s v="Chicago"/>
    <s v="Chicago"/>
    <x v="27"/>
  </r>
  <r>
    <n v="1404"/>
    <s v="https://www.inc.com/profile/pixability"/>
    <s v="Pixability"/>
    <s v="pixability.com"/>
    <s v="38.4 Million"/>
    <n v="38400000"/>
    <n v="293.34960000000001"/>
    <s v="Advertising &amp; Marketing"/>
    <n v="83"/>
    <n v="58"/>
    <e v="#REF!"/>
    <n v="2008"/>
    <n v="5"/>
    <s v="Boston"/>
    <s v="Boston"/>
    <s v="Boston"/>
    <x v="24"/>
  </r>
  <r>
    <n v="1405"/>
    <s v="https://www.inc.com/profile/osprey-management"/>
    <s v="Osprey Management"/>
    <s v="contractosprey.com"/>
    <s v="9.1 Million"/>
    <n v="9100000"/>
    <n v="293.29000000000002"/>
    <s v="Construction"/>
    <n v="9"/>
    <n v="2"/>
    <e v="#REF!"/>
    <n v="2001"/>
    <n v="1"/>
    <s v="Atlanta"/>
    <s v="Atlanta"/>
    <s v="Marietta"/>
    <x v="13"/>
  </r>
  <r>
    <n v="1406"/>
    <s v="https://www.inc.com/profile/medical-guardian"/>
    <s v="Medical Guardian"/>
    <s v="medicalguardian.com"/>
    <s v="46.4 Million"/>
    <n v="46400000"/>
    <n v="292.67349999999999"/>
    <s v="Health"/>
    <n v="237"/>
    <n v="97"/>
    <e v="#REF!"/>
    <n v="2005"/>
    <n v="7"/>
    <s v="Philadelphia"/>
    <s v="Philadelphia"/>
    <s v="Philadelphia"/>
    <x v="4"/>
  </r>
  <r>
    <n v="1407"/>
    <s v="https://www.inc.com/profile/fastmore-logistics"/>
    <s v="Fastmore Logistics"/>
    <s v="fastmore.com"/>
    <s v="60.3 Million"/>
    <n v="60300000"/>
    <n v="292.5455"/>
    <s v="Logistics &amp; Transportation"/>
    <n v="85"/>
    <n v="33"/>
    <e v="#REF!"/>
    <n v="2005"/>
    <n v="3"/>
    <s v="Chicago"/>
    <s v="Chicago"/>
    <s v="Elk Grove Village"/>
    <x v="27"/>
  </r>
  <r>
    <n v="1408"/>
    <s v="https://www.inc.com/profile/matt-curtis-real-estate"/>
    <s v="Matt Curtis Real Estate"/>
    <s v="mattcurtisrealestate.com"/>
    <s v="5.2 Million"/>
    <n v="5200000"/>
    <n v="292.52109999999999"/>
    <s v="Real Estate"/>
    <n v="65"/>
    <n v="20"/>
    <e v="#REF!"/>
    <n v="2009"/>
    <n v="3"/>
    <s v="Huntsville, AL"/>
    <s v="Huntsville"/>
    <s v="Madison"/>
    <x v="23"/>
  </r>
  <r>
    <n v="1409"/>
    <s v="https://www.inc.com/profile/petwell-partners"/>
    <s v="PetWell Partners"/>
    <s v="petwellpartners.com"/>
    <s v="34.2 Million"/>
    <n v="34200000"/>
    <n v="292.32060000000001"/>
    <s v="Health"/>
    <n v="442"/>
    <n v="143"/>
    <e v="#REF!"/>
    <n v="2013"/>
    <n v="1"/>
    <s v="Houston"/>
    <s v="Houston"/>
    <s v="Houston"/>
    <x v="2"/>
  </r>
  <r>
    <n v="1410"/>
    <s v="https://www.inc.com/profile/ventech-solutions"/>
    <s v="Ventech Solutions"/>
    <s v="ventechsolutions.com"/>
    <s v="143.7 Million"/>
    <n v="143700000"/>
    <n v="292.2955"/>
    <s v="IT Management"/>
    <n v="425"/>
    <n v="150"/>
    <e v="#REF!"/>
    <n v="2002"/>
    <n v="9"/>
    <s v="Columbus, OH"/>
    <s v="Columbus"/>
    <s v="Columbus"/>
    <x v="8"/>
  </r>
  <r>
    <n v="1411"/>
    <s v="https://www.inc.com/profile/unitas-global"/>
    <s v="Unitas Global"/>
    <s v="unitasglobal.com"/>
    <s v="41.3 Million"/>
    <n v="41300000"/>
    <n v="292.23090000000002"/>
    <s v="IT Management"/>
    <n v="117"/>
    <n v="47"/>
    <e v="#REF!"/>
    <n v="2011"/>
    <n v="3"/>
    <s v="Los Angeles"/>
    <s v="Los Angeles"/>
    <s v="Los Angeles"/>
    <x v="9"/>
  </r>
  <r>
    <n v="1412"/>
    <s v="https://www.inc.com/profile/powerschool"/>
    <s v="PowerSchool"/>
    <s v="powerschool.com"/>
    <s v="361.1 Million"/>
    <n v="361100000"/>
    <n v="291.97269999999997"/>
    <s v="Education"/>
    <n v="2000"/>
    <n v="400"/>
    <e v="#REF!"/>
    <n v="1997"/>
    <n v="1"/>
    <s v=""/>
    <s v="-"/>
    <s v="Folsom"/>
    <x v="9"/>
  </r>
  <r>
    <n v="1413"/>
    <s v="https://www.inc.com/profile/vantage-payments"/>
    <s v="Vantage Payments"/>
    <s v="vantagepayments.com"/>
    <s v="13.9 Million"/>
    <n v="13900000"/>
    <n v="291.55369999999999"/>
    <s v="Financial Services"/>
    <n v="9"/>
    <n v="5"/>
    <e v="#REF!"/>
    <n v="2009"/>
    <n v="6"/>
    <s v="Phoenix"/>
    <s v="Phoenix"/>
    <s v="Scottsdale"/>
    <x v="0"/>
  </r>
  <r>
    <n v="1414"/>
    <s v="https://www.inc.com/profile/staffing-specifix"/>
    <s v="Staffing Specifix"/>
    <s v="staffingspecifix.com"/>
    <s v="7.8 Million"/>
    <n v="7800000"/>
    <n v="291.30119999999999"/>
    <s v="Human Resources"/>
    <n v="367"/>
    <n v="271"/>
    <e v="#REF!"/>
    <n v="2011"/>
    <n v="3"/>
    <s v="Miami"/>
    <s v="Miami"/>
    <s v="Miami"/>
    <x v="5"/>
  </r>
  <r>
    <n v="1415"/>
    <s v="https://www.inc.com/profile/restoration-1"/>
    <s v="Restoration 1"/>
    <s v="restoration1.com"/>
    <s v="7.4 Million"/>
    <n v="7400000"/>
    <n v="291.2758"/>
    <s v="Construction"/>
    <n v="18"/>
    <n v="4"/>
    <e v="#REF!"/>
    <n v="2008"/>
    <n v="1"/>
    <s v=""/>
    <s v="-"/>
    <s v="Waco"/>
    <x v="2"/>
  </r>
  <r>
    <n v="1416"/>
    <s v="https://www.inc.com/profile/acorio"/>
    <s v="Acorio"/>
    <s v="acorio.com"/>
    <s v="25.1 Million"/>
    <n v="25100000"/>
    <n v="291.14780000000002"/>
    <s v="Business Products &amp; Services"/>
    <n v="178"/>
    <n v="40"/>
    <e v="#REF!"/>
    <n v="2013"/>
    <n v="2"/>
    <s v="Boston"/>
    <s v="Boston"/>
    <s v="Boston"/>
    <x v="24"/>
  </r>
  <r>
    <n v="1417"/>
    <s v="https://www.inc.com/profile/veterinary-practice-partners"/>
    <s v="Veterinary Practice Partners"/>
    <s v="vetpartners.com"/>
    <s v="104 Million"/>
    <n v="104000000"/>
    <n v="290.9538"/>
    <s v="Business Products &amp; Services"/>
    <n v="1070"/>
    <n v="487"/>
    <e v="#REF!"/>
    <n v="2011"/>
    <n v="4"/>
    <s v="Philadelphia"/>
    <s v="Philadelphia"/>
    <s v="King of Prussia"/>
    <x v="4"/>
  </r>
  <r>
    <n v="1418"/>
    <s v="https://www.inc.com/profile/research-america"/>
    <s v="Research America"/>
    <s v="researchamericainc.com"/>
    <s v="14.4 Million"/>
    <n v="14400000"/>
    <n v="290.64659999999998"/>
    <s v="Advertising &amp; Marketing"/>
    <n v="300"/>
    <n v="120"/>
    <e v="#REF!"/>
    <n v="2009"/>
    <n v="5"/>
    <s v="Philadelphia"/>
    <s v="Philadelphia"/>
    <s v="Newtown Square"/>
    <x v="4"/>
  </r>
  <r>
    <n v="1419"/>
    <s v="https://www.inc.com/profile/amicus-enterprises"/>
    <s v="Amicus Enterprises"/>
    <s v="http://grizly.com"/>
    <s v="5.9 Million"/>
    <n v="5900000"/>
    <n v="290.53930000000003"/>
    <s v="Media"/>
    <n v="5"/>
    <n v="2"/>
    <e v="#REF!"/>
    <n v="2014"/>
    <n v="1"/>
    <s v="San Diego"/>
    <s v="San Diego"/>
    <s v="Carlsbad"/>
    <x v="9"/>
  </r>
  <r>
    <n v="1420"/>
    <s v="https://www.inc.com/profile/opex-analytics"/>
    <s v="Opex Analytics"/>
    <s v="opexanalytics.com"/>
    <s v="14.3 Million"/>
    <n v="14300000"/>
    <n v="290.39210000000003"/>
    <s v="Business Products &amp; Services"/>
    <n v="80"/>
    <n v="17"/>
    <e v="#REF!"/>
    <n v="2013"/>
    <n v="2"/>
    <s v="Chicago"/>
    <s v="Chicago"/>
    <s v="Evanston"/>
    <x v="27"/>
  </r>
  <r>
    <n v="1421"/>
    <s v="https://www.inc.com/profile/marijuana-business-daily"/>
    <s v="Marijuana Business Daily"/>
    <s v="mjbizdaily.com"/>
    <s v="27.5 Million"/>
    <n v="27500000"/>
    <n v="290.3784"/>
    <s v="Media"/>
    <n v="58"/>
    <n v="18"/>
    <e v="#REF!"/>
    <n v="2011"/>
    <n v="4"/>
    <s v="Denver"/>
    <s v="Denver"/>
    <s v="Lakewood"/>
    <x v="10"/>
  </r>
  <r>
    <n v="1422"/>
    <s v="https://www.inc.com/profile/xtreme-park-adventures"/>
    <s v="Xtreme Park Adventures"/>
    <s v="xtremeparkadventures.com"/>
    <s v="2.3 Million"/>
    <n v="2300000"/>
    <n v="290.3408"/>
    <s v="Consumer Products &amp; Services"/>
    <n v="40"/>
    <n v="15"/>
    <e v="#REF!"/>
    <n v="2009"/>
    <n v="2"/>
    <s v="Durham, NC"/>
    <s v="Durham"/>
    <s v="durham"/>
    <x v="18"/>
  </r>
  <r>
    <n v="1423"/>
    <s v="https://www.inc.com/profile/adonis-auto-group"/>
    <s v="Adonis Auto Group"/>
    <s v="adonisautogroup.com"/>
    <s v="30.1 Million"/>
    <n v="30100000"/>
    <n v="290.1139"/>
    <s v="Logistics &amp; Transportation"/>
    <n v="70"/>
    <n v="15"/>
    <e v="#REF!"/>
    <n v="2010"/>
    <n v="1"/>
    <s v="Dallas"/>
    <s v="Dallas"/>
    <s v="Grand Prairie"/>
    <x v="2"/>
  </r>
  <r>
    <n v="1424"/>
    <s v="https://www.inc.com/profile/prescient-company"/>
    <s v="Prescient Company"/>
    <s v="prescientco.com"/>
    <s v="54 Million"/>
    <n v="54000000"/>
    <n v="290.00510000000003"/>
    <s v="Construction"/>
    <n v="350"/>
    <n v="100"/>
    <e v="#REF!"/>
    <n v="2012"/>
    <n v="1"/>
    <s v=""/>
    <s v="-"/>
    <s v="Durham"/>
    <x v="18"/>
  </r>
  <r>
    <n v="1425"/>
    <s v="https://www.inc.com/profile/home-pride-construction"/>
    <s v="Home Pride Construction"/>
    <s v="homeprideinc.com"/>
    <s v="2.5 Million"/>
    <n v="2500000"/>
    <n v="289.99130000000002"/>
    <s v="Construction"/>
    <n v="21"/>
    <n v="3"/>
    <e v="#REF!"/>
    <n v="2001"/>
    <n v="1"/>
    <s v="San Francisco"/>
    <s v="San Francisco"/>
    <s v="Pacifica"/>
    <x v="9"/>
  </r>
  <r>
    <n v="1426"/>
    <s v="https://www.inc.com/profile/sigma-software"/>
    <s v="SIGMA SOFTWARE"/>
    <s v="sigmasoftusa.com"/>
    <s v="5 Million"/>
    <n v="5000000"/>
    <n v="289.95100000000002"/>
    <s v="IT System Development"/>
    <n v="45"/>
    <n v="15"/>
    <e v="#REF!"/>
    <n v="2011"/>
    <n v="1"/>
    <s v="Dallas"/>
    <s v="Dallas"/>
    <s v="Dallas"/>
    <x v="2"/>
  </r>
  <r>
    <n v="1427"/>
    <s v="https://www.inc.com/profile/no-limit-agency"/>
    <s v="No Limit Agency"/>
    <s v="1851franchise.com"/>
    <s v="2 Million"/>
    <n v="2000000"/>
    <n v="289.40929999999997"/>
    <s v="Software"/>
    <n v="9"/>
    <n v="4"/>
    <e v="#REF!"/>
    <n v="2013"/>
    <n v="6"/>
    <s v="Chicago"/>
    <s v="Chicago"/>
    <s v="Chicago"/>
    <x v="27"/>
  </r>
  <r>
    <n v="1428"/>
    <s v="https://www.inc.com/profile/p2binvestor"/>
    <s v="P2Binvestor"/>
    <s v="p2bi.com"/>
    <s v="10 Million"/>
    <n v="10000000"/>
    <n v="289.2561"/>
    <s v="Financial Services"/>
    <n v="31"/>
    <n v="23"/>
    <e v="#REF!"/>
    <n v="2012"/>
    <n v="1"/>
    <s v="Denver"/>
    <s v="Denver"/>
    <s v="Denver"/>
    <x v="10"/>
  </r>
  <r>
    <n v="1429"/>
    <s v="https://www.inc.com/profile/infinite-pool-finishes"/>
    <s v="Infinite Pool Finishes"/>
    <s v="infinitepoolfinishes.com"/>
    <s v="10.5 Million"/>
    <n v="10500000"/>
    <n v="288.84840000000003"/>
    <s v="Construction"/>
    <n v="96"/>
    <n v="26"/>
    <e v="#REF!"/>
    <n v="2014"/>
    <n v="1"/>
    <s v=""/>
    <s v="-"/>
    <s v="Fort Myers"/>
    <x v="5"/>
  </r>
  <r>
    <n v="1430"/>
    <s v="https://www.inc.com/profile/cofc-logistics"/>
    <s v="COFC Logistics"/>
    <s v="cofclogistics.com"/>
    <s v="72.2 Million"/>
    <n v="72200000"/>
    <n v="288.74110000000002"/>
    <s v="Logistics &amp; Transportation"/>
    <n v="9"/>
    <n v="5"/>
    <e v="#REF!"/>
    <n v="2012"/>
    <n v="1"/>
    <s v=""/>
    <s v="-"/>
    <s v="Holland"/>
    <x v="8"/>
  </r>
  <r>
    <n v="1431"/>
    <s v="https://www.inc.com/profile/blackstone-medical-services"/>
    <s v="Blackstone Medical Services"/>
    <s v="blackstonemedicalservices.com"/>
    <s v="6.7 Million"/>
    <n v="6700000"/>
    <n v="288.54700000000003"/>
    <s v="Health"/>
    <n v="82"/>
    <n v="32"/>
    <e v="#REF!"/>
    <n v="2010"/>
    <n v="3"/>
    <s v="Tampa"/>
    <s v="Tampa"/>
    <s v="Tampa"/>
    <x v="5"/>
  </r>
  <r>
    <n v="1432"/>
    <s v="https://www.inc.com/profile/formulafolio-investments"/>
    <s v="FormulaFolio Investments"/>
    <s v="formulafolios.com"/>
    <s v="44.2 Million"/>
    <n v="44200000"/>
    <n v="288.47000000000003"/>
    <s v="Financial Services"/>
    <n v="98"/>
    <n v="35"/>
    <e v="#REF!"/>
    <n v="2011"/>
    <n v="5"/>
    <s v=""/>
    <s v="-"/>
    <s v="Grand Rapids"/>
    <x v="20"/>
  </r>
  <r>
    <n v="1433"/>
    <s v="https://www.inc.com/profile/advance-your-reach"/>
    <s v="Advance Your Reach"/>
    <s v="advanceyourreach.com"/>
    <s v="4.8 Million"/>
    <n v="4800000"/>
    <n v="288.2373"/>
    <s v="Business Products &amp; Services"/>
    <n v="10"/>
    <n v="3"/>
    <e v="#REF!"/>
    <n v="2006"/>
    <n v="1"/>
    <s v=""/>
    <s v="-"/>
    <s v="Colorado Springs"/>
    <x v="10"/>
  </r>
  <r>
    <n v="1434"/>
    <s v="https://www.inc.com/profile/fundrise"/>
    <s v="Fundrise"/>
    <s v="fundrise.com"/>
    <s v="20.8 Million"/>
    <n v="20800000"/>
    <n v="288.2353"/>
    <s v="Financial Services"/>
    <n v="76"/>
    <n v="24"/>
    <e v="#REF!"/>
    <n v="2010"/>
    <n v="2"/>
    <s v="Washington, DC"/>
    <s v="Washington"/>
    <s v="Washington"/>
    <x v="34"/>
  </r>
  <r>
    <n v="1435"/>
    <s v="https://www.inc.com/profile/3-gis"/>
    <s v="3-GIS"/>
    <s v="3-gis.com"/>
    <s v="21.2 Million"/>
    <n v="21200000"/>
    <n v="287.9538"/>
    <s v="Engineering"/>
    <n v="110"/>
    <n v="43"/>
    <e v="#REF!"/>
    <n v="2006"/>
    <n v="5"/>
    <s v=""/>
    <s v="-"/>
    <s v="Decatur"/>
    <x v="23"/>
  </r>
  <r>
    <n v="1436"/>
    <s v="https://www.inc.com/profile/digitalspec"/>
    <s v="Digitalspec"/>
    <s v="http://digitalspec.net"/>
    <s v="16.2 Million"/>
    <n v="16200000"/>
    <n v="287.89299999999997"/>
    <s v="Government Services"/>
    <n v="105"/>
    <n v="20"/>
    <e v="#REF!"/>
    <n v="2005"/>
    <n v="5"/>
    <s v="Washington, DC"/>
    <s v="Washington"/>
    <s v="Fairfax"/>
    <x v="7"/>
  </r>
  <r>
    <n v="1437"/>
    <s v="https://www.inc.com/profile/leaffilter-gutter-protection"/>
    <s v="LeafFilter Gutter Protection"/>
    <s v="leaffilter.com"/>
    <s v="340.4 Million"/>
    <n v="340400000"/>
    <n v="287.22730000000001"/>
    <s v="Consumer Products &amp; Services"/>
    <n v="1044"/>
    <n v="251"/>
    <e v="#REF!"/>
    <n v="2005"/>
    <n v="8"/>
    <s v=""/>
    <s v="-"/>
    <s v="Hudson"/>
    <x v="8"/>
  </r>
  <r>
    <n v="1438"/>
    <s v="https://www.inc.com/profile/united-wall-systems"/>
    <s v="United Wall Systems"/>
    <s v="unitedwalls.com"/>
    <s v="28.9 Million"/>
    <n v="28900000"/>
    <n v="287.15199999999999"/>
    <s v="Construction"/>
    <n v="72"/>
    <n v="40"/>
    <e v="#REF!"/>
    <n v="2008"/>
    <n v="3"/>
    <s v="Orlando, FL"/>
    <s v="Orlando"/>
    <s v="Winter Garden"/>
    <x v="5"/>
  </r>
  <r>
    <n v="1439"/>
    <s v="https://www.inc.com/profile/sleeping-giant-brewing-company"/>
    <s v="Sleeping Giant Brewing Company"/>
    <s v="sleepinggiantbrewing.com"/>
    <s v="5.3 Million"/>
    <n v="5300000"/>
    <n v="286.89870000000002"/>
    <s v="Food &amp; Beverage"/>
    <n v="25"/>
    <n v="13"/>
    <e v="#REF!"/>
    <n v="2014"/>
    <n v="1"/>
    <s v="Denver"/>
    <s v="Denver"/>
    <s v="Denver"/>
    <x v="10"/>
  </r>
  <r>
    <n v="1440"/>
    <s v="https://www.inc.com/profile/anemoi"/>
    <s v="Anemoi"/>
    <s v="http://anemoiservices.com"/>
    <s v="2.4 Million"/>
    <n v="2400000"/>
    <n v="286.72280000000001"/>
    <s v="Energy"/>
    <n v="27"/>
    <n v="12"/>
    <e v="#REF!"/>
    <n v="2014"/>
    <n v="1"/>
    <s v=""/>
    <s v="-"/>
    <s v="Morgantown"/>
    <x v="46"/>
  </r>
  <r>
    <n v="1441"/>
    <s v="https://www.inc.com/profile/center-for-social-dynamics"/>
    <s v="Center for Social Dynamics"/>
    <s v="csdautismservices.com"/>
    <s v="22 Million"/>
    <n v="22000000"/>
    <n v="286.69310000000002"/>
    <s v="Health"/>
    <n v="575"/>
    <n v="139"/>
    <e v="#REF!"/>
    <n v="2012"/>
    <n v="3"/>
    <s v="San Francisco"/>
    <s v="San Francisco"/>
    <s v="Alameda"/>
    <x v="9"/>
  </r>
  <r>
    <n v="1442"/>
    <s v="https://www.inc.com/profile/yamibuy"/>
    <s v="Yamibuy"/>
    <s v="yamibuy.com"/>
    <s v="82.2 Million"/>
    <n v="82200000"/>
    <n v="286.30930000000001"/>
    <s v="Retail"/>
    <n v="250"/>
    <n v="90"/>
    <e v="#REF!"/>
    <n v="2013"/>
    <n v="3"/>
    <s v="Los Angeles"/>
    <s v="Los Angeles"/>
    <s v="Brea"/>
    <x v="9"/>
  </r>
  <r>
    <n v="1443"/>
    <s v="https://www.inc.com/profile/ordermygear"/>
    <s v="OrderMyGear"/>
    <s v="ordermygear.com"/>
    <s v="17.8 Million"/>
    <n v="17800000"/>
    <n v="286.28050000000002"/>
    <s v="Software"/>
    <n v="86"/>
    <n v="26"/>
    <e v="#REF!"/>
    <n v="2008"/>
    <n v="4"/>
    <s v="Dallas"/>
    <s v="Dallas"/>
    <s v="Dallas"/>
    <x v="2"/>
  </r>
  <r>
    <n v="1444"/>
    <s v="https://www.inc.com/profile/criterion-systems"/>
    <s v="Criterion Systems"/>
    <s v="criterion-sys.com"/>
    <s v="89 Million"/>
    <n v="89000000"/>
    <n v="286.17439999999999"/>
    <s v="Government Services"/>
    <n v="376"/>
    <n v="155"/>
    <e v="#REF!"/>
    <n v="2005"/>
    <n v="5"/>
    <s v="Washington, DC"/>
    <s v="Washington"/>
    <s v="Vienna"/>
    <x v="7"/>
  </r>
  <r>
    <n v="1445"/>
    <s v="https://www.inc.com/profile/optimum-rv"/>
    <s v="Optimum RV"/>
    <s v="optimumrv.com"/>
    <s v="55.6 Million"/>
    <n v="55600000"/>
    <n v="285.88959999999997"/>
    <s v="Retail"/>
    <n v="100"/>
    <n v="20"/>
    <e v="#REF!"/>
    <n v="2006"/>
    <n v="4"/>
    <s v=""/>
    <s v="-"/>
    <s v="Ocala"/>
    <x v="5"/>
  </r>
  <r>
    <n v="1446"/>
    <s v="https://www.inc.com/profile/thompson-healthcare-sports-medicine"/>
    <s v="Thompson Healthcare &amp; Sports Medicine"/>
    <s v="thsm.info"/>
    <s v="35.6 Million"/>
    <n v="35600000"/>
    <n v="285.80779999999999"/>
    <s v="Health"/>
    <n v="155"/>
    <n v="40"/>
    <e v="#REF!"/>
    <n v="2004"/>
    <n v="1"/>
    <s v="New York City"/>
    <s v="New York City"/>
    <s v="Forked River"/>
    <x v="6"/>
  </r>
  <r>
    <n v="1447"/>
    <s v="https://www.inc.com/profile/proplogix"/>
    <s v="PropLogix"/>
    <s v="proplogix.com"/>
    <s v="19.8 Million"/>
    <n v="19800000"/>
    <n v="285.6447"/>
    <s v="Real Estate"/>
    <n v="150"/>
    <n v="51"/>
    <e v="#REF!"/>
    <n v="2010"/>
    <n v="3"/>
    <s v="Sarasota-Bradenton-Venice, FL"/>
    <s v="Sarasota-Bradenton-Venice"/>
    <s v="Sarasota"/>
    <x v="5"/>
  </r>
  <r>
    <n v="1448"/>
    <s v="https://www.inc.com/profile/e-network-supply"/>
    <s v="E Network Supply"/>
    <s v="enetworksupply.com"/>
    <s v="3.9 Million"/>
    <n v="3900000"/>
    <n v="285.61829999999998"/>
    <s v="Telecommunications"/>
    <n v="8"/>
    <n v="3"/>
    <e v="#REF!"/>
    <n v="2014"/>
    <n v="1"/>
    <s v="Chicago"/>
    <s v="Chicago"/>
    <s v="skokie"/>
    <x v="27"/>
  </r>
  <r>
    <n v="1449"/>
    <s v="https://www.inc.com/profile/riva-solutions"/>
    <s v="Riva Solutions"/>
    <s v="rivasolutionsinc.com"/>
    <s v="13.4 Million"/>
    <n v="13400000"/>
    <n v="285.35469999999998"/>
    <s v="Government Services"/>
    <n v="400"/>
    <n v="80"/>
    <e v="#REF!"/>
    <n v="2009"/>
    <n v="1"/>
    <s v="Washington, DC"/>
    <s v="Washington"/>
    <s v="McLean"/>
    <x v="7"/>
  </r>
  <r>
    <n v="1450"/>
    <s v="https://www.inc.com/profile/the-hilb-group"/>
    <s v="The Hilb Group"/>
    <s v="hilbgroup.com"/>
    <s v="141.7 Million"/>
    <n v="141700000"/>
    <n v="285.01190000000003"/>
    <s v="Insurance"/>
    <n v="717"/>
    <n v="174"/>
    <e v="#REF!"/>
    <n v="2009"/>
    <n v="5"/>
    <s v="Richmond, VA"/>
    <s v="Richmond"/>
    <s v="Richmond"/>
    <x v="7"/>
  </r>
  <r>
    <n v="1451"/>
    <s v="https://www.inc.com/profile/perceptive-recruiting"/>
    <s v="Perceptive Recruiting"/>
    <s v="perceptiverecruiting.com"/>
    <s v="3 Million"/>
    <n v="3000000"/>
    <n v="284.89839999999998"/>
    <s v="Business Products &amp; Services"/>
    <n v="5"/>
    <n v="2"/>
    <e v="#REF!"/>
    <n v="2014"/>
    <n v="1"/>
    <s v=""/>
    <s v="-"/>
    <s v="Travelers Rest"/>
    <x v="37"/>
  </r>
  <r>
    <n v="1452"/>
    <s v="https://www.inc.com/profile/ui-global-brands"/>
    <s v="UI Global Brands"/>
    <s v="uiglobalbrands.com"/>
    <s v="2.8 Million"/>
    <n v="2800000"/>
    <n v="284.70769999999999"/>
    <s v="Consumer Products &amp; Services"/>
    <n v="7"/>
    <n v="1"/>
    <e v="#REF!"/>
    <n v="2009"/>
    <n v="1"/>
    <s v="Dallas"/>
    <s v="Dallas"/>
    <s v="Frisco"/>
    <x v="2"/>
  </r>
  <r>
    <n v="1453"/>
    <s v="https://www.inc.com/profile/house-advantage"/>
    <s v="House Advantage"/>
    <s v="houseadv.com"/>
    <s v="27 Million"/>
    <n v="27000000"/>
    <n v="284.6191"/>
    <s v="Software"/>
    <n v="74"/>
    <n v="59"/>
    <e v="#REF!"/>
    <n v="2004"/>
    <n v="1"/>
    <s v="Las Vegas, NV"/>
    <s v="Las Vegas"/>
    <s v="Las Vegas"/>
    <x v="29"/>
  </r>
  <r>
    <n v="1454"/>
    <s v="https://www.inc.com/profile/primal-life-organics"/>
    <s v="Primal Life Organics"/>
    <s v="primallifeorganics.com"/>
    <s v="4.7 Million"/>
    <n v="4700000"/>
    <n v="284.55669999999998"/>
    <s v="Consumer Products &amp; Services"/>
    <n v="38"/>
    <n v="12"/>
    <e v="#REF!"/>
    <n v="2012"/>
    <n v="3"/>
    <s v=""/>
    <s v="-"/>
    <s v="Copley"/>
    <x v="8"/>
  </r>
  <r>
    <n v="1455"/>
    <s v="https://www.inc.com/profile/living-wellness-partners"/>
    <s v="Living Wellness Partners"/>
    <s v="buddhateas.com"/>
    <s v="3.4 Million"/>
    <n v="3400000"/>
    <n v="284.48059999999998"/>
    <s v="Food &amp; Beverage"/>
    <n v="33"/>
    <n v="15"/>
    <e v="#REF!"/>
    <n v="2013"/>
    <n v="1"/>
    <s v="San Diego"/>
    <s v="San Diego"/>
    <s v="Carlsbad"/>
    <x v="9"/>
  </r>
  <r>
    <n v="1456"/>
    <s v="https://www.inc.com/profile/millhouse-logistics"/>
    <s v="Millhouse Logistics"/>
    <s v="millhouse.com"/>
    <s v="80 Million"/>
    <n v="80000000"/>
    <n v="284.4409"/>
    <s v="Logistics &amp; Transportation"/>
    <n v="140"/>
    <n v="49"/>
    <e v="#REF!"/>
    <n v="2009"/>
    <n v="2"/>
    <s v="Asheville, NC"/>
    <s v="Asheville"/>
    <s v="Fletcher"/>
    <x v="18"/>
  </r>
  <r>
    <n v="1457"/>
    <s v="https://www.inc.com/profile/agamerica-lending"/>
    <s v="AgAmerica Lending"/>
    <s v="agamerica.com"/>
    <s v="29.2 Million"/>
    <n v="29200000"/>
    <n v="284.29770000000002"/>
    <s v="Financial Services"/>
    <n v="55"/>
    <n v="18"/>
    <e v="#REF!"/>
    <n v="2014"/>
    <n v="1"/>
    <s v=""/>
    <s v="-"/>
    <s v="Lakeland"/>
    <x v="5"/>
  </r>
  <r>
    <n v="1458"/>
    <s v="https://www.inc.com/profile/medbridge"/>
    <s v="MedBridge"/>
    <s v="medbridgeeducation.com"/>
    <s v="16.2 Million"/>
    <n v="16200000"/>
    <n v="284.05950000000001"/>
    <s v="Health"/>
    <n v="116"/>
    <n v="17"/>
    <e v="#REF!"/>
    <n v="2011"/>
    <n v="3"/>
    <s v="Seattle"/>
    <s v="Seattle"/>
    <s v="Seattle"/>
    <x v="11"/>
  </r>
  <r>
    <n v="1459"/>
    <s v="https://www.inc.com/profile/autosource-motors"/>
    <s v="AutoSource Motors"/>
    <s v="myautosource.com"/>
    <s v="195.8 Million"/>
    <n v="195800000"/>
    <n v="283.89580000000001"/>
    <s v="Business Products &amp; Services"/>
    <n v="285"/>
    <n v="42"/>
    <e v="#REF!"/>
    <n v="2003"/>
    <n v="1"/>
    <s v="Ogden-Clearfield, UT"/>
    <s v="Ogden-Clearfield"/>
    <s v="Woods Cross"/>
    <x v="16"/>
  </r>
  <r>
    <n v="1460"/>
    <s v="https://www.inc.com/profile/fulcrum-construction-group"/>
    <s v="Fulcrum Construction Group"/>
    <s v="fulcrumgroup.com"/>
    <s v="48.4 Million"/>
    <n v="48400000"/>
    <n v="283.71789999999999"/>
    <s v="Construction"/>
    <n v="40"/>
    <n v="11"/>
    <e v="#REF!"/>
    <n v="2012"/>
    <n v="3"/>
    <s v=""/>
    <s v="-"/>
    <s v="DAPHNE"/>
    <x v="23"/>
  </r>
  <r>
    <n v="1461"/>
    <s v="https://www.inc.com/profile/red-river"/>
    <s v="Red River"/>
    <s v="redriver.team"/>
    <s v="14.9 Million"/>
    <n v="14900000"/>
    <n v="283.404"/>
    <s v="Manufacturing"/>
    <n v="71"/>
    <n v="17"/>
    <e v="#REF!"/>
    <n v="2013"/>
    <n v="1"/>
    <s v=""/>
    <s v="-"/>
    <s v="Gillette"/>
    <x v="36"/>
  </r>
  <r>
    <n v="1462"/>
    <s v="https://www.inc.com/profile/bluedog"/>
    <s v="BlueDog"/>
    <s v="yourbluedog.com"/>
    <s v="4 Million"/>
    <n v="4000000"/>
    <n v="283.31180000000001"/>
    <s v="Business Products &amp; Services"/>
    <n v="42"/>
    <n v="19"/>
    <e v="#REF!"/>
    <n v="2010"/>
    <n v="3"/>
    <s v=""/>
    <s v="-"/>
    <s v="Vero Beach"/>
    <x v="5"/>
  </r>
  <r>
    <n v="1463"/>
    <s v="https://www.inc.com/profile/kontrol"/>
    <s v="Kontrol"/>
    <s v="kontrolpayables.com"/>
    <s v="4.6 Million"/>
    <n v="4600000"/>
    <n v="282.67419999999998"/>
    <s v="Financial Services"/>
    <n v="12"/>
    <n v="3"/>
    <e v="#REF!"/>
    <n v="2012"/>
    <n v="2"/>
    <s v=""/>
    <s v="-"/>
    <s v="Severna Park"/>
    <x v="21"/>
  </r>
  <r>
    <n v="1464"/>
    <s v="https://www.inc.com/profile/dockyard"/>
    <s v="DockYard"/>
    <s v="http://dockyard.com"/>
    <s v="12.2 Million"/>
    <n v="12200000"/>
    <n v="282.57909999999998"/>
    <s v="Software"/>
    <n v="70"/>
    <n v="24"/>
    <e v="#REF!"/>
    <n v="2010"/>
    <n v="1"/>
    <s v="Boston"/>
    <s v="Boston"/>
    <s v="Hingham"/>
    <x v="24"/>
  </r>
  <r>
    <n v="1465"/>
    <s v="https://www.inc.com/profile/midpoint-technology-group"/>
    <s v="MidPoint Technology Group"/>
    <s v="midpointtechnologygroup.com"/>
    <s v="12.2 Million"/>
    <n v="12200000"/>
    <n v="282.27859999999998"/>
    <s v="IT Management"/>
    <n v="55"/>
    <n v="15"/>
    <e v="#REF!"/>
    <n v="2014"/>
    <n v="2"/>
    <s v="Baltimore"/>
    <s v="Baltimore"/>
    <s v="Hanover"/>
    <x v="21"/>
  </r>
  <r>
    <n v="1466"/>
    <s v="https://www.inc.com/profile/porcaro-stolarek-mete-partners"/>
    <s v="Porcaro Stolarek Mete Partners"/>
    <s v="psmpartners.com"/>
    <s v="8.3 Million"/>
    <n v="8300000.0000000009"/>
    <n v="282.1103"/>
    <s v="IT Management"/>
    <n v="65"/>
    <n v="10"/>
    <e v="#REF!"/>
    <n v="2014"/>
    <n v="1"/>
    <s v="Chicago"/>
    <s v="Chicago"/>
    <s v="Chicago"/>
    <x v="27"/>
  </r>
  <r>
    <n v="1467"/>
    <s v="https://www.inc.com/profile/national-energy-light"/>
    <s v="National Energy &amp; Light"/>
    <s v="nelcompany.com"/>
    <s v="36.2 Million"/>
    <n v="36200000"/>
    <n v="282.03109999999998"/>
    <s v="Manufacturing"/>
    <n v="37"/>
    <n v="12"/>
    <e v="#REF!"/>
    <n v="2013"/>
    <n v="2"/>
    <s v=""/>
    <s v="-"/>
    <s v="Nashua"/>
    <x v="31"/>
  </r>
  <r>
    <n v="1468"/>
    <s v="https://www.inc.com/profile/ciscom-solutions"/>
    <s v="CisCom Solutions"/>
    <s v="ciscom.com"/>
    <s v="8.6 Million"/>
    <n v="8600000"/>
    <n v="281.92059999999998"/>
    <s v="IT Management"/>
    <n v="29"/>
    <n v="12"/>
    <e v="#REF!"/>
    <n v="1996"/>
    <n v="2"/>
    <s v="Louisville/Jefferson County, KY-IN"/>
    <s v="Louisville/Jefferson County"/>
    <s v="Louisville"/>
    <x v="14"/>
  </r>
  <r>
    <n v="1469"/>
    <s v="https://www.inc.com/profile/biotrans"/>
    <s v="Biotrans"/>
    <s v="biotrans-usa.com"/>
    <s v="13.5 Million"/>
    <n v="13500000"/>
    <n v="281.8999"/>
    <s v="Logistics &amp; Transportation"/>
    <n v="130"/>
    <n v="40"/>
    <e v="#REF!"/>
    <n v="2010"/>
    <n v="4"/>
    <s v="Boston"/>
    <s v="Boston"/>
    <s v="Brockton"/>
    <x v="24"/>
  </r>
  <r>
    <n v="1470"/>
    <s v="https://www.inc.com/profile/jb-office"/>
    <s v="JB Office"/>
    <s v="shopjboffice.com"/>
    <s v="2.9 Million"/>
    <n v="2900000"/>
    <n v="281.83769999999998"/>
    <s v="Business Products &amp; Services"/>
    <n v="10"/>
    <n v="6"/>
    <e v="#REF!"/>
    <n v="2012"/>
    <n v="2"/>
    <s v="Los Angeles"/>
    <s v="Los Angeles"/>
    <s v="Chatsworth"/>
    <x v="9"/>
  </r>
  <r>
    <n v="1471"/>
    <s v="https://www.inc.com/profile/jcw-search"/>
    <s v="JCW Search"/>
    <s v="jcwresourcing.com"/>
    <s v="5.9 Million"/>
    <n v="5900000"/>
    <n v="281.20139999999998"/>
    <s v="Human Resources"/>
    <n v="27"/>
    <n v="19"/>
    <e v="#REF!"/>
    <n v="2011"/>
    <n v="2"/>
    <s v="New York City"/>
    <s v="New York City"/>
    <s v="New York"/>
    <x v="12"/>
  </r>
  <r>
    <n v="1472"/>
    <s v="https://www.inc.com/profile/star-lab-corp"/>
    <s v="Star Lab Corp."/>
    <s v="starlab.io"/>
    <s v="5.7 Million"/>
    <n v="5700000"/>
    <n v="281.19279999999998"/>
    <s v="Software"/>
    <n v="20"/>
    <n v="9"/>
    <e v="#REF!"/>
    <n v="2014"/>
    <n v="1"/>
    <s v="Washington, DC"/>
    <s v="Washington"/>
    <s v="Washington"/>
    <x v="34"/>
  </r>
  <r>
    <n v="1473"/>
    <s v="https://www.inc.com/profile/expero"/>
    <s v="Expero"/>
    <s v="experoinc.com"/>
    <s v="8.5 Million"/>
    <n v="8500000"/>
    <n v="280.67770000000002"/>
    <s v="Software"/>
    <n v="40"/>
    <n v="12"/>
    <e v="#REF!"/>
    <n v="2001"/>
    <n v="4"/>
    <s v="Houston"/>
    <s v="Houston"/>
    <s v="Houston"/>
    <x v="2"/>
  </r>
  <r>
    <n v="1474"/>
    <s v="https://www.inc.com/profile/endurance"/>
    <s v="Endurance"/>
    <s v="endurancewarranty.com"/>
    <s v="486.5 Million"/>
    <n v="486500000"/>
    <n v="280.24919999999997"/>
    <s v="Consumer Products &amp; Services"/>
    <n v="661"/>
    <n v="325"/>
    <e v="#REF!"/>
    <n v="2006"/>
    <n v="5"/>
    <s v="Chicago"/>
    <s v="Chicago"/>
    <s v="Northbrook"/>
    <x v="27"/>
  </r>
  <r>
    <n v="1475"/>
    <s v="https://www.inc.com/profile/Spiceology"/>
    <s v="Spiceology"/>
    <s v="http://spiceology.com"/>
    <s v="3.2 Million"/>
    <n v="3200000"/>
    <n v="279.71280000000002"/>
    <s v="Food &amp; Beverage"/>
    <n v="49"/>
    <n v="10"/>
    <e v="#REF!"/>
    <n v="2013"/>
    <n v="1"/>
    <s v=""/>
    <s v="-"/>
    <s v="Spokane"/>
    <x v="11"/>
  </r>
  <r>
    <n v="1476"/>
    <s v="https://www.inc.com/profile/chewse"/>
    <s v="Chewse"/>
    <s v="chewse.com"/>
    <s v="13.9 Million"/>
    <n v="13900000"/>
    <n v="279.68459999999999"/>
    <s v="Food &amp; Beverage"/>
    <n v="250"/>
    <n v="35"/>
    <e v="#REF!"/>
    <n v="2011"/>
    <n v="1"/>
    <s v="San Francisco"/>
    <s v="San Francisco"/>
    <s v="San Francisco"/>
    <x v="9"/>
  </r>
  <r>
    <n v="1477"/>
    <s v="https://www.inc.com/profile/apex-appraisal-service"/>
    <s v="Apex Appraisal Service"/>
    <s v="apexone.com"/>
    <s v="29.8 Million"/>
    <n v="29800000"/>
    <n v="279.50779999999997"/>
    <s v="Real Estate"/>
    <n v="71"/>
    <n v="30"/>
    <e v="#REF!"/>
    <n v="2009"/>
    <n v="2"/>
    <s v="Sacramento, CA"/>
    <s v="Sacramento"/>
    <s v="Roseville"/>
    <x v="9"/>
  </r>
  <r>
    <n v="1478"/>
    <s v="https://www.inc.com/profile/boomset"/>
    <s v="Boomset"/>
    <s v="boomset.com"/>
    <s v="4 Million"/>
    <n v="4000000"/>
    <n v="279.34359999999998"/>
    <s v="Software"/>
    <n v="32"/>
    <n v="12"/>
    <e v="#REF!"/>
    <n v="2011"/>
    <n v="1"/>
    <s v="New York City"/>
    <s v="New York City"/>
    <s v="New York"/>
    <x v="12"/>
  </r>
  <r>
    <n v="1479"/>
    <s v="https://www.inc.com/profile/shipsound"/>
    <s v="ShipSound"/>
    <s v="shipsound.com"/>
    <s v="3.6 Million"/>
    <n v="3600000"/>
    <n v="279.04610000000002"/>
    <s v="Retail"/>
    <n v="7"/>
    <n v="2"/>
    <e v="#REF!"/>
    <n v="2006"/>
    <n v="2"/>
    <s v="Philadelphia"/>
    <s v="Philadelphia"/>
    <s v="Wilmington"/>
    <x v="44"/>
  </r>
  <r>
    <n v="1480"/>
    <s v="https://www.inc.com/profile/infinite-leap"/>
    <s v="Infinite Leap"/>
    <s v="infiniteleap.net"/>
    <s v="6.2 Million"/>
    <n v="6200000"/>
    <n v="278.73410000000001"/>
    <s v="IT Management"/>
    <n v="31"/>
    <n v="10"/>
    <e v="#REF!"/>
    <n v="2011"/>
    <n v="1"/>
    <s v=""/>
    <s v="-"/>
    <s v="Fargo"/>
    <x v="30"/>
  </r>
  <r>
    <n v="1481"/>
    <s v="https://www.inc.com/profile/douglas-realty"/>
    <s v="Douglas Realty"/>
    <s v="godouglasrealty.com"/>
    <s v="12.4 Million"/>
    <n v="12400000"/>
    <n v="278.70600000000002"/>
    <s v="Real Estate"/>
    <n v="400"/>
    <n v="202"/>
    <e v="#REF!"/>
    <n v="2008"/>
    <n v="4"/>
    <s v="Baltimore"/>
    <s v="Baltimore"/>
    <s v="Pasadena"/>
    <x v="21"/>
  </r>
  <r>
    <n v="1482"/>
    <s v="https://www.inc.com/profile/b3-medical"/>
    <s v="B3 Medical"/>
    <s v="b3medical.com"/>
    <s v="6.4 Million"/>
    <n v="6400000"/>
    <n v="278.22230000000002"/>
    <s v="Health"/>
    <n v="45"/>
    <n v="30"/>
    <e v="#REF!"/>
    <n v="2015"/>
    <n v="1"/>
    <s v="Tampa"/>
    <s v="Tampa"/>
    <s v="Lutz"/>
    <x v="5"/>
  </r>
  <r>
    <n v="1483"/>
    <s v="https://www.inc.com/profile/self-publishing-school"/>
    <s v="Self-Publishing School"/>
    <s v="self-publishingschool.com"/>
    <s v="4.4 Million"/>
    <n v="4400000"/>
    <n v="277.57319999999999"/>
    <s v="Education"/>
    <n v="17"/>
    <n v="5"/>
    <e v="#REF!"/>
    <n v="2014"/>
    <n v="2"/>
    <s v=""/>
    <s v="-"/>
    <s v="Venice"/>
    <x v="9"/>
  </r>
  <r>
    <n v="1484"/>
    <s v="https://www.inc.com/profile/torrent-consulting"/>
    <s v="Torrent Consulting"/>
    <s v="torrentconsulting.com"/>
    <s v="10.3 Million"/>
    <n v="10300000"/>
    <n v="277.38679999999999"/>
    <s v="Business Products &amp; Services"/>
    <n v="81"/>
    <n v="41"/>
    <e v="#REF!"/>
    <n v="2012"/>
    <n v="4"/>
    <s v="Charlotte"/>
    <s v="Charlotte"/>
    <s v="Charlotte"/>
    <x v="18"/>
  </r>
  <r>
    <n v="1485"/>
    <s v="https://www.inc.com/profile/atlas-medstaff"/>
    <s v="Atlas MedStaff"/>
    <s v="atlasmedstaff.com"/>
    <s v="88 Million"/>
    <n v="88000000"/>
    <n v="277.3546"/>
    <s v="Health"/>
    <n v="750"/>
    <n v="250"/>
    <e v="#REF!"/>
    <n v="2012"/>
    <n v="4"/>
    <s v="Omaha-Council Bluffs, NE-IA"/>
    <s v="Omaha-Council Bluffs"/>
    <s v="Omaha"/>
    <x v="35"/>
  </r>
  <r>
    <n v="1486"/>
    <s v="https://www.inc.com/profile/jb-software-and-consulting"/>
    <s v="JB Software and Consulting"/>
    <s v="jbsac.com"/>
    <s v="5.1 Million"/>
    <n v="5100000"/>
    <n v="277.34210000000002"/>
    <s v="Business Products &amp; Services"/>
    <n v="60"/>
    <n v="6"/>
    <e v="#REF!"/>
    <n v="2004"/>
    <n v="1"/>
    <s v="Dallas"/>
    <s v="Dallas"/>
    <s v="Allen"/>
    <x v="2"/>
  </r>
  <r>
    <n v="1487"/>
    <s v="https://www.inc.com/profile/atredis-partners"/>
    <s v="Atredis Partners"/>
    <s v="atredis.com"/>
    <s v="5.6 Million"/>
    <n v="5600000"/>
    <n v="277.2509"/>
    <s v="IT Management"/>
    <n v="27"/>
    <n v="8"/>
    <e v="#REF!"/>
    <n v="2013"/>
    <n v="2"/>
    <s v="St. Louis, MO-IL"/>
    <s v="St. Louis"/>
    <s v="Saint Louis"/>
    <x v="32"/>
  </r>
  <r>
    <n v="1488"/>
    <s v="https://www.inc.com/profile/2a-consulting"/>
    <s v="2A Consulting"/>
    <s v="2a.consulting"/>
    <s v="6.3 Million"/>
    <n v="6300000"/>
    <n v="277.18439999999998"/>
    <s v="Advertising &amp; Marketing"/>
    <n v="36"/>
    <n v="17"/>
    <e v="#REF!"/>
    <n v="2010"/>
    <n v="3"/>
    <s v="Seattle"/>
    <s v="Seattle"/>
    <s v="Seattle"/>
    <x v="11"/>
  </r>
  <r>
    <n v="1489"/>
    <s v="https://www.inc.com/profile/flux7"/>
    <s v="Flux7"/>
    <s v="flux7.com"/>
    <s v="4.9 Million"/>
    <n v="4900000"/>
    <n v="277.16570000000002"/>
    <s v="IT System Development"/>
    <n v="59"/>
    <n v="12"/>
    <e v="#REF!"/>
    <n v="2013"/>
    <n v="2"/>
    <s v="Austin"/>
    <s v="Austin"/>
    <s v="Austin"/>
    <x v="2"/>
  </r>
  <r>
    <n v="1490"/>
    <s v="https://www.inc.com/profile/famous-toastery"/>
    <s v="Famous Toastery"/>
    <s v="ownatoastery.com"/>
    <s v="34.2 Million"/>
    <n v="34200000"/>
    <n v="277.01949999999999"/>
    <s v="Food &amp; Beverage"/>
    <n v="1190"/>
    <n v="315"/>
    <e v="#REF!"/>
    <n v="2005"/>
    <n v="2"/>
    <s v="Charlotte"/>
    <s v="Charlotte"/>
    <s v="Davidson"/>
    <x v="18"/>
  </r>
  <r>
    <n v="1491"/>
    <s v="https://www.inc.com/profile/vac2go"/>
    <s v="Vac2Go"/>
    <s v="vac2go.com"/>
    <s v="12.3 Million"/>
    <n v="12300000"/>
    <n v="276.87479999999999"/>
    <s v="Business Products &amp; Services"/>
    <n v="20"/>
    <n v="8"/>
    <e v="#REF!"/>
    <n v="2012"/>
    <n v="3"/>
    <s v="Louisville/Jefferson County, KY-IN"/>
    <s v="Louisville/Jefferson County"/>
    <s v="LaGrange"/>
    <x v="14"/>
  </r>
  <r>
    <n v="1492"/>
    <s v="https://www.inc.com/profile/ita-international"/>
    <s v="ITA International"/>
    <s v="http://ita-intl.com"/>
    <s v="62.4 Million"/>
    <n v="62400000"/>
    <n v="276.72120000000001"/>
    <s v="Government Services"/>
    <n v="352"/>
    <n v="200"/>
    <e v="#REF!"/>
    <n v="2000"/>
    <n v="7"/>
    <s v="Virginia Beach"/>
    <s v="Virginia Beach"/>
    <s v="YORKTOWN"/>
    <x v="7"/>
  </r>
  <r>
    <n v="1493"/>
    <s v="https://www.inc.com/profile/raw-sugar-living"/>
    <s v="Raw Sugar Living"/>
    <s v="rawsugarliving.com"/>
    <s v="25.8 Million"/>
    <n v="25800000"/>
    <n v="276.31360000000001"/>
    <s v="Consumer Products &amp; Services"/>
    <n v="15"/>
    <n v="4"/>
    <e v="#REF!"/>
    <n v="2014"/>
    <n v="1"/>
    <s v="Los Angeles"/>
    <s v="Los Angeles"/>
    <s v="Sherman Oaks"/>
    <x v="9"/>
  </r>
  <r>
    <n v="1494"/>
    <s v="https://www.inc.com/profile/devbridge"/>
    <s v="Devbridge"/>
    <s v="devbridge.com"/>
    <s v="39 Million"/>
    <n v="39000000"/>
    <n v="276.25029999999998"/>
    <s v="Software"/>
    <n v="433"/>
    <n v="155"/>
    <e v="#REF!"/>
    <n v="2008"/>
    <n v="7"/>
    <s v="Chicago"/>
    <s v="Chicago"/>
    <s v="Chicago"/>
    <x v="27"/>
  </r>
  <r>
    <n v="1495"/>
    <s v="https://www.inc.com/profile/aml-rightsource"/>
    <s v="AML RightSource"/>
    <s v="http://amlrightsource.com"/>
    <s v="52.6 Million"/>
    <n v="52600000"/>
    <n v="276.18060000000003"/>
    <s v="Financial Services"/>
    <n v="500"/>
    <n v="150"/>
    <e v="#REF!"/>
    <n v="2004"/>
    <n v="1"/>
    <s v="Cleveland"/>
    <s v="Cleveland"/>
    <s v="Cleveland"/>
    <x v="8"/>
  </r>
  <r>
    <n v="1496"/>
    <s v="https://www.inc.com/profile/rozalado"/>
    <s v="Rozalado"/>
    <s v="rozaladocleaning.com"/>
    <s v="4 Million"/>
    <n v="4000000"/>
    <n v="276.09660000000002"/>
    <s v="Business Products &amp; Services"/>
    <n v="250"/>
    <n v="50"/>
    <e v="#REF!"/>
    <n v="2012"/>
    <n v="1"/>
    <s v="Chicago"/>
    <s v="Chicago"/>
    <s v="Chicago"/>
    <x v="27"/>
  </r>
  <r>
    <n v="1497"/>
    <s v="https://www.inc.com/profile/hayes-healthcare"/>
    <s v="Hayes Healthcare"/>
    <s v="hayeslocums.com"/>
    <s v="120.4 Million"/>
    <n v="120400000"/>
    <n v="275.96480000000003"/>
    <s v="Health"/>
    <n v="199"/>
    <n v="58"/>
    <e v="#REF!"/>
    <n v="2012"/>
    <n v="2"/>
    <s v="Miami"/>
    <s v="Miami"/>
    <s v="Ft. Lauderdale"/>
    <x v="5"/>
  </r>
  <r>
    <n v="1498"/>
    <s v="https://www.inc.com/profile/grant-enterprises"/>
    <s v="Grant Enterprises"/>
    <s v="onlinesellingexperiment.com"/>
    <s v="6.9 Million"/>
    <n v="6900000"/>
    <n v="275.83190000000002"/>
    <s v="Retail"/>
    <n v="10"/>
    <n v="5"/>
    <e v="#REF!"/>
    <n v="2013"/>
    <n v="2"/>
    <s v="Minneapolis"/>
    <s v="Minneapolis"/>
    <s v="Minneapolis"/>
    <x v="22"/>
  </r>
  <r>
    <n v="1499"/>
    <s v="https://www.inc.com/profile/disruptive-advertising"/>
    <s v="Disruptive Advertising"/>
    <s v="disruptiveadvertising.com"/>
    <s v="14.6 Million"/>
    <n v="14600000"/>
    <n v="275.81869999999998"/>
    <s v="Advertising &amp; Marketing"/>
    <n v="120"/>
    <n v="31"/>
    <e v="#REF!"/>
    <n v="2013"/>
    <n v="3"/>
    <s v="Provo-Orem, UT"/>
    <s v="Provo-Orem"/>
    <s v="Lindon"/>
    <x v="16"/>
  </r>
  <r>
    <n v="1500"/>
    <s v="https://www.inc.com/profile/proforma-angelini-diamond-solutions"/>
    <s v="Proforma Angelini + Diamond Solutions"/>
    <s v="ads.proforma.com"/>
    <s v="2.6 Million"/>
    <n v="2600000"/>
    <n v="275.80650000000003"/>
    <s v="Business Products &amp; Services"/>
    <n v="4"/>
    <n v="2"/>
    <e v="#REF!"/>
    <n v="2015"/>
    <n v="2"/>
    <s v="Houston"/>
    <s v="Houston"/>
    <s v="Cypress"/>
    <x v="2"/>
  </r>
  <r>
    <n v="1501"/>
    <s v="https://www.inc.com/profile/softeq-development"/>
    <s v="Softeq Development"/>
    <s v="softeq.com"/>
    <s v="14.1 Million"/>
    <n v="14100000"/>
    <n v="275.79570000000001"/>
    <s v="Software"/>
    <n v="285"/>
    <n v="185"/>
    <e v="#REF!"/>
    <n v="1997"/>
    <n v="2"/>
    <s v="Houston"/>
    <s v="Houston"/>
    <s v="Houston"/>
    <x v="2"/>
  </r>
  <r>
    <n v="1502"/>
    <s v="https://www.inc.com/profile/dream-finders-homes"/>
    <s v="Dream Finders Homes"/>
    <s v="dreamfindershomes.com"/>
    <s v="524.4 Million"/>
    <n v="524400000"/>
    <n v="275.44549999999998"/>
    <s v="Construction"/>
    <n v="280"/>
    <n v="200"/>
    <e v="#REF!"/>
    <n v="2008"/>
    <n v="9"/>
    <s v="Jacksonville, FL"/>
    <s v="Jacksonville"/>
    <s v="Jacksonville"/>
    <x v="5"/>
  </r>
  <r>
    <n v="1503"/>
    <s v="https://www.inc.com/profile/proequity-asset-management"/>
    <s v="ProEquity Asset Management"/>
    <s v="proequityam.com"/>
    <s v="5.9 Million"/>
    <n v="5900000"/>
    <n v="275.39400000000001"/>
    <s v="Real Estate"/>
    <n v="33"/>
    <n v="13"/>
    <e v="#REF!"/>
    <n v="2011"/>
    <n v="2"/>
    <s v="Austin"/>
    <s v="Austin"/>
    <s v="El Dorado Hills"/>
    <x v="9"/>
  </r>
  <r>
    <n v="1504"/>
    <s v="https://www.inc.com/profile/rise-brands"/>
    <s v="Rise Brands"/>
    <s v="risebrands.com"/>
    <s v="21.6 Million"/>
    <n v="21600000"/>
    <n v="275.28429999999997"/>
    <s v="Advertising &amp; Marketing"/>
    <n v="219"/>
    <n v="45"/>
    <e v="#REF!"/>
    <n v="2013"/>
    <n v="2"/>
    <s v="Columbus, OH"/>
    <s v="Columbus"/>
    <s v="Columbus"/>
    <x v="8"/>
  </r>
  <r>
    <n v="1505"/>
    <s v="https://www.inc.com/profile/idealfurniturekozyfurniture"/>
    <s v="iDealFurniture/KozyFurniture"/>
    <s v="idealfurniture.info"/>
    <s v="3.2 Million"/>
    <n v="3200000"/>
    <n v="274.8519"/>
    <s v="Retail"/>
    <n v="1"/>
    <n v="1"/>
    <e v="#REF!"/>
    <n v="1982"/>
    <n v="2"/>
    <s v="Las Vegas, NV"/>
    <s v="Las Vegas"/>
    <s v="Las Vegas"/>
    <x v="29"/>
  </r>
  <r>
    <n v="1506"/>
    <s v="https://www.inc.com/profile/generx-generators"/>
    <s v="GenerX Generators"/>
    <s v="fixmygen.com"/>
    <s v="16.7 Million"/>
    <n v="16700000"/>
    <n v="274.47809999999998"/>
    <s v="Consumer Products &amp; Services"/>
    <n v="54"/>
    <n v="22"/>
    <e v="#REF!"/>
    <n v="2005"/>
    <n v="1"/>
    <s v="Tampa"/>
    <s v="Tampa"/>
    <s v="Oldsmar"/>
    <x v="5"/>
  </r>
  <r>
    <n v="1507"/>
    <s v="https://www.inc.com/profile/team-si"/>
    <s v="Team SI"/>
    <s v="teamsi.com"/>
    <s v="22.2 Million"/>
    <n v="22200000"/>
    <n v="274.3877"/>
    <s v="Advertising &amp; Marketing"/>
    <n v="75"/>
    <n v="49"/>
    <e v="#REF!"/>
    <n v="2010"/>
    <n v="3"/>
    <s v=""/>
    <s v="-"/>
    <s v="Little Rock"/>
    <x v="43"/>
  </r>
  <r>
    <n v="1508"/>
    <s v="https://www.inc.com/profile/picardie-timber-frame"/>
    <s v="Picardie Timber Frame"/>
    <s v="http://thebuildingarts.com"/>
    <s v="2.7 Million"/>
    <n v="2700000"/>
    <n v="273.98630000000003"/>
    <s v="Construction"/>
    <n v="23"/>
    <n v="7"/>
    <e v="#REF!"/>
    <n v="2009"/>
    <n v="1"/>
    <s v=""/>
    <s v="-"/>
    <s v="New Orleans"/>
    <x v="38"/>
  </r>
  <r>
    <n v="1509"/>
    <s v="https://www.inc.com/profile/tarmac"/>
    <s v="Tarmac"/>
    <s v="tarmac.io"/>
    <s v="7.9 Million"/>
    <n v="7900000"/>
    <n v="273.80549999999999"/>
    <s v="Software"/>
    <n v="102"/>
    <n v="25"/>
    <e v="#REF!"/>
    <n v="2012"/>
    <n v="4"/>
    <s v="Minneapolis"/>
    <s v="Minneapolis"/>
    <s v="Shoreview"/>
    <x v="22"/>
  </r>
  <r>
    <n v="1510"/>
    <s v="https://www.inc.com/profile/whirlwind-technologies"/>
    <s v="WhirlWind Technologies"/>
    <s v="wwindtech.com"/>
    <s v="11.1 Million"/>
    <n v="11100000"/>
    <n v="273.50779999999997"/>
    <s v="IT Management"/>
    <n v="45"/>
    <n v="3"/>
    <e v="#REF!"/>
    <n v="2009"/>
    <n v="1"/>
    <s v="Washington, DC"/>
    <s v="Washington"/>
    <s v="Largo"/>
    <x v="21"/>
  </r>
  <r>
    <n v="1511"/>
    <s v="https://www.inc.com/profile/geo-owl"/>
    <s v="Geo Owl"/>
    <s v="geoowl.com"/>
    <s v="8.4 Million"/>
    <n v="8400000"/>
    <n v="273.34359999999998"/>
    <s v="Government Services"/>
    <n v="72"/>
    <n v="22"/>
    <e v="#REF!"/>
    <n v="2013"/>
    <n v="1"/>
    <s v=""/>
    <s v="-"/>
    <s v="Wilmington"/>
    <x v="18"/>
  </r>
  <r>
    <n v="1512"/>
    <s v="https://www.inc.com/profile/flexisales"/>
    <s v="Flexisales"/>
    <s v="flexisales.com"/>
    <s v="3.6 Million"/>
    <n v="3600000"/>
    <n v="273.22199999999998"/>
    <s v="Advertising &amp; Marketing"/>
    <n v="1"/>
    <n v="1"/>
    <e v="#REF!"/>
    <n v="2011"/>
    <n v="2"/>
    <s v="Las Vegas, NV"/>
    <s v="Las Vegas"/>
    <s v="Las Vegas"/>
    <x v="29"/>
  </r>
  <r>
    <n v="1513"/>
    <s v="https://www.inc.com/profile/bleacher-restorators-of-colorado"/>
    <s v="Bleacher Restorators of Colorado"/>
    <s v="brocllc.com"/>
    <s v="3.3 Million"/>
    <n v="3300000"/>
    <n v="273.07049999999998"/>
    <s v="Construction"/>
    <n v="15"/>
    <n v="6"/>
    <e v="#REF!"/>
    <n v="1982"/>
    <n v="1"/>
    <s v="Denver"/>
    <s v="Denver"/>
    <s v="Littleton"/>
    <x v="10"/>
  </r>
  <r>
    <n v="1514"/>
    <s v="https://www.inc.com/profile/black-tie-moving"/>
    <s v="Black Tie Moving"/>
    <s v="blacktiemoving.com"/>
    <s v="10.9 Million"/>
    <n v="10900000"/>
    <n v="272.99549999999999"/>
    <s v="Logistics &amp; Transportation"/>
    <n v="286"/>
    <n v="58"/>
    <e v="#REF!"/>
    <n v="2013"/>
    <n v="3"/>
    <s v="Dallas"/>
    <s v="Dallas"/>
    <s v="Nashville"/>
    <x v="1"/>
  </r>
  <r>
    <n v="1515"/>
    <s v="https://www.inc.com/profile/maven-wave"/>
    <s v="Maven Wave"/>
    <s v="mavenwave.com"/>
    <s v="89.8 Million"/>
    <n v="89800000"/>
    <n v="272.79289999999997"/>
    <s v="Business Products &amp; Services"/>
    <n v="167"/>
    <n v="99"/>
    <e v="#REF!"/>
    <n v="2008"/>
    <n v="3"/>
    <s v="Chicago"/>
    <s v="Chicago"/>
    <s v="Chicago"/>
    <x v="27"/>
  </r>
  <r>
    <n v="1516"/>
    <s v="https://www.inc.com/profile/mountain-state-software-solutions"/>
    <s v="Mountain State Software Solutions"/>
    <s v="ms3-inc.com"/>
    <s v="9 Million"/>
    <n v="9000000"/>
    <n v="272.76100000000002"/>
    <s v="IT System Development"/>
    <n v="51"/>
    <n v="9"/>
    <e v="#REF!"/>
    <n v="2009"/>
    <n v="3"/>
    <s v="Washington, DC"/>
    <s v="Washington"/>
    <s v="Ranson"/>
    <x v="46"/>
  </r>
  <r>
    <n v="1517"/>
    <s v="https://www.inc.com/profile/gateway-multifamily"/>
    <s v="Gateway Multifamily"/>
    <s v="gatewaymultifamily.com"/>
    <s v="3.1 Million"/>
    <n v="3100000"/>
    <n v="272.75630000000001"/>
    <s v="Real Estate"/>
    <n v="5"/>
    <n v="2"/>
    <e v="#REF!"/>
    <n v="2013"/>
    <n v="2"/>
    <s v="St. Louis, MO-IL"/>
    <s v="St. Louis"/>
    <s v="O'Fallon"/>
    <x v="27"/>
  </r>
  <r>
    <n v="1518"/>
    <s v="https://www.inc.com/profile/venture-rei"/>
    <s v="Venture REI"/>
    <s v="venturerei.com"/>
    <s v="9.2 Million"/>
    <n v="9200000"/>
    <n v="272.62560000000002"/>
    <s v="Real Estate"/>
    <n v="150"/>
    <n v="2"/>
    <e v="#REF!"/>
    <n v="2009"/>
    <n v="2"/>
    <s v="Phoenix"/>
    <s v="Phoenix"/>
    <s v="Scottsdale"/>
    <x v="0"/>
  </r>
  <r>
    <n v="1519"/>
    <s v="https://www.inc.com/profile/autopets"/>
    <s v="AutoPets"/>
    <s v="litter-robot.com"/>
    <s v="27.7 Million"/>
    <n v="27700000"/>
    <n v="272.5326"/>
    <s v="Consumer Products &amp; Services"/>
    <n v="77"/>
    <n v="32"/>
    <e v="#REF!"/>
    <n v="2000"/>
    <n v="3"/>
    <s v="Detroit"/>
    <s v="Detroit"/>
    <s v="Auburn Hills"/>
    <x v="20"/>
  </r>
  <r>
    <n v="1520"/>
    <s v="https://www.inc.com/profile/flocknote"/>
    <s v="Flocknote"/>
    <s v="flocknote.com"/>
    <s v="2.1 Million"/>
    <n v="2100000"/>
    <n v="272.3793"/>
    <s v="Software"/>
    <n v="13"/>
    <n v="7"/>
    <e v="#REF!"/>
    <n v="2008"/>
    <n v="1"/>
    <s v="Houston"/>
    <s v="Houston"/>
    <s v="Spring"/>
    <x v="2"/>
  </r>
  <r>
    <n v="1521"/>
    <s v="https://www.inc.com/profile/lowers-risk-group"/>
    <s v="Lowers Risk Group"/>
    <s v="lowersriskgroup.com"/>
    <s v="120.2 Million"/>
    <n v="120200000"/>
    <n v="272.12329999999997"/>
    <s v="Business Products &amp; Services"/>
    <n v="494"/>
    <n v="317"/>
    <e v="#REF!"/>
    <n v="2011"/>
    <n v="6"/>
    <s v="Washington, DC"/>
    <s v="Washington"/>
    <s v="Purcellville"/>
    <x v="7"/>
  </r>
  <r>
    <n v="1522"/>
    <s v="https://www.inc.com/profile/escapology"/>
    <s v="Escapology"/>
    <s v="escapology.com"/>
    <s v="3.9 Million"/>
    <n v="3900000"/>
    <n v="271.7149"/>
    <s v="Travel &amp; Hospitality"/>
    <n v="50"/>
    <n v="15"/>
    <e v="#REF!"/>
    <n v="2014"/>
    <n v="1"/>
    <s v="Orlando, FL"/>
    <s v="Orlando"/>
    <s v="Orlando"/>
    <x v="5"/>
  </r>
  <r>
    <n v="1523"/>
    <s v="https://www.inc.com/profile/aero-accessories"/>
    <s v="Aero Accessories"/>
    <s v="aeroaccessories.us"/>
    <s v="31.1 Million"/>
    <n v="31100000"/>
    <n v="271.23809999999997"/>
    <s v="Manufacturing"/>
    <n v="98"/>
    <n v="19"/>
    <e v="#REF!"/>
    <n v="2007"/>
    <n v="1"/>
    <s v="Miami"/>
    <s v="Miami"/>
    <s v="MIRAMAR"/>
    <x v="5"/>
  </r>
  <r>
    <n v="1524"/>
    <s v="https://www.inc.com/profile/magnolia-innovation"/>
    <s v="Magnolia Innovation"/>
    <s v="magnoliainnovation.com"/>
    <s v="6.9 Million"/>
    <n v="6900000"/>
    <n v="270.89510000000001"/>
    <s v="Business Products &amp; Services"/>
    <n v="21"/>
    <n v="6"/>
    <e v="#REF!"/>
    <n v="2013"/>
    <n v="2"/>
    <s v="New York City"/>
    <s v="New York City"/>
    <s v="HOBOKEN"/>
    <x v="6"/>
  </r>
  <r>
    <n v="1525"/>
    <s v="https://www.inc.com/profile/national-design-build-services"/>
    <s v="National Design Build Services"/>
    <s v="nationaldbs.com"/>
    <s v="39.3 Million"/>
    <n v="39300000"/>
    <n v="270.72989999999999"/>
    <s v="Engineering"/>
    <n v="59"/>
    <n v="17"/>
    <e v="#REF!"/>
    <n v="2007"/>
    <n v="1"/>
    <s v="St. Louis, MO-IL"/>
    <s v="St. Louis"/>
    <s v="St. Louis"/>
    <x v="32"/>
  </r>
  <r>
    <n v="1526"/>
    <s v="https://www.inc.com/profile/tekcom-resources"/>
    <s v="TekCom Resources"/>
    <s v="tekcomresources.com"/>
    <s v="8.9 Million"/>
    <n v="8900000"/>
    <n v="270.62029999999999"/>
    <s v="Telecommunications"/>
    <n v="13"/>
    <n v="7"/>
    <e v="#REF!"/>
    <n v="2005"/>
    <n v="1"/>
    <s v="Philadelphia"/>
    <s v="Philadelphia"/>
    <s v="King of Prussia"/>
    <x v="4"/>
  </r>
  <r>
    <n v="1527"/>
    <s v="https://www.inc.com/profile/rx-savings-solutions"/>
    <s v="Rx Savings Solutions"/>
    <s v="rxsavingssolutions.com"/>
    <s v="9.6 Million"/>
    <n v="9600000"/>
    <n v="270.57389999999998"/>
    <s v="Software"/>
    <n v="100"/>
    <n v="20"/>
    <e v="#REF!"/>
    <n v="2012"/>
    <n v="2"/>
    <s v="Kansas City, MO-KS"/>
    <s v="Kansas City"/>
    <s v="Overland Park"/>
    <x v="26"/>
  </r>
  <r>
    <n v="1528"/>
    <s v="https://www.inc.com/profile/ag-consulting-partners"/>
    <s v="AG Consulting Partners"/>
    <s v="agconsultingpartners.com"/>
    <s v="6.3 Million"/>
    <n v="6300000"/>
    <n v="270.46469999999999"/>
    <s v="Business Products &amp; Services"/>
    <n v="42"/>
    <n v="4"/>
    <e v="#REF!"/>
    <n v="2009"/>
    <n v="1"/>
    <s v="Seattle"/>
    <s v="Seattle"/>
    <s v="Redmond"/>
    <x v="11"/>
  </r>
  <r>
    <n v="1529"/>
    <s v="https://www.inc.com/profile/eck-services"/>
    <s v="Eck Services"/>
    <s v="eckelectric.com"/>
    <s v="5.5 Million"/>
    <n v="5500000"/>
    <n v="269.959"/>
    <s v="Construction"/>
    <n v="31"/>
    <n v="9"/>
    <e v="#REF!"/>
    <n v="2004"/>
    <n v="1"/>
    <s v=""/>
    <s v="-"/>
    <s v="Kingman"/>
    <x v="26"/>
  </r>
  <r>
    <n v="1530"/>
    <s v="https://www.inc.com/profile/legacy-service"/>
    <s v="Legacy Service"/>
    <s v="legacyusa.com"/>
    <s v="37.8 Million"/>
    <n v="37800000"/>
    <n v="269.8546"/>
    <s v="Construction"/>
    <n v="50"/>
    <n v="10"/>
    <e v="#REF!"/>
    <n v="2005"/>
    <n v="2"/>
    <s v="Philadelphia"/>
    <s v="Philadelphia"/>
    <s v="Southampton"/>
    <x v="4"/>
  </r>
  <r>
    <n v="1531"/>
    <s v="https://www.inc.com/profile/strong-together-fitness"/>
    <s v="Strong Together Fitness"/>
    <s v="strongtogetherfitness.com"/>
    <s v="3.3 Million"/>
    <n v="3300000"/>
    <n v="269.76900000000001"/>
    <s v="Consumer Products &amp; Services"/>
    <n v="39"/>
    <n v="8"/>
    <e v="#REF!"/>
    <n v="2006"/>
    <n v="1"/>
    <s v="Allentown-Bethlehem-Easton, PA-NJ"/>
    <s v="Allentown-Bethlehem-Easton"/>
    <s v="Hackettstown"/>
    <x v="6"/>
  </r>
  <r>
    <n v="1532"/>
    <s v="https://www.inc.com/profile/moxie-solar"/>
    <s v="Moxie Solar"/>
    <s v="moxiesolar.com"/>
    <s v="10.1 Million"/>
    <n v="10100000"/>
    <n v="269.7466"/>
    <s v="Energy"/>
    <n v="80"/>
    <n v="9"/>
    <e v="#REF!"/>
    <n v="2008"/>
    <n v="3"/>
    <s v=""/>
    <s v="-"/>
    <s v="North Liberty"/>
    <x v="41"/>
  </r>
  <r>
    <n v="1533"/>
    <s v="https://www.inc.com/profile/veyo"/>
    <s v="Veyo"/>
    <s v="veyo.com"/>
    <s v="182.6 Million"/>
    <n v="182600000"/>
    <n v="269.72820000000002"/>
    <s v="Health"/>
    <n v="512"/>
    <n v="43"/>
    <e v="#REF!"/>
    <n v="2015"/>
    <n v="1"/>
    <s v="San Diego"/>
    <s v="San Diego"/>
    <s v="San Diego"/>
    <x v="9"/>
  </r>
  <r>
    <n v="1534"/>
    <s v="https://www.inc.com/profile/world-insurance-associates"/>
    <s v="World Insurance Associates"/>
    <s v="worldins.net"/>
    <s v="29.6 Million"/>
    <n v="29600000"/>
    <n v="269.63639999999998"/>
    <s v="Insurance"/>
    <n v="195"/>
    <n v="54"/>
    <e v="#REF!"/>
    <n v="2011"/>
    <n v="2"/>
    <s v="New York City"/>
    <s v="New York City"/>
    <s v="Tinton Falls"/>
    <x v="6"/>
  </r>
  <r>
    <n v="1535"/>
    <s v="https://www.inc.com/profile/saviynt"/>
    <s v="Saviynt"/>
    <s v="saviynt.com"/>
    <s v="32.8 Million"/>
    <n v="32799999.999999996"/>
    <n v="269.52370000000002"/>
    <s v="Software"/>
    <n v="300"/>
    <n v="30"/>
    <e v="#REF!"/>
    <n v="2010"/>
    <n v="1"/>
    <s v="Los Angeles"/>
    <s v="Los Angeles"/>
    <s v="El Segundo"/>
    <x v="9"/>
  </r>
  <r>
    <n v="1536"/>
    <s v="https://www.inc.com/profile/wana-brands"/>
    <s v="Wana Brands"/>
    <s v="wanabrands.com"/>
    <s v="18.4 Million"/>
    <n v="18400000"/>
    <n v="269.42410000000001"/>
    <s v="Food &amp; Beverage"/>
    <n v="78"/>
    <n v="71"/>
    <e v="#REF!"/>
    <n v="2010"/>
    <n v="2"/>
    <s v="Boulder, CO"/>
    <s v="Boulder"/>
    <s v="Boulder"/>
    <x v="10"/>
  </r>
  <r>
    <n v="1537"/>
    <s v="https://www.inc.com/profile/cookie-cutters-haircuts-for-kids"/>
    <s v="Cookie Cutters Haircuts for Kids"/>
    <s v="haircutsarefun.com"/>
    <s v="2.8 Million"/>
    <n v="2800000"/>
    <n v="269.39339999999999"/>
    <s v="Consumer Products &amp; Services"/>
    <n v="102"/>
    <n v="42"/>
    <e v="#REF!"/>
    <n v="1994"/>
    <n v="3"/>
    <s v="Salt Lake City"/>
    <s v="Salt Lake City"/>
    <s v="Salt Lake City"/>
    <x v="16"/>
  </r>
  <r>
    <n v="1538"/>
    <s v="https://www.inc.com/profile/wavefly-powered-by-jmf-solutions"/>
    <s v="WaveFly Powered by JMF Solutions"/>
    <s v="wavefly.com"/>
    <s v="7.6 Million"/>
    <n v="7600000"/>
    <n v="269.31610000000001"/>
    <s v="Telecommunications"/>
    <n v="40"/>
    <n v="12"/>
    <e v="#REF!"/>
    <n v="2005"/>
    <n v="4"/>
    <s v=""/>
    <s v="-"/>
    <s v="Daphne"/>
    <x v="23"/>
  </r>
  <r>
    <n v="1539"/>
    <s v="https://www.inc.com/profile/n2grate"/>
    <s v="n2grate"/>
    <s v="n2grate.com"/>
    <s v="160.7 Million"/>
    <n v="160700000"/>
    <n v="269.29109999999997"/>
    <s v="Government Services"/>
    <n v="44"/>
    <n v="18"/>
    <e v="#REF!"/>
    <n v="2010"/>
    <n v="4"/>
    <s v="Washington, DC"/>
    <s v="Washington"/>
    <s v="Greenbelt"/>
    <x v="21"/>
  </r>
  <r>
    <n v="1540"/>
    <s v="https://www.inc.com/profile/fullcontact"/>
    <s v="FullContact"/>
    <s v="fullcontact.com"/>
    <s v="18.4 Million"/>
    <n v="18400000"/>
    <n v="269.14789999999999"/>
    <s v="Business Products &amp; Services"/>
    <n v="168"/>
    <n v="75"/>
    <e v="#REF!"/>
    <n v="2010"/>
    <n v="2"/>
    <s v="Denver"/>
    <s v="Denver"/>
    <s v="Denver"/>
    <x v="10"/>
  </r>
  <r>
    <n v="1541"/>
    <s v="https://www.inc.com/profile/thycotic"/>
    <s v="Thycotic"/>
    <s v="thycotic.com"/>
    <s v="46.7 Million"/>
    <n v="46700000"/>
    <n v="269.05329999999998"/>
    <s v="Software"/>
    <n v="300"/>
    <n v="50"/>
    <e v="#REF!"/>
    <n v="1996"/>
    <n v="7"/>
    <s v="Washington, DC"/>
    <s v="Washington"/>
    <s v="Washington, D.C."/>
    <x v="34"/>
  </r>
  <r>
    <n v="1542"/>
    <s v="https://www.inc.com/profile/spring-dental"/>
    <s v="Spring Dental"/>
    <s v="thespringdental.com"/>
    <s v="22 Million"/>
    <n v="22000000"/>
    <n v="269.01130000000001"/>
    <s v="Health"/>
    <n v="290"/>
    <n v="30"/>
    <e v="#REF!"/>
    <n v="2014"/>
    <n v="1"/>
    <s v="Tulsa, OK"/>
    <s v="Tulsa"/>
    <s v="Jenks"/>
    <x v="42"/>
  </r>
  <r>
    <n v="1543"/>
    <s v="https://www.inc.com/profile/healthcaps"/>
    <s v="HealthCaps"/>
    <s v="healthcaps.net"/>
    <s v="5.2 Million"/>
    <n v="5200000"/>
    <n v="268.87259999999998"/>
    <s v="Health"/>
    <n v="10"/>
    <n v="2"/>
    <e v="#REF!"/>
    <n v="2013"/>
    <n v="2"/>
    <s v="Miami"/>
    <s v="Miami"/>
    <s v="Miami Lakes"/>
    <x v="5"/>
  </r>
  <r>
    <n v="1544"/>
    <s v="https://www.inc.com/profile/boss-retirement-solutions"/>
    <s v="B.O.S.S. Retirement Solutions"/>
    <s v="bossretirement.com"/>
    <s v="8.7 Million"/>
    <n v="8700000"/>
    <n v="268.6139"/>
    <s v="Financial Services"/>
    <n v="32"/>
    <n v="12"/>
    <e v="#REF!"/>
    <n v="2008"/>
    <n v="4"/>
    <s v="Provo-Orem, UT"/>
    <s v="Provo-Orem"/>
    <s v="Lehi"/>
    <x v="16"/>
  </r>
  <r>
    <n v="1545"/>
    <s v="https://www.inc.com/profile/teamson-design-corp"/>
    <s v="Teamson Design Corp."/>
    <s v="teamson.com"/>
    <s v="15.6 Million"/>
    <n v="15600000"/>
    <n v="268.06979999999999"/>
    <s v="Consumer Products &amp; Services"/>
    <n v="60"/>
    <n v="20"/>
    <e v="#REF!"/>
    <n v="1997"/>
    <n v="1"/>
    <s v="New York City"/>
    <s v="New York City"/>
    <s v="bay shore"/>
    <x v="12"/>
  </r>
  <r>
    <n v="1546"/>
    <s v="https://www.inc.com/profile/total-server-solutions"/>
    <s v="Total Server Solutions"/>
    <s v="totalserversolutions.com"/>
    <s v="28.4 Million"/>
    <n v="28400000"/>
    <n v="267.75659999999999"/>
    <s v="IT Management"/>
    <n v="94"/>
    <n v="27"/>
    <e v="#REF!"/>
    <n v="2005"/>
    <n v="3"/>
    <s v="Atlanta"/>
    <s v="Atlanta"/>
    <s v="Atlanta"/>
    <x v="13"/>
  </r>
  <r>
    <n v="1547"/>
    <s v="https://www.inc.com/profile/the-mix-group"/>
    <s v="The Mix Group"/>
    <s v="http://themixgroup.com"/>
    <s v="7.5 Million"/>
    <n v="7500000"/>
    <n v="267.6395"/>
    <s v="Media"/>
    <n v="29"/>
    <n v="16"/>
    <e v="#REF!"/>
    <n v="2003"/>
    <n v="3"/>
    <s v="Miami"/>
    <s v="Miami"/>
    <s v="Weston"/>
    <x v="5"/>
  </r>
  <r>
    <n v="1548"/>
    <s v="https://www.inc.com/profile/mpact-strategic-consulting"/>
    <s v="Mpact Strategic Consulting"/>
    <s v="http://mpact-consulting.com"/>
    <s v="7.6 Million"/>
    <n v="7600000"/>
    <n v="267.53969999999998"/>
    <s v="Business Products &amp; Services"/>
    <n v="39"/>
    <n v="5"/>
    <e v="#REF!"/>
    <n v="2007"/>
    <n v="2"/>
    <s v="Houston"/>
    <s v="Houston"/>
    <s v="Houston"/>
    <x v="2"/>
  </r>
  <r>
    <n v="1549"/>
    <s v="https://www.inc.com/profile/erp-maestro"/>
    <s v="ERP Maestro"/>
    <s v="erpmaestro.com"/>
    <s v="2.4 Million"/>
    <n v="2400000"/>
    <n v="267.43020000000001"/>
    <s v="Software"/>
    <n v="33"/>
    <n v="20"/>
    <e v="#REF!"/>
    <n v="2013"/>
    <n v="2"/>
    <s v="Miami"/>
    <s v="Miami"/>
    <s v="Plantation"/>
    <x v="5"/>
  </r>
  <r>
    <n v="1550"/>
    <s v="https://www.inc.com/profile/magnolia-boutique"/>
    <s v="Magnolia Boutique"/>
    <s v="magnoliaboutique.com"/>
    <s v="6 Million"/>
    <n v="6000000"/>
    <n v="267.30369999999999"/>
    <s v="Retail"/>
    <n v="14"/>
    <n v="5"/>
    <e v="#REF!"/>
    <n v="2013"/>
    <n v="2"/>
    <s v="Indianapolis, IN"/>
    <s v="Indianapolis"/>
    <s v="Franklin"/>
    <x v="33"/>
  </r>
  <r>
    <n v="1551"/>
    <s v="https://www.inc.com/profile/landsouth-construction"/>
    <s v="LandSouth Construction"/>
    <s v="landsouth.com"/>
    <s v="288.1 Million"/>
    <n v="288100000"/>
    <n v="267.25869999999998"/>
    <s v="Construction"/>
    <n v="108"/>
    <n v="80"/>
    <e v="#REF!"/>
    <n v="1998"/>
    <n v="3"/>
    <s v="Jacksonville, FL"/>
    <s v="Jacksonville"/>
    <s v="Jacksonville"/>
    <x v="5"/>
  </r>
  <r>
    <n v="1552"/>
    <s v="https://www.inc.com/profile/the-vested-group"/>
    <s v="The Vested Group"/>
    <s v="thevested.com"/>
    <s v="10.7 Million"/>
    <n v="10700000"/>
    <n v="267.19839999999999"/>
    <s v="Business Products &amp; Services"/>
    <n v="56"/>
    <n v="17"/>
    <e v="#REF!"/>
    <n v="2011"/>
    <n v="3"/>
    <s v="Dallas"/>
    <s v="Dallas"/>
    <s v="Plano"/>
    <x v="2"/>
  </r>
  <r>
    <n v="1553"/>
    <s v="https://www.inc.com/profile/cortina-solutions"/>
    <s v="Cortina Solutions"/>
    <s v="cortinasolutions.com"/>
    <s v="2.7 Million"/>
    <n v="2700000"/>
    <n v="267.1003"/>
    <s v="Government Services"/>
    <n v="23"/>
    <n v="8"/>
    <e v="#REF!"/>
    <n v="2012"/>
    <n v="1"/>
    <s v="Huntsville, AL"/>
    <s v="Huntsville"/>
    <s v="Huntsville"/>
    <x v="23"/>
  </r>
  <r>
    <n v="1554"/>
    <s v="https://www.inc.com/profile/lafayette-metal-glass-company"/>
    <s v="Lafayette Metal &amp; Glass Company"/>
    <s v="lmgny.com"/>
    <s v="40.1 Million"/>
    <n v="40100000"/>
    <n v="267.07639999999998"/>
    <s v="Construction"/>
    <n v="111"/>
    <n v="35"/>
    <e v="#REF!"/>
    <n v="1899"/>
    <n v="1"/>
    <s v="New York City"/>
    <s v="New York City"/>
    <s v="Hauppauge"/>
    <x v="12"/>
  </r>
  <r>
    <n v="1555"/>
    <s v="https://www.inc.com/profile/ops-tech-alliance"/>
    <s v="Ops Tech Alliance"/>
    <s v="ops-tech-alliance.com"/>
    <s v="4.4 Million"/>
    <n v="4400000"/>
    <n v="266.64769999999999"/>
    <s v="Security"/>
    <n v="40"/>
    <n v="12"/>
    <e v="#REF!"/>
    <n v="2012"/>
    <n v="2"/>
    <s v="Washington, DC"/>
    <s v="Washington"/>
    <s v="Bowie"/>
    <x v="21"/>
  </r>
  <r>
    <n v="1556"/>
    <s v="https://www.inc.com/profile/time-systems"/>
    <s v="TIME Systems"/>
    <s v="timesystemsllc.com"/>
    <s v="3.3 Million"/>
    <n v="3300000"/>
    <n v="266.63290000000001"/>
    <s v="Government Services"/>
    <n v="48"/>
    <n v="13"/>
    <e v="#REF!"/>
    <n v="2005"/>
    <n v="3"/>
    <s v="Washington, DC"/>
    <s v="Washington"/>
    <s v="Dumfries"/>
    <x v="7"/>
  </r>
  <r>
    <n v="1557"/>
    <s v="https://www.inc.com/profile/lighter-capital"/>
    <s v="Lighter Capital"/>
    <s v="lightercapital.com"/>
    <s v="16 Million"/>
    <n v="16000000"/>
    <n v="266.58260000000001"/>
    <s v="Financial Services"/>
    <n v="56"/>
    <n v="24"/>
    <e v="#REF!"/>
    <n v="2012"/>
    <n v="4"/>
    <s v="Seattle"/>
    <s v="Seattle"/>
    <s v="Seattle"/>
    <x v="11"/>
  </r>
  <r>
    <n v="1558"/>
    <s v="https://www.inc.com/profile/intuitive-web-solutions"/>
    <s v="Intuitive Web Solutions"/>
    <s v="britecore.com"/>
    <s v="13.5 Million"/>
    <n v="13500000"/>
    <n v="266.54000000000002"/>
    <s v="Software"/>
    <n v="220"/>
    <n v="30"/>
    <e v="#REF!"/>
    <n v="2004"/>
    <n v="3"/>
    <s v="Springfield, MO"/>
    <s v="Springfield"/>
    <s v="Springfield"/>
    <x v="32"/>
  </r>
  <r>
    <n v="1559"/>
    <s v="https://www.inc.com/profile/ardent-eagle-solutions"/>
    <s v="Ardent Eagle Solutions"/>
    <s v="ardenteaglesolutions.com"/>
    <s v="11.8 Million"/>
    <n v="11800000"/>
    <n v="266.49119999999999"/>
    <s v="Government Services"/>
    <n v="117"/>
    <n v="21"/>
    <e v="#REF!"/>
    <n v="2012"/>
    <n v="4"/>
    <s v="Tampa"/>
    <s v="Tampa"/>
    <s v="Tampa"/>
    <x v="5"/>
  </r>
  <r>
    <n v="1560"/>
    <s v="https://www.inc.com/profile/boutique-recruiting"/>
    <s v="Boutique Recruiting"/>
    <s v="boutiquerecruiting.com"/>
    <s v="3.3 Million"/>
    <n v="3300000"/>
    <n v="266.18329999999997"/>
    <s v="Human Resources"/>
    <n v="50"/>
    <n v="10"/>
    <e v="#REF!"/>
    <n v="2014"/>
    <n v="1"/>
    <s v="San Diego"/>
    <s v="San Diego"/>
    <s v="San Diego"/>
    <x v="9"/>
  </r>
  <r>
    <n v="1561"/>
    <s v="https://www.inc.com/profile/perkspot"/>
    <s v="PerkSpot"/>
    <s v="perkspot.com"/>
    <s v="16.1 Million"/>
    <n v="16100000.000000002"/>
    <n v="265.80200000000002"/>
    <s v="Human Resources"/>
    <n v="44"/>
    <n v="21"/>
    <e v="#REF!"/>
    <n v="2006"/>
    <n v="1"/>
    <s v="Chicago"/>
    <s v="Chicago"/>
    <s v="Chicago"/>
    <x v="27"/>
  </r>
  <r>
    <n v="1562"/>
    <s v="https://www.inc.com/profile/wambam-fence"/>
    <s v="WamBam Fence"/>
    <s v="wambamfence.com/zippity-outdoor.com"/>
    <s v="7.3 Million"/>
    <n v="7300000"/>
    <n v="265.16590000000002"/>
    <s v="Consumer Products &amp; Services"/>
    <n v="15"/>
    <n v="3"/>
    <e v="#REF!"/>
    <n v="2009"/>
    <n v="1"/>
    <s v="Charlotte"/>
    <s v="Charlotte"/>
    <s v="Charlotte"/>
    <x v="18"/>
  </r>
  <r>
    <n v="1563"/>
    <s v="https://www.inc.com/profile/smr-holdings"/>
    <s v="SMR Holdings"/>
    <s v="smr-worldwide.com"/>
    <s v="25.1 Million"/>
    <n v="25100000"/>
    <n v="264.80439999999999"/>
    <s v="IT Management"/>
    <n v="76"/>
    <n v="20"/>
    <e v="#REF!"/>
    <n v="2014"/>
    <n v="1"/>
    <s v="Charlotte"/>
    <s v="Charlotte"/>
    <s v="Statesville"/>
    <x v="18"/>
  </r>
  <r>
    <n v="1564"/>
    <s v="https://www.inc.com/profile/brown-fox-pllc"/>
    <s v="Brown Fox PLLC"/>
    <s v="brownfoxlaw.com"/>
    <s v="2.8 Million"/>
    <n v="2800000"/>
    <n v="264.75439999999998"/>
    <s v="Business Products &amp; Services"/>
    <n v="14"/>
    <n v="9"/>
    <e v="#REF!"/>
    <n v="2010"/>
    <n v="1"/>
    <s v="Dallas"/>
    <s v="Dallas"/>
    <s v="Dallas"/>
    <x v="2"/>
  </r>
  <r>
    <n v="1565"/>
    <s v="https://www.inc.com/profile/ruckus-marketing"/>
    <s v="Ruckus Marketing"/>
    <s v="ruckusmarketing.com"/>
    <s v="5 Million"/>
    <n v="5000000"/>
    <n v="264.30200000000002"/>
    <s v="Advertising &amp; Marketing"/>
    <n v="25"/>
    <n v="13"/>
    <e v="#REF!"/>
    <n v="2005"/>
    <n v="4"/>
    <s v="New York City"/>
    <s v="New York City"/>
    <s v="New York"/>
    <x v="12"/>
  </r>
  <r>
    <n v="1566"/>
    <s v="https://www.inc.com/profile/pacifica-consulting-services"/>
    <s v="Pacifica Consulting Services"/>
    <s v="geminisolutions.com"/>
    <s v="12.7 Million"/>
    <n v="12700000"/>
    <n v="264.18889999999999"/>
    <s v="IT System Development"/>
    <n v="400"/>
    <n v="120"/>
    <e v="#REF!"/>
    <n v="2012"/>
    <n v="3"/>
    <s v="St. Louis, MO-IL"/>
    <s v="St. Louis"/>
    <s v="St. Louis"/>
    <x v="32"/>
  </r>
  <r>
    <n v="1567"/>
    <s v="https://www.inc.com/profile/zerto"/>
    <s v="Zerto"/>
    <s v="zerto.com"/>
    <s v="114.4 Million"/>
    <n v="114400000"/>
    <n v="263.99919999999997"/>
    <s v="IT Management"/>
    <n v="700"/>
    <n v="300"/>
    <e v="#REF!"/>
    <n v="2009"/>
    <n v="2"/>
    <s v="Boston"/>
    <s v="Boston"/>
    <s v="Boston"/>
    <x v="24"/>
  </r>
  <r>
    <n v="1568"/>
    <s v="https://www.inc.com/profile/garland-technology"/>
    <s v="Garland Technology"/>
    <s v="garlandtechnology.com"/>
    <s v="11.6 Million"/>
    <n v="11600000"/>
    <n v="263.65449999999998"/>
    <s v="Computer Hardware"/>
    <n v="49"/>
    <n v="16"/>
    <e v="#REF!"/>
    <n v="2011"/>
    <n v="3"/>
    <s v=""/>
    <s v="-"/>
    <s v="Buffalo"/>
    <x v="12"/>
  </r>
  <r>
    <n v="1569"/>
    <s v="https://www.inc.com/profile/cirruslabs"/>
    <s v="CirrusLabs"/>
    <s v="cirruslabs.io"/>
    <s v="18.4 Million"/>
    <n v="18400000"/>
    <n v="263.44349999999997"/>
    <s v="IT Services"/>
    <n v="144"/>
    <n v="25"/>
    <e v="#REF!"/>
    <n v="2005"/>
    <n v="1"/>
    <s v="Atlanta"/>
    <s v="Atlanta"/>
    <s v="ALPHARETTA"/>
    <x v="13"/>
  </r>
  <r>
    <n v="1570"/>
    <s v="https://www.inc.com/profile/northwest-healthcare"/>
    <s v="Northwest Healthcare"/>
    <s v="northwesthealthcare.com"/>
    <s v="5.4 Million"/>
    <n v="5400000"/>
    <n v="263.43200000000002"/>
    <s v="Health"/>
    <n v="160"/>
    <n v="35"/>
    <e v="#REF!"/>
    <n v="1999"/>
    <n v="3"/>
    <s v=""/>
    <s v="-"/>
    <s v="Vancouver"/>
    <x v="11"/>
  </r>
  <r>
    <n v="1571"/>
    <s v="https://www.inc.com/profile/vividfront"/>
    <s v="VividFront"/>
    <s v="vividfront.com"/>
    <s v="2.9 Million"/>
    <n v="2900000"/>
    <n v="263.36509999999998"/>
    <s v="Advertising &amp; Marketing"/>
    <n v="19"/>
    <n v="9"/>
    <e v="#REF!"/>
    <n v="2009"/>
    <n v="1"/>
    <s v="Cleveland"/>
    <s v="Cleveland"/>
    <s v="Cleveland"/>
    <x v="8"/>
  </r>
  <r>
    <n v="1572"/>
    <s v="https://www.inc.com/profile/auditmacs"/>
    <s v="Auditmacs"/>
    <s v="auditmacs.com"/>
    <s v="18.9 Million"/>
    <n v="18900000"/>
    <n v="262.78179999999998"/>
    <s v="Telecommunications"/>
    <n v="67"/>
    <n v="50"/>
    <e v="#REF!"/>
    <n v="2003"/>
    <n v="4"/>
    <s v="Jacksonville, FL"/>
    <s v="Jacksonville"/>
    <s v="Jacksonville"/>
    <x v="5"/>
  </r>
  <r>
    <n v="1573"/>
    <s v="https://www.inc.com/profile/nationwide-it-services"/>
    <s v="Nationwide IT Services"/>
    <s v="nw-its.com"/>
    <s v="17.9 Million"/>
    <n v="17900000"/>
    <n v="262.47910000000002"/>
    <s v="IT Management"/>
    <n v="112"/>
    <n v="34"/>
    <e v="#REF!"/>
    <n v="2006"/>
    <n v="4"/>
    <s v="Washington, DC"/>
    <s v="Washington"/>
    <s v="Fairfax"/>
    <x v="7"/>
  </r>
  <r>
    <n v="1574"/>
    <s v="https://www.inc.com/profile/bespoke-sports-entertainment"/>
    <s v="Bespoke Sports &amp; Entertainment"/>
    <s v="bespokesportsmarketing.com"/>
    <s v="6.1 Million"/>
    <n v="6100000"/>
    <n v="262.41390000000001"/>
    <s v="Advertising &amp; Marketing"/>
    <n v="14"/>
    <n v="7"/>
    <e v="#REF!"/>
    <n v="2014"/>
    <n v="1"/>
    <s v="Charlotte"/>
    <s v="Charlotte"/>
    <s v="Charlotte"/>
    <x v="18"/>
  </r>
  <r>
    <n v="1575"/>
    <s v="https://www.inc.com/profile/hero-digital"/>
    <s v="Hero Digital"/>
    <s v="herodigital.com"/>
    <s v="48.5 Million"/>
    <n v="48500000"/>
    <n v="262.34030000000001"/>
    <s v="Advertising &amp; Marketing"/>
    <n v="221"/>
    <n v="37"/>
    <e v="#REF!"/>
    <n v="2014"/>
    <n v="2"/>
    <s v="San Francisco"/>
    <s v="San Francisco"/>
    <s v="San Francisco"/>
    <x v="9"/>
  </r>
  <r>
    <n v="1576"/>
    <s v="https://www.inc.com/profile/diversified"/>
    <s v="Diversified"/>
    <s v="http://diversifiedus.com"/>
    <s v="741.4 Million"/>
    <n v="741400000"/>
    <n v="262.3297"/>
    <s v="Business Products &amp; Services"/>
    <n v="1880"/>
    <n v="360"/>
    <e v="#REF!"/>
    <n v="1993"/>
    <n v="4"/>
    <s v="New York City"/>
    <s v="New York City"/>
    <s v="Kenilworth"/>
    <x v="6"/>
  </r>
  <r>
    <n v="1577"/>
    <s v="https://www.inc.com/profile/credence-management-solutions"/>
    <s v="Credence Management Solutions"/>
    <s v="credence-llc.com"/>
    <s v="117.6 Million"/>
    <n v="117600000"/>
    <n v="262.27210000000002"/>
    <s v="Government Services"/>
    <n v="646"/>
    <n v="167"/>
    <e v="#REF!"/>
    <n v="2005"/>
    <n v="8"/>
    <s v="Washington, DC"/>
    <s v="Washington"/>
    <s v="Vienna"/>
    <x v="7"/>
  </r>
  <r>
    <n v="1578"/>
    <s v="https://www.inc.com/profile/viewsport-international"/>
    <s v="ViewSport International"/>
    <s v="http://viewsport.com"/>
    <s v="7 Million"/>
    <n v="7000000"/>
    <n v="262.05279999999999"/>
    <s v="Manufacturing"/>
    <n v="4"/>
    <n v="5"/>
    <e v="#REF!"/>
    <n v="2010"/>
    <n v="1"/>
    <s v="Rochester, NY"/>
    <s v="Rochester"/>
    <s v="Rochester"/>
    <x v="12"/>
  </r>
  <r>
    <n v="1579"/>
    <s v="https://www.inc.com/profile/stack-construction-technologies"/>
    <s v="Stack Construction Technologies"/>
    <s v="http://stackct.com"/>
    <s v="4.3 Million"/>
    <n v="4300000"/>
    <n v="262.00080000000003"/>
    <s v="Software"/>
    <n v="47"/>
    <n v="17"/>
    <e v="#REF!"/>
    <n v="2012"/>
    <n v="3"/>
    <s v="Cincinnati"/>
    <s v="Cincinnati"/>
    <s v="Cincinnati"/>
    <x v="8"/>
  </r>
  <r>
    <n v="1580"/>
    <s v="https://www.inc.com/profile/mequilibriumnew-life-solution"/>
    <s v="meQuilibrium/New Life Solution"/>
    <s v="mequilibrium.com"/>
    <s v="5.3 Million"/>
    <n v="5300000"/>
    <n v="261.9162"/>
    <s v="Human Resources"/>
    <n v="50"/>
    <n v="30"/>
    <e v="#REF!"/>
    <n v="2011"/>
    <n v="1"/>
    <s v="Boston"/>
    <s v="Boston"/>
    <s v="Boston"/>
    <x v="24"/>
  </r>
  <r>
    <n v="1581"/>
    <s v="https://www.inc.com/profile/myles-apparel"/>
    <s v="Myles Apparel"/>
    <s v="mylesapparel.com"/>
    <s v="2.5 Million"/>
    <n v="2500000"/>
    <n v="261.86320000000001"/>
    <s v="Consumer Products &amp; Services"/>
    <n v="6"/>
    <n v="2"/>
    <e v="#REF!"/>
    <n v="2014"/>
    <n v="1"/>
    <s v="San Francisco"/>
    <s v="San Francisco"/>
    <s v="San Francisco"/>
    <x v="9"/>
  </r>
  <r>
    <n v="1582"/>
    <s v="https://www.inc.com/profile/malka"/>
    <s v="Malka"/>
    <s v="malkamedia.com"/>
    <s v="6 Million"/>
    <n v="6000000"/>
    <n v="261.6157"/>
    <s v="Media"/>
    <n v="59"/>
    <n v="16"/>
    <e v="#REF!"/>
    <n v="2013"/>
    <n v="2"/>
    <s v="New York City"/>
    <s v="New York City"/>
    <s v="Jersey City"/>
    <x v="6"/>
  </r>
  <r>
    <n v="1583"/>
    <s v="https://www.inc.com/profile/bigbinary"/>
    <s v="BigBinary"/>
    <s v="bigbinary.com"/>
    <s v="3.4 Million"/>
    <n v="3400000"/>
    <n v="261.13799999999998"/>
    <s v="Software"/>
    <n v="60"/>
    <n v="20"/>
    <e v="#REF!"/>
    <n v="2011"/>
    <n v="3"/>
    <s v="San Francisco"/>
    <s v="San Francisco"/>
    <s v="San Francisco"/>
    <x v="9"/>
  </r>
  <r>
    <n v="1584"/>
    <s v="https://www.inc.com/profile/epic-property-management"/>
    <s v="Epic Property Management"/>
    <s v="epicpropertymanagement.com"/>
    <s v="3.2 Million"/>
    <n v="3200000"/>
    <n v="260.02190000000002"/>
    <s v="Real Estate"/>
    <n v="20"/>
    <n v="2"/>
    <e v="#REF!"/>
    <n v="2009"/>
    <n v="1"/>
    <s v="Detroit"/>
    <s v="Detroit"/>
    <s v="Southgate"/>
    <x v="20"/>
  </r>
  <r>
    <n v="1585"/>
    <s v="https://www.inc.com/profile/goldfish-swim-school-franchising"/>
    <s v="Goldfish Swim School Franchising"/>
    <s v="goldfishswimschool.com"/>
    <s v="7.6 Million"/>
    <n v="7600000"/>
    <n v="259.9332"/>
    <s v="Education"/>
    <n v="37"/>
    <n v="13"/>
    <e v="#REF!"/>
    <n v="2009"/>
    <n v="5"/>
    <s v="Detroit"/>
    <s v="Detroit"/>
    <s v="Troy"/>
    <x v="20"/>
  </r>
  <r>
    <n v="1586"/>
    <s v="https://www.inc.com/profile/projectmanagercom"/>
    <s v="ProjectManager.com"/>
    <s v="projectmanager.com"/>
    <s v="4.9 Million"/>
    <n v="4900000"/>
    <n v="259.42529999999999"/>
    <s v="Software"/>
    <n v="16"/>
    <n v="6"/>
    <e v="#REF!"/>
    <n v="2008"/>
    <n v="1"/>
    <s v="Austin"/>
    <s v="Austin"/>
    <s v="Austin"/>
    <x v="2"/>
  </r>
  <r>
    <n v="1587"/>
    <s v="https://www.inc.com/profile/terra-exports"/>
    <s v="Terra Exports"/>
    <s v="terraexports.com"/>
    <s v="48.9 Million"/>
    <n v="48900000"/>
    <n v="259.33019999999999"/>
    <s v="Food &amp; Beverage"/>
    <n v="22"/>
    <n v="8"/>
    <e v="#REF!"/>
    <n v="2012"/>
    <n v="2"/>
    <s v="Las Vegas, NV"/>
    <s v="Las Vegas"/>
    <s v="Las Vegas"/>
    <x v="29"/>
  </r>
  <r>
    <n v="1588"/>
    <s v="https://www.inc.com/profile/purchasing-group"/>
    <s v="Purchasing Group"/>
    <s v="serioussportsdistribution.com"/>
    <s v="6.4 Million"/>
    <n v="6400000"/>
    <n v="258.61079999999998"/>
    <s v="Consumer Products &amp; Services"/>
    <n v="8"/>
    <n v="6"/>
    <e v="#REF!"/>
    <n v="2013"/>
    <n v="2"/>
    <s v="Miami"/>
    <s v="Miami"/>
    <s v="Pompano Beach"/>
    <x v="5"/>
  </r>
  <r>
    <n v="1589"/>
    <s v="https://www.inc.com/profile/cloudticity"/>
    <s v="Cloudticity"/>
    <s v="cloudticity.com"/>
    <s v="7.4 Million"/>
    <n v="7400000"/>
    <n v="258.37619999999998"/>
    <s v="IT Management"/>
    <n v="11"/>
    <n v="4"/>
    <e v="#REF!"/>
    <n v="2011"/>
    <n v="1"/>
    <s v="Seattle"/>
    <s v="Seattle"/>
    <s v="Seattle"/>
    <x v="11"/>
  </r>
  <r>
    <n v="1590"/>
    <s v="https://www.inc.com/profile/a-prentice-ray"/>
    <s v="A. Prentice Ray"/>
    <s v="aprallc.com"/>
    <s v="7 Million"/>
    <n v="7000000"/>
    <n v="258.37529999999998"/>
    <s v="IT Management"/>
    <n v="42"/>
    <n v="10"/>
    <e v="#REF!"/>
    <n v="2014"/>
    <n v="3"/>
    <s v="Washington, DC"/>
    <s v="Washington"/>
    <s v="Wash"/>
    <x v="34"/>
  </r>
  <r>
    <n v="1591"/>
    <s v="https://www.inc.com/profile/martinfederal"/>
    <s v="MartinFederal"/>
    <s v="martinfed.com"/>
    <s v="16.9 Million"/>
    <n v="16900000"/>
    <n v="258.27510000000001"/>
    <s v="Government Services"/>
    <n v="97"/>
    <n v="38"/>
    <e v="#REF!"/>
    <n v="2007"/>
    <n v="3"/>
    <s v="Huntsville, AL"/>
    <s v="Huntsville"/>
    <s v="Huntsville"/>
    <x v="23"/>
  </r>
  <r>
    <n v="1592"/>
    <s v="https://www.inc.com/profile/qfs"/>
    <s v="QFS"/>
    <s v="qfs.net"/>
    <s v="33.5 Million"/>
    <n v="33500000"/>
    <n v="258.202"/>
    <s v="Environmental Services"/>
    <n v="470"/>
    <n v="150"/>
    <e v="#REF!"/>
    <n v="2001"/>
    <n v="4"/>
    <s v="New York City"/>
    <s v="New York City"/>
    <s v="Brooklyn"/>
    <x v="12"/>
  </r>
  <r>
    <n v="1593"/>
    <s v="https://www.inc.com/profile/heaton-dainard-real-estate"/>
    <s v="Heaton Dainard Real Estate"/>
    <s v="heatondainard.com"/>
    <s v="6.6 Million"/>
    <n v="6600000"/>
    <n v="257.98899999999998"/>
    <s v="Real Estate"/>
    <n v="21"/>
    <n v="19"/>
    <e v="#REF!"/>
    <n v="2010"/>
    <n v="4"/>
    <s v="Seattle"/>
    <s v="Seattle"/>
    <s v="Bellevue"/>
    <x v="11"/>
  </r>
  <r>
    <n v="1594"/>
    <s v="https://www.inc.com/profile/five-doors-network"/>
    <s v="Five Doors Network"/>
    <s v="fivedoors.com"/>
    <s v="3.6 Million"/>
    <n v="3600000"/>
    <n v="257.90069999999997"/>
    <s v="Real Estate"/>
    <n v="231"/>
    <n v="78"/>
    <e v="#REF!"/>
    <n v="2014"/>
    <n v="2"/>
    <s v="Baltimore"/>
    <s v="Baltimore"/>
    <s v="Baltimore"/>
    <x v="21"/>
  </r>
  <r>
    <n v="1595"/>
    <s v="https://www.inc.com/profile/greenworks-service-company"/>
    <s v="GreenWorks Service Company"/>
    <s v="greenworksinspections.com"/>
    <s v="2.1 Million"/>
    <n v="2100000"/>
    <n v="257.69349999999997"/>
    <s v="Business Products &amp; Services"/>
    <n v="28"/>
    <n v="7"/>
    <e v="#REF!"/>
    <n v="2009"/>
    <n v="1"/>
    <s v="Dallas"/>
    <s v="Dallas"/>
    <s v="Dallas"/>
    <x v="2"/>
  </r>
  <r>
    <n v="1596"/>
    <s v="https://www.inc.com/profile/becker-logistics"/>
    <s v="Becker Logistics"/>
    <s v="beckerlogistics.com"/>
    <s v="80.5 Million"/>
    <n v="80500000"/>
    <n v="257.67989999999998"/>
    <s v="Logistics &amp; Transportation"/>
    <n v="120"/>
    <n v="36"/>
    <e v="#REF!"/>
    <n v="1997"/>
    <n v="2"/>
    <s v="Chicago"/>
    <s v="Chicago"/>
    <s v="Glendale Heights"/>
    <x v="27"/>
  </r>
  <r>
    <n v="1597"/>
    <s v="https://www.inc.com/profile/gis-surveyors"/>
    <s v="GIS Surveyors"/>
    <s v="gissurveyors.com"/>
    <s v="8.9 Million"/>
    <n v="8900000"/>
    <n v="257.33260000000001"/>
    <s v="Engineering"/>
    <n v="44"/>
    <n v="15"/>
    <e v="#REF!"/>
    <n v="2013"/>
    <n v="2"/>
    <s v="San Diego"/>
    <s v="San Diego"/>
    <s v="Poway"/>
    <x v="9"/>
  </r>
  <r>
    <n v="1598"/>
    <s v="https://www.inc.com/profile/taulia"/>
    <s v="Taulia"/>
    <s v="taulia.com"/>
    <s v="48.8 Million"/>
    <n v="48800000"/>
    <n v="257.05610000000001"/>
    <s v="Software"/>
    <n v="210"/>
    <n v="232"/>
    <e v="#REF!"/>
    <n v="2009"/>
    <n v="1"/>
    <s v="San Francisco"/>
    <s v="San Francisco"/>
    <s v="San Francisco"/>
    <x v="9"/>
  </r>
  <r>
    <n v="1599"/>
    <s v="https://www.inc.com/profile/kensiemae"/>
    <s v="KensieMae"/>
    <s v="kensiemae.com"/>
    <s v="3.5 Million"/>
    <n v="3500000"/>
    <n v="257.03789999999998"/>
    <s v="Software"/>
    <n v="25"/>
    <n v="6"/>
    <e v="#REF!"/>
    <n v="2013"/>
    <n v="1"/>
    <s v=""/>
    <s v="-"/>
    <s v="Eden"/>
    <x v="12"/>
  </r>
  <r>
    <n v="1600"/>
    <s v="https://www.inc.com/profile/advanced-technology-logistics"/>
    <s v="Advanced Technology Logistics"/>
    <s v="atlinc-ga.com"/>
    <s v="21.2 Million"/>
    <n v="21200000"/>
    <n v="256.97089999999997"/>
    <s v="Government Services"/>
    <n v="326"/>
    <n v="58"/>
    <e v="#REF!"/>
    <n v="2009"/>
    <n v="2"/>
    <s v="Atlanta"/>
    <s v="Atlanta"/>
    <s v="Newnan"/>
    <x v="13"/>
  </r>
  <r>
    <n v="1601"/>
    <s v="https://www.inc.com/profile/kingsmen-software"/>
    <s v="Kingsmen Software"/>
    <s v="kingsmensoftware.com"/>
    <s v="5.6 Million"/>
    <n v="5600000"/>
    <n v="256.8528"/>
    <s v="Software"/>
    <n v="40"/>
    <n v="15"/>
    <e v="#REF!"/>
    <n v="2013"/>
    <n v="1"/>
    <s v="Charlotte"/>
    <s v="Charlotte"/>
    <s v="Charlotte"/>
    <x v="18"/>
  </r>
  <r>
    <n v="1602"/>
    <s v="https://www.inc.com/profile/hologenix"/>
    <s v="Hologenix"/>
    <s v="celliant.com"/>
    <s v="3.7 Million"/>
    <n v="3700000"/>
    <n v="256.8116"/>
    <s v="Health"/>
    <n v="7"/>
    <n v="5"/>
    <e v="#REF!"/>
    <n v="2002"/>
    <n v="2"/>
    <s v="Los Angeles"/>
    <s v="Los Angeles"/>
    <s v="Santa Monica"/>
    <x v="9"/>
  </r>
  <r>
    <n v="1603"/>
    <s v="https://www.inc.com/profile/franklin-media"/>
    <s v="Franklin Media"/>
    <s v="franklinmediabooks.com"/>
    <s v="3.4 Million"/>
    <n v="3400000"/>
    <n v="256.68849999999998"/>
    <s v="Retail"/>
    <n v="9"/>
    <n v="3"/>
    <e v="#REF!"/>
    <n v="2012"/>
    <n v="3"/>
    <s v="Dallas"/>
    <s v="Dallas"/>
    <s v="Irving"/>
    <x v="2"/>
  </r>
  <r>
    <n v="1604"/>
    <s v="https://www.inc.com/profile/instinct-dog-behavior-training"/>
    <s v="Instinct Dog Behavior &amp; Training"/>
    <s v="http://instinctdogtraining.com"/>
    <s v="2.2 Million"/>
    <n v="2200000"/>
    <n v="256.54309999999998"/>
    <s v="Consumer Products &amp; Services"/>
    <n v="25"/>
    <n v="10"/>
    <e v="#REF!"/>
    <n v="2009"/>
    <n v="1"/>
    <s v="New York City"/>
    <s v="New York City"/>
    <s v="New York"/>
    <x v="12"/>
  </r>
  <r>
    <n v="1605"/>
    <s v="https://www.inc.com/profile/fulton-grace-realty"/>
    <s v="Fulton Grace Realty"/>
    <s v="fultongrace.com"/>
    <s v="11.5 Million"/>
    <n v="11500000"/>
    <n v="256.45929999999998"/>
    <s v="Real Estate"/>
    <n v="49"/>
    <n v="25"/>
    <e v="#REF!"/>
    <n v="2008"/>
    <n v="5"/>
    <s v="Chicago"/>
    <s v="Chicago"/>
    <s v="Chicago"/>
    <x v="27"/>
  </r>
  <r>
    <n v="1606"/>
    <s v="https://www.inc.com/profile/innovatemap"/>
    <s v="Innovatemap"/>
    <s v="innovatemap.com"/>
    <s v="4 Million"/>
    <n v="4000000"/>
    <n v="256.41649999999998"/>
    <s v="Business Products &amp; Services"/>
    <n v="21"/>
    <n v="7"/>
    <e v="#REF!"/>
    <n v="2014"/>
    <n v="2"/>
    <s v="Indianapolis, IN"/>
    <s v="Indianapolis"/>
    <s v="Indianapolis"/>
    <x v="33"/>
  </r>
  <r>
    <n v="1607"/>
    <s v="https://www.inc.com/profile/ramsey-walker"/>
    <s v="Ramsey &amp; Walker"/>
    <s v="ramsey-walker.com"/>
    <s v="12.1 Million"/>
    <n v="12100000"/>
    <n v="256.3098"/>
    <s v="Construction"/>
    <n v="5"/>
    <n v="2"/>
    <e v="#REF!"/>
    <n v="2012"/>
    <n v="2"/>
    <s v=""/>
    <s v="-"/>
    <s v="Navarre"/>
    <x v="5"/>
  </r>
  <r>
    <n v="1608"/>
    <s v="https://www.inc.com/profile/trufusion"/>
    <s v="TruFusion"/>
    <s v="trufusion.com"/>
    <s v="9.7 Million"/>
    <n v="9700000"/>
    <n v="256.29680000000002"/>
    <s v="Consumer Products &amp; Services"/>
    <n v="649"/>
    <n v="168"/>
    <e v="#REF!"/>
    <n v="2013"/>
    <n v="1"/>
    <s v="Las Vegas, NV"/>
    <s v="Las Vegas"/>
    <s v="Henderson"/>
    <x v="29"/>
  </r>
  <r>
    <n v="1609"/>
    <s v="https://www.inc.com/profile/precise-software-solutions"/>
    <s v="Precise Software Solutions"/>
    <s v="precise-soft.com"/>
    <s v="25.1 Million"/>
    <n v="25100000"/>
    <n v="256.11790000000002"/>
    <s v="IT System Development"/>
    <n v="100"/>
    <n v="20"/>
    <e v="#REF!"/>
    <n v="2003"/>
    <n v="2"/>
    <s v="Washington, DC"/>
    <s v="Washington"/>
    <s v="Rockville"/>
    <x v="21"/>
  </r>
  <r>
    <n v="1610"/>
    <s v="https://www.inc.com/profile/zoco-design"/>
    <s v="ZoCo Design"/>
    <s v="zocodesign.com"/>
    <s v="2 Million"/>
    <n v="2000000"/>
    <n v="256.07510000000002"/>
    <s v="Advertising &amp; Marketing"/>
    <n v="13"/>
    <n v="5"/>
    <e v="#REF!"/>
    <n v="2013"/>
    <n v="1"/>
    <s v="Columbus, OH"/>
    <s v="Columbus"/>
    <s v="Columbus"/>
    <x v="8"/>
  </r>
  <r>
    <n v="1611"/>
    <s v="https://www.inc.com/profile/geolinks"/>
    <s v="GeoLinks"/>
    <s v="geolinks.com"/>
    <s v="14.8 Million"/>
    <n v="14800000"/>
    <n v="255.74639999999999"/>
    <s v="Telecommunications"/>
    <n v="50"/>
    <n v="35"/>
    <e v="#REF!"/>
    <n v="2011"/>
    <n v="3"/>
    <s v="Oxnard-Thousand Oaks-Ventura, CA"/>
    <s v="Oxnard-Thousand Oaks-Ventura"/>
    <s v="Camarillo"/>
    <x v="9"/>
  </r>
  <r>
    <n v="1612"/>
    <s v="https://www.inc.com/profile/formassembly"/>
    <s v="FormAssembly"/>
    <s v="formassembly.com"/>
    <s v="7 Million"/>
    <n v="7000000"/>
    <n v="255.50030000000001"/>
    <s v="Software"/>
    <n v="60"/>
    <n v="15"/>
    <e v="#REF!"/>
    <n v="2006"/>
    <n v="1"/>
    <s v=""/>
    <s v="-"/>
    <s v="Bloomington"/>
    <x v="33"/>
  </r>
  <r>
    <n v="1613"/>
    <s v="https://www.inc.com/profile/uber-bazaar"/>
    <s v="Uber Bazaar"/>
    <s v="uberbazaar.com"/>
    <s v="5.6 Million"/>
    <n v="5600000"/>
    <n v="255.46289999999999"/>
    <s v="Retail"/>
    <n v="18"/>
    <n v="4"/>
    <e v="#REF!"/>
    <n v="2013"/>
    <n v="2"/>
    <s v="Washington, DC"/>
    <s v="Washington"/>
    <s v="Germantown"/>
    <x v="21"/>
  </r>
  <r>
    <n v="1614"/>
    <s v="https://www.inc.com/profile/kiki-larue"/>
    <s v="Kiki LaRue"/>
    <s v="kikilarue.com"/>
    <s v="3.2 Million"/>
    <n v="3200000"/>
    <n v="255.2655"/>
    <s v="Retail"/>
    <n v="13"/>
    <n v="4"/>
    <e v="#REF!"/>
    <n v="2013"/>
    <n v="2"/>
    <s v="Dallas"/>
    <s v="Dallas"/>
    <s v="Roanoke"/>
    <x v="2"/>
  </r>
  <r>
    <n v="1615"/>
    <s v="https://www.inc.com/profile/proforma-brandcentric-solutions"/>
    <s v="Proforma BrandCentric Solutions"/>
    <s v="proformabcs.com"/>
    <s v="4.2 Million"/>
    <n v="4200000"/>
    <n v="255.2654"/>
    <s v="Business Products &amp; Services"/>
    <n v="9"/>
    <n v="4"/>
    <e v="#REF!"/>
    <n v="2005"/>
    <n v="2"/>
    <s v="Raleigh, NC"/>
    <s v="Raleigh"/>
    <s v="Raleigh"/>
    <x v="18"/>
  </r>
  <r>
    <n v="1616"/>
    <s v="https://www.inc.com/profile/popshorts"/>
    <s v="PopShorts"/>
    <s v="popshorts.com"/>
    <s v="2.6 Million"/>
    <n v="2600000"/>
    <n v="255.2527"/>
    <s v="Advertising &amp; Marketing"/>
    <n v="11"/>
    <n v="4"/>
    <e v="#REF!"/>
    <n v="2013"/>
    <n v="2"/>
    <s v="Los Angeles"/>
    <s v="Los Angeles"/>
    <s v="Newport Beach"/>
    <x v="9"/>
  </r>
  <r>
    <n v="1617"/>
    <s v="https://www.inc.com/profile/allied-universal"/>
    <s v="Allied Universal"/>
    <s v="http://aus.com"/>
    <s v="5.8 Billion"/>
    <n v="5800000"/>
    <n v="255.1902"/>
    <s v="Security"/>
    <n v="155000"/>
    <n v="36469"/>
    <e v="#REF!"/>
    <n v="1957"/>
    <n v="10"/>
    <s v="Los Angeles"/>
    <s v="Los Angeles"/>
    <s v="Santa Ana"/>
    <x v="9"/>
  </r>
  <r>
    <n v="1618"/>
    <s v="https://www.inc.com/profile/infinisource-consulting-solutions"/>
    <s v="InfiniSource Consulting Solutions"/>
    <s v="icsfederal.com"/>
    <s v="10 Million"/>
    <n v="10000000"/>
    <n v="254.81319999999999"/>
    <s v="Government Services"/>
    <n v="140"/>
    <n v="60"/>
    <e v="#REF!"/>
    <n v="2008"/>
    <n v="2"/>
    <s v="Washington, DC"/>
    <s v="Washington"/>
    <s v="Reston"/>
    <x v="7"/>
  </r>
  <r>
    <n v="1619"/>
    <s v="https://www.inc.com/profile/540co"/>
    <s v="540.co"/>
    <s v="540.co"/>
    <s v="8.3 Million"/>
    <n v="8300000.0000000009"/>
    <n v="254.78550000000001"/>
    <s v="Government Services"/>
    <n v="28"/>
    <n v="10"/>
    <e v="#REF!"/>
    <n v="2013"/>
    <n v="3"/>
    <s v="Washington, DC"/>
    <s v="Washington"/>
    <s v="Arlington"/>
    <x v="7"/>
  </r>
  <r>
    <n v="1620"/>
    <s v="https://www.inc.com/profile/sauce-labs"/>
    <s v="Sauce Labs"/>
    <s v="saucelabs.com"/>
    <s v="50.6 Million"/>
    <n v="50600000"/>
    <n v="254.74719999999999"/>
    <s v="Software"/>
    <n v="253"/>
    <n v="106"/>
    <e v="#REF!"/>
    <n v="2008"/>
    <n v="4"/>
    <s v="San Francisco"/>
    <s v="San Francisco"/>
    <s v="San Francisco"/>
    <x v="9"/>
  </r>
  <r>
    <n v="1621"/>
    <s v="https://www.inc.com/profile/renaissance-windows-doors"/>
    <s v="Renaissance Windows &amp; Doors"/>
    <s v="renaissancewindowsanddoors.com"/>
    <s v="9.5 Million"/>
    <n v="9500000"/>
    <n v="254.67769999999999"/>
    <s v="Construction"/>
    <n v="29"/>
    <n v="13"/>
    <e v="#REF!"/>
    <n v="1997"/>
    <n v="1"/>
    <s v="Houston"/>
    <s v="Houston"/>
    <s v="Houston"/>
    <x v="2"/>
  </r>
  <r>
    <n v="1622"/>
    <s v="https://www.inc.com/profile/barbee-jackson-insurance"/>
    <s v="Barbee Jackson Insurance"/>
    <s v="barbeejackson.com"/>
    <s v="6.3 Million"/>
    <n v="6300000"/>
    <n v="254.35390000000001"/>
    <s v="Insurance"/>
    <n v="7"/>
    <n v="3"/>
    <e v="#REF!"/>
    <n v="2009"/>
    <n v="1"/>
    <s v=""/>
    <s v="-"/>
    <s v="Crestview"/>
    <x v="5"/>
  </r>
  <r>
    <n v="1623"/>
    <s v="https://www.inc.com/profile/whitestone-branding"/>
    <s v="Whitestone Branding"/>
    <s v="whitestonebranding.com"/>
    <s v="2.8 Million"/>
    <n v="2800000"/>
    <n v="254.21690000000001"/>
    <s v="Advertising &amp; Marketing"/>
    <n v="7"/>
    <n v="3"/>
    <e v="#REF!"/>
    <n v="2013"/>
    <n v="2"/>
    <s v="New York City"/>
    <s v="New York City"/>
    <s v="New York"/>
    <x v="12"/>
  </r>
  <r>
    <n v="1624"/>
    <s v="https://www.inc.com/profile/einstein-peo"/>
    <s v="Einstein PEO"/>
    <s v="http://einsteinhr.com"/>
    <s v="32.8 Million"/>
    <n v="32799999.999999996"/>
    <n v="254.001"/>
    <s v="Human Resources"/>
    <n v="7"/>
    <n v="4"/>
    <e v="#REF!"/>
    <n v="2007"/>
    <n v="3"/>
    <s v="Atlanta"/>
    <s v="Atlanta"/>
    <s v="Duluth"/>
    <x v="13"/>
  </r>
  <r>
    <n v="1625"/>
    <s v="https://www.inc.com/profile/axe-prime"/>
    <s v="Axe Prime"/>
    <s v="http://axeprime.com"/>
    <s v="3.1 Million"/>
    <n v="3100000"/>
    <n v="253.78059999999999"/>
    <s v="Health"/>
    <n v="7"/>
    <n v="3"/>
    <e v="#REF!"/>
    <n v="2015"/>
    <n v="1"/>
    <s v="Philadelphia"/>
    <s v="Philadelphia"/>
    <s v="Mt Laurel"/>
    <x v="6"/>
  </r>
  <r>
    <n v="1626"/>
    <s v="https://www.inc.com/profile/optmyzr"/>
    <s v="Optmyzr"/>
    <s v="optmyzr.com"/>
    <s v="3.8 Million"/>
    <n v="3800000"/>
    <n v="253.75399999999999"/>
    <s v="Advertising &amp; Marketing"/>
    <n v="17"/>
    <n v="6"/>
    <e v="#REF!"/>
    <n v="2014"/>
    <n v="2"/>
    <s v="San Francisco"/>
    <s v="San Francisco"/>
    <s v="Foster City"/>
    <x v="9"/>
  </r>
  <r>
    <n v="1627"/>
    <s v="https://www.inc.com/profile/well-told"/>
    <s v="Well Told"/>
    <s v="welltolddesign.com"/>
    <s v="3.1 Million"/>
    <n v="3100000"/>
    <n v="253.56200000000001"/>
    <s v="Retail"/>
    <n v="6"/>
    <n v="3"/>
    <e v="#REF!"/>
    <n v="2012"/>
    <n v="1"/>
    <s v="Boston"/>
    <s v="Boston"/>
    <s v="West Newbury"/>
    <x v="24"/>
  </r>
  <r>
    <n v="1628"/>
    <s v="https://www.inc.com/profile/camp-gladiator"/>
    <s v="Camp Gladiator"/>
    <s v="campgladiator.com"/>
    <s v="53.3 Million"/>
    <n v="53300000"/>
    <n v="253.49510000000001"/>
    <s v="Consumer Products &amp; Services"/>
    <n v="82"/>
    <n v="38"/>
    <e v="#REF!"/>
    <n v="2008"/>
    <n v="7"/>
    <s v="Austin"/>
    <s v="Austin"/>
    <s v="Austin"/>
    <x v="2"/>
  </r>
  <r>
    <n v="1629"/>
    <s v="https://www.inc.com/profile/mfrg-icon-construction"/>
    <s v="Mfrg-Icon Construction"/>
    <s v="http://mfrg-icon.com"/>
    <s v="89.5 Million"/>
    <n v="89500000"/>
    <n v="253.26750000000001"/>
    <s v="Construction"/>
    <n v="72"/>
    <n v="22"/>
    <e v="#REF!"/>
    <n v="2002"/>
    <n v="1"/>
    <s v="Phoenix"/>
    <s v="Phoenix"/>
    <s v="Scottsdale"/>
    <x v="0"/>
  </r>
  <r>
    <n v="1630"/>
    <s v="https://www.inc.com/profile/metis-solutions"/>
    <s v="Metis Solutions"/>
    <s v="metisolutions.com"/>
    <s v="58.2 Million"/>
    <n v="58200000"/>
    <n v="253.26410000000001"/>
    <s v="Government Services"/>
    <n v="400"/>
    <n v="150"/>
    <e v="#REF!"/>
    <n v="2010"/>
    <n v="6"/>
    <s v="Washington, DC"/>
    <s v="Washington"/>
    <s v="Arlington"/>
    <x v="7"/>
  </r>
  <r>
    <n v="1631"/>
    <s v="https://www.inc.com/profile/rainmaker-ad-ventures"/>
    <s v="Rainmaker Ad Ventures"/>
    <s v="rainmakeradventures.com"/>
    <s v="28.3 Million"/>
    <n v="28300000"/>
    <n v="253.06059999999999"/>
    <s v="Advertising &amp; Marketing"/>
    <n v="9"/>
    <n v="2"/>
    <e v="#REF!"/>
    <n v="2004"/>
    <n v="5"/>
    <s v="Los Angeles"/>
    <s v="Los Angeles"/>
    <s v="Los Angeles"/>
    <x v="9"/>
  </r>
  <r>
    <n v="1632"/>
    <s v="https://www.inc.com/profile/tattersall-companies"/>
    <s v="Tattersall Companies"/>
    <s v="tattersalldistilling.com"/>
    <s v="2.8 Million"/>
    <n v="2800000"/>
    <n v="252.98490000000001"/>
    <s v="Food &amp; Beverage"/>
    <n v="45"/>
    <n v="16"/>
    <e v="#REF!"/>
    <n v="2014"/>
    <n v="1"/>
    <s v="Minneapolis"/>
    <s v="Minneapolis"/>
    <s v="MINNEAPOLIS"/>
    <x v="22"/>
  </r>
  <r>
    <n v="1633"/>
    <s v="https://www.inc.com/profile/the-gfb-gluten-free-bar"/>
    <s v="The GFB: Gluten Free Bar"/>
    <s v="theglutenfreebar.com"/>
    <s v="9.1 Million"/>
    <n v="9100000"/>
    <n v="252.32740000000001"/>
    <s v="Food &amp; Beverage"/>
    <n v="56"/>
    <n v="19"/>
    <e v="#REF!"/>
    <n v="2010"/>
    <n v="1"/>
    <s v=""/>
    <s v="-"/>
    <s v="Grand Rapids"/>
    <x v="20"/>
  </r>
  <r>
    <n v="1634"/>
    <s v="https://www.inc.com/profile/accelerate-solar"/>
    <s v="Accelerate Solar"/>
    <s v="accelerate-solar.com"/>
    <s v="7.3 Million"/>
    <n v="7300000"/>
    <n v="252.1463"/>
    <s v="Construction"/>
    <n v="28"/>
    <n v="20"/>
    <e v="#REF!"/>
    <n v="2012"/>
    <n v="2"/>
    <s v="Charlotte"/>
    <s v="Charlotte"/>
    <s v="Charlotte"/>
    <x v="18"/>
  </r>
  <r>
    <n v="1635"/>
    <s v="https://www.inc.com/profile/callibrity-solutions"/>
    <s v="Callibrity Solutions"/>
    <s v="callibrity.com"/>
    <s v="6.9 Million"/>
    <n v="6900000"/>
    <n v="252.0455"/>
    <s v="Software"/>
    <n v="44"/>
    <n v="9"/>
    <e v="#REF!"/>
    <n v="2007"/>
    <n v="3"/>
    <s v="Cincinnati"/>
    <s v="Cincinnati"/>
    <s v="Blue Ash"/>
    <x v="8"/>
  </r>
  <r>
    <n v="1636"/>
    <s v="https://www.inc.com/profile/construction-plus"/>
    <s v="Construction Plus"/>
    <s v="constructionplus.com"/>
    <s v="3.6 Million"/>
    <n v="3600000"/>
    <n v="251.95419999999999"/>
    <s v="Construction"/>
    <n v="8"/>
    <n v="3"/>
    <e v="#REF!"/>
    <n v="1988"/>
    <n v="1"/>
    <s v=""/>
    <s v="-"/>
    <s v="Knoxville"/>
    <x v="1"/>
  </r>
  <r>
    <n v="1637"/>
    <s v="https://www.inc.com/profile/big-hammer-wines"/>
    <s v="Big Hammer Wines"/>
    <s v="bighammerwines.com"/>
    <s v="2.1 Million"/>
    <n v="2100000"/>
    <n v="251.92230000000001"/>
    <s v="Food &amp; Beverage"/>
    <n v="1"/>
    <n v="1"/>
    <e v="#REF!"/>
    <n v="2009"/>
    <n v="2"/>
    <s v="San Diego"/>
    <s v="San Diego"/>
    <s v="Buellton"/>
    <x v="9"/>
  </r>
  <r>
    <n v="1638"/>
    <s v="https://www.inc.com/profile/tfm-truckload"/>
    <s v="TFM Truckload"/>
    <s v="targetfmi.com"/>
    <s v="12.6 Million"/>
    <n v="12600000"/>
    <n v="251.71100000000001"/>
    <s v="Logistics &amp; Transportation"/>
    <n v="16"/>
    <n v="3"/>
    <e v="#REF!"/>
    <n v="2009"/>
    <n v="5"/>
    <s v="Pittsburgh, PA"/>
    <s v="Pittsburgh"/>
    <s v="Pittsburgh"/>
    <x v="4"/>
  </r>
  <r>
    <n v="1639"/>
    <s v="https://www.inc.com/profile/mortgage-financial-services"/>
    <s v="Mortgage Financial Services"/>
    <s v="dreamlending.com"/>
    <s v="25.1 Million"/>
    <n v="25100000"/>
    <n v="251.57380000000001"/>
    <s v="Financial Services"/>
    <n v="190"/>
    <n v="110"/>
    <e v="#REF!"/>
    <n v="2003"/>
    <n v="4"/>
    <s v="Dallas"/>
    <s v="Dallas"/>
    <s v="San Antonio"/>
    <x v="2"/>
  </r>
  <r>
    <n v="1640"/>
    <s v="https://www.inc.com/profile/the-participation-agency"/>
    <s v="The Participation Agency"/>
    <s v="thisisthepa.com"/>
    <s v="8.4 Million"/>
    <n v="8400000"/>
    <n v="251.5163"/>
    <s v="Advertising &amp; Marketing"/>
    <n v="35"/>
    <n v="10"/>
    <e v="#REF!"/>
    <n v="2011"/>
    <n v="4"/>
    <s v="New York City"/>
    <s v="New York City"/>
    <s v="New York"/>
    <x v="12"/>
  </r>
  <r>
    <n v="1641"/>
    <s v="https://www.inc.com/profile/salesloft"/>
    <s v="SalesLoft"/>
    <s v="salesloft.com"/>
    <s v="26.1 Million"/>
    <n v="26100000"/>
    <n v="251.51390000000001"/>
    <s v="Software"/>
    <n v="320"/>
    <n v="78"/>
    <e v="#REF!"/>
    <n v="2011"/>
    <n v="2"/>
    <s v="Atlanta"/>
    <s v="Atlanta"/>
    <s v="Atlanta"/>
    <x v="13"/>
  </r>
  <r>
    <n v="1642"/>
    <s v="https://www.inc.com/profile/kaizen-technology-partners"/>
    <s v="Kaizen Technology Partners"/>
    <s v="kaizentp.com"/>
    <s v="11.6 Million"/>
    <n v="11600000"/>
    <n v="251.34360000000001"/>
    <s v="IT Management"/>
    <n v="7"/>
    <n v="3"/>
    <e v="#REF!"/>
    <n v="2013"/>
    <n v="3"/>
    <s v="San Francisco"/>
    <s v="San Francisco"/>
    <s v="San Francisco"/>
    <x v="9"/>
  </r>
  <r>
    <n v="1643"/>
    <s v="https://www.inc.com/profile/oppgenetix"/>
    <s v="OppGenetix"/>
    <s v="oppgenetix.com"/>
    <s v="2 Million"/>
    <n v="2000000"/>
    <n v="251.3099"/>
    <s v="Advertising &amp; Marketing"/>
    <n v="14"/>
    <n v="3"/>
    <e v="#REF!"/>
    <n v="2014"/>
    <n v="1"/>
    <s v="Columbus, OH"/>
    <s v="Columbus"/>
    <s v="Worthington"/>
    <x v="8"/>
  </r>
  <r>
    <n v="1644"/>
    <s v="https://www.inc.com/profile/ecogistics"/>
    <s v="Ecogistics"/>
    <s v="ecogistics.org"/>
    <s v="14.3 Million"/>
    <n v="14300000"/>
    <n v="251.05680000000001"/>
    <s v="Logistics &amp; Transportation"/>
    <n v="25"/>
    <n v="10"/>
    <e v="#REF!"/>
    <n v="2009"/>
    <n v="3"/>
    <s v=""/>
    <s v="-"/>
    <s v="Rock Island"/>
    <x v="27"/>
  </r>
  <r>
    <n v="1645"/>
    <s v="https://www.inc.com/profile/staffrehab"/>
    <s v="StaffRehab"/>
    <s v="staffrehab.com"/>
    <s v="13.1 Million"/>
    <n v="13100000"/>
    <n v="250.64109999999999"/>
    <s v="Education"/>
    <n v="25"/>
    <n v="15"/>
    <e v="#REF!"/>
    <n v="2009"/>
    <n v="4"/>
    <s v="Los Angeles"/>
    <s v="Los Angeles"/>
    <s v="Newport Beach"/>
    <x v="9"/>
  </r>
  <r>
    <n v="1646"/>
    <s v="https://www.inc.com/profile/alkemy-partners-instruction-and-design"/>
    <s v="Alkemy Partners Instruction and Design"/>
    <s v="alkemypartners.com"/>
    <s v="2.1 Million"/>
    <n v="2100000"/>
    <n v="250.6396"/>
    <s v="Health"/>
    <n v="5"/>
    <n v="2"/>
    <e v="#REF!"/>
    <n v="2012"/>
    <n v="1"/>
    <s v=""/>
    <s v="-"/>
    <s v="Amherst"/>
    <x v="31"/>
  </r>
  <r>
    <n v="1647"/>
    <s v="https://www.inc.com/profile/explotrain"/>
    <s v="Explotrain"/>
    <s v="explotrain.com"/>
    <s v="2.7 Million"/>
    <n v="2700000"/>
    <n v="250.50700000000001"/>
    <s v="Manufacturing"/>
    <n v="8"/>
    <n v="5"/>
    <e v="#REF!"/>
    <n v="1998"/>
    <n v="2"/>
    <s v=""/>
    <s v="-"/>
    <s v="Fort Walton Beach"/>
    <x v="5"/>
  </r>
  <r>
    <n v="1648"/>
    <s v="https://www.inc.com/profile/healthcare-solutions-direct"/>
    <s v="Healthcare Solutions Direct"/>
    <s v="medicaremedigap.com"/>
    <s v="2.7 Million"/>
    <n v="2700000"/>
    <n v="249.88679999999999"/>
    <s v="Insurance"/>
    <n v="23"/>
    <n v="12"/>
    <e v="#REF!"/>
    <n v="2014"/>
    <n v="1"/>
    <s v="Tampa"/>
    <s v="Tampa"/>
    <s v="Tampa"/>
    <x v="5"/>
  </r>
  <r>
    <n v="1649"/>
    <s v="https://www.inc.com/profile/eaglestone"/>
    <s v="Eaglestone"/>
    <s v="eaglestoneinc.com"/>
    <s v="7.8 Million"/>
    <n v="7800000"/>
    <n v="249.82679999999999"/>
    <s v="Manufacturing"/>
    <n v="38"/>
    <n v="35"/>
    <e v="#REF!"/>
    <n v="1990"/>
    <n v="1"/>
    <s v="Chicago"/>
    <s v="Chicago"/>
    <s v="Saint Charles"/>
    <x v="27"/>
  </r>
  <r>
    <n v="1650"/>
    <s v="https://www.inc.com/profile/floodbreak"/>
    <s v="FloodBreak"/>
    <s v="floodbreak.com"/>
    <s v="12.5 Million"/>
    <n v="12500000"/>
    <n v="249.30600000000001"/>
    <s v="Manufacturing"/>
    <n v="12"/>
    <n v="8"/>
    <e v="#REF!"/>
    <n v="2001"/>
    <n v="2"/>
    <s v="Houston"/>
    <s v="Houston"/>
    <s v="Houston"/>
    <x v="2"/>
  </r>
  <r>
    <n v="1651"/>
    <s v="https://www.inc.com/profile/r2c"/>
    <s v="R2C"/>
    <s v="r2c-inc.com"/>
    <s v="5 Million"/>
    <n v="5000000"/>
    <n v="249.29390000000001"/>
    <s v="Government Services"/>
    <n v="26"/>
    <n v="13"/>
    <e v="#REF!"/>
    <n v="2011"/>
    <n v="1"/>
    <s v="Huntsville, AL"/>
    <s v="Huntsville"/>
    <s v="Huntsville"/>
    <x v="23"/>
  </r>
  <r>
    <n v="1652"/>
    <s v="https://www.inc.com/profile/triad"/>
    <s v="Triad"/>
    <s v="triadfirst.com"/>
    <s v="11.1 Million"/>
    <n v="11100000"/>
    <n v="248.22839999999999"/>
    <s v="Construction"/>
    <n v="46"/>
    <n v="27"/>
    <e v="#REF!"/>
    <n v="2011"/>
    <n v="1"/>
    <s v="Kansas City, MO-KS"/>
    <s v="Kansas City"/>
    <s v="Blue Springs"/>
    <x v="32"/>
  </r>
  <r>
    <n v="1653"/>
    <s v="https://www.inc.com/profile/kerberos-international"/>
    <s v="Kerberos International"/>
    <s v="kerberosinc.com"/>
    <s v="4.1 Million"/>
    <n v="4099999.9999999995"/>
    <n v="248.14869999999999"/>
    <s v="Government Services"/>
    <n v="95"/>
    <n v="4"/>
    <e v="#REF!"/>
    <n v="2006"/>
    <n v="2"/>
    <s v=""/>
    <s v="-"/>
    <s v="Temple"/>
    <x v="2"/>
  </r>
  <r>
    <n v="1654"/>
    <s v="https://www.inc.com/profile/priority-ambulance"/>
    <s v="Priority Ambulance"/>
    <s v="priorityambulance.com"/>
    <s v="145 Million"/>
    <n v="145000000"/>
    <n v="247.92179999999999"/>
    <s v="Health"/>
    <n v="2800"/>
    <n v="1000"/>
    <e v="#REF!"/>
    <n v="2014"/>
    <n v="2"/>
    <s v=""/>
    <s v="-"/>
    <s v="Knoxville"/>
    <x v="1"/>
  </r>
  <r>
    <n v="1655"/>
    <s v="https://www.inc.com/profile/corporate-tax-advisors"/>
    <s v="Corporate Tax Advisors"/>
    <s v="corporatetaxadvisors.com"/>
    <s v="3.2 Million"/>
    <n v="3200000"/>
    <n v="247.8828"/>
    <s v="Financial Services"/>
    <n v="12"/>
    <n v="4"/>
    <e v="#REF!"/>
    <n v="2014"/>
    <n v="1"/>
    <s v="Huntsville, AL"/>
    <s v="Huntsville"/>
    <s v="Huntsville"/>
    <x v="23"/>
  </r>
  <r>
    <n v="1656"/>
    <s v="https://www.inc.com/profile/stride-consulting"/>
    <s v="Stride Consulting"/>
    <s v="stridenyc.com"/>
    <s v="17.4 Million"/>
    <n v="17400000"/>
    <n v="247.85239999999999"/>
    <s v="Software"/>
    <n v="73"/>
    <n v="31"/>
    <e v="#REF!"/>
    <n v="2014"/>
    <n v="2"/>
    <s v="New York City"/>
    <s v="New York City"/>
    <s v="New York"/>
    <x v="12"/>
  </r>
  <r>
    <n v="1657"/>
    <s v="https://www.inc.com/profile/eso-solutions"/>
    <s v="ESO"/>
    <s v="http://eso.com"/>
    <s v="35.9 Million"/>
    <n v="35900000"/>
    <n v="247.79300000000001"/>
    <s v="Software"/>
    <n v="213"/>
    <n v="102"/>
    <e v="#REF!"/>
    <n v="2004"/>
    <n v="7"/>
    <s v="Austin"/>
    <s v="Austin"/>
    <s v="Austin"/>
    <x v="2"/>
  </r>
  <r>
    <n v="1658"/>
    <s v="https://www.inc.com/profile/origami-risk"/>
    <s v="Origami Risk"/>
    <s v="origamirisk.com"/>
    <s v="59.2 Million"/>
    <n v="59200000"/>
    <n v="247.68"/>
    <s v="Software"/>
    <n v="257"/>
    <n v="75"/>
    <e v="#REF!"/>
    <n v="2009"/>
    <n v="2"/>
    <s v="Chicago"/>
    <s v="Chicago"/>
    <s v="Chicago"/>
    <x v="27"/>
  </r>
  <r>
    <n v="1659"/>
    <s v="https://www.inc.com/profile/westview-productions"/>
    <s v="Westview Productions"/>
    <s v="westviewproductions.com"/>
    <s v="5 Million"/>
    <n v="5000000"/>
    <n v="247.5575"/>
    <s v="Construction"/>
    <n v="19"/>
    <n v="9"/>
    <e v="#REF!"/>
    <n v="2004"/>
    <n v="1"/>
    <s v="Denver"/>
    <s v="Denver"/>
    <s v="Arvada"/>
    <x v="10"/>
  </r>
  <r>
    <n v="1660"/>
    <s v="https://www.inc.com/profile/3blue-media"/>
    <s v="3Blue Media"/>
    <s v="3bluemedia.com"/>
    <s v="8.5 Million"/>
    <n v="8500000"/>
    <n v="246.9837"/>
    <s v="Media"/>
    <n v="11"/>
    <n v="3"/>
    <e v="#REF!"/>
    <n v="2011"/>
    <n v="1"/>
    <s v="Miami"/>
    <s v="Miami"/>
    <s v="West Palm Beach"/>
    <x v="5"/>
  </r>
  <r>
    <n v="1661"/>
    <s v="https://www.inc.com/profile/signature-analytics"/>
    <s v="Signature Analytics"/>
    <s v="signatureanalytics.com"/>
    <s v="12 Million"/>
    <n v="12000000"/>
    <n v="246.8322"/>
    <s v="Financial Services"/>
    <n v="89"/>
    <n v="13"/>
    <e v="#REF!"/>
    <n v="2008"/>
    <n v="4"/>
    <s v="San Diego"/>
    <s v="San Diego"/>
    <s v="San Diego"/>
    <x v="9"/>
  </r>
  <r>
    <n v="1662"/>
    <s v="https://www.inc.com/profile/seriously"/>
    <s v="Seriously"/>
    <s v="seriously.com"/>
    <s v="69.4 Million"/>
    <n v="69400000"/>
    <n v="246.4922"/>
    <s v="Media"/>
    <n v="78"/>
    <n v="41"/>
    <e v="#REF!"/>
    <n v="2013"/>
    <n v="2"/>
    <s v="Los Angeles"/>
    <s v="Los Angeles"/>
    <s v="Venice Beach"/>
    <x v="9"/>
  </r>
  <r>
    <n v="1663"/>
    <s v="https://www.inc.com/profile/chefman"/>
    <s v="Chefman"/>
    <s v="chefman.com"/>
    <s v="59.1 Million"/>
    <n v="59100000"/>
    <n v="246.46180000000001"/>
    <s v="Consumer Products &amp; Services"/>
    <n v="65"/>
    <n v="6"/>
    <e v="#REF!"/>
    <n v="2009"/>
    <n v="1"/>
    <s v="New York City"/>
    <s v="New York City"/>
    <s v="Mahwah"/>
    <x v="6"/>
  </r>
  <r>
    <n v="1664"/>
    <s v="https://www.inc.com/profile/twelve-nyc"/>
    <s v="twelve NYC"/>
    <s v="twelvenyc.com"/>
    <s v="30.1 Million"/>
    <n v="30100000"/>
    <n v="246.41"/>
    <s v="Business Products &amp; Services"/>
    <n v="46"/>
    <n v="11"/>
    <e v="#REF!"/>
    <n v="2004"/>
    <n v="2"/>
    <s v="New York City"/>
    <s v="New York City"/>
    <s v="Brooklyn"/>
    <x v="12"/>
  </r>
  <r>
    <n v="1665"/>
    <s v="https://www.inc.com/profile/scorpion"/>
    <s v="Scorpion"/>
    <s v="scorpion.co"/>
    <s v="253.9 Million"/>
    <n v="253900000"/>
    <n v="246.31059999999999"/>
    <s v="Advertising &amp; Marketing"/>
    <n v="653"/>
    <n v="273"/>
    <e v="#REF!"/>
    <n v="2001"/>
    <n v="9"/>
    <s v="Los Angeles"/>
    <s v="Los Angeles"/>
    <s v="Valencia"/>
    <x v="9"/>
  </r>
  <r>
    <n v="1666"/>
    <s v="https://www.inc.com/profile/overdrive-brands"/>
    <s v="Overdrive Brands"/>
    <s v="overdrivebrands.com"/>
    <s v="27.9 Million"/>
    <n v="27900000"/>
    <n v="246.17599999999999"/>
    <s v="Retail"/>
    <n v="17"/>
    <n v="12"/>
    <e v="#REF!"/>
    <n v="2014"/>
    <n v="3"/>
    <s v=""/>
    <s v="-"/>
    <s v="FAYETTEVILLE"/>
    <x v="43"/>
  </r>
  <r>
    <n v="1667"/>
    <s v="https://www.inc.com/profile/it-authorities"/>
    <s v="IT Authorities"/>
    <s v="itauthorities.com"/>
    <s v="33.7 Million"/>
    <n v="33700000"/>
    <n v="245.9999"/>
    <s v="IT Management"/>
    <n v="105"/>
    <n v="115"/>
    <e v="#REF!"/>
    <n v="2006"/>
    <n v="7"/>
    <s v="Tampa"/>
    <s v="Tampa"/>
    <s v="Tampa"/>
    <x v="5"/>
  </r>
  <r>
    <n v="1668"/>
    <s v="https://www.inc.com/profile/macs-ltc-pharmacy-solutions"/>
    <s v="Mac's LTC Pharmacy Solutions"/>
    <s v="macspharmacy.com"/>
    <s v="6.3 Million"/>
    <n v="6300000"/>
    <n v="245.53370000000001"/>
    <s v="Health"/>
    <n v="29"/>
    <n v="6"/>
    <e v="#REF!"/>
    <n v="2012"/>
    <n v="3"/>
    <s v=""/>
    <s v="-"/>
    <s v="Powell"/>
    <x v="1"/>
  </r>
  <r>
    <n v="1669"/>
    <s v="https://www.inc.com/profile/123wscom"/>
    <s v="123ws.com"/>
    <s v="greystarsolutions.com"/>
    <s v="7 Million"/>
    <n v="7000000"/>
    <n v="245.4085"/>
    <s v="Software"/>
    <n v="12"/>
    <n v="5"/>
    <e v="#REF!"/>
    <n v="2001"/>
    <n v="1"/>
    <s v="Atlanta"/>
    <s v="Atlanta"/>
    <s v="Alpharetta"/>
    <x v="13"/>
  </r>
  <r>
    <n v="1670"/>
    <s v="https://www.inc.com/profile/greenlink-financial"/>
    <s v="Greenlink Financial"/>
    <s v="greenlinkfunding.com"/>
    <s v="29.6 Million"/>
    <n v="29600000"/>
    <n v="245.40260000000001"/>
    <s v="Financial Services"/>
    <n v="90"/>
    <n v="40"/>
    <e v="#REF!"/>
    <n v="2014"/>
    <n v="2"/>
    <s v="Los Angeles"/>
    <s v="Los Angeles"/>
    <s v="SANTA ANA"/>
    <x v="9"/>
  </r>
  <r>
    <n v="1671"/>
    <s v="https://www.inc.com/profile/direct-components"/>
    <s v="Direct Components"/>
    <s v="directics.com"/>
    <s v="12 Million"/>
    <n v="12000000"/>
    <n v="245.31059999999999"/>
    <s v="Computer Hardware"/>
    <n v="25"/>
    <n v="15"/>
    <e v="#REF!"/>
    <n v="1998"/>
    <n v="2"/>
    <s v="Tampa"/>
    <s v="Tampa"/>
    <s v="Tampa"/>
    <x v="5"/>
  </r>
  <r>
    <n v="1672"/>
    <s v="https://www.inc.com/profile/seller-labs"/>
    <s v="Seller Labs"/>
    <s v="sellerlabs.com"/>
    <s v="7.6 Million"/>
    <n v="7600000"/>
    <n v="245.15270000000001"/>
    <s v="Software"/>
    <n v="49"/>
    <n v="10"/>
    <e v="#REF!"/>
    <n v="2015"/>
    <n v="2"/>
    <s v=""/>
    <s v="-"/>
    <s v="Athens"/>
    <x v="37"/>
  </r>
  <r>
    <n v="1673"/>
    <s v="https://www.inc.com/profile/jd-precision-plumbing-services"/>
    <s v="JD Precision Plumbing Services"/>
    <s v="jdprecisionplumbing.com"/>
    <s v="3.9 Million"/>
    <n v="3900000"/>
    <n v="244.8468"/>
    <s v="Construction"/>
    <n v="34"/>
    <n v="15"/>
    <e v="#REF!"/>
    <n v="2010"/>
    <n v="2"/>
    <s v="Houston"/>
    <s v="Houston"/>
    <s v="Conroe"/>
    <x v="2"/>
  </r>
  <r>
    <n v="1674"/>
    <s v="https://www.inc.com/profile/nearshore-technology"/>
    <s v="Nearshore Technology"/>
    <s v="nearshoretechnology.com"/>
    <s v="16 Million"/>
    <n v="16000000"/>
    <n v="244.75380000000001"/>
    <s v="IT System Development"/>
    <n v="240"/>
    <n v="72"/>
    <e v="#REF!"/>
    <n v="2013"/>
    <n v="2"/>
    <s v="Atlanta"/>
    <s v="Atlanta"/>
    <s v="Canton"/>
    <x v="13"/>
  </r>
  <r>
    <n v="1675"/>
    <s v="https://www.inc.com/profile/weris"/>
    <s v="Weris"/>
    <s v="weris-inc.com"/>
    <s v="5.1 Million"/>
    <n v="5100000"/>
    <n v="244.29419999999999"/>
    <s v="Government Services"/>
    <n v="50"/>
    <n v="10"/>
    <e v="#REF!"/>
    <n v="2003"/>
    <n v="1"/>
    <s v="Washington, DC"/>
    <s v="Washington"/>
    <s v="Sterling"/>
    <x v="7"/>
  </r>
  <r>
    <n v="1676"/>
    <s v="https://www.inc.com/profile/willowtree"/>
    <s v="WillowTree"/>
    <s v="willowtreeapps.com"/>
    <s v="45.6 Million"/>
    <n v="45600000"/>
    <n v="244.03059999999999"/>
    <s v="Software"/>
    <n v="313"/>
    <n v="111"/>
    <e v="#REF!"/>
    <n v="2007"/>
    <n v="8"/>
    <s v=""/>
    <s v="-"/>
    <s v="Charlottesville"/>
    <x v="7"/>
  </r>
  <r>
    <n v="1677"/>
    <s v="https://www.inc.com/profile/the-dvi-group"/>
    <s v="The DVI Group"/>
    <s v="thedvigroup.com"/>
    <s v="2.7 Million"/>
    <n v="2700000"/>
    <n v="243.97800000000001"/>
    <s v="Advertising &amp; Marketing"/>
    <n v="18"/>
    <n v="7"/>
    <e v="#REF!"/>
    <n v="2000"/>
    <n v="1"/>
    <s v="Atlanta"/>
    <s v="Atlanta"/>
    <s v="Atlanta"/>
    <x v="13"/>
  </r>
  <r>
    <n v="1678"/>
    <s v="https://www.inc.com/profile/rational-interaction"/>
    <s v="Rational Interaction"/>
    <s v="rationalagency.com"/>
    <s v="66.2 Million"/>
    <n v="66200000"/>
    <n v="243.87729999999999"/>
    <s v="Advertising &amp; Marketing"/>
    <n v="293"/>
    <n v="108"/>
    <e v="#REF!"/>
    <n v="2009"/>
    <n v="5"/>
    <s v="Seattle"/>
    <s v="Seattle"/>
    <s v="Seattle"/>
    <x v="11"/>
  </r>
  <r>
    <n v="1679"/>
    <s v="https://www.inc.com/profile/peak-dental-services"/>
    <s v="Peak Dental Services"/>
    <s v="peakdentalservices.com"/>
    <s v="37.7 Million"/>
    <n v="37700000"/>
    <n v="243.77070000000001"/>
    <s v="Health"/>
    <n v="386"/>
    <n v="135"/>
    <e v="#REF!"/>
    <n v="2008"/>
    <n v="3"/>
    <s v=""/>
    <s v="-"/>
    <s v="Colorado Springs"/>
    <x v="10"/>
  </r>
  <r>
    <n v="1680"/>
    <s v="https://www.inc.com/profile/obsidian-solutions-group"/>
    <s v="Obsidian Solutions Group"/>
    <s v="obsidiansg.com"/>
    <s v="38 Million"/>
    <n v="38000000"/>
    <n v="243.7345"/>
    <s v="Government Services"/>
    <n v="145"/>
    <n v="60"/>
    <e v="#REF!"/>
    <n v="2010"/>
    <n v="2"/>
    <s v="Washington, DC"/>
    <s v="Washington"/>
    <s v="Fredericksburg"/>
    <x v="7"/>
  </r>
  <r>
    <n v="1681"/>
    <s v="https://www.inc.com/profile/fairbridge-partners"/>
    <s v="Fairbridge Partners"/>
    <s v="fairbridgeproperties.com"/>
    <s v="31.2 Million"/>
    <n v="31200000"/>
    <n v="243.35329999999999"/>
    <s v="Real Estate"/>
    <n v="7"/>
    <n v="3"/>
    <e v="#REF!"/>
    <n v="2013"/>
    <n v="1"/>
    <s v="New York City"/>
    <s v="New York City"/>
    <s v="Skillman"/>
    <x v="6"/>
  </r>
  <r>
    <n v="1682"/>
    <s v="https://www.inc.com/profile/livewell-clinic"/>
    <s v="Livewell Clinic"/>
    <s v="thelivewellclinic.com"/>
    <s v="2.5 Million"/>
    <n v="2500000"/>
    <n v="243.19640000000001"/>
    <s v="Health"/>
    <n v="12"/>
    <n v="5"/>
    <e v="#REF!"/>
    <n v="2008"/>
    <n v="2"/>
    <s v="Des Moines, IA"/>
    <s v="Des Moines"/>
    <s v="Clive"/>
    <x v="41"/>
  </r>
  <r>
    <n v="1683"/>
    <s v="https://www.inc.com/profile/digital-brew"/>
    <s v="Digital Brew"/>
    <s v="digitalbrew.com"/>
    <s v="2.2 Million"/>
    <n v="2200000"/>
    <n v="243.17150000000001"/>
    <s v="Advertising &amp; Marketing"/>
    <n v="11"/>
    <n v="7"/>
    <e v="#REF!"/>
    <n v="2011"/>
    <n v="1"/>
    <s v="Orlando, FL"/>
    <s v="Orlando"/>
    <s v="Orlando"/>
    <x v="5"/>
  </r>
  <r>
    <n v="1684"/>
    <s v="https://www.inc.com/profile/5by5"/>
    <s v="5by5"/>
    <s v="5by5agency.com"/>
    <s v="3.2 Million"/>
    <n v="3200000"/>
    <n v="242.65950000000001"/>
    <s v="Advertising &amp; Marketing"/>
    <n v="37"/>
    <n v="9"/>
    <e v="#REF!"/>
    <n v="2014"/>
    <n v="2"/>
    <s v="Nashville"/>
    <s v="Nashville"/>
    <s v="Brentwood"/>
    <x v="1"/>
  </r>
  <r>
    <n v="1685"/>
    <s v="https://www.inc.com/profile/punch-bowl-social"/>
    <s v="Punch Bowl Social"/>
    <s v="punchbowlsocial.com"/>
    <s v="89.4 Million"/>
    <n v="89400000"/>
    <n v="242.47309999999999"/>
    <s v="Food &amp; Beverage"/>
    <n v="1755"/>
    <n v="615"/>
    <e v="#REF!"/>
    <n v="2012"/>
    <n v="3"/>
    <s v="Denver"/>
    <s v="Denver"/>
    <s v="Denver"/>
    <x v="10"/>
  </r>
  <r>
    <n v="1686"/>
    <s v="https://www.inc.com/profile/consumeraffairs"/>
    <s v="ConsumerAffairs"/>
    <s v="consumeraffairs.com"/>
    <s v="29.3 Million"/>
    <n v="29300000"/>
    <n v="242.46639999999999"/>
    <s v="Media"/>
    <n v="239"/>
    <n v="155"/>
    <e v="#REF!"/>
    <n v="1998"/>
    <n v="3"/>
    <s v="Tulsa, OK"/>
    <s v="Tulsa"/>
    <s v="Tulsa"/>
    <x v="42"/>
  </r>
  <r>
    <n v="1687"/>
    <s v="https://www.inc.com/profile/mars-services"/>
    <s v="Mars Services"/>
    <s v="marsservices.com"/>
    <s v="6 Million"/>
    <n v="6000000"/>
    <n v="242.2893"/>
    <s v="Construction"/>
    <n v="37"/>
    <n v="7"/>
    <e v="#REF!"/>
    <n v="2011"/>
    <n v="3"/>
    <s v="Dallas"/>
    <s v="Dallas"/>
    <s v="Haltom City"/>
    <x v="2"/>
  </r>
  <r>
    <n v="1688"/>
    <s v="https://www.inc.com/profile/mas-global-consulting"/>
    <s v="MAS Global Consulting"/>
    <s v="masglobalconsulting.com"/>
    <s v="7 Million"/>
    <n v="7000000"/>
    <n v="242.0437"/>
    <s v="Software"/>
    <n v="90"/>
    <n v="15"/>
    <e v="#REF!"/>
    <n v="2013"/>
    <n v="2"/>
    <s v="Tampa"/>
    <s v="Tampa"/>
    <s v="PALM HARBOR"/>
    <x v="5"/>
  </r>
  <r>
    <n v="1689"/>
    <s v="https://www.inc.com/profile/statgear"/>
    <s v="StatGear"/>
    <s v="statgeartools.com"/>
    <s v="2.7 Million"/>
    <n v="2700000"/>
    <n v="241.90289999999999"/>
    <s v="Retail"/>
    <n v="8"/>
    <n v="2"/>
    <e v="#REF!"/>
    <n v="2010"/>
    <n v="1"/>
    <s v="New York City"/>
    <s v="New York City"/>
    <s v="Brooklyn"/>
    <x v="12"/>
  </r>
  <r>
    <n v="1690"/>
    <s v="https://www.inc.com/profile/source-1-solutions"/>
    <s v="Source 1 Solutions"/>
    <s v="source1solutions.com"/>
    <s v="9.1 Million"/>
    <n v="9100000"/>
    <n v="241.83170000000001"/>
    <s v="IT Management"/>
    <n v="45"/>
    <n v="9"/>
    <e v="#REF!"/>
    <n v="2011"/>
    <n v="2"/>
    <s v="Tampa"/>
    <s v="Tampa"/>
    <s v="Clearwater"/>
    <x v="5"/>
  </r>
  <r>
    <n v="1691"/>
    <s v="https://www.inc.com/profile/artemis-consulting"/>
    <s v="Artemis Consulting"/>
    <s v="artemisconsultinginc.com"/>
    <s v="11.7 Million"/>
    <n v="11700000"/>
    <n v="241.6266"/>
    <s v="IT Management"/>
    <n v="48"/>
    <n v="15"/>
    <e v="#REF!"/>
    <n v="1999"/>
    <n v="4"/>
    <s v="Washington, DC"/>
    <s v="Washington"/>
    <s v="McLean"/>
    <x v="7"/>
  </r>
  <r>
    <n v="1692"/>
    <s v="https://www.inc.com/profile/rebellion-photonics"/>
    <s v="Rebellion Photonics"/>
    <s v="rebellionphotonics.com"/>
    <s v="4.8 Million"/>
    <n v="4800000"/>
    <n v="241.30279999999999"/>
    <s v="Energy"/>
    <n v="38"/>
    <n v="16"/>
    <e v="#REF!"/>
    <n v="2011"/>
    <n v="3"/>
    <s v="Houston"/>
    <s v="Houston"/>
    <s v="Houston"/>
    <x v="2"/>
  </r>
  <r>
    <n v="1693"/>
    <s v="https://www.inc.com/profile/innovateed"/>
    <s v="InnovateEd"/>
    <s v="innovateed.com"/>
    <s v="4 Million"/>
    <n v="4000000"/>
    <n v="241.21780000000001"/>
    <s v="Education"/>
    <n v="21"/>
    <n v="6"/>
    <e v="#REF!"/>
    <n v="2007"/>
    <n v="2"/>
    <s v="Inland Empire, CA"/>
    <s v="Inland Empire"/>
    <s v="Riverside"/>
    <x v="9"/>
  </r>
  <r>
    <n v="1694"/>
    <s v="https://www.inc.com/profile/intlx-solutions"/>
    <s v="intlx Solutions"/>
    <s v="intlxsolutions.com"/>
    <s v="3.1 Million"/>
    <n v="3100000"/>
    <n v="240.85409999999999"/>
    <s v="Telecommunications"/>
    <n v="12"/>
    <n v="2"/>
    <e v="#REF!"/>
    <n v="2015"/>
    <n v="1"/>
    <s v="Boston"/>
    <s v="Boston"/>
    <s v="Norwood"/>
    <x v="24"/>
  </r>
  <r>
    <n v="1695"/>
    <s v="https://www.inc.com/profile/seal-software"/>
    <s v="Seal Software"/>
    <s v="seal-software.com"/>
    <s v="24.4 Million"/>
    <n v="24400000"/>
    <n v="240.83170000000001"/>
    <s v="Software"/>
    <n v="278"/>
    <n v="83"/>
    <e v="#REF!"/>
    <n v="2010"/>
    <n v="3"/>
    <s v="San Francisco"/>
    <s v="San Francisco"/>
    <s v="Walnut Creek"/>
    <x v="9"/>
  </r>
  <r>
    <n v="1696"/>
    <s v="https://www.inc.com/profile/integrity-express-logistics"/>
    <s v="Integrity Express Logistics"/>
    <s v="ielfreight.com"/>
    <s v="411.9 Million"/>
    <n v="411900000"/>
    <n v="240.59139999999999"/>
    <s v="Logistics &amp; Transportation"/>
    <n v="579"/>
    <n v="181"/>
    <e v="#REF!"/>
    <n v="2007"/>
    <n v="8"/>
    <s v="Cincinnati"/>
    <s v="Cincinnati"/>
    <s v="Cincinnati"/>
    <x v="8"/>
  </r>
  <r>
    <n v="1697"/>
    <s v="https://www.inc.com/profile/mission-field"/>
    <s v="Mission Field"/>
    <s v="mission-field.com"/>
    <s v="2.6 Million"/>
    <n v="2600000"/>
    <n v="240.53020000000001"/>
    <s v="Business Products &amp; Services"/>
    <n v="4"/>
    <n v="1"/>
    <e v="#REF!"/>
    <n v="2012"/>
    <n v="1"/>
    <s v="Denver"/>
    <s v="Denver"/>
    <s v="Denver"/>
    <x v="10"/>
  </r>
  <r>
    <n v="1698"/>
    <s v="https://www.inc.com/profile/cambay-consulting"/>
    <s v="Cambay Consulting"/>
    <s v="cambaycs.com"/>
    <s v="14.3 Million"/>
    <n v="14300000"/>
    <n v="240.2561"/>
    <s v="Software"/>
    <n v="113"/>
    <n v="76"/>
    <e v="#REF!"/>
    <n v="2012"/>
    <n v="4"/>
    <s v="Houston"/>
    <s v="Houston"/>
    <s v="Katy"/>
    <x v="2"/>
  </r>
  <r>
    <n v="1699"/>
    <s v="https://www.inc.com/profile/sourcetoad"/>
    <s v="Sourcetoad"/>
    <s v="sourcetoad.com"/>
    <s v="2.9 Million"/>
    <n v="2900000"/>
    <n v="240.0401"/>
    <s v="Software"/>
    <n v="18"/>
    <n v="11"/>
    <e v="#REF!"/>
    <n v="2008"/>
    <n v="2"/>
    <s v="Tampa"/>
    <s v="Tampa"/>
    <s v="Tampa"/>
    <x v="5"/>
  </r>
  <r>
    <n v="1700"/>
    <s v="https://www.inc.com/profile/corlife"/>
    <s v="CorLife"/>
    <s v="corlifedfe.com"/>
    <s v="6 Million"/>
    <n v="6000000"/>
    <n v="239.98"/>
    <s v="Health"/>
    <n v="11"/>
    <n v="3"/>
    <e v="#REF!"/>
    <n v="2011"/>
    <n v="1"/>
    <s v=""/>
    <s v="-"/>
    <s v="Green Bay"/>
    <x v="19"/>
  </r>
  <r>
    <n v="1701"/>
    <s v="https://www.inc.com/profile/passio-technologies"/>
    <s v="Passio Technologies"/>
    <s v="passiotech.com"/>
    <s v="3.4 Million"/>
    <n v="3400000"/>
    <n v="239.828"/>
    <s v="Software"/>
    <n v="10"/>
    <n v="2"/>
    <e v="#REF!"/>
    <n v="2010"/>
    <n v="2"/>
    <s v="Atlanta"/>
    <s v="Atlanta"/>
    <s v="Atlanta"/>
    <x v="13"/>
  </r>
  <r>
    <n v="1702"/>
    <s v="https://www.inc.com/profile/silverback-strategies"/>
    <s v="Silverback Strategies"/>
    <s v="silverbackstrategies.com"/>
    <s v="11.2 Million"/>
    <n v="11200000"/>
    <n v="239.7954"/>
    <s v="Advertising &amp; Marketing"/>
    <n v="35"/>
    <n v="16"/>
    <e v="#REF!"/>
    <n v="2007"/>
    <n v="5"/>
    <s v="Washington, DC"/>
    <s v="Washington"/>
    <s v="Alexandria"/>
    <x v="7"/>
  </r>
  <r>
    <n v="1703"/>
    <s v="https://www.inc.com/profile/nextgen-federal-systems"/>
    <s v="NextGen Federal Systems"/>
    <s v="nextgenfed.com"/>
    <s v="15 Million"/>
    <n v="15000000"/>
    <n v="239.68709999999999"/>
    <s v="IT System Development"/>
    <n v="140"/>
    <n v="37"/>
    <e v="#REF!"/>
    <n v="2012"/>
    <n v="4"/>
    <s v=""/>
    <s v="-"/>
    <s v="Morgantown"/>
    <x v="46"/>
  </r>
  <r>
    <n v="1704"/>
    <s v="https://www.inc.com/profile/tripleseat"/>
    <s v="Tripleseat"/>
    <s v="tripleseat.com"/>
    <s v="7.5 Million"/>
    <n v="7500000"/>
    <n v="239.38220000000001"/>
    <s v="Software"/>
    <n v="68"/>
    <n v="18"/>
    <e v="#REF!"/>
    <n v="2008"/>
    <n v="2"/>
    <s v="Boston"/>
    <s v="Boston"/>
    <s v="Concord"/>
    <x v="24"/>
  </r>
  <r>
    <n v="1705"/>
    <s v="https://www.inc.com/profile/sonatype"/>
    <s v="Sonatype"/>
    <s v="sonatype.com"/>
    <s v="40.7 Million"/>
    <n v="40700000"/>
    <n v="239.1147"/>
    <s v="Software"/>
    <n v="250"/>
    <n v="75"/>
    <e v="#REF!"/>
    <n v="2008"/>
    <n v="3"/>
    <s v="Baltimore"/>
    <s v="Baltimore"/>
    <s v="Fulton"/>
    <x v="21"/>
  </r>
  <r>
    <n v="1706"/>
    <s v="https://www.inc.com/profile/itechart-group"/>
    <s v="iTechArt Group"/>
    <s v="itechart.com"/>
    <s v="49 Million"/>
    <n v="49000000"/>
    <n v="239.0772"/>
    <s v="Software"/>
    <n v="1267"/>
    <n v="473"/>
    <e v="#REF!"/>
    <n v="2002"/>
    <n v="2"/>
    <s v="New York City"/>
    <s v="New York City"/>
    <s v="New York"/>
    <x v="12"/>
  </r>
  <r>
    <n v="1707"/>
    <s v="https://www.inc.com/profile/flexton"/>
    <s v="Flexton"/>
    <s v="http://flextoninc.com"/>
    <s v="21.4 Million"/>
    <n v="21400000"/>
    <n v="238.97739999999999"/>
    <s v="Software"/>
    <n v="84"/>
    <n v="32"/>
    <e v="#REF!"/>
    <n v="2007"/>
    <n v="5"/>
    <s v="San Jose"/>
    <s v="San Jose"/>
    <s v="San Jose"/>
    <x v="9"/>
  </r>
  <r>
    <n v="1708"/>
    <s v="https://www.inc.com/profile/xtenfer-consulting"/>
    <s v="Xtenfer Consulting"/>
    <s v="xtenfer.com"/>
    <s v="5.7 Million"/>
    <n v="5700000"/>
    <n v="238.72479999999999"/>
    <s v="Business Products &amp; Services"/>
    <n v="141"/>
    <n v="3"/>
    <e v="#REF!"/>
    <n v="2002"/>
    <n v="3"/>
    <s v="Washington, DC"/>
    <s v="Washington"/>
    <s v="Tampa"/>
    <x v="5"/>
  </r>
  <r>
    <n v="1709"/>
    <s v="https://www.inc.com/profile/tenfold"/>
    <s v="Tenfold"/>
    <s v="http://tenfoldbrand.com"/>
    <s v="3.9 Million"/>
    <n v="3900000"/>
    <n v="238.5077"/>
    <s v="Advertising &amp; Marketing"/>
    <n v="15"/>
    <n v="4"/>
    <e v="#REF!"/>
    <n v="2014"/>
    <n v="2"/>
    <s v="Columbus, OH"/>
    <s v="Columbus"/>
    <s v="Columbus"/>
    <x v="8"/>
  </r>
  <r>
    <n v="1710"/>
    <s v="https://www.inc.com/profile/avant-healthcare-professionals"/>
    <s v="Avant Healthcare Professionals"/>
    <s v="avanthealthcare.com"/>
    <s v="77 Million"/>
    <n v="77000000"/>
    <n v="238.29750000000001"/>
    <s v="Health"/>
    <n v="173"/>
    <n v="56"/>
    <e v="#REF!"/>
    <n v="2003"/>
    <n v="5"/>
    <s v="Orlando, FL"/>
    <s v="Orlando"/>
    <s v="Casselberry"/>
    <x v="5"/>
  </r>
  <r>
    <n v="1711"/>
    <s v="https://www.inc.com/profile/need-supply-co"/>
    <s v="Need Supply Co."/>
    <s v="needsupply.com"/>
    <s v="36.3 Million"/>
    <n v="36300000"/>
    <n v="237.8886"/>
    <s v="Retail"/>
    <n v="130"/>
    <n v="43"/>
    <e v="#REF!"/>
    <n v="1996"/>
    <n v="2"/>
    <s v="Richmond, VA"/>
    <s v="Richmond"/>
    <s v="Richmond"/>
    <x v="7"/>
  </r>
  <r>
    <n v="1712"/>
    <s v="https://www.inc.com/profile/grow-op-farms"/>
    <s v="Grow Op Farms"/>
    <s v="phatpanda.com"/>
    <s v="33.3 Million"/>
    <n v="33299999.999999996"/>
    <n v="237.81890000000001"/>
    <s v="Consumer Products &amp; Services"/>
    <n v="420"/>
    <n v="90"/>
    <e v="#REF!"/>
    <n v="2014"/>
    <n v="1"/>
    <s v=""/>
    <s v="-"/>
    <s v="Spokane"/>
    <x v="11"/>
  </r>
  <r>
    <n v="1713"/>
    <s v="https://www.inc.com/profile/advent-health-partners"/>
    <s v="Advent Health Partners"/>
    <s v="adventhp.com"/>
    <s v="8.3 Million"/>
    <n v="8300000.0000000009"/>
    <n v="237.26169999999999"/>
    <s v="Health"/>
    <n v="75"/>
    <n v="30"/>
    <e v="#REF!"/>
    <n v="2010"/>
    <n v="1"/>
    <s v="Nashville"/>
    <s v="Nashville"/>
    <s v="Nashville"/>
    <x v="1"/>
  </r>
  <r>
    <n v="1714"/>
    <s v="https://www.inc.com/profile/copasat"/>
    <s v="CopaSAT"/>
    <s v="copasat.com"/>
    <s v="19.7 Million"/>
    <n v="19700000"/>
    <n v="237.18809999999999"/>
    <s v="Government Services"/>
    <n v="12"/>
    <n v="1"/>
    <e v="#REF!"/>
    <n v="2014"/>
    <n v="2"/>
    <s v="Tampa"/>
    <s v="Tampa"/>
    <s v="Tampa"/>
    <x v="5"/>
  </r>
  <r>
    <n v="1715"/>
    <s v="https://www.inc.com/profile/reservationscom"/>
    <s v="Reservations.com"/>
    <s v="reservations.com"/>
    <s v="50.9 Million"/>
    <n v="50900000"/>
    <n v="237.09229999999999"/>
    <s v="Travel &amp; Hospitality"/>
    <n v="27"/>
    <n v="7"/>
    <e v="#REF!"/>
    <n v="2014"/>
    <n v="1"/>
    <s v="Orlando, FL"/>
    <s v="Orlando"/>
    <s v="Orlando"/>
    <x v="5"/>
  </r>
  <r>
    <n v="1716"/>
    <s v="https://www.inc.com/profile/global-lending-services"/>
    <s v="Global Lending Services"/>
    <s v="glsauto.com"/>
    <s v="238.2 Million"/>
    <n v="238200000"/>
    <n v="237.06110000000001"/>
    <s v="Financial Services"/>
    <n v="559"/>
    <n v="175"/>
    <e v="#REF!"/>
    <n v="2011"/>
    <n v="4"/>
    <s v="Greenville-Mauldin-Easley, SC"/>
    <s v="Greenville-Mauldin-Easley"/>
    <s v="Greenville"/>
    <x v="37"/>
  </r>
  <r>
    <n v="1717"/>
    <s v="https://www.inc.com/profile/broad-sky-networks"/>
    <s v="Broad Sky Networks"/>
    <s v="broadskynetworks.net"/>
    <s v="6.6 Million"/>
    <n v="6600000"/>
    <n v="236.94470000000001"/>
    <s v="Telecommunications"/>
    <n v="18"/>
    <n v="7"/>
    <e v="#REF!"/>
    <n v="2003"/>
    <n v="3"/>
    <s v=""/>
    <s v="-"/>
    <s v="Bend"/>
    <x v="40"/>
  </r>
  <r>
    <n v="1718"/>
    <s v="https://www.inc.com/profile/sawtst"/>
    <s v="Sawtst"/>
    <s v="http://sawtst.com"/>
    <s v="35.5 Million"/>
    <n v="35500000"/>
    <n v="236.7482"/>
    <s v="Government Services"/>
    <n v="238"/>
    <n v="105"/>
    <e v="#REF!"/>
    <n v="2006"/>
    <n v="6"/>
    <s v="Atlanta"/>
    <s v="Atlanta"/>
    <s v="Newnan"/>
    <x v="13"/>
  </r>
  <r>
    <n v="1719"/>
    <s v="https://www.inc.com/profile/open-lending"/>
    <s v="Open Lending"/>
    <s v="openlending.com"/>
    <s v="52.4 Million"/>
    <n v="52400000"/>
    <n v="236.59829999999999"/>
    <s v="Financial Services"/>
    <n v="67"/>
    <n v="30"/>
    <e v="#REF!"/>
    <n v="2000"/>
    <n v="3"/>
    <s v="Austin"/>
    <s v="Austin"/>
    <s v="Austin"/>
    <x v="2"/>
  </r>
  <r>
    <n v="1720"/>
    <s v="https://www.inc.com/profile/wilson-shaw-information-technology"/>
    <s v="Wilson Shaw Information Technology"/>
    <s v="shawtechnology.com"/>
    <s v="3.6 Million"/>
    <n v="3600000"/>
    <n v="236.5642"/>
    <s v="IT Management"/>
    <n v="31"/>
    <n v="11"/>
    <e v="#REF!"/>
    <n v="2011"/>
    <n v="3"/>
    <s v=""/>
    <s v="-"/>
    <s v="Montgomery"/>
    <x v="23"/>
  </r>
  <r>
    <n v="1721"/>
    <s v="https://www.inc.com/profile/brand-bureau"/>
    <s v="Brand Bureau"/>
    <s v="brandbureau.com"/>
    <s v="9.7 Million"/>
    <n v="9700000"/>
    <n v="236.5454"/>
    <s v="Advertising &amp; Marketing"/>
    <n v="37"/>
    <n v="14"/>
    <e v="#REF!"/>
    <n v="2015"/>
    <n v="1"/>
    <s v="New York City"/>
    <s v="New York City"/>
    <s v="New York"/>
    <x v="12"/>
  </r>
  <r>
    <n v="1722"/>
    <s v="https://www.inc.com/profile/travlucom-dhd-hospetality-services"/>
    <s v="Travlu.com : DHD Hospetality Services"/>
    <s v="travlu.com"/>
    <s v="7.5 Million"/>
    <n v="7500000"/>
    <n v="236.37979999999999"/>
    <s v="Travel &amp; Hospitality"/>
    <n v="35"/>
    <n v="25"/>
    <e v="#REF!"/>
    <n v="2013"/>
    <n v="3"/>
    <s v="Orlando, FL"/>
    <s v="Orlando"/>
    <s v="orlando"/>
    <x v="5"/>
  </r>
  <r>
    <n v="1723"/>
    <s v="https://www.inc.com/profile/ivy-lane"/>
    <s v="Ivy Lane"/>
    <s v="vioc.com"/>
    <s v="24.7 Million"/>
    <n v="24700000"/>
    <n v="236.33840000000001"/>
    <s v="Retail"/>
    <n v="284"/>
    <n v="216"/>
    <e v="#REF!"/>
    <n v="2012"/>
    <n v="3"/>
    <s v="Des Moines, IA"/>
    <s v="Des Moines"/>
    <s v="West Des Moines"/>
    <x v="41"/>
  </r>
  <r>
    <n v="1724"/>
    <s v="https://www.inc.com/profile/klymit"/>
    <s v="Klymit"/>
    <s v="klymit.com"/>
    <s v="19.1 Million"/>
    <n v="19100000"/>
    <n v="236.2594"/>
    <s v="Consumer Products &amp; Services"/>
    <n v="33"/>
    <n v="11"/>
    <e v="#REF!"/>
    <n v="2007"/>
    <n v="4"/>
    <s v="Ogden-Clearfield, UT"/>
    <s v="Ogden-Clearfield"/>
    <s v="Kaysville"/>
    <x v="16"/>
  </r>
  <r>
    <n v="1725"/>
    <s v="https://www.inc.com/profile/american-hartford-gold-group"/>
    <s v="American Hartford Gold Group"/>
    <s v="thehartfordgoldgroup.com"/>
    <s v="34.7 Million"/>
    <n v="34700000"/>
    <n v="236.13409999999999"/>
    <s v="Financial Services"/>
    <n v="40"/>
    <n v="8"/>
    <e v="#REF!"/>
    <n v="2015"/>
    <n v="1"/>
    <s v="Los Angeles"/>
    <s v="Los Angeles"/>
    <s v="Los Angeles"/>
    <x v="9"/>
  </r>
  <r>
    <n v="1726"/>
    <s v="https://www.inc.com/profile/poseidon-systems"/>
    <s v="Poseidon Systems"/>
    <s v="poseidonsys.com"/>
    <s v="3.6 Million"/>
    <n v="3600000"/>
    <n v="236.01949999999999"/>
    <s v="Business Products &amp; Services"/>
    <n v="14"/>
    <n v="10"/>
    <e v="#REF!"/>
    <n v="2010"/>
    <n v="2"/>
    <s v="Rochester, NY"/>
    <s v="Rochester"/>
    <s v="Rochester"/>
    <x v="12"/>
  </r>
  <r>
    <n v="1727"/>
    <s v="https://www.inc.com/profile/lemonlight"/>
    <s v="Lemonlight"/>
    <s v="lemonlight.com"/>
    <s v="3.3 Million"/>
    <n v="3300000"/>
    <n v="235.2509"/>
    <s v="Media"/>
    <n v="40"/>
    <n v="10"/>
    <e v="#REF!"/>
    <n v="2014"/>
    <n v="2"/>
    <s v="Los Angeles"/>
    <s v="Los Angeles"/>
    <s v="Los Angeles"/>
    <x v="9"/>
  </r>
  <r>
    <n v="1728"/>
    <s v="https://www.inc.com/profile/zentra"/>
    <s v="Zentra"/>
    <s v="zentrallc.com"/>
    <s v="22.9 Million"/>
    <n v="22900000"/>
    <n v="235.0994"/>
    <s v="Retail"/>
    <n v="14"/>
    <n v="20"/>
    <e v="#REF!"/>
    <n v="2012"/>
    <n v="2"/>
    <s v="Charlotte"/>
    <s v="Charlotte"/>
    <s v="Indian Trail"/>
    <x v="18"/>
  </r>
  <r>
    <n v="1729"/>
    <s v="https://www.inc.com/profile/tresata"/>
    <s v="Tresata"/>
    <s v="tresata.com"/>
    <s v="18.4 Million"/>
    <n v="18400000"/>
    <n v="234.99629999999999"/>
    <s v="Software"/>
    <n v="28"/>
    <n v="31"/>
    <e v="#REF!"/>
    <n v="2011"/>
    <n v="4"/>
    <s v="Charlotte"/>
    <s v="Charlotte"/>
    <s v="Charlotte"/>
    <x v="18"/>
  </r>
  <r>
    <n v="1730"/>
    <s v="https://www.inc.com/profile/70e-solutions"/>
    <s v="70E Solutions"/>
    <s v="70esolutions.com"/>
    <s v="10.1 Million"/>
    <n v="10100000"/>
    <n v="234.99359999999999"/>
    <s v="Construction"/>
    <n v="20"/>
    <n v="12"/>
    <e v="#REF!"/>
    <n v="2005"/>
    <n v="4"/>
    <s v="Pittsburgh, PA"/>
    <s v="Pittsburgh"/>
    <s v="Butler"/>
    <x v="4"/>
  </r>
  <r>
    <n v="1731"/>
    <s v="https://www.inc.com/profile/national-coatings"/>
    <s v="National Coatings"/>
    <s v="nationalcoatingsinc.com"/>
    <s v="28.1 Million"/>
    <n v="28100000"/>
    <n v="234.67869999999999"/>
    <s v="Construction"/>
    <n v="275"/>
    <n v="13"/>
    <e v="#REF!"/>
    <n v="1996"/>
    <n v="4"/>
    <s v="Raleigh, NC"/>
    <s v="Raleigh"/>
    <s v="Raleigh"/>
    <x v="18"/>
  </r>
  <r>
    <n v="1732"/>
    <s v="https://www.inc.com/profile/one-source-companies"/>
    <s v="One Source Companies"/>
    <s v="http://onesourcecompanies.com"/>
    <s v="2.4 Million"/>
    <n v="2400000"/>
    <n v="234.5942"/>
    <s v="Real Estate"/>
    <n v="12"/>
    <n v="4"/>
    <e v="#REF!"/>
    <n v="2013"/>
    <n v="2"/>
    <s v=""/>
    <s v="-"/>
    <s v="Wallingford"/>
    <x v="28"/>
  </r>
  <r>
    <n v="1733"/>
    <s v="https://www.inc.com/profile/reliable-relamping"/>
    <s v="Reliable Relamping"/>
    <s v="reliablerelamping.com"/>
    <s v="36.4 Million"/>
    <n v="36400000"/>
    <n v="234.55"/>
    <s v="Business Products &amp; Services"/>
    <n v="120"/>
    <n v="63"/>
    <e v="#REF!"/>
    <n v="1996"/>
    <n v="3"/>
    <s v=""/>
    <s v="-"/>
    <s v="Saranac"/>
    <x v="20"/>
  </r>
  <r>
    <n v="1734"/>
    <s v="https://www.inc.com/profile/k3-solutions"/>
    <s v="K3 Solutions"/>
    <s v="k3-solutions.com"/>
    <s v="3.1 Million"/>
    <n v="3100000"/>
    <n v="234.48849999999999"/>
    <s v="IT System Development"/>
    <n v="31"/>
    <n v="13"/>
    <e v="#REF!"/>
    <n v="2006"/>
    <n v="2"/>
    <s v=""/>
    <s v="-"/>
    <s v="Luray"/>
    <x v="7"/>
  </r>
  <r>
    <n v="1735"/>
    <s v="https://www.inc.com/profile/trendsformers"/>
    <s v="Trendsformers"/>
    <s v="trendsformers.com"/>
    <s v="3.7 Million"/>
    <n v="3700000"/>
    <n v="234.2509"/>
    <s v="Consumer Products &amp; Services"/>
    <n v="5"/>
    <n v="1"/>
    <e v="#REF!"/>
    <n v="2009"/>
    <n v="1"/>
    <s v="New York City"/>
    <s v="New York City"/>
    <s v="New York"/>
    <x v="12"/>
  </r>
  <r>
    <n v="1736"/>
    <s v="https://www.inc.com/profile/accountfully"/>
    <s v="Accountfully"/>
    <s v="accountfully.com"/>
    <s v="2.3 Million"/>
    <n v="2300000"/>
    <n v="234.24379999999999"/>
    <s v="Financial Services"/>
    <n v="23"/>
    <n v="6"/>
    <e v="#REF!"/>
    <n v="2012"/>
    <n v="1"/>
    <s v="Charleston, SC"/>
    <s v="Charleston"/>
    <s v="Charleston"/>
    <x v="37"/>
  </r>
  <r>
    <n v="1737"/>
    <s v="https://www.inc.com/profile/worth-clark-realty"/>
    <s v="Worth Clark Realty"/>
    <s v="worthclark.com"/>
    <s v="17.2 Million"/>
    <n v="17200000"/>
    <n v="233.9324"/>
    <s v="Real Estate"/>
    <n v="8"/>
    <n v="10"/>
    <e v="#REF!"/>
    <n v="2009"/>
    <n v="4"/>
    <s v="St. Louis, MO-IL"/>
    <s v="St. Louis"/>
    <s v="St. Charles"/>
    <x v="32"/>
  </r>
  <r>
    <n v="1738"/>
    <s v="https://www.inc.com/profile/piedmont-payment-services"/>
    <s v="Piedmont Payment Services"/>
    <s v="piedmontpays.com"/>
    <s v="3.7 Million"/>
    <n v="3700000"/>
    <n v="233.68180000000001"/>
    <s v="Financial Services"/>
    <n v="28"/>
    <n v="12"/>
    <e v="#REF!"/>
    <n v="2008"/>
    <n v="2"/>
    <s v=""/>
    <s v="-"/>
    <s v="Columbus"/>
    <x v="13"/>
  </r>
  <r>
    <n v="1739"/>
    <s v="https://www.inc.com/profile/endeavor-schools"/>
    <s v="Endeavor Schools"/>
    <s v="endeavorschools.com"/>
    <s v="79.1 Million"/>
    <n v="79100000"/>
    <n v="233.62950000000001"/>
    <s v="Education"/>
    <n v="1600"/>
    <n v="500"/>
    <e v="#REF!"/>
    <n v="2012"/>
    <n v="2"/>
    <s v="Miami"/>
    <s v="Miami"/>
    <s v="Miami"/>
    <x v="5"/>
  </r>
  <r>
    <n v="1740"/>
    <s v="https://www.inc.com/profile/science-and-medicine-group"/>
    <s v="Science and Medicine Group"/>
    <s v="scienceandmedicinegroup.com"/>
    <s v="12.7 Million"/>
    <n v="12700000"/>
    <n v="233.08680000000001"/>
    <s v="Media"/>
    <n v="88"/>
    <n v="29"/>
    <e v="#REF!"/>
    <n v="1994"/>
    <n v="1"/>
    <s v="Washington, DC"/>
    <s v="Washington"/>
    <s v="Arlington"/>
    <x v="7"/>
  </r>
  <r>
    <n v="1741"/>
    <s v="https://www.inc.com/profile/gigsalad"/>
    <s v="GigSalad"/>
    <s v="gigsalad.com"/>
    <s v="14.4 Million"/>
    <n v="14400000"/>
    <n v="232.95650000000001"/>
    <s v="Consumer Products &amp; Services"/>
    <n v="26"/>
    <n v="24"/>
    <e v="#REF!"/>
    <n v="2007"/>
    <n v="5"/>
    <s v="Springfield, MO"/>
    <s v="Springfield"/>
    <s v="Springfield"/>
    <x v="32"/>
  </r>
  <r>
    <n v="1742"/>
    <s v="https://www.inc.com/profile/turo"/>
    <s v="Turo"/>
    <s v="turo.com"/>
    <s v="92.1 Million"/>
    <n v="92100000"/>
    <n v="232.8211"/>
    <s v="Travel &amp; Hospitality"/>
    <n v="271"/>
    <n v="108"/>
    <e v="#REF!"/>
    <n v="2010"/>
    <n v="1"/>
    <s v="San Francisco"/>
    <s v="San Francisco"/>
    <s v="San Francisco"/>
    <x v="9"/>
  </r>
  <r>
    <n v="1743"/>
    <s v="https://www.inc.com/profile/golden-gate-bpo-solutions"/>
    <s v="Golden Gate BPO Solutions"/>
    <s v="goldengatebpo.com"/>
    <s v="22.7 Million"/>
    <n v="22700000"/>
    <n v="232.7989"/>
    <s v="Business Products &amp; Services"/>
    <n v="9"/>
    <n v="4"/>
    <e v="#REF!"/>
    <n v="2006"/>
    <n v="4"/>
    <s v="Miami"/>
    <s v="Miami"/>
    <s v="Weston"/>
    <x v="5"/>
  </r>
  <r>
    <n v="1744"/>
    <s v="https://www.inc.com/profile/beyond-codes"/>
    <s v="Beyond Codes"/>
    <s v="beyondcodes.com"/>
    <s v="6.5 Million"/>
    <n v="6500000"/>
    <n v="232.71809999999999"/>
    <s v="Advertising &amp; Marketing"/>
    <n v="382"/>
    <n v="85"/>
    <e v="#REF!"/>
    <n v="2008"/>
    <n v="4"/>
    <s v="Oxnard-Thousand Oaks-Ventura, CA"/>
    <s v="Oxnard-Thousand Oaks-Ventura"/>
    <s v="Simi Valley"/>
    <x v="9"/>
  </r>
  <r>
    <n v="1745"/>
    <s v="https://www.inc.com/profile/greg-norman-associates"/>
    <s v="Greg Norman &amp; Associates"/>
    <s v="mybathmasters.com"/>
    <s v="9.3 Million"/>
    <n v="9300000"/>
    <n v="232.56790000000001"/>
    <s v="Construction"/>
    <n v="60"/>
    <n v="25"/>
    <e v="#REF!"/>
    <n v="2004"/>
    <n v="1"/>
    <s v="Tampa"/>
    <s v="Tampa"/>
    <s v="Largo"/>
    <x v="5"/>
  </r>
  <r>
    <n v="1746"/>
    <s v="https://www.inc.com/profile/freedom-healthcare-staffing"/>
    <s v="Freedom Healthcare Staffing"/>
    <s v="freedomhcs.com"/>
    <s v="20 Million"/>
    <n v="20000000"/>
    <n v="232.4442"/>
    <s v="Health"/>
    <n v="822"/>
    <n v="10"/>
    <e v="#REF!"/>
    <n v="2005"/>
    <n v="2"/>
    <s v="Denver"/>
    <s v="Denver"/>
    <s v="Aurora"/>
    <x v="10"/>
  </r>
  <r>
    <n v="1747"/>
    <s v="https://www.inc.com/profile/priority-title-escrow"/>
    <s v="Priority Title &amp; Escrow"/>
    <s v="prioritytitleus.com"/>
    <s v="7.1 Million"/>
    <n v="7100000"/>
    <n v="232.44390000000001"/>
    <s v="Real Estate"/>
    <n v="82"/>
    <n v="14"/>
    <e v="#REF!"/>
    <n v="2005"/>
    <n v="3"/>
    <s v="Virginia Beach"/>
    <s v="Virginia Beach"/>
    <s v="Virginia Beach"/>
    <x v="7"/>
  </r>
  <r>
    <n v="1748"/>
    <s v="https://www.inc.com/profile/spice-jungle"/>
    <s v="Spice Jungle"/>
    <s v="spicejungle.com"/>
    <s v="8.9 Million"/>
    <n v="8900000"/>
    <n v="232.3691"/>
    <s v="Food &amp; Beverage"/>
    <n v="24"/>
    <n v="10"/>
    <e v="#REF!"/>
    <n v="2005"/>
    <n v="4"/>
    <s v=""/>
    <s v="-"/>
    <s v="Rockford"/>
    <x v="20"/>
  </r>
  <r>
    <n v="1749"/>
    <s v="https://www.inc.com/profile/discoverorg"/>
    <s v="DiscoverOrg"/>
    <s v="discoverorg.com"/>
    <s v="148.7 Million"/>
    <n v="148700000"/>
    <n v="232.29759999999999"/>
    <s v="Software"/>
    <n v="500"/>
    <n v="198"/>
    <e v="#REF!"/>
    <n v="2007"/>
    <n v="1"/>
    <s v=""/>
    <s v="-"/>
    <s v="Vancouver"/>
    <x v="40"/>
  </r>
  <r>
    <n v="1750"/>
    <s v="https://www.inc.com/profile/firebird-analytical-solutions-and-technologies"/>
    <s v="Firebird Analytical Solutions and Technologies"/>
    <s v="firebirdast.com"/>
    <s v="8.9 Million"/>
    <n v="8900000"/>
    <n v="232.18960000000001"/>
    <s v="Government Services"/>
    <n v="56"/>
    <n v="13"/>
    <e v="#REF!"/>
    <n v="2011"/>
    <n v="1"/>
    <s v="Washington, DC"/>
    <s v="Washington"/>
    <s v="Arlington"/>
    <x v="7"/>
  </r>
  <r>
    <n v="1751"/>
    <s v="https://www.inc.com/profile/windy-city-equipment-wce"/>
    <s v="Windy City Equipment (WCE)"/>
    <s v="wcecommercial.com"/>
    <s v="7.2 Million"/>
    <n v="7200000"/>
    <n v="232.16630000000001"/>
    <s v="Business Products &amp; Services"/>
    <n v="36"/>
    <n v="13"/>
    <e v="#REF!"/>
    <n v="2003"/>
    <n v="2"/>
    <s v="Phoenix"/>
    <s v="Phoenix"/>
    <s v="Gilbert"/>
    <x v="0"/>
  </r>
  <r>
    <n v="1752"/>
    <s v="https://www.inc.com/profile/acertus"/>
    <s v="Acertus"/>
    <s v="http://acertusdelivers.com"/>
    <s v="170.7 Million"/>
    <n v="170700000"/>
    <n v="231.76249999999999"/>
    <s v="Logistics &amp; Transportation"/>
    <n v="620"/>
    <n v="45"/>
    <e v="#REF!"/>
    <n v="2010"/>
    <n v="1"/>
    <s v="St. Louis, MO-IL"/>
    <s v="St. Louis"/>
    <s v="St. Louis"/>
    <x v="32"/>
  </r>
  <r>
    <n v="1753"/>
    <s v="https://www.inc.com/profile/electrostar-electronics-recovery-solutions"/>
    <s v="Electrostar Electronics Recovery Solutions"/>
    <s v="electrostarllc.com"/>
    <s v="2.5 Million"/>
    <n v="2500000"/>
    <n v="231.6891"/>
    <s v="Business Products &amp; Services"/>
    <n v="20"/>
    <n v="10"/>
    <e v="#REF!"/>
    <n v="2010"/>
    <n v="1"/>
    <s v="Houston"/>
    <s v="Houston"/>
    <s v="Houston"/>
    <x v="2"/>
  </r>
  <r>
    <n v="1754"/>
    <s v="https://www.inc.com/profile/technical-assurance"/>
    <s v="Technical Assurance"/>
    <s v="technicalassurance.com"/>
    <s v="44.6 Million"/>
    <n v="44600000"/>
    <n v="231.41249999999999"/>
    <s v="Business Products &amp; Services"/>
    <n v="59"/>
    <n v="44"/>
    <e v="#REF!"/>
    <n v="1993"/>
    <n v="4"/>
    <s v="Cleveland"/>
    <s v="Cleveland"/>
    <s v="Willoughby"/>
    <x v="8"/>
  </r>
  <r>
    <n v="1755"/>
    <s v="https://www.inc.com/profile/the-ceres-group"/>
    <s v="The Ceres Group"/>
    <s v="http://theceresgroup.com"/>
    <s v="6.5 Million"/>
    <n v="6500000"/>
    <n v="231.35310000000001"/>
    <s v="Human Resources"/>
    <n v="6"/>
    <n v="4"/>
    <e v="#REF!"/>
    <n v="2013"/>
    <n v="3"/>
    <s v="Boston"/>
    <s v="Boston"/>
    <s v="Boston"/>
    <x v="24"/>
  </r>
  <r>
    <n v="1756"/>
    <s v="https://www.inc.com/profile/neo-prism-solutions"/>
    <s v="Neo Prism Solutions"/>
    <s v="neoprisminc.com"/>
    <s v="12.6 Million"/>
    <n v="12600000"/>
    <n v="231.26300000000001"/>
    <s v="IT System Development"/>
    <n v="125"/>
    <n v="55"/>
    <e v="#REF!"/>
    <n v="2011"/>
    <n v="4"/>
    <s v="Chicago"/>
    <s v="Chicago"/>
    <s v="Charlotte"/>
    <x v="18"/>
  </r>
  <r>
    <n v="1757"/>
    <s v="https://www.inc.com/profile/impact-branding-design"/>
    <s v="Impact Branding &amp; Design"/>
    <s v="http://impactbnd.com"/>
    <s v="6.8 Million"/>
    <n v="6800000"/>
    <n v="231.21379999999999"/>
    <s v="Advertising &amp; Marketing"/>
    <n v="60"/>
    <n v="23"/>
    <e v="#REF!"/>
    <n v="2009"/>
    <n v="2"/>
    <s v=""/>
    <s v="-"/>
    <s v="New Haven"/>
    <x v="28"/>
  </r>
  <r>
    <n v="1758"/>
    <s v="https://www.inc.com/profile/alpha-structural"/>
    <s v="Alpha Structural"/>
    <s v="alphastructural.com"/>
    <s v="21.5 Million"/>
    <n v="21500000"/>
    <n v="231.2064"/>
    <s v="Construction"/>
    <n v="134"/>
    <n v="63"/>
    <e v="#REF!"/>
    <n v="1993"/>
    <n v="2"/>
    <s v="Los Angeles"/>
    <s v="Los Angeles"/>
    <s v="Los Angeles"/>
    <x v="9"/>
  </r>
  <r>
    <n v="1759"/>
    <s v="https://www.inc.com/profile/gulf-coast-crating"/>
    <s v="Gulf Coast Crating"/>
    <s v="gulfcoastcrating.com"/>
    <s v="11.1 Million"/>
    <n v="11100000"/>
    <n v="231.16679999999999"/>
    <s v="Business Products &amp; Services"/>
    <n v="114"/>
    <n v="51"/>
    <e v="#REF!"/>
    <n v="2013"/>
    <n v="3"/>
    <s v="Houston"/>
    <s v="Houston"/>
    <s v="Houston"/>
    <x v="2"/>
  </r>
  <r>
    <n v="1760"/>
    <s v="https://www.inc.com/profile/petra-coach"/>
    <s v="Petra Coach"/>
    <s v="petracoach.com"/>
    <s v="5.1 Million"/>
    <n v="5100000"/>
    <n v="231.02889999999999"/>
    <s v="Business Products &amp; Services"/>
    <n v="23"/>
    <n v="3"/>
    <e v="#REF!"/>
    <n v="2011"/>
    <n v="3"/>
    <s v="Nashville"/>
    <s v="Nashville"/>
    <s v="Franklin"/>
    <x v="1"/>
  </r>
  <r>
    <n v="1761"/>
    <s v="https://www.inc.com/profile/studio-iii-marketing"/>
    <s v="Studio III Marketing"/>
    <s v="studio3marketing.com"/>
    <s v="6.8 Million"/>
    <n v="6800000"/>
    <n v="230.9237"/>
    <s v="Advertising &amp; Marketing"/>
    <n v="52"/>
    <n v="18"/>
    <e v="#REF!"/>
    <n v="2012"/>
    <n v="3"/>
    <s v="Los Angeles"/>
    <s v="Los Angeles"/>
    <s v="Glendale"/>
    <x v="9"/>
  </r>
  <r>
    <n v="1762"/>
    <s v="https://www.inc.com/profile/fusion-medical-staffing"/>
    <s v="Fusion Medical Staffing"/>
    <s v="fusionmedstaff.com"/>
    <s v="215.1 Million"/>
    <n v="215100000"/>
    <n v="230.8929"/>
    <s v="Health"/>
    <n v="241"/>
    <n v="84"/>
    <e v="#REF!"/>
    <n v="2009"/>
    <n v="4"/>
    <s v="Omaha-Council Bluffs, NE-IA"/>
    <s v="Omaha-Council Bluffs"/>
    <s v="Omaha"/>
    <x v="35"/>
  </r>
  <r>
    <n v="1763"/>
    <s v="https://www.inc.com/profile/trinity-packaging-supply"/>
    <s v="Trinity Packaging Supply"/>
    <s v="trinitypackagingsupply.com"/>
    <s v="27.2 Million"/>
    <n v="27200000"/>
    <n v="230.82499999999999"/>
    <s v="Logistics &amp; Transportation"/>
    <n v="23"/>
    <n v="7"/>
    <e v="#REF!"/>
    <n v="2010"/>
    <n v="5"/>
    <s v="Philadelphia"/>
    <s v="Philadelphia"/>
    <s v="Voorhees Township"/>
    <x v="6"/>
  </r>
  <r>
    <n v="1764"/>
    <s v="https://www.inc.com/profile/scotto"/>
    <s v="Scotto"/>
    <s v="scottomelchiorre.com"/>
    <s v="2.4 Million"/>
    <n v="2400000"/>
    <n v="230.7901"/>
    <s v="Financial Services"/>
    <n v="16"/>
    <n v="6"/>
    <e v="#REF!"/>
    <n v="2014"/>
    <n v="2"/>
    <s v="New York City"/>
    <s v="New York City"/>
    <s v="Islandia"/>
    <x v="12"/>
  </r>
  <r>
    <n v="1765"/>
    <s v="https://www.inc.com/profile/equiscript"/>
    <s v="Equiscript"/>
    <s v="equiscript.com"/>
    <s v="8.5 Million"/>
    <n v="8500000"/>
    <n v="230.7894"/>
    <s v="Health"/>
    <n v="81"/>
    <n v="28"/>
    <e v="#REF!"/>
    <n v="2009"/>
    <n v="4"/>
    <s v="Charleston, SC"/>
    <s v="Charleston"/>
    <s v="North Charleston"/>
    <x v="37"/>
  </r>
  <r>
    <n v="1766"/>
    <s v="https://www.inc.com/profile/argus-merchant-services"/>
    <s v="Argus Merchant Services"/>
    <s v="argusinvision.com"/>
    <s v="5.8 Million"/>
    <n v="5800000"/>
    <n v="230.7441"/>
    <s v="Financial Services"/>
    <n v="20"/>
    <n v="10"/>
    <e v="#REF!"/>
    <n v="2014"/>
    <n v="2"/>
    <s v="New York City"/>
    <s v="New York City"/>
    <s v="New York"/>
    <x v="12"/>
  </r>
  <r>
    <n v="1767"/>
    <s v="https://www.inc.com/profile/creative-systems-and-consulting"/>
    <s v="Creative Systems and Consulting"/>
    <s v="creativesyscon.com"/>
    <s v="30.1 Million"/>
    <n v="30100000"/>
    <n v="230.7184"/>
    <s v="Government Services"/>
    <n v="105"/>
    <n v="44"/>
    <e v="#REF!"/>
    <n v="2010"/>
    <n v="5"/>
    <s v="Washington, DC"/>
    <s v="Washington"/>
    <s v="Mclean"/>
    <x v="7"/>
  </r>
  <r>
    <n v="1768"/>
    <s v="https://www.inc.com/profile/picore-international"/>
    <s v="Picore International"/>
    <s v="picoreinternational.com"/>
    <s v="24.8 Million"/>
    <n v="24800000"/>
    <n v="230.42169999999999"/>
    <s v="Security"/>
    <n v="400"/>
    <n v="200"/>
    <e v="#REF!"/>
    <n v="2002"/>
    <n v="5"/>
    <s v="Los Angeles"/>
    <s v="Los Angeles"/>
    <s v="Calabasas"/>
    <x v="9"/>
  </r>
  <r>
    <n v="1769"/>
    <s v="https://www.inc.com/profile/pierce-education-properties"/>
    <s v="Pierce Education Properties"/>
    <s v="pierceeducationproperties.com"/>
    <s v="78.6 Million"/>
    <n v="78600000"/>
    <n v="230.25559999999999"/>
    <s v="Real Estate"/>
    <n v="443"/>
    <n v="214"/>
    <e v="#REF!"/>
    <n v="1995"/>
    <n v="2"/>
    <s v="San Diego"/>
    <s v="San Diego"/>
    <s v="San Diego"/>
    <x v="9"/>
  </r>
  <r>
    <n v="1770"/>
    <s v="https://www.inc.com/profile/pirs-capital"/>
    <s v="PIRS Capital"/>
    <s v="pirscapital.com"/>
    <s v="11.9 Million"/>
    <n v="11900000"/>
    <n v="230.22280000000001"/>
    <s v="Financial Services"/>
    <n v="12"/>
    <n v="10"/>
    <e v="#REF!"/>
    <n v="2012"/>
    <n v="1"/>
    <s v="New York City"/>
    <s v="New York City"/>
    <s v="New York"/>
    <x v="12"/>
  </r>
  <r>
    <n v="1771"/>
    <s v="https://www.inc.com/profile/ftk-constructions-services"/>
    <s v="FTK Constructions Services"/>
    <s v="ftkconstructionservices.com"/>
    <s v="75.8 Million"/>
    <n v="75800000"/>
    <n v="230.11779999999999"/>
    <s v="Construction"/>
    <n v="48"/>
    <n v="19"/>
    <e v="#REF!"/>
    <n v="2001"/>
    <n v="1"/>
    <s v="Dallas"/>
    <s v="Dallas"/>
    <s v="Allen"/>
    <x v="2"/>
  </r>
  <r>
    <n v="1772"/>
    <s v="https://www.inc.com/profile/nelson"/>
    <s v="Nelson"/>
    <s v="http://nelsonworldwide.com"/>
    <s v="226.1 Million"/>
    <n v="226100000"/>
    <n v="230.03800000000001"/>
    <s v="Construction"/>
    <n v="1100"/>
    <n v="546"/>
    <e v="#REF!"/>
    <n v="1977"/>
    <n v="1"/>
    <s v="Minneapolis"/>
    <s v="Minneapolis"/>
    <s v="Minneapolis"/>
    <x v="4"/>
  </r>
  <r>
    <n v="1773"/>
    <s v="https://www.inc.com/profile/tilson-technology-management"/>
    <s v="Tilson Technology Management"/>
    <s v="tilsontech.com"/>
    <s v="71.4 Million"/>
    <n v="71400000"/>
    <n v="229.89359999999999"/>
    <s v="Telecommunications"/>
    <n v="481"/>
    <n v="132"/>
    <e v="#REF!"/>
    <n v="1996"/>
    <n v="9"/>
    <s v=""/>
    <s v="-"/>
    <s v="Portland"/>
    <x v="25"/>
  </r>
  <r>
    <n v="1774"/>
    <s v="https://www.inc.com/profile/new-signature"/>
    <s v="New Signature"/>
    <s v="newsignature.com"/>
    <s v="52.5 Million"/>
    <n v="52500000"/>
    <n v="229.67760000000001"/>
    <s v="IT Management"/>
    <n v="350"/>
    <n v="75"/>
    <e v="#REF!"/>
    <n v="2003"/>
    <n v="8"/>
    <s v="Washington, DC"/>
    <s v="Washington"/>
    <s v="Washington"/>
    <x v="34"/>
  </r>
  <r>
    <n v="1775"/>
    <s v="https://www.inc.com/profile/skyhop-global"/>
    <s v="SkyHop Global"/>
    <s v="skyhopglobal.com"/>
    <s v="13.4 Million"/>
    <n v="13400000"/>
    <n v="229.59039999999999"/>
    <s v="Logistics &amp; Transportation"/>
    <n v="400"/>
    <n v="125"/>
    <e v="#REF!"/>
    <n v="2014"/>
    <n v="1"/>
    <s v="Miami"/>
    <s v="Miami"/>
    <s v="Fort Lauderdale"/>
    <x v="5"/>
  </r>
  <r>
    <n v="1776"/>
    <s v="https://www.inc.com/profile/sage-millimeter"/>
    <s v="Sage Millimeter"/>
    <s v="http://sagemillimeter.com"/>
    <s v="14.1 Million"/>
    <n v="14100000"/>
    <n v="229.53530000000001"/>
    <s v="Engineering"/>
    <n v="64"/>
    <n v="22"/>
    <e v="#REF!"/>
    <n v="2011"/>
    <n v="2"/>
    <s v="Los Angeles"/>
    <s v="Los Angeles"/>
    <s v="Torrance"/>
    <x v="9"/>
  </r>
  <r>
    <n v="1777"/>
    <s v="https://www.inc.com/profile/vitality-bowls-enterprise"/>
    <s v="Vitality Bowls Enterprise"/>
    <s v="vitalitybowls.com"/>
    <s v="23.3 Million"/>
    <n v="23300000"/>
    <n v="229.4744"/>
    <s v="Food &amp; Beverage"/>
    <n v="721"/>
    <n v="204"/>
    <e v="#REF!"/>
    <n v="2011"/>
    <n v="2"/>
    <s v="San Francisco"/>
    <s v="San Francisco"/>
    <s v="Danville"/>
    <x v="9"/>
  </r>
  <r>
    <n v="1778"/>
    <s v="https://www.inc.com/profile/keller-williams-legacy"/>
    <s v="Keller Williams Legacy"/>
    <s v="kwlegacypikesville.com"/>
    <s v="22.3 Million"/>
    <n v="22300000"/>
    <n v="229.0977"/>
    <s v="Real Estate"/>
    <n v="420"/>
    <n v="200"/>
    <e v="#REF!"/>
    <n v="2014"/>
    <n v="1"/>
    <s v="Baltimore"/>
    <s v="Baltimore"/>
    <s v="Pikesville"/>
    <x v="21"/>
  </r>
  <r>
    <n v="1779"/>
    <s v="https://www.inc.com/profile/it-works-recruitment"/>
    <s v="I.T. Works Recruitment"/>
    <s v="itworksrec.com"/>
    <s v="14.2 Million"/>
    <n v="14200000"/>
    <n v="229.03960000000001"/>
    <s v="Business Products &amp; Services"/>
    <n v="35"/>
    <n v="11"/>
    <e v="#REF!"/>
    <n v="2013"/>
    <n v="2"/>
    <s v="Atlanta"/>
    <s v="Atlanta"/>
    <s v="Atlanta"/>
    <x v="13"/>
  </r>
  <r>
    <n v="1780"/>
    <s v="https://www.inc.com/profile/cardiva-medical"/>
    <s v="Cardiva Medical"/>
    <s v="cardivamedical.com"/>
    <s v="21.4 Million"/>
    <n v="21400000"/>
    <n v="228.9692"/>
    <s v="Health"/>
    <n v="84"/>
    <n v="44"/>
    <e v="#REF!"/>
    <n v="2002"/>
    <n v="2"/>
    <s v="San Jose"/>
    <s v="San Jose"/>
    <s v="Santa Clara"/>
    <x v="9"/>
  </r>
  <r>
    <n v="1781"/>
    <s v="https://www.inc.com/profile/three-ts-properties"/>
    <s v="Three T's Properties"/>
    <s v="rentaplace.today"/>
    <s v="2.4 Million"/>
    <n v="2400000"/>
    <n v="228.9616"/>
    <s v="Real Estate"/>
    <n v="14"/>
    <n v="8"/>
    <e v="#REF!"/>
    <n v="2013"/>
    <n v="2"/>
    <s v=""/>
    <s v="-"/>
    <s v="Williamston"/>
    <x v="20"/>
  </r>
  <r>
    <n v="1782"/>
    <s v="https://www.inc.com/profile/tier4-advisors"/>
    <s v="Tier4 Advisors"/>
    <s v="tier4advisors.com"/>
    <s v="2.6 Million"/>
    <n v="2600000"/>
    <n v="228.78530000000001"/>
    <s v="IT Management"/>
    <n v="19"/>
    <n v="3"/>
    <e v="#REF!"/>
    <n v="2013"/>
    <n v="2"/>
    <s v="Atlanta"/>
    <s v="Atlanta"/>
    <s v="Alpharetta"/>
    <x v="13"/>
  </r>
  <r>
    <n v="1783"/>
    <s v="https://www.inc.com/profile/sobe-promos"/>
    <s v="SoBe Promos"/>
    <s v="sobepromos.com"/>
    <s v="7.1 Million"/>
    <n v="7100000"/>
    <n v="228.7713"/>
    <s v="Advertising &amp; Marketing"/>
    <n v="17"/>
    <n v="12"/>
    <e v="#REF!"/>
    <n v="2011"/>
    <n v="4"/>
    <s v="Miami"/>
    <s v="Miami"/>
    <s v="Miami"/>
    <x v="5"/>
  </r>
  <r>
    <n v="1784"/>
    <s v="https://www.inc.com/profile/cosolutions"/>
    <s v="CoSolutions"/>
    <s v="cosolutions.com"/>
    <s v="15.9 Million"/>
    <n v="15900000"/>
    <n v="228.655"/>
    <s v="IT Management"/>
    <n v="150"/>
    <n v="98"/>
    <e v="#REF!"/>
    <n v="1998"/>
    <n v="1"/>
    <s v="Washington, DC"/>
    <s v="Washington"/>
    <s v="Sterling"/>
    <x v="7"/>
  </r>
  <r>
    <n v="1785"/>
    <s v="https://www.inc.com/profile/strait"/>
    <s v="Strait"/>
    <s v="straitcapital.com"/>
    <s v="7.3 Million"/>
    <n v="7300000"/>
    <n v="228.631"/>
    <s v="Financial Services"/>
    <n v="50"/>
    <n v="14"/>
    <e v="#REF!"/>
    <n v="2006"/>
    <n v="2"/>
    <s v="Dallas"/>
    <s v="Dallas"/>
    <s v="Dallas"/>
    <x v="2"/>
  </r>
  <r>
    <n v="1786"/>
    <s v="https://www.inc.com/profile/bolton-remote"/>
    <s v="Bolton Remote"/>
    <s v="boltonremote.com"/>
    <s v="5 Million"/>
    <n v="5000000"/>
    <n v="228.5659"/>
    <s v="Business Products &amp; Services"/>
    <n v="235"/>
    <n v="108"/>
    <e v="#REF!"/>
    <n v="2013"/>
    <n v="2"/>
    <s v="San Jose"/>
    <s v="San Jose"/>
    <s v="Santa Clara"/>
    <x v="9"/>
  </r>
  <r>
    <n v="1787"/>
    <s v="https://www.inc.com/profile/noblecom"/>
    <s v="Noble.com"/>
    <s v="noble.com"/>
    <s v="368.6 Million"/>
    <n v="368600000"/>
    <n v="228.4546"/>
    <s v="Government Services"/>
    <n v="224"/>
    <n v="104"/>
    <e v="#REF!"/>
    <n v="2003"/>
    <n v="1"/>
    <s v="Boston"/>
    <s v="Boston"/>
    <s v="Boston"/>
    <x v="24"/>
  </r>
  <r>
    <n v="1788"/>
    <s v="https://www.inc.com/profile/source-ortho"/>
    <s v="Source Ortho"/>
    <s v="sourceortho.com"/>
    <s v="9.4 Million"/>
    <n v="9400000"/>
    <n v="228.40969999999999"/>
    <s v="Retail"/>
    <n v="12"/>
    <n v="5"/>
    <e v="#REF!"/>
    <n v="2012"/>
    <n v="3"/>
    <s v="Charleston, SC"/>
    <s v="Charleston"/>
    <s v="Mount Pleasant"/>
    <x v="37"/>
  </r>
  <r>
    <n v="1789"/>
    <s v="https://www.inc.com/profile/halo-maritime-defense-systems"/>
    <s v="Halo Maritime Defense Systems"/>
    <s v="http://halodefense.com"/>
    <s v="8.4 Million"/>
    <n v="8400000"/>
    <n v="228.26920000000001"/>
    <s v="Security"/>
    <n v="14"/>
    <n v="15"/>
    <e v="#REF!"/>
    <n v="2008"/>
    <n v="1"/>
    <s v="Boston"/>
    <s v="Boston"/>
    <s v="Newton"/>
    <x v="31"/>
  </r>
  <r>
    <n v="1790"/>
    <s v="https://www.inc.com/profile/netimpact-strategies"/>
    <s v="NetImpact Strategies"/>
    <s v="netimpactstrategies.com"/>
    <s v="36.6 Million"/>
    <n v="36600000"/>
    <n v="228.17529999999999"/>
    <s v="Government Services"/>
    <n v="178"/>
    <n v="50"/>
    <e v="#REF!"/>
    <n v="2009"/>
    <n v="6"/>
    <s v="Washington, DC"/>
    <s v="Washington"/>
    <s v="Chantilly"/>
    <x v="7"/>
  </r>
  <r>
    <n v="1791"/>
    <s v="https://www.inc.com/profile/dave-burgess-consulting"/>
    <s v="Dave Burgess Consulting"/>
    <s v="daveburgessconsulting.com"/>
    <s v="5 Million"/>
    <n v="5000000"/>
    <n v="228.02770000000001"/>
    <s v="Education"/>
    <n v="6"/>
    <n v="2"/>
    <e v="#REF!"/>
    <n v="2012"/>
    <n v="2"/>
    <s v="San Diego"/>
    <s v="San Diego"/>
    <s v="San Diego"/>
    <x v="9"/>
  </r>
  <r>
    <n v="1792"/>
    <s v="https://www.inc.com/profile/red-oak-compliance-solutions-holdings"/>
    <s v="Red Oak Compliance Solutions Holdings"/>
    <s v="redoakcompliance.com"/>
    <s v="3.3 Million"/>
    <n v="3300000"/>
    <n v="227.67320000000001"/>
    <s v="Software"/>
    <n v="15"/>
    <n v="10"/>
    <e v="#REF!"/>
    <n v="2010"/>
    <n v="1"/>
    <s v="Austin"/>
    <s v="Austin"/>
    <s v="CEDAR PARK"/>
    <x v="2"/>
  </r>
  <r>
    <n v="1793"/>
    <s v="https://www.inc.com/profile/polaris-logistics-group"/>
    <s v="Polaris Logistics Group"/>
    <s v="polarislogisticsgroup.com"/>
    <s v="14.5 Million"/>
    <n v="14500000"/>
    <n v="227.5677"/>
    <s v="Logistics &amp; Transportation"/>
    <n v="20"/>
    <n v="7"/>
    <e v="#REF!"/>
    <n v="2013"/>
    <n v="2"/>
    <s v=""/>
    <s v="-"/>
    <s v="Toledo"/>
    <x v="8"/>
  </r>
  <r>
    <n v="1794"/>
    <s v="https://www.inc.com/profile/erp-advisors-group"/>
    <s v="ERP Advisors Group"/>
    <s v="http://erpadvisorsgroup.com"/>
    <s v="2.5 Million"/>
    <n v="2500000"/>
    <n v="227.3115"/>
    <s v="Business Products &amp; Services"/>
    <n v="8"/>
    <n v="2"/>
    <e v="#REF!"/>
    <n v="2010"/>
    <n v="1"/>
    <s v="Denver"/>
    <s v="Denver"/>
    <s v="Lakewood"/>
    <x v="10"/>
  </r>
  <r>
    <n v="1795"/>
    <s v="https://www.inc.com/profile/go-fish-digital"/>
    <s v="Go Fish Digital"/>
    <s v="gofishdigital.com"/>
    <s v="5.7 Million"/>
    <n v="5700000"/>
    <n v="227.2141"/>
    <s v="Advertising &amp; Marketing"/>
    <n v="40"/>
    <n v="8"/>
    <e v="#REF!"/>
    <n v="2005"/>
    <n v="3"/>
    <s v="Raleigh, NC"/>
    <s v="Raleigh"/>
    <s v="Raleigh"/>
    <x v="18"/>
  </r>
  <r>
    <n v="1796"/>
    <s v="https://www.inc.com/profile/whoice-usa"/>
    <s v="Whoice USA"/>
    <s v="winchoiceusa.net"/>
    <s v="27 Million"/>
    <n v="27000000"/>
    <n v="226.91640000000001"/>
    <s v="Construction"/>
    <n v="85"/>
    <n v="40"/>
    <e v="#REF!"/>
    <n v="2013"/>
    <n v="2"/>
    <s v=""/>
    <s v="-"/>
    <s v="Hot Springs"/>
    <x v="43"/>
  </r>
  <r>
    <n v="1797"/>
    <s v="https://www.inc.com/profile/3b-medical"/>
    <s v="3B Medical"/>
    <s v="3bproducts.com"/>
    <s v="12.5 Million"/>
    <n v="12500000"/>
    <n v="226.86609999999999"/>
    <s v="Health"/>
    <n v="30"/>
    <n v="10"/>
    <e v="#REF!"/>
    <n v="2011"/>
    <n v="1"/>
    <s v=""/>
    <s v="-"/>
    <s v="Winter Haven"/>
    <x v="5"/>
  </r>
  <r>
    <n v="1798"/>
    <s v="https://www.inc.com/profile/semihandmade"/>
    <s v="Semihandmade"/>
    <s v="semihandmadedoors.com"/>
    <s v="12.6 Million"/>
    <n v="12600000"/>
    <n v="226.65889999999999"/>
    <s v="Consumer Products &amp; Services"/>
    <n v="73"/>
    <n v="42"/>
    <e v="#REF!"/>
    <n v="2012"/>
    <n v="5"/>
    <s v="Los Angeles"/>
    <s v="Los Angeles"/>
    <s v="Duarte"/>
    <x v="9"/>
  </r>
  <r>
    <n v="1799"/>
    <s v="https://www.inc.com/profile/venza"/>
    <s v="Venza"/>
    <s v="http://venzagroup.com"/>
    <s v="3.8 Million"/>
    <n v="3800000"/>
    <n v="226.4683"/>
    <s v="Security"/>
    <n v="25"/>
    <n v="12"/>
    <e v="#REF!"/>
    <n v="2008"/>
    <n v="2"/>
    <s v="Atlanta"/>
    <s v="Atlanta"/>
    <s v="Roswell"/>
    <x v="13"/>
  </r>
  <r>
    <n v="1800"/>
    <s v="https://www.inc.com/profile/affinity-dental-management"/>
    <s v="Affinity Dental Management"/>
    <s v="affinitydm.com"/>
    <s v="25 Million"/>
    <n v="25000000"/>
    <n v="226.3141"/>
    <s v="Health"/>
    <n v="160"/>
    <n v="42"/>
    <e v="#REF!"/>
    <n v="1999"/>
    <n v="1"/>
    <s v=""/>
    <s v="-"/>
    <s v="West Springfield"/>
    <x v="24"/>
  </r>
  <r>
    <n v="1801"/>
    <s v="https://www.inc.com/profile/nationwide-transport-services"/>
    <s v="Nationwide Transport Services"/>
    <s v="ntslogistics.com"/>
    <s v="16.9 Million"/>
    <n v="16900000"/>
    <n v="226.27420000000001"/>
    <s v="Logistics &amp; Transportation"/>
    <n v="74"/>
    <n v="15"/>
    <e v="#REF!"/>
    <n v="2009"/>
    <n v="3"/>
    <s v="Miami"/>
    <s v="Miami"/>
    <s v="Fort Lauderdale"/>
    <x v="5"/>
  </r>
  <r>
    <n v="1802"/>
    <s v="https://www.inc.com/profile/altaworx"/>
    <s v="Altaworx"/>
    <s v="altaworx.com"/>
    <s v="7.7 Million"/>
    <n v="7700000"/>
    <n v="226.26050000000001"/>
    <s v="Telecommunications"/>
    <n v="19"/>
    <n v="9"/>
    <e v="#REF!"/>
    <n v="2001"/>
    <n v="3"/>
    <s v=""/>
    <s v="-"/>
    <s v="Fairhope"/>
    <x v="23"/>
  </r>
  <r>
    <n v="1803"/>
    <s v="https://www.inc.com/profile/spear-physical-therapy"/>
    <s v="Spear Physical Therapy"/>
    <s v="http://spearcenter.com"/>
    <s v="35.5 Million"/>
    <n v="35500000"/>
    <n v="226.1369"/>
    <s v="Health"/>
    <n v="295"/>
    <n v="95"/>
    <e v="#REF!"/>
    <n v="1999"/>
    <n v="6"/>
    <s v="New York City"/>
    <s v="New York City"/>
    <s v="New York"/>
    <x v="12"/>
  </r>
  <r>
    <n v="1804"/>
    <s v="https://www.inc.com/profile/bioluz-led"/>
    <s v="Bioluz LED"/>
    <s v="bioluzled.com"/>
    <s v="3.7 Million"/>
    <n v="3700000"/>
    <n v="225.94229999999999"/>
    <s v="Consumer Products &amp; Services"/>
    <n v="5"/>
    <n v="3"/>
    <e v="#REF!"/>
    <n v="2013"/>
    <n v="2"/>
    <s v="Los Angeles"/>
    <s v="Los Angeles"/>
    <s v="Woodland Hills"/>
    <x v="9"/>
  </r>
  <r>
    <n v="1805"/>
    <s v="https://www.inc.com/profile/saltwater-collective"/>
    <s v="Saltwater Collective"/>
    <s v="saltwaterco.com"/>
    <s v="9.1 Million"/>
    <n v="9100000"/>
    <n v="225.79769999999999"/>
    <s v="Advertising &amp; Marketing"/>
    <n v="33"/>
    <n v="16"/>
    <e v="#REF!"/>
    <n v="2009"/>
    <n v="1"/>
    <s v="Boston"/>
    <s v="Boston"/>
    <s v="Portsmouth"/>
    <x v="31"/>
  </r>
  <r>
    <n v="1806"/>
    <s v="https://www.inc.com/profile/baldwin-risk-partners"/>
    <s v="Baldwin Risk Partners"/>
    <s v="baldwinriskpartners.com"/>
    <s v="79.8 Million"/>
    <n v="79800000"/>
    <n v="225.66120000000001"/>
    <s v="Insurance"/>
    <n v="470"/>
    <n v="220"/>
    <e v="#REF!"/>
    <n v="2011"/>
    <n v="6"/>
    <s v="Tampa"/>
    <s v="Tampa"/>
    <s v="Tampa"/>
    <x v="5"/>
  </r>
  <r>
    <n v="1807"/>
    <s v="https://www.inc.com/profile/lightbeam-health"/>
    <s v="Lightbeam Health"/>
    <s v="lighbeamhealth.com"/>
    <s v="21 Million"/>
    <n v="21000000"/>
    <n v="225.58240000000001"/>
    <s v="Health"/>
    <n v="111"/>
    <n v="55"/>
    <e v="#REF!"/>
    <n v="2012"/>
    <n v="2"/>
    <s v="Dallas"/>
    <s v="Dallas"/>
    <s v="Irving"/>
    <x v="2"/>
  </r>
  <r>
    <n v="1808"/>
    <s v="https://www.inc.com/profile/filescom"/>
    <s v="Files.com"/>
    <s v="files.com"/>
    <s v="4.5 Million"/>
    <n v="4500000"/>
    <n v="225.4085"/>
    <s v="Software"/>
    <n v="14"/>
    <n v="5"/>
    <e v="#REF!"/>
    <n v="2008"/>
    <n v="1"/>
    <s v="Las Vegas, NV"/>
    <s v="Las Vegas"/>
    <s v="Las Vegas"/>
    <x v="29"/>
  </r>
  <r>
    <n v="1809"/>
    <s v="https://www.inc.com/profile/silvercloud"/>
    <s v="SilverCloud"/>
    <s v="silvercloudinc.com"/>
    <s v="6.9 Million"/>
    <n v="6900000"/>
    <n v="225.30770000000001"/>
    <s v="Software"/>
    <n v="54"/>
    <n v="14"/>
    <e v="#REF!"/>
    <n v="2005"/>
    <n v="1"/>
    <s v="Boston"/>
    <s v="Boston"/>
    <s v="Portsmouth"/>
    <x v="31"/>
  </r>
  <r>
    <n v="1810"/>
    <s v="https://www.inc.com/profile/utility-concierge"/>
    <s v="Utility Concierge"/>
    <s v="utilityconcierge.com"/>
    <s v="5.7 Million"/>
    <n v="5700000"/>
    <n v="225.1216"/>
    <s v="Consumer Products &amp; Services"/>
    <n v="50"/>
    <n v="14"/>
    <e v="#REF!"/>
    <n v="2009"/>
    <n v="2"/>
    <s v="Dallas"/>
    <s v="Dallas"/>
    <s v="Farmers Branch"/>
    <x v="2"/>
  </r>
  <r>
    <n v="1811"/>
    <s v="https://www.inc.com/profile/mplt-healthcare"/>
    <s v="MPLT Healthcare"/>
    <s v="mplthealthcare.com"/>
    <s v="30 Million"/>
    <n v="30000000"/>
    <n v="225.09450000000001"/>
    <s v="Health"/>
    <n v="65"/>
    <n v="12"/>
    <e v="#REF!"/>
    <n v="2012"/>
    <n v="1"/>
    <s v="Miami"/>
    <s v="Miami"/>
    <s v="Coral Springs"/>
    <x v="5"/>
  </r>
  <r>
    <n v="1812"/>
    <s v="https://www.inc.com/profile/fab-glass-and-mirror"/>
    <s v="Fab Glass and Mirror"/>
    <s v="fabglassandmirror.com"/>
    <s v="7.9 Million"/>
    <n v="7900000"/>
    <n v="225.0693"/>
    <s v="Manufacturing"/>
    <n v="35"/>
    <n v="10"/>
    <e v="#REF!"/>
    <n v="2012"/>
    <n v="4"/>
    <s v="Columbus, OH"/>
    <s v="Columbus"/>
    <s v="Hilliard"/>
    <x v="8"/>
  </r>
  <r>
    <n v="1813"/>
    <s v="https://www.inc.com/profile/sparkle-in-pink"/>
    <s v="Sparkle In Pink"/>
    <s v="sparkleinpink.com"/>
    <s v="15.2 Million"/>
    <n v="15200000"/>
    <n v="224.92920000000001"/>
    <s v="Retail"/>
    <n v="28"/>
    <n v="15"/>
    <e v="#REF!"/>
    <n v="2011"/>
    <n v="3"/>
    <s v="Salt Lake City"/>
    <s v="Salt Lake City"/>
    <s v="Draper"/>
    <x v="16"/>
  </r>
  <r>
    <n v="1814"/>
    <s v="https://www.inc.com/profile/katz-capital"/>
    <s v="Katz Capital"/>
    <s v="katzcapital.com"/>
    <s v="8.3 Million"/>
    <n v="8300000.0000000009"/>
    <n v="224.58349999999999"/>
    <s v="Financial Services"/>
    <n v="8"/>
    <n v="7"/>
    <e v="#REF!"/>
    <n v="2011"/>
    <n v="1"/>
    <s v="Tampa"/>
    <s v="Tampa"/>
    <s v="Tampa"/>
    <x v="5"/>
  </r>
  <r>
    <n v="1815"/>
    <s v="https://www.inc.com/profile/spears-consulting-group"/>
    <s v="Spears Consulting Group"/>
    <s v="http://thespearsgroup.com"/>
    <s v="2.8 Million"/>
    <n v="2800000"/>
    <n v="224.5095"/>
    <s v="Advertising &amp; Marketing"/>
    <n v="13"/>
    <n v="5"/>
    <e v="#REF!"/>
    <n v="2008"/>
    <n v="1"/>
    <s v=""/>
    <s v="-"/>
    <s v="New Orleans"/>
    <x v="38"/>
  </r>
  <r>
    <n v="1816"/>
    <s v="https://www.inc.com/profile/bahfed"/>
    <s v="BahFed"/>
    <s v="bahfed.com"/>
    <s v="44.7 Million"/>
    <n v="44700000"/>
    <n v="224.50720000000001"/>
    <s v="Government Services"/>
    <n v="15"/>
    <n v="9"/>
    <e v="#REF!"/>
    <n v="2011"/>
    <n v="4"/>
    <s v=""/>
    <s v="-"/>
    <s v="Portland"/>
    <x v="40"/>
  </r>
  <r>
    <n v="1817"/>
    <s v="https://www.inc.com/profile/assisted-living-locators"/>
    <s v="Assisted Living Locators"/>
    <s v="assistedlivinglocators.com"/>
    <s v="2.6 Million"/>
    <n v="2600000"/>
    <n v="224.35890000000001"/>
    <s v="Health"/>
    <n v="8"/>
    <n v="4"/>
    <e v="#REF!"/>
    <n v="2006"/>
    <n v="1"/>
    <s v="Phoenix"/>
    <s v="Phoenix"/>
    <s v="Scottsdale"/>
    <x v="0"/>
  </r>
  <r>
    <n v="1818"/>
    <s v="https://www.inc.com/profile/pneo"/>
    <s v="pNeo"/>
    <s v="making.business"/>
    <s v="3.4 Million"/>
    <n v="3400000"/>
    <n v="224.1388"/>
    <s v="Manufacturing"/>
    <n v="14"/>
    <n v="3"/>
    <e v="#REF!"/>
    <n v="2008"/>
    <n v="2"/>
    <s v="Dallas"/>
    <s v="Dallas"/>
    <s v="Denton"/>
    <x v="2"/>
  </r>
  <r>
    <n v="1819"/>
    <s v="https://www.inc.com/profile/kopis-mobile"/>
    <s v="Kopis Mobile"/>
    <s v="kopismobile.com"/>
    <s v="2.7 Million"/>
    <n v="2700000"/>
    <n v="223.73070000000001"/>
    <s v="Government Services"/>
    <n v="16"/>
    <n v="8"/>
    <e v="#REF!"/>
    <n v="2013"/>
    <n v="3"/>
    <s v=""/>
    <s v="-"/>
    <s v="Flowood"/>
    <x v="47"/>
  </r>
  <r>
    <n v="1820"/>
    <s v="https://www.inc.com/profile/the-institute-for-wealth-management"/>
    <s v="The Institute for Wealth Management"/>
    <s v="instituteforwealth.com"/>
    <s v="8.2 Million"/>
    <n v="8199999.9999999991"/>
    <n v="223.54499999999999"/>
    <s v="Financial Services"/>
    <n v="10"/>
    <n v="8"/>
    <e v="#REF!"/>
    <n v="2003"/>
    <n v="3"/>
    <s v=""/>
    <s v="-"/>
    <s v="Denver"/>
    <x v="10"/>
  </r>
  <r>
    <n v="1821"/>
    <s v="https://www.inc.com/profile/phoenix-financial-services"/>
    <s v="Phoenix Financial Services"/>
    <s v="phoenixfinancialsvcs.com"/>
    <s v="21.6 Million"/>
    <n v="21600000"/>
    <n v="223.5257"/>
    <s v="Financial Services"/>
    <n v="165"/>
    <n v="90"/>
    <e v="#REF!"/>
    <n v="2014"/>
    <n v="2"/>
    <s v="Indianapolis, IN"/>
    <s v="Indianapolis"/>
    <s v="Indianapolis"/>
    <x v="33"/>
  </r>
  <r>
    <n v="1822"/>
    <s v="https://www.inc.com/profile/fortress-credit-professionals"/>
    <s v="Fortress Credit Professionals"/>
    <s v="fortresscreditpro.com"/>
    <s v="2 Million"/>
    <n v="2000000"/>
    <n v="223.44499999999999"/>
    <s v="Financial Services"/>
    <n v="23"/>
    <n v="2"/>
    <e v="#REF!"/>
    <n v="2007"/>
    <n v="2"/>
    <s v="Las Vegas, NV"/>
    <s v="Las Vegas"/>
    <s v="Clovis"/>
    <x v="3"/>
  </r>
  <r>
    <n v="1823"/>
    <s v="https://www.inc.com/profile/apex-infinite-solutions"/>
    <s v="Apex Infinite Solutions"/>
    <s v="aisllp.com"/>
    <s v="2.1 Million"/>
    <n v="2100000"/>
    <n v="223.40469999999999"/>
    <s v="IT Management"/>
    <n v="7"/>
    <n v="3"/>
    <e v="#REF!"/>
    <n v="2012"/>
    <n v="1"/>
    <s v="Indianapolis, IN"/>
    <s v="Indianapolis"/>
    <s v="Indianapolis"/>
    <x v="33"/>
  </r>
  <r>
    <n v="1824"/>
    <s v="https://www.inc.com/profile/traditions-health"/>
    <s v="Traditions Health"/>
    <s v="traditionshealth.com"/>
    <s v="47 Million"/>
    <n v="47000000"/>
    <n v="223.16159999999999"/>
    <s v="Health"/>
    <n v="400"/>
    <n v="140"/>
    <e v="#REF!"/>
    <n v="2009"/>
    <n v="1"/>
    <s v=""/>
    <s v="-"/>
    <s v="College Station"/>
    <x v="2"/>
  </r>
  <r>
    <n v="1825"/>
    <s v="https://www.inc.com/profile/navigate-power"/>
    <s v="Navigate Power"/>
    <s v="navigatepower.com"/>
    <s v="6.2 Million"/>
    <n v="6200000"/>
    <n v="223.154"/>
    <s v="Energy"/>
    <n v="15"/>
    <n v="6"/>
    <e v="#REF!"/>
    <n v="2012"/>
    <n v="3"/>
    <s v="Chicago"/>
    <s v="Chicago"/>
    <s v="Chicago"/>
    <x v="27"/>
  </r>
  <r>
    <n v="1826"/>
    <s v="https://www.inc.com/profile/oscar-orduno"/>
    <s v="Oscar Orduno"/>
    <s v="oscarordunoinc.com"/>
    <s v="36.6 Million"/>
    <n v="36600000"/>
    <n v="223.1182"/>
    <s v="Construction"/>
    <n v="170"/>
    <n v="55"/>
    <e v="#REF!"/>
    <n v="2014"/>
    <n v="1"/>
    <s v="Dallas"/>
    <s v="Dallas"/>
    <s v="IRVING"/>
    <x v="2"/>
  </r>
  <r>
    <n v="1827"/>
    <s v="https://www.inc.com/profile/senior-solutions-home-care"/>
    <s v="Senior Solutions Home Care"/>
    <s v="seniorsolutionshomecare.com"/>
    <s v="14.1 Million"/>
    <n v="14100000"/>
    <n v="223.10509999999999"/>
    <s v="Health"/>
    <n v="806"/>
    <n v="260"/>
    <e v="#REF!"/>
    <n v="2010"/>
    <n v="2"/>
    <s v="Nashville"/>
    <s v="Nashville"/>
    <s v="Brentwood"/>
    <x v="1"/>
  </r>
  <r>
    <n v="1828"/>
    <s v="https://www.inc.com/profile/mindgruve"/>
    <s v="Mindgruve"/>
    <s v="mindgruve.com"/>
    <s v="26.5 Million"/>
    <n v="26500000"/>
    <n v="222.8809"/>
    <s v="Advertising &amp; Marketing"/>
    <n v="65"/>
    <n v="30"/>
    <e v="#REF!"/>
    <n v="2001"/>
    <n v="2"/>
    <s v="San Diego"/>
    <s v="San Diego"/>
    <s v="San Diego"/>
    <x v="9"/>
  </r>
  <r>
    <n v="1829"/>
    <s v="https://www.inc.com/profile/perfect-snacks"/>
    <s v="Perfect Snacks"/>
    <s v="perfectsnacks.com"/>
    <s v="84.1 Million"/>
    <n v="84100000"/>
    <n v="222.6079"/>
    <s v="Food &amp; Beverage"/>
    <n v="105"/>
    <n v="121"/>
    <e v="#REF!"/>
    <n v="2005"/>
    <n v="2"/>
    <s v="San Diego"/>
    <s v="San Diego"/>
    <s v="San Diego"/>
    <x v="9"/>
  </r>
  <r>
    <n v="1830"/>
    <s v="https://www.inc.com/profile/orangetheory-fitness"/>
    <s v="Orangetheory Fitness"/>
    <s v="orangetheoryfitness.com"/>
    <s v="179.6 Million"/>
    <n v="179600000"/>
    <n v="222.56469999999999"/>
    <s v="Health"/>
    <n v="451"/>
    <n v="179"/>
    <e v="#REF!"/>
    <n v="2009"/>
    <n v="6"/>
    <s v="Miami"/>
    <s v="Miami"/>
    <s v="Boca Raton"/>
    <x v="5"/>
  </r>
  <r>
    <n v="1831"/>
    <s v="https://www.inc.com/profile/doublemap"/>
    <s v="DoubleMap"/>
    <s v="journeyholdingcorp.com"/>
    <s v="9.8 Million"/>
    <n v="9800000"/>
    <n v="222.39789999999999"/>
    <s v="Logistics &amp; Transportation"/>
    <n v="63"/>
    <n v="11"/>
    <e v="#REF!"/>
    <n v="2011"/>
    <n v="4"/>
    <s v="Indianapolis, IN"/>
    <s v="Indianapolis"/>
    <s v="Indianapolis"/>
    <x v="33"/>
  </r>
  <r>
    <n v="1832"/>
    <s v="https://www.inc.com/profile/kldiscovery"/>
    <s v="KLDiscovery"/>
    <s v="kldiscovery.com"/>
    <s v="296.3 Million"/>
    <n v="296300000"/>
    <n v="222.20679999999999"/>
    <s v="IT Management"/>
    <n v="1174"/>
    <n v="287"/>
    <e v="#REF!"/>
    <n v="2005"/>
    <n v="8"/>
    <s v="Washington, DC"/>
    <s v="Washington"/>
    <s v="McLean"/>
    <x v="7"/>
  </r>
  <r>
    <n v="1833"/>
    <s v="https://www.inc.com/profile/grapetree-medical-staffing"/>
    <s v="GrapeTree Medical Staffing"/>
    <s v="grapetree.com"/>
    <s v="44.3 Million"/>
    <n v="44300000"/>
    <n v="221.78110000000001"/>
    <s v="Health"/>
    <n v="3543"/>
    <n v="1170"/>
    <e v="#REF!"/>
    <n v="1999"/>
    <n v="4"/>
    <s v=""/>
    <s v="-"/>
    <s v="Milford"/>
    <x v="41"/>
  </r>
  <r>
    <n v="1834"/>
    <s v="https://www.inc.com/profile/innovative-collaboration"/>
    <s v="Innovative Collaboration"/>
    <s v="icavn.com"/>
    <s v="5.6 Million"/>
    <n v="5600000"/>
    <n v="221.5085"/>
    <s v="Business Products &amp; Services"/>
    <n v="15"/>
    <n v="6"/>
    <e v="#REF!"/>
    <n v="2014"/>
    <n v="1"/>
    <s v="Orlando, FL"/>
    <s v="Orlando"/>
    <s v="Winter Park"/>
    <x v="5"/>
  </r>
  <r>
    <n v="1835"/>
    <s v="https://www.inc.com/profile/22nd-century-technologies"/>
    <s v="22nd Century Technologies"/>
    <s v="tscti.com"/>
    <s v="166.3 Million"/>
    <n v="166300000"/>
    <n v="221.49109999999999"/>
    <s v="Government Services"/>
    <n v="1638"/>
    <n v="541"/>
    <e v="#REF!"/>
    <n v="1997"/>
    <n v="11"/>
    <s v="New York City"/>
    <s v="New York City"/>
    <s v="McLean"/>
    <x v="7"/>
  </r>
  <r>
    <n v="1836"/>
    <s v="https://www.inc.com/profile/healthmark-group"/>
    <s v="HealthMark Group"/>
    <s v="healthmark-group.com"/>
    <s v="8.9 Million"/>
    <n v="8900000"/>
    <n v="221.4819"/>
    <s v="Health"/>
    <n v="70"/>
    <n v="24"/>
    <e v="#REF!"/>
    <n v="2006"/>
    <n v="5"/>
    <s v="Dallas"/>
    <s v="Dallas"/>
    <s v="Dallas"/>
    <x v="2"/>
  </r>
  <r>
    <n v="1837"/>
    <s v="https://www.inc.com/profile/countrywide-realty-partners"/>
    <s v="Countrywide Realty Partners"/>
    <s v="myreocountrywide.com"/>
    <s v="2.9 Million"/>
    <n v="2900000"/>
    <n v="221.45349999999999"/>
    <s v="Real Estate"/>
    <n v="9"/>
    <n v="1"/>
    <e v="#REF!"/>
    <n v="2012"/>
    <n v="1"/>
    <s v="Orlando, FL"/>
    <s v="Orlando"/>
    <s v="Orlando"/>
    <x v="5"/>
  </r>
  <r>
    <n v="1838"/>
    <s v="https://www.inc.com/profile/longneck-thunderfoot"/>
    <s v="Longneck &amp; Thunderfoot"/>
    <s v="landt.co"/>
    <s v="2.6 Million"/>
    <n v="2600000"/>
    <n v="220.595"/>
    <s v="Advertising &amp; Marketing"/>
    <n v="30"/>
    <n v="7"/>
    <e v="#REF!"/>
    <n v="2013"/>
    <n v="1"/>
    <s v="New York City"/>
    <s v="New York City"/>
    <s v="New York"/>
    <x v="12"/>
  </r>
  <r>
    <n v="1839"/>
    <s v="https://www.inc.com/profile/hjr-global"/>
    <s v="HJR Global"/>
    <s v="hjrglobal.com"/>
    <s v="10.6 Million"/>
    <n v="10600000"/>
    <n v="220.56890000000001"/>
    <s v="Business Products &amp; Services"/>
    <n v="412"/>
    <n v="95"/>
    <e v="#REF!"/>
    <n v="2012"/>
    <n v="3"/>
    <s v="Phoenix"/>
    <s v="Phoenix"/>
    <s v="Mesa"/>
    <x v="0"/>
  </r>
  <r>
    <n v="1840"/>
    <s v="https://www.inc.com/profile/fuse3-solutions"/>
    <s v="Fuse3 Solutions"/>
    <s v="fuse3solutions.com"/>
    <s v="3 Million"/>
    <n v="3000000"/>
    <n v="220.56540000000001"/>
    <s v="Human Resources"/>
    <n v="15"/>
    <n v="5"/>
    <e v="#REF!"/>
    <n v="2013"/>
    <n v="1"/>
    <s v="Oklahoma City, OK"/>
    <s v="Oklahoma City"/>
    <s v="Oklahoma City"/>
    <x v="42"/>
  </r>
  <r>
    <n v="1841"/>
    <s v="https://www.inc.com/profile/jwb-real-estate-capital"/>
    <s v="JWB Real Estate Capital"/>
    <s v="jwbrealestatecapital.com"/>
    <s v="92.1 Million"/>
    <n v="92100000"/>
    <n v="220.5307"/>
    <s v="Real Estate"/>
    <n v="62"/>
    <n v="45"/>
    <e v="#REF!"/>
    <n v="2006"/>
    <n v="8"/>
    <s v="Jacksonville, FL"/>
    <s v="Jacksonville"/>
    <s v="Jacksonville"/>
    <x v="5"/>
  </r>
  <r>
    <n v="1842"/>
    <s v="https://www.inc.com/profile/kobie-marketing"/>
    <s v="Kobie Marketing"/>
    <s v="kobie.com"/>
    <s v="144.3 Million"/>
    <n v="144300000"/>
    <n v="220.43100000000001"/>
    <s v="Advertising &amp; Marketing"/>
    <n v="312"/>
    <n v="172"/>
    <e v="#REF!"/>
    <n v="1990"/>
    <n v="9"/>
    <s v="Tampa"/>
    <s v="Tampa"/>
    <s v="St Petersburg"/>
    <x v="5"/>
  </r>
  <r>
    <n v="1843"/>
    <s v="https://www.inc.com/profile/plutora"/>
    <s v="Plutora"/>
    <s v="plutora.com"/>
    <s v="8.1 Million"/>
    <n v="8100000"/>
    <n v="220.41909999999999"/>
    <s v="Software"/>
    <n v="100"/>
    <n v="30"/>
    <e v="#REF!"/>
    <n v="2011"/>
    <n v="2"/>
    <s v="San Jose"/>
    <s v="San Jose"/>
    <s v="Santa Clara"/>
    <x v="9"/>
  </r>
  <r>
    <n v="1844"/>
    <s v="https://www.inc.com/profile/adeptus-solutions"/>
    <s v="Adeptus Solutions"/>
    <s v="adeptusasi.com"/>
    <s v="2.4 Million"/>
    <n v="2400000"/>
    <n v="220.41820000000001"/>
    <s v="IT Management"/>
    <n v="21"/>
    <n v="4"/>
    <e v="#REF!"/>
    <n v="2008"/>
    <n v="1"/>
    <s v="Washington, DC"/>
    <s v="Washington"/>
    <s v="Leesburg"/>
    <x v="7"/>
  </r>
  <r>
    <n v="1845"/>
    <s v="https://www.inc.com/profile/bluesnap"/>
    <s v="BlueSnap"/>
    <s v="home.bluesnap.com"/>
    <s v="50.8 Million"/>
    <n v="50800000"/>
    <n v="220.1763"/>
    <s v="Business Products &amp; Services"/>
    <n v="150"/>
    <n v="116"/>
    <e v="#REF!"/>
    <n v="2001"/>
    <n v="2"/>
    <s v="Boston"/>
    <s v="Boston"/>
    <s v="Waltham"/>
    <x v="24"/>
  </r>
  <r>
    <n v="1846"/>
    <s v="https://www.inc.com/profile/zero-gravity-marketing"/>
    <s v="Zero Gravity Marketing"/>
    <s v="zerogravitymarketing.com"/>
    <s v="5 Million"/>
    <n v="5000000"/>
    <n v="220.11590000000001"/>
    <s v="Advertising &amp; Marketing"/>
    <n v="42"/>
    <n v="24"/>
    <e v="#REF!"/>
    <n v="2012"/>
    <n v="1"/>
    <s v=""/>
    <s v="-"/>
    <s v="Madison"/>
    <x v="28"/>
  </r>
  <r>
    <n v="1847"/>
    <s v="https://www.inc.com/profile/base4"/>
    <s v="Base4"/>
    <s v="base-4.com"/>
    <s v="11 Million"/>
    <n v="11000000"/>
    <n v="219.70310000000001"/>
    <s v="Engineering"/>
    <n v="275"/>
    <n v="125"/>
    <e v="#REF!"/>
    <n v="2009"/>
    <n v="4"/>
    <s v="Miami"/>
    <s v="Miami"/>
    <s v="Boca Raton"/>
    <x v="5"/>
  </r>
  <r>
    <n v="1848"/>
    <s v="https://www.inc.com/profile/onetrust-home-loans"/>
    <s v="OneTrust Home Loans"/>
    <s v="onetrusthomeloans.com"/>
    <s v="51.8 Million"/>
    <n v="51800000"/>
    <n v="219.4247"/>
    <s v="Financial Services"/>
    <n v="276"/>
    <n v="156"/>
    <e v="#REF!"/>
    <n v="2013"/>
    <n v="3"/>
    <s v="San Diego"/>
    <s v="San Diego"/>
    <s v="San Diego"/>
    <x v="9"/>
  </r>
  <r>
    <n v="1849"/>
    <s v="https://www.inc.com/profile/joshs-frogs"/>
    <s v="Josh's Frogs"/>
    <s v="joshsfrogs.com"/>
    <s v="6.8 Million"/>
    <n v="6800000"/>
    <n v="219.3819"/>
    <s v="Retail"/>
    <n v="55"/>
    <n v="22"/>
    <e v="#REF!"/>
    <n v="2004"/>
    <n v="2"/>
    <s v=""/>
    <s v="-"/>
    <s v="OWOSSO"/>
    <x v="20"/>
  </r>
  <r>
    <n v="1850"/>
    <s v="https://www.inc.com/profile/applied-resource-group"/>
    <s v="Applied Resource Group"/>
    <s v="appliedrg.com"/>
    <s v="4.6 Million"/>
    <n v="4600000"/>
    <n v="219.35890000000001"/>
    <s v="IT Management"/>
    <n v="38"/>
    <n v="13"/>
    <e v="#REF!"/>
    <n v="2010"/>
    <n v="3"/>
    <s v="Atlanta"/>
    <s v="Atlanta"/>
    <s v="Alpharetta"/>
    <x v="13"/>
  </r>
  <r>
    <n v="1851"/>
    <s v="https://www.inc.com/profile/advance-financial"/>
    <s v="Advance Financial"/>
    <s v="af247.com"/>
    <s v="323.3 Million"/>
    <n v="323300000"/>
    <n v="218.96019999999999"/>
    <s v="Financial Services"/>
    <n v="1097"/>
    <n v="338"/>
    <e v="#REF!"/>
    <n v="1996"/>
    <n v="8"/>
    <s v="Nashville"/>
    <s v="Nashville"/>
    <s v="Nashville"/>
    <x v="1"/>
  </r>
  <r>
    <n v="1852"/>
    <s v="https://www.inc.com/profile/executive-placements"/>
    <s v="Executive Placements"/>
    <s v="executiveplacementsllc.com"/>
    <s v="2.8 Million"/>
    <n v="2800000"/>
    <n v="218.88079999999999"/>
    <s v="Human Resources"/>
    <n v="11"/>
    <n v="3"/>
    <e v="#REF!"/>
    <n v="2014"/>
    <n v="1"/>
    <s v="Richmond, VA"/>
    <s v="Richmond"/>
    <s v="Richmond"/>
    <x v="7"/>
  </r>
  <r>
    <n v="1853"/>
    <s v="https://www.inc.com/profile/credit-repair-cloud"/>
    <s v="Credit Repair Cloud"/>
    <s v="creditrepaircloud.com"/>
    <s v="4.2 Million"/>
    <n v="4200000"/>
    <n v="218.76079999999999"/>
    <s v="Software"/>
    <n v="2"/>
    <n v="1"/>
    <e v="#REF!"/>
    <n v="2013"/>
    <n v="1"/>
    <s v="Los Angeles"/>
    <s v="Los Angeles"/>
    <s v="Los Angeles"/>
    <x v="9"/>
  </r>
  <r>
    <n v="1854"/>
    <s v="https://www.inc.com/profile/BDI"/>
    <s v="BDI"/>
    <s v="http://bdionline.com"/>
    <s v="2.2 Million"/>
    <n v="2200000"/>
    <n v="218.21369999999999"/>
    <s v="Advertising &amp; Marketing"/>
    <n v="17"/>
    <n v="4"/>
    <e v="#REF!"/>
    <n v="2001"/>
    <n v="1"/>
    <s v="New York City"/>
    <s v="New York City"/>
    <s v="New York"/>
    <x v="12"/>
  </r>
  <r>
    <n v="1855"/>
    <s v="https://www.inc.com/profile/infotrust"/>
    <s v="InfoTrust"/>
    <s v="infotrust.com"/>
    <s v="8.7 Million"/>
    <n v="8700000"/>
    <n v="218.10050000000001"/>
    <s v="Advertising &amp; Marketing"/>
    <n v="39"/>
    <n v="17"/>
    <e v="#REF!"/>
    <n v="2006"/>
    <n v="5"/>
    <s v="Cincinnati"/>
    <s v="Cincinnati"/>
    <s v="Blue Ash"/>
    <x v="8"/>
  </r>
  <r>
    <n v="1856"/>
    <s v="https://www.inc.com/profile/hyperquake"/>
    <s v="Hyperquake"/>
    <s v="hyperquake.com"/>
    <s v="13.6 Million"/>
    <n v="13600000"/>
    <n v="217.95410000000001"/>
    <s v="Advertising &amp; Marketing"/>
    <n v="45"/>
    <n v="25"/>
    <e v="#REF!"/>
    <n v="1986"/>
    <n v="2"/>
    <s v="Cincinnati"/>
    <s v="Cincinnati"/>
    <s v="Cincinnati"/>
    <x v="8"/>
  </r>
  <r>
    <n v="1857"/>
    <s v="https://www.inc.com/profile/tender-loving-empire"/>
    <s v="Tender Loving Empire"/>
    <s v="tenderlovingempire.com"/>
    <s v="4.1 Million"/>
    <n v="4099999.9999999995"/>
    <n v="217.91720000000001"/>
    <s v="Retail"/>
    <n v="50"/>
    <n v="15"/>
    <e v="#REF!"/>
    <n v="2007"/>
    <n v="2"/>
    <s v=""/>
    <s v="-"/>
    <s v="Portland"/>
    <x v="40"/>
  </r>
  <r>
    <n v="1858"/>
    <s v="https://www.inc.com/profile/avanti-systems-usa"/>
    <s v="Avanti Systems USA"/>
    <s v="avantisystemsusa.com"/>
    <s v="3.8 Million"/>
    <n v="3800000"/>
    <n v="217.8708"/>
    <s v="Construction"/>
    <n v="9"/>
    <n v="4"/>
    <e v="#REF!"/>
    <n v="2006"/>
    <n v="3"/>
    <s v="Bridgeport-Stamford-Norwalk, CT"/>
    <s v="Bridgeport-Stamford-Norwalk"/>
    <s v="Greenwich"/>
    <x v="28"/>
  </r>
  <r>
    <n v="1859"/>
    <s v="https://www.inc.com/profile/vetsource"/>
    <s v="Vetsource"/>
    <s v="vetsource.com"/>
    <s v="139.6 Million"/>
    <n v="139600000"/>
    <n v="217.55459999999999"/>
    <s v="Health"/>
    <n v="297"/>
    <n v="109"/>
    <e v="#REF!"/>
    <n v="2008"/>
    <n v="3"/>
    <s v=""/>
    <s v="-"/>
    <s v="Portland"/>
    <x v="40"/>
  </r>
  <r>
    <n v="1860"/>
    <s v="https://www.inc.com/profile/intelliforce-it-solutions-group"/>
    <s v="Intelliforce-IT Solutions Group"/>
    <s v="intelliforce-itsg.com"/>
    <s v="6.4 Million"/>
    <n v="6400000"/>
    <n v="217.41220000000001"/>
    <s v="Government Services"/>
    <n v="32"/>
    <n v="10"/>
    <e v="#REF!"/>
    <n v="2012"/>
    <n v="3"/>
    <s v="Baltimore"/>
    <s v="Baltimore"/>
    <s v="ELLICOTT CITY"/>
    <x v="21"/>
  </r>
  <r>
    <n v="1861"/>
    <s v="https://www.inc.com/profile/geraci-law-firm"/>
    <s v="Geraci Law Firm"/>
    <s v="geracillp.com"/>
    <s v="10.1 Million"/>
    <n v="10100000"/>
    <n v="217.0514"/>
    <s v="Business Products &amp; Services"/>
    <n v="50"/>
    <n v="20"/>
    <e v="#REF!"/>
    <n v="2007"/>
    <n v="3"/>
    <s v="Los Angeles"/>
    <s v="Los Angeles"/>
    <s v="Irvine"/>
    <x v="9"/>
  </r>
  <r>
    <n v="1862"/>
    <s v="https://www.inc.com/profile/whistle-sports"/>
    <s v="Whistle Sports"/>
    <s v="whistlesports.com"/>
    <s v="32.7 Million"/>
    <n v="32700000.000000004"/>
    <n v="217.0427"/>
    <s v="Media"/>
    <n v="70"/>
    <n v="40"/>
    <e v="#REF!"/>
    <n v="2007"/>
    <n v="2"/>
    <s v="New York City"/>
    <s v="New York City"/>
    <s v="New York"/>
    <x v="12"/>
  </r>
  <r>
    <n v="1863"/>
    <s v="https://www.inc.com/profile/mycomputercareer"/>
    <s v="MyComputerCareer"/>
    <s v="mycomputercareer.edu"/>
    <s v="57.2 Million"/>
    <n v="57200000"/>
    <n v="217.01310000000001"/>
    <s v="Education"/>
    <n v="450"/>
    <n v="150"/>
    <e v="#REF!"/>
    <n v="2007"/>
    <n v="2"/>
    <s v="Raleigh, NC"/>
    <s v="Raleigh"/>
    <s v="Raleigh"/>
    <x v="18"/>
  </r>
  <r>
    <n v="1864"/>
    <s v="https://www.inc.com/profile/welltok"/>
    <s v="Welltok"/>
    <s v="welltok.com"/>
    <s v="83 Million"/>
    <n v="83000000"/>
    <n v="216.81270000000001"/>
    <s v="Health"/>
    <n v="424"/>
    <n v="345"/>
    <e v="#REF!"/>
    <n v="2009"/>
    <n v="5"/>
    <s v="Denver"/>
    <s v="Denver"/>
    <s v="Denver"/>
    <x v="10"/>
  </r>
  <r>
    <n v="1865"/>
    <s v="https://www.inc.com/profile/vesta-preferred"/>
    <s v="Vesta Preferred"/>
    <s v="rnpsells.com"/>
    <s v="3.8 Million"/>
    <n v="3800000"/>
    <n v="216.80439999999999"/>
    <s v="Real Estate"/>
    <n v="30"/>
    <n v="15"/>
    <e v="#REF!"/>
    <n v="2009"/>
    <n v="2"/>
    <s v="Chicago"/>
    <s v="Chicago"/>
    <s v="Chicago"/>
    <x v="27"/>
  </r>
  <r>
    <n v="1866"/>
    <s v="https://www.inc.com/profile/userful"/>
    <s v="Userful"/>
    <s v="userful.com"/>
    <s v="5.3 Million"/>
    <n v="5300000"/>
    <n v="216.77250000000001"/>
    <s v="IT Management"/>
    <n v="61"/>
    <n v="31"/>
    <e v="#REF!"/>
    <n v="2003"/>
    <n v="1"/>
    <s v="San Francisco"/>
    <s v="San Francisco"/>
    <s v="San Ramon"/>
    <x v="9"/>
  </r>
  <r>
    <n v="1867"/>
    <s v="https://www.inc.com/profile/rootstrap"/>
    <s v="Rootstrap"/>
    <s v="rootstrap.com"/>
    <s v="5.1 Million"/>
    <n v="5100000"/>
    <n v="216.69380000000001"/>
    <s v="Software"/>
    <n v="76"/>
    <n v="23"/>
    <e v="#REF!"/>
    <n v="2015"/>
    <n v="1"/>
    <s v="Los Angeles"/>
    <s v="Los Angeles"/>
    <s v="West Hollywood"/>
    <x v="9"/>
  </r>
  <r>
    <n v="1868"/>
    <s v="https://www.inc.com/profile/green-cloud-technologies"/>
    <s v="Green Cloud Technologies"/>
    <s v="gogreencloud.com"/>
    <s v="22.7 Million"/>
    <n v="22700000"/>
    <n v="216.52799999999999"/>
    <s v="IT Management"/>
    <n v="70"/>
    <n v="55"/>
    <e v="#REF!"/>
    <n v="2011"/>
    <n v="4"/>
    <s v="Greenville-Mauldin-Easley, SC"/>
    <s v="Greenville-Mauldin-Easley"/>
    <s v="Greenville"/>
    <x v="37"/>
  </r>
  <r>
    <n v="1869"/>
    <s v="https://www.inc.com/profile/bluepeak-technology-solutions"/>
    <s v="BluePeak Technology Solutions"/>
    <s v="bluepeak.io"/>
    <s v="3.9 Million"/>
    <n v="3900000"/>
    <n v="216.47730000000001"/>
    <s v="IT Management"/>
    <n v="5"/>
    <n v="4"/>
    <e v="#REF!"/>
    <n v="2008"/>
    <n v="1"/>
    <s v=""/>
    <s v="-"/>
    <s v="RENO"/>
    <x v="29"/>
  </r>
  <r>
    <n v="1870"/>
    <s v="https://www.inc.com/profile/tiesta-tea-company"/>
    <s v="Tiesta Tea Company"/>
    <s v="tiestatea.com"/>
    <s v="7.6 Million"/>
    <n v="7600000"/>
    <n v="216.44139999999999"/>
    <s v="Food &amp; Beverage"/>
    <n v="21"/>
    <n v="10"/>
    <e v="#REF!"/>
    <n v="2010"/>
    <n v="3"/>
    <s v="Chicago"/>
    <s v="Chicago"/>
    <s v="Chicago"/>
    <x v="27"/>
  </r>
  <r>
    <n v="1871"/>
    <s v="https://www.inc.com/profile/beneficial-blends-dba-kelapo"/>
    <s v="Beneficial Blends dba Kelapo"/>
    <s v="beneficialblends.com"/>
    <s v="16.9 Million"/>
    <n v="16900000"/>
    <n v="216.41839999999999"/>
    <s v="Food &amp; Beverage"/>
    <n v="40"/>
    <n v="15"/>
    <e v="#REF!"/>
    <n v="2009"/>
    <n v="1"/>
    <s v="Tampa"/>
    <s v="Tampa"/>
    <s v="Tampa"/>
    <x v="5"/>
  </r>
  <r>
    <n v="1872"/>
    <s v="https://www.inc.com/profile/sunset-healthcare-solutions"/>
    <s v="Sunset Healthcare Solutions"/>
    <s v="sunsethcs.com"/>
    <s v="43.6 Million"/>
    <n v="43600000"/>
    <n v="216.05969999999999"/>
    <s v="Health"/>
    <n v="65"/>
    <n v="40"/>
    <e v="#REF!"/>
    <n v="2004"/>
    <n v="8"/>
    <s v="Chicago"/>
    <s v="Chicago"/>
    <s v="Chicago"/>
    <x v="27"/>
  </r>
  <r>
    <n v="1873"/>
    <s v="https://www.inc.com/profile/agilisium-consulting"/>
    <s v="Agilisium Consulting"/>
    <s v="http://agilisium.com"/>
    <s v="13.8 Million"/>
    <n v="13800000"/>
    <n v="216.04740000000001"/>
    <s v="IT System Development"/>
    <n v="250"/>
    <n v="50"/>
    <e v="#REF!"/>
    <n v="2013"/>
    <n v="3"/>
    <s v="Los Angeles"/>
    <s v="Los Angeles"/>
    <s v="STEVENSON RANCH"/>
    <x v="9"/>
  </r>
  <r>
    <n v="1874"/>
    <s v="https://www.inc.com/profile/spot-freight"/>
    <s v="Spot Freight"/>
    <s v="spotinc.com"/>
    <s v="201.4 Million"/>
    <n v="201400000"/>
    <n v="215.95269999999999"/>
    <s v="Logistics &amp; Transportation"/>
    <n v="173"/>
    <n v="62"/>
    <e v="#REF!"/>
    <n v="2009"/>
    <n v="6"/>
    <s v="Indianapolis, IN"/>
    <s v="Indianapolis"/>
    <s v="Indianapolis"/>
    <x v="33"/>
  </r>
  <r>
    <n v="1875"/>
    <s v="https://www.inc.com/profile/big-block-realty"/>
    <s v="Big Block Realty"/>
    <s v="bigblockrealty.com"/>
    <s v="60.6 Million"/>
    <n v="60600000"/>
    <n v="215.7587"/>
    <s v="Real Estate"/>
    <n v="17"/>
    <n v="5"/>
    <e v="#REF!"/>
    <n v="2012"/>
    <n v="4"/>
    <s v="San Diego"/>
    <s v="San Diego"/>
    <s v="San Diego"/>
    <x v="9"/>
  </r>
  <r>
    <n v="1876"/>
    <s v="https://www.inc.com/profile/p2sample"/>
    <s v="P2sample"/>
    <s v="p2sample.com"/>
    <s v="21.7 Million"/>
    <n v="21700000"/>
    <n v="215.4435"/>
    <s v="Advertising &amp; Marketing"/>
    <n v="56"/>
    <n v="30"/>
    <e v="#REF!"/>
    <n v="2010"/>
    <n v="4"/>
    <s v="Atlanta"/>
    <s v="Atlanta"/>
    <s v="Alpharetta"/>
    <x v="13"/>
  </r>
  <r>
    <n v="1877"/>
    <s v="https://www.inc.com/profile/crunch-fitness-west-florida-and-atlanta-cr-fitness"/>
    <s v="Crunch Fitness West Florida and Atlanta (CR Fitness)"/>
    <s v="crunch.com"/>
    <s v="34.6 Million"/>
    <n v="34600000"/>
    <n v="215.40690000000001"/>
    <s v="Consumer Products &amp; Services"/>
    <n v="800"/>
    <n v="300"/>
    <e v="#REF!"/>
    <n v="2012"/>
    <n v="4"/>
    <s v="Tampa"/>
    <s v="Tampa"/>
    <s v="Brandon"/>
    <x v="5"/>
  </r>
  <r>
    <n v="1878"/>
    <s v="https://www.inc.com/profile/signature-transportation-group"/>
    <s v="Signature Transportation Group"/>
    <s v="ridestg.com"/>
    <s v="10.6 Million"/>
    <n v="10600000"/>
    <n v="215.32599999999999"/>
    <s v="Travel &amp; Hospitality"/>
    <n v="27"/>
    <n v="13"/>
    <e v="#REF!"/>
    <n v="2014"/>
    <n v="2"/>
    <s v="Chicago"/>
    <s v="Chicago"/>
    <s v="Arlington Heights"/>
    <x v="27"/>
  </r>
  <r>
    <n v="1879"/>
    <s v="https://www.inc.com/profile/black-button-distilling"/>
    <s v="Black Button Distilling"/>
    <s v="blackbuttondistilling.com"/>
    <s v="2.9 Million"/>
    <n v="2900000"/>
    <n v="215.142"/>
    <s v="Food &amp; Beverage"/>
    <n v="78"/>
    <n v="15"/>
    <e v="#REF!"/>
    <n v="2012"/>
    <n v="2"/>
    <s v="Rochester, NY"/>
    <s v="Rochester"/>
    <s v="Rochester"/>
    <x v="12"/>
  </r>
  <r>
    <n v="1880"/>
    <s v="https://www.inc.com/profile/opex-technologies"/>
    <s v="Opex Technologies"/>
    <s v="opextechnologies.com"/>
    <s v="3 Million"/>
    <n v="3000000"/>
    <n v="214.99469999999999"/>
    <s v="IT Management"/>
    <n v="15"/>
    <n v="5"/>
    <e v="#REF!"/>
    <n v="2004"/>
    <n v="2"/>
    <s v="Raleigh, NC"/>
    <s v="Raleigh"/>
    <s v="Raleigh"/>
    <x v="18"/>
  </r>
  <r>
    <n v="1881"/>
    <s v="https://www.inc.com/profile/secunetics"/>
    <s v="Secunetics"/>
    <s v="secunetics.com"/>
    <s v="11.6 Million"/>
    <n v="11600000"/>
    <n v="214.8509"/>
    <s v="Government Services"/>
    <n v="39"/>
    <n v="25"/>
    <e v="#REF!"/>
    <n v="2005"/>
    <n v="1"/>
    <s v="Washington, DC"/>
    <s v="Washington"/>
    <s v="Reston"/>
    <x v="7"/>
  </r>
  <r>
    <n v="1882"/>
    <s v="https://www.inc.com/profile/elevate"/>
    <s v="Elevate"/>
    <s v="elevatedeffect.com"/>
    <s v="4.5 Million"/>
    <n v="4500000"/>
    <n v="214.82509999999999"/>
    <s v="Business Products &amp; Services"/>
    <n v="53"/>
    <n v="22"/>
    <e v="#REF!"/>
    <n v="2013"/>
    <n v="3"/>
    <s v="Washington, DC"/>
    <s v="Washington"/>
    <s v="Washington"/>
    <x v="34"/>
  </r>
  <r>
    <n v="1883"/>
    <s v="https://www.inc.com/profile/telarus"/>
    <s v="Telarus"/>
    <s v="telarus.com"/>
    <s v="119.1 Million"/>
    <n v="119100000"/>
    <n v="214.73869999999999"/>
    <s v="Telecommunications"/>
    <n v="150"/>
    <n v="58"/>
    <e v="#REF!"/>
    <n v="2002"/>
    <n v="3"/>
    <s v="Salt Lake City"/>
    <s v="Salt Lake City"/>
    <s v="Sandy"/>
    <x v="16"/>
  </r>
  <r>
    <n v="1884"/>
    <s v="https://www.inc.com/profile/g-fuel"/>
    <s v="G Fuel"/>
    <s v="gfuel.com"/>
    <s v="25 Million"/>
    <n v="25000000"/>
    <n v="214.1379"/>
    <s v="Health"/>
    <n v="38"/>
    <n v="23"/>
    <e v="#REF!"/>
    <n v="2004"/>
    <n v="4"/>
    <s v="New York City"/>
    <s v="New York City"/>
    <s v="West Babylon"/>
    <x v="12"/>
  </r>
  <r>
    <n v="1885"/>
    <s v="https://www.inc.com/profile/national-land-realty"/>
    <s v="National Land Realty"/>
    <s v="nationalland.com"/>
    <s v="12.6 Million"/>
    <n v="12600000"/>
    <n v="213.49590000000001"/>
    <s v="Real Estate"/>
    <n v="23"/>
    <n v="14"/>
    <e v="#REF!"/>
    <n v="2007"/>
    <n v="3"/>
    <s v="Greenville-Mauldin-Easley, SC"/>
    <s v="Greenville-Mauldin-Easley"/>
    <s v="Greenville"/>
    <x v="37"/>
  </r>
  <r>
    <n v="1886"/>
    <s v="https://www.inc.com/profile/skg"/>
    <s v="SKG"/>
    <s v="skgtexas.com"/>
    <s v="57.7 Million"/>
    <n v="57700000"/>
    <n v="213.28639999999999"/>
    <s v="Business Products &amp; Services"/>
    <n v="70"/>
    <n v="30"/>
    <e v="#REF!"/>
    <n v="1995"/>
    <n v="2"/>
    <s v="Austin"/>
    <s v="Austin"/>
    <s v="Austin"/>
    <x v="2"/>
  </r>
  <r>
    <n v="1887"/>
    <s v="https://www.inc.com/profile/health-products-for-you"/>
    <s v="Health Products For You"/>
    <s v="healthproductsforyou.com"/>
    <s v="14.7 Million"/>
    <n v="14700000"/>
    <n v="213.2499"/>
    <s v="Health"/>
    <n v="45"/>
    <n v="20"/>
    <e v="#REF!"/>
    <n v="2002"/>
    <n v="2"/>
    <s v="Bridgeport-Stamford-Norwalk, CT"/>
    <s v="Bridgeport-Stamford-Norwalk"/>
    <s v="Brookfield"/>
    <x v="28"/>
  </r>
  <r>
    <n v="1888"/>
    <s v="https://www.inc.com/profile/facilities-maintenance-management"/>
    <s v="Facilities Maintenance Management"/>
    <s v="fmmla.com"/>
    <s v="17.7 Million"/>
    <n v="17700000"/>
    <n v="213.12979999999999"/>
    <s v="Construction"/>
    <n v="102"/>
    <n v="55"/>
    <e v="#REF!"/>
    <n v="2010"/>
    <n v="5"/>
    <s v="Baton Rouge, LA"/>
    <s v="Baton Rouge"/>
    <s v="Baton Rouge"/>
    <x v="38"/>
  </r>
  <r>
    <n v="1889"/>
    <s v="https://www.inc.com/profile/banquest-payment-systems"/>
    <s v="Banquest Payment Systems"/>
    <s v="banquest.com"/>
    <s v="3.7 Million"/>
    <n v="3700000"/>
    <n v="212.98480000000001"/>
    <s v="Financial Services"/>
    <n v="12"/>
    <n v="5"/>
    <e v="#REF!"/>
    <n v="2011"/>
    <n v="2"/>
    <s v="New York City"/>
    <s v="New York City"/>
    <s v="LAKEWOOD"/>
    <x v="6"/>
  </r>
  <r>
    <n v="1890"/>
    <s v="https://www.inc.com/profile/lumber-one-services"/>
    <s v="Lumber One Services"/>
    <s v="lumberoneservices.com"/>
    <s v="35.2 Million"/>
    <n v="35200000"/>
    <n v="212.98150000000001"/>
    <s v="Construction"/>
    <n v="10"/>
    <n v="4"/>
    <e v="#REF!"/>
    <n v="2008"/>
    <n v="6"/>
    <s v="Phoenix"/>
    <s v="Phoenix"/>
    <s v="Scottsdale"/>
    <x v="0"/>
  </r>
  <r>
    <n v="1891"/>
    <s v="https://www.inc.com/profile/align-technical-resources"/>
    <s v="Align Technical Resources"/>
    <s v="aligntechnicalresources.com"/>
    <s v="3.9 Million"/>
    <n v="3900000"/>
    <n v="212.8964"/>
    <s v="Human Resources"/>
    <n v="28"/>
    <n v="15"/>
    <e v="#REF!"/>
    <n v="2012"/>
    <n v="2"/>
    <s v="San Jose"/>
    <s v="San Jose"/>
    <s v="SAN JOSE"/>
    <x v="9"/>
  </r>
  <r>
    <n v="1893"/>
    <s v="https://www.inc.com/profile/caliber-corporate-advisers"/>
    <s v="Caliber Corporate Advisers"/>
    <s v="calibercorporate.com"/>
    <s v="2.7 Million"/>
    <n v="2700000"/>
    <n v="212.57650000000001"/>
    <s v="Advertising &amp; Marketing"/>
    <n v="16"/>
    <n v="3"/>
    <e v="#REF!"/>
    <n v="2010"/>
    <n v="1"/>
    <s v="New York City"/>
    <s v="New York City"/>
    <s v="New York"/>
    <x v="12"/>
  </r>
  <r>
    <n v="1894"/>
    <s v="https://www.inc.com/profile/adpearance"/>
    <s v="Adpearance"/>
    <s v="adpearance.com"/>
    <s v="17.2 Million"/>
    <n v="17200000"/>
    <n v="212.5471"/>
    <s v="Advertising &amp; Marketing"/>
    <n v="189"/>
    <n v="81"/>
    <e v="#REF!"/>
    <n v="2009"/>
    <n v="4"/>
    <s v=""/>
    <s v="-"/>
    <s v="Portland"/>
    <x v="40"/>
  </r>
  <r>
    <n v="1895"/>
    <s v="https://www.inc.com/profile/boomerang-dm"/>
    <s v="Boomerang DM"/>
    <s v="boomerangdm.com"/>
    <s v="2.4 Million"/>
    <n v="2400000"/>
    <n v="212.26939999999999"/>
    <s v="Advertising &amp; Marketing"/>
    <n v="10"/>
    <n v="4"/>
    <e v="#REF!"/>
    <n v="2010"/>
    <n v="1"/>
    <s v="Denver"/>
    <s v="Denver"/>
    <s v="Centennial"/>
    <x v="10"/>
  </r>
  <r>
    <n v="1896"/>
    <s v="https://www.inc.com/profile/steam-logistics"/>
    <s v="Steam Logistics"/>
    <s v="steamlogistics.com"/>
    <s v="27.8 Million"/>
    <n v="27800000"/>
    <n v="212.1506"/>
    <s v="Logistics &amp; Transportation"/>
    <n v="38"/>
    <n v="16"/>
    <e v="#REF!"/>
    <n v="2012"/>
    <n v="3"/>
    <s v=""/>
    <s v="-"/>
    <s v="Chattanooga"/>
    <x v="1"/>
  </r>
  <r>
    <n v="1897"/>
    <s v="https://www.inc.com/profile/nexthome"/>
    <s v="NextHome"/>
    <s v="nexthome.com"/>
    <s v="6.3 Million"/>
    <n v="6300000"/>
    <n v="212.01910000000001"/>
    <s v="Real Estate"/>
    <n v="27"/>
    <n v="15"/>
    <e v="#REF!"/>
    <n v="2014"/>
    <n v="1"/>
    <s v="San Francisco"/>
    <s v="San Francisco"/>
    <s v="Pleasanton"/>
    <x v="9"/>
  </r>
  <r>
    <n v="1898"/>
    <s v="https://www.inc.com/profile/ndvor-solutions"/>
    <s v="ndVOR Solutions"/>
    <s v="ndvor.com"/>
    <s v="7 Million"/>
    <n v="7000000"/>
    <n v="211.99619999999999"/>
    <s v="IT Management"/>
    <n v="13"/>
    <n v="10"/>
    <e v="#REF!"/>
    <n v="2009"/>
    <n v="3"/>
    <s v=""/>
    <s v="-"/>
    <s v="Lawrenceville"/>
    <x v="6"/>
  </r>
  <r>
    <n v="1899"/>
    <s v="https://www.inc.com/profile/clearcompany"/>
    <s v="ClearCompany"/>
    <s v="clearcompany.com"/>
    <s v="15.1 Million"/>
    <n v="15100000"/>
    <n v="211.74770000000001"/>
    <s v="Software"/>
    <n v="149"/>
    <n v="52"/>
    <e v="#REF!"/>
    <n v="2004"/>
    <n v="4"/>
    <s v="Boston"/>
    <s v="Boston"/>
    <s v="Boston"/>
    <x v="24"/>
  </r>
  <r>
    <n v="1900"/>
    <s v="https://www.inc.com/profile/premier-coil-solutions"/>
    <s v="Premier Coil Solutions"/>
    <s v="premiercoil.com"/>
    <s v="56.6 Million"/>
    <n v="56600000"/>
    <n v="211.71809999999999"/>
    <s v="Manufacturing"/>
    <n v="101"/>
    <n v="54"/>
    <e v="#REF!"/>
    <n v="2011"/>
    <n v="1"/>
    <s v="Houston"/>
    <s v="Houston"/>
    <s v="Waller"/>
    <x v="2"/>
  </r>
  <r>
    <n v="1901"/>
    <s v="https://www.inc.com/profile/inside-ventures"/>
    <s v="Inside Ventures"/>
    <s v="insideventures.com"/>
    <s v="20.7 Million"/>
    <n v="20700000"/>
    <n v="211.4075"/>
    <s v="Advertising &amp; Marketing"/>
    <n v="150"/>
    <n v="22"/>
    <e v="#REF!"/>
    <n v="2010"/>
    <n v="1"/>
    <s v="Kansas City, MO-KS"/>
    <s v="Kansas City"/>
    <s v="Overland Park"/>
    <x v="26"/>
  </r>
  <r>
    <n v="1902"/>
    <s v="https://www.inc.com/profile/summus-group"/>
    <s v="Summus Group"/>
    <s v="summusgroup.com"/>
    <s v="5.8 Million"/>
    <n v="5800000"/>
    <n v="211.20689999999999"/>
    <s v="Business Products &amp; Services"/>
    <n v="40"/>
    <n v="10"/>
    <e v="#REF!"/>
    <n v="2012"/>
    <n v="3"/>
    <s v="Charlotte"/>
    <s v="Charlotte"/>
    <s v="Charlotte"/>
    <x v="18"/>
  </r>
  <r>
    <n v="1903"/>
    <s v="https://www.inc.com/profile/central-vapors"/>
    <s v="Central Vapors"/>
    <s v="centralvapors.com"/>
    <s v="3 Million"/>
    <n v="3000000"/>
    <n v="211.17310000000001"/>
    <s v="Retail"/>
    <n v="15"/>
    <n v="7"/>
    <e v="#REF!"/>
    <n v="2013"/>
    <n v="1"/>
    <s v="Dallas"/>
    <s v="Dallas"/>
    <s v="McKinney"/>
    <x v="2"/>
  </r>
  <r>
    <n v="1904"/>
    <s v="https://www.inc.com/profile/nam-technologies"/>
    <s v="Nam Technologies"/>
    <s v="nam-tech.com"/>
    <s v="7.9 Million"/>
    <n v="7900000"/>
    <n v="210.983"/>
    <s v="Software"/>
    <n v="62"/>
    <n v="40"/>
    <e v="#REF!"/>
    <n v="2003"/>
    <n v="3"/>
    <s v="Atlanta"/>
    <s v="Atlanta"/>
    <s v="Alpharetta"/>
    <x v="13"/>
  </r>
  <r>
    <n v="1905"/>
    <s v="https://www.inc.com/profile/done-right-merchandising"/>
    <s v="Done Right Merchandising"/>
    <s v="donerightmerchandising.com"/>
    <s v="9.5 Million"/>
    <n v="9500000"/>
    <n v="210.851"/>
    <s v="Retail"/>
    <n v="230"/>
    <n v="75"/>
    <e v="#REF!"/>
    <n v="2006"/>
    <n v="3"/>
    <s v=""/>
    <s v="-"/>
    <s v="Mooresville"/>
    <x v="18"/>
  </r>
  <r>
    <n v="1906"/>
    <s v="https://www.inc.com/profile/restaurant-partners-procurement"/>
    <s v="Restaurant Partners Procurement"/>
    <s v="rpipurchasing.com/home"/>
    <s v="2.6 Million"/>
    <n v="2600000"/>
    <n v="210.44399999999999"/>
    <s v="Business Products &amp; Services"/>
    <n v="13"/>
    <n v="5"/>
    <e v="#REF!"/>
    <n v="1992"/>
    <n v="1"/>
    <s v="Orlando, FL"/>
    <s v="Orlando"/>
    <s v="Orlando"/>
    <x v="5"/>
  </r>
  <r>
    <n v="1907"/>
    <s v="https://www.inc.com/profile/fieldstone-homes"/>
    <s v="Fieldstone Homes"/>
    <s v="fieldstone-homes.com"/>
    <s v="153.8 Million"/>
    <n v="153800000"/>
    <n v="210.31899999999999"/>
    <s v="Construction"/>
    <n v="80"/>
    <n v="51"/>
    <e v="#REF!"/>
    <n v="1981"/>
    <n v="2"/>
    <s v="Salt Lake City"/>
    <s v="Salt Lake City"/>
    <s v="Draper"/>
    <x v="16"/>
  </r>
  <r>
    <n v="1908"/>
    <s v="https://www.inc.com/profile/pointe-pest-control-id"/>
    <s v="Pointe Pest Control-ID"/>
    <s v="pointepest.com"/>
    <s v="13.3 Million"/>
    <n v="13300000"/>
    <n v="210.2371"/>
    <s v="Consumer Products &amp; Services"/>
    <n v="136"/>
    <n v="53"/>
    <e v="#REF!"/>
    <n v="2006"/>
    <n v="1"/>
    <s v=""/>
    <s v="-"/>
    <s v="LIBERTY LAKE"/>
    <x v="11"/>
  </r>
  <r>
    <n v="1909"/>
    <s v="https://www.inc.com/profile/unosquare"/>
    <s v="Unosquare"/>
    <s v="unosquare.com"/>
    <s v="26.9 Million"/>
    <n v="26900000"/>
    <n v="210.02070000000001"/>
    <s v="Software"/>
    <n v="501"/>
    <n v="187"/>
    <e v="#REF!"/>
    <n v="2009"/>
    <n v="5"/>
    <s v=""/>
    <s v="-"/>
    <s v="Vancouver"/>
    <x v="11"/>
  </r>
  <r>
    <n v="1910"/>
    <s v="https://www.inc.com/profile/modern-market-master"/>
    <s v="Modern Market Master"/>
    <s v="mmm-express.com"/>
    <s v="15.1 Million"/>
    <n v="15100000"/>
    <n v="210.01230000000001"/>
    <s v="Logistics &amp; Transportation"/>
    <n v="101"/>
    <n v="34"/>
    <e v="#REF!"/>
    <n v="2006"/>
    <n v="1"/>
    <s v="Atlanta"/>
    <s v="Atlanta"/>
    <s v="winder"/>
    <x v="13"/>
  </r>
  <r>
    <n v="1911"/>
    <s v="https://www.inc.com/profile/strategywise"/>
    <s v="StrategyWise"/>
    <s v="strategywise.com"/>
    <s v="2.2 Million"/>
    <n v="2200000"/>
    <n v="209.61199999999999"/>
    <s v="Business Products &amp; Services"/>
    <n v="12"/>
    <n v="4"/>
    <e v="#REF!"/>
    <n v="2013"/>
    <n v="2"/>
    <s v="Birmingham, AL"/>
    <s v="Birmingham"/>
    <s v="Birmingham"/>
    <x v="23"/>
  </r>
  <r>
    <n v="1912"/>
    <s v="https://www.inc.com/profile/rhino-fleet-tracking"/>
    <s v="Rhino Fleet Tracking"/>
    <s v="rhinofleettracking.com"/>
    <s v="5 Million"/>
    <n v="5000000"/>
    <n v="209.5899"/>
    <s v="Software"/>
    <n v="29"/>
    <n v="8"/>
    <e v="#REF!"/>
    <n v="2007"/>
    <n v="1"/>
    <s v="Dallas"/>
    <s v="Dallas"/>
    <s v="Argyle"/>
    <x v="2"/>
  </r>
  <r>
    <n v="1913"/>
    <s v="https://www.inc.com/profile/united-installs"/>
    <s v="United Installs"/>
    <s v="united-installs.com"/>
    <s v="10.6 Million"/>
    <n v="10600000"/>
    <n v="209.24250000000001"/>
    <s v="Construction"/>
    <n v="200"/>
    <n v="8"/>
    <e v="#REF!"/>
    <n v="2012"/>
    <n v="5"/>
    <s v="Cincinnati"/>
    <s v="Cincinnati"/>
    <s v="Erlanger"/>
    <x v="14"/>
  </r>
  <r>
    <n v="1914"/>
    <s v="https://www.inc.com/profile/lightspeed-voice"/>
    <s v="Lightspeed Voice"/>
    <s v="lightspeedvoice.com"/>
    <s v="6.3 Million"/>
    <n v="6300000"/>
    <n v="209.22550000000001"/>
    <s v="Telecommunications"/>
    <n v="43"/>
    <n v="15"/>
    <e v="#REF!"/>
    <n v="2009"/>
    <n v="4"/>
    <s v="Sarasota-Bradenton-Venice, FL"/>
    <s v="Sarasota-Bradenton-Venice"/>
    <s v="North Venice"/>
    <x v="5"/>
  </r>
  <r>
    <n v="1915"/>
    <s v="https://www.inc.com/profile/magneti"/>
    <s v="Magneti"/>
    <s v="magneti.com"/>
    <s v="2.6 Million"/>
    <n v="2600000"/>
    <n v="209.20650000000001"/>
    <s v="Advertising &amp; Marketing"/>
    <n v="15"/>
    <n v="6"/>
    <e v="#REF!"/>
    <n v="2010"/>
    <n v="2"/>
    <s v=""/>
    <s v="-"/>
    <s v="Colorado Springs"/>
    <x v="10"/>
  </r>
  <r>
    <n v="1916"/>
    <s v="https://www.inc.com/profile/pharmapacks"/>
    <s v="Pharmapacks"/>
    <s v="pharmapacks.com"/>
    <s v="206.1 Million"/>
    <n v="206100000"/>
    <n v="209.1756"/>
    <s v="Retail"/>
    <n v="550"/>
    <n v="280"/>
    <e v="#REF!"/>
    <n v="2010"/>
    <n v="5"/>
    <s v="New York City"/>
    <s v="New York City"/>
    <s v="Islandia"/>
    <x v="12"/>
  </r>
  <r>
    <n v="1917"/>
    <s v="https://www.inc.com/profile/higher-logic"/>
    <s v="Higher Logic"/>
    <s v="higherlogic.com"/>
    <s v="59.6 Million"/>
    <n v="59600000"/>
    <n v="209.03059999999999"/>
    <s v="Software"/>
    <n v="335"/>
    <n v="84"/>
    <e v="#REF!"/>
    <n v="2007"/>
    <n v="7"/>
    <s v="Washington, DC"/>
    <s v="Washington"/>
    <s v="Arlington"/>
    <x v="7"/>
  </r>
  <r>
    <n v="1918"/>
    <s v="https://www.inc.com/profile/stewardship"/>
    <s v="Stewardship"/>
    <s v="moneywellrooted.com"/>
    <s v="2.5 Million"/>
    <n v="2500000"/>
    <n v="208.99510000000001"/>
    <s v="Financial Services"/>
    <n v="20"/>
    <n v="7"/>
    <e v="#REF!"/>
    <n v="2007"/>
    <n v="1"/>
    <s v="Phoenix"/>
    <s v="Phoenix"/>
    <s v="Gilbert"/>
    <x v="0"/>
  </r>
  <r>
    <n v="1919"/>
    <s v="https://www.inc.com/profile/inrhythm"/>
    <s v="InRhythm"/>
    <s v="inrhythm.com"/>
    <s v="26.1 Million"/>
    <n v="26100000"/>
    <n v="208.76079999999999"/>
    <s v="Software"/>
    <n v="113"/>
    <n v="35"/>
    <e v="#REF!"/>
    <n v="2002"/>
    <n v="7"/>
    <s v="New York City"/>
    <s v="New York City"/>
    <s v="New York"/>
    <x v="12"/>
  </r>
  <r>
    <n v="1920"/>
    <s v="https://www.inc.com/profile/roundtower-technologies"/>
    <s v="RoundTower Technologies"/>
    <s v="roundtower.com"/>
    <s v="445.6 Million"/>
    <n v="445600000"/>
    <n v="208.5325"/>
    <s v="IT System Development"/>
    <n v="420"/>
    <n v="200"/>
    <e v="#REF!"/>
    <n v="2007"/>
    <n v="8"/>
    <s v="Cincinnati"/>
    <s v="Cincinnati"/>
    <s v="Cincinnati"/>
    <x v="8"/>
  </r>
  <r>
    <n v="1921"/>
    <s v="https://www.inc.com/profile/brandlive"/>
    <s v="Brandlive"/>
    <s v="brand.live"/>
    <s v="4.2 Million"/>
    <n v="4200000"/>
    <n v="208.5264"/>
    <s v="Software"/>
    <n v="29"/>
    <n v="15"/>
    <e v="#REF!"/>
    <n v="2012"/>
    <n v="3"/>
    <s v=""/>
    <s v="-"/>
    <s v="Portland"/>
    <x v="40"/>
  </r>
  <r>
    <n v="1922"/>
    <s v="https://www.inc.com/profile/reliant-vision-group"/>
    <s v="Reliant Vision Group"/>
    <s v="http://reliantvision.com"/>
    <s v="5 Million"/>
    <n v="5000000"/>
    <n v="208.44820000000001"/>
    <s v="IT System Development"/>
    <n v="71"/>
    <n v="30"/>
    <e v="#REF!"/>
    <n v="2013"/>
    <n v="2"/>
    <s v="New York City"/>
    <s v="New York City"/>
    <s v="Iselin"/>
    <x v="6"/>
  </r>
  <r>
    <n v="1923"/>
    <s v="https://www.inc.com/profile/meredith-lodging"/>
    <s v="Meredith Lodging"/>
    <s v="meredithlodging.com"/>
    <s v="11.6 Million"/>
    <n v="11600000"/>
    <n v="208.01750000000001"/>
    <s v="Real Estate"/>
    <n v="152"/>
    <n v="55"/>
    <e v="#REF!"/>
    <n v="2005"/>
    <n v="2"/>
    <s v=""/>
    <s v="-"/>
    <s v="Lincoln City"/>
    <x v="40"/>
  </r>
  <r>
    <n v="1924"/>
    <s v="https://www.inc.com/profile/energy-lighting-services"/>
    <s v="Energy Lighting Services"/>
    <s v="energylightingservices.com"/>
    <s v="6.9 Million"/>
    <n v="6900000"/>
    <n v="207.95830000000001"/>
    <s v="Energy"/>
    <n v="17"/>
    <n v="8"/>
    <e v="#REF!"/>
    <n v="2010"/>
    <n v="2"/>
    <s v="Nashville"/>
    <s v="Nashville"/>
    <s v="Hendersonville"/>
    <x v="1"/>
  </r>
  <r>
    <n v="1925"/>
    <s v="https://www.inc.com/profile/felix-media-solutions"/>
    <s v="Felix Media Solutions"/>
    <s v="felixmediasolutions.com"/>
    <s v="3.8 Million"/>
    <n v="3800000"/>
    <n v="207.89279999999999"/>
    <s v="Business Products &amp; Services"/>
    <n v="19"/>
    <n v="2"/>
    <e v="#REF!"/>
    <n v="2010"/>
    <n v="1"/>
    <s v="Austin"/>
    <s v="Austin"/>
    <s v="Austin"/>
    <x v="2"/>
  </r>
  <r>
    <n v="1926"/>
    <s v="https://www.inc.com/profile/pye-barker-fire"/>
    <s v="Pye-Barker Fire"/>
    <s v="pyebarkerfire.com"/>
    <s v="67.4 Million"/>
    <n v="67400000"/>
    <n v="207.87450000000001"/>
    <s v="Business Products &amp; Services"/>
    <n v="565"/>
    <n v="182"/>
    <e v="#REF!"/>
    <n v="1946"/>
    <n v="1"/>
    <s v="Atlanta"/>
    <s v="Atlanta"/>
    <s v="Alpharetta"/>
    <x v="13"/>
  </r>
  <r>
    <n v="1927"/>
    <s v="https://www.inc.com/profile/connxus"/>
    <s v="ConnXus"/>
    <s v="connxus.com"/>
    <s v="2.1 Million"/>
    <n v="2100000"/>
    <n v="207.78440000000001"/>
    <s v="Software"/>
    <n v="45"/>
    <n v="28"/>
    <e v="#REF!"/>
    <n v="2010"/>
    <n v="1"/>
    <s v="Cincinnati"/>
    <s v="Cincinnati"/>
    <s v="Mason"/>
    <x v="8"/>
  </r>
  <r>
    <n v="1928"/>
    <s v="https://www.inc.com/profile/vea-foods"/>
    <s v="VEA Foods"/>
    <s v="farmo.com"/>
    <s v="5.2 Million"/>
    <n v="5200000"/>
    <n v="207.6498"/>
    <s v="Food &amp; Beverage"/>
    <n v="5"/>
    <n v="1"/>
    <e v="#REF!"/>
    <n v="2012"/>
    <n v="1"/>
    <s v="Chicago"/>
    <s v="Chicago"/>
    <s v="Chicago"/>
    <x v="27"/>
  </r>
  <r>
    <n v="1929"/>
    <s v="https://www.inc.com/profile/cantor-property-services"/>
    <s v="Cantor Property Services"/>
    <s v="flooringmemphis.com"/>
    <s v="8.5 Million"/>
    <n v="8500000"/>
    <n v="207.59370000000001"/>
    <s v="Consumer Products &amp; Services"/>
    <n v="18"/>
    <n v="10"/>
    <e v="#REF!"/>
    <n v="1990"/>
    <n v="1"/>
    <s v=""/>
    <s v="-"/>
    <s v="Memphis"/>
    <x v="1"/>
  </r>
  <r>
    <n v="1930"/>
    <s v="https://www.inc.com/profile/trade-ideas"/>
    <s v="Trade Ideas"/>
    <s v="trade-ideas.com"/>
    <s v="7 Million"/>
    <n v="7000000"/>
    <n v="207.41499999999999"/>
    <s v="Software"/>
    <n v="22"/>
    <n v="8"/>
    <e v="#REF!"/>
    <n v="2003"/>
    <n v="3"/>
    <s v="San Diego"/>
    <s v="San Diego"/>
    <s v="Encinitas"/>
    <x v="9"/>
  </r>
  <r>
    <n v="1931"/>
    <s v="https://www.inc.com/profile/dovel-technologies"/>
    <s v="Dovel Technologies"/>
    <s v="doveltech.com"/>
    <s v="209.7 Million"/>
    <n v="209700000"/>
    <n v="207.34880000000001"/>
    <s v="IT System Development"/>
    <n v="948"/>
    <n v="201"/>
    <e v="#REF!"/>
    <n v="2005"/>
    <n v="4"/>
    <s v="Washington, DC"/>
    <s v="Washington"/>
    <s v="McLean"/>
    <x v="7"/>
  </r>
  <r>
    <n v="1932"/>
    <s v="https://www.inc.com/profile/profitoptics"/>
    <s v="ProfitOptics"/>
    <s v="http://profitoptics.com"/>
    <s v="8.1 Million"/>
    <n v="8100000"/>
    <n v="207.33940000000001"/>
    <s v="Software"/>
    <n v="16"/>
    <n v="7"/>
    <e v="#REF!"/>
    <n v="2008"/>
    <n v="5"/>
    <s v="Richmond, VA"/>
    <s v="Richmond"/>
    <s v="Glen Allen"/>
    <x v="7"/>
  </r>
  <r>
    <n v="1933"/>
    <s v="https://www.inc.com/profile/ironarch-technology"/>
    <s v="IronArch Technology"/>
    <s v="ironarchtechnology.com"/>
    <s v="8 Million"/>
    <n v="8000000"/>
    <n v="207.25129999999999"/>
    <s v="IT System Development"/>
    <n v="43"/>
    <n v="23"/>
    <e v="#REF!"/>
    <n v="2013"/>
    <n v="2"/>
    <s v="Washington, DC"/>
    <s v="Washington"/>
    <s v="McLean"/>
    <x v="7"/>
  </r>
  <r>
    <n v="1934"/>
    <s v="https://www.inc.com/profile/it-veterans"/>
    <s v="IT Veterans"/>
    <s v="itveterans.com"/>
    <s v="7.9 Million"/>
    <n v="7900000"/>
    <n v="207.18299999999999"/>
    <s v="Government Services"/>
    <n v="34"/>
    <n v="18"/>
    <e v="#REF!"/>
    <n v="2009"/>
    <n v="2"/>
    <s v="Washington, DC"/>
    <s v="Washington"/>
    <s v="Herndon"/>
    <x v="7"/>
  </r>
  <r>
    <n v="1935"/>
    <s v="https://www.inc.com/profile/brothers-mechanical"/>
    <s v="Brother's Mechanical"/>
    <s v="bmechanicalinc.com"/>
    <s v="55.7 Million"/>
    <n v="55700000"/>
    <n v="206.32140000000001"/>
    <s v="Construction"/>
    <n v="116"/>
    <n v="45"/>
    <e v="#REF!"/>
    <n v="1999"/>
    <n v="2"/>
    <s v="Washington, DC"/>
    <s v="Washington"/>
    <s v="Lorton"/>
    <x v="7"/>
  </r>
  <r>
    <n v="1936"/>
    <s v="https://www.inc.com/profile/allturna"/>
    <s v="Allturna"/>
    <s v="allturna.com"/>
    <s v="2.1 Million"/>
    <n v="2100000"/>
    <n v="206.233"/>
    <s v="Advertising &amp; Marketing"/>
    <n v="10"/>
    <n v="4"/>
    <e v="#REF!"/>
    <n v="2012"/>
    <n v="1"/>
    <s v="Philadelphia"/>
    <s v="Philadelphia"/>
    <s v="Doylestown"/>
    <x v="4"/>
  </r>
  <r>
    <n v="1937"/>
    <s v="https://www.inc.com/profile/ryan-insurance-services"/>
    <s v="Ryan Insurance Services"/>
    <s v="ryaninsuresstaffing.com"/>
    <s v="2.1 Million"/>
    <n v="2100000"/>
    <n v="206.21899999999999"/>
    <s v="Human Resources"/>
    <n v="7"/>
    <n v="1"/>
    <e v="#REF!"/>
    <n v="2014"/>
    <n v="1"/>
    <s v=""/>
    <s v="-"/>
    <s v="Pasadena"/>
    <x v="9"/>
  </r>
  <r>
    <n v="1938"/>
    <s v="https://www.inc.com/profile/cpr1"/>
    <s v="CPR1"/>
    <s v="aedtotalsolution.com"/>
    <s v="2.2 Million"/>
    <n v="2200000"/>
    <n v="206.1712"/>
    <s v="Health"/>
    <n v="6"/>
    <n v="3"/>
    <e v="#REF!"/>
    <n v="2014"/>
    <n v="1"/>
    <s v="San Diego"/>
    <s v="San Diego"/>
    <s v="Oceanside"/>
    <x v="9"/>
  </r>
  <r>
    <n v="1939"/>
    <s v="https://www.inc.com/profile/noury-construction"/>
    <s v="Noury Construction"/>
    <s v="nouryconstruction.com"/>
    <s v="7.7 Million"/>
    <n v="7700000"/>
    <n v="206.154"/>
    <s v="Construction"/>
    <n v="28"/>
    <n v="15"/>
    <e v="#REF!"/>
    <n v="2010"/>
    <n v="1"/>
    <s v="Miami"/>
    <s v="Miami"/>
    <s v="Coral Springs"/>
    <x v="5"/>
  </r>
  <r>
    <n v="1940"/>
    <s v="https://www.inc.com/profile/leading-edge-aviation"/>
    <s v="Leading Edge Aviation"/>
    <s v="flyleadingedge.com"/>
    <s v="27.5 Million"/>
    <n v="27500000"/>
    <n v="206.14250000000001"/>
    <s v="Education"/>
    <n v="115"/>
    <n v="94"/>
    <e v="#REF!"/>
    <n v="2005"/>
    <n v="3"/>
    <s v=""/>
    <s v="-"/>
    <s v="BEND"/>
    <x v="40"/>
  </r>
  <r>
    <n v="1941"/>
    <s v="https://www.inc.com/profile/sor-technology"/>
    <s v="SOR Technology"/>
    <s v="sortechnology.com"/>
    <s v="99.4 Million"/>
    <n v="99400000"/>
    <n v="206.1146"/>
    <s v="Travel &amp; Hospitality"/>
    <n v="101"/>
    <n v="79"/>
    <e v="#REF!"/>
    <n v="2004"/>
    <n v="4"/>
    <s v="San Diego"/>
    <s v="San Diego"/>
    <s v="Carlsbad"/>
    <x v="9"/>
  </r>
  <r>
    <n v="1942"/>
    <s v="https://www.inc.com/profile/stake-center-locating"/>
    <s v="Stake Center Locating"/>
    <s v="stakecenter.com"/>
    <s v="71.1 Million"/>
    <n v="71100000"/>
    <n v="206.10560000000001"/>
    <s v="Construction"/>
    <n v="611"/>
    <n v="262"/>
    <e v="#REF!"/>
    <n v="1997"/>
    <n v="1"/>
    <s v="Salt Lake City"/>
    <s v="Salt Lake City"/>
    <s v="Kernersville"/>
    <x v="18"/>
  </r>
  <r>
    <n v="1943"/>
    <s v="https://www.inc.com/profile/conversica"/>
    <s v="Conversica"/>
    <s v="conversica.com"/>
    <s v="38.1 Million"/>
    <n v="38100000"/>
    <n v="206.1028"/>
    <s v="Software"/>
    <n v="237"/>
    <n v="120"/>
    <e v="#REF!"/>
    <n v="2007"/>
    <n v="4"/>
    <s v="San Francisco"/>
    <s v="San Francisco"/>
    <s v="Foster City"/>
    <x v="9"/>
  </r>
  <r>
    <n v="1944"/>
    <s v="https://www.inc.com/profile/skyrun-vacation-rentals"/>
    <s v="SkyRun Vacation Rentals"/>
    <s v="skyrun.com"/>
    <s v="19.3 Million"/>
    <n v="19300000"/>
    <n v="206.05529999999999"/>
    <s v="Security"/>
    <n v="98"/>
    <n v="27"/>
    <e v="#REF!"/>
    <n v="2008"/>
    <n v="1"/>
    <s v="Boulder, CO"/>
    <s v="Boulder"/>
    <s v="Boulder"/>
    <x v="10"/>
  </r>
  <r>
    <n v="1945"/>
    <s v="https://www.inc.com/profile/g-squared-partners"/>
    <s v="G-Squared Partners"/>
    <s v="gsquaredcfo.com"/>
    <s v="4.2 Million"/>
    <n v="4200000"/>
    <n v="206.01509999999999"/>
    <s v="Financial Services"/>
    <n v="28"/>
    <n v="9"/>
    <e v="#REF!"/>
    <n v="2012"/>
    <n v="3"/>
    <s v="Philadelphia"/>
    <s v="Philadelphia"/>
    <s v="Fort Washington"/>
    <x v="4"/>
  </r>
  <r>
    <n v="1946"/>
    <s v="https://www.inc.com/profile/benzer-pharmacy"/>
    <s v="Benzer Pharmacy"/>
    <s v="benzerpharmacy.com"/>
    <s v="352.3 Million"/>
    <n v="352300000"/>
    <n v="206.00460000000001"/>
    <s v="Health"/>
    <n v="1200"/>
    <n v="200"/>
    <e v="#REF!"/>
    <n v="2009"/>
    <n v="5"/>
    <s v="Tampa"/>
    <s v="Tampa"/>
    <s v="Tampa"/>
    <x v="5"/>
  </r>
  <r>
    <n v="1947"/>
    <s v="https://www.inc.com/profile/cultiva"/>
    <s v="Cultiva"/>
    <s v="cultiva.com"/>
    <s v="3 Million"/>
    <n v="3000000"/>
    <n v="205.9907"/>
    <s v="Manufacturing"/>
    <n v="11"/>
    <n v="4"/>
    <e v="#REF!"/>
    <n v="2011"/>
    <n v="2"/>
    <s v="Las Vegas, NV"/>
    <s v="Las Vegas"/>
    <s v="Las Vegas"/>
    <x v="29"/>
  </r>
  <r>
    <n v="1948"/>
    <s v="https://www.inc.com/profile/srp-environmental"/>
    <s v="SRP Environmental"/>
    <s v="srpenvironmental.com"/>
    <s v="14.4 Million"/>
    <n v="14400000"/>
    <n v="205.92580000000001"/>
    <s v="Environmental Services"/>
    <n v="56"/>
    <n v="34"/>
    <e v="#REF!"/>
    <n v="1996"/>
    <n v="4"/>
    <s v=""/>
    <s v="-"/>
    <s v="Louisiana"/>
    <x v="38"/>
  </r>
  <r>
    <n v="1949"/>
    <s v="https://www.inc.com/profile/entouch-controls"/>
    <s v="EnTouch Controls"/>
    <s v="entouchcontrols.com"/>
    <s v="11.7 Million"/>
    <n v="11700000"/>
    <n v="205.8484"/>
    <s v="Energy"/>
    <n v="42"/>
    <n v="29"/>
    <e v="#REF!"/>
    <n v="2008"/>
    <n v="3"/>
    <s v="Dallas"/>
    <s v="Dallas"/>
    <s v="Richardson"/>
    <x v="2"/>
  </r>
  <r>
    <n v="1950"/>
    <s v="https://www.inc.com/profile/little-sunshines-playhouse"/>
    <s v="Little Sunshine's Playhouse"/>
    <s v="littlesunshine.com"/>
    <s v="36.1 Million"/>
    <n v="36100000"/>
    <n v="205.79239999999999"/>
    <s v="Education"/>
    <n v="638"/>
    <n v="295"/>
    <e v="#REF!"/>
    <n v="2002"/>
    <n v="5"/>
    <s v="Springfield, MO"/>
    <s v="Springfield"/>
    <s v="Springfield"/>
    <x v="32"/>
  </r>
  <r>
    <n v="1951"/>
    <s v="https://www.inc.com/profile/mark-spain-real-estate"/>
    <s v="Mark Spain Real Estate"/>
    <s v="markspain.com"/>
    <s v="19.5 Million"/>
    <n v="19500000"/>
    <n v="205.67420000000001"/>
    <s v="Real Estate"/>
    <n v="186"/>
    <n v="50"/>
    <e v="#REF!"/>
    <n v="1997"/>
    <n v="4"/>
    <s v="Atlanta"/>
    <s v="Atlanta"/>
    <s v="Alpharetta"/>
    <x v="13"/>
  </r>
  <r>
    <n v="1952"/>
    <s v="https://www.inc.com/profile/coast-medical-service"/>
    <s v="Coast Medical Service"/>
    <s v="coastmedicalservice.com"/>
    <s v="9.2 Million"/>
    <n v="9200000"/>
    <n v="205.58699999999999"/>
    <s v="Health"/>
    <n v="14"/>
    <n v="5"/>
    <e v="#REF!"/>
    <n v="1979"/>
    <n v="3"/>
    <s v="Los Angeles"/>
    <s v="Los Angeles"/>
    <s v="Los Angeles"/>
    <x v="9"/>
  </r>
  <r>
    <n v="1953"/>
    <s v="https://www.inc.com/profile/the-salas-team"/>
    <s v="The Salas Team"/>
    <s v="searchhomesinforthood.com"/>
    <s v="2.6 Million"/>
    <n v="2600000"/>
    <n v="205.57159999999999"/>
    <s v="Real Estate"/>
    <n v="12"/>
    <n v="5"/>
    <e v="#REF!"/>
    <n v="2003"/>
    <n v="1"/>
    <s v=""/>
    <s v="-"/>
    <s v="Killeen"/>
    <x v="2"/>
  </r>
  <r>
    <n v="1954"/>
    <s v="https://www.inc.com/profile/mcclure"/>
    <s v="McClure"/>
    <s v="mecresults.com"/>
    <s v="38.9 Million"/>
    <n v="38900000"/>
    <n v="205.46430000000001"/>
    <s v="Engineering"/>
    <n v="248"/>
    <n v="112"/>
    <e v="#REF!"/>
    <n v="1956"/>
    <n v="4"/>
    <s v="Des Moines, IA"/>
    <s v="Des Moines"/>
    <s v="Clive"/>
    <x v="41"/>
  </r>
  <r>
    <n v="1955"/>
    <s v="https://www.inc.com/profile/singlepoint-global"/>
    <s v="SinglePoint Global"/>
    <s v="singlepointglobal.com"/>
    <s v="10.9 Million"/>
    <n v="10900000"/>
    <n v="205.44820000000001"/>
    <s v="IT Management"/>
    <n v="38"/>
    <n v="22"/>
    <e v="#REF!"/>
    <n v="2010"/>
    <n v="3"/>
    <s v="Washington, DC"/>
    <s v="Washington"/>
    <s v="Ashburn"/>
    <x v="7"/>
  </r>
  <r>
    <n v="1956"/>
    <s v="https://www.inc.com/profile/bubbies-homemade-ice-cream-and-desserts"/>
    <s v="Bubbies Homemade Ice Cream and Desserts"/>
    <s v="bubbiesicecream.com"/>
    <s v="23.6 Million"/>
    <n v="23600000"/>
    <n v="205.44649999999999"/>
    <s v="Food &amp; Beverage"/>
    <n v="58"/>
    <n v="24"/>
    <e v="#REF!"/>
    <n v="1985"/>
    <n v="2"/>
    <s v=""/>
    <s v="-"/>
    <s v="Chandler"/>
    <x v="0"/>
  </r>
  <r>
    <n v="1957"/>
    <s v="https://www.inc.com/profile/dayblink-consulting"/>
    <s v="DayBlink Consulting"/>
    <s v="dayblink.com"/>
    <s v="16.2 Million"/>
    <n v="16200000"/>
    <n v="205.42939999999999"/>
    <s v="Business Products &amp; Services"/>
    <n v="54"/>
    <n v="40"/>
    <e v="#REF!"/>
    <n v="2013"/>
    <n v="3"/>
    <s v="Washington, DC"/>
    <s v="Washington"/>
    <s v="Vienna"/>
    <x v="7"/>
  </r>
  <r>
    <n v="1958"/>
    <s v="https://www.inc.com/profile/scanco-software"/>
    <s v="Scanco Software"/>
    <s v="scanco.com"/>
    <s v="10.1 Million"/>
    <n v="10100000"/>
    <n v="205.34010000000001"/>
    <s v="Software"/>
    <n v="62"/>
    <n v="15"/>
    <e v="#REF!"/>
    <n v="1989"/>
    <n v="3"/>
    <s v="Sarasota-Bradenton-Venice, FL"/>
    <s v="Sarasota-Bradenton-Venice"/>
    <s v="Nokomis"/>
    <x v="5"/>
  </r>
  <r>
    <n v="1959"/>
    <s v="https://www.inc.com/profile/bematrix-usa"/>
    <s v="beMatrix USA"/>
    <s v="bematrix.us"/>
    <s v="18.4 Million"/>
    <n v="18400000"/>
    <n v="205.19640000000001"/>
    <s v="Advertising &amp; Marketing"/>
    <n v="42"/>
    <n v="22"/>
    <e v="#REF!"/>
    <n v="2012"/>
    <n v="3"/>
    <s v="Atlanta"/>
    <s v="Atlanta"/>
    <s v="Norcross"/>
    <x v="13"/>
  </r>
  <r>
    <n v="1960"/>
    <s v="https://www.inc.com/profile/hindsight-software-solutions"/>
    <s v="Hindsight Software Solutions"/>
    <s v="hissinc.com"/>
    <s v="5.3 Million"/>
    <n v="5300000"/>
    <n v="205.036"/>
    <s v="Software"/>
    <n v="46"/>
    <n v="22"/>
    <e v="#REF!"/>
    <n v="2013"/>
    <n v="3"/>
    <s v="Dallas"/>
    <s v="Dallas"/>
    <s v="Frisco"/>
    <x v="2"/>
  </r>
  <r>
    <n v="1961"/>
    <s v="https://www.inc.com/profile/otters-chicken"/>
    <s v="Otter's Chicken"/>
    <s v="otterschicken.com"/>
    <s v="3.6 Million"/>
    <n v="3600000"/>
    <n v="204.9546"/>
    <s v="Food &amp; Beverage"/>
    <n v="115"/>
    <n v="50"/>
    <e v="#REF!"/>
    <n v="2010"/>
    <n v="2"/>
    <s v="Atlanta"/>
    <s v="Atlanta"/>
    <s v="Marietta"/>
    <x v="13"/>
  </r>
  <r>
    <n v="1962"/>
    <s v="https://www.inc.com/profile/reputationcom"/>
    <s v="Reputation.com"/>
    <s v="reputation.com"/>
    <s v="45.7 Million"/>
    <n v="45700000"/>
    <n v="204.85749999999999"/>
    <s v="Software"/>
    <n v="397"/>
    <n v="159"/>
    <e v="#REF!"/>
    <n v="2006"/>
    <n v="1"/>
    <s v="San Francisco"/>
    <s v="San Francisco"/>
    <s v="Redwood City"/>
    <x v="9"/>
  </r>
  <r>
    <n v="1963"/>
    <s v="https://www.inc.com/profile/tbx"/>
    <s v="TBX"/>
    <s v="tbxbenefits.com"/>
    <s v="6.2 Million"/>
    <n v="6200000"/>
    <n v="204.80279999999999"/>
    <s v="Human Resources"/>
    <n v="30"/>
    <n v="10"/>
    <e v="#REF!"/>
    <n v="2013"/>
    <n v="3"/>
    <s v="Dallas"/>
    <s v="Dallas"/>
    <s v="Dallas"/>
    <x v="2"/>
  </r>
  <r>
    <n v="1964"/>
    <s v="https://www.inc.com/profile/ivalua"/>
    <s v="Ivalua"/>
    <s v="ivalua.com"/>
    <s v="73.5 Million"/>
    <n v="73500000"/>
    <n v="204.68279999999999"/>
    <s v="Software"/>
    <n v="374"/>
    <n v="164"/>
    <e v="#REF!"/>
    <n v="2000"/>
    <n v="1"/>
    <s v="San Francisco"/>
    <s v="San Francisco"/>
    <s v="Redwood City"/>
    <x v="9"/>
  </r>
  <r>
    <n v="1965"/>
    <s v="https://www.inc.com/profile/gold-medal-pools"/>
    <s v="Gold Medal Pools"/>
    <s v="goldmedalpools.com"/>
    <s v="66.5 Million"/>
    <n v="66500000"/>
    <n v="204.48840000000001"/>
    <s v="Construction"/>
    <n v="140"/>
    <n v="65"/>
    <e v="#REF!"/>
    <n v="1997"/>
    <n v="1"/>
    <s v="Dallas"/>
    <s v="Dallas"/>
    <s v="Frisco"/>
    <x v="2"/>
  </r>
  <r>
    <n v="1966"/>
    <s v="https://www.inc.com/profile/carnivore-meat-company"/>
    <s v="Carnivore Meat Company"/>
    <s v="vitalessentialsraw.com"/>
    <s v="19.5 Million"/>
    <n v="19500000"/>
    <n v="204.37209999999999"/>
    <s v="Retail"/>
    <n v="94"/>
    <n v="35"/>
    <e v="#REF!"/>
    <n v="2012"/>
    <n v="1"/>
    <s v=""/>
    <s v="-"/>
    <s v="Green Bay"/>
    <x v="19"/>
  </r>
  <r>
    <n v="1967"/>
    <s v="https://www.inc.com/profile/denver-design-build"/>
    <s v="Denver Design Build"/>
    <s v="http://denverbuild.com"/>
    <s v="21.5 Million"/>
    <n v="21500000"/>
    <n v="204.33150000000001"/>
    <s v="Construction"/>
    <n v="32"/>
    <n v="22"/>
    <e v="#REF!"/>
    <n v="2010"/>
    <n v="2"/>
    <s v="Denver"/>
    <s v="Denver"/>
    <s v="Denver"/>
    <x v="10"/>
  </r>
  <r>
    <n v="1968"/>
    <s v="https://www.inc.com/profile/bioagilytix"/>
    <s v="BioAgilytix"/>
    <s v="bioagilytix.com"/>
    <s v="57 Million"/>
    <n v="57000000"/>
    <n v="204.18119999999999"/>
    <s v="Health"/>
    <n v="270"/>
    <n v="98"/>
    <e v="#REF!"/>
    <n v="2008"/>
    <n v="6"/>
    <s v="Durham, NC"/>
    <s v="Durham"/>
    <s v="Durham"/>
    <x v="35"/>
  </r>
  <r>
    <n v="1969"/>
    <s v="https://www.inc.com/profile/eight-oh-two-marketing"/>
    <s v="Eight Oh Two Marketing"/>
    <s v="eightohtwo.com"/>
    <s v="2.7 Million"/>
    <n v="2700000"/>
    <n v="204.1746"/>
    <s v="Advertising &amp; Marketing"/>
    <n v="23"/>
    <n v="12"/>
    <e v="#REF!"/>
    <n v="2009"/>
    <n v="1"/>
    <s v=""/>
    <s v="-"/>
    <s v="Bennington"/>
    <x v="48"/>
  </r>
  <r>
    <n v="1970"/>
    <s v="https://www.inc.com/profile/synapse-business-systems"/>
    <s v="Synapse Business Systems"/>
    <s v="synapsebsystems.com"/>
    <s v="3 Million"/>
    <n v="3000000"/>
    <n v="204.09110000000001"/>
    <s v="IT Management"/>
    <n v="0"/>
    <n v="4"/>
    <e v="#REF!"/>
    <n v="2013"/>
    <n v="1"/>
    <s v="Washington, DC"/>
    <s v="Washington"/>
    <s v="Fairfax"/>
    <x v="7"/>
  </r>
  <r>
    <n v="1971"/>
    <s v="https://www.inc.com/profile/within-interior-design"/>
    <s v="Within Interior Design"/>
    <s v="withindesigns.com"/>
    <s v="19 Million"/>
    <n v="19000000"/>
    <n v="204.02289999999999"/>
    <s v="Business Products &amp; Services"/>
    <n v="27"/>
    <n v="17"/>
    <e v="#REF!"/>
    <n v="2007"/>
    <n v="1"/>
    <s v="Virginia Beach"/>
    <s v="Virginia Beach"/>
    <s v="Norfolk"/>
    <x v="7"/>
  </r>
  <r>
    <n v="1972"/>
    <s v="https://www.inc.com/profile/sigma-tax-pro"/>
    <s v="Sigma Tax Pro"/>
    <s v="sigmataxpro.com"/>
    <s v="3.9 Million"/>
    <n v="3900000"/>
    <n v="203.98259999999999"/>
    <s v="Software"/>
    <n v="26"/>
    <n v="8"/>
    <e v="#REF!"/>
    <n v="2013"/>
    <n v="2"/>
    <s v="Miami"/>
    <s v="Miami"/>
    <s v="Delray Beach"/>
    <x v="5"/>
  </r>
  <r>
    <n v="1973"/>
    <s v="https://www.inc.com/profile/ccd"/>
    <s v="CC&amp;D"/>
    <s v="buildithouston.com"/>
    <s v="7.7 Million"/>
    <n v="7700000"/>
    <n v="203.98079999999999"/>
    <s v="Construction"/>
    <n v="25"/>
    <n v="8"/>
    <e v="#REF!"/>
    <n v="2014"/>
    <n v="1"/>
    <s v="Houston"/>
    <s v="Houston"/>
    <s v="Houston"/>
    <x v="2"/>
  </r>
  <r>
    <n v="1974"/>
    <s v="https://www.inc.com/profile/the-hci-group"/>
    <s v="The HCI Group"/>
    <s v="thehcigroup.com"/>
    <s v="229.8 Million"/>
    <n v="229800000"/>
    <n v="203.5975"/>
    <s v="Health"/>
    <n v="1626"/>
    <n v="250"/>
    <e v="#REF!"/>
    <n v="2008"/>
    <n v="7"/>
    <s v="Jacksonville, FL"/>
    <s v="Jacksonville"/>
    <s v="Jacksonville"/>
    <x v="5"/>
  </r>
  <r>
    <n v="1975"/>
    <s v="https://www.inc.com/profile/texan-allergy-and-sinus-center"/>
    <s v="Texan Allergy and Sinus Center"/>
    <s v="texanallergy.com"/>
    <s v="26.7 Million"/>
    <n v="26700000"/>
    <n v="203.43350000000001"/>
    <s v="Health"/>
    <n v="220"/>
    <n v="55"/>
    <e v="#REF!"/>
    <n v="2012"/>
    <n v="3"/>
    <s v="Austin"/>
    <s v="Austin"/>
    <s v="Austin"/>
    <x v="2"/>
  </r>
  <r>
    <n v="1976"/>
    <s v="https://www.inc.com/profile/newhere"/>
    <s v="NEwhere"/>
    <s v="cbdfx.com"/>
    <s v="14.2 Million"/>
    <n v="14200000"/>
    <n v="203.40880000000001"/>
    <s v="Consumer Products &amp; Services"/>
    <n v="65"/>
    <n v="12"/>
    <e v="#REF!"/>
    <n v="2012"/>
    <n v="1"/>
    <s v="Los Angeles"/>
    <s v="Los Angeles"/>
    <s v="chatsworth"/>
    <x v="9"/>
  </r>
  <r>
    <n v="1977"/>
    <s v="https://www.inc.com/profile/televoips"/>
    <s v="TeleVoIPs"/>
    <s v="televoips.com"/>
    <s v="2.2 Million"/>
    <n v="2200000"/>
    <n v="203.33840000000001"/>
    <s v="Telecommunications"/>
    <n v="16"/>
    <n v="8"/>
    <e v="#REF!"/>
    <n v="2014"/>
    <n v="1"/>
    <s v="Tampa"/>
    <s v="Tampa"/>
    <s v="Brandon"/>
    <x v="5"/>
  </r>
  <r>
    <n v="1978"/>
    <s v="https://www.inc.com/profile/furniture-clinic"/>
    <s v="Furniture Clinic"/>
    <s v="furnitureclinic.com"/>
    <s v="2.2 Million"/>
    <n v="2200000"/>
    <n v="202.97890000000001"/>
    <s v="Retail"/>
    <n v="6"/>
    <n v="3"/>
    <e v="#REF!"/>
    <n v="2013"/>
    <n v="1"/>
    <s v="New York City"/>
    <s v="New York City"/>
    <s v="Plainview"/>
    <x v="12"/>
  </r>
  <r>
    <n v="1979"/>
    <s v="https://www.inc.com/profile/kline-home-exteriors"/>
    <s v="Kline Home Exteriors"/>
    <s v="klinehomeexteriors.com"/>
    <s v="5.1 Million"/>
    <n v="5100000"/>
    <n v="202.88939999999999"/>
    <s v="Construction"/>
    <n v="17"/>
    <n v="7"/>
    <e v="#REF!"/>
    <n v="2009"/>
    <n v="1"/>
    <s v=""/>
    <s v="-"/>
    <s v="Dundee"/>
    <x v="8"/>
  </r>
  <r>
    <n v="1980"/>
    <s v="https://www.inc.com/profile/gp-transco"/>
    <s v="GP Transco"/>
    <s v="gptransco.com"/>
    <s v="84.9 Million"/>
    <n v="84900000"/>
    <n v="202.34110000000001"/>
    <s v="Logistics &amp; Transportation"/>
    <n v="137"/>
    <n v="32"/>
    <e v="#REF!"/>
    <n v="2006"/>
    <n v="4"/>
    <s v="Chicago"/>
    <s v="Chicago"/>
    <s v="Darien"/>
    <x v="27"/>
  </r>
  <r>
    <n v="1981"/>
    <s v="https://www.inc.com/profile/legalpeoplethe-partners-group"/>
    <s v="Legalpeople/The Partners Group"/>
    <s v="legalpeoplegroup.com"/>
    <s v="62.4 Million"/>
    <n v="62400000"/>
    <n v="202.32570000000001"/>
    <s v="Business Products &amp; Services"/>
    <n v="57"/>
    <n v="23"/>
    <e v="#REF!"/>
    <n v="1999"/>
    <n v="2"/>
    <s v="Chicago"/>
    <s v="Chicago"/>
    <s v="Chicago"/>
    <x v="27"/>
  </r>
  <r>
    <n v="1982"/>
    <s v="https://www.inc.com/profile/fountainheadme"/>
    <s v="FountainheadME"/>
    <s v="http://fountainheadme.com"/>
    <s v="7.1 Million"/>
    <n v="7100000"/>
    <n v="202.32509999999999"/>
    <s v="Advertising &amp; Marketing"/>
    <n v="28"/>
    <n v="3"/>
    <e v="#REF!"/>
    <n v="2014"/>
    <n v="1"/>
    <s v="Los Angeles"/>
    <s v="Los Angeles"/>
    <s v="Los Angeles"/>
    <x v="9"/>
  </r>
  <r>
    <n v="1983"/>
    <s v="https://www.inc.com/profile/blue-sky-it-partners"/>
    <s v="Blue Sky IT Partners"/>
    <s v="blueskyitpartners.com"/>
    <s v="6.6 Million"/>
    <n v="6600000"/>
    <n v="202.26499999999999"/>
    <s v="IT Management"/>
    <n v="10"/>
    <n v="6"/>
    <e v="#REF!"/>
    <n v="2010"/>
    <n v="1"/>
    <s v=""/>
    <s v="-"/>
    <s v="Houston"/>
    <x v="2"/>
  </r>
  <r>
    <n v="1984"/>
    <s v="https://www.inc.com/profile/wizard-labels"/>
    <s v="Wizard Labels"/>
    <s v="wizardlabels.com"/>
    <s v="7.4 Million"/>
    <n v="7400000"/>
    <n v="202.26310000000001"/>
    <s v="Business Products &amp; Services"/>
    <n v="9"/>
    <n v="5"/>
    <e v="#REF!"/>
    <n v="2013"/>
    <n v="1"/>
    <s v="Denver"/>
    <s v="Denver"/>
    <s v="Golden"/>
    <x v="10"/>
  </r>
  <r>
    <n v="1985"/>
    <s v="https://www.inc.com/profile/trust-security-services"/>
    <s v="Trust Security Services"/>
    <s v="protectedbytrust.com"/>
    <s v="3.9 Million"/>
    <n v="3900000"/>
    <n v="202.10929999999999"/>
    <s v="Security"/>
    <n v="50"/>
    <n v="30"/>
    <e v="#REF!"/>
    <n v="2010"/>
    <n v="2"/>
    <s v="Washington, DC"/>
    <s v="Washington"/>
    <s v="Fort Washington"/>
    <x v="21"/>
  </r>
  <r>
    <n v="1986"/>
    <s v="https://www.inc.com/profile/baby-bling"/>
    <s v="Baby Bling"/>
    <s v="babyblingbows.com"/>
    <s v="5.5 Million"/>
    <n v="5500000"/>
    <n v="202.08359999999999"/>
    <s v="Consumer Products &amp; Services"/>
    <n v="20"/>
    <n v="10"/>
    <e v="#REF!"/>
    <n v="2005"/>
    <n v="2"/>
    <s v="Provo-Orem, UT"/>
    <s v="Provo-Orem"/>
    <s v="Lehi"/>
    <x v="16"/>
  </r>
  <r>
    <n v="1987"/>
    <s v="https://www.inc.com/profile/directdefense"/>
    <s v="DirectDefense"/>
    <s v="directdefense.com"/>
    <s v="10.3 Million"/>
    <n v="10300000"/>
    <n v="201.92660000000001"/>
    <s v="Security"/>
    <n v="32"/>
    <n v="20"/>
    <e v="#REF!"/>
    <n v="2011"/>
    <n v="4"/>
    <s v="Denver"/>
    <s v="Denver"/>
    <s v="Englewood"/>
    <x v="10"/>
  </r>
  <r>
    <n v="1988"/>
    <s v="https://www.inc.com/profile/crosscountry-mortgage"/>
    <s v="CrossCountry Mortgage"/>
    <s v="crosscountrymortgage.com"/>
    <s v="333.4 Million"/>
    <n v="333400000"/>
    <n v="201.9238"/>
    <s v="Financial Services"/>
    <n v="2446"/>
    <n v="735"/>
    <e v="#REF!"/>
    <n v="2003"/>
    <n v="6"/>
    <s v="Cleveland"/>
    <s v="Cleveland"/>
    <s v="Brecksville"/>
    <x v="8"/>
  </r>
  <r>
    <n v="1989"/>
    <s v="https://www.inc.com/profile/lgcy-power"/>
    <s v="LGCY Power"/>
    <s v="lgcypower.com"/>
    <s v="46.8 Million"/>
    <n v="46800000"/>
    <n v="201.81729999999999"/>
    <s v="Consumer Products &amp; Services"/>
    <n v="68"/>
    <n v="23"/>
    <e v="#REF!"/>
    <n v="2014"/>
    <n v="1"/>
    <s v="Provo-Orem, UT"/>
    <s v="Provo-Orem"/>
    <s v="Lehi"/>
    <x v="16"/>
  </r>
  <r>
    <n v="1990"/>
    <s v="https://www.inc.com/profile/seneca-resources"/>
    <s v="Seneca Resources"/>
    <s v="senecahq.com"/>
    <s v="23.5 Million"/>
    <n v="23500000"/>
    <n v="201.76990000000001"/>
    <s v="Human Resources"/>
    <n v="268"/>
    <n v="82"/>
    <e v="#REF!"/>
    <n v="2008"/>
    <n v="4"/>
    <s v="Washington, DC"/>
    <s v="Washington"/>
    <s v="Reston"/>
    <x v="7"/>
  </r>
  <r>
    <n v="1991"/>
    <s v="https://www.inc.com/profile/prolink-staffing"/>
    <s v="ProLink Staffing"/>
    <s v="prolinkstaff.com"/>
    <s v="82.5 Million"/>
    <n v="82500000"/>
    <n v="201.55179999999999"/>
    <s v="Human Resources"/>
    <n v="290"/>
    <n v="102"/>
    <e v="#REF!"/>
    <n v="2011"/>
    <n v="2"/>
    <s v="Cincinnati"/>
    <s v="Cincinnati"/>
    <s v="Cincinnati, OH"/>
    <x v="8"/>
  </r>
  <r>
    <n v="1992"/>
    <s v="https://www.inc.com/profile/pinnacle-furnished-suites"/>
    <s v="Pinnacle Furnished Suites"/>
    <s v="pfsuites.com"/>
    <s v="5.8 Million"/>
    <n v="5800000"/>
    <n v="201.3768"/>
    <s v="Real Estate"/>
    <n v="11"/>
    <n v="5"/>
    <e v="#REF!"/>
    <n v="2014"/>
    <n v="2"/>
    <s v="Chicago"/>
    <s v="Chicago"/>
    <s v="Chicago"/>
    <x v="27"/>
  </r>
  <r>
    <n v="1993"/>
    <s v="https://www.inc.com/profile/sportsdigita"/>
    <s v="Sportsdigita"/>
    <s v="sportsdigita.com"/>
    <s v="4 Million"/>
    <n v="4000000"/>
    <n v="201.37309999999999"/>
    <s v="Software"/>
    <n v="25"/>
    <n v="15"/>
    <e v="#REF!"/>
    <n v="2011"/>
    <n v="1"/>
    <s v="Minneapolis"/>
    <s v="Minneapolis"/>
    <s v="Minneapolis"/>
    <x v="22"/>
  </r>
  <r>
    <n v="1994"/>
    <s v="https://www.inc.com/profile/nationwide-logistics"/>
    <s v="Nationwide Logistics"/>
    <s v="nationwidelogistics.net"/>
    <s v="74 Million"/>
    <n v="74000000"/>
    <n v="201.23439999999999"/>
    <s v="Logistics &amp; Transportation"/>
    <n v="30"/>
    <n v="20"/>
    <e v="#REF!"/>
    <n v="2007"/>
    <n v="4"/>
    <s v="Cincinnati"/>
    <s v="Cincinnati"/>
    <s v="Cincinnati"/>
    <x v="8"/>
  </r>
  <r>
    <n v="1995"/>
    <s v="https://www.inc.com/profile/teleradiology-specialists"/>
    <s v="Teleradiology Specialists"/>
    <s v="http://teleradiologyspecialists.com"/>
    <s v="25.2 Million"/>
    <n v="25200000"/>
    <n v="201.17830000000001"/>
    <s v="Health"/>
    <n v="44"/>
    <n v="23"/>
    <e v="#REF!"/>
    <n v="2004"/>
    <n v="3"/>
    <s v="Phoenix"/>
    <s v="Phoenix"/>
    <s v="Scottsdale"/>
    <x v="27"/>
  </r>
  <r>
    <n v="1996"/>
    <s v="https://www.inc.com/profile/owenby-law"/>
    <s v="Owenby Law"/>
    <s v="owenbylaw.com"/>
    <s v="3.4 Million"/>
    <n v="3400000"/>
    <n v="201.16069999999999"/>
    <s v="Consumer Products &amp; Services"/>
    <n v="25"/>
    <n v="11"/>
    <e v="#REF!"/>
    <n v="2004"/>
    <n v="3"/>
    <s v="Jacksonville, FL"/>
    <s v="Jacksonville"/>
    <s v="Orange Park"/>
    <x v="5"/>
  </r>
  <r>
    <n v="1997"/>
    <s v="https://www.inc.com/profile/121-usa"/>
    <s v="121 USA"/>
    <s v="121corp.com"/>
    <s v="2.2 Million"/>
    <n v="2200000"/>
    <n v="201.1369"/>
    <s v="Advertising &amp; Marketing"/>
    <n v="2"/>
    <n v="2"/>
    <e v="#REF!"/>
    <n v="2012"/>
    <n v="1"/>
    <s v="Washington, DC"/>
    <s v="Washington"/>
    <s v="Bethesda"/>
    <x v="21"/>
  </r>
  <r>
    <n v="1998"/>
    <s v="https://www.inc.com/profile/honest-abe-roofing"/>
    <s v="Honest Abe Roofing"/>
    <s v="honestaberoofing.com"/>
    <s v="10.4 Million"/>
    <n v="10400000"/>
    <n v="201.12620000000001"/>
    <s v="Construction"/>
    <n v="24"/>
    <n v="5"/>
    <e v="#REF!"/>
    <n v="2007"/>
    <n v="2"/>
    <s v=""/>
    <s v="-"/>
    <s v="Terre Haute"/>
    <x v="33"/>
  </r>
  <r>
    <n v="1999"/>
    <s v="https://www.inc.com/profile/moore-solar-heating-cooling"/>
    <s v="Moore Solar / Heating / Cooling"/>
    <s v="moorehvac.com"/>
    <s v="27.6 Million"/>
    <n v="27600000"/>
    <n v="201.0986"/>
    <s v="Construction"/>
    <n v="140"/>
    <n v="45"/>
    <e v="#REF!"/>
    <n v="2009"/>
    <n v="6"/>
    <s v=""/>
    <s v="-"/>
    <s v="Santa Rosa"/>
    <x v="9"/>
  </r>
  <r>
    <n v="2000"/>
    <s v="https://www.inc.com/profile/the-k-company-realty"/>
    <s v="The K Company Realty"/>
    <s v="kcorealty.com"/>
    <s v="30.2 Million"/>
    <n v="30200000"/>
    <n v="200.95330000000001"/>
    <s v="Real Estate"/>
    <n v="11"/>
    <n v="4"/>
    <e v="#REF!"/>
    <n v="2009"/>
    <n v="5"/>
    <s v="Miami"/>
    <s v="Miami"/>
    <s v="Pompano Beach"/>
    <x v="5"/>
  </r>
  <r>
    <n v="2001"/>
    <s v="https://www.inc.com/profile/perpetual"/>
    <s v="Perpetual:"/>
    <s v="https://beperpetual.com"/>
    <s v="4.1 Million"/>
    <n v="4099999.9999999995"/>
    <n v="200.93389999999999"/>
    <s v="Human Resources"/>
    <n v="19"/>
    <n v="6"/>
    <e v="#REF!"/>
    <n v="2013"/>
    <n v="2"/>
    <s v="Bridgeport-Stamford-Norwalk, CT"/>
    <s v="Bridgeport-Stamford-Norwalk"/>
    <s v="Darien"/>
    <x v="28"/>
  </r>
  <r>
    <n v="2002"/>
    <s v="https://www.inc.com/profile/eglentowicz-demoliiton"/>
    <s v="Eglentowicz Demoliiton"/>
    <s v="eglentowicz.com"/>
    <s v="5.8 Million"/>
    <n v="5800000"/>
    <n v="200.87899999999999"/>
    <s v="Construction"/>
    <n v="20"/>
    <n v="6"/>
    <e v="#REF!"/>
    <n v="2009"/>
    <n v="3"/>
    <s v="New York City"/>
    <s v="New York City"/>
    <s v="Kearny"/>
    <x v="6"/>
  </r>
  <r>
    <n v="2003"/>
    <s v="https://www.inc.com/profile/southern-striping-solutions"/>
    <s v="Southern Striping Solutions"/>
    <s v="southfloridamilling.com"/>
    <s v="12.4 Million"/>
    <n v="12400000"/>
    <n v="200.7064"/>
    <s v="Construction"/>
    <n v="116"/>
    <n v="22"/>
    <e v="#REF!"/>
    <n v="2009"/>
    <n v="1"/>
    <s v=""/>
    <s v="-"/>
    <s v="Naples"/>
    <x v="5"/>
  </r>
  <r>
    <n v="2004"/>
    <s v="https://www.inc.com/profile/provision-insurnace-group"/>
    <s v="Provision Insurnace Group"/>
    <s v="provisionagency.com"/>
    <s v="3 Million"/>
    <n v="3000000"/>
    <n v="200.49090000000001"/>
    <s v="Insurance"/>
    <n v="38"/>
    <n v="13"/>
    <e v="#REF!"/>
    <n v="2013"/>
    <n v="2"/>
    <s v="Detroit"/>
    <s v="Detroit"/>
    <s v="bingham farms"/>
    <x v="20"/>
  </r>
  <r>
    <n v="2005"/>
    <s v="https://www.inc.com/profile/rethink-autism"/>
    <s v="Rethink Autism"/>
    <s v="rethinkfirst.com"/>
    <s v="18.5 Million"/>
    <n v="18500000"/>
    <n v="200.3997"/>
    <s v="Health"/>
    <n v="74"/>
    <n v="47"/>
    <e v="#REF!"/>
    <n v="2007"/>
    <n v="2"/>
    <s v=""/>
    <s v="-"/>
    <s v="New York"/>
    <x v="12"/>
  </r>
  <r>
    <n v="2006"/>
    <s v="https://www.inc.com/profile/westerntechsystems"/>
    <s v="WesternTechSystems"/>
    <s v="westerntechsystems.com"/>
    <s v="146.5 Million"/>
    <n v="146500000"/>
    <n v="200.28890000000001"/>
    <s v="Computer Hardware"/>
    <n v="150"/>
    <n v="10"/>
    <e v="#REF!"/>
    <n v="2009"/>
    <n v="2"/>
    <s v="Dallas"/>
    <s v="Dallas"/>
    <s v="Coppell"/>
    <x v="2"/>
  </r>
  <r>
    <n v="2007"/>
    <s v="https://www.inc.com/profile/alliance-family-of-companies"/>
    <s v="Alliance Family of Companies"/>
    <s v="afcompanies.com"/>
    <s v="79.6 Million"/>
    <n v="79600000"/>
    <n v="200.2047"/>
    <s v="Health"/>
    <n v="478"/>
    <n v="44"/>
    <e v="#REF!"/>
    <n v="2006"/>
    <n v="5"/>
    <s v="Dallas"/>
    <s v="Dallas"/>
    <s v="Irving"/>
    <x v="2"/>
  </r>
  <r>
    <n v="2008"/>
    <s v="https://www.inc.com/profile/rkc-products"/>
    <s v="RKC Products"/>
    <s v="rkcproducts.com"/>
    <s v="2 Million"/>
    <n v="2000000"/>
    <n v="199.91730000000001"/>
    <s v="Health"/>
    <n v="4"/>
    <n v="1"/>
    <e v="#REF!"/>
    <n v="2015"/>
    <n v="1"/>
    <s v="Denver"/>
    <s v="Denver"/>
    <s v="Broomfield"/>
    <x v="10"/>
  </r>
  <r>
    <n v="2009"/>
    <s v="https://www.inc.com/profile/hilgers-graben"/>
    <s v="Hilgers Graben"/>
    <s v="hilgersgraben.com"/>
    <s v="3.1 Million"/>
    <n v="3100000"/>
    <n v="199.77099999999999"/>
    <s v="Business Products &amp; Services"/>
    <n v="29"/>
    <n v="8"/>
    <e v="#REF!"/>
    <n v="2011"/>
    <n v="3"/>
    <s v=""/>
    <s v="-"/>
    <s v="Lincoln"/>
    <x v="35"/>
  </r>
  <r>
    <n v="2010"/>
    <s v="https://www.inc.com/profile/paradise-exteriors"/>
    <s v="Paradise Exteriors"/>
    <s v="paradiseexteriors.com"/>
    <s v="37.4 Million"/>
    <n v="37400000"/>
    <n v="199.70869999999999"/>
    <s v="Construction"/>
    <n v="50"/>
    <n v="30"/>
    <e v="#REF!"/>
    <n v="2007"/>
    <n v="2"/>
    <s v="Miami"/>
    <s v="Miami"/>
    <s v="Boynton Beach"/>
    <x v="5"/>
  </r>
  <r>
    <n v="2011"/>
    <s v="https://www.inc.com/profile/big-elk-energy-systems"/>
    <s v="Big Elk Energy Systems"/>
    <s v="bigelk.com"/>
    <s v="31.9 Million"/>
    <n v="31900000"/>
    <n v="199.6259"/>
    <s v="Manufacturing"/>
    <n v="115"/>
    <n v="50"/>
    <e v="#REF!"/>
    <n v="2013"/>
    <n v="2"/>
    <s v="Tulsa, OK"/>
    <s v="Tulsa"/>
    <s v="Tulsa"/>
    <x v="42"/>
  </r>
  <r>
    <n v="2011"/>
    <s v="https://www.inc.com/profile/potenza"/>
    <s v="POTENZA"/>
    <s v="potenzainc.com"/>
    <s v="19.7 Million"/>
    <n v="19700000"/>
    <n v="199.62200000000001"/>
    <s v="Advertising &amp; Marketing"/>
    <n v="84"/>
    <n v="42"/>
    <e v="#REF!"/>
    <n v="2007"/>
    <n v="6"/>
    <s v=""/>
    <s v="-"/>
    <s v="Lafayette"/>
    <x v="38"/>
  </r>
  <r>
    <n v="2012"/>
    <s v="https://www.inc.com/profile/proscribe"/>
    <s v="ProScribe"/>
    <s v="proscribemd.com"/>
    <s v="23.1 Million"/>
    <n v="23100000"/>
    <n v="199.6019"/>
    <s v="Health"/>
    <n v="1733"/>
    <n v="701"/>
    <e v="#REF!"/>
    <n v="2010"/>
    <n v="2"/>
    <s v="San Antonio, TX"/>
    <s v="San Antonio"/>
    <s v="San Antonio"/>
    <x v="2"/>
  </r>
  <r>
    <n v="2013"/>
    <s v="https://www.inc.com/profile/superior-print-and-exhibit"/>
    <s v="Superior Print and Exhibit"/>
    <s v="superiorprintandexhibit.com"/>
    <s v="2 Million"/>
    <n v="2000000"/>
    <n v="199.56139999999999"/>
    <s v="Advertising &amp; Marketing"/>
    <n v="5"/>
    <n v="2"/>
    <e v="#REF!"/>
    <n v="2012"/>
    <n v="1"/>
    <s v="San Diego"/>
    <s v="San Diego"/>
    <s v="San Diego"/>
    <x v="9"/>
  </r>
  <r>
    <n v="2014"/>
    <s v="https://www.inc.com/profile/sidebench"/>
    <s v="Sidebench"/>
    <s v="sidebench.com"/>
    <s v="4 Million"/>
    <n v="4000000"/>
    <n v="199.53389999999999"/>
    <s v="Business Products &amp; Services"/>
    <n v="20"/>
    <n v="8"/>
    <e v="#REF!"/>
    <n v="2012"/>
    <n v="3"/>
    <s v="Los Angeles"/>
    <s v="Los Angeles"/>
    <s v="Los Angeles"/>
    <x v="9"/>
  </r>
  <r>
    <n v="2015"/>
    <s v="https://www.inc.com/profile/skin-by-lovely"/>
    <s v="Skin by Lovely"/>
    <s v="skinbylovely.com"/>
    <s v="11.3 Million"/>
    <n v="11300000"/>
    <n v="199.5137"/>
    <s v="Consumer Products &amp; Services"/>
    <n v="50"/>
    <n v="17"/>
    <e v="#REF!"/>
    <n v="2009"/>
    <n v="3"/>
    <s v=""/>
    <s v="-"/>
    <s v="Santa Monica"/>
    <x v="9"/>
  </r>
  <r>
    <n v="2016"/>
    <s v="https://www.inc.com/profile/custom-pro-logistics"/>
    <s v="Custom Pro Logistics"/>
    <s v="customprologistics.com"/>
    <s v="31 Million"/>
    <n v="31000000"/>
    <n v="199.4556"/>
    <s v="Logistics &amp; Transportation"/>
    <n v="27"/>
    <n v="6"/>
    <e v="#REF!"/>
    <n v="2013"/>
    <n v="2"/>
    <s v="Cincinnati"/>
    <s v="Cincinnati"/>
    <s v="Cincinnati"/>
    <x v="8"/>
  </r>
  <r>
    <n v="2017"/>
    <s v="https://www.inc.com/profile/orange-tree-staffing"/>
    <s v="Orange Tree Staffing"/>
    <s v="orangetreestaffing.com"/>
    <s v="3.4 Million"/>
    <n v="3400000"/>
    <n v="199.45179999999999"/>
    <s v="Human Resources"/>
    <n v="9"/>
    <n v="4"/>
    <e v="#REF!"/>
    <n v="2010"/>
    <n v="1"/>
    <s v="Orlando, FL"/>
    <s v="Orlando"/>
    <s v="Winter Park"/>
    <x v="5"/>
  </r>
  <r>
    <n v="2018"/>
    <s v="https://www.inc.com/profile/northwest-career-college"/>
    <s v="Northwest Career College"/>
    <s v="northwestcareercollege.edu"/>
    <s v="10.5 Million"/>
    <n v="10500000"/>
    <n v="199.42250000000001"/>
    <s v="Education"/>
    <n v="100"/>
    <n v="30"/>
    <e v="#REF!"/>
    <n v="1997"/>
    <n v="2"/>
    <s v="Las Vegas, NV"/>
    <s v="Las Vegas"/>
    <s v="Las Vegas"/>
    <x v="29"/>
  </r>
  <r>
    <n v="2019"/>
    <s v="https://www.inc.com/profile/apto"/>
    <s v="Apto"/>
    <s v="apto.com"/>
    <s v="6.5 Million"/>
    <n v="6500000"/>
    <n v="199.1208"/>
    <s v="Software"/>
    <n v="75"/>
    <n v="52"/>
    <e v="#REF!"/>
    <n v="2012"/>
    <n v="4"/>
    <s v="Denver"/>
    <s v="Denver"/>
    <s v="Denver"/>
    <x v="10"/>
  </r>
  <r>
    <n v="2020"/>
    <s v="https://www.inc.com/profile/opus-agency"/>
    <s v="Opus Agency"/>
    <s v="opusagency.com"/>
    <s v="140.7 Million"/>
    <n v="140700000"/>
    <n v="199.0779"/>
    <s v="Advertising &amp; Marketing"/>
    <n v="407"/>
    <n v="128"/>
    <e v="#REF!"/>
    <n v="1993"/>
    <n v="5"/>
    <s v=""/>
    <s v="-"/>
    <s v="Beaverton"/>
    <x v="40"/>
  </r>
  <r>
    <n v="2021"/>
    <s v="https://www.inc.com/profile/all-in-one-custom-renovations"/>
    <s v="All In One Custom Renovations"/>
    <s v="renovateit.com"/>
    <s v="2.4 Million"/>
    <n v="2400000"/>
    <n v="198.60159999999999"/>
    <s v="Construction"/>
    <n v="7"/>
    <n v="2"/>
    <e v="#REF!"/>
    <n v="2013"/>
    <n v="1"/>
    <s v="Detroit"/>
    <s v="Detroit"/>
    <s v="Howell"/>
    <x v="20"/>
  </r>
  <r>
    <n v="2022"/>
    <s v="https://www.inc.com/profile/cloudsmartz"/>
    <s v="CloudSmartz"/>
    <s v="cloudsmartz.com"/>
    <s v="13 Million"/>
    <n v="13000000"/>
    <n v="198.57830000000001"/>
    <s v="IT Management"/>
    <n v="7"/>
    <n v="8"/>
    <e v="#REF!"/>
    <n v="2012"/>
    <n v="4"/>
    <s v="Rochester, NY"/>
    <s v="Rochester"/>
    <s v="Rochester"/>
    <x v="12"/>
  </r>
  <r>
    <n v="2023"/>
    <s v="https://www.inc.com/profile/premier-logistics-partners"/>
    <s v="Premier Logistics Partners"/>
    <s v="plplogistics.com"/>
    <s v="10.5 Million"/>
    <n v="10500000"/>
    <n v="198.46440000000001"/>
    <s v="Logistics &amp; Transportation"/>
    <n v="13"/>
    <n v="9"/>
    <e v="#REF!"/>
    <n v="2011"/>
    <n v="4"/>
    <s v="Atlanta"/>
    <s v="Atlanta"/>
    <s v="Johns Creek"/>
    <x v="13"/>
  </r>
  <r>
    <n v="2024"/>
    <s v="https://www.inc.com/profile/infoverity"/>
    <s v="Infoverity"/>
    <s v="htttp://infoverity.com"/>
    <s v="19.1 Million"/>
    <n v="19100000"/>
    <n v="198.45330000000001"/>
    <s v="IT Management"/>
    <n v="88"/>
    <n v="33"/>
    <e v="#REF!"/>
    <n v="2011"/>
    <n v="2"/>
    <s v="Columbus, OH"/>
    <s v="Columbus"/>
    <s v="Dublin"/>
    <x v="8"/>
  </r>
  <r>
    <n v="2025"/>
    <s v="https://www.inc.com/profile/centralized-service"/>
    <s v="Centralized Service"/>
    <s v="bobateadirect.com"/>
    <s v="4 Million"/>
    <n v="4000000"/>
    <n v="198.36009999999999"/>
    <s v="Food &amp; Beverage"/>
    <n v="2"/>
    <n v="2"/>
    <e v="#REF!"/>
    <n v="2002"/>
    <n v="1"/>
    <s v="Denver"/>
    <s v="Denver"/>
    <s v="Highlands Ranch"/>
    <x v="10"/>
  </r>
  <r>
    <n v="2026"/>
    <s v="https://www.inc.com/profile/capstone-fire-safety"/>
    <s v="Capstone Fire &amp; Safety"/>
    <s v="capstonefire.com"/>
    <s v="23 Million"/>
    <n v="23000000"/>
    <n v="198.31950000000001"/>
    <s v="Business Products &amp; Services"/>
    <n v="250"/>
    <n v="100"/>
    <e v="#REF!"/>
    <n v="2007"/>
    <n v="2"/>
    <s v="San Diego"/>
    <s v="San Diego"/>
    <s v="Escondido"/>
    <x v="9"/>
  </r>
  <r>
    <n v="2027"/>
    <s v="https://www.inc.com/profile/retail-cloud-technologies"/>
    <s v="Retail Cloud Technologies"/>
    <s v="teamworkrcommerce.com"/>
    <s v="11.4 Million"/>
    <n v="11400000"/>
    <n v="198.3176"/>
    <s v="Software"/>
    <n v="175"/>
    <n v="75"/>
    <e v="#REF!"/>
    <n v="2007"/>
    <n v="1"/>
    <s v="Tampa"/>
    <s v="Tampa"/>
    <s v="Clearwater"/>
    <x v="5"/>
  </r>
  <r>
    <n v="2028"/>
    <s v="https://www.inc.com/profile/maui-resort-rentals"/>
    <s v="Maui Resort Rentals"/>
    <s v="mauiresortrentals.com"/>
    <s v="5 Million"/>
    <n v="5000000"/>
    <n v="198.25219999999999"/>
    <s v="Travel &amp; Hospitality"/>
    <n v="35"/>
    <n v="10"/>
    <e v="#REF!"/>
    <n v="2010"/>
    <n v="2"/>
    <s v=""/>
    <s v="-"/>
    <s v="Lahaina"/>
    <x v="49"/>
  </r>
  <r>
    <n v="2029"/>
    <s v="https://www.inc.com/profile/simplepart"/>
    <s v="SimplePart"/>
    <s v="simplepart.com"/>
    <s v="7.3 Million"/>
    <n v="7300000"/>
    <n v="198.18209999999999"/>
    <s v="Software"/>
    <n v="55"/>
    <n v="36"/>
    <e v="#REF!"/>
    <n v="2010"/>
    <n v="4"/>
    <s v="Atlanta"/>
    <s v="Atlanta"/>
    <s v="Atlanta"/>
    <x v="13"/>
  </r>
  <r>
    <n v="2030"/>
    <s v="https://www.inc.com/profile/mfi-medical-equipment"/>
    <s v="MFI Medical Equipment"/>
    <s v="mfimedical.com"/>
    <s v="15.2 Million"/>
    <n v="15200000"/>
    <n v="198.1755"/>
    <s v="Health"/>
    <n v="53"/>
    <n v="7"/>
    <e v="#REF!"/>
    <n v="1980"/>
    <n v="2"/>
    <s v="San Diego"/>
    <s v="San Diego"/>
    <s v="San Diego"/>
    <x v="9"/>
  </r>
  <r>
    <n v="2031"/>
    <s v="https://www.inc.com/profile/back-at-you"/>
    <s v="Back at You"/>
    <s v="http://backatyou.com"/>
    <s v="7.1 Million"/>
    <n v="7100000"/>
    <n v="197.9975"/>
    <s v="Software"/>
    <n v="40"/>
    <n v="17"/>
    <e v="#REF!"/>
    <n v="2011"/>
    <n v="3"/>
    <s v="Los Angeles"/>
    <s v="Los Angeles"/>
    <s v="Los Angeles"/>
    <x v="9"/>
  </r>
  <r>
    <n v="2032"/>
    <s v="https://www.inc.com/profile/futuri-media"/>
    <s v="Futuri Media"/>
    <s v="futurimedia.com"/>
    <s v="20.1 Million"/>
    <n v="20100000"/>
    <n v="197.9247"/>
    <s v="Software"/>
    <n v="55"/>
    <n v="38"/>
    <e v="#REF!"/>
    <n v="2009"/>
    <n v="6"/>
    <s v="Cleveland"/>
    <s v="Cleveland"/>
    <s v="Seven Hills"/>
    <x v="8"/>
  </r>
  <r>
    <n v="2033"/>
    <s v="https://www.inc.com/profile/scotlynn-usa-division"/>
    <s v="Scotlynn USA Division"/>
    <s v="scotlynn.com"/>
    <s v="192.8 Million"/>
    <n v="192800000"/>
    <n v="197.81030000000001"/>
    <s v="Logistics &amp; Transportation"/>
    <n v="200"/>
    <n v="55"/>
    <e v="#REF!"/>
    <n v="2010"/>
    <n v="3"/>
    <s v=""/>
    <s v="-"/>
    <s v="Fort Myers"/>
    <x v="5"/>
  </r>
  <r>
    <n v="2034"/>
    <s v="https://www.inc.com/profile/millennium-trust-company"/>
    <s v="Millennium Trust Company"/>
    <s v="mtrustcompany.com"/>
    <s v="141.9 Million"/>
    <n v="141900000"/>
    <n v="197.8075"/>
    <s v="Financial Services"/>
    <n v="346"/>
    <n v="226"/>
    <e v="#REF!"/>
    <n v="2000"/>
    <n v="2"/>
    <s v="Chicago"/>
    <s v="Chicago"/>
    <s v="Oak Brook"/>
    <x v="27"/>
  </r>
  <r>
    <n v="2035"/>
    <s v="https://www.inc.com/profile/capgrow-partners"/>
    <s v="CapGrow Partners"/>
    <s v="capgrowpartners.com"/>
    <s v="8.7 Million"/>
    <n v="8700000"/>
    <n v="197.72210000000001"/>
    <s v="Real Estate"/>
    <n v="10"/>
    <n v="8"/>
    <e v="#REF!"/>
    <n v="2005"/>
    <n v="2"/>
    <s v="Chicago"/>
    <s v="Chicago"/>
    <s v="Chicago"/>
    <x v="27"/>
  </r>
  <r>
    <n v="2036"/>
    <s v="https://www.inc.com/profile/marathon-strategies"/>
    <s v="Marathon Strategies"/>
    <s v="http://marathonstrategies.com"/>
    <s v="10.8 Million"/>
    <n v="10800000"/>
    <n v="197.5924"/>
    <s v="Advertising &amp; Marketing"/>
    <n v="41"/>
    <n v="12"/>
    <e v="#REF!"/>
    <n v="2008"/>
    <n v="1"/>
    <s v="New York City"/>
    <s v="New York City"/>
    <s v="New York"/>
    <x v="12"/>
  </r>
  <r>
    <n v="2037"/>
    <s v="https://www.inc.com/profile/marketing-genome"/>
    <s v="Marketing Genome"/>
    <s v="marketinggenome.com"/>
    <s v="5.5 Million"/>
    <n v="5500000"/>
    <n v="197.4743"/>
    <s v="Advertising &amp; Marketing"/>
    <n v="10"/>
    <n v="2"/>
    <e v="#REF!"/>
    <n v="2010"/>
    <n v="1"/>
    <s v="New York City"/>
    <s v="New York City"/>
    <s v="Asbury Park"/>
    <x v="6"/>
  </r>
  <r>
    <n v="2038"/>
    <s v="https://www.inc.com/profile/rsb-environmental"/>
    <s v="RSB Environmental"/>
    <s v="rsbenv.com"/>
    <s v="2.2 Million"/>
    <n v="2200000"/>
    <n v="197.24029999999999"/>
    <s v="Environmental Services"/>
    <n v="14"/>
    <n v="4"/>
    <e v="#REF!"/>
    <n v="2013"/>
    <n v="1"/>
    <s v="Houston"/>
    <s v="Houston"/>
    <s v="Houston"/>
    <x v="2"/>
  </r>
  <r>
    <n v="2039"/>
    <s v="https://www.inc.com/profile/swiss-american-cdmo"/>
    <s v="Swiss American CDMO"/>
    <s v="swissamericancdmo.com"/>
    <s v="76 Million"/>
    <n v="76000000"/>
    <n v="197.05119999999999"/>
    <s v="Manufacturing"/>
    <n v="360"/>
    <n v="150"/>
    <e v="#REF!"/>
    <n v="1988"/>
    <n v="1"/>
    <s v="Dallas"/>
    <s v="Dallas"/>
    <s v="Carrollton"/>
    <x v="2"/>
  </r>
  <r>
    <n v="2040"/>
    <s v="https://www.inc.com/profile/jw-logistics"/>
    <s v="J.W. Logistics"/>
    <s v="jwlogistics.com"/>
    <s v="314.3 Million"/>
    <n v="314300000"/>
    <n v="196.886"/>
    <s v="Logistics &amp; Transportation"/>
    <n v="347"/>
    <n v="204"/>
    <e v="#REF!"/>
    <n v="2011"/>
    <n v="5"/>
    <s v="Dallas"/>
    <s v="Dallas"/>
    <s v="Frisco"/>
    <x v="2"/>
  </r>
  <r>
    <n v="2041"/>
    <s v="https://www.inc.com/profile/peak-properties-group"/>
    <s v="Peak Properties Group"/>
    <s v="soldbypeak.com"/>
    <s v="2.9 Million"/>
    <n v="2900000"/>
    <n v="196.78039999999999"/>
    <s v="Real Estate"/>
    <n v="23"/>
    <n v="15"/>
    <e v="#REF!"/>
    <n v="2010"/>
    <n v="1"/>
    <s v="Denver"/>
    <s v="Denver"/>
    <s v="Aurora"/>
    <x v="10"/>
  </r>
  <r>
    <n v="2042"/>
    <s v="https://www.inc.com/profile/the-ventus-network"/>
    <s v="The Ventus Network"/>
    <s v="goleansixsigma.com"/>
    <s v="2.3 Million"/>
    <n v="2300000"/>
    <n v="196.69759999999999"/>
    <s v="Education"/>
    <n v="4"/>
    <n v="1"/>
    <e v="#REF!"/>
    <n v="2012"/>
    <n v="1"/>
    <s v=""/>
    <s v="-"/>
    <s v="Ewa Beach"/>
    <x v="49"/>
  </r>
  <r>
    <n v="2043"/>
    <s v="https://www.inc.com/profile/biggerpockets"/>
    <s v="BiggerPockets"/>
    <s v="biggerpockets.com"/>
    <s v="11.3 Million"/>
    <n v="11300000"/>
    <n v="196.56020000000001"/>
    <s v="Education"/>
    <n v="28"/>
    <n v="11"/>
    <e v="#REF!"/>
    <n v="2004"/>
    <n v="2"/>
    <s v="Denver"/>
    <s v="Denver"/>
    <s v="Denver"/>
    <x v="10"/>
  </r>
  <r>
    <n v="2044"/>
    <s v="https://www.inc.com/profile/oasys"/>
    <s v="Oasys"/>
    <s v="oasysic.com"/>
    <s v="13.9 Million"/>
    <n v="13900000"/>
    <n v="196.50069999999999"/>
    <s v="Government Services"/>
    <n v="84"/>
    <n v="28"/>
    <e v="#REF!"/>
    <n v="2011"/>
    <n v="4"/>
    <s v="Washington, DC"/>
    <s v="Washington"/>
    <s v="Washington"/>
    <x v="34"/>
  </r>
  <r>
    <n v="2045"/>
    <s v="https://www.inc.com/profile/williamsburg-enterprises"/>
    <s v="Williamsburg Enterprises"/>
    <s v="williamsburgent.com"/>
    <s v="28.2 Million"/>
    <n v="28200000"/>
    <n v="196.38499999999999"/>
    <s v="Real Estate"/>
    <n v="10"/>
    <n v="4"/>
    <e v="#REF!"/>
    <n v="2009"/>
    <n v="1"/>
    <s v="Houston"/>
    <s v="Houston"/>
    <s v="Houston"/>
    <x v="2"/>
  </r>
  <r>
    <n v="2046"/>
    <s v="https://www.inc.com/profile/elite-events-rentals"/>
    <s v="Elite Events &amp; Rentals"/>
    <s v="eliteeventsandrentals.com"/>
    <s v="3.1 Million"/>
    <n v="3100000"/>
    <n v="196.37379999999999"/>
    <s v="Consumer Products &amp; Services"/>
    <n v="45"/>
    <n v="8"/>
    <e v="#REF!"/>
    <n v="2007"/>
    <n v="1"/>
    <s v="Tampa"/>
    <s v="Tampa"/>
    <s v="Tampa"/>
    <x v="5"/>
  </r>
  <r>
    <n v="2047"/>
    <s v="https://www.inc.com/profile/estrella-franchising"/>
    <s v="Estrella Franchising"/>
    <s v="http://estrellainsurance.com"/>
    <s v="62.2 Million"/>
    <n v="62200000"/>
    <n v="196.29580000000001"/>
    <s v="Insurance"/>
    <n v="18"/>
    <n v="15"/>
    <e v="#REF!"/>
    <n v="1980"/>
    <n v="1"/>
    <s v="Miami"/>
    <s v="Miami"/>
    <s v="Miami"/>
    <x v="5"/>
  </r>
  <r>
    <n v="2048"/>
    <s v="https://www.inc.com/profile/merit-financial-group"/>
    <s v="Merit Financial Group"/>
    <s v="meritfa.com"/>
    <s v="22.1 Million"/>
    <n v="22100000"/>
    <n v="196.0968"/>
    <s v="Financial Services"/>
    <n v="56"/>
    <n v="16"/>
    <e v="#REF!"/>
    <n v="2007"/>
    <n v="1"/>
    <s v="Atlanta"/>
    <s v="Atlanta"/>
    <s v="Alpharetta"/>
    <x v="13"/>
  </r>
  <r>
    <n v="2049"/>
    <s v="https://www.inc.com/profile/luxury-living-chicago-realty"/>
    <s v="Luxury Living Chicago Realty"/>
    <s v="luxurychicagoapartments.com"/>
    <s v="7.7 Million"/>
    <n v="7700000"/>
    <n v="196.04060000000001"/>
    <s v="Real Estate"/>
    <n v="52"/>
    <n v="12"/>
    <e v="#REF!"/>
    <n v="2007"/>
    <n v="4"/>
    <s v="Chicago"/>
    <s v="Chicago"/>
    <s v="Chicago"/>
    <x v="27"/>
  </r>
  <r>
    <n v="2050"/>
    <s v="https://www.inc.com/profile/benton-roofing"/>
    <s v="Benton Roofing"/>
    <s v="bentonroofing.com"/>
    <s v="26.8 Million"/>
    <n v="26800000"/>
    <n v="196.03110000000001"/>
    <s v="Construction"/>
    <n v="36"/>
    <n v="37"/>
    <e v="#REF!"/>
    <n v="1978"/>
    <n v="2"/>
    <s v="Asheville, NC"/>
    <s v="Asheville"/>
    <s v="East Flat Rock"/>
    <x v="18"/>
  </r>
  <r>
    <n v="2051"/>
    <s v="https://www.inc.com/profile/graham-technologies"/>
    <s v="Graham Technologies"/>
    <s v="graham-tech.net"/>
    <s v="15.1 Million"/>
    <n v="15100000"/>
    <n v="196.00649999999999"/>
    <s v="IT System Development"/>
    <n v="73"/>
    <n v="31"/>
    <e v="#REF!"/>
    <n v="2007"/>
    <n v="1"/>
    <s v="Washington, DC"/>
    <s v="Washington"/>
    <s v="Largo"/>
    <x v="21"/>
  </r>
  <r>
    <n v="2052"/>
    <s v="https://www.inc.com/profile/cognitus-consulting"/>
    <s v="Cognitus Consulting"/>
    <s v="cognitusconsulting.com"/>
    <s v="9.5 Million"/>
    <n v="9500000"/>
    <n v="195.92359999999999"/>
    <s v="IT System Development"/>
    <n v="186"/>
    <n v="22"/>
    <e v="#REF!"/>
    <n v="2002"/>
    <n v="1"/>
    <s v="Dallas"/>
    <s v="Dallas"/>
    <s v="Dallas"/>
    <x v="2"/>
  </r>
  <r>
    <n v="2053"/>
    <s v="https://www.inc.com/profile/data-canopy-colocation"/>
    <s v="Data Canopy Colocation"/>
    <s v="http://datacanopy.com"/>
    <s v="2 Million"/>
    <n v="2000000"/>
    <n v="195.90430000000001"/>
    <s v="IT System Development"/>
    <n v="8"/>
    <n v="3"/>
    <e v="#REF!"/>
    <n v="2009"/>
    <n v="1"/>
    <s v="Baltimore"/>
    <s v="Baltimore"/>
    <s v="Columbia"/>
    <x v="21"/>
  </r>
  <r>
    <n v="2054"/>
    <s v="https://www.inc.com/profile/farwell"/>
    <s v="Farwell"/>
    <s v="gofarwell.com"/>
    <s v="5.9 Million"/>
    <n v="5900000"/>
    <n v="195.77699999999999"/>
    <s v="Business Products &amp; Services"/>
    <n v="48"/>
    <n v="11"/>
    <e v="#REF!"/>
    <n v="2012"/>
    <n v="3"/>
    <s v="Madison, WI"/>
    <s v="Madison"/>
    <s v="Madison"/>
    <x v="19"/>
  </r>
  <r>
    <n v="2055"/>
    <s v="https://www.inc.com/profile/sunpro-solar"/>
    <s v="Sunpro Solar"/>
    <s v="gosunpro.com"/>
    <s v="56.7 Million"/>
    <n v="56700000"/>
    <n v="195.72389999999999"/>
    <s v="Energy"/>
    <n v="267"/>
    <n v="54"/>
    <e v="#REF!"/>
    <n v="2008"/>
    <n v="4"/>
    <s v="New Orleans"/>
    <s v="New Orleans"/>
    <s v="Mandeville"/>
    <x v="38"/>
  </r>
  <r>
    <n v="2056"/>
    <s v="https://www.inc.com/profile/denny-cherry-associates-consulting"/>
    <s v="Denny Cherry &amp; Associates Consulting"/>
    <s v="dcac.com"/>
    <s v="2.1 Million"/>
    <n v="2100000"/>
    <n v="195.67330000000001"/>
    <s v="IT Management"/>
    <n v="6"/>
    <n v="2"/>
    <e v="#REF!"/>
    <n v="2011"/>
    <n v="1"/>
    <s v="San Diego"/>
    <s v="San Diego"/>
    <s v="Oceanside"/>
    <x v="9"/>
  </r>
  <r>
    <n v="2057"/>
    <s v="https://www.inc.com/profile/challas-group"/>
    <s v="Challas Group"/>
    <s v="challasgroup.com"/>
    <s v="4.6 Million"/>
    <n v="4600000"/>
    <n v="195.61859999999999"/>
    <s v="Financial Services"/>
    <n v="45"/>
    <n v="15"/>
    <e v="#REF!"/>
    <n v="2014"/>
    <n v="2"/>
    <s v="Chicago"/>
    <s v="Chicago"/>
    <s v="NORTHBROOK"/>
    <x v="27"/>
  </r>
  <r>
    <n v="2058"/>
    <s v="https://www.inc.com/profile/vertex-global-solutions"/>
    <s v="Vertex Global Solutions"/>
    <s v="vertexglobalsolutions.com"/>
    <s v="21.6 Million"/>
    <n v="21600000"/>
    <n v="195.6062"/>
    <s v="Human Resources"/>
    <n v="400"/>
    <n v="200"/>
    <e v="#REF!"/>
    <n v="2011"/>
    <n v="1"/>
    <s v="New York City"/>
    <s v="New York City"/>
    <s v="New York"/>
    <x v="12"/>
  </r>
  <r>
    <n v="2059"/>
    <s v="https://www.inc.com/profile/rewardstyle"/>
    <s v="rewardStyle"/>
    <s v="rewardstyle.com"/>
    <s v="63.2 Million"/>
    <n v="63200000"/>
    <n v="195.51480000000001"/>
    <s v="Business Products &amp; Services"/>
    <n v="225"/>
    <n v="125"/>
    <e v="#REF!"/>
    <n v="2011"/>
    <n v="1"/>
    <s v="Dallas"/>
    <s v="Dallas"/>
    <s v="Dallas"/>
    <x v="2"/>
  </r>
  <r>
    <n v="2060"/>
    <s v="https://www.inc.com/profile/austin-capital-bank"/>
    <s v="Austin Capital Bank"/>
    <s v="austincapitalbank.com"/>
    <s v="11.3 Million"/>
    <n v="11300000"/>
    <n v="195.44030000000001"/>
    <s v="Financial Services"/>
    <n v="97"/>
    <n v="12"/>
    <e v="#REF!"/>
    <n v="2006"/>
    <n v="4"/>
    <s v="Austin"/>
    <s v="Austin"/>
    <s v="Austin"/>
    <x v="2"/>
  </r>
  <r>
    <n v="2061"/>
    <s v="https://www.inc.com/profile/culprit-creative"/>
    <s v="Culprit Creative"/>
    <s v="culpritcreative.com"/>
    <s v="2.4 Million"/>
    <n v="2400000"/>
    <n v="195.41050000000001"/>
    <s v="Advertising &amp; Marketing"/>
    <n v="11"/>
    <n v="3"/>
    <e v="#REF!"/>
    <n v="2013"/>
    <n v="1"/>
    <s v="Los Angeles"/>
    <s v="Los Angeles"/>
    <s v="West Hollywood"/>
    <x v="9"/>
  </r>
  <r>
    <n v="2062"/>
    <s v="https://www.inc.com/profile/doing-good-works"/>
    <s v="Doing Good Works"/>
    <s v="doinggoodworks.com"/>
    <s v="2.2 Million"/>
    <n v="2200000"/>
    <n v="195.31100000000001"/>
    <s v="Advertising &amp; Marketing"/>
    <n v="15"/>
    <n v="4"/>
    <e v="#REF!"/>
    <n v="2015"/>
    <n v="1"/>
    <s v="Los Angeles"/>
    <s v="Los Angeles"/>
    <s v="Santa Ana"/>
    <x v="9"/>
  </r>
  <r>
    <n v="2063"/>
    <s v="https://www.inc.com/profile/universal-language-service"/>
    <s v="Universal Language Service"/>
    <s v="ulsonline.net"/>
    <s v="15.1 Million"/>
    <n v="15100000"/>
    <n v="195.2038"/>
    <s v="Business Products &amp; Services"/>
    <n v="46"/>
    <n v="26"/>
    <e v="#REF!"/>
    <n v="1996"/>
    <n v="4"/>
    <s v="Seattle"/>
    <s v="Seattle"/>
    <s v="Bellevue"/>
    <x v="11"/>
  </r>
  <r>
    <n v="2064"/>
    <s v="https://www.inc.com/profile/una"/>
    <s v="UNA"/>
    <s v="una.com"/>
    <s v="4.1 Million"/>
    <n v="4099999.9999999995"/>
    <n v="195.12569999999999"/>
    <s v="Business Products &amp; Services"/>
    <n v="9"/>
    <n v="2"/>
    <e v="#REF!"/>
    <n v="2012"/>
    <n v="1"/>
    <s v="Kansas City, MO-KS"/>
    <s v="Kansas City"/>
    <s v="Kansas City"/>
    <x v="32"/>
  </r>
  <r>
    <n v="2065"/>
    <s v="https://www.inc.com/profile/isenberg-bath-corporation"/>
    <s v="Isenberg Bath Corporation"/>
    <s v="isenbergfaucets.com"/>
    <s v="2.7 Million"/>
    <n v="2700000"/>
    <n v="195.0805"/>
    <s v="Manufacturing"/>
    <n v="8"/>
    <n v="5"/>
    <e v="#REF!"/>
    <n v="2011"/>
    <n v="1"/>
    <s v="Dallas"/>
    <s v="Dallas"/>
    <s v="Dallas"/>
    <x v="2"/>
  </r>
  <r>
    <n v="2066"/>
    <s v="https://www.inc.com/profile/mightily"/>
    <s v="Mightily"/>
    <s v="mightily.com"/>
    <s v="2.9 Million"/>
    <n v="2900000"/>
    <n v="194.976"/>
    <s v="Advertising &amp; Marketing"/>
    <n v="30"/>
    <n v="10"/>
    <e v="#REF!"/>
    <n v="2013"/>
    <n v="1"/>
    <s v="Louisville/Jefferson County, KY-IN"/>
    <s v="Louisville/Jefferson County"/>
    <s v="Louisville"/>
    <x v="14"/>
  </r>
  <r>
    <n v="2067"/>
    <s v="https://www.inc.com/profile/quantum-dynamics"/>
    <s v="Quantum Dynamics"/>
    <s v="quantumdynamics365.com"/>
    <s v="5 Million"/>
    <n v="5000000"/>
    <n v="194.8681"/>
    <s v="IT Management"/>
    <n v="20"/>
    <n v="8"/>
    <e v="#REF!"/>
    <n v="2009"/>
    <n v="1"/>
    <s v="Chicago"/>
    <s v="Chicago"/>
    <s v="Lake Forest"/>
    <x v="27"/>
  </r>
  <r>
    <n v="2068"/>
    <s v="https://www.inc.com/profile/greasecycle"/>
    <s v="Greasecycle"/>
    <s v="grease-cycle.com"/>
    <s v="2.7 Million"/>
    <n v="2700000"/>
    <n v="194.86500000000001"/>
    <s v="Environmental Services"/>
    <n v="18"/>
    <n v="8"/>
    <e v="#REF!"/>
    <n v="2009"/>
    <n v="2"/>
    <s v="Raleigh, NC"/>
    <s v="Raleigh"/>
    <s v="Raleigh"/>
    <x v="18"/>
  </r>
  <r>
    <n v="2069"/>
    <s v="https://www.inc.com/profile/dizzion"/>
    <s v="Dizzion"/>
    <s v="dizzion.com"/>
    <s v="6.6 Million"/>
    <n v="6600000"/>
    <n v="194.83070000000001"/>
    <s v="IT Management"/>
    <n v="26"/>
    <n v="21"/>
    <e v="#REF!"/>
    <n v="2011"/>
    <n v="3"/>
    <s v="Denver"/>
    <s v="Denver"/>
    <s v="Denver"/>
    <x v="10"/>
  </r>
  <r>
    <n v="2070"/>
    <s v="https://www.inc.com/profile/huss-brewing"/>
    <s v="Huss Brewing"/>
    <s v="hussbrewing.com"/>
    <s v="5 Million"/>
    <n v="5000000"/>
    <n v="194.82749999999999"/>
    <s v="Food &amp; Beverage"/>
    <n v="26"/>
    <n v="10"/>
    <e v="#REF!"/>
    <n v="2013"/>
    <n v="1"/>
    <s v="Phoenix"/>
    <s v="Phoenix"/>
    <s v="Tempe"/>
    <x v="0"/>
  </r>
  <r>
    <n v="2071"/>
    <s v="https://www.inc.com/profile/graymatter"/>
    <s v="GrayMatter"/>
    <s v="graymattersystems.com"/>
    <s v="36.1 Million"/>
    <n v="36100000"/>
    <n v="194.68430000000001"/>
    <s v="Business Products &amp; Services"/>
    <n v="97"/>
    <n v="58"/>
    <e v="#REF!"/>
    <n v="1991"/>
    <n v="4"/>
    <s v="Pittsburgh, PA"/>
    <s v="Pittsburgh"/>
    <s v="Warrendale"/>
    <x v="4"/>
  </r>
  <r>
    <n v="2072"/>
    <s v="https://www.inc.com/profile/j2-solutions"/>
    <s v="J2 Solutions"/>
    <s v="j2solutionsinc.com"/>
    <s v="19.6 Million"/>
    <n v="19600000"/>
    <n v="194.63810000000001"/>
    <s v="Construction"/>
    <n v="45"/>
    <n v="25"/>
    <e v="#REF!"/>
    <n v="2002"/>
    <n v="2"/>
    <s v="Philadelphia"/>
    <s v="Philadelphia"/>
    <s v="Venice"/>
    <x v="5"/>
  </r>
  <r>
    <n v="2073"/>
    <s v="https://www.inc.com/profile/providertrust"/>
    <s v="ProviderTrust"/>
    <s v="providertrust.com"/>
    <s v="11.7 Million"/>
    <n v="11700000"/>
    <n v="194.45150000000001"/>
    <s v="Software"/>
    <n v="68"/>
    <n v="18"/>
    <e v="#REF!"/>
    <n v="2010"/>
    <n v="4"/>
    <s v="Nashville"/>
    <s v="Nashville"/>
    <s v="Nashville"/>
    <x v="1"/>
  </r>
  <r>
    <n v="2074"/>
    <s v="https://www.inc.com/profile/diversified-conveyors-international"/>
    <s v="Diversified Conveyors International"/>
    <s v="diversifiedconveyors.com"/>
    <s v="450.9 Million"/>
    <n v="450900000"/>
    <n v="194.43199999999999"/>
    <s v="Business Products &amp; Services"/>
    <n v="400"/>
    <n v="150"/>
    <e v="#REF!"/>
    <n v="2000"/>
    <n v="1"/>
    <s v=""/>
    <s v="-"/>
    <s v="Memphis"/>
    <x v="1"/>
  </r>
  <r>
    <n v="2075"/>
    <s v="https://www.inc.com/profile/structure-ventures"/>
    <s v="Structure Ventures"/>
    <s v="structure-nyc.com"/>
    <s v="7.7 Million"/>
    <n v="7700000"/>
    <n v="194.2989"/>
    <s v="Construction"/>
    <n v="35"/>
    <n v="10"/>
    <e v="#REF!"/>
    <n v="2010"/>
    <n v="1"/>
    <s v="New York City"/>
    <s v="New York City"/>
    <s v="New York"/>
    <x v="12"/>
  </r>
  <r>
    <n v="2076"/>
    <s v="https://www.inc.com/profile/inbenta-holdings"/>
    <s v="Inbenta Holdings"/>
    <s v="inbenta.com"/>
    <s v="14.8 Million"/>
    <n v="14800000"/>
    <n v="194.2851"/>
    <s v="Software"/>
    <n v="165"/>
    <n v="87"/>
    <e v="#REF!"/>
    <n v="2005"/>
    <n v="1"/>
    <s v="San Francisco"/>
    <s v="San Francisco"/>
    <s v="Foster City"/>
    <x v="9"/>
  </r>
  <r>
    <n v="2077"/>
    <s v="https://www.inc.com/profile/spartan-value-investors"/>
    <s v="Spartan Value Investors"/>
    <s v="spartaninvest.com"/>
    <s v="25.7 Million"/>
    <n v="25700000"/>
    <n v="194.25129999999999"/>
    <s v="Real Estate"/>
    <n v="19"/>
    <n v="8"/>
    <e v="#REF!"/>
    <n v="2011"/>
    <n v="6"/>
    <s v="Birmingham, AL"/>
    <s v="Birmingham"/>
    <s v="Birmingham"/>
    <x v="23"/>
  </r>
  <r>
    <n v="2078"/>
    <s v="https://www.inc.com/profile/flexible-staffing-of-georgia"/>
    <s v="Flexible Staffing of Georgia"/>
    <s v="flxstaffing.com"/>
    <s v="5.8 Million"/>
    <n v="5800000"/>
    <n v="194.2362"/>
    <s v="Human Resources"/>
    <n v="11"/>
    <n v="3"/>
    <e v="#REF!"/>
    <n v="2013"/>
    <n v="1"/>
    <s v="Atlanta"/>
    <s v="Atlanta"/>
    <s v="Lawrenceville"/>
    <x v="13"/>
  </r>
  <r>
    <n v="2079"/>
    <s v="https://www.inc.com/profile/chicken-salad-chick"/>
    <s v="Chicken Salad Chick"/>
    <s v="chickensaladchick.com"/>
    <s v="29.1 Million"/>
    <n v="29100000"/>
    <n v="194.21889999999999"/>
    <s v="Food &amp; Beverage"/>
    <n v="1000"/>
    <n v="196"/>
    <e v="#REF!"/>
    <n v="2008"/>
    <n v="3"/>
    <s v=""/>
    <s v="-"/>
    <s v="Auburn"/>
    <x v="23"/>
  </r>
  <r>
    <n v="2080"/>
    <s v="https://www.inc.com/profile/double-a-labs"/>
    <s v="Double A Labs"/>
    <s v="doublealabs.com"/>
    <s v="12.1 Million"/>
    <n v="12100000"/>
    <n v="194.06440000000001"/>
    <s v="Advertising &amp; Marketing"/>
    <n v="27"/>
    <n v="6"/>
    <e v="#REF!"/>
    <n v="2013"/>
    <n v="1"/>
    <s v="Austin"/>
    <s v="Austin"/>
    <s v="Austin"/>
    <x v="2"/>
  </r>
  <r>
    <n v="2081"/>
    <s v="https://www.inc.com/profile/qc-manufacturing"/>
    <s v="QC Manufacturing"/>
    <s v="quietcoolsystems.com"/>
    <s v="25.8 Million"/>
    <n v="25800000"/>
    <n v="193.90389999999999"/>
    <s v="Manufacturing"/>
    <n v="98"/>
    <n v="48"/>
    <e v="#REF!"/>
    <n v="2009"/>
    <n v="5"/>
    <s v="Inland Empire, CA"/>
    <s v="Inland Empire"/>
    <s v="Temecula"/>
    <x v="9"/>
  </r>
  <r>
    <n v="2082"/>
    <s v="https://www.inc.com/profile/heartcore-women"/>
    <s v="Heartcore Women"/>
    <s v="heartcorebusiness.com"/>
    <s v="5.1 Million"/>
    <n v="5100000"/>
    <n v="193.83959999999999"/>
    <s v="Business Products &amp; Services"/>
    <n v="23"/>
    <n v="4"/>
    <e v="#REF!"/>
    <n v="2012"/>
    <n v="1"/>
    <s v="San Diego"/>
    <s v="San Diego"/>
    <s v="Solana Beach"/>
    <x v="9"/>
  </r>
  <r>
    <n v="2083"/>
    <s v="https://www.inc.com/profile/nou-systems"/>
    <s v="Nou Systems"/>
    <s v="http://nou-systems.com"/>
    <s v="23.2 Million"/>
    <n v="23200000"/>
    <n v="193.8229"/>
    <s v="Government Services"/>
    <n v="125"/>
    <n v="45"/>
    <e v="#REF!"/>
    <n v="2011"/>
    <n v="3"/>
    <s v="Huntsville, AL"/>
    <s v="Huntsville"/>
    <s v="HUNTSVILLE"/>
    <x v="23"/>
  </r>
  <r>
    <n v="2084"/>
    <s v="https://www.inc.com/profile/the-bachrach-group-ltd"/>
    <s v="The Bachrach Group"/>
    <s v="http://bachrachgroup.com"/>
    <s v="52.1 Million"/>
    <n v="52100000"/>
    <n v="193.76339999999999"/>
    <s v="Human Resources"/>
    <n v="175"/>
    <n v="122"/>
    <e v="#REF!"/>
    <n v="1974"/>
    <n v="1"/>
    <s v="New York City"/>
    <s v="New York City"/>
    <s v="New York"/>
    <x v="12"/>
  </r>
  <r>
    <n v="2085"/>
    <s v="https://www.inc.com/profile/madwire"/>
    <s v="Madwire"/>
    <s v="madwire.com"/>
    <s v="90.6 Million"/>
    <n v="90600000"/>
    <n v="193.68219999999999"/>
    <s v="Advertising &amp; Marketing"/>
    <n v="489"/>
    <n v="241"/>
    <e v="#REF!"/>
    <n v="2009"/>
    <n v="7"/>
    <s v=""/>
    <s v="-"/>
    <s v="Fort Collins"/>
    <x v="10"/>
  </r>
  <r>
    <n v="2086"/>
    <s v="https://www.inc.com/profile/macgregor-partners"/>
    <s v="MacGregor Partners"/>
    <s v="macgregorpartners.com"/>
    <s v="9.7 Million"/>
    <n v="9700000"/>
    <n v="193.58969999999999"/>
    <s v="Logistics &amp; Transportation"/>
    <n v="64"/>
    <n v="12"/>
    <e v="#REF!"/>
    <n v="2012"/>
    <n v="3"/>
    <s v="Raleigh, NC"/>
    <s v="Raleigh"/>
    <s v="Raleigh"/>
    <x v="18"/>
  </r>
  <r>
    <n v="2087"/>
    <s v="https://www.inc.com/profile/taktik-logistics-group"/>
    <s v="Taktik Logistics Group"/>
    <s v="http://taktikgroup.com"/>
    <s v="7.3 Million"/>
    <n v="7300000"/>
    <n v="193.47970000000001"/>
    <s v="Logistics &amp; Transportation"/>
    <n v="5"/>
    <n v="5"/>
    <e v="#REF!"/>
    <n v="2015"/>
    <n v="1"/>
    <s v="San Francisco"/>
    <s v="San Francisco"/>
    <s v="Pleasanton"/>
    <x v="9"/>
  </r>
  <r>
    <n v="2088"/>
    <s v="https://www.inc.com/profile/americord-registry"/>
    <s v="Americord Registry"/>
    <s v="americordblood.com"/>
    <s v="7.2 Million"/>
    <n v="7200000"/>
    <n v="193.42429999999999"/>
    <s v="Health"/>
    <n v="22"/>
    <n v="7"/>
    <e v="#REF!"/>
    <n v="2008"/>
    <n v="5"/>
    <s v="New York City"/>
    <s v="New York City"/>
    <s v="New York"/>
    <x v="12"/>
  </r>
  <r>
    <n v="2089"/>
    <s v="https://www.inc.com/profile/z-transportation"/>
    <s v="Z Transportation"/>
    <s v="ztransport.net"/>
    <s v="22.4 Million"/>
    <n v="22400000"/>
    <n v="193.2724"/>
    <s v="Logistics &amp; Transportation"/>
    <n v="160"/>
    <n v="40"/>
    <e v="#REF!"/>
    <n v="2006"/>
    <n v="2"/>
    <s v="New York City"/>
    <s v="New York City"/>
    <s v="Wharton"/>
    <x v="6"/>
  </r>
  <r>
    <n v="2090"/>
    <s v="https://www.inc.com/profile/accelerated-growth-advisors"/>
    <s v="Accelerated Growth Advisors"/>
    <s v="acceleratedgrowth.com"/>
    <s v="3.4 Million"/>
    <n v="3400000"/>
    <n v="193.2286"/>
    <s v="Financial Services"/>
    <n v="34"/>
    <n v="13"/>
    <e v="#REF!"/>
    <n v="2009"/>
    <n v="1"/>
    <s v="Chicago"/>
    <s v="Chicago"/>
    <s v="Chicago"/>
    <x v="27"/>
  </r>
  <r>
    <n v="2091"/>
    <s v="https://www.inc.com/profile/orthofi"/>
    <s v="OrthoFi"/>
    <s v="orthofi.com"/>
    <s v="11.1 Million"/>
    <n v="11100000"/>
    <n v="193.1156"/>
    <s v="Software"/>
    <n v="214"/>
    <n v="55"/>
    <e v="#REF!"/>
    <n v="2013"/>
    <n v="2"/>
    <s v="Denver"/>
    <s v="Denver"/>
    <s v="Denver"/>
    <x v="10"/>
  </r>
  <r>
    <n v="2092"/>
    <s v="https://www.inc.com/profile/savewize-wholesale-distribution"/>
    <s v="Savewize Wholesale Distribution"/>
    <s v="savewize.com"/>
    <s v="10.5 Million"/>
    <n v="10500000"/>
    <n v="192.91730000000001"/>
    <s v="Consumer Products &amp; Services"/>
    <n v="4"/>
    <n v="1"/>
    <e v="#REF!"/>
    <n v="2011"/>
    <n v="2"/>
    <s v="New York City"/>
    <s v="New York City"/>
    <s v="HOWELL"/>
    <x v="6"/>
  </r>
  <r>
    <n v="2093"/>
    <s v="https://www.inc.com/profile/smarsh"/>
    <s v="Smarsh"/>
    <s v="smarsh.com"/>
    <s v="111.4 Million"/>
    <n v="111400000"/>
    <n v="192.57929999999999"/>
    <s v="Software"/>
    <n v="623"/>
    <n v="223"/>
    <e v="#REF!"/>
    <n v="2001"/>
    <n v="12"/>
    <s v=""/>
    <s v="-"/>
    <s v="Portland"/>
    <x v="40"/>
  </r>
  <r>
    <n v="2094"/>
    <s v="https://www.inc.com/profile/the-flyway-companies"/>
    <s v="The Flyway Companies"/>
    <s v="flywaysc.com"/>
    <s v="3 Million"/>
    <n v="3000000"/>
    <n v="192.17230000000001"/>
    <s v="Real Estate"/>
    <n v="5"/>
    <n v="3"/>
    <e v="#REF!"/>
    <n v="2004"/>
    <n v="1"/>
    <s v="Charleston, SC"/>
    <s v="Charleston"/>
    <s v="Charleston"/>
    <x v="37"/>
  </r>
  <r>
    <n v="2095"/>
    <s v="https://www.inc.com/profile/smartbug-media"/>
    <s v="SmartBug Media"/>
    <s v="smartbugmedia.com"/>
    <s v="8.9 Million"/>
    <n v="8900000"/>
    <n v="192.07650000000001"/>
    <s v="Advertising &amp; Marketing"/>
    <n v="53"/>
    <n v="23"/>
    <e v="#REF!"/>
    <n v="2008"/>
    <n v="3"/>
    <s v="Los Angeles"/>
    <s v="Los Angeles"/>
    <s v="Newport Beach"/>
    <x v="9"/>
  </r>
  <r>
    <n v="2096"/>
    <s v="https://www.inc.com/profile/open-influence"/>
    <s v="Open Influence"/>
    <s v="openinfluence.com"/>
    <s v="19.8 Million"/>
    <n v="19800000"/>
    <n v="191.97219999999999"/>
    <s v="Advertising &amp; Marketing"/>
    <n v="71"/>
    <n v="42"/>
    <e v="#REF!"/>
    <n v="2013"/>
    <n v="2"/>
    <s v="Los Angeles"/>
    <s v="Los Angeles"/>
    <s v="Los Angeles"/>
    <x v="9"/>
  </r>
  <r>
    <n v="2097"/>
    <s v="https://www.inc.com/profile/seo-werkz"/>
    <s v="SEO Werkz"/>
    <s v="seowerkz.com"/>
    <s v="4.4 Million"/>
    <n v="4400000"/>
    <n v="191.7296"/>
    <s v="Advertising &amp; Marketing"/>
    <n v="25"/>
    <n v="10"/>
    <e v="#REF!"/>
    <n v="2013"/>
    <n v="3"/>
    <s v="Salt Lake City"/>
    <s v="Salt Lake City"/>
    <s v="Riverton"/>
    <x v="16"/>
  </r>
  <r>
    <n v="2098"/>
    <s v="https://www.inc.com/profile/yellowtelescopeseoversiteiscreamsocialmedia"/>
    <s v="YellowTelescope/SEOversite/iScreamSocialMedia"/>
    <s v="yellowtelescope.com"/>
    <s v="3.7 Million"/>
    <n v="3700000"/>
    <n v="191.50360000000001"/>
    <s v="Business Products &amp; Services"/>
    <n v="11"/>
    <n v="4"/>
    <e v="#REF!"/>
    <n v="2008"/>
    <n v="2"/>
    <s v="Miami"/>
    <s v="Miami"/>
    <s v="Miami Beach"/>
    <x v="5"/>
  </r>
  <r>
    <n v="2099"/>
    <s v="https://www.inc.com/profile/conserva-irrigation-franchising"/>
    <s v="Conserva Irrigation Franchising"/>
    <s v="conservairrigation.com"/>
    <s v="36.5 Million"/>
    <n v="36500000"/>
    <n v="191.47049999999999"/>
    <s v="Construction"/>
    <n v="20"/>
    <n v="2"/>
    <e v="#REF!"/>
    <n v="2010"/>
    <n v="1"/>
    <s v="Richmond, VA"/>
    <s v="Richmond"/>
    <s v="Richmond"/>
    <x v="7"/>
  </r>
  <r>
    <n v="2100"/>
    <s v="https://www.inc.com/profile/2nd-family"/>
    <s v="2nd Family"/>
    <s v="2ndfamily.com"/>
    <s v="2.7 Million"/>
    <n v="2700000"/>
    <n v="191.44049999999999"/>
    <s v="Health"/>
    <n v="300"/>
    <n v="140"/>
    <e v="#REF!"/>
    <n v="2011"/>
    <n v="1"/>
    <s v="Baltimore"/>
    <s v="Baltimore"/>
    <s v="ELDERSBURG"/>
    <x v="21"/>
  </r>
  <r>
    <n v="2101"/>
    <s v="https://www.inc.com/profile/beatbox-beverages"/>
    <s v="BeatBox Beverages"/>
    <s v="beatboxbeverages.com"/>
    <s v="2.3 Million"/>
    <n v="2300000"/>
    <n v="191.25919999999999"/>
    <s v="Food &amp; Beverage"/>
    <n v="15"/>
    <n v="5"/>
    <e v="#REF!"/>
    <n v="2012"/>
    <n v="1"/>
    <s v="Austin"/>
    <s v="Austin"/>
    <s v="Austin"/>
    <x v="2"/>
  </r>
  <r>
    <n v="2102"/>
    <s v="https://www.inc.com/profile/apex-energy-solutions-georgia"/>
    <s v="Apex Energy Solutions Georgia"/>
    <s v="http://apexenergygroup.com/"/>
    <s v="5.5 Million"/>
    <n v="5500000"/>
    <n v="191.2535"/>
    <s v="Construction"/>
    <n v="6"/>
    <n v="2"/>
    <e v="#REF!"/>
    <n v="2013"/>
    <n v="1"/>
    <s v="Atlanta"/>
    <s v="Atlanta"/>
    <s v="Alpharetta"/>
    <x v="13"/>
  </r>
  <r>
    <n v="2102"/>
    <s v="https://www.inc.com/profile/cava-companies"/>
    <s v="Cava Companies"/>
    <s v="cavacompanies.com"/>
    <s v="7.9 Million"/>
    <n v="7900000"/>
    <n v="191.2516"/>
    <s v="Real Estate"/>
    <n v="17"/>
    <n v="5"/>
    <e v="#REF!"/>
    <n v="2007"/>
    <n v="1"/>
    <s v="Richmond, VA"/>
    <s v="Richmond"/>
    <s v="Richmond"/>
    <x v="7"/>
  </r>
  <r>
    <n v="2103"/>
    <s v="https://www.inc.com/profile/dribbble"/>
    <s v="Dribbble"/>
    <s v="dribbble.com"/>
    <s v="5.9 Million"/>
    <n v="5900000"/>
    <n v="191.16249999999999"/>
    <s v="Software"/>
    <n v="42"/>
    <n v="8"/>
    <e v="#REF!"/>
    <n v="2009"/>
    <n v="2"/>
    <s v="San Francisco"/>
    <s v="San Francisco"/>
    <s v="San Francisco"/>
    <x v="9"/>
  </r>
  <r>
    <n v="2104"/>
    <s v="https://www.inc.com/profile/incredible-technologies"/>
    <s v="Incredible Technologies"/>
    <s v="itsgames.com"/>
    <s v="113 Million"/>
    <n v="113000000"/>
    <n v="191.15690000000001"/>
    <s v="Manufacturing"/>
    <n v="240"/>
    <n v="138"/>
    <e v="#REF!"/>
    <n v="1985"/>
    <n v="2"/>
    <s v="Chicago"/>
    <s v="Chicago"/>
    <s v="Vernon Hills"/>
    <x v="27"/>
  </r>
  <r>
    <n v="2105"/>
    <s v="https://www.inc.com/profile/hawkers-asian-street-fare"/>
    <s v="Hawkers Asian Street Fare"/>
    <s v="eathawkers.com"/>
    <s v="17.6 Million"/>
    <n v="17600000"/>
    <n v="191.14529999999999"/>
    <s v="Food &amp; Beverage"/>
    <n v="375"/>
    <n v="140"/>
    <e v="#REF!"/>
    <n v="2011"/>
    <n v="4"/>
    <s v="Orlando, FL"/>
    <s v="Orlando"/>
    <s v="Orlando"/>
    <x v="5"/>
  </r>
  <r>
    <n v="2106"/>
    <s v="https://www.inc.com/profile/noetic-strategies"/>
    <s v="Noetic Strategies"/>
    <s v="noeticstrategies.com"/>
    <s v="4.6 Million"/>
    <n v="4600000"/>
    <n v="191.0651"/>
    <s v="IT Management"/>
    <n v="41"/>
    <n v="14"/>
    <e v="#REF!"/>
    <n v="2006"/>
    <n v="1"/>
    <s v="Huntsville, AL"/>
    <s v="Huntsville"/>
    <s v="Huntsville"/>
    <x v="23"/>
  </r>
  <r>
    <n v="2107"/>
    <s v="https://www.inc.com/profile/acmetek-global-solutions"/>
    <s v="Acmetek Global Solutions"/>
    <s v="http://acmetek.com"/>
    <s v="6.4 Million"/>
    <n v="6400000"/>
    <n v="191.06399999999999"/>
    <s v="Security"/>
    <n v="10"/>
    <n v="6"/>
    <e v="#REF!"/>
    <n v="2003"/>
    <n v="4"/>
    <s v=""/>
    <s v="-"/>
    <s v="Frisco"/>
    <x v="2"/>
  </r>
  <r>
    <n v="2108"/>
    <s v="https://www.inc.com/profile/niha-technologies"/>
    <s v="Niha Technologies"/>
    <s v="nihatech.com"/>
    <s v="2.6 Million"/>
    <n v="2600000"/>
    <n v="191.0042"/>
    <s v="IT Management"/>
    <n v="27"/>
    <n v="5"/>
    <e v="#REF!"/>
    <n v="2008"/>
    <n v="1"/>
    <s v="Washington, DC"/>
    <s v="Washington"/>
    <s v="Herndon"/>
    <x v="7"/>
  </r>
  <r>
    <n v="2109"/>
    <s v="https://www.inc.com/profile/f-h-cann-associates"/>
    <s v="F. H. Cann &amp; Associates"/>
    <s v="fhcann.com"/>
    <s v="36.4 Million"/>
    <n v="36400000"/>
    <n v="190.98939999999999"/>
    <s v="Government Services"/>
    <n v="375"/>
    <n v="96"/>
    <e v="#REF!"/>
    <n v="1999"/>
    <n v="1"/>
    <s v="Boston"/>
    <s v="Boston"/>
    <s v="North Andover"/>
    <x v="24"/>
  </r>
  <r>
    <n v="2110"/>
    <s v="https://www.inc.com/profile/ceterus"/>
    <s v="Ceterus"/>
    <s v="ceterus.com"/>
    <s v="6.1 Million"/>
    <n v="6100000"/>
    <n v="190.94300000000001"/>
    <s v="Software"/>
    <n v="134"/>
    <n v="22"/>
    <e v="#REF!"/>
    <n v="2008"/>
    <n v="4"/>
    <s v="Charleston, SC"/>
    <s v="Charleston"/>
    <s v="Charleston"/>
    <x v="37"/>
  </r>
  <r>
    <n v="2111"/>
    <s v="https://www.inc.com/profile/srt-group"/>
    <s v="SRT Group"/>
    <s v="srtgrp.com"/>
    <s v="57.2 Million"/>
    <n v="57200000"/>
    <n v="190.8749"/>
    <s v="Government Services"/>
    <n v="228"/>
    <n v="105"/>
    <e v="#REF!"/>
    <n v="1999"/>
    <n v="4"/>
    <s v="Miami"/>
    <s v="Miami"/>
    <s v="Davie"/>
    <x v="5"/>
  </r>
  <r>
    <n v="2112"/>
    <s v="https://www.inc.com/profile/trendhr"/>
    <s v="TrendHR"/>
    <s v="trendhr.com"/>
    <s v="42.4 Million"/>
    <n v="42400000"/>
    <n v="190.86269999999999"/>
    <s v="Human Resources"/>
    <n v="716"/>
    <n v="515"/>
    <e v="#REF!"/>
    <n v="1997"/>
    <n v="4"/>
    <s v="Dallas"/>
    <s v="Dallas"/>
    <s v="Rockwall"/>
    <x v="2"/>
  </r>
  <r>
    <n v="2113"/>
    <s v="https://www.inc.com/profile/first-help-financial"/>
    <s v="First Help Financial"/>
    <s v="firsthelpfinancial.com"/>
    <s v="29.8 Million"/>
    <n v="29800000"/>
    <n v="190.72929999999999"/>
    <s v="Financial Services"/>
    <n v="100"/>
    <n v="25"/>
    <e v="#REF!"/>
    <n v="2006"/>
    <n v="1"/>
    <s v="Boston"/>
    <s v="Boston"/>
    <s v="Newton"/>
    <x v="24"/>
  </r>
  <r>
    <n v="2114"/>
    <s v="https://www.inc.com/profile/dynamic-pricing-partners"/>
    <s v="Dynamic Pricing Partners"/>
    <s v="dynamicpricingpartners.com"/>
    <s v="17.8 Million"/>
    <n v="17800000"/>
    <n v="190.66839999999999"/>
    <s v="Business Products &amp; Services"/>
    <n v="5"/>
    <n v="1"/>
    <e v="#REF!"/>
    <n v="2009"/>
    <n v="2"/>
    <s v="New York City"/>
    <s v="New York City"/>
    <s v="Long Island City"/>
    <x v="12"/>
  </r>
  <r>
    <n v="2115"/>
    <s v="https://www.inc.com/profile/stracon-services-group"/>
    <s v="StraCon Services Group"/>
    <s v="stracongroup.com"/>
    <s v="18.2 Million"/>
    <n v="18200000"/>
    <n v="190.5402"/>
    <s v="Government Services"/>
    <n v="116"/>
    <n v="73"/>
    <e v="#REF!"/>
    <n v="2008"/>
    <n v="5"/>
    <s v="Dallas"/>
    <s v="Dallas"/>
    <s v="Fort Worth"/>
    <x v="2"/>
  </r>
  <r>
    <n v="2116"/>
    <s v="https://www.inc.com/profile/topstep"/>
    <s v="Topstep"/>
    <s v="topsteptrader.com"/>
    <s v="9.5 Million"/>
    <n v="9500000"/>
    <n v="190.3466"/>
    <s v="Financial Services"/>
    <n v="34"/>
    <n v="18"/>
    <e v="#REF!"/>
    <n v="2012"/>
    <n v="3"/>
    <s v="Chicago"/>
    <s v="Chicago"/>
    <s v="Chicago"/>
    <x v="27"/>
  </r>
  <r>
    <n v="2117"/>
    <s v="https://www.inc.com/profile/defi-solutions"/>
    <s v="defi solutions"/>
    <s v="defisolutions.com"/>
    <s v="16.6 Million"/>
    <n v="16600000.000000002"/>
    <n v="190.3227"/>
    <s v="Software"/>
    <n v="110"/>
    <n v="41"/>
    <e v="#REF!"/>
    <n v="2012"/>
    <n v="3"/>
    <s v="Dallas"/>
    <s v="Dallas"/>
    <s v="Westlake"/>
    <x v="2"/>
  </r>
  <r>
    <n v="2118"/>
    <s v="https://www.inc.com/profile/praxent"/>
    <s v="Praxent"/>
    <s v="praxent.com"/>
    <s v="8.3 Million"/>
    <n v="8300000.0000000009"/>
    <n v="190.30680000000001"/>
    <s v="Software"/>
    <n v="36"/>
    <n v="20"/>
    <e v="#REF!"/>
    <n v="2000"/>
    <n v="3"/>
    <s v="Austin"/>
    <s v="Austin"/>
    <s v="Austin"/>
    <x v="2"/>
  </r>
  <r>
    <n v="2119"/>
    <s v="https://www.inc.com/profile/thinklite"/>
    <s v="ThinkLite"/>
    <s v="thinklite.com"/>
    <s v="35.3 Million"/>
    <n v="35300000"/>
    <n v="190.24270000000001"/>
    <s v="Manufacturing"/>
    <n v="48"/>
    <n v="24"/>
    <e v="#REF!"/>
    <n v="2009"/>
    <n v="3"/>
    <s v="Boston"/>
    <s v="Boston"/>
    <s v="Natick"/>
    <x v="24"/>
  </r>
  <r>
    <n v="2120"/>
    <s v="https://www.inc.com/profile/pacific-packaging-products"/>
    <s v="Pacific Packaging Products"/>
    <s v="p3pkg.com"/>
    <s v="17.3 Million"/>
    <n v="17300000"/>
    <n v="190.22219999999999"/>
    <s v="Business Products &amp; Services"/>
    <n v="28"/>
    <n v="15"/>
    <e v="#REF!"/>
    <n v="2006"/>
    <n v="2"/>
    <s v="Los Angeles"/>
    <s v="Los Angeles"/>
    <s v="City of Industry"/>
    <x v="9"/>
  </r>
  <r>
    <n v="2121"/>
    <s v="https://www.inc.com/profile/your-location-lubrication"/>
    <s v="Your Location Lubrication"/>
    <s v="yourlocationlubrication.com"/>
    <s v="10.1 Million"/>
    <n v="10100000"/>
    <n v="190.0437"/>
    <s v="Business Products &amp; Services"/>
    <n v="101"/>
    <n v="54"/>
    <e v="#REF!"/>
    <n v="2009"/>
    <n v="5"/>
    <s v="Orlando, FL"/>
    <s v="Orlando"/>
    <s v="Orlando"/>
    <x v="5"/>
  </r>
  <r>
    <n v="2122"/>
    <s v="https://www.inc.com/profile/socialseo"/>
    <s v="SocialSEO"/>
    <s v="socialseo.com"/>
    <s v="7.4 Million"/>
    <n v="7400000"/>
    <n v="189.6798"/>
    <s v="Advertising &amp; Marketing"/>
    <n v="74"/>
    <n v="25"/>
    <e v="#REF!"/>
    <n v="1997"/>
    <n v="3"/>
    <s v=""/>
    <s v="-"/>
    <s v="Colorado Springs"/>
    <x v="10"/>
  </r>
  <r>
    <n v="2123"/>
    <s v="https://www.inc.com/profile/lrap-association"/>
    <s v="LRAP Association"/>
    <s v="lrap.org"/>
    <s v="7.5 Million"/>
    <n v="7500000"/>
    <n v="189.46600000000001"/>
    <s v="Financial Services"/>
    <n v="40"/>
    <n v="25"/>
    <e v="#REF!"/>
    <n v="2008"/>
    <n v="1"/>
    <s v=""/>
    <s v="-"/>
    <s v="Bloomington"/>
    <x v="33"/>
  </r>
  <r>
    <n v="2124"/>
    <s v="https://www.inc.com/profile/imaginuity"/>
    <s v="Imaginuity"/>
    <s v="imaginuity.com"/>
    <s v="76.8 Million"/>
    <n v="76800000"/>
    <n v="189.4074"/>
    <s v="Advertising &amp; Marketing"/>
    <n v="102"/>
    <n v="30"/>
    <e v="#REF!"/>
    <n v="2001"/>
    <n v="1"/>
    <s v="Dallas"/>
    <s v="Dallas"/>
    <s v="Dallas"/>
    <x v="2"/>
  </r>
  <r>
    <n v="2125"/>
    <s v="https://www.inc.com/profile/level-3-audio-visual"/>
    <s v="Level 3 Audio Visual"/>
    <s v="level3av.com"/>
    <s v="27.7 Million"/>
    <n v="27700000"/>
    <n v="189.1883"/>
    <s v="Business Products &amp; Services"/>
    <n v="83"/>
    <n v="35"/>
    <e v="#REF!"/>
    <n v="1996"/>
    <n v="3"/>
    <s v="Phoenix"/>
    <s v="Phoenix"/>
    <s v="Mesa"/>
    <x v="0"/>
  </r>
  <r>
    <n v="2126"/>
    <s v="https://www.inc.com/profile/guidepoint-security"/>
    <s v="GuidePoint Security"/>
    <s v="guidepointsecurity.com"/>
    <s v="321.4 Million"/>
    <n v="321400000"/>
    <n v="189.18690000000001"/>
    <s v="Security"/>
    <n v="246"/>
    <n v="139"/>
    <e v="#REF!"/>
    <n v="2011"/>
    <n v="4"/>
    <s v="Washington, DC"/>
    <s v="Washington"/>
    <s v="Herndon"/>
    <x v="7"/>
  </r>
  <r>
    <n v="2127"/>
    <s v="https://www.inc.com/profile/agency-ea"/>
    <s v="Agency EA"/>
    <s v="agencyea.com"/>
    <s v="71.6 Million"/>
    <n v="71600000"/>
    <n v="189.08250000000001"/>
    <s v="Advertising &amp; Marketing"/>
    <n v="138"/>
    <n v="77"/>
    <e v="#REF!"/>
    <n v="1999"/>
    <n v="5"/>
    <s v="Chicago"/>
    <s v="Chicago"/>
    <s v="Chicago"/>
    <x v="27"/>
  </r>
  <r>
    <n v="2128"/>
    <s v="https://www.inc.com/profile/funding-merchant-source"/>
    <s v="Funding Merchant Source"/>
    <s v="fundingmerchantsource.com"/>
    <s v="7.5 Million"/>
    <n v="7500000"/>
    <n v="188.9922"/>
    <s v="Financial Services"/>
    <n v="45"/>
    <n v="18"/>
    <e v="#REF!"/>
    <n v="2007"/>
    <n v="1"/>
    <s v="Los Angeles"/>
    <s v="Los Angeles"/>
    <s v="Manhattan Beach"/>
    <x v="9"/>
  </r>
  <r>
    <n v="2129"/>
    <s v="https://www.inc.com/profile/quid"/>
    <s v="Quid"/>
    <s v="quid.com"/>
    <s v="24.3 Million"/>
    <n v="24300000"/>
    <n v="188.95570000000001"/>
    <s v="Software"/>
    <n v="138"/>
    <n v="86"/>
    <e v="#REF!"/>
    <n v="2010"/>
    <n v="1"/>
    <s v="San Francisco"/>
    <s v="San Francisco"/>
    <s v="San Francisco"/>
    <x v="9"/>
  </r>
  <r>
    <n v="2130"/>
    <s v="https://www.inc.com/profile/lodging-access-systems"/>
    <s v="Lodging Access Systems"/>
    <s v="lodgingaccesssystems.com"/>
    <s v="11 Million"/>
    <n v="11000000"/>
    <n v="188.81309999999999"/>
    <s v="Business Products &amp; Services"/>
    <n v="19"/>
    <n v="5"/>
    <e v="#REF!"/>
    <n v="2002"/>
    <n v="1"/>
    <s v="Orlando, FL"/>
    <s v="Orlando"/>
    <s v="Lake Mary"/>
    <x v="5"/>
  </r>
  <r>
    <n v="2131"/>
    <s v="https://www.inc.com/profile/brillient-corporation"/>
    <s v="Brillient Corporation"/>
    <s v="brillient.net"/>
    <s v="31.8 Million"/>
    <n v="31800000"/>
    <n v="188.80500000000001"/>
    <s v="Government Services"/>
    <n v="603"/>
    <n v="65"/>
    <e v="#REF!"/>
    <n v="2006"/>
    <n v="4"/>
    <s v="Washington, DC"/>
    <s v="Washington"/>
    <s v="Reston"/>
    <x v="7"/>
  </r>
  <r>
    <n v="2132"/>
    <s v="https://www.inc.com/profile/cti-taylorville-il"/>
    <s v="CTI (Taylorville, IL)"/>
    <s v="ctitech.com"/>
    <s v="4.1 Million"/>
    <n v="4099999.9999999995"/>
    <n v="188.7962"/>
    <s v="Telecommunications"/>
    <n v="41"/>
    <n v="21"/>
    <e v="#REF!"/>
    <n v="1998"/>
    <n v="2"/>
    <s v=""/>
    <s v="-"/>
    <s v="Taylorville"/>
    <x v="27"/>
  </r>
  <r>
    <n v="2133"/>
    <s v="https://www.inc.com/profile/nutronics"/>
    <s v="Nutronics"/>
    <s v="naosystems.com"/>
    <s v="17 Million"/>
    <n v="17000000"/>
    <n v="188.2722"/>
    <s v="Engineering"/>
    <n v="34"/>
    <n v="20"/>
    <e v="#REF!"/>
    <n v="1995"/>
    <n v="2"/>
    <s v="Boulder, CO"/>
    <s v="Boulder"/>
    <s v="Longmont"/>
    <x v="10"/>
  </r>
  <r>
    <n v="2134"/>
    <s v="https://www.inc.com/profile/digital-media-solutions"/>
    <s v="Digital Media Solutions"/>
    <s v="http://digitalmediasolutions.com"/>
    <s v="156.2 Million"/>
    <n v="156200000"/>
    <n v="188.18199999999999"/>
    <s v="Advertising &amp; Marketing"/>
    <n v="335"/>
    <n v="49"/>
    <e v="#REF!"/>
    <n v="2012"/>
    <n v="6"/>
    <s v="Tampa"/>
    <s v="Tampa"/>
    <s v="clearwater"/>
    <x v="5"/>
  </r>
  <r>
    <n v="2135"/>
    <s v="https://www.inc.com/profile/rescue-one-financial"/>
    <s v="Rescue One Financial"/>
    <s v="rescueonefinancial.com"/>
    <s v="57.1 Million"/>
    <n v="57100000"/>
    <n v="188.17529999999999"/>
    <s v="Financial Services"/>
    <n v="179"/>
    <n v="92"/>
    <e v="#REF!"/>
    <n v="2010"/>
    <n v="4"/>
    <s v="Los Angeles"/>
    <s v="Los Angeles"/>
    <s v="Irvine"/>
    <x v="9"/>
  </r>
  <r>
    <n v="2136"/>
    <s v="https://www.inc.com/profile/buffalo-computer-graphics"/>
    <s v="Buffalo Computer Graphics"/>
    <s v="buffalocomputergraphics.com"/>
    <s v="15.9 Million"/>
    <n v="15900000"/>
    <n v="188.11070000000001"/>
    <s v="Software"/>
    <n v="41"/>
    <n v="52"/>
    <e v="#REF!"/>
    <n v="1982"/>
    <n v="1"/>
    <s v=""/>
    <s v="-"/>
    <s v="Blasdell"/>
    <x v="12"/>
  </r>
  <r>
    <n v="2137"/>
    <s v="https://www.inc.com/profile/bright-power"/>
    <s v="Bright Power"/>
    <s v="brightpower.com"/>
    <s v="27.6 Million"/>
    <n v="27600000"/>
    <n v="187.99870000000001"/>
    <s v="Energy"/>
    <n v="124"/>
    <n v="62"/>
    <e v="#REF!"/>
    <n v="2004"/>
    <n v="4"/>
    <s v="New York City"/>
    <s v="New York City"/>
    <s v="New York"/>
    <x v="12"/>
  </r>
  <r>
    <n v="2138"/>
    <s v="https://www.inc.com/profile/stone-tower-winery"/>
    <s v="Stone Tower Winery"/>
    <s v="stonetowerwinery.com"/>
    <s v="9 Million"/>
    <n v="9000000"/>
    <n v="187.94159999999999"/>
    <s v="Food &amp; Beverage"/>
    <n v="175"/>
    <n v="85"/>
    <e v="#REF!"/>
    <n v="2007"/>
    <n v="2"/>
    <s v="Washington, DC"/>
    <s v="Washington"/>
    <s v="Leesburg"/>
    <x v="7"/>
  </r>
  <r>
    <n v="2139"/>
    <s v="https://www.inc.com/profile/retail-security-services"/>
    <s v="Retail Security Services"/>
    <s v="retailsecurityservices.com"/>
    <s v="11.9 Million"/>
    <n v="11900000"/>
    <n v="187.9049"/>
    <s v="Security"/>
    <n v="38"/>
    <n v="11"/>
    <e v="#REF!"/>
    <n v="2014"/>
    <n v="1"/>
    <s v="New York City"/>
    <s v="New York City"/>
    <s v="Medford"/>
    <x v="12"/>
  </r>
  <r>
    <n v="2140"/>
    <s v="https://www.inc.com/profile/everybodyfights"/>
    <s v="Everybodyfights"/>
    <s v="everybodyfights.com"/>
    <s v="7.2 Million"/>
    <n v="7200000"/>
    <n v="187.8586"/>
    <s v="Consumer Products &amp; Services"/>
    <n v="70"/>
    <n v="10"/>
    <e v="#REF!"/>
    <n v="2014"/>
    <n v="1"/>
    <s v="Boston"/>
    <s v="Boston"/>
    <s v="Boston"/>
    <x v="24"/>
  </r>
  <r>
    <n v="2141"/>
    <s v="https://www.inc.com/profile/blossom-ridge-home-health"/>
    <s v="Blossom Ridge Home Health"/>
    <s v="blossomridge.com"/>
    <s v="16.9 Million"/>
    <n v="16900000"/>
    <n v="187.69900000000001"/>
    <s v="Health"/>
    <n v="175"/>
    <n v="100"/>
    <e v="#REF!"/>
    <n v="2011"/>
    <n v="1"/>
    <s v="Sacramento, CA"/>
    <s v="Sacramento"/>
    <s v="Sacramento"/>
    <x v="9"/>
  </r>
  <r>
    <n v="2142"/>
    <s v="https://www.inc.com/profile/star-building-services"/>
    <s v="Star Building Services"/>
    <s v="starbuildingonline.com"/>
    <s v="3.3 Million"/>
    <n v="3300000"/>
    <n v="187.65379999999999"/>
    <s v="Business Products &amp; Services"/>
    <n v="246"/>
    <n v="93"/>
    <e v="#REF!"/>
    <n v="2008"/>
    <n v="2"/>
    <s v="Houston"/>
    <s v="Houston"/>
    <s v="Houston"/>
    <x v="2"/>
  </r>
  <r>
    <n v="2143"/>
    <s v="https://www.inc.com/profile/aureus-techsystems"/>
    <s v="Aureus Techsystems"/>
    <s v="aureustechsystems.com"/>
    <s v="6.6 Million"/>
    <n v="6600000"/>
    <n v="187.60550000000001"/>
    <s v="Software"/>
    <n v="90"/>
    <n v="14"/>
    <e v="#REF!"/>
    <n v="2008"/>
    <n v="3"/>
    <s v="Denver"/>
    <s v="Denver"/>
    <s v="Centennial"/>
    <x v="10"/>
  </r>
  <r>
    <n v="2144"/>
    <s v="https://www.inc.com/profile/bridge-marketing"/>
    <s v="Bridge Marketing"/>
    <s v="thebridgecorp.com"/>
    <s v="36.8 Million"/>
    <n v="36800000"/>
    <n v="187.4435"/>
    <s v="Advertising &amp; Marketing"/>
    <n v="110"/>
    <n v="25"/>
    <e v="#REF!"/>
    <n v="2010"/>
    <n v="3"/>
    <s v="New York City"/>
    <s v="New York City"/>
    <s v="Fort Lee"/>
    <x v="6"/>
  </r>
  <r>
    <n v="2145"/>
    <s v="https://www.inc.com/profile/tx3-services"/>
    <s v="Tx3 Services"/>
    <s v="tx3services.com"/>
    <s v="7.3 Million"/>
    <n v="7300000"/>
    <n v="187.38040000000001"/>
    <s v="IT System Development"/>
    <n v="33"/>
    <n v="11"/>
    <e v="#REF!"/>
    <n v="2014"/>
    <n v="1"/>
    <s v="Philadelphia"/>
    <s v="Philadelphia"/>
    <s v="Blue Bell"/>
    <x v="4"/>
  </r>
  <r>
    <n v="2146"/>
    <s v="https://www.inc.com/profile/q4launch"/>
    <s v="Q4Launch"/>
    <s v="q4launch.com"/>
    <s v="4.4 Million"/>
    <n v="4400000"/>
    <n v="187.2921"/>
    <s v="Advertising &amp; Marketing"/>
    <n v="48"/>
    <n v="15"/>
    <e v="#REF!"/>
    <n v="2008"/>
    <n v="3"/>
    <s v="Charleston, SC"/>
    <s v="Charleston"/>
    <s v="Mt Pleasant"/>
    <x v="37"/>
  </r>
  <r>
    <n v="2147"/>
    <s v="https://www.inc.com/profile/goettl-air-conditioning"/>
    <s v="Goettl Air Conditioning"/>
    <s v="goettl.com"/>
    <s v="69.3 Million"/>
    <n v="69300000"/>
    <n v="187.2861"/>
    <s v="Construction"/>
    <n v="343"/>
    <n v="126"/>
    <e v="#REF!"/>
    <n v="1939"/>
    <n v="2"/>
    <s v="Las Vegas, NV"/>
    <s v="Las Vegas"/>
    <s v="Las Vegas"/>
    <x v="29"/>
  </r>
  <r>
    <n v="2148"/>
    <s v="https://www.inc.com/profile/isn"/>
    <s v="ISN"/>
    <s v="isncorp.com"/>
    <s v="60 Million"/>
    <n v="60000000"/>
    <n v="187.2439"/>
    <s v="Government Services"/>
    <n v="475"/>
    <n v="118"/>
    <e v="#REF!"/>
    <n v="1980"/>
    <n v="9"/>
    <s v="Washington, DC"/>
    <s v="Washington"/>
    <s v="Bethesda"/>
    <x v="21"/>
  </r>
  <r>
    <n v="2149"/>
    <s v="https://www.inc.com/profile/inspirix-technologies"/>
    <s v="Inspirix Technologies"/>
    <s v="http://inspirixtek.com"/>
    <s v="3.6 Million"/>
    <n v="3600000"/>
    <n v="187.12010000000001"/>
    <s v="IT System Development"/>
    <n v="34"/>
    <n v="8"/>
    <e v="#REF!"/>
    <n v="2007"/>
    <n v="1"/>
    <s v="St. Louis, MO-IL"/>
    <s v="St. Louis"/>
    <s v="St Peters"/>
    <x v="32"/>
  </r>
  <r>
    <n v="2150"/>
    <s v="https://www.inc.com/profile/cnc-machines"/>
    <s v="CNC Machines"/>
    <s v="cncmachines.com"/>
    <s v="8.4 Million"/>
    <n v="8400000"/>
    <n v="186.9657"/>
    <s v="Retail"/>
    <n v="14"/>
    <n v="7"/>
    <e v="#REF!"/>
    <n v="2014"/>
    <n v="1"/>
    <s v="Orlando, FL"/>
    <s v="Orlando"/>
    <s v="SANFORD"/>
    <x v="5"/>
  </r>
  <r>
    <n v="2151"/>
    <s v="https://www.inc.com/profile/denair-hvac"/>
    <s v="Denair HVAC"/>
    <s v="denairhvac.com"/>
    <s v="4.6 Million"/>
    <n v="4600000"/>
    <n v="186.852"/>
    <s v="Construction"/>
    <n v="28"/>
    <n v="12"/>
    <e v="#REF!"/>
    <n v="2007"/>
    <n v="1"/>
    <s v="New York City"/>
    <s v="New York City"/>
    <s v="Brooklyn"/>
    <x v="12"/>
  </r>
  <r>
    <n v="2152"/>
    <s v="https://www.inc.com/profile/abt-plumbing-electric-heat"/>
    <s v="ABT Plumbing Electric Heat"/>
    <s v="easyasabt.com"/>
    <s v="2.3 Million"/>
    <n v="2300000"/>
    <n v="186.68209999999999"/>
    <s v="Construction"/>
    <n v="14"/>
    <n v="6"/>
    <e v="#REF!"/>
    <n v="2001"/>
    <n v="1"/>
    <s v=""/>
    <s v="-"/>
    <s v="Grass Valley"/>
    <x v="9"/>
  </r>
  <r>
    <n v="2153"/>
    <s v="https://www.inc.com/profile/ycharts"/>
    <s v="YCharts"/>
    <s v="ycharts.com"/>
    <s v="7.2 Million"/>
    <n v="7200000"/>
    <n v="186.67930000000001"/>
    <s v="Software"/>
    <n v="46"/>
    <n v="36"/>
    <e v="#REF!"/>
    <n v="2009"/>
    <n v="3"/>
    <s v="Chicago"/>
    <s v="Chicago"/>
    <s v="Chicago"/>
    <x v="27"/>
  </r>
  <r>
    <n v="2154"/>
    <s v="https://www.inc.com/profile/max-trans-logistics-of-chattanooga"/>
    <s v="Max Trans Logistics of Chattanooga"/>
    <s v="maxtranslogistics.com"/>
    <s v="27.4 Million"/>
    <n v="27400000"/>
    <n v="186.608"/>
    <s v="Logistics &amp; Transportation"/>
    <n v="28"/>
    <n v="13"/>
    <e v="#REF!"/>
    <n v="2014"/>
    <n v="1"/>
    <s v=""/>
    <s v="-"/>
    <s v="Chattanooga"/>
    <x v="1"/>
  </r>
  <r>
    <n v="2155"/>
    <s v="https://www.inc.com/profile/storm-smart"/>
    <s v="Storm Smart"/>
    <s v="stormsmart.com"/>
    <s v="49.8 Million"/>
    <n v="49800000"/>
    <n v="186.60050000000001"/>
    <s v="Manufacturing"/>
    <n v="210"/>
    <n v="106"/>
    <e v="#REF!"/>
    <n v="1996"/>
    <n v="5"/>
    <s v=""/>
    <s v="-"/>
    <s v="Fort Myers"/>
    <x v="5"/>
  </r>
  <r>
    <n v="2156"/>
    <s v="https://www.inc.com/profile/wpromote"/>
    <s v="Wpromote"/>
    <s v="wpromote.com"/>
    <s v="54.5 Million"/>
    <n v="54500000"/>
    <n v="186.56059999999999"/>
    <s v="Advertising &amp; Marketing"/>
    <n v="392"/>
    <n v="175"/>
    <e v="#REF!"/>
    <n v="2001"/>
    <n v="11"/>
    <s v="Los Angeles"/>
    <s v="Los Angeles"/>
    <s v="El Segundo"/>
    <x v="9"/>
  </r>
  <r>
    <n v="2157"/>
    <s v="https://www.inc.com/profile/prismhr"/>
    <s v="PrismHR"/>
    <s v="prismhr.com"/>
    <s v="48.6 Million"/>
    <n v="48600000"/>
    <n v="186.4419"/>
    <s v="Software"/>
    <n v="228"/>
    <n v="42"/>
    <e v="#REF!"/>
    <n v="1985"/>
    <n v="1"/>
    <s v="Boston"/>
    <s v="Boston"/>
    <s v="Hopkinton"/>
    <x v="24"/>
  </r>
  <r>
    <n v="2158"/>
    <s v="https://www.inc.com/profile/vivaldi-music-academy"/>
    <s v="Vivaldi Music Academy"/>
    <s v="vivaldimusicacademy.com"/>
    <s v="2.7 Million"/>
    <n v="2700000"/>
    <n v="186.3937"/>
    <s v="Education"/>
    <n v="10"/>
    <n v="3"/>
    <e v="#REF!"/>
    <n v="2012"/>
    <n v="2"/>
    <s v="Houston"/>
    <s v="Houston"/>
    <s v="Houston"/>
    <x v="2"/>
  </r>
  <r>
    <n v="2159"/>
    <s v="https://www.inc.com/profile/energy-1"/>
    <s v="Energy 1"/>
    <s v="energy-1.net"/>
    <s v="12.4 Million"/>
    <n v="12400000"/>
    <n v="186.39240000000001"/>
    <s v="Construction"/>
    <n v="74"/>
    <n v="17"/>
    <e v="#REF!"/>
    <n v="2009"/>
    <n v="6"/>
    <s v=""/>
    <s v="-"/>
    <s v="Bozeman"/>
    <x v="17"/>
  </r>
  <r>
    <n v="2160"/>
    <s v="https://www.inc.com/profile/ripple-effect"/>
    <s v="Ripple Effect"/>
    <s v="rippleeffect.com"/>
    <s v="13.5 Million"/>
    <n v="13500000"/>
    <n v="186.3014"/>
    <s v="Government Services"/>
    <n v="136"/>
    <n v="50"/>
    <e v="#REF!"/>
    <n v="2003"/>
    <n v="3"/>
    <s v="Washington, DC"/>
    <s v="Washington"/>
    <s v="Rockville"/>
    <x v="21"/>
  </r>
  <r>
    <n v="2161"/>
    <s v="https://www.inc.com/profile/qwinix-technologies"/>
    <s v="Qwinix Technologies"/>
    <s v="qwinix.io"/>
    <s v="10 Million"/>
    <n v="10000000"/>
    <n v="186.29859999999999"/>
    <s v="Software"/>
    <n v="17"/>
    <n v="12"/>
    <e v="#REF!"/>
    <n v="2012"/>
    <n v="1"/>
    <s v="Denver"/>
    <s v="Denver"/>
    <s v="Centennial"/>
    <x v="10"/>
  </r>
  <r>
    <n v="2162"/>
    <s v="https://www.inc.com/profile/flix-brewhouse"/>
    <s v="Flix Brewhouse"/>
    <s v="flixentertainmentgroup.com"/>
    <s v="45.7 Million"/>
    <n v="45700000"/>
    <n v="186.24969999999999"/>
    <s v="Food &amp; Beverage"/>
    <n v="1300"/>
    <n v="500"/>
    <e v="#REF!"/>
    <n v="2011"/>
    <n v="2"/>
    <s v="Austin"/>
    <s v="Austin"/>
    <s v="Round Rock"/>
    <x v="2"/>
  </r>
  <r>
    <n v="2163"/>
    <s v="https://www.inc.com/profile/high-five-events"/>
    <s v="High Five Events"/>
    <s v="highfiveevents.com"/>
    <s v="3.1 Million"/>
    <n v="3100000"/>
    <n v="186.0986"/>
    <s v="Business Products &amp; Services"/>
    <n v="10"/>
    <n v="6"/>
    <e v="#REF!"/>
    <n v="2003"/>
    <n v="1"/>
    <s v="Austin"/>
    <s v="Austin"/>
    <s v="Austin"/>
    <x v="2"/>
  </r>
  <r>
    <n v="2164"/>
    <s v="https://www.inc.com/profile/fundgrow"/>
    <s v="Fund&amp;Grow"/>
    <s v="fundandgrow.com"/>
    <s v="7.5 Million"/>
    <n v="7500000"/>
    <n v="186.08580000000001"/>
    <s v="Financial Services"/>
    <n v="29"/>
    <n v="15"/>
    <e v="#REF!"/>
    <n v="2007"/>
    <n v="4"/>
    <s v=""/>
    <s v="-"/>
    <s v="Cheyenne"/>
    <x v="36"/>
  </r>
  <r>
    <n v="2165"/>
    <s v="https://www.inc.com/profile/parts-town"/>
    <s v="Parts Town"/>
    <s v="partstown.com"/>
    <s v="534 Million"/>
    <n v="534000000"/>
    <n v="186.0599"/>
    <s v="Business Products &amp; Services"/>
    <n v="1505"/>
    <n v="888"/>
    <e v="#REF!"/>
    <n v="1987"/>
    <n v="11"/>
    <s v="Chicago"/>
    <s v="Chicago"/>
    <s v="Addison"/>
    <x v="27"/>
  </r>
  <r>
    <n v="2166"/>
    <s v="https://www.inc.com/profile/circa-interactive"/>
    <s v="Circa Interactive"/>
    <s v="circaedu.com"/>
    <s v="5.7 Million"/>
    <n v="5700000"/>
    <n v="185.99619999999999"/>
    <s v="Education"/>
    <n v="30"/>
    <n v="9"/>
    <e v="#REF!"/>
    <n v="2011"/>
    <n v="2"/>
    <s v="San Diego"/>
    <s v="San Diego"/>
    <s v="San Diego"/>
    <x v="9"/>
  </r>
  <r>
    <n v="2167"/>
    <s v="https://www.inc.com/profile/holmberg-mechanical"/>
    <s v="Holmberg Mechanical"/>
    <s v="holmbergco.com"/>
    <s v="65.8 Million"/>
    <n v="65800000"/>
    <n v="185.87960000000001"/>
    <s v="Consumer Products &amp; Services"/>
    <n v="240"/>
    <n v="200"/>
    <e v="#REF!"/>
    <n v="1949"/>
    <n v="1"/>
    <s v="Seattle"/>
    <s v="Seattle"/>
    <s v="Bellevue"/>
    <x v="11"/>
  </r>
  <r>
    <n v="2168"/>
    <s v="https://www.inc.com/profile/espee-biopharma-finechem"/>
    <s v="Espee Biopharma &amp; Finechem"/>
    <s v="espeeusa.com"/>
    <s v="42.1 Million"/>
    <n v="42100000"/>
    <n v="185.70400000000001"/>
    <s v="Health"/>
    <n v="8"/>
    <n v="3"/>
    <e v="#REF!"/>
    <n v="2009"/>
    <n v="1"/>
    <s v="Chicago"/>
    <s v="Chicago"/>
    <s v="Schaumberg"/>
    <x v="27"/>
  </r>
  <r>
    <n v="2169"/>
    <s v="https://www.inc.com/profile/automotive-avenues"/>
    <s v="Automotive Avenues"/>
    <s v="automotiveavenuesnj.com"/>
    <s v="91.1 Million"/>
    <n v="91100000"/>
    <n v="185.66120000000001"/>
    <s v="Retail"/>
    <n v="60"/>
    <n v="25"/>
    <e v="#REF!"/>
    <n v="2010"/>
    <n v="2"/>
    <s v="New York City"/>
    <s v="New York City"/>
    <s v="wall"/>
    <x v="6"/>
  </r>
  <r>
    <n v="2170"/>
    <s v="https://www.inc.com/profile/hill-technical-solutions"/>
    <s v="Hill Technical Solutions"/>
    <s v="htsi-al.com"/>
    <s v="9.9 Million"/>
    <n v="9900000"/>
    <n v="185.61760000000001"/>
    <s v="Government Services"/>
    <n v="79"/>
    <n v="23"/>
    <e v="#REF!"/>
    <n v="2010"/>
    <n v="3"/>
    <s v="Huntsville, AL"/>
    <s v="Huntsville"/>
    <s v="Huntsville"/>
    <x v="23"/>
  </r>
  <r>
    <n v="2171"/>
    <s v="https://www.inc.com/profile/mj-freeway"/>
    <s v="MJ Freeway"/>
    <s v="mjfreeway.com"/>
    <s v="11.4 Million"/>
    <n v="11400000"/>
    <n v="185.57900000000001"/>
    <s v="Software"/>
    <n v="90"/>
    <n v="26"/>
    <e v="#REF!"/>
    <n v="2010"/>
    <n v="5"/>
    <s v="Denver"/>
    <s v="Denver"/>
    <s v="Denver"/>
    <x v="10"/>
  </r>
  <r>
    <n v="2172"/>
    <s v="https://www.inc.com/profile/yellowstone-health-rehab"/>
    <s v="Yellowstone Health &amp; Rehab"/>
    <s v="physicaltherapyinbillings.com"/>
    <s v="2.2 Million"/>
    <n v="2200000"/>
    <n v="185.50819999999999"/>
    <s v="Health"/>
    <n v="18"/>
    <n v="11"/>
    <e v="#REF!"/>
    <n v="1992"/>
    <n v="1"/>
    <s v=""/>
    <s v="-"/>
    <s v="Billings"/>
    <x v="17"/>
  </r>
  <r>
    <n v="2173"/>
    <s v="https://www.inc.com/profile/precision-staffing-services"/>
    <s v="Precision Staffing Services"/>
    <s v="precisionstaffingusa.com"/>
    <s v="3.2 Million"/>
    <n v="3200000"/>
    <n v="185.46680000000001"/>
    <s v="Human Resources"/>
    <n v="74"/>
    <n v="29"/>
    <e v="#REF!"/>
    <n v="2008"/>
    <n v="1"/>
    <s v="Cincinnati"/>
    <s v="Cincinnati"/>
    <s v="Cincinnati"/>
    <x v="8"/>
  </r>
  <r>
    <n v="2174"/>
    <s v="https://www.inc.com/profile/skuvault"/>
    <s v="SkuVault"/>
    <s v="skuvault.com"/>
    <s v="5.8 Million"/>
    <n v="5800000"/>
    <n v="185.42089999999999"/>
    <s v="Software"/>
    <n v="62"/>
    <n v="46"/>
    <e v="#REF!"/>
    <n v="2011"/>
    <n v="3"/>
    <s v="Louisville/Jefferson County, KY-IN"/>
    <s v="Louisville/Jefferson County"/>
    <s v="Louisville KY"/>
    <x v="14"/>
  </r>
  <r>
    <n v="2175"/>
    <s v="https://www.inc.com/profile/cloudnexa"/>
    <s v="Cloudnexa"/>
    <s v="cloudnexa.com"/>
    <s v="34.5 Million"/>
    <n v="34500000"/>
    <n v="185.31530000000001"/>
    <s v="IT Management"/>
    <n v="44"/>
    <n v="24"/>
    <e v="#REF!"/>
    <n v="2013"/>
    <n v="3"/>
    <s v="Philadelphia"/>
    <s v="Philadelphia"/>
    <s v="Philadelphia"/>
    <x v="4"/>
  </r>
  <r>
    <n v="2176"/>
    <s v="https://www.inc.com/profile/global-water-technology"/>
    <s v="Global Water Technology"/>
    <s v="gwt-inc.com"/>
    <s v="6.8 Million"/>
    <n v="6800000"/>
    <n v="185.2209"/>
    <s v="Environmental Services"/>
    <n v="48"/>
    <n v="30"/>
    <e v="#REF!"/>
    <n v="1990"/>
    <n v="2"/>
    <s v="Chicago"/>
    <s v="Chicago"/>
    <s v="South Holland"/>
    <x v="27"/>
  </r>
  <r>
    <n v="2177"/>
    <s v="https://www.inc.com/profile/remarkable-liquids"/>
    <s v="Remarkable Liquids"/>
    <s v="remarkableliquids.com"/>
    <s v="21.2 Million"/>
    <n v="21200000"/>
    <n v="185.16980000000001"/>
    <s v="Food &amp; Beverage"/>
    <n v="80"/>
    <n v="31"/>
    <e v="#REF!"/>
    <n v="2012"/>
    <n v="4"/>
    <s v="Albany-Schenectady-Troy, NY"/>
    <s v="Albany-Schenectady-Troy"/>
    <s v="Guilderland Center"/>
    <x v="12"/>
  </r>
  <r>
    <n v="2178"/>
    <s v="https://www.inc.com/profile/capstone-title"/>
    <s v="Capstone Title"/>
    <s v="capstonetitletx.com"/>
    <s v="3 Million"/>
    <n v="3000000"/>
    <n v="185.11949999999999"/>
    <s v="Real Estate"/>
    <n v="20"/>
    <n v="13"/>
    <e v="#REF!"/>
    <n v="2013"/>
    <n v="2"/>
    <s v="Austin"/>
    <s v="Austin"/>
    <s v="Austin"/>
    <x v="2"/>
  </r>
  <r>
    <n v="2179"/>
    <s v="https://www.inc.com/profile/innovecs"/>
    <s v="Innovecs"/>
    <s v="innovecs.com"/>
    <s v="19.8 Million"/>
    <n v="19800000"/>
    <n v="185.08869999999999"/>
    <s v="Software"/>
    <n v="600"/>
    <n v="300"/>
    <e v="#REF!"/>
    <n v="2011"/>
    <n v="3"/>
    <s v="New York City"/>
    <s v="New York City"/>
    <s v="New York"/>
    <x v="12"/>
  </r>
  <r>
    <n v="2180"/>
    <s v="https://www.inc.com/profile/landmark-properties"/>
    <s v="Landmark Properties"/>
    <s v="landmark-properties.com"/>
    <s v="421.1 Million"/>
    <n v="421100000"/>
    <n v="185.02510000000001"/>
    <s v="Real Estate"/>
    <n v="729"/>
    <n v="313"/>
    <e v="#REF!"/>
    <n v="2004"/>
    <n v="1"/>
    <s v=""/>
    <s v="-"/>
    <s v="Athens"/>
    <x v="13"/>
  </r>
  <r>
    <n v="2181"/>
    <s v="https://www.inc.com/profile/cynergy-professional-systems"/>
    <s v="Cynergy Professional Systems"/>
    <s v="cynergy.pro"/>
    <s v="33.8 Million"/>
    <n v="33800000"/>
    <n v="184.94"/>
    <s v="Government Services"/>
    <n v="18"/>
    <n v="8"/>
    <e v="#REF!"/>
    <n v="2009"/>
    <n v="1"/>
    <s v="Los Angeles"/>
    <s v="Los Angeles"/>
    <s v="Laguna Hills"/>
    <x v="9"/>
  </r>
  <r>
    <n v="2182"/>
    <s v="https://www.inc.com/profile/optiline-enterprises"/>
    <s v="Optiline Enterprises"/>
    <s v="optiline.co"/>
    <s v="35.2 Million"/>
    <n v="35200000"/>
    <n v="184.79769999999999"/>
    <s v="Construction"/>
    <n v="180"/>
    <n v="70"/>
    <e v="#REF!"/>
    <n v="2006"/>
    <n v="1"/>
    <s v=""/>
    <s v="-"/>
    <s v="Nashua"/>
    <x v="31"/>
  </r>
  <r>
    <n v="2183"/>
    <s v="https://www.inc.com/profile/spectra360"/>
    <s v="Spectra360"/>
    <s v="spectra360.com"/>
    <s v="19.6 Million"/>
    <n v="19600000"/>
    <n v="184.78479999999999"/>
    <s v="Human Resources"/>
    <n v="481"/>
    <n v="113"/>
    <e v="#REF!"/>
    <n v="2013"/>
    <n v="2"/>
    <s v="San Francisco"/>
    <s v="San Francisco"/>
    <s v="Burlingame"/>
    <x v="9"/>
  </r>
  <r>
    <n v="2184"/>
    <s v="https://www.inc.com/profile/threshold"/>
    <s v="Threshold"/>
    <s v="thresholdagency.com"/>
    <s v="7.3 Million"/>
    <n v="7300000"/>
    <n v="184.6833"/>
    <s v="Advertising &amp; Marketing"/>
    <n v="29"/>
    <n v="13"/>
    <e v="#REF!"/>
    <n v="2013"/>
    <n v="1"/>
    <s v="Austin"/>
    <s v="Austin"/>
    <s v="Austin"/>
    <x v="2"/>
  </r>
  <r>
    <n v="2185"/>
    <s v="https://www.inc.com/profile/sagerider"/>
    <s v="SageRider"/>
    <s v="sageriderinc.com"/>
    <s v="61.7 Million"/>
    <n v="61700000"/>
    <n v="184.60570000000001"/>
    <s v="Energy"/>
    <n v="181"/>
    <n v="45"/>
    <e v="#REF!"/>
    <n v="2008"/>
    <n v="2"/>
    <s v="Houston"/>
    <s v="Houston"/>
    <s v="Stafford"/>
    <x v="2"/>
  </r>
  <r>
    <n v="2186"/>
    <s v="https://www.inc.com/profile/ss-equipment-holdings"/>
    <s v="SS Equipment Holdings"/>
    <s v="discounthockey.com"/>
    <s v="3.4 Million"/>
    <n v="3400000"/>
    <n v="184.43960000000001"/>
    <s v="Retail"/>
    <n v="42"/>
    <n v="18"/>
    <e v="#REF!"/>
    <n v="2011"/>
    <n v="1"/>
    <s v="New York City"/>
    <s v="New York City"/>
    <s v="GREEN BROOK"/>
    <x v="6"/>
  </r>
  <r>
    <n v="2187"/>
    <s v="https://www.inc.com/profile/network-builders-it"/>
    <s v="Network Builders IT"/>
    <s v="nbit.com"/>
    <s v="3.1 Million"/>
    <n v="3100000"/>
    <n v="184.43180000000001"/>
    <s v="IT Management"/>
    <n v="17"/>
    <n v="6"/>
    <e v="#REF!"/>
    <n v="2006"/>
    <n v="1"/>
    <s v=""/>
    <s v="-"/>
    <s v="Modesto"/>
    <x v="9"/>
  </r>
  <r>
    <n v="2188"/>
    <s v="https://www.inc.com/profile/creative-homes"/>
    <s v="Creative Homes"/>
    <s v="creativehci.com"/>
    <s v="66.3 Million"/>
    <n v="66300000"/>
    <n v="183.99979999999999"/>
    <s v="Construction"/>
    <n v="47"/>
    <n v="25"/>
    <e v="#REF!"/>
    <n v="2013"/>
    <n v="2"/>
    <s v="Minneapolis"/>
    <s v="Minneapolis"/>
    <s v="Woodbury"/>
    <x v="22"/>
  </r>
  <r>
    <n v="2189"/>
    <s v="https://www.inc.com/profile/eagle-point-solar"/>
    <s v="Eagle Point Solar"/>
    <s v="eaglepointsolar.com"/>
    <s v="11 Million"/>
    <n v="11000000"/>
    <n v="183.9265"/>
    <s v="Energy"/>
    <n v="56"/>
    <n v="22"/>
    <e v="#REF!"/>
    <n v="2010"/>
    <n v="1"/>
    <s v=""/>
    <s v="-"/>
    <s v="Dubuque"/>
    <x v="41"/>
  </r>
  <r>
    <n v="2190"/>
    <s v="https://www.inc.com/profile/berlin-motors---efendos-global"/>
    <s v="Berlin Motors - Efendos Global"/>
    <s v="berlinmotorslogistics.com"/>
    <s v="10.3 Million"/>
    <n v="10300000"/>
    <n v="183.89689999999999"/>
    <s v="Logistics &amp; Transportation"/>
    <n v="6"/>
    <n v="4"/>
    <e v="#REF!"/>
    <n v="2011"/>
    <n v="1"/>
    <s v="Miami"/>
    <s v="Miami"/>
    <s v="Fort Lauderdale"/>
    <x v="5"/>
  </r>
  <r>
    <n v="2191"/>
    <s v="https://www.inc.com/profile/frictionless-solutions"/>
    <s v="Frictionless Solutions"/>
    <s v="frictionlesssolutions.com"/>
    <s v="15.2 Million"/>
    <n v="15200000"/>
    <n v="183.83080000000001"/>
    <s v="Health"/>
    <n v="18"/>
    <n v="8"/>
    <e v="#REF!"/>
    <n v="2014"/>
    <n v="1"/>
    <s v="Chicago"/>
    <s v="Chicago"/>
    <s v="Arlington Heights"/>
    <x v="27"/>
  </r>
  <r>
    <n v="2192"/>
    <s v="https://www.inc.com/profile/techaspect-solutions"/>
    <s v="TechAspect Solutions"/>
    <s v="tadigital.com"/>
    <s v="24.9 Million"/>
    <n v="24900000"/>
    <n v="183.76089999999999"/>
    <s v="IT System Development"/>
    <n v="551"/>
    <n v="326"/>
    <e v="#REF!"/>
    <n v="2000"/>
    <n v="1"/>
    <s v="San Francisco"/>
    <s v="San Francisco"/>
    <s v="Newark"/>
    <x v="9"/>
  </r>
  <r>
    <n v="2193"/>
    <s v="https://www.inc.com/profile/smilepoint-pllc"/>
    <s v="Smilepoint PLLC"/>
    <s v="smilepoint.us"/>
    <s v="12.4 Million"/>
    <n v="12400000"/>
    <n v="183.74629999999999"/>
    <s v="Health"/>
    <n v="154"/>
    <n v="60"/>
    <e v="#REF!"/>
    <n v="2012"/>
    <n v="2"/>
    <s v="Houston"/>
    <s v="Houston"/>
    <s v="Houston"/>
    <x v="2"/>
  </r>
  <r>
    <n v="2194"/>
    <s v="https://www.inc.com/profile/new-project"/>
    <s v="New Project"/>
    <s v="newproject.cc"/>
    <s v="5 Million"/>
    <n v="5000000"/>
    <n v="183.73660000000001"/>
    <s v="Manufacturing"/>
    <n v="32"/>
    <n v="12"/>
    <e v="#REF!"/>
    <n v="2004"/>
    <n v="3"/>
    <s v="New York City"/>
    <s v="New York City"/>
    <s v="Brooklyn"/>
    <x v="12"/>
  </r>
  <r>
    <n v="2195"/>
    <s v="https://www.inc.com/profile/dogtown-media"/>
    <s v="Dogtown Media"/>
    <s v="http://dogtownmedia.com"/>
    <s v="2.6 Million"/>
    <n v="2600000"/>
    <n v="183.6643"/>
    <s v="Software"/>
    <n v="35"/>
    <n v="12"/>
    <e v="#REF!"/>
    <n v="2011"/>
    <n v="3"/>
    <s v="Los Angeles"/>
    <s v="Los Angeles"/>
    <s v="Venice"/>
    <x v="9"/>
  </r>
  <r>
    <n v="2196"/>
    <s v="https://www.inc.com/profile/cali-bamboo"/>
    <s v="Cali Bamboo"/>
    <s v="calibamboo.com"/>
    <s v="131.8 Million"/>
    <n v="131800000.00000001"/>
    <n v="183.4288"/>
    <s v="Manufacturing"/>
    <n v="133"/>
    <n v="66"/>
    <e v="#REF!"/>
    <n v="2004"/>
    <n v="11"/>
    <s v="San Diego"/>
    <s v="San Diego"/>
    <s v="San Diego"/>
    <x v="9"/>
  </r>
  <r>
    <n v="2197"/>
    <s v="https://www.inc.com/profile/boardroom-salon-for-men"/>
    <s v="Boardroom Salon for Men"/>
    <s v="boardroomsalon.com"/>
    <s v="20.6 Million"/>
    <n v="20600000"/>
    <n v="183.3125"/>
    <s v="Consumer Products &amp; Services"/>
    <n v="260"/>
    <n v="171"/>
    <e v="#REF!"/>
    <n v="2004"/>
    <n v="6"/>
    <s v="Dallas"/>
    <s v="Dallas"/>
    <s v="Southlake"/>
    <x v="2"/>
  </r>
  <r>
    <n v="2198"/>
    <s v="https://www.inc.com/profile/absolute-web-services"/>
    <s v="Absolute Web Services"/>
    <s v="absolutewebservices.com"/>
    <s v="3.3 Million"/>
    <n v="3300000"/>
    <n v="183.05699999999999"/>
    <s v="Advertising &amp; Marketing"/>
    <n v="64"/>
    <n v="21"/>
    <e v="#REF!"/>
    <n v="1999"/>
    <n v="2"/>
    <s v="Miami"/>
    <s v="Miami"/>
    <s v="Miami"/>
    <x v="5"/>
  </r>
  <r>
    <n v="2199"/>
    <s v="https://www.inc.com/profile/coconstruct"/>
    <s v="CoConstruct"/>
    <s v="http://coconstruct.com"/>
    <s v="11.1 Million"/>
    <n v="11100000"/>
    <n v="183.00919999999999"/>
    <s v="Software"/>
    <n v="97"/>
    <n v="25"/>
    <e v="#REF!"/>
    <n v="2005"/>
    <n v="6"/>
    <s v=""/>
    <s v="-"/>
    <s v="Charlottesville"/>
    <x v="7"/>
  </r>
  <r>
    <n v="2200"/>
    <s v="https://www.inc.com/profile/maryland-addiction-recovery-center"/>
    <s v="Maryland Addiction Recovery Center"/>
    <s v="marylandaddictionrecovery.com"/>
    <s v="6.3 Million"/>
    <n v="6300000"/>
    <n v="182.96420000000001"/>
    <s v="Health"/>
    <n v="50"/>
    <n v="10"/>
    <e v="#REF!"/>
    <n v="2013"/>
    <n v="2"/>
    <s v="Baltimore"/>
    <s v="Baltimore"/>
    <s v="Towson"/>
    <x v="21"/>
  </r>
  <r>
    <n v="2201"/>
    <s v="https://www.inc.com/profile/arnolds-office-furniture"/>
    <s v="Arnold's Office Furniture"/>
    <s v="arnoldsofficefurniture.com"/>
    <s v="18.8 Million"/>
    <n v="18800000"/>
    <n v="182.81620000000001"/>
    <s v="Business Products &amp; Services"/>
    <n v="61"/>
    <n v="25"/>
    <e v="#REF!"/>
    <n v="1929"/>
    <n v="2"/>
    <s v="Philadelphia"/>
    <s v="Philadelphia"/>
    <s v="Bridgeport"/>
    <x v="4"/>
  </r>
  <r>
    <n v="2202"/>
    <s v="https://www.inc.com/profile/9round"/>
    <s v="9Round"/>
    <s v="9round.com"/>
    <s v="22.2 Million"/>
    <n v="22200000"/>
    <n v="182.7704"/>
    <s v="Consumer Products &amp; Services"/>
    <n v="39"/>
    <n v="13"/>
    <e v="#REF!"/>
    <n v="2008"/>
    <n v="5"/>
    <s v="Greenville-Mauldin-Easley, SC"/>
    <s v="Greenville-Mauldin-Easley"/>
    <s v="Simpsonville"/>
    <x v="37"/>
  </r>
  <r>
    <n v="2203"/>
    <s v="https://www.inc.com/profile/onestaff-medical"/>
    <s v="Onestaff Medical"/>
    <s v="onestaffmedical.com"/>
    <s v="57.2 Million"/>
    <n v="57200000"/>
    <n v="182.6927"/>
    <s v="Health"/>
    <n v="121"/>
    <n v="38"/>
    <e v="#REF!"/>
    <n v="2010"/>
    <n v="5"/>
    <s v="Omaha-Council Bluffs, NE-IA"/>
    <s v="Omaha-Council Bluffs"/>
    <s v="Omaha"/>
    <x v="35"/>
  </r>
  <r>
    <n v="2204"/>
    <s v="https://www.inc.com/profile/transportation-one"/>
    <s v="Transportation One"/>
    <s v="transportationone.com"/>
    <s v="39.7 Million"/>
    <n v="39700000"/>
    <n v="182.5908"/>
    <s v="Logistics &amp; Transportation"/>
    <n v="50"/>
    <n v="20"/>
    <e v="#REF!"/>
    <n v="2010"/>
    <n v="6"/>
    <s v="Chicago"/>
    <s v="Chicago"/>
    <s v="Chicago"/>
    <x v="27"/>
  </r>
  <r>
    <n v="2205"/>
    <s v="https://www.inc.com/profile/dfpg-investments"/>
    <s v="DFPG Investments"/>
    <s v="dfpg.com"/>
    <s v="27.5 Million"/>
    <n v="27500000"/>
    <n v="182.44460000000001"/>
    <s v="Financial Services"/>
    <n v="19"/>
    <n v="14"/>
    <e v="#REF!"/>
    <n v="2010"/>
    <n v="3"/>
    <s v="Salt Lake City"/>
    <s v="Salt Lake City"/>
    <s v="Sandy"/>
    <x v="16"/>
  </r>
  <r>
    <n v="2206"/>
    <s v="https://www.inc.com/profile/versatech"/>
    <s v="VersaTech"/>
    <s v="versatechinc.com"/>
    <s v="39.1 Million"/>
    <n v="39100000"/>
    <n v="182.26750000000001"/>
    <s v="IT Management"/>
    <n v="117"/>
    <n v="30"/>
    <e v="#REF!"/>
    <n v="2005"/>
    <n v="6"/>
    <s v="Baltimore"/>
    <s v="Baltimore"/>
    <s v="Columbia"/>
    <x v="21"/>
  </r>
  <r>
    <n v="2207"/>
    <s v="https://www.inc.com/profile/entire-productions"/>
    <s v="Entire Productions"/>
    <s v="entireproductions.com"/>
    <s v="3.9 Million"/>
    <n v="3900000"/>
    <n v="182.20590000000001"/>
    <s v="Business Products &amp; Services"/>
    <n v="14"/>
    <n v="5"/>
    <e v="#REF!"/>
    <n v="2001"/>
    <n v="2"/>
    <s v="San Francisco"/>
    <s v="San Francisco"/>
    <s v="San Francisco"/>
    <x v="9"/>
  </r>
  <r>
    <n v="2208"/>
    <s v="https://www.inc.com/profile/book4time"/>
    <s v="Book4Time"/>
    <s v="book4time.com"/>
    <s v="8.3 Million"/>
    <n v="8300000.0000000009"/>
    <n v="182.14070000000001"/>
    <s v="Software"/>
    <n v="100"/>
    <n v="25"/>
    <e v="#REF!"/>
    <n v="2005"/>
    <n v="1"/>
    <s v=""/>
    <s v="-"/>
    <s v="Buffalo"/>
    <x v="12"/>
  </r>
  <r>
    <n v="2209"/>
    <s v="https://www.inc.com/profile/hmd-transport"/>
    <s v="HMD Transport"/>
    <s v="hmdtransport.com"/>
    <s v="13.9 Million"/>
    <n v="13900000"/>
    <n v="182.10550000000001"/>
    <s v="Logistics &amp; Transportation"/>
    <n v="30"/>
    <n v="5"/>
    <e v="#REF!"/>
    <n v="2004"/>
    <n v="1"/>
    <s v="Chicago"/>
    <s v="Chicago"/>
    <s v="Chicago"/>
    <x v="27"/>
  </r>
  <r>
    <n v="2210"/>
    <s v="https://www.inc.com/profile/artlin-consulting"/>
    <s v="Artlin Consulting"/>
    <s v="artlinconsulting.com"/>
    <s v="20.9 Million"/>
    <n v="20900000"/>
    <n v="182.0942"/>
    <s v="Government Services"/>
    <n v="77"/>
    <n v="23"/>
    <e v="#REF!"/>
    <n v="2011"/>
    <n v="1"/>
    <s v="Washington, DC"/>
    <s v="Washington"/>
    <s v="Fairfax"/>
    <x v="7"/>
  </r>
  <r>
    <n v="2211"/>
    <s v="https://www.inc.com/profile/mst-solutions"/>
    <s v="MST Solutions"/>
    <s v="mstsolutions.com"/>
    <s v="15.7 Million"/>
    <n v="15700000"/>
    <n v="181.9956"/>
    <s v="IT System Development"/>
    <n v="62"/>
    <n v="23"/>
    <e v="#REF!"/>
    <n v="2012"/>
    <n v="2"/>
    <s v="Phoenix"/>
    <s v="Phoenix"/>
    <s v="Chandler"/>
    <x v="0"/>
  </r>
  <r>
    <n v="2212"/>
    <s v="https://www.inc.com/profile/contigo-technology"/>
    <s v="Contigo Technology"/>
    <s v="contigotechnology.com"/>
    <s v="2.2 Million"/>
    <n v="2200000"/>
    <n v="181.9709"/>
    <s v="IT Management"/>
    <n v="18"/>
    <n v="8"/>
    <e v="#REF!"/>
    <n v="2015"/>
    <n v="1"/>
    <s v="Austin"/>
    <s v="Austin"/>
    <s v="Austin"/>
    <x v="2"/>
  </r>
  <r>
    <n v="2213"/>
    <s v="https://www.inc.com/profile/issquared"/>
    <s v="Issquared"/>
    <s v="http://issquaredinc.com"/>
    <s v="13.9 Million"/>
    <n v="13900000"/>
    <n v="181.82820000000001"/>
    <s v="IT Management"/>
    <n v="140"/>
    <n v="80"/>
    <e v="#REF!"/>
    <n v="2010"/>
    <n v="5"/>
    <s v="Oxnard-Thousand Oaks-Ventura, CA"/>
    <s v="Oxnard-Thousand Oaks-Ventura"/>
    <s v="Westlake Village"/>
    <x v="9"/>
  </r>
  <r>
    <n v="2214"/>
    <s v="https://www.inc.com/profile/branded-online"/>
    <s v="Branded Online"/>
    <s v="http://brandedonline.com"/>
    <s v="25.3 Million"/>
    <n v="25300000"/>
    <n v="181.6534"/>
    <s v="Business Products &amp; Services"/>
    <n v="130"/>
    <n v="40"/>
    <e v="#REF!"/>
    <n v="2010"/>
    <n v="1"/>
    <s v="Los Angeles"/>
    <s v="Los Angeles"/>
    <s v="Costa Mesa"/>
    <x v="9"/>
  </r>
  <r>
    <n v="2215"/>
    <s v="https://www.inc.com/profile/mediaalpha"/>
    <s v="MediaAlpha"/>
    <s v="mediaalpha.com"/>
    <s v="297.1 Million"/>
    <n v="297100000"/>
    <n v="181.62110000000001"/>
    <s v="Software"/>
    <n v="65"/>
    <n v="26"/>
    <e v="#REF!"/>
    <n v="2010"/>
    <n v="5"/>
    <s v="Los Angeles"/>
    <s v="Los Angeles"/>
    <s v="Los Angeles"/>
    <x v="9"/>
  </r>
  <r>
    <n v="2216"/>
    <s v="https://www.inc.com/profile/travel-exclusive"/>
    <s v="TRAVEL EXCLUSIVE"/>
    <s v="prestigate.com"/>
    <s v="3.3 Million"/>
    <n v="3300000"/>
    <n v="181.59110000000001"/>
    <s v="Travel &amp; Hospitality"/>
    <n v="15"/>
    <n v="2"/>
    <e v="#REF!"/>
    <n v="2012"/>
    <n v="1"/>
    <s v="New York City"/>
    <s v="New York City"/>
    <s v="New York"/>
    <x v="12"/>
  </r>
  <r>
    <n v="2217"/>
    <s v="https://www.inc.com/profile/strategus"/>
    <s v="Strategus"/>
    <s v="strategus.com"/>
    <s v="9.7 Million"/>
    <n v="9700000"/>
    <n v="181.5325"/>
    <s v="Advertising &amp; Marketing"/>
    <n v="18"/>
    <n v="9"/>
    <e v="#REF!"/>
    <n v="2013"/>
    <n v="2"/>
    <s v="Denver"/>
    <s v="Denver"/>
    <s v="Englewood"/>
    <x v="10"/>
  </r>
  <r>
    <n v="2218"/>
    <s v="https://www.inc.com/profile/reorg"/>
    <s v="Reorg"/>
    <s v="reorg.com"/>
    <s v="42.3 Million"/>
    <n v="42300000"/>
    <n v="181.4735"/>
    <s v="Media"/>
    <n v="148"/>
    <n v="48"/>
    <e v="#REF!"/>
    <n v="2012"/>
    <n v="1"/>
    <s v="New York City"/>
    <s v="New York City"/>
    <s v="New York"/>
    <x v="12"/>
  </r>
  <r>
    <n v="2219"/>
    <s v="https://www.inc.com/profile/grit-technologies"/>
    <s v="Grit Technologies"/>
    <s v="http://grittechs.com"/>
    <s v="3.6 Million"/>
    <n v="3600000"/>
    <n v="181.3528"/>
    <s v="IT Management"/>
    <n v="23"/>
    <n v="8"/>
    <e v="#REF!"/>
    <n v="2008"/>
    <n v="2"/>
    <s v="Detroit"/>
    <s v="Detroit"/>
    <s v="Clinton Township"/>
    <x v="20"/>
  </r>
  <r>
    <n v="2220"/>
    <s v="https://www.inc.com/profile/nix-companies"/>
    <s v="Nix Companies"/>
    <s v="nixcompanies.com"/>
    <s v="11.3 Million"/>
    <n v="11300000"/>
    <n v="181.34399999999999"/>
    <s v="Manufacturing"/>
    <n v="63"/>
    <n v="30"/>
    <e v="#REF!"/>
    <n v="1902"/>
    <n v="4"/>
    <s v=""/>
    <s v="-"/>
    <s v="Poseyville"/>
    <x v="33"/>
  </r>
  <r>
    <n v="2221"/>
    <s v="https://www.inc.com/profile/mdscripts"/>
    <s v="MDScripts"/>
    <s v="mdscripts.com"/>
    <s v="6.1 Million"/>
    <n v="6100000"/>
    <n v="181.29910000000001"/>
    <s v="Health"/>
    <n v="13"/>
    <n v="8"/>
    <e v="#REF!"/>
    <n v="2009"/>
    <n v="2"/>
    <s v="Boulder, CO"/>
    <s v="Boulder"/>
    <s v="Boulder"/>
    <x v="10"/>
  </r>
  <r>
    <n v="2222"/>
    <s v="https://www.inc.com/profile/toro-taxes"/>
    <s v="Toro Taxes"/>
    <s v="torotaxes.com"/>
    <s v="2.1 Million"/>
    <n v="2100000"/>
    <n v="181.2501"/>
    <s v="Financial Services"/>
    <n v="10"/>
    <n v="5"/>
    <e v="#REF!"/>
    <n v="2010"/>
    <n v="2"/>
    <s v="Las Vegas, NV"/>
    <s v="Las Vegas"/>
    <s v="Las Vegas"/>
    <x v="29"/>
  </r>
  <r>
    <n v="2223"/>
    <s v="https://www.inc.com/profile/pinnacle-solutions"/>
    <s v="Pinnacle Solutions"/>
    <s v="pinnacle-si.com"/>
    <s v="61.9 Million"/>
    <n v="61900000"/>
    <n v="180.9161"/>
    <s v="Government Services"/>
    <n v="352"/>
    <n v="125"/>
    <e v="#REF!"/>
    <n v="2008"/>
    <n v="7"/>
    <s v="Huntsville, AL"/>
    <s v="Huntsville"/>
    <s v="Huntsville"/>
    <x v="23"/>
  </r>
  <r>
    <n v="2224"/>
    <s v="https://www.inc.com/profile/webspec-design"/>
    <s v="Webspec Design"/>
    <s v="webspecdesign.com"/>
    <s v="5 Million"/>
    <n v="5000000"/>
    <n v="180.91380000000001"/>
    <s v="Software"/>
    <n v="53"/>
    <n v="29"/>
    <e v="#REF!"/>
    <n v="2000"/>
    <n v="1"/>
    <s v="Des Moines, IA"/>
    <s v="Des Moines"/>
    <s v="Urbandale"/>
    <x v="41"/>
  </r>
  <r>
    <n v="2225"/>
    <s v="https://www.inc.com/profile/regal-pools"/>
    <s v="Regal Pools"/>
    <s v="regalpooldesign.com"/>
    <s v="17.6 Million"/>
    <n v="17600000"/>
    <n v="180.72929999999999"/>
    <s v="Construction"/>
    <n v="30"/>
    <n v="20"/>
    <e v="#REF!"/>
    <n v="2009"/>
    <n v="2"/>
    <s v="Houston"/>
    <s v="Houston"/>
    <s v="tomball"/>
    <x v="2"/>
  </r>
  <r>
    <n v="2226"/>
    <s v="https://www.inc.com/profile/logistic-dynamics"/>
    <s v="Logistic Dynamics"/>
    <s v="logisticdynamics.com"/>
    <s v="228 Million"/>
    <n v="228000000"/>
    <n v="180.66560000000001"/>
    <s v="Logistics &amp; Transportation"/>
    <n v="34"/>
    <n v="32"/>
    <e v="#REF!"/>
    <n v="2003"/>
    <n v="10"/>
    <s v=""/>
    <s v="-"/>
    <s v="Amherst"/>
    <x v="12"/>
  </r>
  <r>
    <n v="2227"/>
    <s v="https://www.inc.com/profile/groundworks"/>
    <s v="GroundWorks"/>
    <s v="groundworkscompanies.com"/>
    <s v="92 Million"/>
    <n v="92000000"/>
    <n v="180.63419999999999"/>
    <s v="Construction"/>
    <n v="800"/>
    <n v="235"/>
    <e v="#REF!"/>
    <n v="1986"/>
    <n v="2"/>
    <s v="Virginia Beach"/>
    <s v="Virginia Beach"/>
    <s v="Virginia Beach"/>
    <x v="7"/>
  </r>
  <r>
    <n v="2228"/>
    <s v="https://www.inc.com/profile/bemarketing"/>
    <s v="beMarketing"/>
    <s v="bemarketing.com"/>
    <s v="2.1 Million"/>
    <n v="2100000"/>
    <n v="180.62950000000001"/>
    <s v="Advertising &amp; Marketing"/>
    <n v="14"/>
    <n v="6"/>
    <e v="#REF!"/>
    <n v="2010"/>
    <n v="1"/>
    <s v="Philadelphia"/>
    <s v="Philadelphia"/>
    <s v="Blue Bell"/>
    <x v="4"/>
  </r>
  <r>
    <n v="2229"/>
    <s v="https://www.inc.com/profile/valintry"/>
    <s v="Valintry"/>
    <s v="http://valintry.com"/>
    <s v="7.1 Million"/>
    <n v="7100000"/>
    <n v="180.3683"/>
    <s v="IT Management"/>
    <n v="96"/>
    <n v="20"/>
    <e v="#REF!"/>
    <n v="2013"/>
    <n v="3"/>
    <s v="Orlando, FL"/>
    <s v="Orlando"/>
    <s v="Winter Park"/>
    <x v="5"/>
  </r>
  <r>
    <n v="2230"/>
    <s v="https://www.inc.com/profile/revenue-river"/>
    <s v="Revenue River"/>
    <s v="revenueriver.co"/>
    <s v="3.9 Million"/>
    <n v="3900000"/>
    <n v="180.22049999999999"/>
    <s v="Advertising &amp; Marketing"/>
    <n v="40"/>
    <n v="17"/>
    <e v="#REF!"/>
    <n v="2009"/>
    <n v="2"/>
    <s v="Denver"/>
    <s v="Denver"/>
    <s v="Golden"/>
    <x v="10"/>
  </r>
  <r>
    <n v="2231"/>
    <s v="https://www.inc.com/profile/liquid-audio"/>
    <s v="Liquid Audio"/>
    <s v="liquidaudio.us"/>
    <s v="9 Million"/>
    <n v="9000000"/>
    <n v="180.21680000000001"/>
    <s v="Retail"/>
    <n v="10"/>
    <n v="2"/>
    <e v="#REF!"/>
    <n v="2008"/>
    <n v="1"/>
    <s v="Philadelphia"/>
    <s v="Philadelphia"/>
    <s v="Turnersville"/>
    <x v="6"/>
  </r>
  <r>
    <n v="2232"/>
    <s v="https://www.inc.com/profile/ops-security-group"/>
    <s v="OPS Security Group"/>
    <s v="opssecuritygroup.com"/>
    <s v="9.2 Million"/>
    <n v="9200000"/>
    <n v="180.20060000000001"/>
    <s v="Security"/>
    <n v="291"/>
    <n v="160"/>
    <e v="#REF!"/>
    <n v="2012"/>
    <n v="2"/>
    <s v="Philadelphia"/>
    <s v="Philadelphia"/>
    <s v="Philadelphia"/>
    <x v="4"/>
  </r>
  <r>
    <n v="2233"/>
    <s v="https://www.inc.com/profile/artisan-media-group"/>
    <s v="Artisan Media Group"/>
    <s v="artisanmedia.com"/>
    <s v="5.6 Million"/>
    <n v="5600000"/>
    <n v="180.1815"/>
    <s v="Advertising &amp; Marketing"/>
    <n v="16"/>
    <n v="6"/>
    <e v="#REF!"/>
    <n v="2006"/>
    <n v="1"/>
    <s v="Miami"/>
    <s v="Miami"/>
    <s v="Miami"/>
    <x v="5"/>
  </r>
  <r>
    <n v="2234"/>
    <s v="https://www.inc.com/profile/rastaclat"/>
    <s v="Rastaclat"/>
    <s v="rastaclat.com"/>
    <s v="13.8 Million"/>
    <n v="13800000"/>
    <n v="180.17"/>
    <s v="Consumer Products &amp; Services"/>
    <n v="30"/>
    <n v="15"/>
    <e v="#REF!"/>
    <n v="2010"/>
    <n v="2"/>
    <s v="Los Angeles"/>
    <s v="Los Angeles"/>
    <s v="Lakewood"/>
    <x v="9"/>
  </r>
  <r>
    <n v="2235"/>
    <s v="https://www.inc.com/profile/jaguar-fueling-services"/>
    <s v="Jaguar Fueling Services"/>
    <s v="jaguarfueling.com"/>
    <s v="25 Million"/>
    <n v="25000000"/>
    <n v="180.16650000000001"/>
    <s v="Energy"/>
    <n v="33"/>
    <n v="8"/>
    <e v="#REF!"/>
    <n v="2014"/>
    <n v="1"/>
    <s v="Houston"/>
    <s v="Houston"/>
    <s v="Humble"/>
    <x v="2"/>
  </r>
  <r>
    <n v="2236"/>
    <s v="https://www.inc.com/profile/resonance"/>
    <s v="Resonance"/>
    <s v="resonanceglobal.com"/>
    <s v="14.6 Million"/>
    <n v="14600000"/>
    <n v="180.1378"/>
    <s v="Business Products &amp; Services"/>
    <n v="68"/>
    <n v="22"/>
    <e v="#REF!"/>
    <n v="2005"/>
    <n v="1"/>
    <s v=""/>
    <s v="-"/>
    <s v="Burlington"/>
    <x v="48"/>
  </r>
  <r>
    <n v="2237"/>
    <s v="https://www.inc.com/profile/jd-brush"/>
    <s v="J&amp;D Brush"/>
    <s v="http://wetbrush.com"/>
    <s v="84.9 Million"/>
    <n v="84900000"/>
    <n v="180.0317"/>
    <s v="Consumer Products &amp; Services"/>
    <n v="89"/>
    <n v="32"/>
    <e v="#REF!"/>
    <n v="1977"/>
    <n v="1"/>
    <s v="New York City"/>
    <s v="New York City"/>
    <s v="Hauppauge"/>
    <x v="12"/>
  </r>
  <r>
    <n v="2238"/>
    <s v="https://www.inc.com/profile/langford-allergy"/>
    <s v="Langford Allergy"/>
    <s v="langfordallergy.com"/>
    <s v="3.3 Million"/>
    <n v="3300000"/>
    <n v="179.8681"/>
    <s v="Health"/>
    <n v="22"/>
    <n v="5"/>
    <e v="#REF!"/>
    <n v="2014"/>
    <n v="1"/>
    <s v=""/>
    <s v="-"/>
    <s v="Warner Robins"/>
    <x v="13"/>
  </r>
  <r>
    <n v="2239"/>
    <s v="https://www.inc.com/profile/weby-corp"/>
    <s v="Weby Corp"/>
    <s v="http://webycorp.com"/>
    <s v="48.5 Million"/>
    <n v="48500000"/>
    <n v="179.73679999999999"/>
    <s v="Retail"/>
    <n v="50"/>
    <n v="24"/>
    <e v="#REF!"/>
    <n v="2009"/>
    <n v="6"/>
    <s v="Dallas"/>
    <s v="Dallas"/>
    <s v="Arlington"/>
    <x v="2"/>
  </r>
  <r>
    <n v="2240"/>
    <s v="https://www.inc.com/profile/gatherup"/>
    <s v="GatherUp"/>
    <s v="http://gatherup.com"/>
    <s v="2.1 Million"/>
    <n v="2100000"/>
    <n v="179.73099999999999"/>
    <s v="Business Products &amp; Services"/>
    <n v="15"/>
    <n v="4"/>
    <e v="#REF!"/>
    <n v="2015"/>
    <n v="1"/>
    <s v="San Jose"/>
    <s v="San Jose"/>
    <s v="San Jose"/>
    <x v="9"/>
  </r>
  <r>
    <n v="2241"/>
    <s v="https://www.inc.com/profile/akshaya"/>
    <s v="Akshaya"/>
    <s v="akshaya-inc.com"/>
    <s v="22.3 Million"/>
    <n v="22300000"/>
    <n v="179.6353"/>
    <s v="Software"/>
    <n v="160"/>
    <n v="60"/>
    <e v="#REF!"/>
    <n v="2012"/>
    <n v="2"/>
    <s v="San Francisco"/>
    <s v="San Francisco"/>
    <s v="Pleasanton"/>
    <x v="9"/>
  </r>
  <r>
    <n v="2242"/>
    <s v="https://www.inc.com/profile/propharma-sales"/>
    <s v="ProPharma Sales"/>
    <s v="propharmasales.com"/>
    <s v="4.8 Million"/>
    <n v="4800000"/>
    <n v="179.4639"/>
    <s v="Advertising &amp; Marketing"/>
    <n v="32"/>
    <n v="15"/>
    <e v="#REF!"/>
    <n v="2013"/>
    <n v="2"/>
    <s v="St. Louis, MO-IL"/>
    <s v="St. Louis"/>
    <s v="Saint Louis"/>
    <x v="32"/>
  </r>
  <r>
    <n v="2243"/>
    <s v="https://www.inc.com/profile/avidxchange"/>
    <s v="AvidXchange"/>
    <s v="avidxchange.com"/>
    <s v="124.9 Million"/>
    <n v="124900000"/>
    <n v="179.40649999999999"/>
    <s v="Software"/>
    <n v="1200"/>
    <n v="508"/>
    <e v="#REF!"/>
    <n v="2000"/>
    <n v="7"/>
    <s v="Charlotte"/>
    <s v="Charlotte"/>
    <s v="Charlotte"/>
    <x v="18"/>
  </r>
  <r>
    <n v="2244"/>
    <s v="https://www.inc.com/profile/becker-wright-consultants"/>
    <s v="Becker Wright Consultants"/>
    <s v="beckerwrightconsultants.com"/>
    <s v="4.3 Million"/>
    <n v="4300000"/>
    <n v="179.386"/>
    <s v="Human Resources"/>
    <n v="22"/>
    <n v="15"/>
    <e v="#REF!"/>
    <n v="2003"/>
    <n v="3"/>
    <s v="Austin"/>
    <s v="Austin"/>
    <s v="Austin"/>
    <x v="2"/>
  </r>
  <r>
    <n v="2245"/>
    <s v="https://www.inc.com/profile/gem-manufacturing"/>
    <s v="GEM Manufacturing"/>
    <s v="gem-mfg.com"/>
    <s v="10 Million"/>
    <n v="10000000"/>
    <n v="179.33789999999999"/>
    <s v="Manufacturing"/>
    <n v="42"/>
    <n v="18"/>
    <e v="#REF!"/>
    <n v="2006"/>
    <n v="1"/>
    <s v="Chicago"/>
    <s v="Chicago"/>
    <s v="Kenosha"/>
    <x v="23"/>
  </r>
  <r>
    <n v="2246"/>
    <s v="https://www.inc.com/profile/plum-creek-environmental-technologies"/>
    <s v="Plum Creek Environmental Technologies"/>
    <s v="plumcreeket.com"/>
    <s v="9.5 Million"/>
    <n v="9500000"/>
    <n v="179.2604"/>
    <s v="Environmental Services"/>
    <n v="64"/>
    <n v="30"/>
    <e v="#REF!"/>
    <n v="2009"/>
    <n v="3"/>
    <s v=""/>
    <s v="-"/>
    <s v="West Point"/>
    <x v="47"/>
  </r>
  <r>
    <n v="2247"/>
    <s v="https://www.inc.com/profile/skull-shaver"/>
    <s v="Skull Shaver"/>
    <s v="skullshaver.com"/>
    <s v="6.5 Million"/>
    <n v="6500000"/>
    <n v="179.20050000000001"/>
    <s v="Retail"/>
    <n v="10"/>
    <n v="5"/>
    <e v="#REF!"/>
    <n v="2012"/>
    <n v="2"/>
    <s v="Philadelphia"/>
    <s v="Philadelphia"/>
    <s v="Moorestown"/>
    <x v="6"/>
  </r>
  <r>
    <n v="2248"/>
    <s v="https://www.inc.com/profile/the-arbinger-institute"/>
    <s v="The Arbinger Institute"/>
    <s v="arbinger.com"/>
    <s v="13.1 Million"/>
    <n v="13100000"/>
    <n v="179.12270000000001"/>
    <s v="Business Products &amp; Services"/>
    <n v="50"/>
    <n v="14"/>
    <e v="#REF!"/>
    <n v="1979"/>
    <n v="1"/>
    <s v="Ogden-Clearfield, UT"/>
    <s v="Ogden-Clearfield"/>
    <s v="Farmington"/>
    <x v="16"/>
  </r>
  <r>
    <n v="2249"/>
    <s v="https://www.inc.com/profile/omniprint-international"/>
    <s v="OmniPrint International"/>
    <s v="omniprintonline.com"/>
    <s v="8 Million"/>
    <n v="8000000"/>
    <n v="179.10249999999999"/>
    <s v="Manufacturing"/>
    <n v="30"/>
    <n v="3"/>
    <e v="#REF!"/>
    <n v="2004"/>
    <n v="2"/>
    <s v="Los Angeles"/>
    <s v="Los Angeles"/>
    <s v="Costa Mesa"/>
    <x v="9"/>
  </r>
  <r>
    <n v="2250"/>
    <s v="https://www.inc.com/profile/ceo-coaching-international"/>
    <s v="CEO Coaching International"/>
    <s v="ceocoachinginternational.com"/>
    <s v="9.6 Million"/>
    <n v="9600000"/>
    <n v="179.09719999999999"/>
    <s v="Business Products &amp; Services"/>
    <n v="3"/>
    <n v="1"/>
    <e v="#REF!"/>
    <n v="2008"/>
    <n v="5"/>
    <s v="Los Angeles"/>
    <s v="Los Angeles"/>
    <s v="Newport Beach"/>
    <x v="9"/>
  </r>
  <r>
    <n v="2251"/>
    <s v="https://www.inc.com/profile/growth-institute"/>
    <s v="Growth Institute"/>
    <s v="growthinstitute.com"/>
    <s v="2.5 Million"/>
    <n v="2500000"/>
    <n v="179.0592"/>
    <s v="Education"/>
    <n v="25"/>
    <n v="12"/>
    <e v="#REF!"/>
    <n v="2012"/>
    <n v="2"/>
    <s v="Austin"/>
    <s v="Austin"/>
    <s v="Austin"/>
    <x v="2"/>
  </r>
  <r>
    <n v="2252"/>
    <s v="https://www.inc.com/profile/intelligent-video-solutions"/>
    <s v="Intelligent Video Solutions"/>
    <s v="ipivs.com"/>
    <s v="6.8 Million"/>
    <n v="6800000"/>
    <n v="178.97790000000001"/>
    <s v="Software"/>
    <n v="27"/>
    <n v="6"/>
    <e v="#REF!"/>
    <n v="2014"/>
    <n v="3"/>
    <s v="Milwaukee"/>
    <s v="Milwaukee"/>
    <s v="Waukesha"/>
    <x v="19"/>
  </r>
  <r>
    <n v="2253"/>
    <s v="https://www.inc.com/profile/adaptibar"/>
    <s v="AdaptiBar"/>
    <s v="adaptibar.com"/>
    <s v="5.5 Million"/>
    <n v="5500000"/>
    <n v="178.80359999999999"/>
    <s v="Education"/>
    <n v="8"/>
    <n v="6"/>
    <e v="#REF!"/>
    <n v="2003"/>
    <n v="3"/>
    <s v="Chicago"/>
    <s v="Chicago"/>
    <s v="Chicago"/>
    <x v="27"/>
  </r>
  <r>
    <n v="2254"/>
    <s v="https://www.inc.com/profile/praetorian"/>
    <s v="Praetorian"/>
    <s v="praetorian.com"/>
    <s v="12.4 Million"/>
    <n v="12400000"/>
    <n v="178.55080000000001"/>
    <s v="Security"/>
    <n v="50"/>
    <n v="10"/>
    <e v="#REF!"/>
    <n v="2011"/>
    <n v="6"/>
    <s v="Austin"/>
    <s v="Austin"/>
    <s v="Austin"/>
    <x v="2"/>
  </r>
  <r>
    <n v="2255"/>
    <s v="https://www.inc.com/profile/trudigital-signage"/>
    <s v="truDigital Signage"/>
    <s v="trudigital.com"/>
    <s v="2.1 Million"/>
    <n v="2100000"/>
    <n v="178.5316"/>
    <s v="Software"/>
    <n v="20"/>
    <n v="5"/>
    <e v="#REF!"/>
    <n v="2011"/>
    <n v="1"/>
    <s v="Salt Lake City"/>
    <s v="Salt Lake City"/>
    <s v="Sandy"/>
    <x v="16"/>
  </r>
  <r>
    <n v="2256"/>
    <s v="https://www.inc.com/profile/la-colombe-coffee-roaster"/>
    <s v="La Colombe Coffee Roaster"/>
    <s v="lacolombe.com"/>
    <s v="94.9 Million"/>
    <n v="94900000"/>
    <n v="178.21019999999999"/>
    <s v="Food &amp; Beverage"/>
    <n v="715"/>
    <n v="386"/>
    <e v="#REF!"/>
    <n v="1994"/>
    <n v="2"/>
    <s v="Philadelphia"/>
    <s v="Philadelphia"/>
    <s v="Philadelphia"/>
    <x v="4"/>
  </r>
  <r>
    <n v="2257"/>
    <s v="https://www.inc.com/profile/magnolia-river-services"/>
    <s v="Magnolia River Services"/>
    <s v="magnolia-river.com"/>
    <s v="63.9 Million"/>
    <n v="63900000"/>
    <n v="178.19239999999999"/>
    <s v="Engineering"/>
    <n v="406"/>
    <n v="162"/>
    <e v="#REF!"/>
    <n v="2000"/>
    <n v="2"/>
    <s v=""/>
    <s v="-"/>
    <s v="Hartselle"/>
    <x v="23"/>
  </r>
  <r>
    <n v="2258"/>
    <s v="https://www.inc.com/profile/lenora-systems"/>
    <s v="Lenora Systems"/>
    <s v="lenorasystems.com"/>
    <s v="15.8 Million"/>
    <n v="15800000"/>
    <n v="178.18700000000001"/>
    <s v="IT System Development"/>
    <n v="100"/>
    <n v="15"/>
    <e v="#REF!"/>
    <n v="2012"/>
    <n v="3"/>
    <s v="Seattle"/>
    <s v="Seattle"/>
    <s v="Redmond"/>
    <x v="11"/>
  </r>
  <r>
    <n v="2259"/>
    <s v="https://www.inc.com/profile/novasyte"/>
    <s v="Novasyte"/>
    <s v="novasyte.com"/>
    <s v="41.1 Million"/>
    <n v="41100000"/>
    <n v="178.17179999999999"/>
    <s v="Health"/>
    <n v="956"/>
    <n v="145"/>
    <e v="#REF!"/>
    <n v="2008"/>
    <n v="7"/>
    <s v="San Diego"/>
    <s v="San Diego"/>
    <s v="Carlsbad"/>
    <x v="9"/>
  </r>
  <r>
    <n v="2260"/>
    <s v="https://www.inc.com/profile/skyline-scaffold"/>
    <s v="SkyLine Scaffold"/>
    <s v="skylinescaffold.com"/>
    <s v="15.2 Million"/>
    <n v="15200000"/>
    <n v="178.07320000000001"/>
    <s v="Construction"/>
    <n v="80"/>
    <n v="50"/>
    <e v="#REF!"/>
    <n v="2005"/>
    <n v="3"/>
    <s v="Sacramento, CA"/>
    <s v="Sacramento"/>
    <s v="Sacramento"/>
    <x v="9"/>
  </r>
  <r>
    <n v="2261"/>
    <s v="https://www.inc.com/profile/milltown-plumbing-heating-ac-and-drain-cleaning"/>
    <s v="MillTown Plumbing, Heating, AC, and Drain Cleaning"/>
    <s v="milltownplumbing.com"/>
    <s v="8 Million"/>
    <n v="8000000"/>
    <n v="178.0471"/>
    <s v="Construction"/>
    <n v="50"/>
    <n v="24"/>
    <e v="#REF!"/>
    <n v="1979"/>
    <n v="3"/>
    <s v="Boston"/>
    <s v="Boston"/>
    <s v="Chelmsford"/>
    <x v="24"/>
  </r>
  <r>
    <n v="2262"/>
    <s v="https://www.inc.com/profile/eventsphere"/>
    <s v="EventSphere"/>
    <s v="eventsphere.com"/>
    <s v="4.5 Million"/>
    <n v="4500000"/>
    <n v="177.833"/>
    <s v="Travel &amp; Hospitality"/>
    <n v="30"/>
    <n v="22"/>
    <e v="#REF!"/>
    <n v="2010"/>
    <n v="3"/>
    <s v="Atlanta"/>
    <s v="Atlanta"/>
    <s v="Atlanta"/>
    <x v="13"/>
  </r>
  <r>
    <n v="2263"/>
    <s v="https://www.inc.com/profile/renters-warehouse-houston"/>
    <s v="Renters Warehouse Houston"/>
    <s v="renterswarehouse.com/houston"/>
    <s v="2.8 Million"/>
    <n v="2800000"/>
    <n v="177.46379999999999"/>
    <s v="Real Estate"/>
    <n v="14"/>
    <n v="7"/>
    <e v="#REF!"/>
    <n v="2013"/>
    <n v="1"/>
    <s v="Houston"/>
    <s v="Houston"/>
    <s v="Houston"/>
    <x v="2"/>
  </r>
  <r>
    <n v="2264"/>
    <s v="https://www.inc.com/profile/veritas-prime"/>
    <s v="Veritas Prime"/>
    <s v="http://veritasprime.com"/>
    <s v="8.1 Million"/>
    <n v="8100000"/>
    <n v="177.3218"/>
    <s v="Software"/>
    <n v="42"/>
    <n v="9"/>
    <e v="#REF!"/>
    <n v="2013"/>
    <n v="2"/>
    <s v=""/>
    <s v="-"/>
    <s v="Portland"/>
    <x v="25"/>
  </r>
  <r>
    <n v="2265"/>
    <s v="https://www.inc.com/profile/iti-communications"/>
    <s v="ITI Communications"/>
    <s v="iticommunications.com"/>
    <s v="13.8 Million"/>
    <n v="13800000"/>
    <n v="177.26070000000001"/>
    <s v="IT System Development"/>
    <n v="12"/>
    <n v="9"/>
    <e v="#REF!"/>
    <n v="2010"/>
    <n v="4"/>
    <s v="Charlotte"/>
    <s v="Charlotte"/>
    <s v="Charlotte"/>
    <x v="18"/>
  </r>
  <r>
    <n v="2266"/>
    <s v="https://www.inc.com/profile/casino-cash-trac"/>
    <s v="Casino Cash Trac"/>
    <s v="http://casinocashtrac.com"/>
    <s v="6.7 Million"/>
    <n v="6700000"/>
    <n v="177.18440000000001"/>
    <s v="Software"/>
    <n v="28"/>
    <n v="10"/>
    <e v="#REF!"/>
    <n v="2012"/>
    <n v="4"/>
    <s v="Tulsa, OK"/>
    <s v="Tulsa"/>
    <s v="tulsa"/>
    <x v="42"/>
  </r>
  <r>
    <n v="2267"/>
    <s v="https://www.inc.com/profile/clearplan"/>
    <s v="ClearPlan"/>
    <s v="clearplanconsulting.com"/>
    <s v="22.2 Million"/>
    <n v="22200000"/>
    <n v="177.14070000000001"/>
    <s v="Business Products &amp; Services"/>
    <n v="104"/>
    <n v="28"/>
    <e v="#REF!"/>
    <n v="2013"/>
    <n v="1"/>
    <s v=""/>
    <s v="-"/>
    <s v="Westborough"/>
    <x v="24"/>
  </r>
  <r>
    <n v="2268"/>
    <s v="https://www.inc.com/profile/murphy-door"/>
    <s v="Murphy Door"/>
    <s v="murphydoor.com"/>
    <s v="5.7 Million"/>
    <n v="5700000"/>
    <n v="177.01179999999999"/>
    <s v="Manufacturing"/>
    <n v="38"/>
    <n v="8"/>
    <e v="#REF!"/>
    <n v="2014"/>
    <n v="1"/>
    <s v="Ogden-Clearfield, UT"/>
    <s v="Ogden-Clearfield"/>
    <s v="West Haven"/>
    <x v="16"/>
  </r>
  <r>
    <n v="2269"/>
    <s v="https://www.inc.com/profile/raneys"/>
    <s v="Raney's"/>
    <s v="raneys.com"/>
    <s v="29.8 Million"/>
    <n v="29800000"/>
    <n v="176.97989999999999"/>
    <s v="Retail"/>
    <n v="80"/>
    <n v="30"/>
    <e v="#REF!"/>
    <n v="2010"/>
    <n v="4"/>
    <s v=""/>
    <s v="-"/>
    <s v="Ocala"/>
    <x v="5"/>
  </r>
  <r>
    <n v="2270"/>
    <s v="https://www.inc.com/profile/modernizing-medicine"/>
    <s v="Modernizing Medicine"/>
    <s v="http://modmed.com"/>
    <s v="144.9 Million"/>
    <n v="144900000"/>
    <n v="176.62139999999999"/>
    <s v="Software"/>
    <n v="701"/>
    <n v="428"/>
    <e v="#REF!"/>
    <n v="2010"/>
    <n v="5"/>
    <s v="Miami"/>
    <s v="Miami"/>
    <s v="Boca Raton"/>
    <x v="5"/>
  </r>
  <r>
    <n v="2271"/>
    <s v="https://www.inc.com/profile/omegaquant"/>
    <s v="OmegaQuant"/>
    <s v="omegaquant.com"/>
    <s v="2.5 Million"/>
    <n v="2500000"/>
    <n v="176.54650000000001"/>
    <s v="Health"/>
    <n v="15"/>
    <n v="10"/>
    <e v="#REF!"/>
    <n v="2009"/>
    <n v="1"/>
    <s v=""/>
    <s v="-"/>
    <s v="Sioux Falls"/>
    <x v="45"/>
  </r>
  <r>
    <n v="2272"/>
    <s v="https://www.inc.com/profile/cloudnexion"/>
    <s v="Cloudnexion"/>
    <s v="cloudnexion.com"/>
    <s v="2.1 Million"/>
    <n v="2100000"/>
    <n v="176.3836"/>
    <s v="Business Products &amp; Services"/>
    <n v="3"/>
    <n v="1"/>
    <e v="#REF!"/>
    <n v="2012"/>
    <n v="1"/>
    <s v="Denver"/>
    <s v="Denver"/>
    <s v="Littleton"/>
    <x v="10"/>
  </r>
  <r>
    <n v="2273"/>
    <s v="https://www.inc.com/profile/the-nutrition-corners"/>
    <s v="The Nutrition Corners"/>
    <s v="thenutritioncorners.com"/>
    <s v="4.6 Million"/>
    <n v="4600000"/>
    <n v="176.31450000000001"/>
    <s v="Health"/>
    <n v="25"/>
    <n v="8"/>
    <e v="#REF!"/>
    <n v="2010"/>
    <n v="3"/>
    <s v="Washington, DC"/>
    <s v="Washington"/>
    <s v="Vienna"/>
    <x v="7"/>
  </r>
  <r>
    <n v="2274"/>
    <s v="https://www.inc.com/profile/show-imaging"/>
    <s v="Show Imaging"/>
    <s v="showimaging.com"/>
    <s v="13.2 Million"/>
    <n v="13200000"/>
    <n v="176.303"/>
    <s v="Travel &amp; Hospitality"/>
    <n v="43"/>
    <n v="16"/>
    <e v="#REF!"/>
    <n v="2009"/>
    <n v="2"/>
    <s v="San Diego"/>
    <s v="San Diego"/>
    <s v="Vista"/>
    <x v="9"/>
  </r>
  <r>
    <n v="2275"/>
    <s v="https://www.inc.com/profile/pioneer-bank"/>
    <s v="Pioneer Bank"/>
    <s v="pioneer.bank"/>
    <s v="45.3 Million"/>
    <n v="45300000"/>
    <n v="176.26759999999999"/>
    <s v="Financial Services"/>
    <n v="230"/>
    <n v="75"/>
    <e v="#REF!"/>
    <n v="2007"/>
    <n v="7"/>
    <s v="Austin"/>
    <s v="Austin"/>
    <s v="Austin"/>
    <x v="2"/>
  </r>
  <r>
    <n v="2276"/>
    <s v="https://www.inc.com/profile/capacity"/>
    <s v="Capacity"/>
    <s v="capacityllc.com"/>
    <s v="76.9 Million"/>
    <n v="76900000"/>
    <n v="176.22919999999999"/>
    <s v="Logistics &amp; Transportation"/>
    <n v="740"/>
    <n v="392"/>
    <e v="#REF!"/>
    <n v="1999"/>
    <n v="6"/>
    <s v="New York City"/>
    <s v="New York City"/>
    <s v="North Brunswick"/>
    <x v="6"/>
  </r>
  <r>
    <n v="2277"/>
    <s v="https://www.inc.com/profile/ecutopia"/>
    <s v="ecUtopia"/>
    <s v="ecutopia.com"/>
    <s v="3.9 Million"/>
    <n v="3900000"/>
    <n v="176.19720000000001"/>
    <s v="Software"/>
    <n v="14"/>
    <n v="10"/>
    <e v="#REF!"/>
    <n v="2011"/>
    <n v="2"/>
    <s v="San Diego"/>
    <s v="San Diego"/>
    <s v="San Diego"/>
    <x v="9"/>
  </r>
  <r>
    <n v="2278"/>
    <s v="https://www.inc.com/profile/lsp-technologies"/>
    <s v="LSP Technologies"/>
    <s v="lsptechnologies.com"/>
    <s v="11 Million"/>
    <n v="11000000"/>
    <n v="176.19300000000001"/>
    <s v="Manufacturing"/>
    <n v="49"/>
    <n v="22"/>
    <e v="#REF!"/>
    <n v="1995"/>
    <n v="1"/>
    <s v="Columbus, OH"/>
    <s v="Columbus"/>
    <s v="Dublin"/>
    <x v="8"/>
  </r>
  <r>
    <n v="2279"/>
    <s v="https://www.inc.com/profile/manhattanhomedesigncom"/>
    <s v="ManhattanHomeDesign.com"/>
    <s v="manhattanhomedesign.com"/>
    <s v="4.2 Million"/>
    <n v="4200000"/>
    <n v="176.17230000000001"/>
    <s v="Retail"/>
    <n v="10"/>
    <n v="3"/>
    <e v="#REF!"/>
    <n v="2005"/>
    <n v="2"/>
    <s v="New York City"/>
    <s v="New York City"/>
    <s v="New York"/>
    <x v="12"/>
  </r>
  <r>
    <n v="2280"/>
    <s v="https://www.inc.com/profile/jahnel-group"/>
    <s v="Jahnel Group"/>
    <s v="jahnelgroup.com"/>
    <s v="5.2 Million"/>
    <n v="5200000"/>
    <n v="176.09800000000001"/>
    <s v="Software"/>
    <n v="65"/>
    <n v="26"/>
    <e v="#REF!"/>
    <n v="2009"/>
    <n v="3"/>
    <s v="Albany-Schenectady-Troy, NY"/>
    <s v="Albany-Schenectady-Troy"/>
    <s v="Schenectady"/>
    <x v="12"/>
  </r>
  <r>
    <n v="2281"/>
    <s v="https://www.inc.com/profile/pipaya-partners"/>
    <s v="Pipaya Partners"/>
    <s v="pipaya.com"/>
    <s v="4.4 Million"/>
    <n v="4400000"/>
    <n v="176.08760000000001"/>
    <s v="Financial Services"/>
    <n v="11"/>
    <n v="6"/>
    <e v="#REF!"/>
    <n v="2009"/>
    <n v="3"/>
    <s v="Washington, DC"/>
    <s v="Washington"/>
    <s v="Vienna"/>
    <x v="7"/>
  </r>
  <r>
    <n v="2282"/>
    <s v="https://www.inc.com/profile/teeming-vacation-rentals"/>
    <s v="Teeming Vacation Rentals"/>
    <s v="teemingvr.com"/>
    <s v="13.2 Million"/>
    <n v="13200000"/>
    <n v="175.9615"/>
    <s v="Travel &amp; Hospitality"/>
    <n v="36"/>
    <n v="13"/>
    <e v="#REF!"/>
    <n v="2013"/>
    <n v="3"/>
    <s v="Orlando, FL"/>
    <s v="Orlando"/>
    <s v="Winter Park"/>
    <x v="5"/>
  </r>
  <r>
    <n v="2283"/>
    <s v="https://www.inc.com/profile/jns-media-specialists"/>
    <s v="JNS Media Specialists"/>
    <s v="jnsnext.com"/>
    <s v="7.3 Million"/>
    <n v="7300000"/>
    <n v="175.953"/>
    <s v="Advertising &amp; Marketing"/>
    <n v="11"/>
    <n v="5"/>
    <e v="#REF!"/>
    <n v="2008"/>
    <n v="1"/>
    <s v="Inland Empire, CA"/>
    <s v="Inland Empire"/>
    <s v="La Quinta"/>
    <x v="9"/>
  </r>
  <r>
    <n v="2284"/>
    <s v="https://www.inc.com/profile/emergency-restoration-xperts"/>
    <s v="Emergency Restoration Xperts"/>
    <s v="erx247.com"/>
    <s v="12.8 Million"/>
    <n v="12800000"/>
    <n v="175.9485"/>
    <s v="Construction"/>
    <n v="90"/>
    <n v="40"/>
    <e v="#REF!"/>
    <n v="2013"/>
    <n v="2"/>
    <s v="Charlotte"/>
    <s v="Charlotte"/>
    <s v="Charlotte"/>
    <x v="18"/>
  </r>
  <r>
    <n v="2285"/>
    <s v="https://www.inc.com/profile/medevoke"/>
    <s v="MedEvoke"/>
    <s v="medevoke.com"/>
    <s v="5.1 Million"/>
    <n v="5100000"/>
    <n v="175.9365"/>
    <s v="Health"/>
    <n v="17"/>
    <n v="5"/>
    <e v="#REF!"/>
    <n v="1999"/>
    <n v="1"/>
    <s v="New York City"/>
    <s v="New York City"/>
    <s v="High Bridge"/>
    <x v="6"/>
  </r>
  <r>
    <n v="2286"/>
    <s v="https://www.inc.com/profile/onpar-technologies"/>
    <s v="OnPar Technologies"/>
    <s v="onpartech.com"/>
    <s v="4 Million"/>
    <n v="4000000"/>
    <n v="175.80690000000001"/>
    <s v="IT Management"/>
    <n v="10"/>
    <n v="8"/>
    <e v="#REF!"/>
    <n v="2007"/>
    <n v="2"/>
    <s v="Durham, NC"/>
    <s v="Durham"/>
    <s v="Durham"/>
    <x v="18"/>
  </r>
  <r>
    <n v="2287"/>
    <s v="https://www.inc.com/profile/medirevv"/>
    <s v="MediRevv"/>
    <s v="medirevv.com"/>
    <s v="56.1 Million"/>
    <n v="56100000"/>
    <n v="175.75470000000001"/>
    <s v="Health"/>
    <n v="660"/>
    <n v="260"/>
    <e v="#REF!"/>
    <n v="2007"/>
    <n v="8"/>
    <s v=""/>
    <s v="-"/>
    <s v="Coralville"/>
    <x v="41"/>
  </r>
  <r>
    <n v="2288"/>
    <s v="https://www.inc.com/profile/oakman-aerospace"/>
    <s v="Oakman Aerospace"/>
    <s v="oak-aero.com"/>
    <s v="4.6 Million"/>
    <n v="4600000"/>
    <n v="175.6917"/>
    <s v="Engineering"/>
    <n v="23"/>
    <n v="9"/>
    <e v="#REF!"/>
    <n v="2012"/>
    <n v="1"/>
    <s v="Denver"/>
    <s v="Denver"/>
    <s v="Littleton"/>
    <x v="10"/>
  </r>
  <r>
    <n v="2289"/>
    <s v="https://www.inc.com/profile/azalea-health-innovations"/>
    <s v="Azalea Health Innovations"/>
    <s v="azaleahealth.com"/>
    <s v="14.1 Million"/>
    <n v="14100000"/>
    <n v="175.65100000000001"/>
    <s v="Health"/>
    <n v="171"/>
    <n v="69"/>
    <e v="#REF!"/>
    <n v="2008"/>
    <n v="3"/>
    <s v="Atlanta"/>
    <s v="Atlanta"/>
    <s v="Atlanta"/>
    <x v="13"/>
  </r>
  <r>
    <n v="2290"/>
    <s v="https://www.inc.com/profile/esquared-communication-consulting"/>
    <s v="eSquared Communication Consulting"/>
    <s v="e2cc.com"/>
    <s v="28.8 Million"/>
    <n v="28800000"/>
    <n v="175.589"/>
    <s v="Telecommunications"/>
    <n v="130"/>
    <n v="60"/>
    <e v="#REF!"/>
    <n v="2001"/>
    <n v="6"/>
    <s v="Phoenix"/>
    <s v="Phoenix"/>
    <s v="Tempe"/>
    <x v="0"/>
  </r>
  <r>
    <n v="2291"/>
    <s v="https://www.inc.com/profile/cubbys"/>
    <s v="Cubby's"/>
    <s v="cubbys.co"/>
    <s v="14.8 Million"/>
    <n v="14800000"/>
    <n v="175.5882"/>
    <s v="Food &amp; Beverage"/>
    <n v="315"/>
    <n v="98"/>
    <e v="#REF!"/>
    <n v="2012"/>
    <n v="2"/>
    <s v="Provo-Orem, UT"/>
    <s v="Provo-Orem"/>
    <s v="American Fork"/>
    <x v="16"/>
  </r>
  <r>
    <n v="2292"/>
    <s v="https://www.inc.com/profile/squaremouth"/>
    <s v="Squaremouth"/>
    <s v="squaremouth.com"/>
    <s v="13.5 Million"/>
    <n v="13500000"/>
    <n v="175.33619999999999"/>
    <s v="Insurance"/>
    <n v="35"/>
    <n v="36"/>
    <e v="#REF!"/>
    <n v="2003"/>
    <n v="7"/>
    <s v="Tampa"/>
    <s v="Tampa"/>
    <s v="St. Petersburg"/>
    <x v="5"/>
  </r>
  <r>
    <n v="2293"/>
    <s v="https://www.inc.com/profile/nri-usa"/>
    <s v="NRI USA"/>
    <s v="nri-distribution.com"/>
    <s v="40.3 Million"/>
    <n v="40300000"/>
    <n v="175.15860000000001"/>
    <s v="Logistics &amp; Transportation"/>
    <n v="350"/>
    <n v="100"/>
    <e v="#REF!"/>
    <n v="2011"/>
    <n v="1"/>
    <s v="Los Angeles"/>
    <s v="Los Angeles"/>
    <s v="Los Angeles"/>
    <x v="9"/>
  </r>
  <r>
    <n v="2294"/>
    <s v="https://www.inc.com/profile/rising-sun-farms"/>
    <s v="Rising Sun Farms"/>
    <s v="risingsunfarms.com"/>
    <s v="13.7 Million"/>
    <n v="13700000"/>
    <n v="175.15299999999999"/>
    <s v="Food &amp; Beverage"/>
    <n v="35"/>
    <n v="30"/>
    <e v="#REF!"/>
    <n v="1985"/>
    <n v="8"/>
    <s v=""/>
    <s v="-"/>
    <s v="Phoenix"/>
    <x v="40"/>
  </r>
  <r>
    <n v="2295"/>
    <s v="https://www.inc.com/profile/adopt-technologies"/>
    <s v="Adopt Technologies"/>
    <s v="adopttechnologies.com"/>
    <s v="3 Million"/>
    <n v="3000000"/>
    <n v="175.14519999999999"/>
    <s v="IT Management"/>
    <n v="15"/>
    <n v="8"/>
    <e v="#REF!"/>
    <n v="2004"/>
    <n v="2"/>
    <s v="Phoenix"/>
    <s v="Phoenix"/>
    <s v="Phoenix"/>
    <x v="0"/>
  </r>
  <r>
    <n v="2296"/>
    <s v="https://www.inc.com/profile/bigspeak-speakers-bureau"/>
    <s v="BigSpeak Speakers Bureau"/>
    <s v="bigspeak.com"/>
    <s v="29.7 Million"/>
    <n v="29700000"/>
    <n v="175.13460000000001"/>
    <s v="Business Products &amp; Services"/>
    <n v="31"/>
    <n v="13"/>
    <e v="#REF!"/>
    <n v="1995"/>
    <n v="5"/>
    <s v="Santa Barbara-Santa Maria-Goleta, CA"/>
    <s v="Santa Barbara-Santa Maria-Goleta"/>
    <s v="Santa Barbara"/>
    <x v="9"/>
  </r>
  <r>
    <n v="2297"/>
    <s v="https://www.inc.com/profile/lsinc"/>
    <s v="LSINC"/>
    <s v="lsinc.com"/>
    <s v="12.7 Million"/>
    <n v="12700000"/>
    <n v="174.9417"/>
    <s v="Government Services"/>
    <n v="85"/>
    <n v="45"/>
    <e v="#REF!"/>
    <n v="2008"/>
    <n v="2"/>
    <s v="Huntsville, AL"/>
    <s v="Huntsville"/>
    <s v="Huntsville"/>
    <x v="23"/>
  </r>
  <r>
    <n v="2298"/>
    <s v="https://www.inc.com/profile/redeemers-group"/>
    <s v="Redeemers Group"/>
    <s v="redeemersgroup.com"/>
    <s v="7 Million"/>
    <n v="7000000"/>
    <n v="174.93180000000001"/>
    <s v="Construction"/>
    <n v="55"/>
    <n v="22"/>
    <e v="#REF!"/>
    <n v="2007"/>
    <n v="3"/>
    <s v=""/>
    <s v="-"/>
    <s v="Memphis"/>
    <x v="1"/>
  </r>
  <r>
    <n v="2299"/>
    <s v="https://www.inc.com/profile/defender-screens-international-dba-progressive-screens"/>
    <s v="Progressive Screens"/>
    <s v="http://progressivescreens.com"/>
    <s v="6.2 Million"/>
    <n v="6200000"/>
    <n v="174.89830000000001"/>
    <s v="Manufacturing"/>
    <n v="23"/>
    <n v="5"/>
    <e v="#REF!"/>
    <n v="2014"/>
    <n v="2"/>
    <s v="Sarasota-Bradenton-Venice, FL"/>
    <s v="Sarasota-Bradenton-Venice"/>
    <s v="Sarasota"/>
    <x v="5"/>
  </r>
  <r>
    <n v="2300"/>
    <s v="https://www.inc.com/profile/client-command"/>
    <s v="Client Command"/>
    <s v="clientcommand.com"/>
    <s v="21.7 Million"/>
    <n v="21700000"/>
    <n v="174.85560000000001"/>
    <s v="Advertising &amp; Marketing"/>
    <n v="83"/>
    <n v="25"/>
    <e v="#REF!"/>
    <n v="1999"/>
    <n v="8"/>
    <s v="Atlanta"/>
    <s v="Atlanta"/>
    <s v="Cumming"/>
    <x v="13"/>
  </r>
  <r>
    <n v="2301"/>
    <s v="https://www.inc.com/profile/health-catalyst"/>
    <s v="Health Catalyst"/>
    <s v="healthcatalyst.com"/>
    <s v="112.6 Million"/>
    <n v="112600000"/>
    <n v="174.73159999999999"/>
    <s v="Health"/>
    <n v="734"/>
    <n v="411"/>
    <e v="#REF!"/>
    <n v="2008"/>
    <n v="7"/>
    <s v="Salt Lake City"/>
    <s v="Salt Lake City"/>
    <s v="Salt Lake City"/>
    <x v="16"/>
  </r>
  <r>
    <n v="2302"/>
    <s v="https://www.inc.com/profile/db-elite-construction-group"/>
    <s v="D&amp;B Elite Construction Group"/>
    <s v="dandelite.com"/>
    <s v="13.7 Million"/>
    <n v="13700000"/>
    <n v="174.70779999999999"/>
    <s v="Construction"/>
    <n v="25"/>
    <n v="4"/>
    <e v="#REF!"/>
    <n v="2010"/>
    <n v="4"/>
    <s v=""/>
    <s v="-"/>
    <s v="Sinking Spring"/>
    <x v="4"/>
  </r>
  <r>
    <n v="2303"/>
    <s v="https://www.inc.com/profile/host-healthcare"/>
    <s v="Host Healthcare"/>
    <s v="hosthealthcare.com"/>
    <s v="35.2 Million"/>
    <n v="35200000"/>
    <n v="174.69130000000001"/>
    <s v="Health"/>
    <n v="70"/>
    <n v="30"/>
    <e v="#REF!"/>
    <n v="2012"/>
    <n v="3"/>
    <s v="San Diego"/>
    <s v="San Diego"/>
    <s v="La Jolla"/>
    <x v="9"/>
  </r>
  <r>
    <n v="2304"/>
    <s v="https://www.inc.com/profile/teriyaki-madness"/>
    <s v="Teriyaki Madness"/>
    <s v="teriyakimadness.com"/>
    <s v="32.9 Million"/>
    <n v="32900000"/>
    <n v="174.60890000000001"/>
    <s v="Food &amp; Beverage"/>
    <n v="26"/>
    <n v="9"/>
    <e v="#REF!"/>
    <n v="2003"/>
    <n v="3"/>
    <s v="Denver"/>
    <s v="Denver"/>
    <s v="Denver"/>
    <x v="10"/>
  </r>
  <r>
    <n v="2305"/>
    <s v="https://www.inc.com/profile/achieveit"/>
    <s v="AchieveIt"/>
    <s v="achieveit.com"/>
    <s v="3.9 Million"/>
    <n v="3900000"/>
    <n v="174.57749999999999"/>
    <s v="Software"/>
    <n v="40"/>
    <n v="27"/>
    <e v="#REF!"/>
    <n v="2010"/>
    <n v="3"/>
    <s v="Atlanta"/>
    <s v="Atlanta"/>
    <s v="Atlanta"/>
    <x v="13"/>
  </r>
  <r>
    <n v="2306"/>
    <s v="https://www.inc.com/profile/gg-led-lighting"/>
    <s v="G&amp;G LED Lighting"/>
    <s v="ggled.net"/>
    <s v="6.3 Million"/>
    <n v="6300000"/>
    <n v="174.43770000000001"/>
    <s v="Manufacturing"/>
    <n v="18"/>
    <n v="8"/>
    <e v="#REF!"/>
    <n v="2011"/>
    <n v="4"/>
    <s v="Albany-Schenectady-Troy, NY"/>
    <s v="Albany-Schenectady-Troy"/>
    <s v="Clifton Park"/>
    <x v="12"/>
  </r>
  <r>
    <n v="2307"/>
    <s v="https://www.inc.com/profile/argotrak"/>
    <s v="Argotrak"/>
    <s v="argotrak.com"/>
    <s v="3.9 Million"/>
    <n v="3900000"/>
    <n v="174.32929999999999"/>
    <s v="Business Products &amp; Services"/>
    <n v="10"/>
    <n v="8"/>
    <e v="#REF!"/>
    <n v="2009"/>
    <n v="3"/>
    <s v=""/>
    <s v="-"/>
    <s v="Naples"/>
    <x v="5"/>
  </r>
  <r>
    <n v="2308"/>
    <s v="https://www.inc.com/profile/the-ranger-group"/>
    <s v="The Ranger Group"/>
    <s v="gorangergroup.com"/>
    <s v="11.2 Million"/>
    <n v="11200000"/>
    <n v="174.1951"/>
    <s v="Human Resources"/>
    <n v="200"/>
    <n v="40"/>
    <e v="#REF!"/>
    <n v="2009"/>
    <n v="1"/>
    <s v="Dallas"/>
    <s v="Dallas"/>
    <s v="Frisco"/>
    <x v="2"/>
  </r>
  <r>
    <n v="2309"/>
    <s v="https://www.inc.com/profile/ad-results-media"/>
    <s v="Ad Results Media"/>
    <s v="adresultsmedia.com"/>
    <s v="157.6 Million"/>
    <n v="157600000"/>
    <n v="174.1609"/>
    <s v="Advertising &amp; Marketing"/>
    <n v="80"/>
    <n v="40"/>
    <e v="#REF!"/>
    <n v="1998"/>
    <n v="1"/>
    <s v="Houston"/>
    <s v="Houston"/>
    <s v="Houston"/>
    <x v="2"/>
  </r>
  <r>
    <n v="2310"/>
    <s v="https://www.inc.com/profile/a-staffing"/>
    <s v="A+ Staffing"/>
    <s v="http://apluspeople.com"/>
    <s v="14.9 Million"/>
    <n v="14900000"/>
    <n v="174.0686"/>
    <s v="Advertising &amp; Marketing"/>
    <n v="30"/>
    <n v="18"/>
    <e v="#REF!"/>
    <n v="1995"/>
    <n v="2"/>
    <s v="Dallas"/>
    <s v="Dallas"/>
    <s v="Dallas"/>
    <x v="2"/>
  </r>
  <r>
    <n v="2310"/>
    <s v="https://www.inc.com/profile/studio-11-design"/>
    <s v="Studio 11 Design"/>
    <s v="studio11design.com"/>
    <s v="4 Million"/>
    <n v="4000000"/>
    <n v="174.07149999999999"/>
    <s v="Travel &amp; Hospitality"/>
    <n v="40"/>
    <n v="19"/>
    <e v="#REF!"/>
    <n v="2011"/>
    <n v="2"/>
    <s v="Dallas"/>
    <s v="Dallas"/>
    <s v="Dallas"/>
    <x v="2"/>
  </r>
  <r>
    <n v="2311"/>
    <s v="https://www.inc.com/profile/jcm-capital-investments"/>
    <s v="JCM Capital Investments"/>
    <s v="jcminvestments.com"/>
    <s v="3.4 Million"/>
    <n v="3400000"/>
    <n v="174.06120000000001"/>
    <s v="Real Estate"/>
    <n v="5"/>
    <n v="1"/>
    <e v="#REF!"/>
    <n v="2012"/>
    <n v="2"/>
    <s v="Los Angeles"/>
    <s v="Los Angeles"/>
    <s v="GLENDALE"/>
    <x v="9"/>
  </r>
  <r>
    <n v="2312"/>
    <s v="https://www.inc.com/profile/real-social-dynamics"/>
    <s v="Real Social Dynamics"/>
    <s v="realsocialdynamics.com"/>
    <s v="10.1 Million"/>
    <n v="10100000"/>
    <n v="174.0478"/>
    <s v="Consumer Products &amp; Services"/>
    <n v="70"/>
    <n v="50"/>
    <e v="#REF!"/>
    <n v="2002"/>
    <n v="2"/>
    <s v="Las Vegas, NV"/>
    <s v="Las Vegas"/>
    <s v="Las Vegas"/>
    <x v="29"/>
  </r>
  <r>
    <n v="2313"/>
    <s v="https://www.inc.com/profile/talent-framework"/>
    <s v="Talent Framework"/>
    <s v="talentframework.com"/>
    <s v="13.5 Million"/>
    <n v="13500000"/>
    <n v="173.9427"/>
    <s v="Human Resources"/>
    <n v="1353"/>
    <n v="750"/>
    <e v="#REF!"/>
    <n v="2007"/>
    <n v="1"/>
    <s v=""/>
    <s v="-"/>
    <s v="Reno"/>
    <x v="29"/>
  </r>
  <r>
    <n v="2314"/>
    <s v="https://www.inc.com/profile/mis-solutions"/>
    <s v="MIS Solutions"/>
    <s v="mis-solutions.com"/>
    <s v="5.9 Million"/>
    <n v="5900000"/>
    <n v="173.92769999999999"/>
    <s v="IT Management"/>
    <n v="47"/>
    <n v="19"/>
    <e v="#REF!"/>
    <n v="1995"/>
    <n v="3"/>
    <s v="Atlanta"/>
    <s v="Atlanta"/>
    <s v="Suwanee"/>
    <x v="13"/>
  </r>
  <r>
    <n v="2315"/>
    <s v="https://www.inc.com/profile/tripack"/>
    <s v="Tripack"/>
    <s v="tripack.net"/>
    <s v="14.2 Million"/>
    <n v="14200000"/>
    <n v="173.89400000000001"/>
    <s v="Manufacturing"/>
    <n v="45"/>
    <n v="20"/>
    <e v="#REF!"/>
    <n v="2003"/>
    <n v="1"/>
    <s v="Cincinnati"/>
    <s v="Cincinnati"/>
    <s v="Milford"/>
    <x v="8"/>
  </r>
  <r>
    <n v="2316"/>
    <s v="https://www.inc.com/profile/amicon-management"/>
    <s v="Amicon Management"/>
    <s v="amiconmanagement.us"/>
    <s v="3.9 Million"/>
    <n v="3900000"/>
    <n v="173.874"/>
    <s v="Real Estate"/>
    <n v="31"/>
    <n v="5"/>
    <e v="#REF!"/>
    <n v="2005"/>
    <n v="3"/>
    <s v="Miami"/>
    <s v="Miami"/>
    <s v="Miami"/>
    <x v="5"/>
  </r>
  <r>
    <n v="2317"/>
    <s v="https://www.inc.com/profile/medisouth"/>
    <s v="Medisouth"/>
    <s v="medisouth.com"/>
    <s v="31.2 Million"/>
    <n v="31200000"/>
    <n v="173.6652"/>
    <s v="Business Products &amp; Services"/>
    <n v="40"/>
    <n v="16"/>
    <e v="#REF!"/>
    <n v="2009"/>
    <n v="2"/>
    <s v="Houston"/>
    <s v="Houston"/>
    <s v="Houston"/>
    <x v="2"/>
  </r>
  <r>
    <n v="2318"/>
    <s v="https://www.inc.com/profile/gpstrackit"/>
    <s v="GPS Trackit"/>
    <s v="http://gpstrackit.com"/>
    <s v="31.6 Million"/>
    <n v="31600000"/>
    <n v="173.6276"/>
    <s v="Software"/>
    <n v="160"/>
    <n v="48"/>
    <e v="#REF!"/>
    <n v="2001"/>
    <n v="1"/>
    <s v="Atlanta"/>
    <s v="Atlanta"/>
    <s v="Roswell"/>
    <x v="13"/>
  </r>
  <r>
    <n v="2319"/>
    <s v="https://www.inc.com/profile/window-nation"/>
    <s v="Window Nation"/>
    <s v="windownation.com"/>
    <s v="132.4 Million"/>
    <n v="132400000"/>
    <n v="173.59469999999999"/>
    <s v="Construction"/>
    <n v="351"/>
    <n v="76"/>
    <e v="#REF!"/>
    <n v="2006"/>
    <n v="3"/>
    <s v="Baltimore"/>
    <s v="Baltimore"/>
    <s v="Fulton"/>
    <x v="21"/>
  </r>
  <r>
    <n v="2320"/>
    <s v="https://www.inc.com/profile/smarthouse-heating-cooling"/>
    <s v="SmartHouse Heating &amp; Cooling"/>
    <s v="callsmarthouse.com"/>
    <s v="2.7 Million"/>
    <n v="2700000"/>
    <n v="173.57650000000001"/>
    <s v="Construction"/>
    <n v="16"/>
    <n v="7"/>
    <e v="#REF!"/>
    <n v="2008"/>
    <n v="1"/>
    <s v="St. Louis, MO-IL"/>
    <s v="St. Louis"/>
    <s v="St. Louis"/>
    <x v="32"/>
  </r>
  <r>
    <n v="2321"/>
    <s v="https://www.inc.com/profile/plus-group"/>
    <s v="Plus Group"/>
    <s v="plusgroups.com"/>
    <s v="57 Million"/>
    <n v="57000000"/>
    <n v="173.55779999999999"/>
    <s v="Engineering"/>
    <n v="164"/>
    <n v="117"/>
    <e v="#REF!"/>
    <n v="1996"/>
    <n v="2"/>
    <s v="Cincinnati"/>
    <s v="Cincinnati"/>
    <s v="Cincinnati"/>
    <x v="8"/>
  </r>
  <r>
    <n v="2322"/>
    <s v="https://www.inc.com/profile/levelset"/>
    <s v="Levelset"/>
    <s v="http://levelset.com"/>
    <s v="7.4 Million"/>
    <n v="7400000"/>
    <n v="173.45959999999999"/>
    <s v="Software"/>
    <n v="143"/>
    <n v="37"/>
    <e v="#REF!"/>
    <n v="2007"/>
    <n v="1"/>
    <s v=""/>
    <s v="-"/>
    <s v="New Orleans"/>
    <x v="38"/>
  </r>
  <r>
    <n v="2323"/>
    <s v="https://www.inc.com/profile/captive-alternatives"/>
    <s v="Captive Alternatives"/>
    <s v="captivealternatives.com"/>
    <s v="6.7 Million"/>
    <n v="6700000"/>
    <n v="173.35069999999999"/>
    <s v="Insurance"/>
    <n v="15"/>
    <n v="8"/>
    <e v="#REF!"/>
    <n v="2000"/>
    <n v="3"/>
    <s v="Atlanta"/>
    <s v="Atlanta"/>
    <s v="Atlanta"/>
    <x v="13"/>
  </r>
  <r>
    <n v="2324"/>
    <s v="https://www.inc.com/profile/agilis-systems"/>
    <s v="Agilis Systems"/>
    <s v="agilissystems.com"/>
    <s v="35.6 Million"/>
    <n v="35600000"/>
    <n v="173.2945"/>
    <s v="Software"/>
    <n v="104"/>
    <n v="39"/>
    <e v="#REF!"/>
    <n v="2004"/>
    <n v="3"/>
    <s v="St. Louis, MO-IL"/>
    <s v="St. Louis"/>
    <s v="Chesterfield"/>
    <x v="32"/>
  </r>
  <r>
    <n v="2325"/>
    <s v="https://www.inc.com/profile/smp-pharmacy-solutions"/>
    <s v="SMP Pharmacy Solutions"/>
    <s v="smppharmacy.com"/>
    <s v="213.9 Million"/>
    <n v="213900000"/>
    <n v="173.29409999999999"/>
    <s v="Health"/>
    <n v="148"/>
    <n v="95"/>
    <e v="#REF!"/>
    <n v="2003"/>
    <n v="11"/>
    <s v="Miami"/>
    <s v="Miami"/>
    <s v="Miami"/>
    <x v="5"/>
  </r>
  <r>
    <n v="2326"/>
    <s v="https://www.inc.com/profile/usconnect"/>
    <s v="USConnect"/>
    <s v="usconnect.biz"/>
    <s v="13.8 Million"/>
    <n v="13800000"/>
    <n v="172.9187"/>
    <s v="Food &amp; Beverage"/>
    <n v="9"/>
    <n v="4"/>
    <e v="#REF!"/>
    <n v="2011"/>
    <n v="1"/>
    <s v=""/>
    <s v="-"/>
    <s v="Greensboro"/>
    <x v="18"/>
  </r>
  <r>
    <n v="2327"/>
    <s v="https://www.inc.com/profile/brandnexcom"/>
    <s v="BrandNex.com"/>
    <s v="brandnex.com"/>
    <s v="5.3 Million"/>
    <n v="5300000"/>
    <n v="172.8228"/>
    <s v="Business Products &amp; Services"/>
    <n v="20"/>
    <n v="10"/>
    <e v="#REF!"/>
    <n v="2011"/>
    <n v="4"/>
    <s v="Houston"/>
    <s v="Houston"/>
    <s v="Sugar Land"/>
    <x v="2"/>
  </r>
  <r>
    <n v="2328"/>
    <s v="https://www.inc.com/profile/bodyhealth"/>
    <s v="BodyHealth"/>
    <s v="bodyhealth.com"/>
    <s v="4.9 Million"/>
    <n v="4900000"/>
    <n v="172.7723"/>
    <s v="Health"/>
    <n v="8"/>
    <n v="4"/>
    <e v="#REF!"/>
    <n v="2000"/>
    <n v="1"/>
    <s v="Tampa"/>
    <s v="Tampa"/>
    <s v="Clearwater"/>
    <x v="5"/>
  </r>
  <r>
    <n v="2329"/>
    <s v="https://www.inc.com/profile/jenis-splendid-ice-creams"/>
    <s v="Jeni's Splendid Ice Creams"/>
    <s v="jenis.com"/>
    <s v="42.4 Million"/>
    <n v="42400000"/>
    <n v="172.7303"/>
    <s v="Food &amp; Beverage"/>
    <n v="727"/>
    <n v="524"/>
    <e v="#REF!"/>
    <n v="2002"/>
    <n v="1"/>
    <s v="Columbus, OH"/>
    <s v="Columbus"/>
    <s v="Columbus"/>
    <x v="8"/>
  </r>
  <r>
    <n v="2330"/>
    <s v="https://www.inc.com/profile/fortified-data"/>
    <s v="Fortified Data"/>
    <s v="fortifieddata.com"/>
    <s v="5.7 Million"/>
    <n v="5700000"/>
    <n v="172.6808"/>
    <s v="IT Management"/>
    <n v="20"/>
    <n v="7"/>
    <e v="#REF!"/>
    <n v="2014"/>
    <n v="2"/>
    <s v="Charlotte"/>
    <s v="Charlotte"/>
    <s v="Fort Mill"/>
    <x v="37"/>
  </r>
  <r>
    <n v="2331"/>
    <s v="https://www.inc.com/profile/grand-river-aseptic-manufacturing"/>
    <s v="Grand River Aseptic Manufacturing"/>
    <s v="grandriverasepticmfg.com"/>
    <s v="27.4 Million"/>
    <n v="27400000"/>
    <n v="172.59620000000001"/>
    <s v="Health"/>
    <n v="166"/>
    <n v="83"/>
    <e v="#REF!"/>
    <n v="2011"/>
    <n v="3"/>
    <s v=""/>
    <s v="-"/>
    <s v="Grand Rapids"/>
    <x v="20"/>
  </r>
  <r>
    <n v="2332"/>
    <s v="https://www.inc.com/profile/sada-systems"/>
    <s v="SADA Systems"/>
    <s v="sadasystems.com"/>
    <s v="127.3 Million"/>
    <n v="127300000"/>
    <n v="172.58260000000001"/>
    <s v="IT Management"/>
    <n v="225"/>
    <n v="119"/>
    <e v="#REF!"/>
    <n v="2000"/>
    <n v="12"/>
    <s v="Los Angeles"/>
    <s v="Los Angeles"/>
    <s v="North Hollywood"/>
    <x v="9"/>
  </r>
  <r>
    <n v="2333"/>
    <s v="https://www.inc.com/profile/los-angeles-distributing-company"/>
    <s v="Los Angeles Distributing Company"/>
    <s v="ladistco.com"/>
    <s v="12 Million"/>
    <n v="12000000"/>
    <n v="172.34819999999999"/>
    <s v="Food &amp; Beverage"/>
    <n v="35"/>
    <n v="19"/>
    <e v="#REF!"/>
    <n v="2012"/>
    <n v="2"/>
    <s v="Los Angeles"/>
    <s v="Los Angeles"/>
    <s v="Commerce"/>
    <x v="9"/>
  </r>
  <r>
    <n v="2334"/>
    <s v="https://www.inc.com/profile/boa-logistics"/>
    <s v="Boa Logistics"/>
    <s v="boalogistics.com"/>
    <s v="20.5 Million"/>
    <n v="20500000"/>
    <n v="172.31530000000001"/>
    <s v="Logistics &amp; Transportation"/>
    <n v="25"/>
    <n v="10"/>
    <e v="#REF!"/>
    <n v="2011"/>
    <n v="5"/>
    <s v="Los Angeles"/>
    <s v="Los Angeles"/>
    <s v="Culver City"/>
    <x v="9"/>
  </r>
  <r>
    <n v="2335"/>
    <s v="https://www.inc.com/profile/mediasmack"/>
    <s v="MediaSmack"/>
    <s v="mediasmack.com"/>
    <s v="3.4 Million"/>
    <n v="3400000"/>
    <n v="172.13990000000001"/>
    <s v="Advertising &amp; Marketing"/>
    <n v="24"/>
    <n v="4"/>
    <e v="#REF!"/>
    <n v="2013"/>
    <n v="2"/>
    <s v="Sacramento, CA"/>
    <s v="Sacramento"/>
    <s v="Austin"/>
    <x v="2"/>
  </r>
  <r>
    <n v="2336"/>
    <s v="https://www.inc.com/profile/data-storage-science"/>
    <s v="Data Storage Science"/>
    <s v="ds-science.com"/>
    <s v="5.4 Million"/>
    <n v="5400000"/>
    <n v="172.13069999999999"/>
    <s v="IT Management"/>
    <n v="16"/>
    <n v="14"/>
    <e v="#REF!"/>
    <n v="2008"/>
    <n v="1"/>
    <s v="Washington, DC"/>
    <s v="Washington"/>
    <s v="Ashburn"/>
    <x v="7"/>
  </r>
  <r>
    <n v="2337"/>
    <s v="https://www.inc.com/profile/peersource"/>
    <s v="PeerSource"/>
    <s v="mypeersource.com"/>
    <s v="3.3 Million"/>
    <n v="3300000"/>
    <n v="172.08070000000001"/>
    <s v="Human Resources"/>
    <n v="10"/>
    <n v="5"/>
    <e v="#REF!"/>
    <n v="2011"/>
    <n v="3"/>
    <s v="Denver"/>
    <s v="Denver"/>
    <s v="Englewood"/>
    <x v="10"/>
  </r>
  <r>
    <n v="2338"/>
    <s v="https://www.inc.com/profile/integrated-biometrics"/>
    <s v="Integrated Biometrics"/>
    <s v="integratedbiometrics.com"/>
    <s v="15.4 Million"/>
    <n v="15400000"/>
    <n v="171.785"/>
    <s v="Security"/>
    <n v="50"/>
    <n v="33"/>
    <e v="#REF!"/>
    <n v="2009"/>
    <n v="4"/>
    <s v="Greenville-Mauldin-Easley, SC"/>
    <s v="Greenville-Mauldin-Easley"/>
    <s v="Spartanburg"/>
    <x v="37"/>
  </r>
  <r>
    <n v="2339"/>
    <s v="https://www.inc.com/profile/airosmith-development"/>
    <s v="Airosmith Development"/>
    <s v="airosmithdevelopment.com"/>
    <s v="16 Million"/>
    <n v="16000000"/>
    <n v="171.74080000000001"/>
    <s v="Telecommunications"/>
    <n v="63"/>
    <n v="26"/>
    <e v="#REF!"/>
    <n v="2004"/>
    <n v="3"/>
    <s v="Albany-Schenectady-Troy, NY"/>
    <s v="Albany-Schenectady-Troy"/>
    <s v="Saratoga Springs"/>
    <x v="12"/>
  </r>
  <r>
    <n v="2340"/>
    <s v="https://www.inc.com/profile/trio"/>
    <s v="Trio"/>
    <s v="http://triodesign.com"/>
    <s v="9.2 Million"/>
    <n v="9200000"/>
    <n v="171.63489999999999"/>
    <s v="Business Products &amp; Services"/>
    <n v="58"/>
    <n v="14"/>
    <e v="#REF!"/>
    <n v="1999"/>
    <n v="1"/>
    <s v="Denver"/>
    <s v="Denver"/>
    <s v="Denver"/>
    <x v="10"/>
  </r>
  <r>
    <n v="2341"/>
    <s v="https://www.inc.com/profile/coldwell-banker-distinctive-properties"/>
    <s v="Coldwell Banker Distinctive Properties"/>
    <s v="cbdistinctive.com"/>
    <s v="20.3 Million"/>
    <n v="20300000"/>
    <n v="171.4727"/>
    <s v="Real Estate"/>
    <n v="289"/>
    <n v="15"/>
    <e v="#REF!"/>
    <n v="2006"/>
    <n v="1"/>
    <s v=""/>
    <s v="-"/>
    <s v="Grand Junction"/>
    <x v="10"/>
  </r>
  <r>
    <n v="2342"/>
    <s v="https://www.inc.com/profile/collateral-management"/>
    <s v="Collateral Management"/>
    <s v="youramc.com"/>
    <s v="16.1 Million"/>
    <n v="16100000.000000002"/>
    <n v="171.41220000000001"/>
    <s v="Financial Services"/>
    <n v="30"/>
    <n v="16"/>
    <e v="#REF!"/>
    <n v="2010"/>
    <n v="5"/>
    <s v="Miami"/>
    <s v="Miami"/>
    <s v="Fort Lauderdale"/>
    <x v="5"/>
  </r>
  <r>
    <n v="2343"/>
    <s v="https://www.inc.com/profile/schadler-industrial"/>
    <s v="Schadler Industrial"/>
    <s v="schadlerindustrial.com"/>
    <s v="13.9 Million"/>
    <n v="13900000"/>
    <n v="171.23869999999999"/>
    <s v="Construction"/>
    <n v="18"/>
    <n v="18"/>
    <e v="#REF!"/>
    <n v="2010"/>
    <n v="1"/>
    <s v=""/>
    <s v="-"/>
    <s v="Kutztown"/>
    <x v="4"/>
  </r>
  <r>
    <n v="2344"/>
    <s v="https://www.inc.com/profile/ssdm"/>
    <s v="SSDM"/>
    <s v="ssdm.co"/>
    <s v="2 Million"/>
    <n v="2000000"/>
    <n v="170.82230000000001"/>
    <s v="Advertising &amp; Marketing"/>
    <n v="21"/>
    <n v="9"/>
    <e v="#REF!"/>
    <n v="2008"/>
    <n v="1"/>
    <s v="Detroit"/>
    <s v="Detroit"/>
    <s v="Troy"/>
    <x v="20"/>
  </r>
  <r>
    <n v="2345"/>
    <s v="https://www.inc.com/profile/spangler-restoration"/>
    <s v="Spangler Restoration"/>
    <s v="callspangler.com"/>
    <s v="24.8 Million"/>
    <n v="24800000"/>
    <n v="170.81299999999999"/>
    <s v="Construction"/>
    <n v="110"/>
    <n v="52"/>
    <e v="#REF!"/>
    <n v="2009"/>
    <n v="5"/>
    <s v="Charlotte"/>
    <s v="Charlotte"/>
    <s v="Indian Trail"/>
    <x v="18"/>
  </r>
  <r>
    <n v="2346"/>
    <s v="https://www.inc.com/profile/bpo-usa"/>
    <s v="BPO USA"/>
    <s v="bpobpo.com"/>
    <s v="17.5 Million"/>
    <n v="17500000"/>
    <n v="170.73220000000001"/>
    <s v="Advertising &amp; Marketing"/>
    <n v="120"/>
    <n v="15"/>
    <e v="#REF!"/>
    <n v="2014"/>
    <n v="1"/>
    <s v="Tampa"/>
    <s v="Tampa"/>
    <s v="New Port Richey"/>
    <x v="5"/>
  </r>
  <r>
    <n v="2347"/>
    <s v="https://www.inc.com/profile/egen-solutions"/>
    <s v="EGen Solutions"/>
    <s v="egen.solutions"/>
    <s v="45.7 Million"/>
    <n v="45700000"/>
    <n v="170.7114"/>
    <s v="IT System Development"/>
    <n v="250"/>
    <n v="120"/>
    <e v="#REF!"/>
    <n v="2000"/>
    <n v="5"/>
    <s v="Chicago"/>
    <s v="Chicago"/>
    <s v="Naperville"/>
    <x v="27"/>
  </r>
  <r>
    <n v="2348"/>
    <s v="https://www.inc.com/profile/golden-financial-services-debt-settlement-corp"/>
    <s v="Golden Financial Services Debt Settlement Corp."/>
    <s v="goldenfs.org"/>
    <s v="2.1 Million"/>
    <n v="2100000"/>
    <n v="170.51159999999999"/>
    <s v="Financial Services"/>
    <n v="25"/>
    <n v="3"/>
    <e v="#REF!"/>
    <n v="2004"/>
    <n v="1"/>
    <s v="Miami"/>
    <s v="Miami"/>
    <s v="Boynton Beach"/>
    <x v="5"/>
  </r>
  <r>
    <n v="2349"/>
    <s v="https://www.inc.com/profile/superior-restoration"/>
    <s v="Superior Restoration"/>
    <s v="superiorrestore.com"/>
    <s v="8.9 Million"/>
    <n v="8900000"/>
    <n v="170.4854"/>
    <s v="Construction"/>
    <n v="63"/>
    <n v="19"/>
    <e v="#REF!"/>
    <n v="2012"/>
    <n v="2"/>
    <s v="Inland Empire, CA"/>
    <s v="Inland Empire"/>
    <s v="Lake Elsinore"/>
    <x v="9"/>
  </r>
  <r>
    <n v="2350"/>
    <s v="https://www.inc.com/profile/level-2-legal-solutions"/>
    <s v="Level 2 Legal Solutions"/>
    <s v="level2legal.com"/>
    <s v="13 Million"/>
    <n v="13000000"/>
    <n v="170.4023"/>
    <s v="Business Products &amp; Services"/>
    <n v="95"/>
    <n v="45"/>
    <e v="#REF!"/>
    <n v="2009"/>
    <n v="3"/>
    <s v=""/>
    <s v="-"/>
    <s v="Tyler"/>
    <x v="2"/>
  </r>
  <r>
    <n v="2351"/>
    <s v="https://www.inc.com/profile/the-autumn-group"/>
    <s v="The Autumn Group"/>
    <s v="theautumngroupllc.com"/>
    <s v="10.4 Million"/>
    <n v="10400000"/>
    <n v="170.39400000000001"/>
    <s v="IT Management"/>
    <n v="13"/>
    <n v="7"/>
    <e v="#REF!"/>
    <n v="2008"/>
    <n v="4"/>
    <s v="Boston"/>
    <s v="Boston"/>
    <s v="Windham, NH"/>
    <x v="31"/>
  </r>
  <r>
    <n v="2352"/>
    <s v="https://www.inc.com/profile/hawksearch"/>
    <s v="Hawksearch"/>
    <s v="hawksearch.com"/>
    <s v="4.2 Million"/>
    <n v="4200000"/>
    <n v="170.37950000000001"/>
    <s v="Software"/>
    <n v="16"/>
    <n v="4"/>
    <e v="#REF!"/>
    <n v="2012"/>
    <n v="2"/>
    <s v="Chicago"/>
    <s v="Chicago"/>
    <s v="Des Plaines"/>
    <x v="27"/>
  </r>
  <r>
    <n v="2353"/>
    <s v="https://www.inc.com/profile/sales-xceleration"/>
    <s v="Sales Xceleration"/>
    <s v="salesxceleration.com"/>
    <s v="2 Million"/>
    <n v="2000000"/>
    <n v="170.32650000000001"/>
    <s v="Business Products &amp; Services"/>
    <n v="5"/>
    <n v="3"/>
    <e v="#REF!"/>
    <n v="2011"/>
    <n v="1"/>
    <s v="Indianapolis, IN"/>
    <s v="Indianapolis"/>
    <s v="Indianapolis"/>
    <x v="33"/>
  </r>
  <r>
    <n v="2354"/>
    <s v="https://www.inc.com/profile/athletx-sports-group"/>
    <s v="Athletx Sports Group"/>
    <s v="athletx.com"/>
    <s v="9.5 Million"/>
    <n v="9500000"/>
    <n v="170.1207"/>
    <s v="Consumer Products &amp; Services"/>
    <n v="41"/>
    <n v="10"/>
    <e v="#REF!"/>
    <n v="2012"/>
    <n v="2"/>
    <s v="Louisville/Jefferson County, KY-IN"/>
    <s v="Louisville/Jefferson County"/>
    <s v="Louisville"/>
    <x v="14"/>
  </r>
  <r>
    <n v="2355"/>
    <s v="https://www.inc.com/profile/pc-age"/>
    <s v="PC Age"/>
    <s v="pcage.edu"/>
    <s v="5.3 Million"/>
    <n v="5300000"/>
    <n v="169.76150000000001"/>
    <s v="Education"/>
    <n v="30"/>
    <n v="20"/>
    <e v="#REF!"/>
    <n v="1991"/>
    <n v="5"/>
    <s v="New York City"/>
    <s v="New York City"/>
    <s v="Jersey City"/>
    <x v="6"/>
  </r>
  <r>
    <n v="2356"/>
    <s v="https://www.inc.com/profile/uncomn"/>
    <s v="Uncomn"/>
    <s v="http://uncomn.com"/>
    <s v="11 Million"/>
    <n v="11000000"/>
    <n v="169.73689999999999"/>
    <s v="IT System Development"/>
    <n v="110"/>
    <n v="65"/>
    <e v="#REF!"/>
    <n v="2010"/>
    <n v="1"/>
    <s v="St. Louis, MO-IL"/>
    <s v="St. Louis"/>
    <s v="Scott AFB"/>
    <x v="27"/>
  </r>
  <r>
    <n v="2357"/>
    <s v="https://www.inc.com/profile/intelpath"/>
    <s v="Intelpath"/>
    <s v="intelpath.com"/>
    <s v="2.2 Million"/>
    <n v="2200000"/>
    <n v="169.5958"/>
    <s v="Telecommunications"/>
    <n v="6"/>
    <n v="3"/>
    <e v="#REF!"/>
    <n v="2010"/>
    <n v="2"/>
    <s v="Chicago"/>
    <s v="Chicago"/>
    <s v="Hinsdale"/>
    <x v="27"/>
  </r>
  <r>
    <n v="2358"/>
    <s v="https://www.inc.com/profile/triad-rf-systems"/>
    <s v="Triad RF Systems"/>
    <s v="triadrf.com"/>
    <s v="4 Million"/>
    <n v="4000000"/>
    <n v="169.5694"/>
    <s v="Telecommunications"/>
    <n v="17"/>
    <n v="8"/>
    <e v="#REF!"/>
    <n v="2010"/>
    <n v="2"/>
    <s v="New York City"/>
    <s v="New York City"/>
    <s v="East Brunswick"/>
    <x v="6"/>
  </r>
  <r>
    <n v="2359"/>
    <s v="https://www.inc.com/profile/katalyst-group"/>
    <s v="Katalyst Group"/>
    <s v="katalystgroup.com"/>
    <s v="3.4 Million"/>
    <n v="3400000"/>
    <n v="169.46729999999999"/>
    <s v="Human Resources"/>
    <n v="9"/>
    <n v="2"/>
    <e v="#REF!"/>
    <n v="2006"/>
    <n v="3"/>
    <s v="Los Angeles"/>
    <s v="Los Angeles"/>
    <s v="Bell Canyon"/>
    <x v="9"/>
  </r>
  <r>
    <n v="2360"/>
    <s v="https://www.inc.com/profile/onsite-oilfield-service"/>
    <s v="OnSite Oilfield Service"/>
    <s v="onsiteoilfieldservice.com"/>
    <s v="9.3 Million"/>
    <n v="9300000"/>
    <n v="169.31829999999999"/>
    <s v="Energy"/>
    <n v="105"/>
    <n v="45"/>
    <e v="#REF!"/>
    <n v="2011"/>
    <n v="2"/>
    <s v=""/>
    <s v="-"/>
    <s v="Abilene"/>
    <x v="2"/>
  </r>
  <r>
    <n v="2361"/>
    <s v="https://www.inc.com/profile/national-petroleum"/>
    <s v="National Petroleum"/>
    <s v="petronational.com"/>
    <s v="157.7 Million"/>
    <n v="157700000"/>
    <n v="169.292"/>
    <s v="Energy"/>
    <n v="39"/>
    <n v="29"/>
    <e v="#REF!"/>
    <n v="2002"/>
    <n v="8"/>
    <s v="San Francisco"/>
    <s v="San Francisco"/>
    <s v="Newark"/>
    <x v="9"/>
  </r>
  <r>
    <n v="2362"/>
    <s v="https://www.inc.com/profile/simply-dental-management"/>
    <s v="Simply Dental Management"/>
    <s v="simplydentalmanagement.com"/>
    <s v="17.6 Million"/>
    <n v="17600000"/>
    <n v="169.19820000000001"/>
    <s v="Health"/>
    <n v="240"/>
    <n v="60"/>
    <e v="#REF!"/>
    <n v="2005"/>
    <n v="1"/>
    <s v="Boston"/>
    <s v="Boston"/>
    <s v="Hopkinton"/>
    <x v="24"/>
  </r>
  <r>
    <n v="2363"/>
    <s v="https://www.inc.com/profile/poppin"/>
    <s v="Poppin"/>
    <s v="poppin.com"/>
    <s v="62.1 Million"/>
    <n v="62100000"/>
    <n v="169.12100000000001"/>
    <s v="Business Products &amp; Services"/>
    <n v="142"/>
    <n v="115"/>
    <e v="#REF!"/>
    <n v="2009"/>
    <n v="3"/>
    <s v="New York City"/>
    <s v="New York City"/>
    <s v="New York"/>
    <x v="12"/>
  </r>
  <r>
    <n v="2364"/>
    <s v="https://www.inc.com/profile/phaidon-international"/>
    <s v="Phaidon International"/>
    <s v="phaidoninternational.com"/>
    <s v="119.8 Million"/>
    <n v="119800000"/>
    <n v="169.1087"/>
    <s v="Human Resources"/>
    <n v="637"/>
    <n v="249"/>
    <e v="#REF!"/>
    <n v="2004"/>
    <n v="3"/>
    <s v="New York City"/>
    <s v="New York City"/>
    <s v="New York"/>
    <x v="12"/>
  </r>
  <r>
    <n v="2365"/>
    <s v="https://www.inc.com/profile/tallwave"/>
    <s v="Tallwave"/>
    <s v="tallwave.com"/>
    <s v="8.9 Million"/>
    <n v="8900000"/>
    <n v="169.04400000000001"/>
    <s v="Business Products &amp; Services"/>
    <n v="59"/>
    <n v="26"/>
    <e v="#REF!"/>
    <n v="2009"/>
    <n v="5"/>
    <s v="Phoenix"/>
    <s v="Phoenix"/>
    <s v="Scottsdale"/>
    <x v="0"/>
  </r>
  <r>
    <n v="2366"/>
    <s v="https://www.inc.com/profile/wellbiz-brands"/>
    <s v="WellBiz Brands"/>
    <s v="wellbizbrands.com"/>
    <s v="34.8 Million"/>
    <n v="34800000"/>
    <n v="168.95609999999999"/>
    <s v="Health"/>
    <n v="90"/>
    <n v="38"/>
    <e v="#REF!"/>
    <n v="2006"/>
    <n v="2"/>
    <s v="Denver"/>
    <s v="Denver"/>
    <s v="Englewood"/>
    <x v="10"/>
  </r>
  <r>
    <n v="2367"/>
    <s v="https://www.inc.com/profile/agency672"/>
    <s v="Agency672"/>
    <s v="http://agency672.com"/>
    <s v="2.1 Million"/>
    <n v="2100000"/>
    <n v="168.94810000000001"/>
    <s v="Advertising &amp; Marketing"/>
    <n v="1"/>
    <n v="1"/>
    <e v="#REF!"/>
    <n v="2013"/>
    <n v="1"/>
    <s v="Atlanta"/>
    <s v="Atlanta"/>
    <s v="Atlanta"/>
    <x v="13"/>
  </r>
  <r>
    <n v="2368"/>
    <s v="https://www.inc.com/profile/isi-professional-services"/>
    <s v="ISI Professional Services"/>
    <s v="isiwdc.com"/>
    <s v="9.9 Million"/>
    <n v="9900000"/>
    <n v="168.92840000000001"/>
    <s v="Government Services"/>
    <n v="42"/>
    <n v="22"/>
    <e v="#REF!"/>
    <n v="1991"/>
    <n v="2"/>
    <s v="Washington, DC"/>
    <s v="Washington"/>
    <s v="Fairfax"/>
    <x v="7"/>
  </r>
  <r>
    <n v="2369"/>
    <s v="https://www.inc.com/profile/onedigital-health-and-benefits"/>
    <s v="OneDigital Health and Benefits"/>
    <s v="onedigital.com"/>
    <s v="313.2 Million"/>
    <n v="313200000"/>
    <n v="168.92599999999999"/>
    <s v="Insurance"/>
    <n v="1487"/>
    <n v="660"/>
    <e v="#REF!"/>
    <n v="2000"/>
    <n v="13"/>
    <s v="Atlanta"/>
    <s v="Atlanta"/>
    <s v="Atlanta"/>
    <x v="13"/>
  </r>
  <r>
    <n v="2370"/>
    <s v="https://www.inc.com/profile/method-architecture"/>
    <s v="Method Architecture"/>
    <s v="methodarchitecture.com"/>
    <s v="9.7 Million"/>
    <n v="9700000"/>
    <n v="168.91800000000001"/>
    <s v="Construction"/>
    <n v="58"/>
    <n v="22"/>
    <e v="#REF!"/>
    <n v="2008"/>
    <n v="4"/>
    <s v="Houston"/>
    <s v="Houston"/>
    <s v="Houston"/>
    <x v="2"/>
  </r>
  <r>
    <n v="2371"/>
    <s v="https://www.inc.com/profile/strolid"/>
    <s v="Strolid"/>
    <s v="strolid.com"/>
    <s v="5.9 Million"/>
    <n v="5900000"/>
    <n v="168.83109999999999"/>
    <s v="Business Products &amp; Services"/>
    <n v="116"/>
    <n v="52"/>
    <e v="#REF!"/>
    <n v="2014"/>
    <n v="2"/>
    <s v=""/>
    <s v="-"/>
    <s v="Salem"/>
    <x v="31"/>
  </r>
  <r>
    <n v="2372"/>
    <s v="https://www.inc.com/profile/edge-business-systems"/>
    <s v="Edge Business Systems"/>
    <s v="http://edgeatl.com"/>
    <s v="12.7 Million"/>
    <n v="12700000"/>
    <n v="168.7715"/>
    <s v="Business Products &amp; Services"/>
    <n v="40"/>
    <n v="14"/>
    <e v="#REF!"/>
    <n v="2012"/>
    <n v="3"/>
    <s v="Atlanta"/>
    <s v="Atlanta"/>
    <s v="Roswell"/>
    <x v="13"/>
  </r>
  <r>
    <n v="2373"/>
    <s v="https://www.inc.com/profile/consumer-acquisition"/>
    <s v="Consumer Acquisition"/>
    <s v="consumeracquisition.com"/>
    <s v="6.2 Million"/>
    <n v="6200000"/>
    <n v="168.68780000000001"/>
    <s v="Advertising &amp; Marketing"/>
    <n v="24"/>
    <n v="6"/>
    <e v="#REF!"/>
    <n v="2013"/>
    <n v="2"/>
    <s v="San Francisco"/>
    <s v="San Francisco"/>
    <s v="San Francisco"/>
    <x v="9"/>
  </r>
  <r>
    <n v="2374"/>
    <s v="https://www.inc.com/profile/propeller"/>
    <s v="Propeller"/>
    <s v="propellerconsulting.com"/>
    <s v="17.8 Million"/>
    <n v="17800000"/>
    <n v="168.6703"/>
    <s v="Business Products &amp; Services"/>
    <n v="100"/>
    <n v="45"/>
    <e v="#REF!"/>
    <n v="2012"/>
    <n v="3"/>
    <s v=""/>
    <s v="-"/>
    <s v="Portland"/>
    <x v="40"/>
  </r>
  <r>
    <n v="2375"/>
    <s v="https://www.inc.com/profile/millennium-alliance"/>
    <s v="Millennium Alliance"/>
    <s v="mill-all.com"/>
    <s v="17.2 Million"/>
    <n v="17200000"/>
    <n v="168.5778"/>
    <s v="Business Products &amp; Services"/>
    <n v="66"/>
    <n v="25"/>
    <e v="#REF!"/>
    <n v="2014"/>
    <n v="1"/>
    <s v="New York City"/>
    <s v="New York City"/>
    <s v="New York"/>
    <x v="12"/>
  </r>
  <r>
    <n v="2376"/>
    <s v="https://www.inc.com/profile/pros-corporate-housing"/>
    <s v="P.R.O.S. Corporate Housing"/>
    <s v="proscorporatehousing.com"/>
    <s v="5.5 Million"/>
    <n v="5500000"/>
    <n v="168.4434"/>
    <s v="Travel &amp; Hospitality"/>
    <n v="10"/>
    <n v="4"/>
    <e v="#REF!"/>
    <n v="2013"/>
    <n v="2"/>
    <s v="Phoenix"/>
    <s v="Phoenix"/>
    <s v="Phoenix"/>
    <x v="0"/>
  </r>
  <r>
    <n v="2377"/>
    <s v="https://www.inc.com/profile/athena-technology-group"/>
    <s v="Athena Technology Group"/>
    <s v="athenatechgrp.com"/>
    <s v="7.2 Million"/>
    <n v="7200000"/>
    <n v="168.17240000000001"/>
    <s v="Government Services"/>
    <n v="46"/>
    <n v="21"/>
    <e v="#REF!"/>
    <n v="2010"/>
    <n v="3"/>
    <s v="Washington, DC"/>
    <s v="Washington"/>
    <s v="Herndon"/>
    <x v="7"/>
  </r>
  <r>
    <n v="2378"/>
    <s v="https://www.inc.com/profile/battlbox"/>
    <s v="BattlBox"/>
    <s v="battlbox.com"/>
    <s v="11.9 Million"/>
    <n v="11900000"/>
    <n v="168.09639999999999"/>
    <s v="Consumer Products &amp; Services"/>
    <n v="35"/>
    <n v="6"/>
    <e v="#REF!"/>
    <n v="2015"/>
    <n v="1"/>
    <s v=""/>
    <s v="-"/>
    <s v="Milledgeville"/>
    <x v="13"/>
  </r>
  <r>
    <n v="2379"/>
    <s v="https://www.inc.com/profile/converge-consulting"/>
    <s v="Converge Consulting"/>
    <s v="convergeconsulting.org"/>
    <s v="5.7 Million"/>
    <n v="5700000"/>
    <n v="168.04560000000001"/>
    <s v="Advertising &amp; Marketing"/>
    <n v="47"/>
    <n v="14"/>
    <e v="#REF!"/>
    <n v="2011"/>
    <n v="4"/>
    <s v=""/>
    <s v="-"/>
    <s v="Cedar Rapids"/>
    <x v="41"/>
  </r>
  <r>
    <n v="2380"/>
    <s v="https://www.inc.com/profile/british-swim-school"/>
    <s v="British Swim School"/>
    <s v="http://britishswimschool.com"/>
    <s v="5.2 Million"/>
    <n v="5200000"/>
    <n v="167.83090000000001"/>
    <s v="Education"/>
    <n v="8"/>
    <n v="4"/>
    <e v="#REF!"/>
    <n v="1981"/>
    <n v="3"/>
    <s v="Miami"/>
    <s v="Miami"/>
    <s v="Fort Lauderdale"/>
    <x v="5"/>
  </r>
  <r>
    <n v="2381"/>
    <s v="https://www.inc.com/profile/abstrakt-marketing-group"/>
    <s v="Abstrakt Marketing Group"/>
    <s v="abstraktmg.com"/>
    <s v="23.3 Million"/>
    <n v="23300000"/>
    <n v="167.7372"/>
    <s v="Advertising &amp; Marketing"/>
    <n v="260"/>
    <n v="97"/>
    <e v="#REF!"/>
    <n v="2009"/>
    <n v="5"/>
    <s v="St. Louis, MO-IL"/>
    <s v="St. Louis"/>
    <s v="Saint Louis"/>
    <x v="32"/>
  </r>
  <r>
    <n v="2382"/>
    <s v="https://www.inc.com/profile/engineerai"/>
    <s v="Engineer.ai"/>
    <s v="engineer.ai"/>
    <s v="34.1 Million"/>
    <n v="34100000"/>
    <n v="167.68629999999999"/>
    <s v="IT System Development"/>
    <n v="149"/>
    <n v="50"/>
    <e v="#REF!"/>
    <n v="2012"/>
    <n v="1"/>
    <s v="Los Angeles"/>
    <s v="Los Angeles"/>
    <s v="Culver City"/>
    <x v="9"/>
  </r>
  <r>
    <n v="2383"/>
    <s v="https://www.inc.com/profile/homespire-mortgage"/>
    <s v="Homespire Mortgage"/>
    <s v="homespiremortgage.com"/>
    <s v="34.2 Million"/>
    <n v="34200000"/>
    <n v="167.67850000000001"/>
    <s v="Financial Services"/>
    <n v="225"/>
    <n v="40"/>
    <e v="#REF!"/>
    <n v="2006"/>
    <n v="3"/>
    <s v="Washington, DC"/>
    <s v="Washington"/>
    <s v="Gaithersburg"/>
    <x v="21"/>
  </r>
  <r>
    <n v="2384"/>
    <s v="https://www.inc.com/profile/abode-luxury-rentals"/>
    <s v="Abode Luxury Rentals"/>
    <s v="abodeluxuryrentals.com"/>
    <s v="7.8 Million"/>
    <n v="7800000"/>
    <n v="167.59280000000001"/>
    <s v="Travel &amp; Hospitality"/>
    <n v="17"/>
    <n v="7"/>
    <e v="#REF!"/>
    <n v="2010"/>
    <n v="3"/>
    <s v="Salt Lake City"/>
    <s v="Salt Lake City"/>
    <s v="Park City"/>
    <x v="16"/>
  </r>
  <r>
    <n v="2385"/>
    <s v="https://www.inc.com/profile/arixa-capital-advisors"/>
    <s v="Arixa Capital Advisors"/>
    <s v="arixacapital.com"/>
    <s v="7.8 Million"/>
    <n v="7800000"/>
    <n v="167.56229999999999"/>
    <s v="Financial Services"/>
    <n v="25"/>
    <n v="11"/>
    <e v="#REF!"/>
    <n v="2006"/>
    <n v="1"/>
    <s v="Los Angeles"/>
    <s v="Los Angeles"/>
    <s v="Los Angeles"/>
    <x v="9"/>
  </r>
  <r>
    <n v="2386"/>
    <s v="https://www.inc.com/profile/fathom-realty"/>
    <s v="Fathom Realty"/>
    <s v="fathomrealty.com"/>
    <s v="84.3 Million"/>
    <n v="84300000"/>
    <n v="167.5266"/>
    <s v="Real Estate"/>
    <n v="25"/>
    <n v="10"/>
    <e v="#REF!"/>
    <n v="2010"/>
    <n v="6"/>
    <s v="Raleigh, NC"/>
    <s v="Raleigh"/>
    <s v="Cary"/>
    <x v="18"/>
  </r>
  <r>
    <n v="2387"/>
    <s v="https://www.inc.com/profile/caldera-medical"/>
    <s v="Caldera Medical"/>
    <s v="calderamedical.com"/>
    <s v="19.2 Million"/>
    <n v="19200000"/>
    <n v="167.48419999999999"/>
    <s v="Health"/>
    <n v="72"/>
    <n v="24"/>
    <e v="#REF!"/>
    <n v="2002"/>
    <n v="2"/>
    <s v="Los Angeles"/>
    <s v="Los Angeles"/>
    <s v="Agoura Hills"/>
    <x v="9"/>
  </r>
  <r>
    <n v="2388"/>
    <s v="https://www.inc.com/profile/acuity-technologies"/>
    <s v="Acuity Technologies"/>
    <s v="acuitytech.com"/>
    <s v="8 Million"/>
    <n v="8000000"/>
    <n v="167.06710000000001"/>
    <s v="IT Management"/>
    <n v="29"/>
    <n v="5"/>
    <e v="#REF!"/>
    <n v="2002"/>
    <n v="1"/>
    <s v="Tampa"/>
    <s v="Tampa"/>
    <s v="Tampa"/>
    <x v="5"/>
  </r>
  <r>
    <n v="2389"/>
    <s v="https://www.inc.com/profile/symplr"/>
    <s v="Symplr"/>
    <s v="http://symplr.com"/>
    <s v="63.1 Million"/>
    <n v="63100000"/>
    <n v="166.9676"/>
    <s v="Health"/>
    <n v="265"/>
    <n v="65"/>
    <e v="#REF!"/>
    <n v="2006"/>
    <n v="5"/>
    <s v="Houston"/>
    <s v="Houston"/>
    <s v="Houston"/>
    <x v="2"/>
  </r>
  <r>
    <n v="2390"/>
    <s v="https://www.inc.com/profile/stokes-company-cpas-pc"/>
    <s v="Stokes &amp; Company, CPAs"/>
    <s v="http://stokescpas.com"/>
    <s v="2.3 Million"/>
    <n v="2300000"/>
    <n v="166.93879999999999"/>
    <s v="Financial Services"/>
    <n v="20"/>
    <n v="8"/>
    <e v="#REF!"/>
    <n v="1999"/>
    <n v="1"/>
    <s v=""/>
    <s v="-"/>
    <s v="Greenville"/>
    <x v="37"/>
  </r>
  <r>
    <n v="2391"/>
    <s v="https://www.inc.com/profile/metric-theory"/>
    <s v="Metric Theory"/>
    <s v="metrictheory.com"/>
    <s v="18 Million"/>
    <n v="18000000"/>
    <n v="166.91679999999999"/>
    <s v="Advertising &amp; Marketing"/>
    <n v="104"/>
    <n v="48"/>
    <e v="#REF!"/>
    <n v="2012"/>
    <n v="3"/>
    <s v="San Francisco"/>
    <s v="San Francisco"/>
    <s v="San Francisco"/>
    <x v="9"/>
  </r>
  <r>
    <n v="2392"/>
    <s v="https://www.inc.com/profile/enviro-master-international-franchise"/>
    <s v="Enviro-Master International Franchise"/>
    <s v="enviro-master.info"/>
    <s v="17 Million"/>
    <n v="17000000"/>
    <n v="166.9119"/>
    <s v="Business Products &amp; Services"/>
    <n v="57"/>
    <n v="35"/>
    <e v="#REF!"/>
    <n v="2009"/>
    <n v="5"/>
    <s v="Charlotte"/>
    <s v="Charlotte"/>
    <s v="Charlotte"/>
    <x v="18"/>
  </r>
  <r>
    <n v="2393"/>
    <s v="https://www.inc.com/profile/enseo"/>
    <s v="Enseo"/>
    <s v="enseo.com"/>
    <s v="63.7 Million"/>
    <n v="63700000"/>
    <n v="166.91130000000001"/>
    <s v="Media"/>
    <n v="115"/>
    <n v="73"/>
    <e v="#REF!"/>
    <n v="2000"/>
    <n v="4"/>
    <s v="Dallas"/>
    <s v="Dallas"/>
    <s v="Richardson"/>
    <x v="2"/>
  </r>
  <r>
    <n v="2394"/>
    <s v="https://www.inc.com/profile/equipment-management-group"/>
    <s v="Equipment Management Group"/>
    <s v="equipmentmg.com"/>
    <s v="15.5 Million"/>
    <n v="15500000"/>
    <n v="166.815"/>
    <s v="Logistics &amp; Transportation"/>
    <n v="17"/>
    <n v="7"/>
    <e v="#REF!"/>
    <n v="2008"/>
    <n v="4"/>
    <s v="Atlanta"/>
    <s v="Atlanta"/>
    <s v="Atlanta"/>
    <x v="13"/>
  </r>
  <r>
    <n v="2395"/>
    <s v="https://www.inc.com/profile/edlogical-group-corp"/>
    <s v="Edlogical Group Corp"/>
    <s v="edlogical.com"/>
    <s v="2.2 Million"/>
    <n v="2200000"/>
    <n v="166.78309999999999"/>
    <s v="Education"/>
    <n v="48"/>
    <n v="25"/>
    <e v="#REF!"/>
    <n v="2011"/>
    <n v="1"/>
    <s v="Los Angeles"/>
    <s v="Los Angeles"/>
    <s v="Long Beach"/>
    <x v="9"/>
  </r>
  <r>
    <n v="2396"/>
    <s v="https://www.inc.com/profile/dane-manufacturing"/>
    <s v="Dane Manufacturing"/>
    <s v="danemfg.com"/>
    <s v="29.6 Million"/>
    <n v="29600000"/>
    <n v="166.72900000000001"/>
    <s v="Manufacturing"/>
    <n v="125"/>
    <n v="55"/>
    <e v="#REF!"/>
    <n v="1917"/>
    <n v="5"/>
    <s v="Madison, WI"/>
    <s v="Madison"/>
    <s v="Dane"/>
    <x v="19"/>
  </r>
  <r>
    <n v="2397"/>
    <s v="https://www.inc.com/profile/annleo"/>
    <s v="annLeo"/>
    <s v="annleo.com"/>
    <s v="2.2 Million"/>
    <n v="2200000"/>
    <n v="166.6508"/>
    <s v="Health"/>
    <n v="11"/>
    <n v="8"/>
    <e v="#REF!"/>
    <n v="2011"/>
    <n v="2"/>
    <s v=""/>
    <s v="-"/>
    <s v="Milford"/>
    <x v="41"/>
  </r>
  <r>
    <n v="2398"/>
    <s v="https://www.inc.com/profile/connexa"/>
    <s v="Connexa"/>
    <s v="connexa.com"/>
    <s v="9.3 Million"/>
    <n v="9300000"/>
    <n v="166.62289999999999"/>
    <s v="Energy"/>
    <n v="50"/>
    <n v="16"/>
    <e v="#REF!"/>
    <n v="2008"/>
    <n v="2"/>
    <s v="San Antonio, TX"/>
    <s v="San Antonio"/>
    <s v="Comfort"/>
    <x v="2"/>
  </r>
  <r>
    <n v="2399"/>
    <s v="https://www.inc.com/profile/sour-fish-events"/>
    <s v="Sour Fish Events"/>
    <s v="sourfishevents.com"/>
    <s v="2.3 Million"/>
    <n v="2300000"/>
    <n v="166.61500000000001"/>
    <s v="Consumer Products &amp; Services"/>
    <n v="7"/>
    <n v="3"/>
    <e v="#REF!"/>
    <n v="2012"/>
    <n v="1"/>
    <s v="Chicago"/>
    <s v="Chicago"/>
    <s v="Chicago"/>
    <x v="27"/>
  </r>
  <r>
    <n v="2400"/>
    <s v="https://www.inc.com/profile/prime-tsr"/>
    <s v="Prime TSR"/>
    <s v="primetsr.com"/>
    <s v="7.5 Million"/>
    <n v="7500000"/>
    <n v="166.5394"/>
    <s v="IT Management"/>
    <n v="44"/>
    <n v="20"/>
    <e v="#REF!"/>
    <n v="2013"/>
    <n v="2"/>
    <s v="Chicago"/>
    <s v="Chicago"/>
    <s v="Chicago"/>
    <x v="27"/>
  </r>
  <r>
    <n v="2401"/>
    <s v="https://www.inc.com/profile/practice-promotions"/>
    <s v="Practice Promotions"/>
    <s v="practicepromotions.net"/>
    <s v="4.5 Million"/>
    <n v="4500000"/>
    <n v="166.51"/>
    <s v="Advertising &amp; Marketing"/>
    <n v="30"/>
    <n v="5"/>
    <e v="#REF!"/>
    <n v="2012"/>
    <n v="1"/>
    <s v="Richmond, VA"/>
    <s v="Richmond"/>
    <s v="Chesterfield"/>
    <x v="7"/>
  </r>
  <r>
    <n v="2402"/>
    <s v="https://www.inc.com/profile/net-conversion"/>
    <s v="Net Conversion"/>
    <s v="netconversion.com"/>
    <s v="9.5 Million"/>
    <n v="9500000"/>
    <n v="166.30090000000001"/>
    <s v="Advertising &amp; Marketing"/>
    <n v="43"/>
    <n v="14"/>
    <e v="#REF!"/>
    <n v="2007"/>
    <n v="2"/>
    <s v="Orlando, FL"/>
    <s v="Orlando"/>
    <s v="Orlando"/>
    <x v="5"/>
  </r>
  <r>
    <n v="2403"/>
    <s v="https://www.inc.com/profile/vee-technologies"/>
    <s v="Vee Technologies"/>
    <s v="veetechnologies.com"/>
    <s v="29.4 Million"/>
    <n v="29400000"/>
    <n v="166.03739999999999"/>
    <s v="Business Products &amp; Services"/>
    <n v="54"/>
    <n v="13"/>
    <e v="#REF!"/>
    <n v="2004"/>
    <n v="1"/>
    <s v="New York City"/>
    <s v="New York City"/>
    <s v="New York"/>
    <x v="12"/>
  </r>
  <r>
    <n v="2404"/>
    <s v="https://www.inc.com/profile/amijag"/>
    <s v="Amijag"/>
    <s v="amijag.com"/>
    <s v="2.9 Million"/>
    <n v="2900000"/>
    <n v="165.96209999999999"/>
    <s v="Retail"/>
    <n v="7"/>
    <n v="5"/>
    <e v="#REF!"/>
    <n v="2001"/>
    <n v="2"/>
    <s v="Houston"/>
    <s v="Houston"/>
    <s v="Houston"/>
    <x v="2"/>
  </r>
  <r>
    <n v="2405"/>
    <s v="https://www.inc.com/profile/priority-lighting"/>
    <s v="Priority Lighting"/>
    <s v="prioritylighting.com"/>
    <s v="6.3 Million"/>
    <n v="6300000"/>
    <n v="165.65520000000001"/>
    <s v="Construction"/>
    <n v="10"/>
    <n v="8"/>
    <e v="#REF!"/>
    <n v="2009"/>
    <n v="4"/>
    <s v="Inland Empire, CA"/>
    <s v="Inland Empire"/>
    <s v="Palm Desert"/>
    <x v="9"/>
  </r>
  <r>
    <n v="2406"/>
    <s v="https://www.inc.com/profile/sameday-insurance-services"/>
    <s v="Sameday Insurance Services"/>
    <s v="samedayinsurance.com"/>
    <s v="5.9 Million"/>
    <n v="5900000"/>
    <n v="165.6491"/>
    <s v="Insurance"/>
    <n v="63"/>
    <n v="45"/>
    <e v="#REF!"/>
    <n v="2006"/>
    <n v="1"/>
    <s v="Los Angeles"/>
    <s v="Los Angeles"/>
    <s v="La Mirada"/>
    <x v="9"/>
  </r>
  <r>
    <n v="2407"/>
    <s v="https://www.inc.com/profile/einstein-moving-company"/>
    <s v="Einstein Moving Company"/>
    <s v="einsteinmoving.com"/>
    <s v="6.4 Million"/>
    <n v="6400000"/>
    <n v="165.54470000000001"/>
    <s v="Logistics &amp; Transportation"/>
    <n v="100"/>
    <n v="50"/>
    <e v="#REF!"/>
    <n v="2012"/>
    <n v="2"/>
    <s v="Austin"/>
    <s v="Austin"/>
    <s v="Austin"/>
    <x v="2"/>
  </r>
  <r>
    <n v="2408"/>
    <s v="https://www.inc.com/profile/alight-analytics"/>
    <s v="Alight Analytics"/>
    <s v="alightanalytics.com"/>
    <s v="5.6 Million"/>
    <n v="5600000"/>
    <n v="165.41900000000001"/>
    <s v="Software"/>
    <n v="49"/>
    <n v="17"/>
    <e v="#REF!"/>
    <n v="2007"/>
    <n v="4"/>
    <s v="Kansas City, MO-KS"/>
    <s v="Kansas City"/>
    <s v="Kansas City"/>
    <x v="32"/>
  </r>
  <r>
    <n v="2409"/>
    <s v="https://www.inc.com/profile/storebound"/>
    <s v="Storebound"/>
    <s v="bydash.com"/>
    <s v="61.3 Million"/>
    <n v="61300000"/>
    <n v="165.2415"/>
    <s v="Consumer Products &amp; Services"/>
    <n v="20"/>
    <n v="10"/>
    <e v="#REF!"/>
    <n v="2010"/>
    <n v="3"/>
    <s v="New York City"/>
    <s v="New York City"/>
    <s v="New York"/>
    <x v="12"/>
  </r>
  <r>
    <n v="2410"/>
    <s v="https://www.inc.com/profile/january-digital"/>
    <s v="January Digital"/>
    <s v="januarydigital.com"/>
    <s v="5.7 Million"/>
    <n v="5700000"/>
    <n v="165.22880000000001"/>
    <s v="Advertising &amp; Marketing"/>
    <n v="38"/>
    <n v="18"/>
    <e v="#REF!"/>
    <n v="2012"/>
    <n v="3"/>
    <s v="New York City"/>
    <s v="New York City"/>
    <s v="Fort Worth"/>
    <x v="2"/>
  </r>
  <r>
    <n v="2411"/>
    <s v="https://www.inc.com/profile/enterprise-knowledge"/>
    <s v="Enterprise Knowledge"/>
    <s v="enterprise-knowledge.com"/>
    <s v="6.7 Million"/>
    <n v="6700000"/>
    <n v="165.2071"/>
    <s v="Business Products &amp; Services"/>
    <n v="40"/>
    <n v="13"/>
    <e v="#REF!"/>
    <n v="2013"/>
    <n v="1"/>
    <s v="Washington, DC"/>
    <s v="Washington"/>
    <s v="Arlington"/>
    <x v="7"/>
  </r>
  <r>
    <n v="2412"/>
    <s v="https://www.inc.com/profile/proozy"/>
    <s v="Proozy"/>
    <s v="proozy.com"/>
    <s v="26.7 Million"/>
    <n v="26700000"/>
    <n v="165.172"/>
    <s v="Retail"/>
    <n v="88"/>
    <n v="25"/>
    <e v="#REF!"/>
    <n v="2006"/>
    <n v="4"/>
    <s v="Minneapolis"/>
    <s v="Minneapolis"/>
    <s v="eagan"/>
    <x v="22"/>
  </r>
  <r>
    <n v="2413"/>
    <s v="https://www.inc.com/profile/atlas-research"/>
    <s v="Atlas Research"/>
    <s v="atlasresearch.us"/>
    <s v="56.1 Million"/>
    <n v="56100000"/>
    <n v="165.1328"/>
    <s v="Government Services"/>
    <n v="202"/>
    <n v="89"/>
    <e v="#REF!"/>
    <n v="2008"/>
    <n v="6"/>
    <s v="Washington, DC"/>
    <s v="Washington"/>
    <s v="Washington"/>
    <x v="34"/>
  </r>
  <r>
    <n v="2414"/>
    <s v="https://www.inc.com/profile/nomad-financial"/>
    <s v="Nomad Financial"/>
    <s v="nomadfinancial.com"/>
    <s v="3.7 Million"/>
    <n v="3700000"/>
    <n v="165.12549999999999"/>
    <s v="Financial Services"/>
    <n v="22"/>
    <n v="8"/>
    <e v="#REF!"/>
    <n v="2013"/>
    <n v="2"/>
    <s v="New York City"/>
    <s v="New York City"/>
    <s v="New York"/>
    <x v="12"/>
  </r>
  <r>
    <n v="2415"/>
    <s v="https://www.inc.com/profile/aerodyne-industries"/>
    <s v="Aerodyne Industries"/>
    <s v="aerodyneindustries.com"/>
    <s v="44.3 Million"/>
    <n v="44300000"/>
    <n v="165.0617"/>
    <s v="Government Services"/>
    <n v="399"/>
    <n v="127"/>
    <e v="#REF!"/>
    <n v="2006"/>
    <n v="1"/>
    <s v=""/>
    <s v="-"/>
    <s v="Cape Canaveral"/>
    <x v="5"/>
  </r>
  <r>
    <n v="2416"/>
    <s v="https://www.inc.com/profile/omg-commerce"/>
    <s v="OMG Commerce"/>
    <s v="omgcommerce.com"/>
    <s v="3 Million"/>
    <n v="3000000"/>
    <n v="164.96209999999999"/>
    <s v="Advertising &amp; Marketing"/>
    <n v="23"/>
    <n v="12"/>
    <e v="#REF!"/>
    <n v="2010"/>
    <n v="1"/>
    <s v="Springfield, MO"/>
    <s v="Springfield"/>
    <s v="Springfield"/>
    <x v="32"/>
  </r>
  <r>
    <n v="2417"/>
    <s v="https://www.inc.com/profile/cs-communications"/>
    <s v="C&amp;S Communications"/>
    <s v="dominionvoiceanddata.com"/>
    <s v="7.6 Million"/>
    <n v="7600000"/>
    <n v="164.8509"/>
    <s v="Telecommunications"/>
    <n v="15"/>
    <n v="9"/>
    <e v="#REF!"/>
    <n v="2013"/>
    <n v="1"/>
    <s v="Richmond, VA"/>
    <s v="Richmond"/>
    <s v="Richmond"/>
    <x v="7"/>
  </r>
  <r>
    <n v="2417"/>
    <s v="https://www.inc.com/profile/heritage-group"/>
    <s v="Heritage Group"/>
    <s v="heritagebldg.com"/>
    <s v="6.9 Million"/>
    <n v="6900000"/>
    <n v="164.8108"/>
    <s v="Environmental Services"/>
    <n v="280"/>
    <n v="210"/>
    <e v="#REF!"/>
    <n v="2011"/>
    <n v="4"/>
    <s v="Des Moines, IA"/>
    <s v="Des Moines"/>
    <s v="Des Moines"/>
    <x v="41"/>
  </r>
  <r>
    <n v="2418"/>
    <s v="https://www.inc.com/profile/modern-american-recycling-services"/>
    <s v="Modern American Recycling Services"/>
    <s v="modernamericanrecyclingservices.com"/>
    <s v="67.8 Million"/>
    <n v="67800000"/>
    <n v="164.78729999999999"/>
    <s v="Environmental Services"/>
    <n v="23"/>
    <n v="14"/>
    <e v="#REF!"/>
    <n v="1979"/>
    <n v="5"/>
    <s v="New Orleans"/>
    <s v="New Orleans"/>
    <s v="Gibson"/>
    <x v="38"/>
  </r>
  <r>
    <n v="2419"/>
    <s v="https://www.inc.com/profile/union"/>
    <s v="Union"/>
    <s v="union.co"/>
    <s v="9.8 Million"/>
    <n v="9800000"/>
    <n v="164.7724"/>
    <s v="Advertising &amp; Marketing"/>
    <n v="72"/>
    <n v="27"/>
    <e v="#REF!"/>
    <n v="2002"/>
    <n v="1"/>
    <s v="Charlotte"/>
    <s v="Charlotte"/>
    <s v="Charlotte"/>
    <x v="18"/>
  </r>
  <r>
    <n v="2420"/>
    <s v="https://www.inc.com/profile/future-state-consulting"/>
    <s v="Future State Consulting"/>
    <s v="futurepdx.com"/>
    <s v="6.1 Million"/>
    <n v="6100000"/>
    <n v="164.72970000000001"/>
    <s v="IT Management"/>
    <n v="65"/>
    <n v="34"/>
    <e v="#REF!"/>
    <n v="2012"/>
    <n v="1"/>
    <s v=""/>
    <s v="-"/>
    <s v="TIGARD"/>
    <x v="40"/>
  </r>
  <r>
    <n v="2421"/>
    <s v="https://www.inc.com/profile/on-target-health"/>
    <s v="On Target Health"/>
    <s v="on-target-health.com"/>
    <s v="2.1 Million"/>
    <n v="2100000"/>
    <n v="164.72669999999999"/>
    <s v="Health"/>
    <n v="22"/>
    <n v="5"/>
    <e v="#REF!"/>
    <n v="2014"/>
    <n v="1"/>
    <s v="Indianapolis, IN"/>
    <s v="Indianapolis"/>
    <s v="Indianapolis"/>
    <x v="33"/>
  </r>
  <r>
    <n v="2422"/>
    <s v="https://www.inc.com/profile/premier-pools-and-spas---dallas"/>
    <s v="Premier Pools and Spas - Dallas"/>
    <s v="ppas.com/dallas"/>
    <s v="15.4 Million"/>
    <n v="15400000"/>
    <n v="164.6352"/>
    <s v="Construction"/>
    <n v="36"/>
    <n v="13"/>
    <e v="#REF!"/>
    <n v="2011"/>
    <n v="1"/>
    <s v="Dallas"/>
    <s v="Dallas"/>
    <s v="Plano"/>
    <x v="2"/>
  </r>
  <r>
    <n v="2423"/>
    <s v="https://www.inc.com/profile/zoominfo"/>
    <s v="ZoomInfo"/>
    <s v="zoominfo.com"/>
    <s v="72.8 Million"/>
    <n v="72800000"/>
    <n v="164.6156"/>
    <s v="Business Products &amp; Services"/>
    <n v="454"/>
    <n v="142"/>
    <e v="#REF!"/>
    <n v="2000"/>
    <n v="7"/>
    <s v="Boston"/>
    <s v="Boston"/>
    <s v="Waltham"/>
    <x v="24"/>
  </r>
  <r>
    <n v="2424"/>
    <s v="https://www.inc.com/profile/commonfont"/>
    <s v="commonFont"/>
    <s v="commonfont.com"/>
    <s v="3.5 Million"/>
    <n v="3500000"/>
    <n v="164.58760000000001"/>
    <s v="IT System Development"/>
    <n v="15"/>
    <n v="5"/>
    <e v="#REF!"/>
    <n v="2013"/>
    <n v="2"/>
    <s v=""/>
    <s v="-"/>
    <s v="Bozeman"/>
    <x v="17"/>
  </r>
  <r>
    <n v="2425"/>
    <s v="https://www.inc.com/profile/progressive-freight"/>
    <s v="Progressive Freight"/>
    <s v="progressivefreight.com"/>
    <s v="18.1 Million"/>
    <n v="18100000"/>
    <n v="164.4357"/>
    <s v="Logistics &amp; Transportation"/>
    <n v="18"/>
    <n v="10"/>
    <e v="#REF!"/>
    <n v="2003"/>
    <n v="3"/>
    <s v=""/>
    <s v="-"/>
    <s v="Thomasville"/>
    <x v="13"/>
  </r>
  <r>
    <n v="2426"/>
    <s v="https://www.inc.com/profile/rockerbox"/>
    <s v="Rockerbox"/>
    <s v="rockerbox.com"/>
    <s v="5.6 Million"/>
    <n v="5600000"/>
    <n v="164.41290000000001"/>
    <s v="Advertising &amp; Marketing"/>
    <n v="22"/>
    <n v="6"/>
    <e v="#REF!"/>
    <n v="2013"/>
    <n v="2"/>
    <s v="New York City"/>
    <s v="New York City"/>
    <s v="New York City"/>
    <x v="12"/>
  </r>
  <r>
    <n v="2427"/>
    <s v="https://www.inc.com/profile/the-hay-legal-group"/>
    <s v="The Hay Legal Group"/>
    <s v="haylegal.com"/>
    <s v="5.8 Million"/>
    <n v="5800000"/>
    <n v="164.357"/>
    <s v="Business Products &amp; Services"/>
    <n v="26"/>
    <n v="19"/>
    <e v="#REF!"/>
    <n v="2010"/>
    <n v="3"/>
    <s v="Austin"/>
    <s v="Austin"/>
    <s v="Austin"/>
    <x v="2"/>
  </r>
  <r>
    <n v="2428"/>
    <s v="https://www.inc.com/profile/denton-floyd-real-estate-group"/>
    <s v="Denton Floyd Real Estate Group"/>
    <s v="dentonfloyd.com"/>
    <s v="46.4 Million"/>
    <n v="46400000"/>
    <n v="164.2287"/>
    <s v="Real Estate"/>
    <n v="79"/>
    <n v="45"/>
    <e v="#REF!"/>
    <n v="2008"/>
    <n v="1"/>
    <s v="Louisville/Jefferson County, KY-IN"/>
    <s v="Louisville/Jefferson County"/>
    <s v="Louisville"/>
    <x v="14"/>
  </r>
  <r>
    <n v="2429"/>
    <s v="https://www.inc.com/profile/reveneer"/>
    <s v="Reveneer"/>
    <s v="reveneer.io"/>
    <s v="7.7 Million"/>
    <n v="7700000"/>
    <n v="164.22489999999999"/>
    <s v="Business Products &amp; Services"/>
    <n v="113"/>
    <n v="38"/>
    <e v="#REF!"/>
    <n v="2013"/>
    <n v="1"/>
    <s v="Boston"/>
    <s v="Boston"/>
    <s v="Lexington"/>
    <x v="24"/>
  </r>
  <r>
    <n v="2430"/>
    <s v="https://www.inc.com/profile/m2e"/>
    <s v="M2E"/>
    <s v="m2e.com"/>
    <s v="10.5 Million"/>
    <n v="10500000"/>
    <n v="164.22489999999999"/>
    <s v="Engineering"/>
    <n v="65"/>
    <n v="40"/>
    <e v="#REF!"/>
    <n v="2005"/>
    <n v="2"/>
    <s v="Miami"/>
    <s v="Miami"/>
    <s v="South Miami"/>
    <x v="5"/>
  </r>
  <r>
    <n v="2431"/>
    <s v="https://www.inc.com/profile/aok-rvs"/>
    <s v="AOK RVs"/>
    <s v="aokrvs.com"/>
    <s v="14.6 Million"/>
    <n v="14600000"/>
    <n v="164.2011"/>
    <s v="Retail"/>
    <n v="17"/>
    <n v="9"/>
    <e v="#REF!"/>
    <n v="2006"/>
    <n v="4"/>
    <s v=""/>
    <s v="-"/>
    <s v="Laurie"/>
    <x v="32"/>
  </r>
  <r>
    <n v="2432"/>
    <s v="https://www.inc.com/profile/jsk-transportation"/>
    <s v="JSK Transportation"/>
    <s v="http://bookyourcargo.com"/>
    <s v="10.6 Million"/>
    <n v="10600000"/>
    <n v="163.90270000000001"/>
    <s v="Logistics &amp; Transportation"/>
    <n v="14"/>
    <n v="4"/>
    <e v="#REF!"/>
    <n v="2012"/>
    <n v="1"/>
    <s v="New York City"/>
    <s v="New York City"/>
    <s v="West Long Branch"/>
    <x v="6"/>
  </r>
  <r>
    <n v="2433"/>
    <s v="https://www.inc.com/profile/am-sun-solar"/>
    <s v="A.M. Sun Solar"/>
    <s v="amsunsolar.com"/>
    <s v="9.6 Million"/>
    <n v="9600000"/>
    <n v="163.7739"/>
    <s v="Energy"/>
    <n v="48"/>
    <n v="25"/>
    <e v="#REF!"/>
    <n v="2012"/>
    <n v="4"/>
    <s v=""/>
    <s v="-"/>
    <s v="Paso Robles"/>
    <x v="9"/>
  </r>
  <r>
    <n v="2433"/>
    <s v="https://www.inc.com/profile/sheds-direct"/>
    <s v="Sheds Direct"/>
    <s v="http://shedsdirectinc.com"/>
    <s v="23.1 Million"/>
    <n v="23100000"/>
    <n v="163.72550000000001"/>
    <s v="Construction"/>
    <n v="34"/>
    <n v="12"/>
    <e v="#REF!"/>
    <n v="2013"/>
    <n v="2"/>
    <s v=""/>
    <s v="-"/>
    <s v="Granite Falls"/>
    <x v="18"/>
  </r>
  <r>
    <n v="2434"/>
    <s v="https://www.inc.com/profile/sealink-international"/>
    <s v="Sealink International"/>
    <s v="sea-link.com"/>
    <s v="43.5 Million"/>
    <n v="43500000"/>
    <n v="163.63640000000001"/>
    <s v="Logistics &amp; Transportation"/>
    <n v="114"/>
    <n v="8"/>
    <e v="#REF!"/>
    <n v="2003"/>
    <n v="3"/>
    <s v="Dallas"/>
    <s v="Dallas"/>
    <s v="Plano"/>
    <x v="2"/>
  </r>
  <r>
    <n v="2435"/>
    <s v="https://www.inc.com/profile/cfo-alliance"/>
    <s v="CFO Alliance"/>
    <s v="cfoallianceinc.com"/>
    <s v="3.2 Million"/>
    <n v="3200000"/>
    <n v="163.62569999999999"/>
    <s v="Business Products &amp; Services"/>
    <n v="14"/>
    <n v="8"/>
    <e v="#REF!"/>
    <n v="2008"/>
    <n v="3"/>
    <s v="Tampa"/>
    <s v="Tampa"/>
    <s v="Tampa"/>
    <x v="5"/>
  </r>
  <r>
    <n v="2436"/>
    <s v="https://www.inc.com/profile/nxgn"/>
    <s v="NXGN"/>
    <s v="nxgn.io"/>
    <s v="3.6 Million"/>
    <n v="3600000"/>
    <n v="163.33699999999999"/>
    <s v="Business Products &amp; Services"/>
    <n v="6"/>
    <n v="2"/>
    <e v="#REF!"/>
    <n v="2012"/>
    <n v="1"/>
    <s v="Chicago"/>
    <s v="Chicago"/>
    <s v="Chicago"/>
    <x v="27"/>
  </r>
  <r>
    <n v="2437"/>
    <s v="https://www.inc.com/profile/medisked"/>
    <s v="MediSked"/>
    <s v="medisked.com"/>
    <s v="10.3 Million"/>
    <n v="10300000"/>
    <n v="163.3271"/>
    <s v="Software"/>
    <n v="76"/>
    <n v="38"/>
    <e v="#REF!"/>
    <n v="2003"/>
    <n v="3"/>
    <s v="Rochester, NY"/>
    <s v="Rochester"/>
    <s v="Rochester"/>
    <x v="12"/>
  </r>
  <r>
    <n v="2438"/>
    <s v="https://www.inc.com/profile/full-circle-research"/>
    <s v="Full Circle Research"/>
    <s v="ilovefullcircle.com"/>
    <s v="3.5 Million"/>
    <n v="3500000"/>
    <n v="163.17009999999999"/>
    <s v="Business Products &amp; Services"/>
    <n v="12"/>
    <n v="7"/>
    <e v="#REF!"/>
    <n v="2013"/>
    <n v="2"/>
    <s v="Washington, DC"/>
    <s v="Washington"/>
    <s v="Potomac"/>
    <x v="21"/>
  </r>
  <r>
    <n v="2439"/>
    <s v="https://www.inc.com/profile/updox"/>
    <s v="Updox"/>
    <s v="updox.com"/>
    <s v="13.8 Million"/>
    <n v="13800000"/>
    <n v="163.09129999999999"/>
    <s v="Software"/>
    <n v="106"/>
    <n v="28"/>
    <e v="#REF!"/>
    <n v="2009"/>
    <n v="5"/>
    <s v="Columbus, OH"/>
    <s v="Columbus"/>
    <s v="Dublin"/>
    <x v="8"/>
  </r>
  <r>
    <n v="2440"/>
    <s v="https://www.inc.com/profile/tasteful-selections"/>
    <s v="Tasteful Selections"/>
    <s v="tastefulselections.com"/>
    <s v="127.5 Million"/>
    <n v="127500000"/>
    <n v="163.0052"/>
    <s v="Food &amp; Beverage"/>
    <n v="91"/>
    <n v="41"/>
    <e v="#REF!"/>
    <n v="2010"/>
    <n v="1"/>
    <s v=""/>
    <s v="-"/>
    <s v="Arvin"/>
    <x v="9"/>
  </r>
  <r>
    <n v="2441"/>
    <s v="https://www.inc.com/profile/ren-dermatology"/>
    <s v="REN Dermatology"/>
    <s v="rendermatology.com"/>
    <s v="2.8 Million"/>
    <n v="2800000"/>
    <n v="162.8056"/>
    <s v="Health"/>
    <n v="20"/>
    <n v="9"/>
    <e v="#REF!"/>
    <n v="2013"/>
    <n v="1"/>
    <s v="Nashville"/>
    <s v="Nashville"/>
    <s v="Franklin"/>
    <x v="1"/>
  </r>
  <r>
    <n v="2442"/>
    <s v="https://www.inc.com/profile/nfinameplates-for-industry"/>
    <s v="NFI/Nameplates for Industry"/>
    <s v="nficorp.com"/>
    <s v="14.5 Million"/>
    <n v="14500000"/>
    <n v="162.77770000000001"/>
    <s v="Manufacturing"/>
    <n v="110"/>
    <n v="46"/>
    <e v="#REF!"/>
    <n v="1975"/>
    <n v="1"/>
    <s v=""/>
    <s v="-"/>
    <s v="New Bedford"/>
    <x v="24"/>
  </r>
  <r>
    <n v="2443"/>
    <s v="https://www.inc.com/profile/advantage-technology"/>
    <s v="Advantage Technology"/>
    <s v="advantage.tech"/>
    <s v="13.1 Million"/>
    <n v="13100000"/>
    <n v="162.74029999999999"/>
    <s v="IT Management"/>
    <n v="83"/>
    <n v="40"/>
    <e v="#REF!"/>
    <n v="2004"/>
    <n v="1"/>
    <s v=""/>
    <s v="-"/>
    <s v="Charleston"/>
    <x v="46"/>
  </r>
  <r>
    <n v="2444"/>
    <s v="https://www.inc.com/profile/megacorp-logistics"/>
    <s v="MegaCorp Logistics"/>
    <s v="megacorplogistics.com"/>
    <s v="294.1 Million"/>
    <n v="294100000"/>
    <n v="162.57300000000001"/>
    <s v="Logistics &amp; Transportation"/>
    <n v="279"/>
    <n v="144"/>
    <e v="#REF!"/>
    <n v="2009"/>
    <n v="3"/>
    <s v=""/>
    <s v="-"/>
    <s v="Wrightsville Beach"/>
    <x v="18"/>
  </r>
  <r>
    <n v="2445"/>
    <s v="https://www.inc.com/profile/pinnacus"/>
    <s v="Pinnacus"/>
    <s v="pinnacus.com"/>
    <s v="2.7 Million"/>
    <n v="2700000"/>
    <n v="162.48570000000001"/>
    <s v="Human Resources"/>
    <n v="40"/>
    <n v="10"/>
    <e v="#REF!"/>
    <n v="2013"/>
    <n v="1"/>
    <s v="Miami"/>
    <s v="Miami"/>
    <s v="Miami"/>
    <x v="5"/>
  </r>
  <r>
    <n v="2446"/>
    <s v="https://www.inc.com/profile/s3-builders"/>
    <s v="S3 Builders"/>
    <s v="s3builders.com"/>
    <s v="11.1 Million"/>
    <n v="11100000"/>
    <n v="162.42519999999999"/>
    <s v="Construction"/>
    <n v="30"/>
    <n v="3"/>
    <e v="#REF!"/>
    <n v="2004"/>
    <n v="2"/>
    <s v="Los Angeles"/>
    <s v="Los Angeles"/>
    <s v="Sun Valley"/>
    <x v="9"/>
  </r>
  <r>
    <n v="2447"/>
    <s v="https://www.inc.com/profile/hancock-claims-consultants"/>
    <s v="Hancock Claims Consultants"/>
    <s v="hancockclaims.com"/>
    <s v="47.5 Million"/>
    <n v="47500000"/>
    <n v="162.37119999999999"/>
    <s v="Insurance"/>
    <n v="125"/>
    <n v="35"/>
    <e v="#REF!"/>
    <n v="2003"/>
    <n v="2"/>
    <s v="Atlanta"/>
    <s v="Atlanta"/>
    <s v="Alpharetta"/>
    <x v="13"/>
  </r>
  <r>
    <n v="2448"/>
    <s v="https://www.inc.com/profile/repay"/>
    <s v="Repay"/>
    <s v="http://repay.com"/>
    <s v="130 Million"/>
    <n v="130000000"/>
    <n v="162.17779999999999"/>
    <s v="Financial Services"/>
    <n v="139"/>
    <n v="26"/>
    <e v="#REF!"/>
    <n v="2006"/>
    <n v="9"/>
    <s v="Atlanta"/>
    <s v="Atlanta"/>
    <s v="Atlanta"/>
    <x v="13"/>
  </r>
  <r>
    <n v="2449"/>
    <s v="https://www.inc.com/profile/pepine-realty"/>
    <s v="Pepine Realty"/>
    <s v="pepinerealty.com"/>
    <s v="5.8 Million"/>
    <n v="5800000"/>
    <n v="162.1687"/>
    <s v="Real Estate"/>
    <n v="67"/>
    <n v="18"/>
    <e v="#REF!"/>
    <n v="2010"/>
    <n v="2"/>
    <s v=""/>
    <s v="-"/>
    <s v="Gainesville"/>
    <x v="5"/>
  </r>
  <r>
    <n v="2450"/>
    <s v="https://www.inc.com/profile/fort-construction"/>
    <s v="Fort Construction,"/>
    <s v="fortconstruction.com"/>
    <s v="39.7 Million"/>
    <n v="39700000"/>
    <n v="162.12119999999999"/>
    <s v="Construction"/>
    <n v="45"/>
    <n v="30"/>
    <e v="#REF!"/>
    <n v="2005"/>
    <n v="1"/>
    <s v="Dallas"/>
    <s v="Dallas"/>
    <s v="Fort Worth"/>
    <x v="2"/>
  </r>
  <r>
    <n v="2451"/>
    <s v="https://www.inc.com/profile/elite-pacific-properties"/>
    <s v="Elite Pacific Properties"/>
    <s v="elitepacific.com"/>
    <s v="40.5 Million"/>
    <n v="40500000"/>
    <n v="162.12100000000001"/>
    <s v="Real Estate"/>
    <n v="37"/>
    <n v="8"/>
    <e v="#REF!"/>
    <n v="2005"/>
    <n v="7"/>
    <s v=""/>
    <s v="-"/>
    <s v="Honolulu"/>
    <x v="49"/>
  </r>
  <r>
    <n v="2452"/>
    <s v="https://www.inc.com/profile/ironmountain-solutions"/>
    <s v="IronMountain Solutions"/>
    <s v="ironmountainsolutions.com"/>
    <s v="42.1 Million"/>
    <n v="42100000"/>
    <n v="161.96279999999999"/>
    <s v="Government Services"/>
    <n v="195"/>
    <n v="97"/>
    <e v="#REF!"/>
    <n v="2008"/>
    <n v="7"/>
    <s v="Huntsville, AL"/>
    <s v="Huntsville"/>
    <s v="Huntsville"/>
    <x v="23"/>
  </r>
  <r>
    <n v="2453"/>
    <s v="https://www.inc.com/profile/coffeebar"/>
    <s v="Coffeebar"/>
    <s v="coffeebar.com"/>
    <s v="6.4 Million"/>
    <n v="6400000"/>
    <n v="161.8931"/>
    <s v="Food &amp; Beverage"/>
    <n v="110"/>
    <n v="45"/>
    <e v="#REF!"/>
    <n v="2010"/>
    <n v="1"/>
    <s v=""/>
    <s v="-"/>
    <s v="Truckee"/>
    <x v="9"/>
  </r>
  <r>
    <n v="2454"/>
    <s v="https://www.inc.com/profile/doodlebuggers"/>
    <s v="Doodlebuggers"/>
    <s v="hugyourhome.com"/>
    <s v="2.4 Million"/>
    <n v="2400000"/>
    <n v="161.84059999999999"/>
    <s v="Consumer Products &amp; Services"/>
    <n v="14"/>
    <n v="12"/>
    <e v="#REF!"/>
    <n v="2010"/>
    <n v="1"/>
    <s v=""/>
    <s v="-"/>
    <s v="Pensacola"/>
    <x v="5"/>
  </r>
  <r>
    <n v="2455"/>
    <s v="https://www.inc.com/profile/careerminds"/>
    <s v="Careerminds"/>
    <s v="careerminds.com"/>
    <s v="2.4 Million"/>
    <n v="2400000"/>
    <n v="161.6764"/>
    <s v="Business Products &amp; Services"/>
    <n v="14"/>
    <n v="7"/>
    <e v="#REF!"/>
    <n v="2008"/>
    <n v="2"/>
    <s v="Philadelphia"/>
    <s v="Philadelphia"/>
    <s v="Wilminton"/>
    <x v="44"/>
  </r>
  <r>
    <n v="2456"/>
    <s v="https://www.inc.com/profile/peg-compaines"/>
    <s v="PEG Compaines"/>
    <s v="pegcompanies.com"/>
    <s v="9.5 Million"/>
    <n v="9500000"/>
    <n v="161.66139999999999"/>
    <s v="Real Estate"/>
    <n v="70"/>
    <n v="30"/>
    <e v="#REF!"/>
    <n v="2003"/>
    <n v="1"/>
    <s v="Provo-Orem, UT"/>
    <s v="Provo-Orem"/>
    <s v="Provo"/>
    <x v="16"/>
  </r>
  <r>
    <n v="2457"/>
    <s v="https://www.inc.com/profile/stand-up-guys-junk-removal"/>
    <s v="Stand Up Guys Junk Removal"/>
    <s v="standupguys.biz"/>
    <s v="3 Million"/>
    <n v="3000000"/>
    <n v="161.5146"/>
    <s v="Consumer Products &amp; Services"/>
    <n v="52"/>
    <n v="16"/>
    <e v="#REF!"/>
    <n v="2009"/>
    <n v="1"/>
    <s v="Tampa"/>
    <s v="Tampa"/>
    <s v="Tampa"/>
    <x v="5"/>
  </r>
  <r>
    <n v="2458"/>
    <s v="https://www.inc.com/profile/paragon-private-health"/>
    <s v="Paragon Private Health"/>
    <s v="paragonprivatehealth.com"/>
    <s v="7 Million"/>
    <n v="7000000"/>
    <n v="161.46799999999999"/>
    <s v="Health"/>
    <n v="13"/>
    <n v="4"/>
    <e v="#REF!"/>
    <n v="2012"/>
    <n v="2"/>
    <s v="New York City"/>
    <s v="New York City"/>
    <s v="New York"/>
    <x v="12"/>
  </r>
  <r>
    <n v="2459"/>
    <s v="https://www.inc.com/profile/affinipay"/>
    <s v="AffiniPay"/>
    <s v="affinipay.com"/>
    <s v="47.5 Million"/>
    <n v="47500000"/>
    <n v="161.3777"/>
    <s v="Financial Services"/>
    <n v="130"/>
    <n v="51"/>
    <e v="#REF!"/>
    <n v="2005"/>
    <n v="8"/>
    <s v="Austin"/>
    <s v="Austin"/>
    <s v="Austin"/>
    <x v="2"/>
  </r>
  <r>
    <n v="2460"/>
    <s v="https://www.inc.com/profile/amc-bridge"/>
    <s v="AMC Bridge"/>
    <s v="amcbridge.com"/>
    <s v="19.6 Million"/>
    <n v="19600000"/>
    <n v="161.33760000000001"/>
    <s v="Software"/>
    <n v="536"/>
    <n v="276"/>
    <e v="#REF!"/>
    <n v="2008"/>
    <n v="4"/>
    <s v="New York City"/>
    <s v="New York City"/>
    <s v="Waltham"/>
    <x v="24"/>
  </r>
  <r>
    <n v="2461"/>
    <s v="https://www.inc.com/profile/convene-new-york-ny"/>
    <s v="Convene (New York, NY)"/>
    <s v="convene.com"/>
    <s v="75.5 Million"/>
    <n v="75500000"/>
    <n v="161.29419999999999"/>
    <s v="Real Estate"/>
    <n v="580"/>
    <n v="143"/>
    <e v="#REF!"/>
    <n v="2009"/>
    <n v="4"/>
    <s v="New York City"/>
    <s v="New York City"/>
    <s v="New York"/>
    <x v="12"/>
  </r>
  <r>
    <n v="2462"/>
    <s v="https://www.inc.com/profile/marketbeat"/>
    <s v="MarketBeat"/>
    <s v="marketbeat.com"/>
    <s v="6.1 Million"/>
    <n v="6100000"/>
    <n v="161.26849999999999"/>
    <s v="Media"/>
    <n v="6"/>
    <n v="3"/>
    <e v="#REF!"/>
    <n v="2008"/>
    <n v="4"/>
    <s v=""/>
    <s v="-"/>
    <s v="Sioux Falls"/>
    <x v="45"/>
  </r>
  <r>
    <n v="2463"/>
    <s v="https://www.inc.com/profile/great-dental-websites"/>
    <s v="Great Dental Websites"/>
    <s v="greatdentalwebsites.com"/>
    <s v="3.8 Million"/>
    <n v="3800000"/>
    <n v="161.1591"/>
    <s v="Advertising &amp; Marketing"/>
    <n v="33"/>
    <n v="14"/>
    <e v="#REF!"/>
    <n v="2007"/>
    <n v="2"/>
    <s v="Denver"/>
    <s v="Denver"/>
    <s v="Denver"/>
    <x v="10"/>
  </r>
  <r>
    <n v="2464"/>
    <s v="https://www.inc.com/profile/environmental-protection-industries"/>
    <s v="Environmental Protection Industries"/>
    <s v="environmental-epi.com"/>
    <s v="15 Million"/>
    <n v="15000000"/>
    <n v="161.0797"/>
    <s v="Environmental Services"/>
    <n v="25"/>
    <n v="17"/>
    <e v="#REF!"/>
    <n v="1993"/>
    <n v="3"/>
    <s v="Chicago"/>
    <s v="Chicago"/>
    <s v="SOUTH HOLLAND"/>
    <x v="27"/>
  </r>
  <r>
    <n v="2465"/>
    <s v="https://www.inc.com/profile/independent-trust-company-of-america"/>
    <s v="Independent Trust Company of America"/>
    <s v="independenttrust.com/index"/>
    <s v="5.1 Million"/>
    <n v="5100000"/>
    <n v="160.82470000000001"/>
    <s v="Financial Services"/>
    <n v="28"/>
    <n v="17"/>
    <e v="#REF!"/>
    <n v="1997"/>
    <n v="1"/>
    <s v=""/>
    <s v="-"/>
    <s v="Rapid City"/>
    <x v="45"/>
  </r>
  <r>
    <n v="2466"/>
    <s v="https://www.inc.com/profile/pacific-gold-marketing"/>
    <s v="Pacific Gold Marketing"/>
    <s v="pgmpower.com"/>
    <s v="30.7 Million"/>
    <n v="30700000"/>
    <n v="160.80070000000001"/>
    <s v="Construction"/>
    <n v="85"/>
    <n v="40"/>
    <e v="#REF!"/>
    <n v="2012"/>
    <n v="4"/>
    <s v=""/>
    <s v="-"/>
    <s v="Fresno"/>
    <x v="9"/>
  </r>
  <r>
    <n v="2467"/>
    <s v="https://www.inc.com/profile/sajj-mediterranean"/>
    <s v="SAJJ Mediterranean"/>
    <s v="sajjstreeteats.com"/>
    <s v="9.5 Million"/>
    <n v="9500000"/>
    <n v="160.79589999999999"/>
    <s v="Food &amp; Beverage"/>
    <n v="100"/>
    <n v="42"/>
    <e v="#REF!"/>
    <n v="2012"/>
    <n v="1"/>
    <s v="San Francisco"/>
    <s v="San Francisco"/>
    <s v="Belmont"/>
    <x v="9"/>
  </r>
  <r>
    <n v="2468"/>
    <s v="https://www.inc.com/profile/broadreach-medical-resources"/>
    <s v="Broadreach Medical Resources"/>
    <s v="bmr-inc.com"/>
    <s v="9.2 Million"/>
    <n v="9200000"/>
    <n v="160.6925"/>
    <s v="Health"/>
    <n v="22"/>
    <n v="11"/>
    <e v="#REF!"/>
    <n v="2004"/>
    <n v="1"/>
    <s v="New York City"/>
    <s v="New York City"/>
    <s v="New York"/>
    <x v="12"/>
  </r>
  <r>
    <n v="2469"/>
    <s v="https://www.inc.com/profile/conversant-group"/>
    <s v="Conversant Group"/>
    <s v="conversantgroup.com"/>
    <s v="12.3 Million"/>
    <n v="12300000"/>
    <n v="160.57300000000001"/>
    <s v="IT Management"/>
    <n v="30"/>
    <n v="14"/>
    <e v="#REF!"/>
    <n v="2009"/>
    <n v="5"/>
    <s v=""/>
    <s v="-"/>
    <s v="Chattanooga"/>
    <x v="1"/>
  </r>
  <r>
    <n v="2470"/>
    <s v="https://www.inc.com/profile/all-american-entertainment"/>
    <s v="All American Entertainment"/>
    <s v="allamericanspeakers.com"/>
    <s v="28.8 Million"/>
    <n v="28800000"/>
    <n v="160.4057"/>
    <s v="Business Products &amp; Services"/>
    <n v="30"/>
    <n v="15"/>
    <e v="#REF!"/>
    <n v="2002"/>
    <n v="2"/>
    <s v="Durham, NC"/>
    <s v="Durham"/>
    <s v="Durham"/>
    <x v="18"/>
  </r>
  <r>
    <n v="2471"/>
    <s v="https://www.inc.com/profile/core-consultants"/>
    <s v="CORE Consultants"/>
    <s v="corecivil.com"/>
    <s v="8.5 Million"/>
    <n v="8500000"/>
    <n v="160.34710000000001"/>
    <s v="Engineering"/>
    <n v="57"/>
    <n v="20"/>
    <e v="#REF!"/>
    <n v="2013"/>
    <n v="2"/>
    <s v="Denver"/>
    <s v="Denver"/>
    <s v="Littleton"/>
    <x v="10"/>
  </r>
  <r>
    <n v="2472"/>
    <s v="https://www.inc.com/profile/shelter"/>
    <s v="Shelter"/>
    <s v="shelter-co.com"/>
    <s v="3.8 Million"/>
    <n v="3800000"/>
    <n v="160.18549999999999"/>
    <s v="Travel &amp; Hospitality"/>
    <n v="20"/>
    <n v="10"/>
    <e v="#REF!"/>
    <n v="2012"/>
    <n v="1"/>
    <s v="San Francisco"/>
    <s v="San Francisco"/>
    <s v="San Francisco"/>
    <x v="9"/>
  </r>
  <r>
    <n v="2473"/>
    <s v="https://www.inc.com/profile/afters-ice-cream"/>
    <s v="Afters Ice Cream"/>
    <s v="aftersicecream.com"/>
    <s v="10.8 Million"/>
    <n v="10800000"/>
    <n v="160.1446"/>
    <s v="Food &amp; Beverage"/>
    <n v="350"/>
    <n v="50"/>
    <e v="#REF!"/>
    <n v="2014"/>
    <n v="1"/>
    <s v="Los Angeles"/>
    <s v="Los Angeles"/>
    <s v="Huntington Beach"/>
    <x v="9"/>
  </r>
  <r>
    <n v="2474"/>
    <s v="https://www.inc.com/profile/passage-technology"/>
    <s v="Passage Technology"/>
    <s v="http://passagetechnology.com"/>
    <s v="3.9 Million"/>
    <n v="3900000"/>
    <n v="159.82310000000001"/>
    <s v="Software"/>
    <n v="33"/>
    <n v="14"/>
    <e v="#REF!"/>
    <n v="2008"/>
    <n v="3"/>
    <s v="Chicago"/>
    <s v="Chicago"/>
    <s v="Lake Forest"/>
    <x v="27"/>
  </r>
  <r>
    <n v="2475"/>
    <s v="https://www.inc.com/profile/the-westport-group"/>
    <s v="The Westport Group"/>
    <s v="westportgp.com"/>
    <s v="15.2 Million"/>
    <n v="15200000"/>
    <n v="159.66919999999999"/>
    <s v="Insurance"/>
    <n v="18"/>
    <n v="9"/>
    <e v="#REF!"/>
    <n v="2007"/>
    <n v="4"/>
    <s v="Boston"/>
    <s v="Boston"/>
    <s v="Braintree"/>
    <x v="24"/>
  </r>
  <r>
    <n v="2476"/>
    <s v="https://www.inc.com/profile/stirista"/>
    <s v="Stirista"/>
    <s v="stirista.com"/>
    <s v="7.1 Million"/>
    <n v="7100000"/>
    <n v="159.601"/>
    <s v="Advertising &amp; Marketing"/>
    <n v="46"/>
    <n v="35"/>
    <e v="#REF!"/>
    <n v="2009"/>
    <n v="2"/>
    <s v="San Antonio, TX"/>
    <s v="San Antonio"/>
    <s v="San Antonio"/>
    <x v="2"/>
  </r>
  <r>
    <n v="2477"/>
    <s v="https://www.inc.com/profile/silver-lining-design-group"/>
    <s v="Silver Lining Design Group"/>
    <s v="silverliningdg.com"/>
    <s v="5 Million"/>
    <n v="5000000"/>
    <n v="159.47049999999999"/>
    <s v="Travel &amp; Hospitality"/>
    <n v="12"/>
    <n v="4"/>
    <e v="#REF!"/>
    <n v="2014"/>
    <n v="1"/>
    <s v="Washington, DC"/>
    <s v="Washington"/>
    <s v="Rockville"/>
    <x v="21"/>
  </r>
  <r>
    <n v="2478"/>
    <s v="https://www.inc.com/profile/bcs-callprocessing"/>
    <s v="BCS CallProcessing"/>
    <s v="bcscallprocessing.com"/>
    <s v="12.7 Million"/>
    <n v="12700000"/>
    <n v="159.39160000000001"/>
    <s v="IT Management"/>
    <n v="80"/>
    <n v="30"/>
    <e v="#REF!"/>
    <n v="2011"/>
    <n v="2"/>
    <s v="Boston"/>
    <s v="Boston"/>
    <s v="Rockland"/>
    <x v="24"/>
  </r>
  <r>
    <n v="2479"/>
    <s v="https://www.inc.com/profile/vtech-solution"/>
    <s v="vTech Solution"/>
    <s v="vtechsolution.com"/>
    <s v="10.2 Million"/>
    <n v="10200000"/>
    <n v="159.29560000000001"/>
    <s v="Government Services"/>
    <n v="82"/>
    <n v="14"/>
    <e v="#REF!"/>
    <n v="2006"/>
    <n v="5"/>
    <s v="Washington, DC"/>
    <s v="Washington"/>
    <s v="Washington"/>
    <x v="34"/>
  </r>
  <r>
    <n v="2480"/>
    <s v="https://www.inc.com/profile/orbit-logic"/>
    <s v="Orbit Logic"/>
    <s v="orbitlogic.com"/>
    <s v="10.3 Million"/>
    <n v="10300000"/>
    <n v="159.1645"/>
    <s v="Software"/>
    <n v="43"/>
    <n v="19"/>
    <e v="#REF!"/>
    <n v="2000"/>
    <n v="6"/>
    <s v="Washington, DC"/>
    <s v="Washington"/>
    <s v="Greenbelt"/>
    <x v="21"/>
  </r>
  <r>
    <n v="2481"/>
    <s v="https://www.inc.com/profile/creative-works"/>
    <s v="Creative Works"/>
    <s v="thewoweffect.com"/>
    <s v="19.2 Million"/>
    <n v="19200000"/>
    <n v="159.12289999999999"/>
    <s v="Business Products &amp; Services"/>
    <n v="65"/>
    <n v="45"/>
    <e v="#REF!"/>
    <n v="1997"/>
    <n v="2"/>
    <s v="Indianapolis, IN"/>
    <s v="Indianapolis"/>
    <s v="Mooresville"/>
    <x v="33"/>
  </r>
  <r>
    <n v="2482"/>
    <s v="https://www.inc.com/profile/axi-international-corp"/>
    <s v="AXI International Corp."/>
    <s v="axi-international.com"/>
    <s v="9.6 Million"/>
    <n v="9600000"/>
    <n v="159.11199999999999"/>
    <s v="Manufacturing"/>
    <n v="38"/>
    <n v="21"/>
    <e v="#REF!"/>
    <n v="1992"/>
    <n v="1"/>
    <s v=""/>
    <s v="-"/>
    <s v="Fort Myers"/>
    <x v="5"/>
  </r>
  <r>
    <n v="2483"/>
    <s v="https://www.inc.com/profile/architecture-design-collaborative"/>
    <s v="Architecture Design Collaborative"/>
    <s v="adcollaborative.com"/>
    <s v="7.1 Million"/>
    <n v="7100000"/>
    <n v="158.9605"/>
    <s v="Engineering"/>
    <n v="33"/>
    <n v="25"/>
    <e v="#REF!"/>
    <n v="2014"/>
    <n v="2"/>
    <s v="Los Angeles"/>
    <s v="Los Angeles"/>
    <s v="Laguna Hills"/>
    <x v="9"/>
  </r>
  <r>
    <n v="2484"/>
    <s v="https://www.inc.com/profile/sellercloud"/>
    <s v="SellerCloud"/>
    <s v="sellercloud.com"/>
    <s v="6.3 Million"/>
    <n v="6300000"/>
    <n v="158.70189999999999"/>
    <s v="Software"/>
    <n v="32"/>
    <n v="25"/>
    <e v="#REF!"/>
    <n v="2004"/>
    <n v="4"/>
    <s v="New York City"/>
    <s v="New York City"/>
    <s v="Lakewood"/>
    <x v="6"/>
  </r>
  <r>
    <n v="2485"/>
    <s v="https://www.inc.com/profile/koya-leadership-partners"/>
    <s v="Koya Leadership Partners"/>
    <s v="koyapartners.com"/>
    <s v="14.9 Million"/>
    <n v="14900000"/>
    <n v="158.59119999999999"/>
    <s v="Human Resources"/>
    <n v="67"/>
    <n v="23"/>
    <e v="#REF!"/>
    <n v="2004"/>
    <n v="2"/>
    <s v="Boston"/>
    <s v="Boston"/>
    <s v="Newburyport"/>
    <x v="24"/>
  </r>
  <r>
    <n v="2486"/>
    <s v="https://www.inc.com/profile/mikes-metal-works"/>
    <s v="Mike's Metal Works"/>
    <s v="http://mikesmetalworks.net"/>
    <s v="6 Million"/>
    <n v="6000000"/>
    <n v="158.4282"/>
    <s v="Construction"/>
    <n v="35"/>
    <n v="13"/>
    <e v="#REF!"/>
    <n v="1981"/>
    <n v="2"/>
    <s v="San Diego"/>
    <s v="San Diego"/>
    <s v="Jamul"/>
    <x v="9"/>
  </r>
  <r>
    <n v="2487"/>
    <s v="https://www.inc.com/profile/new-breed-marketing"/>
    <s v="New Breed Marketing"/>
    <s v="newbreedmarketing.com"/>
    <s v="5.2 Million"/>
    <n v="5200000"/>
    <n v="158.4255"/>
    <s v="Advertising &amp; Marketing"/>
    <n v="49"/>
    <n v="21"/>
    <e v="#REF!"/>
    <n v="2002"/>
    <n v="1"/>
    <s v=""/>
    <s v="-"/>
    <s v="Winooski"/>
    <x v="48"/>
  </r>
  <r>
    <n v="2488"/>
    <s v="https://www.inc.com/profile/superior-fireworks"/>
    <s v="Superior Fireworks"/>
    <s v="superiorfireworks.com"/>
    <s v="5.3 Million"/>
    <n v="5300000"/>
    <n v="158.42449999999999"/>
    <s v="Retail"/>
    <n v="12"/>
    <n v="4"/>
    <e v="#REF!"/>
    <n v="2001"/>
    <n v="4"/>
    <s v="Jacksonville, FL"/>
    <s v="Jacksonville"/>
    <s v="Orange Park"/>
    <x v="5"/>
  </r>
  <r>
    <n v="2489"/>
    <s v="https://www.inc.com/profile/sweet-peach-wax-sugaring-studio"/>
    <s v="Sweet Peach Wax &amp; Sugaring Studio"/>
    <s v="sweetpeachwax.com"/>
    <s v="2.5 Million"/>
    <n v="2500000"/>
    <n v="158.34569999999999"/>
    <s v="Consumer Products &amp; Services"/>
    <n v="38"/>
    <n v="27"/>
    <e v="#REF!"/>
    <n v="2012"/>
    <n v="3"/>
    <s v="Atlanta"/>
    <s v="Atlanta"/>
    <s v="Atlanta"/>
    <x v="13"/>
  </r>
  <r>
    <n v="2490"/>
    <s v="https://www.inc.com/profile/injured-gadgets"/>
    <s v="Injured Gadgets"/>
    <s v="injuredgadgets.com"/>
    <s v="23.4 Million"/>
    <n v="23400000"/>
    <n v="158.33459999999999"/>
    <s v="Business Products &amp; Services"/>
    <n v="34"/>
    <n v="10"/>
    <e v="#REF!"/>
    <n v="2009"/>
    <n v="2"/>
    <s v="Atlanta"/>
    <s v="Atlanta"/>
    <s v="NORCROSS"/>
    <x v="13"/>
  </r>
  <r>
    <n v="2491"/>
    <s v="https://www.inc.com/profile/lake-homes-realty"/>
    <s v="Lake Homes Realty"/>
    <s v="lakehomes.com"/>
    <s v="14.4 Million"/>
    <n v="14400000"/>
    <n v="158.28229999999999"/>
    <s v="Real Estate"/>
    <n v="135"/>
    <n v="45"/>
    <e v="#REF!"/>
    <n v="2009"/>
    <n v="3"/>
    <s v="Birmingham, AL"/>
    <s v="Birmingham"/>
    <s v="Hoover"/>
    <x v="23"/>
  </r>
  <r>
    <n v="2492"/>
    <s v="https://www.inc.com/profile/good-life-companies"/>
    <s v="Good Life Companies"/>
    <s v="goodlifeco.com"/>
    <s v="16.7 Million"/>
    <n v="16700000"/>
    <n v="158.1052"/>
    <s v="Financial Services"/>
    <n v="58"/>
    <n v="28"/>
    <e v="#REF!"/>
    <n v="2012"/>
    <n v="1"/>
    <s v=""/>
    <s v="-"/>
    <s v="Reading"/>
    <x v="4"/>
  </r>
  <r>
    <n v="2493"/>
    <s v="https://www.inc.com/profile/mavice"/>
    <s v="Mavice"/>
    <s v="mavice.com"/>
    <s v="15.7 Million"/>
    <n v="15700000"/>
    <n v="157.98240000000001"/>
    <s v="Software"/>
    <n v="25"/>
    <n v="15"/>
    <e v="#REF!"/>
    <n v="2002"/>
    <n v="5"/>
    <s v="Los Angeles"/>
    <s v="Los Angeles"/>
    <s v="Santa Monica"/>
    <x v="9"/>
  </r>
  <r>
    <n v="2494"/>
    <s v="https://www.inc.com/profile/amstill-roofing"/>
    <s v="Amstill Roofing"/>
    <s v="amstillroofing.com"/>
    <s v="5.4 Million"/>
    <n v="5400000"/>
    <n v="157.77189999999999"/>
    <s v="Construction"/>
    <n v="6"/>
    <n v="1"/>
    <e v="#REF!"/>
    <n v="1974"/>
    <n v="1"/>
    <s v="Houston"/>
    <s v="Houston"/>
    <s v="Houston"/>
    <x v="2"/>
  </r>
  <r>
    <n v="2495"/>
    <s v="https://www.inc.com/profile/chantel-ray-real-estate"/>
    <s v="Chantel Ray Real Estate"/>
    <s v="chantelrayhomes.com"/>
    <s v="10.6 Million"/>
    <n v="10600000"/>
    <n v="157.62"/>
    <s v="Real Estate"/>
    <n v="37"/>
    <n v="10"/>
    <e v="#REF!"/>
    <n v="2011"/>
    <n v="6"/>
    <s v="Virginia Beach"/>
    <s v="Virginia Beach"/>
    <s v="Virginia Beach"/>
    <x v="7"/>
  </r>
  <r>
    <n v="2496"/>
    <s v="https://www.inc.com/profile/pinpoint-payments"/>
    <s v="Pinpoint Payments"/>
    <s v="pinpointpayments.com"/>
    <s v="4.3 Million"/>
    <n v="4300000"/>
    <n v="157.59370000000001"/>
    <s v="Financial Services"/>
    <n v="7"/>
    <n v="3"/>
    <e v="#REF!"/>
    <n v="2013"/>
    <n v="2"/>
    <s v="New York City"/>
    <s v="New York City"/>
    <s v="Fresh Meadows"/>
    <x v="12"/>
  </r>
  <r>
    <n v="2497"/>
    <s v="https://www.inc.com/profile/on-the-map-marketing"/>
    <s v="On the Map Marketing"/>
    <s v="http://onthemapmarketing.com"/>
    <s v="4.1 Million"/>
    <n v="4099999.9999999995"/>
    <n v="157.5427"/>
    <s v="Advertising &amp; Marketing"/>
    <n v="30"/>
    <n v="5"/>
    <e v="#REF!"/>
    <n v="2009"/>
    <n v="3"/>
    <s v="Miami"/>
    <s v="Miami"/>
    <s v="Miami"/>
    <x v="5"/>
  </r>
  <r>
    <n v="2498"/>
    <s v="https://www.inc.com/profile/accttwo-shared-services"/>
    <s v="AcctTwo Shared Services"/>
    <s v="accttwo.com"/>
    <s v="14.3 Million"/>
    <n v="14300000"/>
    <n v="157.51859999999999"/>
    <s v="Financial Services"/>
    <n v="106"/>
    <n v="33"/>
    <e v="#REF!"/>
    <n v="2010"/>
    <n v="4"/>
    <s v="Houston"/>
    <s v="Houston"/>
    <s v="Houston"/>
    <x v="2"/>
  </r>
  <r>
    <n v="2499"/>
    <s v="https://www.inc.com/profile/wna-engineering"/>
    <s v="WNA Engineering"/>
    <s v="wnaengineering.com"/>
    <s v="2.7 Million"/>
    <n v="2700000"/>
    <n v="157.50479999999999"/>
    <s v="Engineering"/>
    <n v="30"/>
    <n v="11"/>
    <e v="#REF!"/>
    <n v="2015"/>
    <n v="1"/>
    <s v="Pittsburgh, PA"/>
    <s v="Pittsburgh"/>
    <s v="Portersville"/>
    <x v="4"/>
  </r>
  <r>
    <n v="2500"/>
    <s v="https://www.inc.com/profile/the-basement"/>
    <s v="The Basement"/>
    <s v="thebsmnt.com"/>
    <s v="11.1 Million"/>
    <n v="11100000"/>
    <n v="157.43"/>
    <s v="Advertising &amp; Marketing"/>
    <n v="35"/>
    <n v="16"/>
    <e v="#REF!"/>
    <n v="2007"/>
    <n v="5"/>
    <s v="Indianapolis, IN"/>
    <s v="Indianapolis"/>
    <s v="Indianapolis"/>
    <x v="33"/>
  </r>
  <r>
    <n v="2501"/>
    <s v="https://www.inc.com/profile/georgetown-home-care"/>
    <s v="Georgetown Home Care"/>
    <s v="georgetownhomecare.com"/>
    <s v="5.7 Million"/>
    <n v="5700000"/>
    <n v="157.42429999999999"/>
    <s v="Health"/>
    <n v="365"/>
    <n v="125"/>
    <e v="#REF!"/>
    <n v="2012"/>
    <n v="1"/>
    <s v="Washington, DC"/>
    <s v="Washington"/>
    <s v="Washington"/>
    <x v="34"/>
  </r>
  <r>
    <n v="2502"/>
    <s v="https://www.inc.com/profile/foster-crown"/>
    <s v="Foster Crown"/>
    <s v="fostercrown.com"/>
    <s v="2.1 Million"/>
    <n v="2100000"/>
    <n v="157.37989999999999"/>
    <s v="Health"/>
    <n v="8"/>
    <n v="2"/>
    <e v="#REF!"/>
    <n v="2012"/>
    <n v="1"/>
    <s v="Milwaukee"/>
    <s v="Milwaukee"/>
    <s v="Delafield"/>
    <x v="19"/>
  </r>
  <r>
    <n v="2503"/>
    <s v="https://www.inc.com/profile/green-star-exteriors"/>
    <s v="Green Star Exteriors"/>
    <s v="greenstarexteriors.com"/>
    <s v="10.3 Million"/>
    <n v="10300000"/>
    <n v="157.36799999999999"/>
    <s v="Construction"/>
    <n v="48"/>
    <n v="19"/>
    <e v="#REF!"/>
    <n v="2014"/>
    <n v="2"/>
    <s v="Philadelphia"/>
    <s v="Philadelphia"/>
    <s v="Holmes"/>
    <x v="4"/>
  </r>
  <r>
    <n v="2504"/>
    <s v="https://www.inc.com/profile/soundhouse-rentals"/>
    <s v="Soundhouse Rentals"/>
    <s v="soundhousenyc.com"/>
    <s v="2.9 Million"/>
    <n v="2900000"/>
    <n v="157.25470000000001"/>
    <s v="Business Products &amp; Services"/>
    <n v="32"/>
    <n v="10"/>
    <e v="#REF!"/>
    <n v="2013"/>
    <n v="1"/>
    <s v="New York City"/>
    <s v="New York City"/>
    <s v="Brooklyn"/>
    <x v="12"/>
  </r>
  <r>
    <n v="2505"/>
    <s v="https://www.inc.com/profile/hbr-consulting"/>
    <s v="HBR Consulting"/>
    <s v="hbrconsulting.com"/>
    <s v="70.8 Million"/>
    <n v="70800000"/>
    <n v="157.24639999999999"/>
    <s v="Business Products &amp; Services"/>
    <n v="300"/>
    <n v="120"/>
    <e v="#REF!"/>
    <n v="2011"/>
    <n v="1"/>
    <s v="Chicago"/>
    <s v="Chicago"/>
    <s v="Chicago"/>
    <x v="27"/>
  </r>
  <r>
    <n v="2506"/>
    <s v="https://www.inc.com/profile/webpt"/>
    <s v="WebPT"/>
    <s v="webpt.com"/>
    <s v="80.5 Million"/>
    <n v="80500000"/>
    <n v="157.2422"/>
    <s v="Software"/>
    <n v="513"/>
    <n v="263"/>
    <e v="#REF!"/>
    <n v="2008"/>
    <n v="7"/>
    <s v="Phoenix"/>
    <s v="Phoenix"/>
    <s v="Phoenix"/>
    <x v="0"/>
  </r>
  <r>
    <n v="2507"/>
    <s v="https://www.inc.com/profile/blue-wheel-media"/>
    <s v="Blue Wheel Media"/>
    <s v="bluewheelmedia.com"/>
    <s v="3.1 Million"/>
    <n v="3100000"/>
    <n v="157.22239999999999"/>
    <s v="Advertising &amp; Marketing"/>
    <n v="31"/>
    <n v="9"/>
    <e v="#REF!"/>
    <n v="2011"/>
    <n v="1"/>
    <s v="Detroit"/>
    <s v="Detroit"/>
    <s v="Birmingham"/>
    <x v="20"/>
  </r>
  <r>
    <n v="2508"/>
    <s v="https://www.inc.com/profile/bullseye-strategy"/>
    <s v="Bullseye Strategy"/>
    <s v="bullseyestrategy.com"/>
    <s v="3.9 Million"/>
    <n v="3900000"/>
    <n v="157.1549"/>
    <s v="Advertising &amp; Marketing"/>
    <n v="13"/>
    <n v="11"/>
    <e v="#REF!"/>
    <n v="2009"/>
    <n v="1"/>
    <s v="Miami"/>
    <s v="Miami"/>
    <s v="Ft. Lauderdale"/>
    <x v="5"/>
  </r>
  <r>
    <n v="2509"/>
    <s v="https://www.inc.com/profile/canvs"/>
    <s v="Canvs"/>
    <s v="canvs.ai"/>
    <s v="3.7 Million"/>
    <n v="3700000"/>
    <n v="157.1516"/>
    <s v="Software"/>
    <n v="28"/>
    <n v="15"/>
    <e v="#REF!"/>
    <n v="2014"/>
    <n v="1"/>
    <s v="New York City"/>
    <s v="New York City"/>
    <s v="New York City"/>
    <x v="12"/>
  </r>
  <r>
    <n v="2510"/>
    <s v="https://www.inc.com/profile/anders-group"/>
    <s v="Anders Group"/>
    <s v="andersgroup.org"/>
    <s v="18.2 Million"/>
    <n v="18200000"/>
    <n v="157.10130000000001"/>
    <s v="Health"/>
    <n v="30"/>
    <n v="8"/>
    <e v="#REF!"/>
    <n v="2010"/>
    <n v="1"/>
    <s v="Dallas"/>
    <s v="Dallas"/>
    <s v="Irving"/>
    <x v="2"/>
  </r>
  <r>
    <n v="2511"/>
    <s v="https://www.inc.com/profile/michael-hyatt-company"/>
    <s v="Michael Hyatt &amp; Company"/>
    <s v="michaelhyatt.com"/>
    <s v="13.7 Million"/>
    <n v="13700000"/>
    <n v="156.94839999999999"/>
    <s v="Business Products &amp; Services"/>
    <n v="28"/>
    <n v="6"/>
    <e v="#REF!"/>
    <n v="2012"/>
    <n v="1"/>
    <s v="Nashville"/>
    <s v="Nashville"/>
    <s v="Franklin"/>
    <x v="1"/>
  </r>
  <r>
    <n v="2512"/>
    <s v="https://www.inc.com/profile/exponential-property-group"/>
    <s v="Exponential Property Group"/>
    <s v="exppg.com"/>
    <s v="40.4 Million"/>
    <n v="40400000"/>
    <n v="156.90889999999999"/>
    <s v="Real Estate"/>
    <n v="150"/>
    <n v="34"/>
    <e v="#REF!"/>
    <n v="2011"/>
    <n v="1"/>
    <s v="Dallas"/>
    <s v="Dallas"/>
    <s v="Southlake"/>
    <x v="2"/>
  </r>
  <r>
    <n v="2513"/>
    <s v="https://www.inc.com/profile/gp-flooring-solutions"/>
    <s v="GP Flooring Solutions"/>
    <s v="http://gpflooringsolutions.com"/>
    <s v="15.4 Million"/>
    <n v="15400000"/>
    <n v="156.88300000000001"/>
    <s v="Construction"/>
    <n v="34"/>
    <n v="8"/>
    <e v="#REF!"/>
    <n v="1989"/>
    <n v="1"/>
    <s v="Rochester, NY"/>
    <s v="Rochester"/>
    <s v="Rochester"/>
    <x v="12"/>
  </r>
  <r>
    <n v="2514"/>
    <s v="https://www.inc.com/profile/belay"/>
    <s v="Belay"/>
    <s v="http://belaysolutions.com"/>
    <s v="20.4 Million"/>
    <n v="20400000"/>
    <n v="156.81729999999999"/>
    <s v="Business Products &amp; Services"/>
    <n v="62"/>
    <n v="57"/>
    <e v="#REF!"/>
    <n v="2010"/>
    <n v="3"/>
    <s v="Atlanta"/>
    <s v="Atlanta"/>
    <s v="Atlanta"/>
    <x v="13"/>
  </r>
  <r>
    <n v="2515"/>
    <s v="https://www.inc.com/profile/myriad-mobile"/>
    <s v="Myriad Mobile"/>
    <s v="myriadmobile.com"/>
    <s v="6.2 Million"/>
    <n v="6200000"/>
    <n v="156.7945"/>
    <s v="Software"/>
    <n v="87"/>
    <n v="29"/>
    <e v="#REF!"/>
    <n v="2011"/>
    <n v="4"/>
    <s v=""/>
    <s v="-"/>
    <s v="Fargo"/>
    <x v="30"/>
  </r>
  <r>
    <n v="2516"/>
    <s v="https://www.inc.com/profile/shaycore-enterprises"/>
    <s v="ShayCore Enterprises"/>
    <s v="shaycore.com"/>
    <s v="28 Million"/>
    <n v="28000000"/>
    <n v="156.7364"/>
    <s v="Construction"/>
    <n v="85"/>
    <n v="22"/>
    <e v="#REF!"/>
    <n v="2008"/>
    <n v="5"/>
    <s v="Jacksonville, FL"/>
    <s v="Jacksonville"/>
    <s v="Jacksonville"/>
    <x v="5"/>
  </r>
  <r>
    <n v="2517"/>
    <s v="https://www.inc.com/profile/orases"/>
    <s v="Orases"/>
    <s v="orases.com"/>
    <s v="4.1 Million"/>
    <n v="4099999.9999999995"/>
    <n v="156.6814"/>
    <s v="Software"/>
    <n v="25"/>
    <n v="13"/>
    <e v="#REF!"/>
    <n v="2000"/>
    <n v="2"/>
    <s v="Washington, DC"/>
    <s v="Washington"/>
    <s v="Frederick"/>
    <x v="21"/>
  </r>
  <r>
    <n v="2518"/>
    <s v="https://www.inc.com/profile/zmac-transportation"/>
    <s v="ZMAC Transportation"/>
    <s v="zmactransport.com"/>
    <s v="32 Million"/>
    <n v="32000000"/>
    <n v="156.53380000000001"/>
    <s v="Logistics &amp; Transportation"/>
    <n v="81"/>
    <n v="33"/>
    <e v="#REF!"/>
    <n v="2010"/>
    <n v="4"/>
    <s v=""/>
    <s v="-"/>
    <s v="Racine"/>
    <x v="19"/>
  </r>
  <r>
    <n v="2519"/>
    <s v="https://www.inc.com/profile/cvp-customer-value-partners"/>
    <s v="CVP (Customer Value Partners)"/>
    <s v="cvpcorp.com"/>
    <s v="74.1 Million"/>
    <n v="74100000"/>
    <n v="156.4915"/>
    <s v="Business Products &amp; Services"/>
    <n v="330"/>
    <n v="138"/>
    <e v="#REF!"/>
    <n v="2003"/>
    <n v="9"/>
    <s v="Washington, DC"/>
    <s v="Washington"/>
    <s v="Fairfax"/>
    <x v="7"/>
  </r>
  <r>
    <n v="2520"/>
    <s v="https://www.inc.com/profile/quicklotz-liquidations"/>
    <s v="Quicklotz Liquidations"/>
    <s v="quicklotz.com"/>
    <s v="2.8 Million"/>
    <n v="2800000"/>
    <n v="156.2764"/>
    <s v="Retail"/>
    <n v="15"/>
    <n v="3"/>
    <e v="#REF!"/>
    <n v="2010"/>
    <n v="1"/>
    <s v=""/>
    <s v="-"/>
    <s v="Rutherfordton"/>
    <x v="18"/>
  </r>
  <r>
    <n v="2521"/>
    <s v="https://www.inc.com/profile/linkedselling"/>
    <s v="LinkedSelling"/>
    <s v="linkedselling.com"/>
    <s v="6.3 Million"/>
    <n v="6300000"/>
    <n v="156.2551"/>
    <s v="Advertising &amp; Marketing"/>
    <n v="40"/>
    <n v="19"/>
    <e v="#REF!"/>
    <n v="2010"/>
    <n v="4"/>
    <s v="St. Louis, MO-IL"/>
    <s v="St. Louis"/>
    <s v="St Louis"/>
    <x v="32"/>
  </r>
  <r>
    <n v="2522"/>
    <s v="https://www.inc.com/profile/kajabi"/>
    <s v="Kajabi"/>
    <s v="kajabi.com"/>
    <s v="18.2 Million"/>
    <n v="18200000"/>
    <n v="156.24260000000001"/>
    <s v="Software"/>
    <n v="44"/>
    <n v="21"/>
    <e v="#REF!"/>
    <n v="2009"/>
    <n v="5"/>
    <s v="Los Angeles"/>
    <s v="Los Angeles"/>
    <s v="Irvine"/>
    <x v="9"/>
  </r>
  <r>
    <n v="2523"/>
    <s v="https://www.inc.com/profile/karsun-solutions"/>
    <s v="Karsun Solutions"/>
    <s v="karsun-llc.com"/>
    <s v="57.6 Million"/>
    <n v="57600000"/>
    <n v="156.1807"/>
    <s v="Government Services"/>
    <n v="290"/>
    <n v="76"/>
    <e v="#REF!"/>
    <n v="2009"/>
    <n v="5"/>
    <s v="Washington, DC"/>
    <s v="Washington"/>
    <s v="Herndon"/>
    <x v="7"/>
  </r>
  <r>
    <n v="2524"/>
    <s v="https://www.inc.com/profile/stp-investment-services"/>
    <s v="STP Investment Services"/>
    <s v="stpis.com"/>
    <s v="12.6 Million"/>
    <n v="12600000"/>
    <n v="155.94120000000001"/>
    <s v="Financial Services"/>
    <n v="130"/>
    <n v="34"/>
    <e v="#REF!"/>
    <n v="2008"/>
    <n v="2"/>
    <s v="Philadelphia"/>
    <s v="Philadelphia"/>
    <s v="West Chester"/>
    <x v="4"/>
  </r>
  <r>
    <n v="2525"/>
    <s v="https://www.inc.com/profile/less-annoying-software"/>
    <s v="Less Annoying Software"/>
    <s v="lessannoyingcrm.com"/>
    <s v="2.1 Million"/>
    <n v="2100000"/>
    <n v="155.86689999999999"/>
    <s v="Software"/>
    <n v="17"/>
    <n v="8"/>
    <e v="#REF!"/>
    <n v="2009"/>
    <n v="1"/>
    <s v="St. Louis, MO-IL"/>
    <s v="St. Louis"/>
    <s v="St. Louis"/>
    <x v="32"/>
  </r>
  <r>
    <n v="2526"/>
    <s v="https://www.inc.com/profile/keono"/>
    <s v="keono"/>
    <s v="keono.com"/>
    <s v="8.6 Million"/>
    <n v="8600000"/>
    <n v="155.76079999999999"/>
    <s v="Advertising &amp; Marketing"/>
    <n v="20"/>
    <n v="8"/>
    <e v="#REF!"/>
    <n v="2011"/>
    <n v="4"/>
    <s v="Chicago"/>
    <s v="Chicago"/>
    <s v="elmhurst"/>
    <x v="27"/>
  </r>
  <r>
    <n v="2527"/>
    <s v="https://www.inc.com/profile/bisonoffice"/>
    <s v="BisonOffice"/>
    <s v="bisonoffice.com"/>
    <s v="43.8 Million"/>
    <n v="43800000"/>
    <n v="155.63499999999999"/>
    <s v="Retail"/>
    <n v="20"/>
    <n v="10"/>
    <e v="#REF!"/>
    <n v="2011"/>
    <n v="3"/>
    <s v="Chicago"/>
    <s v="Chicago"/>
    <s v="North Riverside"/>
    <x v="27"/>
  </r>
  <r>
    <n v="2528"/>
    <s v="https://www.inc.com/profile/sullivan-engineering"/>
    <s v="Sullivan Engineering"/>
    <s v="sullivanengineeringllc.com"/>
    <s v="4.8 Million"/>
    <n v="4800000"/>
    <n v="155.45699999999999"/>
    <s v="Engineering"/>
    <n v="26"/>
    <n v="10"/>
    <e v="#REF!"/>
    <n v="2010"/>
    <n v="3"/>
    <s v="New York City"/>
    <s v="New York City"/>
    <s v="New York"/>
    <x v="12"/>
  </r>
  <r>
    <n v="2529"/>
    <s v="https://www.inc.com/profile/aspirent"/>
    <s v="Aspirent"/>
    <s v="aspirent.com"/>
    <s v="15.6 Million"/>
    <n v="15600000"/>
    <n v="155.4306"/>
    <s v="IT Management"/>
    <n v="85"/>
    <n v="45"/>
    <e v="#REF!"/>
    <n v="2012"/>
    <n v="4"/>
    <s v="Atlanta"/>
    <s v="Atlanta"/>
    <s v="Atlanta"/>
    <x v="13"/>
  </r>
  <r>
    <n v="2530"/>
    <s v="https://www.inc.com/profile/material-handling-services"/>
    <s v="Material Handling Services"/>
    <s v="mhs-corp.com"/>
    <s v="694.4 Million"/>
    <n v="694400000"/>
    <n v="155.35489999999999"/>
    <s v="Business Products &amp; Services"/>
    <n v="1699"/>
    <n v="1378"/>
    <e v="#REF!"/>
    <n v="2001"/>
    <n v="6"/>
    <s v=""/>
    <s v="-"/>
    <s v="Perrysburg"/>
    <x v="8"/>
  </r>
  <r>
    <n v="2531"/>
    <s v="https://www.inc.com/profile/clutch-holdings"/>
    <s v="Clutch Holdings"/>
    <s v="clutch.com"/>
    <s v="14.2 Million"/>
    <n v="14200000"/>
    <n v="155.3289"/>
    <s v="Software"/>
    <n v="50"/>
    <n v="48"/>
    <e v="#REF!"/>
    <n v="2012"/>
    <n v="3"/>
    <s v="Philadelphia"/>
    <s v="Philadelphia"/>
    <s v="Ambler"/>
    <x v="4"/>
  </r>
  <r>
    <n v="2532"/>
    <s v="https://www.inc.com/profile/skyverge"/>
    <s v="SkyVerge"/>
    <s v="skyverge.com"/>
    <s v="3.8 Million"/>
    <n v="3800000"/>
    <n v="155.0599"/>
    <s v="Software"/>
    <n v="21"/>
    <n v="7"/>
    <e v="#REF!"/>
    <n v="2013"/>
    <n v="2"/>
    <s v=""/>
    <s v="-"/>
    <s v="King of Prussia"/>
    <x v="4"/>
  </r>
  <r>
    <n v="2533"/>
    <s v="https://www.inc.com/profile/bell-media"/>
    <s v="Bell Media"/>
    <s v="gobellmedia.com"/>
    <s v="9.1 Million"/>
    <n v="9100000"/>
    <n v="155.0395"/>
    <s v="Advertising &amp; Marketing"/>
    <n v="58"/>
    <n v="26"/>
    <e v="#REF!"/>
    <n v="2008"/>
    <n v="5"/>
    <s v="Birmingham, AL"/>
    <s v="Birmingham"/>
    <s v="Birmingham"/>
    <x v="23"/>
  </r>
  <r>
    <n v="2534"/>
    <s v="https://www.inc.com/profile/eligo-energy"/>
    <s v="Eligo Energy"/>
    <s v="eligoenergy.com"/>
    <s v="82.6 Million"/>
    <n v="82600000"/>
    <n v="154.9948"/>
    <s v="Energy"/>
    <n v="62"/>
    <n v="18"/>
    <e v="#REF!"/>
    <n v="2012"/>
    <n v="3"/>
    <s v="Chicago"/>
    <s v="Chicago"/>
    <s v="Chicago"/>
    <x v="27"/>
  </r>
  <r>
    <n v="2535"/>
    <s v="https://www.inc.com/profile/nuventra-pharma-sciences"/>
    <s v="Nuventra Pharma Sciences"/>
    <s v="nuventra.com"/>
    <s v="15.6 Million"/>
    <n v="15600000"/>
    <n v="154.96369999999999"/>
    <s v="Health"/>
    <n v="56"/>
    <n v="38"/>
    <e v="#REF!"/>
    <n v="2008"/>
    <n v="6"/>
    <s v="Durham, NC"/>
    <s v="Durham"/>
    <s v="Durham"/>
    <x v="18"/>
  </r>
  <r>
    <n v="2536"/>
    <s v="https://www.inc.com/profile/atlantic-blue-water-services"/>
    <s v="Atlantic Blue Water Services"/>
    <s v="atlanticbluewaterservices.com"/>
    <s v="3.8 Million"/>
    <n v="3800000"/>
    <n v="154.8854"/>
    <s v="Business Products &amp; Services"/>
    <n v="24"/>
    <n v="11"/>
    <e v="#REF!"/>
    <n v="1994"/>
    <n v="2"/>
    <s v="Baltimore"/>
    <s v="Baltimore"/>
    <s v="Westminster"/>
    <x v="21"/>
  </r>
  <r>
    <n v="2537"/>
    <s v="https://www.inc.com/profile/skyword"/>
    <s v="Skyword"/>
    <s v="skyword.com"/>
    <s v="24.9 Million"/>
    <n v="24900000"/>
    <n v="154.73419999999999"/>
    <s v="Advertising &amp; Marketing"/>
    <n v="215"/>
    <n v="150"/>
    <e v="#REF!"/>
    <n v="2010"/>
    <n v="2"/>
    <s v="Boston"/>
    <s v="Boston"/>
    <s v="Boston"/>
    <x v="24"/>
  </r>
  <r>
    <n v="2538"/>
    <s v="https://www.inc.com/profile/executech"/>
    <s v="Executech"/>
    <s v="executech.com"/>
    <s v="26.7 Million"/>
    <n v="26700000"/>
    <n v="154.70580000000001"/>
    <s v="IT Management"/>
    <n v="127"/>
    <n v="52"/>
    <e v="#REF!"/>
    <n v="1999"/>
    <n v="7"/>
    <s v="Salt Lake City"/>
    <s v="Salt Lake City"/>
    <s v="South Jordan"/>
    <x v="16"/>
  </r>
  <r>
    <n v="2539"/>
    <s v="https://www.inc.com/profile/ultimate-jet-vacations"/>
    <s v="Ultimate Jet Vacations"/>
    <s v="ultimatejetvacations.com"/>
    <s v="44.4 Million"/>
    <n v="44400000"/>
    <n v="154.51669999999999"/>
    <s v="Travel &amp; Hospitality"/>
    <n v="33"/>
    <n v="15"/>
    <e v="#REF!"/>
    <n v="2012"/>
    <n v="4"/>
    <s v="Miami"/>
    <s v="Miami"/>
    <s v="Aventura"/>
    <x v="5"/>
  </r>
  <r>
    <n v="2540"/>
    <s v="https://www.inc.com/profile/surdi-enterprise"/>
    <s v="Surdi Enterprise"/>
    <s v="purecleanseattle.com"/>
    <s v="3.8 Million"/>
    <n v="3800000"/>
    <n v="154.49090000000001"/>
    <s v="Consumer Products &amp; Services"/>
    <n v="25"/>
    <n v="8"/>
    <e v="#REF!"/>
    <n v="2008"/>
    <n v="2"/>
    <s v="Seattle"/>
    <s v="Seattle"/>
    <s v="WOODINVILLE"/>
    <x v="11"/>
  </r>
  <r>
    <n v="2541"/>
    <s v="https://www.inc.com/profile/clearent"/>
    <s v="Clearent"/>
    <s v="clearent.com"/>
    <s v="408 Million"/>
    <n v="408000000"/>
    <n v="154.3741"/>
    <s v="Financial Services"/>
    <n v="570"/>
    <n v="172"/>
    <e v="#REF!"/>
    <n v="2005"/>
    <n v="8"/>
    <s v="St. Louis, MO-IL"/>
    <s v="St. Louis"/>
    <s v="Clayton"/>
    <x v="32"/>
  </r>
  <r>
    <n v="2542"/>
    <s v="https://www.inc.com/profile/a-head-for-profits"/>
    <s v="A Head For Profits"/>
    <s v="aheadforprofits.com"/>
    <s v="8.9 Million"/>
    <n v="8900000"/>
    <n v="154.26820000000001"/>
    <s v="Business Products &amp; Services"/>
    <n v="255"/>
    <n v="95"/>
    <e v="#REF!"/>
    <n v="2011"/>
    <n v="1"/>
    <s v="Nashville"/>
    <s v="Nashville"/>
    <s v="Nashville"/>
    <x v="1"/>
  </r>
  <r>
    <n v="2543"/>
    <s v="https://www.inc.com/profile/health-carousel"/>
    <s v="Health Carousel"/>
    <s v="healthcarousel.com"/>
    <s v="214.1 Million"/>
    <n v="214100000"/>
    <n v="154.26779999999999"/>
    <s v="Health"/>
    <n v="386"/>
    <n v="102"/>
    <e v="#REF!"/>
    <n v="2004"/>
    <n v="4"/>
    <s v="Cincinnati"/>
    <s v="Cincinnati"/>
    <s v="Cincinnati"/>
    <x v="8"/>
  </r>
  <r>
    <n v="2544"/>
    <s v="https://www.inc.com/profile/rr-appliance-services"/>
    <s v="RR Appliance Services"/>
    <s v="rrapplianceservices.com"/>
    <s v="2.4 Million"/>
    <n v="2400000"/>
    <n v="154.25200000000001"/>
    <s v="Consumer Products &amp; Services"/>
    <n v="30"/>
    <n v="4"/>
    <e v="#REF!"/>
    <n v="2008"/>
    <n v="1"/>
    <s v="Miami"/>
    <s v="Miami"/>
    <s v="Hialeah"/>
    <x v="5"/>
  </r>
  <r>
    <n v="2545"/>
    <s v="https://www.inc.com/profile/pci-group"/>
    <s v="PCI Group"/>
    <s v="pcigroup.com"/>
    <s v="52.3 Million"/>
    <n v="52300000"/>
    <n v="154.24870000000001"/>
    <s v="Business Products &amp; Services"/>
    <n v="313"/>
    <n v="226"/>
    <e v="#REF!"/>
    <n v="1970"/>
    <n v="4"/>
    <s v="Charlotte"/>
    <s v="Charlotte"/>
    <s v="Fort Mill"/>
    <x v="37"/>
  </r>
  <r>
    <n v="2546"/>
    <s v="https://www.inc.com/profile/eclipse-brand-builders"/>
    <s v="Eclipse Brand Builders"/>
    <s v="eclipsebrandbuilders.com"/>
    <s v="9.8 Million"/>
    <n v="9800000"/>
    <n v="154.0917"/>
    <s v="Business Products &amp; Services"/>
    <n v="20"/>
    <n v="9"/>
    <e v="#REF!"/>
    <n v="2013"/>
    <n v="2"/>
    <s v="Atlanta"/>
    <s v="Atlanta"/>
    <s v="Suwanee"/>
    <x v="13"/>
  </r>
  <r>
    <n v="2547"/>
    <s v="https://www.inc.com/profile/northern-planet"/>
    <s v="Northern Planet"/>
    <s v="partybell.com"/>
    <s v="3.5 Million"/>
    <n v="3500000"/>
    <n v="153.95519999999999"/>
    <s v="Retail"/>
    <n v="1"/>
    <n v="1"/>
    <e v="#REF!"/>
    <n v="2005"/>
    <n v="2"/>
    <s v=""/>
    <s v="-"/>
    <s v="Beaverton"/>
    <x v="40"/>
  </r>
  <r>
    <n v="2548"/>
    <s v="https://www.inc.com/profile/adtheorent"/>
    <s v="AdTheorent"/>
    <s v="adtheorent.com"/>
    <s v="106.9 Million"/>
    <n v="106900000"/>
    <n v="153.8836"/>
    <s v="Advertising &amp; Marketing"/>
    <n v="181"/>
    <n v="107"/>
    <e v="#REF!"/>
    <n v="2011"/>
    <n v="5"/>
    <s v="New York City"/>
    <s v="New York City"/>
    <s v="New York"/>
    <x v="12"/>
  </r>
  <r>
    <n v="2549"/>
    <s v="https://www.inc.com/profile/career-start"/>
    <s v="Career Start"/>
    <s v="careerstartny.com"/>
    <s v="26 Million"/>
    <n v="26000000"/>
    <n v="153.85820000000001"/>
    <s v="Human Resources"/>
    <n v="32"/>
    <n v="10"/>
    <e v="#REF!"/>
    <n v="2007"/>
    <n v="3"/>
    <s v="Rochester, NY"/>
    <s v="Rochester"/>
    <s v="Rochester"/>
    <x v="12"/>
  </r>
  <r>
    <n v="2550"/>
    <s v="https://www.inc.com/profile/mid-america-logistics"/>
    <s v="Mid America Logistics"/>
    <s v="midamlogistics.com"/>
    <s v="113 Million"/>
    <n v="113000000"/>
    <n v="153.82939999999999"/>
    <s v="Logistics &amp; Transportation"/>
    <n v="130"/>
    <n v="25"/>
    <e v="#REF!"/>
    <n v="2007"/>
    <n v="4"/>
    <s v="St. Louis, MO-IL"/>
    <s v="St. Louis"/>
    <s v="Fenton"/>
    <x v="32"/>
  </r>
  <r>
    <n v="2551"/>
    <s v="https://www.inc.com/profile/roz-marketing-group"/>
    <s v="Roz Marketing Group"/>
    <s v="rozstrategies.com"/>
    <s v="2.5 Million"/>
    <n v="2500000"/>
    <n v="153.75219999999999"/>
    <s v="Business Products &amp; Services"/>
    <n v="4"/>
    <n v="4"/>
    <e v="#REF!"/>
    <n v="2014"/>
    <n v="1"/>
    <s v="Los Angeles"/>
    <s v="Los Angeles"/>
    <s v="Studio City"/>
    <x v="9"/>
  </r>
  <r>
    <n v="2552"/>
    <s v="https://www.inc.com/profile/grsi"/>
    <s v="GRSi"/>
    <s v="grsi.com"/>
    <s v="53.4 Million"/>
    <n v="53400000"/>
    <n v="153.50389999999999"/>
    <s v="Government Services"/>
    <n v="479"/>
    <n v="240"/>
    <e v="#REF!"/>
    <n v="2000"/>
    <n v="5"/>
    <s v="Washington, DC"/>
    <s v="Washington"/>
    <s v="Frederick"/>
    <x v="21"/>
  </r>
  <r>
    <n v="2553"/>
    <s v="https://www.inc.com/profile/creative-marketing-resources"/>
    <s v="Creative Marketing Resources"/>
    <s v="cmredge.com"/>
    <s v="4.2 Million"/>
    <n v="4200000"/>
    <n v="153.44450000000001"/>
    <s v="Advertising &amp; Marketing"/>
    <n v="20"/>
    <n v="5"/>
    <e v="#REF!"/>
    <n v="1995"/>
    <n v="2"/>
    <s v="Milwaukee"/>
    <s v="Milwaukee"/>
    <s v="Milwaukee"/>
    <x v="19"/>
  </r>
  <r>
    <n v="2554"/>
    <s v="https://www.inc.com/profile/escalon-services"/>
    <s v="Escalon Services"/>
    <s v="escalon.services"/>
    <s v="15.1 Million"/>
    <n v="15100000"/>
    <n v="153.41650000000001"/>
    <s v="Business Products &amp; Services"/>
    <n v="206"/>
    <n v="131"/>
    <e v="#REF!"/>
    <n v="2006"/>
    <n v="2"/>
    <s v="San Jose"/>
    <s v="San Jose"/>
    <s v="Palo Alto"/>
    <x v="9"/>
  </r>
  <r>
    <n v="2555"/>
    <s v="https://www.inc.com/profile/franpos"/>
    <s v="Franpos"/>
    <s v="franpos.com"/>
    <s v="2.4 Million"/>
    <n v="2400000"/>
    <n v="153.3946"/>
    <s v="Software"/>
    <n v="25"/>
    <n v="8"/>
    <e v="#REF!"/>
    <n v="2012"/>
    <n v="1"/>
    <s v="San Jose"/>
    <s v="San Jose"/>
    <s v="Santa Clara"/>
    <x v="9"/>
  </r>
  <r>
    <n v="2556"/>
    <s v="https://www.inc.com/profile/tectonic-audio-labs"/>
    <s v="Tectonic Audio Labs"/>
    <s v="tectonicaudiolabs.com"/>
    <s v="4.4 Million"/>
    <n v="4400000"/>
    <n v="153.3623"/>
    <s v="Consumer Products &amp; Services"/>
    <n v="25"/>
    <n v="10"/>
    <e v="#REF!"/>
    <n v="2012"/>
    <n v="1"/>
    <s v="Seattle"/>
    <s v="Seattle"/>
    <s v="Woodinville"/>
    <x v="11"/>
  </r>
  <r>
    <n v="2557"/>
    <s v="https://www.inc.com/profile/jax-refrigeration"/>
    <s v="JAX Refrigeration"/>
    <s v="jaxrefrigeration.com"/>
    <s v="82 Million"/>
    <n v="82000000"/>
    <n v="153.3169"/>
    <s v="Construction"/>
    <n v="187"/>
    <n v="110"/>
    <e v="#REF!"/>
    <n v="2010"/>
    <n v="3"/>
    <s v="Jacksonville, FL"/>
    <s v="Jacksonville"/>
    <s v="JACKSONVILLE BEACH"/>
    <x v="5"/>
  </r>
  <r>
    <n v="2558"/>
    <s v="https://www.inc.com/profile/tridiuum"/>
    <s v="Tridiuum"/>
    <s v="tridiuum.com"/>
    <s v="5 Million"/>
    <n v="5000000"/>
    <n v="153.14279999999999"/>
    <s v="Software"/>
    <n v="26"/>
    <n v="15"/>
    <e v="#REF!"/>
    <n v="2000"/>
    <n v="1"/>
    <s v="Philadelphia"/>
    <s v="Philadelphia"/>
    <s v="Philadelphia"/>
    <x v="4"/>
  </r>
  <r>
    <n v="2559"/>
    <s v="https://www.inc.com/profile/human-element"/>
    <s v="Human Element"/>
    <s v="human-element.com"/>
    <s v="4.7 Million"/>
    <n v="4700000"/>
    <n v="153.0821"/>
    <s v="IT System Development"/>
    <n v="38"/>
    <n v="15"/>
    <e v="#REF!"/>
    <n v="2005"/>
    <n v="3"/>
    <s v="Ann Arbor, MI"/>
    <s v="Ann Arbor"/>
    <s v="Ann Arbor"/>
    <x v="20"/>
  </r>
  <r>
    <n v="2560"/>
    <s v="https://www.inc.com/profile/integrhythm"/>
    <s v="Integrhythm"/>
    <s v="inry.com"/>
    <s v="8.3 Million"/>
    <n v="8300000.0000000009"/>
    <n v="153.00700000000001"/>
    <s v="IT Management"/>
    <n v="85"/>
    <n v="25"/>
    <e v="#REF!"/>
    <n v="2011"/>
    <n v="3"/>
    <s v="Minneapolis"/>
    <s v="Minneapolis"/>
    <s v="Minneapolis"/>
    <x v="22"/>
  </r>
  <r>
    <n v="2561"/>
    <s v="https://www.inc.com/profile/cinergy-entertainment"/>
    <s v="Cinergy Entertainment"/>
    <s v="cinergy.com"/>
    <s v="45.7 Million"/>
    <n v="45700000"/>
    <n v="152.97739999999999"/>
    <s v="Consumer Products &amp; Services"/>
    <n v="785"/>
    <n v="184"/>
    <e v="#REF!"/>
    <n v="2008"/>
    <n v="1"/>
    <s v="Dallas"/>
    <s v="Dallas"/>
    <s v="Dallas"/>
    <x v="2"/>
  </r>
  <r>
    <n v="2562"/>
    <s v="https://www.inc.com/profile/compassmsp"/>
    <s v="CompassMSP"/>
    <s v="compassmsp.com"/>
    <s v="6.6 Million"/>
    <n v="6600000"/>
    <n v="152.95769999999999"/>
    <s v="IT Management"/>
    <n v="58"/>
    <n v="7"/>
    <e v="#REF!"/>
    <n v="2004"/>
    <n v="1"/>
    <s v="Jacksonville, FL"/>
    <s v="Jacksonville"/>
    <s v="Jacksonville"/>
    <x v="5"/>
  </r>
  <r>
    <n v="2563"/>
    <s v="https://www.inc.com/profile/apps-solutions"/>
    <s v="Apps Solutions"/>
    <s v="http://appssolutionsinc.com"/>
    <s v="16.3 Million"/>
    <n v="16300000"/>
    <n v="152.9066"/>
    <s v="IT System Development"/>
    <n v="145"/>
    <n v="43"/>
    <e v="#REF!"/>
    <n v="2010"/>
    <n v="4"/>
    <s v="Detroit"/>
    <s v="Detroit"/>
    <s v="TROY"/>
    <x v="20"/>
  </r>
  <r>
    <n v="2564"/>
    <s v="https://www.inc.com/profile/fatbeam"/>
    <s v="Fatbeam"/>
    <s v="fatbeam.com"/>
    <s v="7.1 Million"/>
    <n v="7100000"/>
    <n v="152.90029999999999"/>
    <s v="Telecommunications"/>
    <n v="25"/>
    <n v="14"/>
    <e v="#REF!"/>
    <n v="2010"/>
    <n v="3"/>
    <s v=""/>
    <s v="-"/>
    <s v="Coeur D Alene"/>
    <x v="15"/>
  </r>
  <r>
    <n v="2565"/>
    <s v="https://www.inc.com/profile/demanddrive"/>
    <s v="demandDrive"/>
    <s v="demanddrive.com"/>
    <s v="6.1 Million"/>
    <n v="6100000"/>
    <n v="152.8603"/>
    <s v="Advertising &amp; Marketing"/>
    <n v="65"/>
    <n v="35"/>
    <e v="#REF!"/>
    <n v="2011"/>
    <n v="2"/>
    <s v="Boston"/>
    <s v="Boston"/>
    <s v="Waltham"/>
    <x v="24"/>
  </r>
  <r>
    <n v="2566"/>
    <s v="https://www.inc.com/profile/woodridge-advisors"/>
    <s v="Woodridge Advisors"/>
    <s v="woodridgesoftware.com"/>
    <s v="2.4 Million"/>
    <n v="2400000"/>
    <n v="152.7867"/>
    <s v="Software"/>
    <n v="18"/>
    <n v="7"/>
    <e v="#REF!"/>
    <n v="2012"/>
    <n v="1"/>
    <s v="Denver"/>
    <s v="Denver"/>
    <s v="Golden"/>
    <x v="10"/>
  </r>
  <r>
    <n v="2567"/>
    <s v="https://www.inc.com/profile/open-systems-healthcare"/>
    <s v="Open Systems Healthcare"/>
    <s v="opensystemshealthcare.com"/>
    <s v="70.1 Million"/>
    <n v="70100000"/>
    <n v="152.6224"/>
    <s v="Health"/>
    <n v="1950"/>
    <n v="1000"/>
    <e v="#REF!"/>
    <n v="2011"/>
    <n v="1"/>
    <s v="Philadelphia"/>
    <s v="Philadelphia"/>
    <s v="Philadelphia"/>
    <x v="4"/>
  </r>
  <r>
    <n v="2568"/>
    <s v="https://www.inc.com/profile/perfusioncom"/>
    <s v="Perfusion.com"/>
    <s v="perfusion.com"/>
    <s v="25.4 Million"/>
    <n v="25400000"/>
    <n v="152.61789999999999"/>
    <s v="Health"/>
    <n v="120"/>
    <n v="48"/>
    <e v="#REF!"/>
    <n v="2001"/>
    <n v="1"/>
    <s v=""/>
    <s v="-"/>
    <s v="Fort Myers"/>
    <x v="5"/>
  </r>
  <r>
    <n v="2569"/>
    <s v="https://www.inc.com/profile/diligent-corporation"/>
    <s v="Diligent Corporation"/>
    <s v="diligent.com"/>
    <s v="250.9 Million"/>
    <n v="250900000"/>
    <n v="152.60849999999999"/>
    <s v="Software"/>
    <n v="760"/>
    <n v="350"/>
    <e v="#REF!"/>
    <n v="2001"/>
    <n v="2"/>
    <s v="New York City"/>
    <s v="New York City"/>
    <s v="New York"/>
    <x v="12"/>
  </r>
  <r>
    <n v="2570"/>
    <s v="https://www.inc.com/profile/surefire-local"/>
    <s v="Surefire Local"/>
    <s v="surefirelocal.com"/>
    <s v="10.6 Million"/>
    <n v="10600000"/>
    <n v="152.51480000000001"/>
    <s v="Advertising &amp; Marketing"/>
    <n v="153"/>
    <n v="79"/>
    <e v="#REF!"/>
    <n v="2010"/>
    <n v="6"/>
    <s v="Washington, DC"/>
    <s v="Washington"/>
    <s v="Vienna"/>
    <x v="7"/>
  </r>
  <r>
    <n v="2571"/>
    <s v="https://www.inc.com/profile/capital-square-1031"/>
    <s v="Capital Square 1031"/>
    <s v="capitalsquare1031.com"/>
    <s v="68.3 Million"/>
    <n v="68300000"/>
    <n v="152.50559999999999"/>
    <s v="Real Estate"/>
    <n v="28"/>
    <n v="14"/>
    <e v="#REF!"/>
    <n v="2012"/>
    <n v="3"/>
    <s v="Richmond, VA"/>
    <s v="Richmond"/>
    <s v="Glen Allen"/>
    <x v="7"/>
  </r>
  <r>
    <n v="2572"/>
    <s v="https://www.inc.com/profile/ebquickstart"/>
    <s v="EBQuickstart"/>
    <s v="ebq.com"/>
    <s v="17.8 Million"/>
    <n v="17800000"/>
    <n v="152.50069999999999"/>
    <s v="Business Products &amp; Services"/>
    <n v="189"/>
    <n v="86"/>
    <e v="#REF!"/>
    <n v="2006"/>
    <n v="6"/>
    <s v="Austin"/>
    <s v="Austin"/>
    <s v="Austin"/>
    <x v="2"/>
  </r>
  <r>
    <n v="2573"/>
    <s v="https://www.inc.com/profile/agilethought"/>
    <s v="AgileThought"/>
    <s v="agilethought.com"/>
    <s v="73.3 Million"/>
    <n v="73300000"/>
    <n v="152.38900000000001"/>
    <s v="Software"/>
    <n v="439"/>
    <n v="191"/>
    <e v="#REF!"/>
    <n v="2004"/>
    <n v="12"/>
    <s v="Tampa"/>
    <s v="Tampa"/>
    <s v="Tampa"/>
    <x v="5"/>
  </r>
  <r>
    <n v="2574"/>
    <s v="https://www.inc.com/profile/paradyme-management"/>
    <s v="Paradyme Management"/>
    <s v="paradymemanagement.com"/>
    <s v="34.8 Million"/>
    <n v="34800000"/>
    <n v="152.00120000000001"/>
    <s v="IT Management"/>
    <n v="142"/>
    <n v="40"/>
    <e v="#REF!"/>
    <n v="2003"/>
    <n v="5"/>
    <s v="Washington, DC"/>
    <s v="Washington"/>
    <s v="Greenbelt"/>
    <x v="21"/>
  </r>
  <r>
    <n v="2575"/>
    <s v="https://www.inc.com/profile/jear-logistics"/>
    <s v="JEAR Logistics"/>
    <s v="jearlogistics.com"/>
    <s v="107.8 Million"/>
    <n v="107800000"/>
    <n v="151.98509999999999"/>
    <s v="Logistics &amp; Transportation"/>
    <n v="98"/>
    <n v="64"/>
    <e v="#REF!"/>
    <n v="2007"/>
    <n v="6"/>
    <s v="Charleston, SC"/>
    <s v="Charleston"/>
    <s v="Mt. Pleasant"/>
    <x v="37"/>
  </r>
  <r>
    <n v="2576"/>
    <s v="https://www.inc.com/profile/senture"/>
    <s v="Senture"/>
    <s v="senture.com"/>
    <s v="97 Million"/>
    <n v="97000000"/>
    <n v="151.90479999999999"/>
    <s v="Government Services"/>
    <n v="1960"/>
    <n v="1257"/>
    <e v="#REF!"/>
    <n v="2003"/>
    <n v="3"/>
    <s v=""/>
    <s v="-"/>
    <s v="London"/>
    <x v="14"/>
  </r>
  <r>
    <n v="2577"/>
    <s v="https://www.inc.com/profile/med-tech-solutions"/>
    <s v="Med Tech Solutions"/>
    <s v="medtechsolutions.com"/>
    <s v="16 Million"/>
    <n v="16000000"/>
    <n v="151.82669999999999"/>
    <s v="Health"/>
    <n v="54"/>
    <n v="26"/>
    <e v="#REF!"/>
    <n v="2006"/>
    <n v="5"/>
    <s v="Los Angeles"/>
    <s v="Los Angeles"/>
    <s v="Valencia"/>
    <x v="9"/>
  </r>
  <r>
    <n v="2578"/>
    <s v="https://www.inc.com/profile/property-management"/>
    <s v="Property Management"/>
    <s v="propertymanagementinc.com"/>
    <s v="5.6 Million"/>
    <n v="5600000"/>
    <n v="151.79419999999999"/>
    <s v="Real Estate"/>
    <n v="52"/>
    <n v="12"/>
    <e v="#REF!"/>
    <n v="2008"/>
    <n v="3"/>
    <s v="Provo-Orem, UT"/>
    <s v="Provo-Orem"/>
    <s v="Lehi"/>
    <x v="16"/>
  </r>
  <r>
    <n v="2579"/>
    <s v="https://www.inc.com/profile/rang-technologies"/>
    <s v="Rang Technologies"/>
    <s v="rangtech.com"/>
    <s v="18.1 Million"/>
    <n v="18100000"/>
    <n v="151.67429999999999"/>
    <s v="Human Resources"/>
    <n v="310"/>
    <n v="115"/>
    <e v="#REF!"/>
    <n v="2005"/>
    <n v="3"/>
    <s v="New York City"/>
    <s v="New York City"/>
    <s v="Piscataway"/>
    <x v="6"/>
  </r>
  <r>
    <n v="2580"/>
    <s v="https://www.inc.com/profile/barracuda-staffing"/>
    <s v="Barracuda Staffing"/>
    <s v="barracudastaffing.com"/>
    <s v="7.3 Million"/>
    <n v="7300000"/>
    <n v="151.67420000000001"/>
    <s v="Human Resources"/>
    <n v="14"/>
    <n v="5"/>
    <e v="#REF!"/>
    <n v="2009"/>
    <n v="2"/>
    <s v="Tulsa, OK"/>
    <s v="Tulsa"/>
    <s v="Tulsa"/>
    <x v="42"/>
  </r>
  <r>
    <n v="2581"/>
    <s v="https://www.inc.com/profile/the-surface-masters"/>
    <s v="The Surface Masters"/>
    <s v="thesurfacemasters.com"/>
    <s v="5.1 Million"/>
    <n v="5100000"/>
    <n v="151.60740000000001"/>
    <s v="Construction"/>
    <n v="21"/>
    <n v="10"/>
    <e v="#REF!"/>
    <n v="2011"/>
    <n v="4"/>
    <s v="Atlanta"/>
    <s v="Atlanta"/>
    <s v="Marietta"/>
    <x v="13"/>
  </r>
  <r>
    <n v="2582"/>
    <s v="https://www.inc.com/profile/advanced-medical-integration"/>
    <s v="Advanced Medical Integration"/>
    <s v="amidoctors.com"/>
    <s v="4.3 Million"/>
    <n v="4300000"/>
    <n v="151.51349999999999"/>
    <s v="Health"/>
    <n v="27"/>
    <n v="5"/>
    <e v="#REF!"/>
    <n v="2013"/>
    <n v="2"/>
    <s v="Tampa"/>
    <s v="Tampa"/>
    <s v="Clearwater"/>
    <x v="5"/>
  </r>
  <r>
    <n v="2583"/>
    <s v="https://www.inc.com/profile/anytime-flooring"/>
    <s v="Anytime Flooring"/>
    <s v="anytimeflooring.com"/>
    <s v="4.4 Million"/>
    <n v="4400000"/>
    <n v="151.4956"/>
    <s v="Construction"/>
    <n v="7"/>
    <n v="3"/>
    <e v="#REF!"/>
    <n v="2009"/>
    <n v="1"/>
    <s v="Baton Rouge, LA"/>
    <s v="Baton Rouge"/>
    <s v="Baton Rouge"/>
    <x v="38"/>
  </r>
  <r>
    <n v="2584"/>
    <s v="https://www.inc.com/profile/the-kotter-group"/>
    <s v="The Kotter Group"/>
    <s v="kotter.net"/>
    <s v="4 Million"/>
    <n v="4000000"/>
    <n v="151.316"/>
    <s v="Telecommunications"/>
    <n v="32"/>
    <n v="12"/>
    <e v="#REF!"/>
    <n v="1996"/>
    <n v="2"/>
    <s v="Atlanta"/>
    <s v="Atlanta"/>
    <s v="Lilburn"/>
    <x v="13"/>
  </r>
  <r>
    <n v="2585"/>
    <s v="https://www.inc.com/profile/electrosoft-services"/>
    <s v="Electrosoft Services"/>
    <s v="electrosoft-inc.com"/>
    <s v="12.6 Million"/>
    <n v="12600000"/>
    <n v="151.26599999999999"/>
    <s v="Government Services"/>
    <n v="74"/>
    <n v="24"/>
    <e v="#REF!"/>
    <n v="2001"/>
    <n v="6"/>
    <s v="Washington, DC"/>
    <s v="Washington"/>
    <s v="Reston"/>
    <x v="7"/>
  </r>
  <r>
    <n v="2586"/>
    <s v="https://www.inc.com/profile/myrtle-group"/>
    <s v="Myrtle Group"/>
    <s v="myrtlegroup.com"/>
    <s v="24.7 Million"/>
    <n v="24700000"/>
    <n v="151.19059999999999"/>
    <s v="Business Products &amp; Services"/>
    <n v="90"/>
    <n v="44"/>
    <e v="#REF!"/>
    <n v="2012"/>
    <n v="4"/>
    <s v="Houston"/>
    <s v="Houston"/>
    <s v="Houston"/>
    <x v="2"/>
  </r>
  <r>
    <n v="2587"/>
    <s v="https://www.inc.com/profile/reviewpush"/>
    <s v="ReviewPush"/>
    <s v="reviewpush.com"/>
    <s v="2.5 Million"/>
    <n v="2500000"/>
    <n v="151.1705"/>
    <s v="Software"/>
    <n v="14"/>
    <n v="6"/>
    <e v="#REF!"/>
    <n v="2011"/>
    <n v="2"/>
    <s v="Austin"/>
    <s v="Austin"/>
    <s v="Austin"/>
    <x v="2"/>
  </r>
  <r>
    <n v="2588"/>
    <s v="https://www.inc.com/profile/buybackbosscom"/>
    <s v="BuybackBoss.com"/>
    <s v="buybackboss.com"/>
    <s v="3.1 Million"/>
    <n v="3100000"/>
    <n v="151.1653"/>
    <s v="Consumer Products &amp; Services"/>
    <n v="10"/>
    <n v="6"/>
    <e v="#REF!"/>
    <n v="2013"/>
    <n v="2"/>
    <s v="Phoenix"/>
    <s v="Phoenix"/>
    <s v="Tempe"/>
    <x v="0"/>
  </r>
  <r>
    <n v="2589"/>
    <s v="https://www.inc.com/profile/oceantech"/>
    <s v="OceanTech"/>
    <s v="oceantech.com"/>
    <s v="7.8 Million"/>
    <n v="7800000"/>
    <n v="151.06530000000001"/>
    <s v="Computer Hardware"/>
    <n v="49"/>
    <n v="30"/>
    <e v="#REF!"/>
    <n v="2005"/>
    <n v="4"/>
    <s v="Minneapolis"/>
    <s v="Minneapolis"/>
    <s v="Minneapolis"/>
    <x v="22"/>
  </r>
  <r>
    <n v="2590"/>
    <s v="https://www.inc.com/profile/fluidmesh-networks"/>
    <s v="Fluidmesh Networks"/>
    <s v="fluidmesh.com"/>
    <s v="17.4 Million"/>
    <n v="17400000"/>
    <n v="151.04339999999999"/>
    <s v="Software"/>
    <n v="48"/>
    <n v="25"/>
    <e v="#REF!"/>
    <n v="2005"/>
    <n v="1"/>
    <s v="New York City"/>
    <s v="New York City"/>
    <s v="Brooklyn"/>
    <x v="12"/>
  </r>
  <r>
    <n v="2591"/>
    <s v="https://www.inc.com/profile/pegasus-one"/>
    <s v="Pegasus one"/>
    <s v="pegasusone.com"/>
    <s v="2.3 Million"/>
    <n v="2300000"/>
    <n v="151.0411"/>
    <s v="IT System Development"/>
    <n v="78"/>
    <n v="42"/>
    <e v="#REF!"/>
    <n v="2009"/>
    <n v="1"/>
    <s v="Los Angeles"/>
    <s v="Los Angeles"/>
    <s v="fullerton"/>
    <x v="9"/>
  </r>
  <r>
    <n v="2592"/>
    <s v="https://www.inc.com/profile/proforma-printing-systems"/>
    <s v="Proforma Printing Systems"/>
    <s v="proforma.com/printingsystems"/>
    <s v="2.3 Million"/>
    <n v="2300000"/>
    <n v="150.91890000000001"/>
    <s v="Business Products &amp; Services"/>
    <n v="5"/>
    <n v="2"/>
    <e v="#REF!"/>
    <n v="1995"/>
    <n v="1"/>
    <s v="Inland Empire, CA"/>
    <s v="Inland Empire"/>
    <s v="Rancho Cucamonga"/>
    <x v="9"/>
  </r>
  <r>
    <n v="2593"/>
    <s v="https://www.inc.com/profile/solutions-by-text"/>
    <s v="Solutions by Text"/>
    <s v="solutionsbytext.com"/>
    <s v="7 Million"/>
    <n v="7000000"/>
    <n v="150.89490000000001"/>
    <s v="Telecommunications"/>
    <n v="36"/>
    <n v="20"/>
    <e v="#REF!"/>
    <n v="1994"/>
    <n v="4"/>
    <s v="Dallas"/>
    <s v="Dallas"/>
    <s v="Dallas"/>
    <x v="2"/>
  </r>
  <r>
    <n v="2594"/>
    <s v="https://www.inc.com/profile/epiq"/>
    <s v="Epiq"/>
    <s v="epiqglobal.com"/>
    <s v="1 Billion"/>
    <n v="1000000"/>
    <n v="150.79169999999999"/>
    <s v="Business Products &amp; Services"/>
    <n v="5800"/>
    <n v="4908"/>
    <e v="#REF!"/>
    <n v="1998"/>
    <n v="12"/>
    <s v="Atlanta"/>
    <s v="Atlanta"/>
    <s v="Atlanta"/>
    <x v="13"/>
  </r>
  <r>
    <n v="2595"/>
    <s v="https://www.inc.com/profile/iquanti"/>
    <s v="iQuanti"/>
    <s v="iquanti.com"/>
    <s v="14.6 Million"/>
    <n v="14600000"/>
    <n v="150.5882"/>
    <s v="Advertising &amp; Marketing"/>
    <n v="197"/>
    <n v="162"/>
    <e v="#REF!"/>
    <n v="2008"/>
    <n v="5"/>
    <s v="New York City"/>
    <s v="New York City"/>
    <s v="Jersey City"/>
    <x v="6"/>
  </r>
  <r>
    <n v="2596"/>
    <s v="https://www.inc.com/profile/the-lockwood-group"/>
    <s v="The Lockwood Group"/>
    <s v="thelockwoodgrp.com"/>
    <s v="50.9 Million"/>
    <n v="50900000"/>
    <n v="150.58430000000001"/>
    <s v="Advertising &amp; Marketing"/>
    <n v="199"/>
    <n v="83"/>
    <e v="#REF!"/>
    <n v="2007"/>
    <n v="3"/>
    <s v="Bridgeport-Stamford-Norwalk, CT"/>
    <s v="Bridgeport-Stamford-Norwalk"/>
    <s v="Stamford"/>
    <x v="28"/>
  </r>
  <r>
    <n v="2597"/>
    <s v="https://www.inc.com/profile/sentinel-sales-management"/>
    <s v="Sentinel Sales &amp; Management"/>
    <s v="utahsentinelgroup.com"/>
    <s v="14.1 Million"/>
    <n v="14100000"/>
    <n v="150.49930000000001"/>
    <s v="Real Estate"/>
    <n v="11"/>
    <n v="4"/>
    <e v="#REF!"/>
    <n v="2007"/>
    <n v="3"/>
    <s v="Provo-Orem, UT"/>
    <s v="Provo-Orem"/>
    <s v="American Fork"/>
    <x v="16"/>
  </r>
  <r>
    <n v="2598"/>
    <s v="https://www.inc.com/profile/caliber-the-wealth-development-company"/>
    <s v="Caliber The Wealth Development Company"/>
    <s v="caliberco.com"/>
    <s v="86.7 Million"/>
    <n v="86700000"/>
    <n v="150.44749999999999"/>
    <s v="Real Estate"/>
    <n v="73"/>
    <n v="31"/>
    <e v="#REF!"/>
    <n v="2008"/>
    <n v="6"/>
    <s v="Phoenix"/>
    <s v="Phoenix"/>
    <s v="Scottsdale"/>
    <x v="0"/>
  </r>
  <r>
    <n v="2599"/>
    <s v="https://www.inc.com/profile/chair-10-marketing"/>
    <s v="Chair 10 Marketing"/>
    <s v="http://chair10marketing.com"/>
    <s v="2.4 Million"/>
    <n v="2400000"/>
    <n v="150.44399999999999"/>
    <s v="Advertising &amp; Marketing"/>
    <n v="21"/>
    <n v="9"/>
    <e v="#REF!"/>
    <n v="2006"/>
    <n v="2"/>
    <s v="Seattle"/>
    <s v="Seattle"/>
    <s v="Seattle"/>
    <x v="11"/>
  </r>
  <r>
    <n v="2600"/>
    <s v="https://www.inc.com/profile/trinity-multifamily"/>
    <s v="Trinity Multifamily"/>
    <s v="trinitymultifamily.com"/>
    <s v="5.6 Million"/>
    <n v="5600000"/>
    <n v="150.31460000000001"/>
    <s v="Real Estate"/>
    <n v="419"/>
    <n v="123"/>
    <e v="#REF!"/>
    <n v="2004"/>
    <n v="2"/>
    <s v=""/>
    <s v="-"/>
    <s v="Fort Smith"/>
    <x v="43"/>
  </r>
  <r>
    <n v="2601"/>
    <s v="https://www.inc.com/profile/edgewater-federal-solutions"/>
    <s v="Edgewater Federal Solutions"/>
    <s v="edgewaterit.com"/>
    <s v="19.4 Million"/>
    <n v="19400000"/>
    <n v="150.29470000000001"/>
    <s v="IT Management"/>
    <n v="157"/>
    <n v="67"/>
    <e v="#REF!"/>
    <n v="2002"/>
    <n v="1"/>
    <s v="Washington, DC"/>
    <s v="Washington"/>
    <s v="Ijamsville"/>
    <x v="21"/>
  </r>
  <r>
    <n v="2602"/>
    <s v="https://www.inc.com/profile/lamb-insurance-services"/>
    <s v="Lamb Insurance Services"/>
    <s v="lambis.com"/>
    <s v="17.7 Million"/>
    <n v="17700000"/>
    <n v="150.22239999999999"/>
    <s v="Insurance"/>
    <n v="96"/>
    <n v="40"/>
    <e v="#REF!"/>
    <n v="2008"/>
    <n v="2"/>
    <s v="New York City"/>
    <s v="New York City"/>
    <s v="New York"/>
    <x v="12"/>
  </r>
  <r>
    <n v="2603"/>
    <s v="https://www.inc.com/profile/yourmechanic"/>
    <s v="YourMechanic"/>
    <s v="yourmechanic.com"/>
    <s v="19.8 Million"/>
    <n v="19800000"/>
    <n v="150.12440000000001"/>
    <s v="Business Products &amp; Services"/>
    <n v="70"/>
    <n v="55"/>
    <e v="#REF!"/>
    <n v="2012"/>
    <n v="1"/>
    <s v="San Jose"/>
    <s v="San Jose"/>
    <s v="Mountain View"/>
    <x v="9"/>
  </r>
  <r>
    <n v="2604"/>
    <s v="https://www.inc.com/profile/criteria-los-angeles-ca"/>
    <s v="Criteria (Los Angeles, CA)"/>
    <s v="criteriacorp.com"/>
    <s v="9.4 Million"/>
    <n v="9400000"/>
    <n v="150.1146"/>
    <s v="Software"/>
    <n v="70"/>
    <n v="20"/>
    <e v="#REF!"/>
    <n v="2006"/>
    <n v="5"/>
    <s v="Los Angeles"/>
    <s v="Los Angeles"/>
    <s v="West Hollywood"/>
    <x v="9"/>
  </r>
  <r>
    <n v="2605"/>
    <s v="https://www.inc.com/profile/patra"/>
    <s v="Patra"/>
    <s v="patracorp.com"/>
    <s v="42.2 Million"/>
    <n v="42200000"/>
    <n v="150.03200000000001"/>
    <s v="Insurance"/>
    <n v="2979"/>
    <n v="1468"/>
    <e v="#REF!"/>
    <n v="2005"/>
    <n v="3"/>
    <s v="Sacramento, CA"/>
    <s v="Sacramento"/>
    <s v="El Dorado Hills"/>
    <x v="9"/>
  </r>
  <r>
    <n v="2606"/>
    <s v="https://www.inc.com/profile/project-repat"/>
    <s v="Project Repat"/>
    <s v="projectrepat.com"/>
    <s v="9.1 Million"/>
    <n v="9100000"/>
    <n v="149.91319999999999"/>
    <s v="Consumer Products &amp; Services"/>
    <n v="3"/>
    <n v="2"/>
    <e v="#REF!"/>
    <n v="2012"/>
    <n v="3"/>
    <s v="Boston"/>
    <s v="Boston"/>
    <s v="Somerville"/>
    <x v="24"/>
  </r>
  <r>
    <n v="2607"/>
    <s v="https://www.inc.com/profile/capitol-home-health"/>
    <s v="Capitol Home Health"/>
    <s v="capitolhh.com"/>
    <s v="22.2 Million"/>
    <n v="22200000"/>
    <n v="149.57910000000001"/>
    <s v="Health"/>
    <n v="236"/>
    <n v="76"/>
    <e v="#REF!"/>
    <n v="1998"/>
    <n v="4"/>
    <s v="Austin"/>
    <s v="Austin"/>
    <s v="Austin"/>
    <x v="2"/>
  </r>
  <r>
    <n v="2608"/>
    <s v="https://www.inc.com/profile/raare-solutions"/>
    <s v="Raare Solutions"/>
    <s v="raare.com"/>
    <s v="2.5 Million"/>
    <n v="2500000"/>
    <n v="149.45439999999999"/>
    <s v="Business Products &amp; Services"/>
    <n v="19"/>
    <n v="7"/>
    <e v="#REF!"/>
    <n v="2013"/>
    <n v="2"/>
    <s v="New York City"/>
    <s v="New York City"/>
    <s v="Woodcliff Lake"/>
    <x v="6"/>
  </r>
  <r>
    <n v="2609"/>
    <s v="https://www.inc.com/profile/supplies-now"/>
    <s v="Supplies Now"/>
    <s v="suppliesnowgsa.com"/>
    <s v="15 Million"/>
    <n v="15000000"/>
    <n v="149.44309999999999"/>
    <s v="Business Products &amp; Services"/>
    <n v="4"/>
    <n v="3"/>
    <e v="#REF!"/>
    <n v="2003"/>
    <n v="2"/>
    <s v="Miami"/>
    <s v="Miami"/>
    <s v="Greenacres"/>
    <x v="5"/>
  </r>
  <r>
    <n v="2610"/>
    <s v="https://www.inc.com/profile/nelson-construction-and-renovations"/>
    <s v="Nelson Construction and Renovations"/>
    <s v="nelsonconstructionrenos.com"/>
    <s v="4.9 Million"/>
    <n v="4900000"/>
    <n v="149.44280000000001"/>
    <s v="Construction"/>
    <n v="25"/>
    <n v="10"/>
    <e v="#REF!"/>
    <n v="2006"/>
    <n v="1"/>
    <s v="Tampa"/>
    <s v="Tampa"/>
    <s v="Clearwater"/>
    <x v="5"/>
  </r>
  <r>
    <n v="2611"/>
    <s v="https://www.inc.com/profile/momentfeed"/>
    <s v="MomentFeed"/>
    <s v="momentfeed.com"/>
    <s v="17.7 Million"/>
    <n v="17700000"/>
    <n v="149.44069999999999"/>
    <s v="Software"/>
    <n v="130"/>
    <n v="60"/>
    <e v="#REF!"/>
    <n v="2010"/>
    <n v="2"/>
    <s v="Los Angeles"/>
    <s v="Los Angeles"/>
    <s v="Santa Monica"/>
    <x v="9"/>
  </r>
  <r>
    <n v="2612"/>
    <s v="https://www.inc.com/profile/cutting-edge-services"/>
    <s v="Cutting Edge Services"/>
    <s v="cuttingedgelandscape.com"/>
    <s v="18.1 Million"/>
    <n v="18100000"/>
    <n v="149.4288"/>
    <s v="Business Products &amp; Services"/>
    <n v="188"/>
    <n v="160"/>
    <e v="#REF!"/>
    <n v="2015"/>
    <n v="1"/>
    <s v=""/>
    <s v="-"/>
    <s v="Boise"/>
    <x v="15"/>
  </r>
  <r>
    <n v="2613"/>
    <s v="https://www.inc.com/profile/chhabra-enterprises"/>
    <s v="Chhabra Enterprises"/>
    <s v="laptopuniverse.com"/>
    <s v="5.7 Million"/>
    <n v="5700000"/>
    <n v="149.41970000000001"/>
    <s v="Business Products &amp; Services"/>
    <n v="8"/>
    <n v="3"/>
    <e v="#REF!"/>
    <n v="1999"/>
    <n v="2"/>
    <s v="St. Louis, MO-IL"/>
    <s v="St. Louis"/>
    <s v="Saint Louis"/>
    <x v="32"/>
  </r>
  <r>
    <n v="2614"/>
    <s v="https://www.inc.com/profile/pless-securityincorporated"/>
    <s v="Pless Security Incorporated"/>
    <s v="http://psisecurityservice.com"/>
    <s v="2.5 Million"/>
    <n v="2500000"/>
    <n v="149.4059"/>
    <s v="Security"/>
    <n v="250"/>
    <n v="100"/>
    <e v="#REF!"/>
    <n v="1989"/>
    <n v="1"/>
    <s v="Atlanta"/>
    <s v="Atlanta"/>
    <s v="Marietta"/>
    <x v="13"/>
  </r>
  <r>
    <n v="2615"/>
    <s v="https://www.inc.com/profile/park-place-technologies"/>
    <s v="Park Place Technologies"/>
    <s v="parkplacetechnologies.com"/>
    <s v="218.4 Million"/>
    <n v="218400000"/>
    <n v="149.35050000000001"/>
    <s v="IT Management"/>
    <n v="1200"/>
    <n v="363"/>
    <e v="#REF!"/>
    <n v="1991"/>
    <n v="7"/>
    <s v="Cleveland"/>
    <s v="Cleveland"/>
    <s v="Mayfield Heights"/>
    <x v="8"/>
  </r>
  <r>
    <n v="2616"/>
    <s v="https://www.inc.com/profile/tin-roof-software"/>
    <s v="Tin Roof Software"/>
    <s v="tinroofsoftware.com"/>
    <s v="28 Million"/>
    <n v="28000000"/>
    <n v="149.3304"/>
    <s v="Software"/>
    <n v="215"/>
    <n v="56"/>
    <e v="#REF!"/>
    <n v="2014"/>
    <n v="1"/>
    <s v="Atlanta"/>
    <s v="Atlanta"/>
    <s v="Atlanta"/>
    <x v="13"/>
  </r>
  <r>
    <n v="2617"/>
    <s v="https://www.inc.com/profile/netrush"/>
    <s v="Netrush"/>
    <s v="netrush.com"/>
    <s v="147.5 Million"/>
    <n v="147500000"/>
    <n v="149.1362"/>
    <s v="Retail"/>
    <n v="187"/>
    <n v="72"/>
    <e v="#REF!"/>
    <n v="2006"/>
    <n v="4"/>
    <s v=""/>
    <s v="-"/>
    <s v="Vancouver"/>
    <x v="11"/>
  </r>
  <r>
    <n v="2618"/>
    <s v="https://www.inc.com/profile/onprem-solution-partners"/>
    <s v="OnPrem Solution Partners"/>
    <s v="onprem.com"/>
    <s v="37.7 Million"/>
    <n v="37700000"/>
    <n v="148.94589999999999"/>
    <s v="Business Products &amp; Services"/>
    <n v="180"/>
    <n v="92"/>
    <e v="#REF!"/>
    <n v="2013"/>
    <n v="3"/>
    <s v="Los Angeles"/>
    <s v="Los Angeles"/>
    <s v="Manhattan Beach"/>
    <x v="9"/>
  </r>
  <r>
    <n v="2619"/>
    <s v="https://www.inc.com/profile/manhattantechsupportcom"/>
    <s v="ManhattanTechSupport.com"/>
    <s v="manhattantechsupport.com"/>
    <s v="4.5 Million"/>
    <n v="4500000"/>
    <n v="148.55250000000001"/>
    <s v="IT Management"/>
    <n v="24"/>
    <n v="8"/>
    <e v="#REF!"/>
    <n v="2012"/>
    <n v="1"/>
    <s v="New York City"/>
    <s v="New York City"/>
    <s v="New York"/>
    <x v="12"/>
  </r>
  <r>
    <n v="2620"/>
    <s v="https://www.inc.com/profile/bayless-integrated-healthcare"/>
    <s v="Bayless Integrated Healthcare"/>
    <s v="baylesshealthcare.com"/>
    <s v="15.7 Million"/>
    <n v="15700000"/>
    <n v="148.49279999999999"/>
    <s v="Health"/>
    <n v="155"/>
    <n v="50"/>
    <e v="#REF!"/>
    <n v="1982"/>
    <n v="2"/>
    <s v="Phoenix"/>
    <s v="Phoenix"/>
    <s v="Phoenix"/>
    <x v="0"/>
  </r>
  <r>
    <n v="2621"/>
    <s v="https://www.inc.com/profile/hydroflotech"/>
    <s v="HydroFloTech"/>
    <s v="hydroflotech.com"/>
    <s v="4 Million"/>
    <n v="4000000"/>
    <n v="148.46350000000001"/>
    <s v="Manufacturing"/>
    <n v="4"/>
    <n v="14"/>
    <e v="#REF!"/>
    <n v="1989"/>
    <n v="1"/>
    <s v="Chicago"/>
    <s v="Chicago"/>
    <s v="Elgin"/>
    <x v="27"/>
  </r>
  <r>
    <n v="2622"/>
    <s v="https://www.inc.com/profile/a-plus-garage-doors"/>
    <s v="A Plus Garage Doors"/>
    <s v="utahgaragedoors.net"/>
    <s v="8.9 Million"/>
    <n v="8900000"/>
    <n v="148.339"/>
    <s v="Consumer Products &amp; Services"/>
    <n v="41"/>
    <n v="9"/>
    <e v="#REF!"/>
    <n v="2004"/>
    <n v="1"/>
    <s v="Salt Lake City"/>
    <s v="Salt Lake City"/>
    <s v="Sandy"/>
    <x v="16"/>
  </r>
  <r>
    <n v="2623"/>
    <s v="https://www.inc.com/profile/collision-works"/>
    <s v="Collision Works"/>
    <s v="collision-works.com"/>
    <s v="39.6 Million"/>
    <n v="39600000"/>
    <n v="148.22030000000001"/>
    <s v="Consumer Products &amp; Services"/>
    <n v="300"/>
    <n v="65"/>
    <e v="#REF!"/>
    <n v="1996"/>
    <n v="2"/>
    <s v="Oklahoma City, OK"/>
    <s v="Oklahoma City"/>
    <s v="Del City"/>
    <x v="42"/>
  </r>
  <r>
    <n v="2624"/>
    <s v="https://www.inc.com/profile/summit-cpa-group"/>
    <s v="Summit CPA Group"/>
    <s v="summitcpa.net"/>
    <s v="4.4 Million"/>
    <n v="4400000"/>
    <n v="148.21420000000001"/>
    <s v="Financial Services"/>
    <n v="35"/>
    <n v="26"/>
    <e v="#REF!"/>
    <n v="2002"/>
    <n v="3"/>
    <s v=""/>
    <s v="-"/>
    <s v="Fort Wayne"/>
    <x v="33"/>
  </r>
  <r>
    <n v="2625"/>
    <s v="https://www.inc.com/profile/threatconnect"/>
    <s v="ThreatConnect"/>
    <s v="threatconnect.com"/>
    <s v="23.3 Million"/>
    <n v="23300000"/>
    <n v="148.13720000000001"/>
    <s v="Security"/>
    <n v="124"/>
    <n v="90"/>
    <e v="#REF!"/>
    <n v="2011"/>
    <n v="2"/>
    <s v="Washington, DC"/>
    <s v="Washington"/>
    <s v="Arlington"/>
    <x v="7"/>
  </r>
  <r>
    <n v="2626"/>
    <s v="https://www.inc.com/profile/fully-accountable"/>
    <s v="Fully Accountable"/>
    <s v="fullyaccountable.com"/>
    <s v="2.3 Million"/>
    <n v="2300000"/>
    <n v="148.0873"/>
    <s v="Financial Services"/>
    <n v="30"/>
    <n v="20"/>
    <e v="#REF!"/>
    <n v="2014"/>
    <n v="1"/>
    <s v=""/>
    <s v="-"/>
    <s v="Fairlawn"/>
    <x v="8"/>
  </r>
  <r>
    <n v="2627"/>
    <s v="https://www.inc.com/profile/targetpath"/>
    <s v="TargetPath"/>
    <s v="targetpath.com"/>
    <s v="5.9 Million"/>
    <n v="5900000"/>
    <n v="148.06729999999999"/>
    <s v="Business Products &amp; Services"/>
    <n v="24"/>
    <n v="12"/>
    <e v="#REF!"/>
    <n v="2009"/>
    <n v="1"/>
    <s v=""/>
    <s v="-"/>
    <s v="Wilsonville"/>
    <x v="40"/>
  </r>
  <r>
    <n v="2628"/>
    <s v="https://www.inc.com/profile/mccabe-construction-company"/>
    <s v="McCabe Construction Company"/>
    <s v="mccmemphis.com"/>
    <s v="12.2 Million"/>
    <n v="12200000"/>
    <n v="148.01849999999999"/>
    <s v="Construction"/>
    <n v="16"/>
    <n v="7"/>
    <e v="#REF!"/>
    <n v="1997"/>
    <n v="1"/>
    <s v=""/>
    <s v="-"/>
    <s v="Memphis"/>
    <x v="1"/>
  </r>
  <r>
    <n v="2629"/>
    <s v="https://www.inc.com/profile/material-handling-systems"/>
    <s v="Material Handling Systems"/>
    <s v="mhsglobal.com"/>
    <s v="733.7 Million"/>
    <n v="733700000"/>
    <n v="148.01689999999999"/>
    <s v="Engineering"/>
    <n v="1500"/>
    <n v="500"/>
    <e v="#REF!"/>
    <n v="1999"/>
    <n v="1"/>
    <s v="Louisville/Jefferson County, KY-IN"/>
    <s v="Louisville/Jefferson County"/>
    <s v="Mt Washington"/>
    <x v="14"/>
  </r>
  <r>
    <n v="2630"/>
    <s v="https://www.inc.com/profile/specialist-id"/>
    <s v="Specialist ID"/>
    <s v="specialistid.com"/>
    <s v="7.2 Million"/>
    <n v="7200000"/>
    <n v="147.9588"/>
    <s v="Business Products &amp; Services"/>
    <n v="24"/>
    <n v="10"/>
    <e v="#REF!"/>
    <n v="2001"/>
    <n v="5"/>
    <s v="Miami"/>
    <s v="Miami"/>
    <s v="Miami"/>
    <x v="5"/>
  </r>
  <r>
    <n v="2631"/>
    <s v="https://www.inc.com/profile/enablecomp"/>
    <s v="EnableComp"/>
    <s v="enablecomp.com"/>
    <s v="24.4 Million"/>
    <n v="24400000"/>
    <n v="147.9212"/>
    <s v="Insurance"/>
    <n v="235"/>
    <n v="102"/>
    <e v="#REF!"/>
    <n v="2000"/>
    <n v="6"/>
    <s v="Nashville"/>
    <s v="Nashville"/>
    <s v="Franklin"/>
    <x v="1"/>
  </r>
  <r>
    <n v="2632"/>
    <s v="https://www.inc.com/profile/incedo"/>
    <s v="Incedo"/>
    <s v="incedoinc.com"/>
    <s v="68.4 Million"/>
    <n v="68400000"/>
    <n v="147.91200000000001"/>
    <s v="IT Management"/>
    <n v="1500"/>
    <n v="1500"/>
    <e v="#REF!"/>
    <n v="2011"/>
    <n v="4"/>
    <s v="San Jose"/>
    <s v="San Jose"/>
    <s v="CA"/>
    <x v="9"/>
  </r>
  <r>
    <n v="2633"/>
    <s v="https://www.inc.com/profile/one-stop-equine-shop"/>
    <s v="One Stop Equine Shop"/>
    <s v="onestopequineshop.com"/>
    <s v="21.4 Million"/>
    <n v="21400000"/>
    <n v="147.84020000000001"/>
    <s v="Retail"/>
    <n v="29"/>
    <n v="7"/>
    <e v="#REF!"/>
    <n v="2007"/>
    <n v="5"/>
    <s v="Chicago"/>
    <s v="Chicago"/>
    <s v="Glenview Nas"/>
    <x v="27"/>
  </r>
  <r>
    <n v="2634"/>
    <s v="https://www.inc.com/profile/key-credit-repair"/>
    <s v="Key Credit Repair"/>
    <s v="keycreditrepair.com"/>
    <s v="5 Million"/>
    <n v="5000000"/>
    <n v="147.8252"/>
    <s v="Financial Services"/>
    <n v="65"/>
    <n v="30"/>
    <e v="#REF!"/>
    <n v="2008"/>
    <n v="4"/>
    <s v="Boston"/>
    <s v="Boston"/>
    <s v="Boston"/>
    <x v="24"/>
  </r>
  <r>
    <n v="2635"/>
    <s v="https://www.inc.com/profile/your-wealth-effect"/>
    <s v="Your Wealth Effect"/>
    <s v="yourwealtheffect.net"/>
    <s v="2.1 Million"/>
    <n v="2100000"/>
    <n v="147.81780000000001"/>
    <s v="Financial Services"/>
    <n v="5"/>
    <n v="3"/>
    <e v="#REF!"/>
    <n v="2009"/>
    <n v="1"/>
    <s v="Los Angeles"/>
    <s v="Los Angeles"/>
    <s v="Santa Ana"/>
    <x v="9"/>
  </r>
  <r>
    <n v="2636"/>
    <s v="https://www.inc.com/profile/affordable-luxury-group"/>
    <s v="Affordable Luxury Group"/>
    <s v="affordableluxurygroup.com"/>
    <s v="20.1 Million"/>
    <n v="20100000"/>
    <n v="147.76429999999999"/>
    <s v="Consumer Products &amp; Services"/>
    <n v="23"/>
    <n v="7"/>
    <e v="#REF!"/>
    <n v="2014"/>
    <n v="2"/>
    <s v="New York City"/>
    <s v="New York City"/>
    <s v="New York"/>
    <x v="12"/>
  </r>
  <r>
    <n v="2637"/>
    <s v="https://www.inc.com/profile/brookstone-restoration"/>
    <s v="Brookstone Restoration"/>
    <s v="brookstonerestoration.com"/>
    <s v="6 Million"/>
    <n v="6000000"/>
    <n v="147.6352"/>
    <s v="Construction"/>
    <n v="32"/>
    <n v="12"/>
    <e v="#REF!"/>
    <n v="2011"/>
    <n v="1"/>
    <s v="Birmingham, AL"/>
    <s v="Birmingham"/>
    <s v="Bessemer"/>
    <x v="23"/>
  </r>
  <r>
    <n v="2638"/>
    <s v="https://www.inc.com/profile/avatria"/>
    <s v="Avatria"/>
    <s v="avatria.com"/>
    <s v="4.3 Million"/>
    <n v="4300000"/>
    <n v="147.63470000000001"/>
    <s v="Software"/>
    <n v="13"/>
    <n v="6"/>
    <e v="#REF!"/>
    <n v="2014"/>
    <n v="1"/>
    <s v="Chicago"/>
    <s v="Chicago"/>
    <s v="Chicago"/>
    <x v="27"/>
  </r>
  <r>
    <n v="2639"/>
    <s v="https://www.inc.com/profile/bevara-building-services"/>
    <s v="Bevara Building Services"/>
    <s v="bevarabuildingservices.com"/>
    <s v="14.5 Million"/>
    <n v="14500000"/>
    <n v="147.52869999999999"/>
    <s v="Business Products &amp; Services"/>
    <n v="108"/>
    <n v="25"/>
    <e v="#REF!"/>
    <n v="2014"/>
    <n v="1"/>
    <s v="Milwaukee"/>
    <s v="Milwaukee"/>
    <s v="Pewaukee"/>
    <x v="19"/>
  </r>
  <r>
    <n v="2640"/>
    <s v="https://www.inc.com/profile/united-solutions"/>
    <s v="United Solutions"/>
    <s v="unitedsolutions.biz"/>
    <s v="8.4 Million"/>
    <n v="8400000"/>
    <n v="147.49860000000001"/>
    <s v="IT System Development"/>
    <n v="25"/>
    <n v="15"/>
    <e v="#REF!"/>
    <n v="2005"/>
    <n v="2"/>
    <s v="Washington, DC"/>
    <s v="Washington"/>
    <s v="Rockville"/>
    <x v="21"/>
  </r>
  <r>
    <n v="2641"/>
    <s v="https://www.inc.com/profile/ecosystem-planning-and-restoration"/>
    <s v="Ecosystem Planning and Restoration"/>
    <s v="eprusa.net"/>
    <s v="5.9 Million"/>
    <n v="5900000"/>
    <n v="147.4478"/>
    <s v="Environmental Services"/>
    <n v="26"/>
    <n v="12"/>
    <e v="#REF!"/>
    <n v="2012"/>
    <n v="3"/>
    <s v="Houston"/>
    <s v="Houston"/>
    <s v="TOMBALL"/>
    <x v="2"/>
  </r>
  <r>
    <n v="2642"/>
    <s v="https://www.inc.com/profile/team-fitz-graphics"/>
    <s v="Team Fitz Graphics"/>
    <s v="teamfitzgraphics.com"/>
    <s v="3.3 Million"/>
    <n v="3300000"/>
    <n v="147.25790000000001"/>
    <s v="Manufacturing"/>
    <n v="22"/>
    <n v="12"/>
    <e v="#REF!"/>
    <n v="2008"/>
    <n v="2"/>
    <s v="Cincinnati"/>
    <s v="Cincinnati"/>
    <s v="Cincinnati"/>
    <x v="8"/>
  </r>
  <r>
    <n v="2643"/>
    <s v="https://www.inc.com/profile/talentbridge"/>
    <s v="TalentBridge"/>
    <s v="talentbridge.com"/>
    <s v="80.7 Million"/>
    <n v="80700000"/>
    <n v="147.13249999999999"/>
    <s v="Human Resources"/>
    <n v="1919"/>
    <n v="434"/>
    <e v="#REF!"/>
    <n v="1985"/>
    <n v="2"/>
    <s v="Rochester, NY"/>
    <s v="Rochester"/>
    <s v="Rochester"/>
    <x v="12"/>
  </r>
  <r>
    <n v="2644"/>
    <s v="https://www.inc.com/profile/romulus-marketing"/>
    <s v="Romulus Marketing"/>
    <s v="romulusmarketing.com"/>
    <s v="6.9 Million"/>
    <n v="6900000"/>
    <n v="147.12559999999999"/>
    <s v="Advertising &amp; Marketing"/>
    <n v="32"/>
    <n v="15"/>
    <e v="#REF!"/>
    <n v="2013"/>
    <n v="1"/>
    <s v="Atlanta"/>
    <s v="Atlanta"/>
    <s v="Dallas"/>
    <x v="13"/>
  </r>
  <r>
    <n v="2645"/>
    <s v="https://www.inc.com/profile/restore-rehab-services"/>
    <s v="Restore Rehab Services"/>
    <s v="restorerehab.org"/>
    <s v="4.7 Million"/>
    <n v="4700000"/>
    <n v="147.05350000000001"/>
    <s v="Health"/>
    <n v="34"/>
    <n v="13"/>
    <e v="#REF!"/>
    <n v="2009"/>
    <n v="1"/>
    <s v="Houston"/>
    <s v="Houston"/>
    <s v="Houston"/>
    <x v="2"/>
  </r>
  <r>
    <n v="2646"/>
    <s v="https://www.inc.com/profile/murray-resources"/>
    <s v="Murray Resources"/>
    <s v="murrayresources.com"/>
    <s v="13.7 Million"/>
    <n v="13700000"/>
    <n v="147.01089999999999"/>
    <s v="Human Resources"/>
    <n v="35"/>
    <n v="22"/>
    <e v="#REF!"/>
    <n v="1988"/>
    <n v="6"/>
    <s v="Houston"/>
    <s v="Houston"/>
    <s v="Houston"/>
    <x v="2"/>
  </r>
  <r>
    <n v="2647"/>
    <s v="https://www.inc.com/profile/vox-djs"/>
    <s v="VOX DJs"/>
    <s v="voxdjs.com"/>
    <s v="4.9 Million"/>
    <n v="4900000"/>
    <n v="146.82470000000001"/>
    <s v="Consumer Products &amp; Services"/>
    <n v="130"/>
    <n v="45"/>
    <e v="#REF!"/>
    <n v="1984"/>
    <n v="3"/>
    <s v="Los Angeles"/>
    <s v="Los Angeles"/>
    <s v="Torrance"/>
    <x v="9"/>
  </r>
  <r>
    <n v="2648"/>
    <s v="https://www.inc.com/profile/rgd"/>
    <s v="RGD"/>
    <s v="rgdengineers.com"/>
    <s v="6.9 Million"/>
    <n v="6900000"/>
    <n v="146.75409999999999"/>
    <s v="Engineering"/>
    <n v="50"/>
    <n v="20"/>
    <e v="#REF!"/>
    <n v="1988"/>
    <n v="1"/>
    <s v="Miami"/>
    <s v="Miami"/>
    <s v="Jupiter"/>
    <x v="5"/>
  </r>
  <r>
    <n v="2649"/>
    <s v="https://www.inc.com/profile/bos-staffing"/>
    <s v="BOS Staffing"/>
    <s v="bosmedicalstaffing.com"/>
    <s v="2.1 Million"/>
    <n v="2100000"/>
    <n v="146.75"/>
    <s v="Human Resources"/>
    <n v="100"/>
    <n v="15"/>
    <e v="#REF!"/>
    <n v="2015"/>
    <n v="6"/>
    <s v=""/>
    <s v="-"/>
    <s v="athens"/>
    <x v="13"/>
  </r>
  <r>
    <n v="2650"/>
    <s v="https://www.inc.com/profile/beckers-healthcare"/>
    <s v="Becker's Healthcare"/>
    <s v="beckershospitalreview.com"/>
    <s v="30.5 Million"/>
    <n v="30500000"/>
    <n v="146.5685"/>
    <s v="Media"/>
    <n v="56"/>
    <n v="38"/>
    <e v="#REF!"/>
    <n v="1996"/>
    <n v="1"/>
    <s v="Chicago"/>
    <s v="Chicago"/>
    <s v="Chicago"/>
    <x v="27"/>
  </r>
  <r>
    <n v="2651"/>
    <s v="https://www.inc.com/profile/elite-roofing"/>
    <s v="Elite Roofing"/>
    <s v="elite-roofs.com"/>
    <s v="16 Million"/>
    <n v="16000000"/>
    <n v="146.54830000000001"/>
    <s v="Construction"/>
    <n v="22"/>
    <n v="10"/>
    <e v="#REF!"/>
    <n v="2008"/>
    <n v="2"/>
    <s v="Denver"/>
    <s v="Denver"/>
    <s v="Denver"/>
    <x v="10"/>
  </r>
  <r>
    <n v="2652"/>
    <s v="https://www.inc.com/profile/blacktree-heathcare-consulting"/>
    <s v="BlackTree Heathcare Consulting"/>
    <s v="blacktreehealthcareconsulting.com"/>
    <s v="17.4 Million"/>
    <n v="17400000"/>
    <n v="146.51580000000001"/>
    <s v="Health"/>
    <n v="158"/>
    <n v="82"/>
    <e v="#REF!"/>
    <n v="2011"/>
    <n v="4"/>
    <s v="Philadelphia"/>
    <s v="Philadelphia"/>
    <s v="Conshohocken"/>
    <x v="4"/>
  </r>
  <r>
    <n v="2653"/>
    <s v="https://www.inc.com/profile/the-neiders-company"/>
    <s v="The Neiders Company"/>
    <s v="neiders.com"/>
    <s v="44.9 Million"/>
    <n v="44900000"/>
    <n v="146.512"/>
    <s v="Real Estate"/>
    <n v="164"/>
    <n v="85"/>
    <e v="#REF!"/>
    <n v="1989"/>
    <n v="4"/>
    <s v="Seattle"/>
    <s v="Seattle"/>
    <s v="Seattle"/>
    <x v="11"/>
  </r>
  <r>
    <n v="2654"/>
    <s v="https://www.inc.com/profile/sellyourmaccom"/>
    <s v="SellYourMac.com"/>
    <s v="sellyourmac.com"/>
    <s v="10.9 Million"/>
    <n v="10900000"/>
    <n v="146.4923"/>
    <s v="Consumer Products &amp; Services"/>
    <n v="24"/>
    <n v="12"/>
    <e v="#REF!"/>
    <n v="2009"/>
    <n v="2"/>
    <s v=""/>
    <s v="-"/>
    <s v="Blue Ash"/>
    <x v="8"/>
  </r>
  <r>
    <n v="2655"/>
    <s v="https://www.inc.com/profile/tech-americas-usa"/>
    <s v="Tech Americas USA"/>
    <s v="tech-americas.com"/>
    <s v="5.9 Million"/>
    <n v="5900000"/>
    <n v="146.4605"/>
    <s v="IT Management"/>
    <n v="100"/>
    <n v="50"/>
    <e v="#REF!"/>
    <n v="2012"/>
    <n v="2"/>
    <s v="Houston"/>
    <s v="Houston"/>
    <s v="Katy"/>
    <x v="2"/>
  </r>
  <r>
    <n v="2656"/>
    <s v="https://www.inc.com/profile/fortis-construction"/>
    <s v="Fortis Construction"/>
    <s v="fortisconstruction.com"/>
    <s v="1.2 Billion"/>
    <n v="1200000"/>
    <n v="146.42339999999999"/>
    <s v="Construction"/>
    <n v="330"/>
    <n v="180"/>
    <e v="#REF!"/>
    <n v="2003"/>
    <n v="11"/>
    <s v=""/>
    <s v="-"/>
    <s v="Portland"/>
    <x v="40"/>
  </r>
  <r>
    <n v="2657"/>
    <s v="https://www.inc.com/profile/npd-logistics"/>
    <s v="NPD Logistics"/>
    <s v="npdlogistics.com"/>
    <s v="5.3 Million"/>
    <n v="5300000"/>
    <n v="146.08260000000001"/>
    <s v="Logistics &amp; Transportation"/>
    <n v="75"/>
    <n v="20"/>
    <e v="#REF!"/>
    <n v="2011"/>
    <n v="2"/>
    <s v="New York City"/>
    <s v="New York City"/>
    <s v="Newark"/>
    <x v="6"/>
  </r>
  <r>
    <n v="2658"/>
    <s v="https://www.inc.com/profile/net2source"/>
    <s v="Net2Source"/>
    <s v="net2source.com"/>
    <s v="52.8 Million"/>
    <n v="52800000"/>
    <n v="145.96629999999999"/>
    <s v="Human Resources"/>
    <n v="647"/>
    <n v="137"/>
    <e v="#REF!"/>
    <n v="2007"/>
    <n v="6"/>
    <s v="New York City"/>
    <s v="New York City"/>
    <s v="NJ"/>
    <x v="6"/>
  </r>
  <r>
    <n v="2659"/>
    <s v="https://www.inc.com/profile/protitleusa"/>
    <s v="ProTitleUSA"/>
    <s v="http://protitleusa.com"/>
    <s v="10.2 Million"/>
    <n v="10200000"/>
    <n v="145.92429999999999"/>
    <s v="Real Estate"/>
    <n v="48"/>
    <n v="25"/>
    <e v="#REF!"/>
    <n v="2007"/>
    <n v="5"/>
    <s v="Philadelphia"/>
    <s v="Philadelphia"/>
    <s v="Southampton"/>
    <x v="4"/>
  </r>
  <r>
    <n v="2660"/>
    <s v="https://www.inc.com/profile/grover-gaming"/>
    <s v="Grover Gaming"/>
    <s v="grovergaming.com"/>
    <s v="22 Million"/>
    <n v="22000000"/>
    <n v="145.89709999999999"/>
    <s v="Software"/>
    <n v="140"/>
    <n v="63"/>
    <e v="#REF!"/>
    <n v="2013"/>
    <n v="1"/>
    <s v=""/>
    <s v="-"/>
    <s v="Greenville"/>
    <x v="18"/>
  </r>
  <r>
    <n v="2661"/>
    <s v="https://www.inc.com/profile/adwerx"/>
    <s v="Adwerx"/>
    <s v="adwerx.com"/>
    <s v="25.8 Million"/>
    <n v="25800000"/>
    <n v="145.57560000000001"/>
    <s v="Advertising &amp; Marketing"/>
    <n v="98"/>
    <n v="35"/>
    <e v="#REF!"/>
    <n v="2013"/>
    <n v="3"/>
    <s v="Durham, NC"/>
    <s v="Durham"/>
    <s v="Durham"/>
    <x v="18"/>
  </r>
  <r>
    <n v="2662"/>
    <s v="https://www.inc.com/profile/usertesting"/>
    <s v="UserTesting"/>
    <s v="usertesting.com"/>
    <s v="56.4 Million"/>
    <n v="56400000"/>
    <n v="145.5754"/>
    <s v="Software"/>
    <n v="271"/>
    <n v="270"/>
    <e v="#REF!"/>
    <n v="2007"/>
    <n v="1"/>
    <s v="San Francisco"/>
    <s v="San Francisco"/>
    <s v="San Francisco"/>
    <x v="9"/>
  </r>
  <r>
    <n v="2663"/>
    <s v="https://www.inc.com/profile/humann"/>
    <s v="HumanN"/>
    <s v="humann.com"/>
    <s v="43.3 Million"/>
    <n v="43300000"/>
    <n v="145.51419999999999"/>
    <s v="Health"/>
    <n v="34"/>
    <n v="17"/>
    <e v="#REF!"/>
    <n v="2010"/>
    <n v="5"/>
    <s v="Austin"/>
    <s v="Austin"/>
    <s v="Austin"/>
    <x v="2"/>
  </r>
  <r>
    <n v="2664"/>
    <s v="https://www.inc.com/profile/open-america"/>
    <s v="O.P.E.N. America"/>
    <s v="openworksweb.com"/>
    <s v="68.2 Million"/>
    <n v="68200000"/>
    <n v="145.37209999999999"/>
    <s v="Business Products &amp; Services"/>
    <n v="179"/>
    <n v="69"/>
    <e v="#REF!"/>
    <n v="1983"/>
    <n v="1"/>
    <s v="Phoenix"/>
    <s v="Phoenix"/>
    <s v="Phoenix"/>
    <x v="0"/>
  </r>
  <r>
    <n v="2665"/>
    <s v="https://www.inc.com/profile/joorney-business-plans"/>
    <s v="Joorney Business Plans"/>
    <s v="joorney.com"/>
    <s v="2.4 Million"/>
    <n v="2400000"/>
    <n v="145.34469999999999"/>
    <s v="Business Products &amp; Services"/>
    <n v="45"/>
    <n v="10"/>
    <e v="#REF!"/>
    <n v="2013"/>
    <n v="2"/>
    <s v="Miami"/>
    <s v="Miami"/>
    <s v="MIAMI BEACH"/>
    <x v="5"/>
  </r>
  <r>
    <n v="2666"/>
    <s v="https://www.inc.com/profile/pyure-brands"/>
    <s v="Pyure Brands"/>
    <s v="pyureorganic.com"/>
    <s v="22.3 Million"/>
    <n v="22300000"/>
    <n v="145.3407"/>
    <s v="Food &amp; Beverage"/>
    <n v="12"/>
    <n v="11"/>
    <e v="#REF!"/>
    <n v="2008"/>
    <n v="4"/>
    <s v=""/>
    <s v="-"/>
    <s v="Naples"/>
    <x v="5"/>
  </r>
  <r>
    <n v="2667"/>
    <s v="https://www.inc.com/profile/truqua-enterprises"/>
    <s v="TruQua Enterprises"/>
    <s v="truqua.com"/>
    <s v="13.5 Million"/>
    <n v="13500000"/>
    <n v="145.2852"/>
    <s v="Business Products &amp; Services"/>
    <n v="51"/>
    <n v="22"/>
    <e v="#REF!"/>
    <n v="2010"/>
    <n v="2"/>
    <s v="Chicago"/>
    <s v="Chicago"/>
    <s v="Chicago"/>
    <x v="27"/>
  </r>
  <r>
    <n v="2668"/>
    <s v="https://www.inc.com/profile/food52"/>
    <s v="Food52"/>
    <s v="food52.com"/>
    <s v="27.7 Million"/>
    <n v="27700000"/>
    <n v="145.268"/>
    <s v="Retail"/>
    <n v="94"/>
    <n v="55"/>
    <e v="#REF!"/>
    <n v="2009"/>
    <n v="4"/>
    <s v="New York City"/>
    <s v="New York City"/>
    <s v="New York"/>
    <x v="12"/>
  </r>
  <r>
    <n v="2669"/>
    <s v="https://www.inc.com/profile/tallahassee-rock-real-estate"/>
    <s v="Tallahassee Rock Real Estate"/>
    <s v="manausa.com"/>
    <s v="3.4 Million"/>
    <n v="3400000"/>
    <n v="145.1172"/>
    <s v="Real Estate"/>
    <n v="24"/>
    <n v="8"/>
    <e v="#REF!"/>
    <n v="2014"/>
    <n v="1"/>
    <s v=""/>
    <s v="-"/>
    <s v="Tallahassee"/>
    <x v="5"/>
  </r>
  <r>
    <n v="2670"/>
    <s v="https://www.inc.com/profile/t-parker-host"/>
    <s v="T. Parker Host"/>
    <s v="tparkerhost.com"/>
    <s v="95.7 Million"/>
    <n v="95700000"/>
    <n v="145.10040000000001"/>
    <s v="Logistics &amp; Transportation"/>
    <n v="512"/>
    <n v="345"/>
    <e v="#REF!"/>
    <n v="1923"/>
    <n v="4"/>
    <s v="Virginia Beach"/>
    <s v="Virginia Beach"/>
    <s v="Norfolk"/>
    <x v="7"/>
  </r>
  <r>
    <n v="2671"/>
    <s v="https://www.inc.com/profile/bbq-guys-manufacturing"/>
    <s v="BBQ Guy's Manufacturing"/>
    <s v="blazegrills.com"/>
    <s v="34.9 Million"/>
    <n v="34900000"/>
    <n v="145.08439999999999"/>
    <s v="Manufacturing"/>
    <n v="27"/>
    <n v="10"/>
    <e v="#REF!"/>
    <n v="2012"/>
    <n v="1"/>
    <s v="Baton Rouge, LA"/>
    <s v="Baton Rouge"/>
    <s v="Baton Rouge"/>
    <x v="38"/>
  </r>
  <r>
    <n v="2672"/>
    <s v="https://www.inc.com/profile/happy-trailer-sales"/>
    <s v="Happy Trailer Sales"/>
    <s v="happytrailersales.com"/>
    <s v="23.2 Million"/>
    <n v="23200000"/>
    <n v="145.06569999999999"/>
    <s v="Retail"/>
    <n v="23"/>
    <n v="9"/>
    <e v="#REF!"/>
    <n v="2013"/>
    <n v="2"/>
    <s v=""/>
    <s v="-"/>
    <s v="Palmer"/>
    <x v="2"/>
  </r>
  <r>
    <n v="2673"/>
    <s v="https://www.inc.com/profile/jmc-equipment"/>
    <s v="JMC Equipment"/>
    <s v="jmcautomotiveequipment.com"/>
    <s v="3.7 Million"/>
    <n v="3700000"/>
    <n v="144.8759"/>
    <s v="Business Products &amp; Services"/>
    <n v="8"/>
    <n v="2"/>
    <e v="#REF!"/>
    <n v="2012"/>
    <n v="2"/>
    <s v="New York City"/>
    <s v="New York City"/>
    <s v="Bohemia"/>
    <x v="12"/>
  </r>
  <r>
    <n v="2674"/>
    <s v="https://www.inc.com/profile/t3-expo"/>
    <s v="T3 Expo"/>
    <s v="t3expo.com"/>
    <s v="62 Million"/>
    <n v="62000000"/>
    <n v="144.7689"/>
    <s v="Business Products &amp; Services"/>
    <n v="139"/>
    <n v="66"/>
    <e v="#REF!"/>
    <n v="2009"/>
    <n v="5"/>
    <s v="Boston"/>
    <s v="Boston"/>
    <s v="Lakeville"/>
    <x v="24"/>
  </r>
  <r>
    <n v="2675"/>
    <s v="https://www.inc.com/profile/downeast-cider-house"/>
    <s v="Downeast Cider House"/>
    <s v="downeastcider.com"/>
    <s v="13.7 Million"/>
    <n v="13700000"/>
    <n v="144.762"/>
    <s v="Food &amp; Beverage"/>
    <n v="73"/>
    <n v="33"/>
    <e v="#REF!"/>
    <n v="2011"/>
    <n v="4"/>
    <s v="Boston"/>
    <s v="Boston"/>
    <s v="East Boston"/>
    <x v="24"/>
  </r>
  <r>
    <n v="2676"/>
    <s v="https://www.inc.com/profile/syntelligent-analytic-solutions"/>
    <s v="Syntelligent Analytic Solutions"/>
    <s v="syntelligent.com"/>
    <s v="3.8 Million"/>
    <n v="3800000"/>
    <n v="144.75640000000001"/>
    <s v="Government Services"/>
    <n v="75"/>
    <n v="41"/>
    <e v="#REF!"/>
    <n v="2010"/>
    <n v="3"/>
    <s v="Washington, DC"/>
    <s v="Washington"/>
    <s v="Falls Church"/>
    <x v="7"/>
  </r>
  <r>
    <n v="2677"/>
    <s v="https://www.inc.com/profile/deep-blue-communications"/>
    <s v="Deep Blue Communications"/>
    <s v="deepbluecommunications.com"/>
    <s v="33 Million"/>
    <n v="33000000"/>
    <n v="144.74109999999999"/>
    <s v="IT Management"/>
    <n v="125"/>
    <n v="85"/>
    <e v="#REF!"/>
    <n v="2004"/>
    <n v="8"/>
    <s v="Albany-Schenectady-Troy, NY"/>
    <s v="Albany-Schenectady-Troy"/>
    <s v="Latham"/>
    <x v="12"/>
  </r>
  <r>
    <n v="2678"/>
    <s v="https://www.inc.com/profile/test-double"/>
    <s v="Test Double"/>
    <s v="testdouble.com"/>
    <s v="9.8 Million"/>
    <n v="9800000"/>
    <n v="144.68979999999999"/>
    <s v="Software"/>
    <n v="40"/>
    <n v="16"/>
    <e v="#REF!"/>
    <n v="2011"/>
    <n v="4"/>
    <s v="Columbus, OH"/>
    <s v="Columbus"/>
    <s v="Westerville"/>
    <x v="8"/>
  </r>
  <r>
    <n v="2679"/>
    <s v="https://www.inc.com/profile/gebbs-healthcare-solutions"/>
    <s v="GeBBS Healthcare Solutions"/>
    <s v="gebbs.com"/>
    <s v="73.9 Million"/>
    <n v="73900000"/>
    <n v="144.67670000000001"/>
    <s v="Health"/>
    <n v="6851"/>
    <n v="4000"/>
    <e v="#REF!"/>
    <n v="2005"/>
    <n v="11"/>
    <s v="Los Angeles"/>
    <s v="Los Angeles"/>
    <s v="Culver City"/>
    <x v="9"/>
  </r>
  <r>
    <n v="2680"/>
    <s v="https://www.inc.com/profile/semcasting"/>
    <s v="Semcasting"/>
    <s v="semcasting.com"/>
    <s v="23.3 Million"/>
    <n v="23300000"/>
    <n v="144.5171"/>
    <s v="Advertising &amp; Marketing"/>
    <n v="48"/>
    <n v="37"/>
    <e v="#REF!"/>
    <n v="2009"/>
    <n v="1"/>
    <s v="Boston"/>
    <s v="Boston"/>
    <s v="North Andover"/>
    <x v="24"/>
  </r>
  <r>
    <n v="2681"/>
    <s v="https://www.inc.com/profile/takeout-central"/>
    <s v="Takeout Central"/>
    <s v="takeoutcentral.com"/>
    <s v="10.9 Million"/>
    <n v="10900000"/>
    <n v="144.43530000000001"/>
    <s v="Food &amp; Beverage"/>
    <n v="31"/>
    <n v="10"/>
    <e v="#REF!"/>
    <n v="1997"/>
    <n v="2"/>
    <s v="Durham, NC"/>
    <s v="Durham"/>
    <s v="Chapel Hill"/>
    <x v="18"/>
  </r>
  <r>
    <n v="2682"/>
    <s v="https://www.inc.com/profile/mind-your-business"/>
    <s v="Mind Your Business"/>
    <s v="mybinc.com"/>
    <s v="7.5 Million"/>
    <n v="7500000"/>
    <n v="144.3691"/>
    <s v="Human Resources"/>
    <n v="31"/>
    <n v="15"/>
    <e v="#REF!"/>
    <n v="1996"/>
    <n v="2"/>
    <s v="Asheville, NC"/>
    <s v="Asheville"/>
    <s v="Hendersonville"/>
    <x v="18"/>
  </r>
  <r>
    <n v="2683"/>
    <s v="https://www.inc.com/profile/bolt-on-technology"/>
    <s v="Bolt on Technology"/>
    <s v="http://boltontechnology.com"/>
    <s v="7.8 Million"/>
    <n v="7800000"/>
    <n v="144.21559999999999"/>
    <s v="Software"/>
    <n v="42"/>
    <n v="22"/>
    <e v="#REF!"/>
    <n v="2009"/>
    <n v="4"/>
    <s v="Philadelphia"/>
    <s v="Philadelphia"/>
    <s v="Downingtown"/>
    <x v="4"/>
  </r>
  <r>
    <n v="2684"/>
    <s v="https://www.inc.com/profile/synapse-studios"/>
    <s v="Synapse Studios"/>
    <s v="synapsestudios.com"/>
    <s v="4.2 Million"/>
    <n v="4200000"/>
    <n v="144.20189999999999"/>
    <s v="Software"/>
    <n v="38"/>
    <n v="19"/>
    <e v="#REF!"/>
    <n v="2003"/>
    <n v="1"/>
    <s v="Phoenix"/>
    <s v="Phoenix"/>
    <s v="Tempe"/>
    <x v="0"/>
  </r>
  <r>
    <n v="2685"/>
    <s v="https://www.inc.com/profile/college-hunks-hauling-junk-and-moving-tampa-fl"/>
    <s v="College Hunks Hauling Junk and Moving (Tampa, FL)"/>
    <s v="chhj.com"/>
    <s v="13.4 Million"/>
    <n v="13400000"/>
    <n v="143.99119999999999"/>
    <s v="Consumer Products &amp; Services"/>
    <n v="237"/>
    <n v="63"/>
    <e v="#REF!"/>
    <n v="2005"/>
    <n v="2"/>
    <s v="Tampa"/>
    <s v="Tampa"/>
    <s v="Tampa"/>
    <x v="5"/>
  </r>
  <r>
    <n v="2686"/>
    <s v="https://www.inc.com/profile/mansfield-crane-service"/>
    <s v="Mansfield Crane Service"/>
    <s v="mansfieldcrane.com"/>
    <s v="9.5 Million"/>
    <n v="9500000"/>
    <n v="143.9128"/>
    <s v="Construction"/>
    <n v="35"/>
    <n v="15"/>
    <e v="#REF!"/>
    <n v="1998"/>
    <n v="2"/>
    <s v=""/>
    <s v="-"/>
    <s v="Mansfield"/>
    <x v="4"/>
  </r>
  <r>
    <n v="2687"/>
    <s v="https://www.inc.com/profile/emazinglights-iheartraves-into-the-am"/>
    <s v="EmazingLights / iHeartRaves / Into the AM"/>
    <s v="http://iheartraves.com"/>
    <s v="28.3 Million"/>
    <n v="28300000"/>
    <n v="143.8492"/>
    <s v="Consumer Products &amp; Services"/>
    <n v="70"/>
    <n v="50"/>
    <e v="#REF!"/>
    <n v="2010"/>
    <n v="6"/>
    <s v="Los Angeles"/>
    <s v="Los Angeles"/>
    <s v="Anaheim"/>
    <x v="9"/>
  </r>
  <r>
    <n v="2688"/>
    <s v="https://www.inc.com/profile/trintech"/>
    <s v="Trintech"/>
    <s v="trintech.com"/>
    <s v="106.2 Million"/>
    <n v="106200000"/>
    <n v="143.8305"/>
    <s v="Software"/>
    <n v="400"/>
    <n v="300"/>
    <e v="#REF!"/>
    <n v="1985"/>
    <n v="1"/>
    <s v="Dallas"/>
    <s v="Dallas"/>
    <s v="Addison"/>
    <x v="2"/>
  </r>
  <r>
    <n v="2689"/>
    <s v="https://www.inc.com/profile/somertile"/>
    <s v="SomerTile"/>
    <s v="somertile.com"/>
    <s v="30.2 Million"/>
    <n v="30200000"/>
    <n v="143.7783"/>
    <s v="Consumer Products &amp; Services"/>
    <n v="98"/>
    <n v="63"/>
    <e v="#REF!"/>
    <n v="1988"/>
    <n v="3"/>
    <s v="New York City"/>
    <s v="New York City"/>
    <s v="Manalapan"/>
    <x v="6"/>
  </r>
  <r>
    <n v="2690"/>
    <s v="https://www.inc.com/profile/bb-heating-and-air"/>
    <s v="B&amp;B Heating and Air"/>
    <s v="http://bandbheatingandair.com"/>
    <s v="3.5 Million"/>
    <n v="3500000"/>
    <n v="143.39660000000001"/>
    <s v="Construction"/>
    <n v="35"/>
    <n v="15"/>
    <e v="#REF!"/>
    <n v="2007"/>
    <n v="3"/>
    <s v="Birmingham, AL"/>
    <s v="Birmingham"/>
    <s v="Birmingham"/>
    <x v="23"/>
  </r>
  <r>
    <n v="2691"/>
    <s v="https://www.inc.com/profile/bcv-social"/>
    <s v="BCV Social"/>
    <s v="bcvsocial.com"/>
    <s v="10.9 Million"/>
    <n v="10900000"/>
    <n v="143.3937"/>
    <s v="Advertising &amp; Marketing"/>
    <n v="148"/>
    <n v="68"/>
    <e v="#REF!"/>
    <n v="2010"/>
    <n v="4"/>
    <s v="Chicago"/>
    <s v="Chicago"/>
    <s v="Chicago"/>
    <x v="27"/>
  </r>
  <r>
    <n v="2692"/>
    <s v="https://www.inc.com/profile/tricap-residential-group"/>
    <s v="Tricap Residential Group"/>
    <s v="tricapres.com"/>
    <s v="15.7 Million"/>
    <n v="15700000"/>
    <n v="143.3398"/>
    <s v="Real Estate"/>
    <n v="50"/>
    <n v="20"/>
    <e v="#REF!"/>
    <n v="2007"/>
    <n v="1"/>
    <s v="Chicago"/>
    <s v="Chicago"/>
    <s v="Chicago"/>
    <x v="27"/>
  </r>
  <r>
    <n v="2693"/>
    <s v="https://www.inc.com/profile/netx-information-systems"/>
    <s v="NetX Information Systems"/>
    <s v="netxinc.com"/>
    <s v="17.8 Million"/>
    <n v="17800000"/>
    <n v="143.3253"/>
    <s v="IT Management"/>
    <n v="20"/>
    <n v="15"/>
    <e v="#REF!"/>
    <n v="1997"/>
    <n v="1"/>
    <s v="New York City"/>
    <s v="New York City"/>
    <s v="Lambertville"/>
    <x v="6"/>
  </r>
  <r>
    <n v="2694"/>
    <s v="https://www.inc.com/profile/experion-technologies"/>
    <s v="Experion Technologies"/>
    <s v="experionglobal.com"/>
    <s v="3.6 Million"/>
    <n v="3600000"/>
    <n v="143.28630000000001"/>
    <s v="Software"/>
    <n v="9"/>
    <n v="4"/>
    <e v="#REF!"/>
    <n v="2010"/>
    <n v="2"/>
    <s v="Dallas"/>
    <s v="Dallas"/>
    <s v="Addison"/>
    <x v="2"/>
  </r>
  <r>
    <n v="2695"/>
    <s v="https://www.inc.com/profile/true-inspection-services"/>
    <s v="True Inspection Services"/>
    <s v="trueinspectionservices.com"/>
    <s v="7.1 Million"/>
    <n v="7100000"/>
    <n v="143.25700000000001"/>
    <s v="Engineering"/>
    <n v="28"/>
    <n v="15"/>
    <e v="#REF!"/>
    <n v="2007"/>
    <n v="3"/>
    <s v=""/>
    <s v="-"/>
    <s v="Urbana"/>
    <x v="8"/>
  </r>
  <r>
    <n v="2696"/>
    <s v="https://www.inc.com/profile/gotuwired"/>
    <s v="GotUwired"/>
    <s v="gotuwired.com"/>
    <s v="2.4 Million"/>
    <n v="2400000"/>
    <n v="143.25"/>
    <s v="Security"/>
    <n v="17"/>
    <n v="8"/>
    <e v="#REF!"/>
    <n v="2007"/>
    <n v="2"/>
    <s v="San Diego"/>
    <s v="San Diego"/>
    <s v="San Marcos"/>
    <x v="9"/>
  </r>
  <r>
    <n v="2697"/>
    <s v="https://www.inc.com/profile/master-medical-equipment"/>
    <s v="Master Medical Equipment"/>
    <s v="mmemed.com"/>
    <s v="10.7 Million"/>
    <n v="10700000"/>
    <n v="143.21010000000001"/>
    <s v="Health"/>
    <n v="22"/>
    <n v="9"/>
    <e v="#REF!"/>
    <n v="2011"/>
    <n v="1"/>
    <s v=""/>
    <s v="-"/>
    <s v="Jackson"/>
    <x v="1"/>
  </r>
  <r>
    <n v="2698"/>
    <s v="https://www.inc.com/profile/greenway-insurance"/>
    <s v="Greenway Insurance"/>
    <s v="greenway-ins.com"/>
    <s v="4.8 Million"/>
    <n v="4800000"/>
    <n v="143.14779999999999"/>
    <s v="Insurance"/>
    <n v="22"/>
    <n v="18"/>
    <e v="#REF!"/>
    <n v="2007"/>
    <n v="4"/>
    <s v="Houston"/>
    <s v="Houston"/>
    <s v="Houston"/>
    <x v="2"/>
  </r>
  <r>
    <n v="2699"/>
    <s v="https://www.inc.com/profile/prolific-interactive"/>
    <s v="Prolific Interactive"/>
    <s v="prolificinteractive.com"/>
    <s v="22.9 Million"/>
    <n v="22900000"/>
    <n v="143.0891"/>
    <s v="Software"/>
    <n v="105"/>
    <n v="84"/>
    <e v="#REF!"/>
    <n v="2009"/>
    <n v="4"/>
    <s v="New York City"/>
    <s v="New York City"/>
    <s v="Brooklyn"/>
    <x v="12"/>
  </r>
  <r>
    <n v="2700"/>
    <s v="https://www.inc.com/profile/berry-law-firm"/>
    <s v="Berry Law Firm"/>
    <s v="jsberrylaw.com"/>
    <s v="7.5 Million"/>
    <n v="7500000"/>
    <n v="143.08080000000001"/>
    <s v="Consumer Products &amp; Services"/>
    <n v="60"/>
    <n v="35"/>
    <e v="#REF!"/>
    <n v="1965"/>
    <n v="3"/>
    <s v=""/>
    <s v="-"/>
    <s v="Lincoln"/>
    <x v="35"/>
  </r>
  <r>
    <n v="2701"/>
    <s v="https://www.inc.com/profile/dealer-world"/>
    <s v="Dealer World"/>
    <s v="mydealerworld.com"/>
    <s v="2.9 Million"/>
    <n v="2900000"/>
    <n v="142.92080000000001"/>
    <s v="Advertising &amp; Marketing"/>
    <n v="23"/>
    <n v="10"/>
    <e v="#REF!"/>
    <n v="2009"/>
    <n v="1"/>
    <s v="Allentown-Bethlehem-Easton, PA-NJ"/>
    <s v="Allentown-Bethlehem-Easton"/>
    <s v="Lehighton"/>
    <x v="4"/>
  </r>
  <r>
    <n v="2702"/>
    <s v="https://www.inc.com/profile/marketing-doctor"/>
    <s v="Marketing Doctor"/>
    <s v="mymarketingdoctor.com"/>
    <s v="4.1 Million"/>
    <n v="4099999.9999999995"/>
    <n v="142.90100000000001"/>
    <s v="Advertising &amp; Marketing"/>
    <n v="14"/>
    <n v="4"/>
    <e v="#REF!"/>
    <n v="2003"/>
    <n v="1"/>
    <s v=""/>
    <s v="-"/>
    <s v="Northampton"/>
    <x v="24"/>
  </r>
  <r>
    <n v="2703"/>
    <s v="https://www.inc.com/profile/petrelli-previtera-schimmel"/>
    <s v="Petrelli Previtera Schimmel"/>
    <s v="petrellilaw.com"/>
    <s v="2.7 Million"/>
    <n v="2700000"/>
    <n v="142.86600000000001"/>
    <s v="Consumer Products &amp; Services"/>
    <n v="13"/>
    <n v="5"/>
    <e v="#REF!"/>
    <n v="2004"/>
    <n v="1"/>
    <s v="Philadelphia"/>
    <s v="Philadelphia"/>
    <s v="Philadelphia"/>
    <x v="4"/>
  </r>
  <r>
    <n v="2704"/>
    <s v="https://www.inc.com/profile/modus-create"/>
    <s v="Modus Create"/>
    <s v="moduscreate.com"/>
    <s v="15.8 Million"/>
    <n v="15800000"/>
    <n v="142.4716"/>
    <s v="Software"/>
    <n v="170"/>
    <n v="65"/>
    <e v="#REF!"/>
    <n v="2011"/>
    <n v="5"/>
    <s v="Washington, DC"/>
    <s v="Washington"/>
    <s v="Reston"/>
    <x v="7"/>
  </r>
  <r>
    <n v="2705"/>
    <s v="https://www.inc.com/profile/miracle-mile-advisors"/>
    <s v="Miracle Mile Advisors"/>
    <s v="miraclemileadvisors.com"/>
    <s v="9.2 Million"/>
    <n v="9200000"/>
    <n v="142.4443"/>
    <s v="Financial Services"/>
    <n v="23"/>
    <n v="9"/>
    <e v="#REF!"/>
    <n v="2007"/>
    <n v="1"/>
    <s v="Los Angeles"/>
    <s v="Los Angeles"/>
    <s v="Los Angeles"/>
    <x v="9"/>
  </r>
  <r>
    <n v="2706"/>
    <s v="https://www.inc.com/profile/elev8-hire-solutions"/>
    <s v="Elev8 Hire Solutions"/>
    <s v="elev8staffing.com"/>
    <s v="2.7 Million"/>
    <n v="2700000"/>
    <n v="142.29230000000001"/>
    <s v="Human Resources"/>
    <n v="16"/>
    <n v="10"/>
    <e v="#REF!"/>
    <n v="2013"/>
    <n v="1"/>
    <s v="Atlanta"/>
    <s v="Atlanta"/>
    <s v="Atlanta"/>
    <x v="13"/>
  </r>
  <r>
    <n v="2707"/>
    <s v="https://www.inc.com/profile/ncwc"/>
    <s v="NCWC"/>
    <s v="ncwcinc.com"/>
    <s v="195.8 Million"/>
    <n v="195800000"/>
    <n v="142.26089999999999"/>
    <s v="Advertising &amp; Marketing"/>
    <n v="54"/>
    <n v="125"/>
    <e v="#REF!"/>
    <n v="1993"/>
    <n v="6"/>
    <s v="New York City"/>
    <s v="New York City"/>
    <s v="Ocean"/>
    <x v="6"/>
  </r>
  <r>
    <n v="2708"/>
    <s v="https://www.inc.com/profile/nealneal-team"/>
    <s v="Neal&amp;Neal Team"/>
    <s v="mysanantoniohomesearch.com"/>
    <s v="2.5 Million"/>
    <n v="2500000"/>
    <n v="142.22470000000001"/>
    <s v="Real Estate"/>
    <n v="5"/>
    <n v="3"/>
    <e v="#REF!"/>
    <n v="2010"/>
    <n v="1"/>
    <s v="San Antonio, TX"/>
    <s v="San Antonio"/>
    <s v="San Antonio"/>
    <x v="2"/>
  </r>
  <r>
    <n v="2709"/>
    <s v="https://www.inc.com/profile/a1c-partners"/>
    <s v="A1C Partners"/>
    <s v="a1cpartners.com"/>
    <s v="8.8 Million"/>
    <n v="8800000"/>
    <n v="142.14259999999999"/>
    <s v="Government Services"/>
    <n v="25"/>
    <n v="9"/>
    <e v="#REF!"/>
    <n v="2004"/>
    <n v="1"/>
    <s v="Baltimore"/>
    <s v="Baltimore"/>
    <s v="Davidsonville"/>
    <x v="21"/>
  </r>
  <r>
    <n v="2710"/>
    <s v="https://www.inc.com/profile/homeland-manufacturing-services"/>
    <s v="Homeland Manufacturing Services"/>
    <s v="homelandmfgsvc.com"/>
    <s v="3.2 Million"/>
    <n v="3200000"/>
    <n v="142.13480000000001"/>
    <s v="Manufacturing"/>
    <n v="25"/>
    <n v="15"/>
    <e v="#REF!"/>
    <n v="2011"/>
    <n v="3"/>
    <s v=""/>
    <s v="-"/>
    <s v="State College"/>
    <x v="4"/>
  </r>
  <r>
    <n v="2711"/>
    <s v="https://www.inc.com/profile/intech-trailers"/>
    <s v="inTech Trailers"/>
    <s v="intechtrailers.com"/>
    <s v="35.3 Million"/>
    <n v="35300000"/>
    <n v="142.1181"/>
    <s v="Manufacturing"/>
    <n v="138"/>
    <n v="68"/>
    <e v="#REF!"/>
    <n v="2010"/>
    <n v="1"/>
    <s v=""/>
    <s v="-"/>
    <s v="Nappanee"/>
    <x v="33"/>
  </r>
  <r>
    <n v="2712"/>
    <s v="https://www.inc.com/profile/alku"/>
    <s v="ALKU"/>
    <s v="alku.com"/>
    <s v="205.7 Million"/>
    <n v="205700000"/>
    <n v="142.09"/>
    <s v="Business Products &amp; Services"/>
    <n v="229"/>
    <n v="67"/>
    <e v="#REF!"/>
    <n v="2008"/>
    <n v="8"/>
    <s v="Boston"/>
    <s v="Boston"/>
    <s v="Andover"/>
    <x v="24"/>
  </r>
  <r>
    <n v="2713"/>
    <s v="https://www.inc.com/profile/fit-my-feet-orthotic-lab-and-shoes"/>
    <s v="Fit My Feet Orthotic Lab and Shoes"/>
    <s v="http://fitmyfeet.com"/>
    <s v="2.2 Million"/>
    <n v="2200000"/>
    <n v="141.9958"/>
    <s v="Retail"/>
    <n v="22"/>
    <n v="7"/>
    <e v="#REF!"/>
    <n v="2013"/>
    <n v="1"/>
    <s v=""/>
    <s v="-"/>
    <s v="Sioux Falls"/>
    <x v="45"/>
  </r>
  <r>
    <n v="2714"/>
    <s v="https://www.inc.com/profile/instasize"/>
    <s v="Instasize"/>
    <s v="instasize.com"/>
    <s v="14.4 Million"/>
    <n v="14400000"/>
    <n v="141.8587"/>
    <s v="Software"/>
    <n v="42"/>
    <n v="15"/>
    <e v="#REF!"/>
    <n v="2012"/>
    <n v="1"/>
    <s v="Salt Lake City"/>
    <s v="Salt Lake City"/>
    <s v="Sandy"/>
    <x v="16"/>
  </r>
  <r>
    <n v="2715"/>
    <s v="https://www.inc.com/profile/kahn-media"/>
    <s v="Kahn Media"/>
    <s v="kahnmedia.com"/>
    <s v="3 Million"/>
    <n v="3000000"/>
    <n v="141.81290000000001"/>
    <s v="Advertising &amp; Marketing"/>
    <n v="24"/>
    <n v="12"/>
    <e v="#REF!"/>
    <n v="2008"/>
    <n v="2"/>
    <s v="Oxnard-Thousand Oaks-Ventura, CA"/>
    <s v="Oxnard-Thousand Oaks-Ventura"/>
    <s v="Moorpark"/>
    <x v="9"/>
  </r>
  <r>
    <n v="2716"/>
    <s v="https://www.inc.com/profile/dohardmoneycom"/>
    <s v="DoHardMoney.com"/>
    <s v="dohardmoney.com"/>
    <s v="6 Million"/>
    <n v="6000000"/>
    <n v="141.79580000000001"/>
    <s v="Real Estate"/>
    <n v="35"/>
    <n v="20"/>
    <e v="#REF!"/>
    <n v="2010"/>
    <n v="2"/>
    <s v="Salt Lake City"/>
    <s v="Salt Lake City"/>
    <s v="West Jordan"/>
    <x v="16"/>
  </r>
  <r>
    <n v="2717"/>
    <s v="https://www.inc.com/profile/appreciation-financial"/>
    <s v="Appreciation Financial"/>
    <s v="appreciationfinancial.com"/>
    <s v="27.7 Million"/>
    <n v="27700000"/>
    <n v="141.64070000000001"/>
    <s v="Financial Services"/>
    <n v="22"/>
    <n v="14"/>
    <e v="#REF!"/>
    <n v="2009"/>
    <n v="2"/>
    <s v="Las Vegas, NV"/>
    <s v="Las Vegas"/>
    <s v="Henderson"/>
    <x v="29"/>
  </r>
  <r>
    <n v="2718"/>
    <s v="https://www.inc.com/profile/monogram-windows-and-doors"/>
    <s v="Monogram Windows and Doors"/>
    <s v="monogramwindows.com"/>
    <s v="29.4 Million"/>
    <n v="29400000"/>
    <n v="141.46719999999999"/>
    <s v="Construction"/>
    <n v="40"/>
    <n v="14"/>
    <e v="#REF!"/>
    <n v="2010"/>
    <n v="1"/>
    <s v="Miami"/>
    <s v="Miami"/>
    <s v="Deerfield Beach"/>
    <x v="5"/>
  </r>
  <r>
    <n v="2719"/>
    <s v="https://www.inc.com/profile/new-vision"/>
    <s v="New Vision"/>
    <s v="nvgo.com"/>
    <s v="3 Million"/>
    <n v="3000000"/>
    <n v="141.4342"/>
    <s v="Software"/>
    <n v="24"/>
    <n v="11"/>
    <e v="#REF!"/>
    <n v="2004"/>
    <n v="1"/>
    <s v="Minneapolis"/>
    <s v="Minneapolis"/>
    <s v="Bloomington"/>
    <x v="22"/>
  </r>
  <r>
    <n v="2720"/>
    <s v="https://www.inc.com/profile/biomedical-research-laboratories"/>
    <s v="Biomedical Research Laboratories"/>
    <s v="brlscience.com"/>
    <s v="6.5 Million"/>
    <n v="6500000"/>
    <n v="141.38480000000001"/>
    <s v="Consumer Products &amp; Services"/>
    <n v="14"/>
    <n v="10"/>
    <e v="#REF!"/>
    <n v="2009"/>
    <n v="5"/>
    <s v="Philadelphia"/>
    <s v="Philadelphia"/>
    <s v="La Jolla"/>
    <x v="9"/>
  </r>
  <r>
    <n v="2721"/>
    <s v="https://www.inc.com/profile/cambria-solutions"/>
    <s v="Cambria Solutions"/>
    <s v="cambriasolutions.com"/>
    <s v="35.9 Million"/>
    <n v="35900000"/>
    <n v="141.3254"/>
    <s v="Government Services"/>
    <n v="103"/>
    <n v="57"/>
    <e v="#REF!"/>
    <n v="2003"/>
    <n v="8"/>
    <s v=""/>
    <s v="-"/>
    <s v="Sacramento"/>
    <x v="9"/>
  </r>
  <r>
    <n v="2722"/>
    <s v="https://www.inc.com/profile/kodiak-building-partners"/>
    <s v="Kodiak Building Partners"/>
    <s v="kodiakbp.com"/>
    <s v="1.1 Billion"/>
    <n v="1100000"/>
    <n v="141.23689999999999"/>
    <s v="Construction"/>
    <n v="2397"/>
    <n v="958"/>
    <e v="#REF!"/>
    <n v="2011"/>
    <n v="2"/>
    <s v="Denver"/>
    <s v="Denver"/>
    <s v="Highlands Ranch"/>
    <x v="10"/>
  </r>
  <r>
    <n v="2723"/>
    <s v="https://www.inc.com/profile/sts-international"/>
    <s v="STS International"/>
    <s v="stsint.com"/>
    <s v="83.9 Million"/>
    <n v="83900000"/>
    <n v="141.1902"/>
    <s v="Government Services"/>
    <n v="153"/>
    <n v="86"/>
    <e v="#REF!"/>
    <n v="1992"/>
    <n v="6"/>
    <s v=""/>
    <s v="-"/>
    <s v="Berkeley Springs"/>
    <x v="46"/>
  </r>
  <r>
    <n v="2724"/>
    <s v="https://www.inc.com/profile/globo"/>
    <s v="Globo"/>
    <s v="http://helloglobo.com"/>
    <s v="16.8 Million"/>
    <n v="16800000"/>
    <n v="141.1611"/>
    <s v="Business Products &amp; Services"/>
    <n v="40"/>
    <n v="13"/>
    <e v="#REF!"/>
    <n v="2009"/>
    <n v="5"/>
    <s v="Philadelphia"/>
    <s v="Philadelphia"/>
    <s v="Wyncote"/>
    <x v="4"/>
  </r>
  <r>
    <n v="2725"/>
    <s v="https://www.inc.com/profile/south-bay-hot-yoga"/>
    <s v="South Bay Hot Yoga"/>
    <s v="sohoyoga.com"/>
    <s v="2 Million"/>
    <n v="2000000"/>
    <n v="141.07140000000001"/>
    <s v="Consumer Products &amp; Services"/>
    <n v="85"/>
    <n v="15"/>
    <e v="#REF!"/>
    <n v="2014"/>
    <n v="1"/>
    <s v="Los Angeles"/>
    <s v="Los Angeles"/>
    <s v="Hermosa Beach"/>
    <x v="9"/>
  </r>
  <r>
    <n v="2726"/>
    <s v="https://www.inc.com/profile/unity-fi-solutions"/>
    <s v="Unity FI Solutions"/>
    <s v="unityfisolutions.com"/>
    <s v="8.6 Million"/>
    <n v="8600000"/>
    <n v="140.94890000000001"/>
    <s v="Software"/>
    <n v="18"/>
    <n v="13"/>
    <e v="#REF!"/>
    <n v="1999"/>
    <n v="2"/>
    <s v="Charlotte"/>
    <s v="Charlotte"/>
    <s v="Charlotte"/>
    <x v="18"/>
  </r>
  <r>
    <n v="2727"/>
    <s v="https://www.inc.com/profile/skaled-consulting"/>
    <s v="Skaled Consulting"/>
    <s v="skaled.com"/>
    <s v="2.9 Million"/>
    <n v="2900000"/>
    <n v="140.77269999999999"/>
    <s v="Business Products &amp; Services"/>
    <n v="38"/>
    <n v="8"/>
    <e v="#REF!"/>
    <n v="2013"/>
    <n v="1"/>
    <s v="Austin"/>
    <s v="Austin"/>
    <s v="Austin"/>
    <x v="2"/>
  </r>
  <r>
    <n v="2728"/>
    <s v="https://www.inc.com/profile/the-network-pro"/>
    <s v="The Network Pro"/>
    <s v="thenetworkpro.net"/>
    <s v="6.3 Million"/>
    <n v="6300000"/>
    <n v="140.6575"/>
    <s v="IT Management"/>
    <n v="33"/>
    <n v="16"/>
    <e v="#REF!"/>
    <n v="2003"/>
    <n v="3"/>
    <s v="Los Angeles"/>
    <s v="Los Angeles"/>
    <s v="Fullerton"/>
    <x v="9"/>
  </r>
  <r>
    <n v="2729"/>
    <s v="https://www.inc.com/profile/aspen-exteriors"/>
    <s v="Aspen Exteriors"/>
    <s v="aspenexteriors.com"/>
    <s v="17.9 Million"/>
    <n v="17900000"/>
    <n v="140.58519999999999"/>
    <s v="Construction"/>
    <n v="21"/>
    <n v="12"/>
    <e v="#REF!"/>
    <n v="2002"/>
    <n v="6"/>
    <s v="Minneapolis"/>
    <s v="Minneapolis"/>
    <s v="Ramsey"/>
    <x v="22"/>
  </r>
  <r>
    <n v="2730"/>
    <s v="https://www.inc.com/profile/maxey-trailers-mfg"/>
    <s v="Maxey Trailers Mfg."/>
    <s v="maxxdtrailers.com"/>
    <s v="40.4 Million"/>
    <n v="40400000"/>
    <n v="140.51920000000001"/>
    <s v="Manufacturing"/>
    <n v="150"/>
    <n v="75"/>
    <e v="#REF!"/>
    <n v="1999"/>
    <n v="1"/>
    <s v=""/>
    <s v="-"/>
    <s v="Brookston"/>
    <x v="2"/>
  </r>
  <r>
    <n v="2731"/>
    <s v="https://www.inc.com/profile/clark-bros"/>
    <s v="Clark Bros."/>
    <s v="clarkbrosinc.com"/>
    <s v="43.3 Million"/>
    <n v="43300000"/>
    <n v="140.42789999999999"/>
    <s v="Construction"/>
    <n v="85"/>
    <n v="50"/>
    <e v="#REF!"/>
    <n v="1962"/>
    <n v="4"/>
    <s v=""/>
    <s v="-"/>
    <s v="Fresno"/>
    <x v="9"/>
  </r>
  <r>
    <n v="2732"/>
    <s v="https://www.inc.com/profile/metro-stars-gymnastics"/>
    <s v="Metro Stars Gymnastics"/>
    <s v="metrostarsgym.com"/>
    <s v="3.4 Million"/>
    <n v="3400000"/>
    <n v="140.38210000000001"/>
    <s v="Education"/>
    <n v="97"/>
    <n v="45"/>
    <e v="#REF!"/>
    <n v="2006"/>
    <n v="3"/>
    <s v="Omaha-Council Bluffs, NE-IA"/>
    <s v="Omaha-Council Bluffs"/>
    <s v="Omaha"/>
    <x v="35"/>
  </r>
  <r>
    <n v="2733"/>
    <s v="https://www.inc.com/profile/aerospace-quality-research-and-development"/>
    <s v="Aerospace Quality Research and Development"/>
    <s v="aerospaceqrd.com"/>
    <s v="9.6 Million"/>
    <n v="9600000"/>
    <n v="140.3057"/>
    <s v="Engineering"/>
    <n v="37"/>
    <n v="18"/>
    <e v="#REF!"/>
    <n v="2009"/>
    <n v="3"/>
    <s v="Dallas"/>
    <s v="Dallas"/>
    <s v="Addison"/>
    <x v="2"/>
  </r>
  <r>
    <n v="2734"/>
    <s v="https://www.inc.com/profile/blink-fitness"/>
    <s v="Blink Fitness"/>
    <s v="blinkfitness.com"/>
    <s v="132.1 Million"/>
    <n v="132100000"/>
    <n v="140.14869999999999"/>
    <s v="Consumer Products &amp; Services"/>
    <n v="1832"/>
    <n v="947"/>
    <e v="#REF!"/>
    <n v="2011"/>
    <n v="3"/>
    <s v="New York City"/>
    <s v="New York City"/>
    <s v="New York"/>
    <x v="12"/>
  </r>
  <r>
    <n v="2735"/>
    <s v="https://www.inc.com/profile/digital-pi"/>
    <s v="Digital Pi"/>
    <s v="digitalpi.com"/>
    <s v="8.1 Million"/>
    <n v="8100000"/>
    <n v="140.04730000000001"/>
    <s v="Advertising &amp; Marketing"/>
    <n v="41"/>
    <n v="20"/>
    <e v="#REF!"/>
    <n v="2013"/>
    <n v="2"/>
    <s v="Dallas"/>
    <s v="Dallas"/>
    <s v="Dallas"/>
    <x v="2"/>
  </r>
  <r>
    <n v="2736"/>
    <s v="https://www.inc.com/profile/mobile-outfitters"/>
    <s v="Mobile Outfitters"/>
    <s v="moutfitters.com"/>
    <s v="12.2 Million"/>
    <n v="12200000"/>
    <n v="139.85220000000001"/>
    <s v="Consumer Products &amp; Services"/>
    <n v="27"/>
    <n v="20"/>
    <e v="#REF!"/>
    <n v="2007"/>
    <n v="5"/>
    <s v="Philadelphia"/>
    <s v="Philadelphia"/>
    <s v="Philadephia"/>
    <x v="4"/>
  </r>
  <r>
    <n v="2737"/>
    <s v="https://www.inc.com/profile/threat-tec"/>
    <s v="Threat Tec"/>
    <s v="threattec.com"/>
    <s v="12.3 Million"/>
    <n v="12300000"/>
    <n v="139.791"/>
    <s v="Government Services"/>
    <n v="45"/>
    <n v="21"/>
    <e v="#REF!"/>
    <n v="2012"/>
    <n v="1"/>
    <s v="Virginia Beach"/>
    <s v="Virginia Beach"/>
    <s v="Hampton"/>
    <x v="7"/>
  </r>
  <r>
    <n v="2738"/>
    <s v="https://www.inc.com/profile/north-american-payment-solutions"/>
    <s v="North American Payment Solutions"/>
    <s v="apspayments.com"/>
    <s v="11.3 Million"/>
    <n v="11300000"/>
    <n v="139.55850000000001"/>
    <s v="Financial Services"/>
    <n v="48"/>
    <n v="35"/>
    <e v="#REF!"/>
    <n v="2006"/>
    <n v="3"/>
    <s v="Phoenix"/>
    <s v="Phoenix"/>
    <s v="Mesa"/>
    <x v="0"/>
  </r>
  <r>
    <n v="2739"/>
    <s v="https://www.inc.com/profile/cs-recruiting"/>
    <s v="CS Recruiting"/>
    <s v="cs-recruiting.com"/>
    <s v="5.5 Million"/>
    <n v="5500000"/>
    <n v="139.5061"/>
    <s v="Human Resources"/>
    <n v="27"/>
    <n v="18"/>
    <e v="#REF!"/>
    <n v="2011"/>
    <n v="5"/>
    <s v="Chicago"/>
    <s v="Chicago"/>
    <s v="Highland Park"/>
    <x v="27"/>
  </r>
  <r>
    <n v="2740"/>
    <s v="https://www.inc.com/profile/feury-image-group"/>
    <s v="Feury Image Group"/>
    <s v="feuryimagegroup.com"/>
    <s v="16.2 Million"/>
    <n v="16200000"/>
    <n v="139.44710000000001"/>
    <s v="Advertising &amp; Marketing"/>
    <n v="50"/>
    <n v="25"/>
    <e v="#REF!"/>
    <n v="1995"/>
    <n v="1"/>
    <s v="New York City"/>
    <s v="New York City"/>
    <s v="Newark"/>
    <x v="6"/>
  </r>
  <r>
    <n v="2741"/>
    <s v="https://www.inc.com/profile/lido-advisors"/>
    <s v="LIDO ADVISORS"/>
    <s v="lidoadvisors.com"/>
    <s v="14.3 Million"/>
    <n v="14300000"/>
    <n v="139.37299999999999"/>
    <s v="Financial Services"/>
    <n v="54"/>
    <n v="25"/>
    <e v="#REF!"/>
    <n v="1999"/>
    <n v="2"/>
    <s v="Los Angeles"/>
    <s v="Los Angeles"/>
    <s v="Los Angeles"/>
    <x v="9"/>
  </r>
  <r>
    <n v="2742"/>
    <s v="https://www.inc.com/profile/rnn-group"/>
    <s v="RNN Group"/>
    <s v="rnngroup.com"/>
    <s v="9.3 Million"/>
    <n v="9300000"/>
    <n v="139.29599999999999"/>
    <s v="Financial Services"/>
    <n v="57"/>
    <n v="42"/>
    <e v="#REF!"/>
    <n v="2012"/>
    <n v="3"/>
    <s v="Atlanta"/>
    <s v="Atlanta"/>
    <s v="Atlanta"/>
    <x v="13"/>
  </r>
  <r>
    <n v="2743"/>
    <s v="https://www.inc.com/profile/tfs"/>
    <s v="TFS"/>
    <s v="thefoundationspecialists.com"/>
    <s v="14.6 Million"/>
    <n v="14600000"/>
    <n v="139.17490000000001"/>
    <s v="Construction"/>
    <n v="109"/>
    <n v="60"/>
    <e v="#REF!"/>
    <n v="1999"/>
    <n v="5"/>
    <s v="Nashville"/>
    <s v="Nashville"/>
    <s v="College Grove"/>
    <x v="1"/>
  </r>
  <r>
    <n v="2744"/>
    <s v="https://www.inc.com/profile/choice-merchant-solutions"/>
    <s v="Choice Merchant Solutions"/>
    <s v="choicemerchantsolutions.com"/>
    <s v="7.8 Million"/>
    <n v="7800000"/>
    <n v="139.1491"/>
    <s v="Financial Services"/>
    <n v="18"/>
    <n v="8"/>
    <e v="#REF!"/>
    <n v="2008"/>
    <n v="2"/>
    <s v=""/>
    <s v="-"/>
    <s v="Hartford"/>
    <x v="28"/>
  </r>
  <r>
    <n v="2745"/>
    <s v="https://www.inc.com/profile/all-pro-security"/>
    <s v="All Pro Security"/>
    <s v="apsguards.com"/>
    <s v="3.8 Million"/>
    <n v="3800000"/>
    <n v="139.1079"/>
    <s v="Security"/>
    <n v="122"/>
    <n v="79"/>
    <e v="#REF!"/>
    <n v="2006"/>
    <n v="1"/>
    <s v="Provo-Orem, UT"/>
    <s v="Provo-Orem"/>
    <s v="Pleasant Grove"/>
    <x v="16"/>
  </r>
  <r>
    <n v="2746"/>
    <s v="https://www.inc.com/profile/streamline"/>
    <s v="Streamline"/>
    <s v="streamlinephilly.com"/>
    <s v="44.8 Million"/>
    <n v="44800000"/>
    <n v="138.827"/>
    <s v="Real Estate"/>
    <n v="62"/>
    <n v="16"/>
    <e v="#REF!"/>
    <n v="2008"/>
    <n v="5"/>
    <s v="Philadelphia"/>
    <s v="Philadelphia"/>
    <s v="Philadelphia"/>
    <x v="4"/>
  </r>
  <r>
    <n v="2747"/>
    <s v="https://www.inc.com/profile/salas-obrien"/>
    <s v="Salas O'Brien"/>
    <s v="salasobrien.com"/>
    <s v="100.5 Million"/>
    <n v="100500000"/>
    <n v="138.8064"/>
    <s v="Engineering"/>
    <n v="525"/>
    <n v="245"/>
    <e v="#REF!"/>
    <n v="1975"/>
    <n v="7"/>
    <s v="Los Angeles"/>
    <s v="Los Angeles"/>
    <s v="Santa Ana"/>
    <x v="9"/>
  </r>
  <r>
    <n v="2748"/>
    <s v="https://www.inc.com/profile/bng-team"/>
    <s v="BNG Team"/>
    <s v="bngteam.com"/>
    <s v="9 Million"/>
    <n v="9000000"/>
    <n v="138.756"/>
    <s v="Business Products &amp; Services"/>
    <n v="70"/>
    <n v="31"/>
    <e v="#REF!"/>
    <n v="2007"/>
    <n v="1"/>
    <s v=""/>
    <s v="-"/>
    <s v="Fargo"/>
    <x v="30"/>
  </r>
  <r>
    <n v="2749"/>
    <s v="https://www.inc.com/profile/vinyl-me-please"/>
    <s v="Vinyl Me, Please"/>
    <s v="vinylmeplease.com"/>
    <s v="12.4 Million"/>
    <n v="12400000"/>
    <n v="138.69380000000001"/>
    <s v="Consumer Products &amp; Services"/>
    <n v="23"/>
    <n v="7"/>
    <e v="#REF!"/>
    <n v="2012"/>
    <n v="2"/>
    <s v="Denver"/>
    <s v="Denver"/>
    <s v="Denver"/>
    <x v="10"/>
  </r>
  <r>
    <n v="2750"/>
    <s v="https://www.inc.com/profile/klein-hall-cpas"/>
    <s v="Klein Hall CPAs"/>
    <s v="kleinhallcpa.com"/>
    <s v="4.7 Million"/>
    <n v="4700000"/>
    <n v="138.63550000000001"/>
    <s v="Financial Services"/>
    <n v="32"/>
    <n v="12"/>
    <e v="#REF!"/>
    <n v="2002"/>
    <n v="3"/>
    <s v="Chicago"/>
    <s v="Chicago"/>
    <s v="Aurora"/>
    <x v="27"/>
  </r>
  <r>
    <n v="2751"/>
    <s v="https://www.inc.com/profile/touchstone-merchandise-group"/>
    <s v="Touchstone Merchandise Group"/>
    <s v="tmgideas.com"/>
    <s v="44.3 Million"/>
    <n v="44300000"/>
    <n v="138.41929999999999"/>
    <s v="Consumer Products &amp; Services"/>
    <n v="87"/>
    <n v="90"/>
    <e v="#REF!"/>
    <n v="1996"/>
    <n v="1"/>
    <s v="Cincinnati"/>
    <s v="Cincinnati"/>
    <s v="Mason"/>
    <x v="8"/>
  </r>
  <r>
    <n v="2752"/>
    <s v="https://www.inc.com/profile/deg"/>
    <s v="DEG"/>
    <s v="degdigital.com"/>
    <s v="63.8 Million"/>
    <n v="63800000"/>
    <n v="138.4111"/>
    <s v="Advertising &amp; Marketing"/>
    <n v="320"/>
    <n v="172"/>
    <e v="#REF!"/>
    <n v="1999"/>
    <n v="9"/>
    <s v="Kansas City, MO-KS"/>
    <s v="Kansas City"/>
    <s v="Overland Park"/>
    <x v="26"/>
  </r>
  <r>
    <n v="2753"/>
    <s v="https://www.inc.com/profile/phobio"/>
    <s v="Phobio"/>
    <s v="phobio.com"/>
    <s v="90.1 Million"/>
    <n v="90100000"/>
    <n v="138.3466"/>
    <s v="Software"/>
    <n v="58"/>
    <n v="38"/>
    <e v="#REF!"/>
    <n v="2010"/>
    <n v="2"/>
    <s v="Atlanta"/>
    <s v="Atlanta"/>
    <s v="Atlanta"/>
    <x v="13"/>
  </r>
  <r>
    <n v="2754"/>
    <s v="https://www.inc.com/profile/kitchensearchcom"/>
    <s v="KitchenSearch.com"/>
    <s v="kitchensearch.com"/>
    <s v="3.6 Million"/>
    <n v="3600000"/>
    <n v="138.3366"/>
    <s v="Construction"/>
    <n v="14"/>
    <n v="5"/>
    <e v="#REF!"/>
    <n v="2014"/>
    <n v="2"/>
    <s v="Philadelphia"/>
    <s v="Philadelphia"/>
    <s v="Bensalem"/>
    <x v="4"/>
  </r>
  <r>
    <n v="2755"/>
    <s v="https://www.inc.com/profile/transportation-impact"/>
    <s v="Transportation Impact"/>
    <s v="transportationimpact.com"/>
    <s v="24.5 Million"/>
    <n v="24500000"/>
    <n v="138.21639999999999"/>
    <s v="Logistics &amp; Transportation"/>
    <n v="58"/>
    <n v="23"/>
    <e v="#REF!"/>
    <n v="2008"/>
    <n v="7"/>
    <s v=""/>
    <s v="-"/>
    <s v="Emerald Isle"/>
    <x v="18"/>
  </r>
  <r>
    <n v="2756"/>
    <s v="https://www.inc.com/profile/great-waters-financial"/>
    <s v="Great Waters Financial"/>
    <s v="greatwatersfinancial.com"/>
    <s v="9.3 Million"/>
    <n v="9300000"/>
    <n v="138.1583"/>
    <s v="Financial Services"/>
    <n v="36"/>
    <n v="12"/>
    <e v="#REF!"/>
    <n v="2012"/>
    <n v="3"/>
    <s v="Minneapolis"/>
    <s v="Minneapolis"/>
    <s v="Minneapolis"/>
    <x v="22"/>
  </r>
  <r>
    <n v="2757"/>
    <s v="https://www.inc.com/profile/turbonomic"/>
    <s v="Turbonomic"/>
    <s v="turbonomic.com"/>
    <s v="97.1 Million"/>
    <n v="97100000"/>
    <n v="137.76"/>
    <s v="Software"/>
    <n v="511"/>
    <n v="423"/>
    <e v="#REF!"/>
    <n v="2009"/>
    <n v="1"/>
    <s v="Boston"/>
    <s v="Boston"/>
    <s v="Boston"/>
    <x v="24"/>
  </r>
  <r>
    <n v="2758"/>
    <s v="https://www.inc.com/profile/fcm"/>
    <s v="FCM"/>
    <s v="thinkfcm.com"/>
    <s v="63.9 Million"/>
    <n v="63900000"/>
    <n v="137.5307"/>
    <s v="Business Products &amp; Services"/>
    <n v="40"/>
    <n v="17"/>
    <e v="#REF!"/>
    <n v="2014"/>
    <n v="1"/>
    <s v="Cincinnati"/>
    <s v="Cincinnati"/>
    <s v="Cincinnati"/>
    <x v="8"/>
  </r>
  <r>
    <n v="2759"/>
    <s v="https://www.inc.com/profile/momentum-solutionz"/>
    <s v="Momentum Solutionz"/>
    <s v="momentumsolutionz.com"/>
    <s v="5.3 Million"/>
    <n v="5300000"/>
    <n v="137.50579999999999"/>
    <s v="IT System Development"/>
    <n v="18"/>
    <n v="12"/>
    <e v="#REF!"/>
    <n v="2012"/>
    <n v="4"/>
    <s v=""/>
    <s v="-"/>
    <s v="Roanoke"/>
    <x v="7"/>
  </r>
  <r>
    <n v="2760"/>
    <s v="https://www.inc.com/profile/perceptyx"/>
    <s v="Perceptyx"/>
    <s v="perceptyx.com"/>
    <s v="24.8 Million"/>
    <n v="24800000"/>
    <n v="137.4932"/>
    <s v="Human Resources"/>
    <n v="130"/>
    <n v="33"/>
    <e v="#REF!"/>
    <n v="2003"/>
    <n v="4"/>
    <s v="Inland Empire, CA"/>
    <s v="Inland Empire"/>
    <s v="Riverside"/>
    <x v="9"/>
  </r>
  <r>
    <n v="2761"/>
    <s v="https://www.inc.com/profile/info-way-solutions"/>
    <s v="Info Way Solutions"/>
    <s v="infowaygroup.com"/>
    <s v="7.5 Million"/>
    <n v="7500000"/>
    <n v="137.47929999999999"/>
    <s v="Human Resources"/>
    <n v="120"/>
    <n v="70"/>
    <e v="#REF!"/>
    <n v="2012"/>
    <n v="1"/>
    <s v="San Francisco"/>
    <s v="San Francisco"/>
    <s v="Fremont"/>
    <x v="9"/>
  </r>
  <r>
    <n v="2762"/>
    <s v="https://www.inc.com/profile/interimage"/>
    <s v="InterImage"/>
    <s v="iimage.com"/>
    <s v="24.7 Million"/>
    <n v="24700000"/>
    <n v="137.23509999999999"/>
    <s v="Government Services"/>
    <n v="112"/>
    <n v="72"/>
    <e v="#REF!"/>
    <n v="1996"/>
    <n v="1"/>
    <s v="Washington, DC"/>
    <s v="Washington"/>
    <s v="Arlington"/>
    <x v="7"/>
  </r>
  <r>
    <n v="2763"/>
    <s v="https://www.inc.com/profile/vitalware"/>
    <s v="VitalWare"/>
    <s v="vitalware.com"/>
    <s v="14 Million"/>
    <n v="14000000"/>
    <n v="137.08359999999999"/>
    <s v="Health"/>
    <n v="105"/>
    <n v="62"/>
    <e v="#REF!"/>
    <n v="2011"/>
    <n v="5"/>
    <s v=""/>
    <s v="-"/>
    <s v="Yakima"/>
    <x v="11"/>
  </r>
  <r>
    <n v="2764"/>
    <s v="https://www.inc.com/profile/tundraland-home-improvements"/>
    <s v="Tundraland Home Improvements"/>
    <s v="tundraland.com"/>
    <s v="42.3 Million"/>
    <n v="42300000"/>
    <n v="137.0701"/>
    <s v="Construction"/>
    <n v="200"/>
    <n v="60"/>
    <e v="#REF!"/>
    <n v="2009"/>
    <n v="3"/>
    <s v=""/>
    <s v="-"/>
    <s v="Kaukauna"/>
    <x v="19"/>
  </r>
  <r>
    <n v="2765"/>
    <s v="https://www.inc.com/profile/rmg-media"/>
    <s v="RMG Media"/>
    <s v="rmgmedia.com"/>
    <s v="4.7 Million"/>
    <n v="4700000"/>
    <n v="137.06020000000001"/>
    <s v="Advertising &amp; Marketing"/>
    <n v="45"/>
    <n v="15"/>
    <e v="#REF!"/>
    <n v="2013"/>
    <n v="1"/>
    <s v="New York City"/>
    <s v="New York City"/>
    <s v="New York"/>
    <x v="12"/>
  </r>
  <r>
    <n v="2766"/>
    <s v="https://www.inc.com/profile/maui-leones"/>
    <s v="Maui Leones"/>
    <s v="coconutcondos.com"/>
    <s v="4.2 Million"/>
    <n v="4200000"/>
    <n v="137.02930000000001"/>
    <s v="Travel &amp; Hospitality"/>
    <n v="9"/>
    <n v="5"/>
    <e v="#REF!"/>
    <n v="2011"/>
    <n v="1"/>
    <s v=""/>
    <s v="-"/>
    <s v="Lahaina"/>
    <x v="49"/>
  </r>
  <r>
    <n v="2767"/>
    <s v="https://www.inc.com/profile/payday-payroll-resources"/>
    <s v="PayDay Payroll Resources"/>
    <s v="paydaypr.com"/>
    <s v="2.9 Million"/>
    <n v="2900000"/>
    <n v="136.98140000000001"/>
    <s v="Business Products &amp; Services"/>
    <n v="17"/>
    <n v="10"/>
    <e v="#REF!"/>
    <n v="2010"/>
    <n v="1"/>
    <s v="Philadelphia"/>
    <s v="Philadelphia"/>
    <s v="Bellmawr"/>
    <x v="6"/>
  </r>
  <r>
    <n v="2768"/>
    <s v="https://www.inc.com/profile/broadline-components"/>
    <s v="Broadline Components"/>
    <s v="broadlinecomponents.com"/>
    <s v="2.6 Million"/>
    <n v="2600000"/>
    <n v="136.84039999999999"/>
    <s v="Business Products &amp; Services"/>
    <n v="10"/>
    <n v="4"/>
    <e v="#REF!"/>
    <n v="2008"/>
    <n v="1"/>
    <s v="Tampa"/>
    <s v="Tampa"/>
    <s v="St. Petersburg"/>
    <x v="5"/>
  </r>
  <r>
    <n v="2769"/>
    <s v="https://www.inc.com/profile/appogee"/>
    <s v="Appogee"/>
    <s v="appogee.com"/>
    <s v="19.4 Million"/>
    <n v="19400000"/>
    <n v="136.76990000000001"/>
    <s v="Computer Hardware"/>
    <n v="13"/>
    <n v="5"/>
    <e v="#REF!"/>
    <n v="2008"/>
    <n v="1"/>
    <s v=""/>
    <s v="-"/>
    <s v="Greenville"/>
    <x v="18"/>
  </r>
  <r>
    <n v="2770"/>
    <s v="https://www.inc.com/profile/prominent-construction"/>
    <s v="Prominent Construction"/>
    <s v="prominentconstructionllc.com"/>
    <s v="5.5 Million"/>
    <n v="5500000"/>
    <n v="136.74879999999999"/>
    <s v="Construction"/>
    <n v="10"/>
    <n v="3"/>
    <e v="#REF!"/>
    <n v="2011"/>
    <n v="1"/>
    <s v="Minneapolis"/>
    <s v="Minneapolis"/>
    <s v="Minneapolis"/>
    <x v="22"/>
  </r>
  <r>
    <n v="2771"/>
    <s v="https://www.inc.com/profile/sei-new-york"/>
    <s v="SEI-New York"/>
    <s v="sei.com/new-york-office"/>
    <s v="7 Million"/>
    <n v="7000000"/>
    <n v="136.69329999999999"/>
    <s v="Business Products &amp; Services"/>
    <n v="21"/>
    <n v="14"/>
    <e v="#REF!"/>
    <n v="2013"/>
    <n v="2"/>
    <s v="New York City"/>
    <s v="New York City"/>
    <s v="New York"/>
    <x v="12"/>
  </r>
  <r>
    <n v="2772"/>
    <s v="https://www.inc.com/profile/cipher-tech-solutions"/>
    <s v="Cipher Tech Solutions"/>
    <s v="ciphertechsolutions.com"/>
    <s v="8 Million"/>
    <n v="8000000"/>
    <n v="136.60079999999999"/>
    <s v="Government Services"/>
    <n v="43"/>
    <n v="25"/>
    <e v="#REF!"/>
    <n v="2006"/>
    <n v="8"/>
    <s v="New York City"/>
    <s v="New York City"/>
    <s v="Upper Nyack"/>
    <x v="12"/>
  </r>
  <r>
    <n v="2773"/>
    <s v="https://www.inc.com/profile/delta-solutions-strategies"/>
    <s v="Delta Solutions &amp; Strategies"/>
    <s v="deltasands.com"/>
    <s v="12.1 Million"/>
    <n v="12100000"/>
    <n v="136.5445"/>
    <s v="Government Services"/>
    <n v="88"/>
    <n v="65"/>
    <e v="#REF!"/>
    <n v="2000"/>
    <n v="6"/>
    <s v=""/>
    <s v="-"/>
    <s v="Colorado Springs"/>
    <x v="10"/>
  </r>
  <r>
    <n v="2774"/>
    <s v="https://www.inc.com/profile/applied-technology-services"/>
    <s v="Applied Technology Services"/>
    <s v="appliedtechnologyservices.com"/>
    <s v="27.1 Million"/>
    <n v="27100000"/>
    <n v="136.33840000000001"/>
    <s v="Government Services"/>
    <n v="16"/>
    <n v="10"/>
    <e v="#REF!"/>
    <n v="2001"/>
    <n v="2"/>
    <s v="Baltimore"/>
    <s v="Baltimore"/>
    <s v="Middle River"/>
    <x v="21"/>
  </r>
  <r>
    <n v="2775"/>
    <s v="https://www.inc.com/profile/zochnet"/>
    <s v="ZochNet"/>
    <s v="zochnet.com"/>
    <s v="2.6 Million"/>
    <n v="2600000"/>
    <n v="136.31190000000001"/>
    <s v="Telecommunications"/>
    <n v="24"/>
    <n v="12"/>
    <e v="#REF!"/>
    <n v="2003"/>
    <n v="1"/>
    <s v=""/>
    <s v="-"/>
    <s v="Giddings"/>
    <x v="2"/>
  </r>
  <r>
    <n v="2776"/>
    <s v="https://www.inc.com/profile/itouchlesscom"/>
    <s v="iTouchless.com"/>
    <s v="itouchless.com"/>
    <s v="14.6 Million"/>
    <n v="14600000"/>
    <n v="136.2679"/>
    <s v="Consumer Products &amp; Services"/>
    <n v="25"/>
    <n v="21"/>
    <e v="#REF!"/>
    <n v="2004"/>
    <n v="1"/>
    <s v="San Francisco"/>
    <s v="San Francisco"/>
    <s v="San Mateo"/>
    <x v="9"/>
  </r>
  <r>
    <n v="2777"/>
    <s v="https://www.inc.com/profile/rain-city-capital"/>
    <s v="Rain City Capital"/>
    <s v="raincitycapital.com"/>
    <s v="13.7 Million"/>
    <n v="13700000"/>
    <n v="136.1473"/>
    <s v="Financial Services"/>
    <n v="33"/>
    <n v="14"/>
    <e v="#REF!"/>
    <n v="2009"/>
    <n v="3"/>
    <s v="Seattle"/>
    <s v="Seattle"/>
    <s v="KIRKLAND"/>
    <x v="11"/>
  </r>
  <r>
    <n v="2778"/>
    <s v="https://www.inc.com/profile/greenland-america"/>
    <s v="Greenland America"/>
    <s v="greenlandamerica.com"/>
    <s v="188.1 Million"/>
    <n v="188100000"/>
    <n v="136.0453"/>
    <s v="Business Products &amp; Services"/>
    <n v="36"/>
    <n v="32"/>
    <e v="#REF!"/>
    <n v="1996"/>
    <n v="7"/>
    <s v="Atlanta"/>
    <s v="Atlanta"/>
    <s v="Roswell"/>
    <x v="13"/>
  </r>
  <r>
    <n v="2779"/>
    <s v="https://www.inc.com/profile/derm-holdings"/>
    <s v="Derm Holdings"/>
    <s v="mydermgroup.com"/>
    <s v="107.9 Million"/>
    <n v="107900000"/>
    <n v="135.9786"/>
    <s v="Health"/>
    <n v="940"/>
    <n v="562"/>
    <e v="#REF!"/>
    <n v="2004"/>
    <n v="1"/>
    <s v="Miami"/>
    <s v="Miami"/>
    <s v="Boca Raton"/>
    <x v="5"/>
  </r>
  <r>
    <n v="2780"/>
    <s v="https://www.inc.com/profile/computer-overhauls"/>
    <s v="Computer Overhauls"/>
    <s v="computeroverhauls.com"/>
    <s v="4.8 Million"/>
    <n v="4800000"/>
    <n v="135.97839999999999"/>
    <s v="Consumer Products &amp; Services"/>
    <n v="10"/>
    <n v="8"/>
    <e v="#REF!"/>
    <n v="2005"/>
    <n v="3"/>
    <s v="New York City"/>
    <s v="New York City"/>
    <s v="New York"/>
    <x v="12"/>
  </r>
  <r>
    <n v="2781"/>
    <s v="https://www.inc.com/profile/staylisted"/>
    <s v="Staylisted"/>
    <s v="staylisted.com"/>
    <s v="3.5 Million"/>
    <n v="3500000"/>
    <n v="135.9161"/>
    <s v="Advertising &amp; Marketing"/>
    <n v="52"/>
    <n v="33"/>
    <e v="#REF!"/>
    <n v="2013"/>
    <n v="2"/>
    <s v="Phoenix"/>
    <s v="Phoenix"/>
    <s v="Phoenix"/>
    <x v="0"/>
  </r>
  <r>
    <n v="2782"/>
    <s v="https://www.inc.com/profile/validation-associates"/>
    <s v="Validation Associates"/>
    <s v="validationassociates.com"/>
    <s v="12 Million"/>
    <n v="12000000"/>
    <n v="135.85679999999999"/>
    <s v="IT Management"/>
    <n v="130"/>
    <n v="55"/>
    <e v="#REF!"/>
    <n v="2012"/>
    <n v="2"/>
    <s v="Washington, DC"/>
    <s v="Washington"/>
    <s v="Herndon"/>
    <x v="7"/>
  </r>
  <r>
    <n v="2783"/>
    <s v="https://www.inc.com/profile/north-pacific-industries"/>
    <s v="North Pacific Industries"/>
    <s v="npi-seattle.com"/>
    <s v="4.2 Million"/>
    <n v="4200000"/>
    <n v="135.7818"/>
    <s v="Business Products &amp; Services"/>
    <n v="11"/>
    <n v="4"/>
    <e v="#REF!"/>
    <n v="2009"/>
    <n v="2"/>
    <s v="Seattle"/>
    <s v="Seattle"/>
    <s v="Kent"/>
    <x v="11"/>
  </r>
  <r>
    <n v="2784"/>
    <s v="https://www.inc.com/profile/whois-api"/>
    <s v="Whois API"/>
    <s v="whoisxmlapi.com"/>
    <s v="3.1 Million"/>
    <n v="3100000"/>
    <n v="135.75360000000001"/>
    <s v="Business Products &amp; Services"/>
    <n v="1"/>
    <n v="1"/>
    <e v="#REF!"/>
    <n v="2011"/>
    <n v="3"/>
    <s v="Los Angeles"/>
    <s v="Los Angeles"/>
    <s v="Walnut"/>
    <x v="9"/>
  </r>
  <r>
    <n v="2785"/>
    <s v="https://www.inc.com/profile/strike"/>
    <s v="Strike"/>
    <s v="http://strikeusa.com"/>
    <s v="1.7 Billion"/>
    <n v="1700000"/>
    <n v="135.65219999999999"/>
    <s v="Energy"/>
    <n v="6941"/>
    <n v="3715"/>
    <e v="#REF!"/>
    <n v="2003"/>
    <n v="10"/>
    <s v="Houston"/>
    <s v="Houston"/>
    <s v="Spring"/>
    <x v="2"/>
  </r>
  <r>
    <n v="2786"/>
    <s v="https://www.inc.com/profile/corsis"/>
    <s v="Corsis"/>
    <s v="corsis.com"/>
    <s v="5.1 Million"/>
    <n v="5100000"/>
    <n v="135.62620000000001"/>
    <s v="Software"/>
    <n v="22"/>
    <n v="12"/>
    <e v="#REF!"/>
    <n v="1993"/>
    <n v="3"/>
    <s v="New York City"/>
    <s v="New York City"/>
    <s v="Livingston"/>
    <x v="6"/>
  </r>
  <r>
    <n v="2787"/>
    <s v="https://www.inc.com/profile/techfino"/>
    <s v="Techfino"/>
    <s v="techfino.com"/>
    <s v="2.2 Million"/>
    <n v="2200000"/>
    <n v="135.44329999999999"/>
    <s v="Business Products &amp; Services"/>
    <n v="13"/>
    <n v="3"/>
    <e v="#REF!"/>
    <n v="2014"/>
    <n v="1"/>
    <s v="Philadelphia"/>
    <s v="Philadelphia"/>
    <s v="Philadelphia"/>
    <x v="4"/>
  </r>
  <r>
    <n v="2788"/>
    <s v="https://www.inc.com/profile/proconstruction"/>
    <s v="ProConstruction"/>
    <s v="completedki.com"/>
    <s v="12.4 Million"/>
    <n v="12400000"/>
    <n v="135.4358"/>
    <s v="Construction"/>
    <n v="50"/>
    <n v="24"/>
    <e v="#REF!"/>
    <n v="2011"/>
    <n v="1"/>
    <s v=""/>
    <s v="-"/>
    <s v="Pensacola, FL"/>
    <x v="5"/>
  </r>
  <r>
    <n v="2789"/>
    <s v="https://www.inc.com/profile/maximum-games"/>
    <s v="Maximum Games"/>
    <s v="maximumgames.com"/>
    <s v="58.7 Million"/>
    <n v="58700000"/>
    <n v="135.33369999999999"/>
    <s v="Consumer Products &amp; Services"/>
    <n v="51"/>
    <n v="21"/>
    <e v="#REF!"/>
    <n v="2009"/>
    <n v="5"/>
    <s v="San Francisco"/>
    <s v="San Francisco"/>
    <s v="Walnut Creek"/>
    <x v="9"/>
  </r>
  <r>
    <n v="2790"/>
    <s v="https://www.inc.com/profile/hstpathways"/>
    <s v="HSTpathways"/>
    <s v="hstpathways.com"/>
    <s v="14.4 Million"/>
    <n v="14400000"/>
    <n v="135.22309999999999"/>
    <s v="Software"/>
    <n v="73"/>
    <n v="30"/>
    <e v="#REF!"/>
    <n v="2005"/>
    <n v="1"/>
    <s v="San Francisco"/>
    <s v="San Francisco"/>
    <s v="Lafayette"/>
    <x v="9"/>
  </r>
  <r>
    <n v="2791"/>
    <s v="https://www.inc.com/profile/bar-all"/>
    <s v="Bar-All"/>
    <s v="trimhealthymama.com"/>
    <s v="19.8 Million"/>
    <n v="19800000"/>
    <n v="135.20930000000001"/>
    <s v="Health"/>
    <n v="48"/>
    <n v="12"/>
    <e v="#REF!"/>
    <n v="2014"/>
    <n v="1"/>
    <s v=""/>
    <s v="-"/>
    <s v="Bon Aqua"/>
    <x v="1"/>
  </r>
  <r>
    <n v="2792"/>
    <s v="https://www.inc.com/profile/bounteous"/>
    <s v="Bounteous"/>
    <s v="bounteous.com"/>
    <s v="45.8 Million"/>
    <n v="45800000"/>
    <n v="135.11920000000001"/>
    <s v="IT System Development"/>
    <n v="342"/>
    <n v="119"/>
    <e v="#REF!"/>
    <n v="2003"/>
    <n v="6"/>
    <s v="Chicago"/>
    <s v="Chicago"/>
    <s v="Chicago"/>
    <x v="27"/>
  </r>
  <r>
    <n v="2793"/>
    <s v="https://www.inc.com/profile/culture-studio"/>
    <s v="Culture Studio"/>
    <s v="culturestudio.net"/>
    <s v="12.2 Million"/>
    <n v="12200000"/>
    <n v="135.10300000000001"/>
    <s v="Consumer Products &amp; Services"/>
    <n v="150"/>
    <n v="60"/>
    <e v="#REF!"/>
    <n v="2008"/>
    <n v="6"/>
    <s v="Chicago"/>
    <s v="Chicago"/>
    <s v="Chicago"/>
    <x v="27"/>
  </r>
  <r>
    <n v="2794"/>
    <s v="https://www.inc.com/profile/diamondback-truck-covers"/>
    <s v="DiamondBack Truck Covers"/>
    <s v="diamondbackcovers.com"/>
    <s v="14.1 Million"/>
    <n v="14100000"/>
    <n v="135.0308"/>
    <s v="Manufacturing"/>
    <n v="67"/>
    <n v="38"/>
    <e v="#REF!"/>
    <n v="2003"/>
    <n v="7"/>
    <s v=""/>
    <s v="-"/>
    <s v="Philipsburg"/>
    <x v="4"/>
  </r>
  <r>
    <n v="2795"/>
    <s v="https://www.inc.com/profile/eight-bit-studios"/>
    <s v="Eight Bit Studios"/>
    <s v="eightbitstudios.com"/>
    <s v="5.1 Million"/>
    <n v="5100000"/>
    <n v="134.9528"/>
    <s v="Software"/>
    <n v="40"/>
    <n v="17"/>
    <e v="#REF!"/>
    <n v="2008"/>
    <n v="4"/>
    <s v="Chicago"/>
    <s v="Chicago"/>
    <s v="Chicago"/>
    <x v="27"/>
  </r>
  <r>
    <n v="2796"/>
    <s v="https://www.inc.com/profile/clickdimensions"/>
    <s v="ClickDimensions"/>
    <s v="clickdimensions.com"/>
    <s v="37 Million"/>
    <n v="37000000"/>
    <n v="134.923"/>
    <s v="Software"/>
    <n v="174"/>
    <n v="120"/>
    <e v="#REF!"/>
    <n v="2010"/>
    <n v="5"/>
    <s v="Atlanta"/>
    <s v="Atlanta"/>
    <s v="Atlanta"/>
    <x v="13"/>
  </r>
  <r>
    <n v="2797"/>
    <s v="https://www.inc.com/profile/altura-engineering-design"/>
    <s v="Altura Engineering &amp; Design"/>
    <s v="alturaengineering.com"/>
    <s v="4.9 Million"/>
    <n v="4900000"/>
    <n v="134.89330000000001"/>
    <s v="Engineering"/>
    <n v="35"/>
    <n v="13"/>
    <e v="#REF!"/>
    <n v="2013"/>
    <n v="3"/>
    <s v=""/>
    <s v="-"/>
    <s v="Amarillo"/>
    <x v="2"/>
  </r>
  <r>
    <n v="2798"/>
    <s v="https://www.inc.com/profile/freedom-capital"/>
    <s v="Freedom Capital"/>
    <s v="1800gotjunk.com"/>
    <s v="2.3 Million"/>
    <n v="2300000"/>
    <n v="134.892"/>
    <s v="Consumer Products &amp; Services"/>
    <n v="18"/>
    <n v="13"/>
    <e v="#REF!"/>
    <n v="2008"/>
    <n v="1"/>
    <s v="Lancaster, PA"/>
    <s v="Lancaster"/>
    <s v="Lancaster"/>
    <x v="4"/>
  </r>
  <r>
    <n v="2799"/>
    <s v="https://www.inc.com/profile/alarm-grid"/>
    <s v="Alarm Grid"/>
    <s v="alarmgrid.com"/>
    <s v="3.5 Million"/>
    <n v="3500000"/>
    <n v="134.68379999999999"/>
    <s v="Security"/>
    <n v="15"/>
    <n v="12"/>
    <e v="#REF!"/>
    <n v="2012"/>
    <n v="3"/>
    <s v="Miami"/>
    <s v="Miami"/>
    <s v="Lighthouse Point"/>
    <x v="5"/>
  </r>
  <r>
    <n v="2800"/>
    <s v="https://www.inc.com/profile/precision-precast-erectors"/>
    <s v="Precision Precast Erectors"/>
    <s v="ppe-llc.com"/>
    <s v="9.8 Million"/>
    <n v="9800000"/>
    <n v="134.5624"/>
    <s v="Construction"/>
    <n v="20"/>
    <n v="15"/>
    <e v="#REF!"/>
    <n v="2008"/>
    <n v="4"/>
    <s v=""/>
    <s v="-"/>
    <s v="POST FALLS"/>
    <x v="15"/>
  </r>
  <r>
    <n v="2801"/>
    <s v="https://www.inc.com/profile/aps-marketing-group"/>
    <s v="APS Marketing Group"/>
    <s v="apscentral.com"/>
    <s v="3 Million"/>
    <n v="3000000"/>
    <n v="134.5359"/>
    <s v="Advertising &amp; Marketing"/>
    <n v="14"/>
    <n v="2"/>
    <e v="#REF!"/>
    <n v="2005"/>
    <n v="2"/>
    <s v="New York City"/>
    <s v="New York City"/>
    <s v="Brooklyn"/>
    <x v="12"/>
  </r>
  <r>
    <n v="2802"/>
    <s v="https://www.inc.com/profile/boxwell-southwest"/>
    <s v="Boxwell Southwest"/>
    <s v="boxwellhomes.com"/>
    <s v="3 Million"/>
    <n v="3000000"/>
    <n v="134.5162"/>
    <s v="Construction"/>
    <n v="3"/>
    <n v="1"/>
    <e v="#REF!"/>
    <n v="2008"/>
    <n v="1"/>
    <s v="Phoenix"/>
    <s v="Phoenix"/>
    <s v="Phoenix"/>
    <x v="0"/>
  </r>
  <r>
    <n v="2803"/>
    <s v="https://www.inc.com/profile/tlc-associates"/>
    <s v="TLC Associates"/>
    <s v="tlcassociates.com"/>
    <s v="47 Million"/>
    <n v="47000000"/>
    <n v="134.4324"/>
    <s v="Business Products &amp; Services"/>
    <n v="1982"/>
    <n v="824"/>
    <e v="#REF!"/>
    <n v="2007"/>
    <n v="3"/>
    <s v=""/>
    <s v="-"/>
    <s v="Cedar Rapids"/>
    <x v="41"/>
  </r>
  <r>
    <n v="2804"/>
    <s v="https://www.inc.com/profile/e-volve-systems"/>
    <s v="E-Volve Systems"/>
    <s v="e-volvesystems.com"/>
    <s v="4.8 Million"/>
    <n v="4800000"/>
    <n v="134.38589999999999"/>
    <s v="Engineering"/>
    <n v="23"/>
    <n v="9"/>
    <e v="#REF!"/>
    <n v="2010"/>
    <n v="4"/>
    <s v="Cincinnati"/>
    <s v="Cincinnati"/>
    <s v="Cincinnati"/>
    <x v="8"/>
  </r>
  <r>
    <n v="2805"/>
    <s v="https://www.inc.com/profile/cogent-analytics"/>
    <s v="Cogent Analytics"/>
    <s v="cogentanalytics.com"/>
    <s v="12.2 Million"/>
    <n v="12200000"/>
    <n v="134.2561"/>
    <s v="Business Products &amp; Services"/>
    <n v="110"/>
    <n v="50"/>
    <e v="#REF!"/>
    <n v="2014"/>
    <n v="3"/>
    <s v=""/>
    <s v="-"/>
    <s v="Greensboro"/>
    <x v="18"/>
  </r>
  <r>
    <n v="2806"/>
    <s v="https://www.inc.com/profile/mks2-technologies"/>
    <s v="MKS2 Technologies"/>
    <s v="mks2.com"/>
    <s v="6.5 Million"/>
    <n v="6500000"/>
    <n v="134.22640000000001"/>
    <s v="Government Services"/>
    <n v="86"/>
    <n v="40"/>
    <e v="#REF!"/>
    <n v="2008"/>
    <n v="3"/>
    <s v="Austin"/>
    <s v="Austin"/>
    <s v="Austin"/>
    <x v="2"/>
  </r>
  <r>
    <n v="2807"/>
    <s v="https://www.inc.com/profile/hoss-industrial"/>
    <s v="Hoss Industrial"/>
    <s v="hossindustrial.com"/>
    <s v="2.6 Million"/>
    <n v="2600000"/>
    <n v="134.18819999999999"/>
    <s v="Business Products &amp; Services"/>
    <n v="21"/>
    <n v="13"/>
    <e v="#REF!"/>
    <n v="2014"/>
    <n v="1"/>
    <s v=""/>
    <s v="-"/>
    <s v="Sulphur"/>
    <x v="38"/>
  </r>
  <r>
    <n v="2808"/>
    <s v="https://www.inc.com/profile/healthcare-it-leaders"/>
    <s v="Healthcare IT Leaders"/>
    <s v="healthcareitleaders.com"/>
    <s v="78.3 Million"/>
    <n v="78300000"/>
    <n v="134.10650000000001"/>
    <s v="Health"/>
    <n v="170"/>
    <n v="40"/>
    <e v="#REF!"/>
    <n v="2011"/>
    <n v="5"/>
    <s v="Atlanta"/>
    <s v="Atlanta"/>
    <s v="Alpharetta"/>
    <x v="13"/>
  </r>
  <r>
    <n v="2809"/>
    <s v="https://www.inc.com/profile/rekruiters"/>
    <s v="Rekruiters"/>
    <s v="rekruiters.com"/>
    <s v="9.1 Million"/>
    <n v="9100000"/>
    <n v="134.07769999999999"/>
    <s v="Human Resources"/>
    <n v="21"/>
    <n v="12"/>
    <e v="#REF!"/>
    <n v="2012"/>
    <n v="3"/>
    <s v="Houston"/>
    <s v="Houston"/>
    <s v="Houston"/>
    <x v="2"/>
  </r>
  <r>
    <n v="2810"/>
    <s v="https://www.inc.com/profile/stoneridge-software"/>
    <s v="Stoneridge Software"/>
    <s v="stoneridgesoftware.com"/>
    <s v="26.6 Million"/>
    <n v="26600000"/>
    <n v="134.07300000000001"/>
    <s v="Software"/>
    <n v="130"/>
    <n v="45"/>
    <e v="#REF!"/>
    <n v="2012"/>
    <n v="1"/>
    <s v=""/>
    <s v="-"/>
    <s v="Barnesville"/>
    <x v="22"/>
  </r>
  <r>
    <n v="2811"/>
    <s v="https://www.inc.com/profile/centex-technologies"/>
    <s v="Centex Technologies"/>
    <s v="centextech.com"/>
    <s v="3 Million"/>
    <n v="3000000"/>
    <n v="134.04329999999999"/>
    <s v="IT System Development"/>
    <n v="54"/>
    <n v="25"/>
    <e v="#REF!"/>
    <n v="2006"/>
    <n v="1"/>
    <s v=""/>
    <s v="-"/>
    <s v="Killeen"/>
    <x v="2"/>
  </r>
  <r>
    <n v="2812"/>
    <s v="https://www.inc.com/profile/platinum-realty"/>
    <s v="Platinum Realty"/>
    <s v="movewithplatinum.com"/>
    <s v="33.9 Million"/>
    <n v="33900000"/>
    <n v="133.98650000000001"/>
    <s v="Real Estate"/>
    <n v="17"/>
    <n v="10"/>
    <e v="#REF!"/>
    <n v="2005"/>
    <n v="8"/>
    <s v="Kansas City, MO-KS"/>
    <s v="Kansas City"/>
    <s v="Overland Park"/>
    <x v="26"/>
  </r>
  <r>
    <n v="2813"/>
    <s v="https://www.inc.com/profile/phoenix-marketing-international"/>
    <s v="Phoenix Marketing International"/>
    <s v="phoenixmi.com"/>
    <s v="85.4 Million"/>
    <n v="85400000"/>
    <n v="133.95230000000001"/>
    <s v="Advertising &amp; Marketing"/>
    <n v="371"/>
    <n v="129"/>
    <e v="#REF!"/>
    <n v="1999"/>
    <n v="5"/>
    <s v=""/>
    <s v="-"/>
    <s v="Rhinebeck"/>
    <x v="12"/>
  </r>
  <r>
    <n v="2814"/>
    <s v="https://www.inc.com/profile/best-deal-car-service"/>
    <s v="Best Deal Car Service"/>
    <s v="bestdealcarservice.com"/>
    <s v="2.9 Million"/>
    <n v="2900000"/>
    <n v="133.9408"/>
    <s v="Logistics &amp; Transportation"/>
    <n v="9"/>
    <n v="5"/>
    <e v="#REF!"/>
    <n v="1987"/>
    <n v="2"/>
    <s v="New York City"/>
    <s v="New York City"/>
    <s v="Bronx"/>
    <x v="12"/>
  </r>
  <r>
    <n v="2815"/>
    <s v="https://www.inc.com/profile/survwest"/>
    <s v="Survwest"/>
    <s v="survwest.com"/>
    <s v="6.3 Million"/>
    <n v="6300000"/>
    <n v="133.9239"/>
    <s v="Engineering"/>
    <n v="42"/>
    <n v="8"/>
    <e v="#REF!"/>
    <n v="2009"/>
    <n v="2"/>
    <s v="Denver"/>
    <s v="Denver"/>
    <s v="Denver"/>
    <x v="10"/>
  </r>
  <r>
    <n v="2816"/>
    <s v="https://www.inc.com/profile/swarm"/>
    <s v="Swarm"/>
    <s v="http://swarminc.com"/>
    <s v="16.5 Million"/>
    <n v="16500000"/>
    <n v="133.7809"/>
    <s v="Advertising &amp; Marketing"/>
    <n v="62"/>
    <n v="4"/>
    <e v="#REF!"/>
    <n v="2014"/>
    <n v="2"/>
    <s v="Miami"/>
    <s v="Miami"/>
    <s v="Miami"/>
    <x v="5"/>
  </r>
  <r>
    <n v="2817"/>
    <s v="https://www.inc.com/profile/nebo"/>
    <s v="Nebo"/>
    <s v="neboagency.com"/>
    <s v="20.2 Million"/>
    <n v="20200000"/>
    <n v="133.7602"/>
    <s v="Advertising &amp; Marketing"/>
    <n v="100"/>
    <n v="60"/>
    <e v="#REF!"/>
    <n v="2004"/>
    <n v="9"/>
    <s v="Atlanta"/>
    <s v="Atlanta"/>
    <s v="Atlanta"/>
    <x v="13"/>
  </r>
  <r>
    <n v="2818"/>
    <s v="https://www.inc.com/profile/i3"/>
    <s v="i3"/>
    <s v="i3-corps.com"/>
    <s v="69.8 Million"/>
    <n v="69800000"/>
    <n v="133.7182"/>
    <s v="Government Services"/>
    <n v="451"/>
    <n v="219"/>
    <e v="#REF!"/>
    <n v="2007"/>
    <n v="2"/>
    <s v="Huntsville, AL"/>
    <s v="Huntsville"/>
    <s v="Huntsville"/>
    <x v="23"/>
  </r>
  <r>
    <n v="2819"/>
    <s v="https://www.inc.com/profile/marshall-scientific"/>
    <s v="Marshall Scientific"/>
    <s v="marshallscientific.com"/>
    <s v="3.4 Million"/>
    <n v="3400000"/>
    <n v="133.68199999999999"/>
    <s v="Health"/>
    <n v="10"/>
    <n v="4"/>
    <e v="#REF!"/>
    <n v="2012"/>
    <n v="2"/>
    <s v="Boston"/>
    <s v="Boston"/>
    <s v="Hampton"/>
    <x v="31"/>
  </r>
  <r>
    <n v="2820"/>
    <s v="https://www.inc.com/profile/jsl-technologies"/>
    <s v="JSL Technologies"/>
    <s v="jsltechinc.com"/>
    <s v="29.8 Million"/>
    <n v="29800000"/>
    <n v="133.30359999999999"/>
    <s v="Government Services"/>
    <n v="290"/>
    <n v="120"/>
    <e v="#REF!"/>
    <n v="2008"/>
    <n v="4"/>
    <s v="Oxnard-Thousand Oaks-Ventura, CA"/>
    <s v="Oxnard-Thousand Oaks-Ventura"/>
    <s v="Oxnard"/>
    <x v="9"/>
  </r>
  <r>
    <n v="2821"/>
    <s v="https://www.inc.com/profile/lux-catering-events"/>
    <s v="LUX Catering &amp; Events"/>
    <s v="http://luxcateringandevents.com"/>
    <s v="6 Million"/>
    <n v="6000000"/>
    <n v="133.297"/>
    <s v="Food &amp; Beverage"/>
    <n v="175"/>
    <n v="100"/>
    <e v="#REF!"/>
    <n v="1995"/>
    <n v="1"/>
    <s v="Salt Lake City"/>
    <s v="Salt Lake City"/>
    <s v="Salt Lake City"/>
    <x v="16"/>
  </r>
  <r>
    <n v="2822"/>
    <s v="https://www.inc.com/profile/above-all-transportation-boston-car-service"/>
    <s v="Above All Transportation/ Boston Car Service"/>
    <s v="bostoncar.com"/>
    <s v="12 Million"/>
    <n v="12000000"/>
    <n v="133.26830000000001"/>
    <s v="Logistics &amp; Transportation"/>
    <n v="92"/>
    <n v="48"/>
    <e v="#REF!"/>
    <n v="1988"/>
    <n v="1"/>
    <s v="Boston"/>
    <s v="Boston"/>
    <s v="Canton"/>
    <x v="24"/>
  </r>
  <r>
    <n v="2823"/>
    <s v="https://www.inc.com/profile/durante-rentals"/>
    <s v="Durante Rentals"/>
    <s v="duranterentals.com"/>
    <s v="37.1 Million"/>
    <n v="37100000"/>
    <n v="133.1627"/>
    <s v="Construction"/>
    <n v="107"/>
    <n v="61"/>
    <e v="#REF!"/>
    <n v="2009"/>
    <n v="7"/>
    <s v="New York City"/>
    <s v="New York City"/>
    <s v="Mt. Vernon"/>
    <x v="12"/>
  </r>
  <r>
    <n v="2824"/>
    <s v="https://www.inc.com/profile/morgan-li"/>
    <s v="Morgan Li"/>
    <s v="http://morganli.com"/>
    <s v="47.6 Million"/>
    <n v="47600000"/>
    <n v="133.0078"/>
    <s v="Manufacturing"/>
    <n v="200"/>
    <n v="70"/>
    <e v="#REF!"/>
    <n v="2009"/>
    <n v="1"/>
    <s v="Chicago"/>
    <s v="Chicago"/>
    <s v="Chicago Heights"/>
    <x v="27"/>
  </r>
  <r>
    <n v="2825"/>
    <s v="https://www.inc.com/profile/the-junkluggers"/>
    <s v="The Junkluggers"/>
    <s v="junkluggers.com"/>
    <s v="13 Million"/>
    <n v="13000000"/>
    <n v="132.99350000000001"/>
    <s v="Environmental Services"/>
    <n v="62"/>
    <n v="55"/>
    <e v="#REF!"/>
    <n v="2016"/>
    <n v="6"/>
    <s v="Bridgeport-Stamford-Norwalk, CT"/>
    <s v="Bridgeport-Stamford-Norwalk"/>
    <s v="Stamford"/>
    <x v="28"/>
  </r>
  <r>
    <n v="2826"/>
    <s v="https://www.inc.com/profile/framework-solutions"/>
    <s v="Framework Solutions"/>
    <s v="framesol.com"/>
    <s v="4.1 Million"/>
    <n v="4099999.9999999995"/>
    <n v="132.9298"/>
    <s v="Business Products &amp; Services"/>
    <n v="39"/>
    <n v="16"/>
    <e v="#REF!"/>
    <n v="2000"/>
    <n v="3"/>
    <s v=""/>
    <s v="-"/>
    <s v="Danbury"/>
    <x v="28"/>
  </r>
  <r>
    <n v="2827"/>
    <s v="https://www.inc.com/profile/chief-outsiders"/>
    <s v="Chief Outsiders"/>
    <s v="chiefoutsiders.com"/>
    <s v="12.8 Million"/>
    <n v="12800000"/>
    <n v="132.88460000000001"/>
    <s v="Advertising &amp; Marketing"/>
    <n v="68"/>
    <n v="43"/>
    <e v="#REF!"/>
    <n v="2009"/>
    <n v="6"/>
    <s v="Houston"/>
    <s v="Houston"/>
    <s v="Cypress"/>
    <x v="2"/>
  </r>
  <r>
    <n v="2828"/>
    <s v="https://www.inc.com/profile/arcadiaio"/>
    <s v="Arcadia.io"/>
    <s v="arcadia.io"/>
    <s v="35.4 Million"/>
    <n v="35400000"/>
    <n v="132.81120000000001"/>
    <s v="Health"/>
    <n v="200"/>
    <n v="181"/>
    <e v="#REF!"/>
    <n v="2002"/>
    <n v="1"/>
    <s v="Boston"/>
    <s v="Boston"/>
    <s v="Burlington"/>
    <x v="24"/>
  </r>
  <r>
    <n v="2829"/>
    <s v="https://www.inc.com/profile/rockwell-partners"/>
    <s v="Rockwell Partners"/>
    <s v="rockwellproperty.com"/>
    <s v="30.5 Million"/>
    <n v="30500000"/>
    <n v="132.65469999999999"/>
    <s v="Real Estate"/>
    <n v="50"/>
    <n v="25"/>
    <e v="#REF!"/>
    <n v="2009"/>
    <n v="2"/>
    <s v="Chicago"/>
    <s v="Chicago"/>
    <s v="Chicago"/>
    <x v="27"/>
  </r>
  <r>
    <n v="2830"/>
    <s v="https://www.inc.com/profile/cleanlife-led"/>
    <s v="Cleanlife LED"/>
    <s v="http://cleanlifeled.com"/>
    <s v="6.6 Million"/>
    <n v="6600000"/>
    <n v="132.58779999999999"/>
    <s v="Manufacturing"/>
    <n v="15"/>
    <n v="5"/>
    <e v="#REF!"/>
    <n v="2011"/>
    <n v="3"/>
    <s v="Cleveland"/>
    <s v="Cleveland"/>
    <s v="Cleveland"/>
    <x v="8"/>
  </r>
  <r>
    <n v="2831"/>
    <s v="https://www.inc.com/profile/gorgo-group"/>
    <s v="Gorgo Group"/>
    <s v="gorgogroup.com"/>
    <s v="23.7 Million"/>
    <n v="23700000"/>
    <n v="132.5384"/>
    <s v="Business Products &amp; Services"/>
    <n v="200"/>
    <n v="80"/>
    <e v="#REF!"/>
    <n v="1979"/>
    <n v="1"/>
    <s v=""/>
    <s v="-"/>
    <s v="Vineland"/>
    <x v="6"/>
  </r>
  <r>
    <n v="2832"/>
    <s v="https://www.inc.com/profile/vigilant-global-trade-services"/>
    <s v="Vigilant Global Trade Services"/>
    <s v="vigilantgts.com"/>
    <s v="6 Million"/>
    <n v="6000000"/>
    <n v="132.49809999999999"/>
    <s v="Business Products &amp; Services"/>
    <n v="65"/>
    <n v="34"/>
    <e v="#REF!"/>
    <n v="2007"/>
    <n v="3"/>
    <s v="Cleveland"/>
    <s v="Cleveland"/>
    <s v="Shaker Heights"/>
    <x v="8"/>
  </r>
  <r>
    <n v="2833"/>
    <s v="https://www.inc.com/profile/xtelligent-healthcare-media"/>
    <s v="Xtelligent Healthcare Media"/>
    <s v="xtelligentmedia.com"/>
    <s v="4.1 Million"/>
    <n v="4099999.9999999995"/>
    <n v="132.47569999999999"/>
    <s v="Advertising &amp; Marketing"/>
    <n v="25"/>
    <n v="15"/>
    <e v="#REF!"/>
    <n v="2012"/>
    <n v="1"/>
    <s v="Boston"/>
    <s v="Boston"/>
    <s v="DANVERS"/>
    <x v="24"/>
  </r>
  <r>
    <n v="2834"/>
    <s v="https://www.inc.com/profile/acquisitionsandrenewalscom"/>
    <s v="acquisitionsandrenewals.com"/>
    <s v="acquisitionsandrenewals.com"/>
    <s v="13.7 Million"/>
    <n v="13700000"/>
    <n v="132.43719999999999"/>
    <s v="Telecommunications"/>
    <n v="2"/>
    <n v="2"/>
    <e v="#REF!"/>
    <n v="2007"/>
    <n v="5"/>
    <s v="Las Vegas, NV"/>
    <s v="Las Vegas"/>
    <s v="Henderson"/>
    <x v="9"/>
  </r>
  <r>
    <n v="2835"/>
    <s v="https://www.inc.com/profile/visual-connections"/>
    <s v="Visual Connections"/>
    <s v="visualconnections.net"/>
    <s v="25.6 Million"/>
    <n v="25600000"/>
    <n v="132.43680000000001"/>
    <s v="Government Services"/>
    <n v="75"/>
    <n v="53"/>
    <e v="#REF!"/>
    <n v="2007"/>
    <n v="4"/>
    <s v="Baltimore"/>
    <s v="Baltimore"/>
    <s v="Windsor Mill"/>
    <x v="21"/>
  </r>
  <r>
    <n v="2836"/>
    <s v="https://www.inc.com/profile/webit-services"/>
    <s v="WebIT Services"/>
    <s v="http://webitservices.com"/>
    <s v="2.5 Million"/>
    <n v="2500000"/>
    <n v="132.35640000000001"/>
    <s v="IT Management"/>
    <n v="11"/>
    <n v="7"/>
    <e v="#REF!"/>
    <n v="1996"/>
    <n v="1"/>
    <s v="Chicago"/>
    <s v="Chicago"/>
    <s v="Naperville"/>
    <x v="27"/>
  </r>
  <r>
    <n v="2837"/>
    <s v="https://www.inc.com/profile/calichi-design-group"/>
    <s v="CaliChi Design Group"/>
    <s v="calichi.com"/>
    <s v="2 Million"/>
    <n v="2000000"/>
    <n v="132.3432"/>
    <s v="Engineering"/>
    <n v="12"/>
    <n v="6"/>
    <e v="#REF!"/>
    <n v="2009"/>
    <n v="1"/>
    <s v="San Francisco"/>
    <s v="San Francisco"/>
    <s v="Oakland"/>
    <x v="9"/>
  </r>
  <r>
    <n v="2838"/>
    <s v="https://www.inc.com/profile/rescue-the-behavior-change-agency"/>
    <s v="Rescue | The Behavior Change Agency"/>
    <s v="http://rescueagency.com"/>
    <s v="67.8 Million"/>
    <n v="67800000"/>
    <n v="132.30930000000001"/>
    <s v="Advertising &amp; Marketing"/>
    <n v="197"/>
    <n v="115"/>
    <e v="#REF!"/>
    <n v="2005"/>
    <n v="11"/>
    <s v="San Diego"/>
    <s v="San Diego"/>
    <s v="San Diego"/>
    <x v="9"/>
  </r>
  <r>
    <n v="2839"/>
    <s v="https://www.inc.com/profile/budget-dumpster"/>
    <s v="Budget Dumpster"/>
    <s v="budgetdumpster.com"/>
    <s v="68.3 Million"/>
    <n v="68300000"/>
    <n v="132.07679999999999"/>
    <s v="Environmental Services"/>
    <n v="160"/>
    <n v="58"/>
    <e v="#REF!"/>
    <n v="2009"/>
    <n v="5"/>
    <s v="Cleveland"/>
    <s v="Cleveland"/>
    <s v="Westlake"/>
    <x v="8"/>
  </r>
  <r>
    <n v="2840"/>
    <s v="https://www.inc.com/profile/riverside-payments"/>
    <s v="Riverside Payments"/>
    <s v="riversidepayments.com"/>
    <s v="9.6 Million"/>
    <n v="9600000"/>
    <n v="132.03489999999999"/>
    <s v="Business Products &amp; Services"/>
    <n v="91"/>
    <n v="51"/>
    <e v="#REF!"/>
    <n v="2014"/>
    <n v="2"/>
    <s v=""/>
    <s v="-"/>
    <s v="VANCOUVER"/>
    <x v="11"/>
  </r>
  <r>
    <n v="2841"/>
    <s v="https://www.inc.com/profile/bellwether-asset-management"/>
    <s v="Bellwether Asset Management"/>
    <s v="bellwetheram.com"/>
    <s v="10.7 Million"/>
    <n v="10700000"/>
    <n v="131.82759999999999"/>
    <s v="Real Estate"/>
    <n v="37"/>
    <n v="19"/>
    <e v="#REF!"/>
    <n v="2013"/>
    <n v="1"/>
    <s v="Los Angeles"/>
    <s v="Los Angeles"/>
    <s v="El Segundo"/>
    <x v="9"/>
  </r>
  <r>
    <n v="2842"/>
    <s v="https://www.inc.com/profile/mobilewalla"/>
    <s v="Mobilewalla"/>
    <s v="mobilewalla.com"/>
    <s v="8.8 Million"/>
    <n v="8800000"/>
    <n v="131.81620000000001"/>
    <s v="Software"/>
    <n v="81"/>
    <n v="26"/>
    <e v="#REF!"/>
    <n v="2013"/>
    <n v="1"/>
    <s v="Atlanta"/>
    <s v="Atlanta"/>
    <s v="Atlanta"/>
    <x v="13"/>
  </r>
  <r>
    <n v="2843"/>
    <s v="https://www.inc.com/profile/cantey-technology"/>
    <s v="Cantey Technology"/>
    <s v="canteytech.com"/>
    <s v="7.9 Million"/>
    <n v="7900000"/>
    <n v="131.80369999999999"/>
    <s v="IT Management"/>
    <n v="55"/>
    <n v="25"/>
    <e v="#REF!"/>
    <n v="2007"/>
    <n v="7"/>
    <s v="Charleston, SC"/>
    <s v="Charleston"/>
    <s v="North Charleston"/>
    <x v="37"/>
  </r>
  <r>
    <n v="2844"/>
    <s v="https://www.inc.com/profile/hhaexchange"/>
    <s v="HHAeXchange"/>
    <s v="hhaexchange.com"/>
    <s v="25 Million"/>
    <n v="25000000"/>
    <n v="131.77780000000001"/>
    <s v="Health"/>
    <n v="289"/>
    <n v="150"/>
    <e v="#REF!"/>
    <n v="2008"/>
    <n v="5"/>
    <s v="New York City"/>
    <s v="New York City"/>
    <s v="Long Island City"/>
    <x v="12"/>
  </r>
  <r>
    <n v="2845"/>
    <s v="https://www.inc.com/profile/the-saywitz-company"/>
    <s v="The Saywitz Company"/>
    <s v="saywitz.com"/>
    <s v="14.5 Million"/>
    <n v="14500000"/>
    <n v="131.71690000000001"/>
    <s v="Real Estate"/>
    <n v="48"/>
    <n v="28"/>
    <e v="#REF!"/>
    <n v="1994"/>
    <n v="5"/>
    <s v="Los Angeles"/>
    <s v="Los Angeles"/>
    <s v="Newport Beach"/>
    <x v="9"/>
  </r>
  <r>
    <n v="2846"/>
    <s v="https://www.inc.com/profile/bayone-solutions"/>
    <s v="Bayone Solutions"/>
    <s v="bayone.com"/>
    <s v="39.6 Million"/>
    <n v="39600000"/>
    <n v="131.66489999999999"/>
    <s v="IT Management"/>
    <n v="225"/>
    <n v="62"/>
    <e v="#REF!"/>
    <n v="2012"/>
    <n v="3"/>
    <s v="San Francisco"/>
    <s v="San Francisco"/>
    <s v="Pleasanton"/>
    <x v="9"/>
  </r>
  <r>
    <n v="2847"/>
    <s v="https://www.inc.com/profile/smarterhq"/>
    <s v="SmarterHQ"/>
    <s v="http://smarterhq.com"/>
    <s v="8.9 Million"/>
    <n v="8900000"/>
    <n v="131.60890000000001"/>
    <s v="Software"/>
    <n v="73"/>
    <n v="73"/>
    <e v="#REF!"/>
    <n v="2010"/>
    <n v="4"/>
    <s v="Indianapolis, IN"/>
    <s v="Indianapolis"/>
    <s v="Indianapolis"/>
    <x v="33"/>
  </r>
  <r>
    <n v="2848"/>
    <s v="https://www.inc.com/profile/openwater-software"/>
    <s v="OpenWater Software"/>
    <s v="getopenwater.com"/>
    <s v="4 Million"/>
    <n v="4000000"/>
    <n v="131.6037"/>
    <s v="Software"/>
    <n v="26"/>
    <n v="12"/>
    <e v="#REF!"/>
    <n v="2007"/>
    <n v="3"/>
    <s v="Washington, DC"/>
    <s v="Washington"/>
    <s v="Arlington"/>
    <x v="7"/>
  </r>
  <r>
    <n v="2849"/>
    <s v="https://www.inc.com/profile/g-adventures"/>
    <s v="G Adventures"/>
    <s v="gadventures.com"/>
    <s v="92.8 Million"/>
    <n v="92800000"/>
    <n v="131.60149999999999"/>
    <s v="Travel &amp; Hospitality"/>
    <n v="650"/>
    <n v="491"/>
    <e v="#REF!"/>
    <n v="1990"/>
    <n v="2"/>
    <s v="Boston"/>
    <s v="Boston"/>
    <s v="Boston"/>
    <x v="24"/>
  </r>
  <r>
    <n v="2850"/>
    <s v="https://www.inc.com/profile/plenus-group"/>
    <s v="Plenus Group"/>
    <s v="pgifoods.com"/>
    <s v="28.4 Million"/>
    <n v="28400000"/>
    <n v="131.59780000000001"/>
    <s v="Manufacturing"/>
    <n v="87"/>
    <n v="45"/>
    <e v="#REF!"/>
    <n v="2002"/>
    <n v="7"/>
    <s v="Boston"/>
    <s v="Boston"/>
    <s v="Lowell"/>
    <x v="24"/>
  </r>
  <r>
    <n v="2851"/>
    <s v="https://www.inc.com/profile/medical-weight-loss-by-healthogenics"/>
    <s v="Medical Weight Loss by Healthogenics"/>
    <s v="mdweightloss.com"/>
    <s v="3.1 Million"/>
    <n v="3100000"/>
    <n v="131.5934"/>
    <s v="Health"/>
    <n v="18"/>
    <n v="10"/>
    <e v="#REF!"/>
    <n v="2007"/>
    <n v="2"/>
    <s v=""/>
    <s v="-"/>
    <s v="Atlanta"/>
    <x v="13"/>
  </r>
  <r>
    <n v="2852"/>
    <s v="https://www.inc.com/profile/insureyourcompanycom"/>
    <s v="InsureYourCompany.com"/>
    <s v="insureyourcompany.com"/>
    <s v="4.9 Million"/>
    <n v="4900000"/>
    <n v="131.51580000000001"/>
    <s v="Insurance"/>
    <n v="24"/>
    <n v="17"/>
    <e v="#REF!"/>
    <n v="2001"/>
    <n v="1"/>
    <s v="New York City"/>
    <s v="New York City"/>
    <s v="Manalapan"/>
    <x v="6"/>
  </r>
  <r>
    <n v="2853"/>
    <s v="https://www.inc.com/profile/simon-transport"/>
    <s v="Simon Transport"/>
    <s v="simontransport.com"/>
    <s v="8.3 Million"/>
    <n v="8300000.0000000009"/>
    <n v="131.4573"/>
    <s v="Logistics &amp; Transportation"/>
    <n v="39"/>
    <n v="15"/>
    <e v="#REF!"/>
    <n v="2004"/>
    <n v="2"/>
    <s v="Salt Lake City"/>
    <s v="Salt Lake City"/>
    <s v="Salt Lake City"/>
    <x v="16"/>
  </r>
  <r>
    <n v="2854"/>
    <s v="https://www.inc.com/profile/beverly-hills-rejuvenation-center"/>
    <s v="Beverly Hills Rejuvenation Center"/>
    <s v="bhrcenter.com"/>
    <s v="15.9 Million"/>
    <n v="15900000"/>
    <n v="131.36340000000001"/>
    <s v="Health"/>
    <n v="78"/>
    <n v="35"/>
    <e v="#REF!"/>
    <n v="2005"/>
    <n v="1"/>
    <s v="Los Angeles"/>
    <s v="Los Angeles"/>
    <s v="Los Angeles"/>
    <x v="9"/>
  </r>
  <r>
    <n v="2855"/>
    <s v="https://www.inc.com/profile/smartsites"/>
    <s v="SmartSites"/>
    <s v="http://smartsites.com"/>
    <s v="4.9 Million"/>
    <n v="4900000"/>
    <n v="131.3126"/>
    <s v="Advertising &amp; Marketing"/>
    <n v="81"/>
    <n v="48"/>
    <e v="#REF!"/>
    <n v="2011"/>
    <n v="3"/>
    <s v="New York City"/>
    <s v="New York City"/>
    <s v="Paramus"/>
    <x v="6"/>
  </r>
  <r>
    <n v="2856"/>
    <s v="https://www.inc.com/profile/transportation-and-logistical-services"/>
    <s v="Transportation and Logistical Services"/>
    <s v="tlsincorp.com"/>
    <s v="12.8 Million"/>
    <n v="12800000"/>
    <n v="131.24510000000001"/>
    <s v="Logistics &amp; Transportation"/>
    <n v="14"/>
    <n v="6"/>
    <e v="#REF!"/>
    <n v="2003"/>
    <n v="1"/>
    <s v="Birmingham, AL"/>
    <s v="Birmingham"/>
    <s v="Birmingham"/>
    <x v="23"/>
  </r>
  <r>
    <n v="2857"/>
    <s v="https://www.inc.com/profile/logistics-plus"/>
    <s v="Logistics Plus"/>
    <s v="logisticsplus.net"/>
    <s v="195.7 Million"/>
    <n v="195700000"/>
    <n v="131.1686"/>
    <s v="Logistics &amp; Transportation"/>
    <n v="255"/>
    <n v="160"/>
    <e v="#REF!"/>
    <n v="1996"/>
    <n v="5"/>
    <s v=""/>
    <s v="-"/>
    <s v="Erie"/>
    <x v="4"/>
  </r>
  <r>
    <n v="2858"/>
    <s v="https://www.inc.com/profile/search-solution-group"/>
    <s v="Search Solution Group"/>
    <s v="searchsolutiongroup.com"/>
    <s v="8.8 Million"/>
    <n v="8800000"/>
    <n v="131.01509999999999"/>
    <s v="Human Resources"/>
    <n v="69"/>
    <n v="25"/>
    <e v="#REF!"/>
    <n v="2002"/>
    <n v="5"/>
    <s v="Charlotte"/>
    <s v="Charlotte"/>
    <s v="Charlotte"/>
    <x v="18"/>
  </r>
  <r>
    <n v="2859"/>
    <s v="https://www.inc.com/profile/meriwether-tharp"/>
    <s v="Meriwether &amp; Tharp"/>
    <s v="mtlawoffice.com"/>
    <s v="9.7 Million"/>
    <n v="9700000"/>
    <n v="130.96619999999999"/>
    <s v="Consumer Products &amp; Services"/>
    <n v="91"/>
    <n v="43"/>
    <e v="#REF!"/>
    <n v="1998"/>
    <n v="3"/>
    <s v="Atlanta"/>
    <s v="Atlanta"/>
    <s v="Johns Creek"/>
    <x v="13"/>
  </r>
  <r>
    <n v="2860"/>
    <s v="https://www.inc.com/profile/cit"/>
    <s v="CI&amp;T"/>
    <s v="ciandt.com"/>
    <s v="60.5 Million"/>
    <n v="60500000"/>
    <n v="130.875"/>
    <s v="Business Products &amp; Services"/>
    <n v="1125"/>
    <n v="768"/>
    <e v="#REF!"/>
    <n v="1995"/>
    <n v="3"/>
    <s v="New York City"/>
    <s v="New York City"/>
    <s v="New York"/>
    <x v="12"/>
  </r>
  <r>
    <n v="2861"/>
    <s v="https://www.inc.com/profile/elements-massage"/>
    <s v="Elements Massage"/>
    <s v="elementsmassage.com"/>
    <s v="21.8 Million"/>
    <n v="21800000"/>
    <n v="130.84389999999999"/>
    <s v="Health"/>
    <n v="69"/>
    <n v="33"/>
    <e v="#REF!"/>
    <n v="2006"/>
    <n v="2"/>
    <s v="Denver"/>
    <s v="Denver"/>
    <s v="Englewood"/>
    <x v="10"/>
  </r>
  <r>
    <n v="2862"/>
    <s v="https://www.inc.com/profile/renatus"/>
    <s v="Renatus"/>
    <s v="myrenatus.com"/>
    <s v="26.5 Million"/>
    <n v="26500000"/>
    <n v="130.827"/>
    <s v="Education"/>
    <n v="17"/>
    <n v="6"/>
    <e v="#REF!"/>
    <n v="2011"/>
    <n v="3"/>
    <s v="Ogden-Clearfield, UT"/>
    <s v="Ogden-Clearfield"/>
    <s v="Centerville"/>
    <x v="16"/>
  </r>
  <r>
    <n v="2863"/>
    <s v="https://www.inc.com/profile/parkmobile"/>
    <s v="Parkmobile"/>
    <s v="parkmobile.io"/>
    <s v="26.7 Million"/>
    <n v="26700000"/>
    <n v="130.7508"/>
    <s v="Software"/>
    <n v="126"/>
    <n v="57"/>
    <e v="#REF!"/>
    <n v="2008"/>
    <n v="2"/>
    <s v="Atlanta"/>
    <s v="Atlanta"/>
    <s v="Atlanta"/>
    <x v="13"/>
  </r>
  <r>
    <n v="2864"/>
    <s v="https://www.inc.com/profile/ikeyless"/>
    <s v="iKeyless"/>
    <s v="carkeysexpress.com"/>
    <s v="66.8 Million"/>
    <n v="66800000"/>
    <n v="130.732"/>
    <s v="Manufacturing"/>
    <n v="425"/>
    <n v="203"/>
    <e v="#REF!"/>
    <n v="2002"/>
    <n v="4"/>
    <s v="Louisville/Jefferson County, KY-IN"/>
    <s v="Louisville/Jefferson County"/>
    <s v="Louisville"/>
    <x v="14"/>
  </r>
  <r>
    <n v="2865"/>
    <s v="https://www.inc.com/profile/vlk-architects"/>
    <s v="VLK Architects"/>
    <s v="vlkarchitects.com"/>
    <s v="46.2 Million"/>
    <n v="46200000"/>
    <n v="130.72479999999999"/>
    <s v="Construction"/>
    <n v="154"/>
    <n v="79"/>
    <e v="#REF!"/>
    <n v="1984"/>
    <n v="2"/>
    <s v="Dallas"/>
    <s v="Dallas"/>
    <s v="Ft Worth"/>
    <x v="2"/>
  </r>
  <r>
    <n v="2866"/>
    <s v="https://www.inc.com/profile/katom-restaurant-supply"/>
    <s v="Katom Restaurant Supply"/>
    <s v="katom.com"/>
    <s v="152.3 Million"/>
    <n v="152300000"/>
    <n v="130.65860000000001"/>
    <s v="Business Products &amp; Services"/>
    <n v="160"/>
    <n v="90"/>
    <e v="#REF!"/>
    <n v="1982"/>
    <n v="11"/>
    <s v=""/>
    <s v="-"/>
    <s v="Kodak"/>
    <x v="1"/>
  </r>
  <r>
    <n v="2867"/>
    <s v="https://www.inc.com/profile/royal-vending"/>
    <s v="Royal Vending"/>
    <s v="royalvendingnw.com"/>
    <s v="3.3 Million"/>
    <n v="3300000"/>
    <n v="130.6138"/>
    <s v="Food &amp; Beverage"/>
    <n v="17"/>
    <n v="9"/>
    <e v="#REF!"/>
    <n v="2006"/>
    <n v="2"/>
    <s v=""/>
    <s v="-"/>
    <s v="Tigard"/>
    <x v="40"/>
  </r>
  <r>
    <n v="2868"/>
    <s v="https://www.inc.com/profile/wle"/>
    <s v="WLE"/>
    <s v="wle.land"/>
    <s v="20.3 Million"/>
    <n v="20300000"/>
    <n v="130.5943"/>
    <s v="Construction"/>
    <n v="240"/>
    <n v="54"/>
    <e v="#REF!"/>
    <n v="2003"/>
    <n v="1"/>
    <s v="Austin"/>
    <s v="Austin"/>
    <s v="Austin"/>
    <x v="2"/>
  </r>
  <r>
    <n v="2869"/>
    <s v="https://www.inc.com/profile/quality-engineering-surveying"/>
    <s v="Quality Engineering &amp; Surveying"/>
    <s v="qesla.com"/>
    <s v="5.7 Million"/>
    <n v="5700000"/>
    <n v="130.51140000000001"/>
    <s v="Engineering"/>
    <n v="51"/>
    <n v="28"/>
    <e v="#REF!"/>
    <n v="2009"/>
    <n v="4"/>
    <s v="Baton Rouge, LA"/>
    <s v="Baton Rouge"/>
    <s v="Port Vincent"/>
    <x v="38"/>
  </r>
  <r>
    <n v="2870"/>
    <s v="https://www.inc.com/profile/keeping-current-matters"/>
    <s v="Keeping Current Matters"/>
    <s v="keepingcurrentmatters.com"/>
    <s v="4.4 Million"/>
    <n v="4400000"/>
    <n v="130.428"/>
    <s v="Business Products &amp; Services"/>
    <n v="19"/>
    <n v="12"/>
    <e v="#REF!"/>
    <n v="2007"/>
    <n v="2"/>
    <s v="New York City"/>
    <s v="New York City"/>
    <s v="Richmond"/>
    <x v="7"/>
  </r>
  <r>
    <n v="2871"/>
    <s v="https://www.inc.com/profile/homecare-connect"/>
    <s v="HomeCare Connect"/>
    <s v="homecareconnect.com"/>
    <s v="33.1 Million"/>
    <n v="33100000"/>
    <n v="130.40180000000001"/>
    <s v="Insurance"/>
    <n v="58"/>
    <n v="25"/>
    <e v="#REF!"/>
    <n v="2011"/>
    <n v="2"/>
    <s v="Orlando, FL"/>
    <s v="Orlando"/>
    <s v="Winter Park"/>
    <x v="5"/>
  </r>
  <r>
    <n v="2872"/>
    <s v="https://www.inc.com/profile/mission-driven-research"/>
    <s v="Mission Driven Research"/>
    <s v="missiondrivenresearch.com"/>
    <s v="3.4 Million"/>
    <n v="3400000"/>
    <n v="130.34219999999999"/>
    <s v="Government Services"/>
    <n v="23"/>
    <n v="16"/>
    <e v="#REF!"/>
    <n v="2012"/>
    <n v="3"/>
    <s v="Huntsville, AL"/>
    <s v="Huntsville"/>
    <s v="Huntsville"/>
    <x v="23"/>
  </r>
  <r>
    <n v="2873"/>
    <s v="https://www.inc.com/profile/brown-parker-demarinis-advertising"/>
    <s v="Brown Parker &amp; DeMarinis Advertising"/>
    <s v="bpdadvertising.com"/>
    <s v="35 Million"/>
    <n v="35000000"/>
    <n v="130.27250000000001"/>
    <s v="Advertising &amp; Marketing"/>
    <n v="46"/>
    <n v="25"/>
    <e v="#REF!"/>
    <n v="2002"/>
    <n v="1"/>
    <s v="Miami"/>
    <s v="Miami"/>
    <s v="Boca Raton"/>
    <x v="5"/>
  </r>
  <r>
    <n v="2874"/>
    <s v="https://www.inc.com/profile/lendr"/>
    <s v="Lendr"/>
    <s v="lendr.online"/>
    <s v="16.5 Million"/>
    <n v="16500000"/>
    <n v="130.25229999999999"/>
    <s v="Financial Services"/>
    <n v="38"/>
    <n v="17"/>
    <e v="#REF!"/>
    <n v="2011"/>
    <n v="2"/>
    <s v="Chicago"/>
    <s v="Chicago"/>
    <s v="Chicago"/>
    <x v="27"/>
  </r>
  <r>
    <n v="2875"/>
    <s v="https://www.inc.com/profile/flow-right-plumbing-heating-cooling"/>
    <s v="Flow Right Plumbing, Heating &amp; Cooling"/>
    <s v="flowrightphi.com"/>
    <s v="8.1 Million"/>
    <n v="8100000"/>
    <n v="130.21770000000001"/>
    <s v="Construction"/>
    <n v="62"/>
    <n v="44"/>
    <e v="#REF!"/>
    <n v="2008"/>
    <n v="2"/>
    <s v=""/>
    <s v="-"/>
    <s v="Pueblo"/>
    <x v="10"/>
  </r>
  <r>
    <n v="2876"/>
    <s v="https://www.inc.com/profile/erben-associates"/>
    <s v="Erben Associates"/>
    <s v="erbenassociates.com"/>
    <s v="3.6 Million"/>
    <n v="3600000"/>
    <n v="130.17410000000001"/>
    <s v="Financial Services"/>
    <n v="8"/>
    <n v="5"/>
    <e v="#REF!"/>
    <n v="1992"/>
    <n v="2"/>
    <s v="Austin"/>
    <s v="Austin"/>
    <s v="Austin"/>
    <x v="2"/>
  </r>
  <r>
    <n v="2877"/>
    <s v="https://www.inc.com/profile/ameripharma"/>
    <s v="AmeriPharma"/>
    <s v="ameripharma.us"/>
    <s v="31.7 Million"/>
    <n v="31700000"/>
    <n v="130.15450000000001"/>
    <s v="Health"/>
    <n v="66"/>
    <n v="21"/>
    <e v="#REF!"/>
    <n v="2006"/>
    <n v="1"/>
    <s v="Los Angeles"/>
    <s v="Los Angeles"/>
    <s v="Orange"/>
    <x v="9"/>
  </r>
  <r>
    <n v="2878"/>
    <s v="https://www.inc.com/profile/first-national-title-insurance-company"/>
    <s v="First National Title Insurance Company"/>
    <s v="fnti.com"/>
    <s v="115 Million"/>
    <n v="115000000"/>
    <n v="130.1104"/>
    <s v="Insurance"/>
    <n v="28"/>
    <n v="12"/>
    <e v="#REF!"/>
    <n v="2012"/>
    <n v="3"/>
    <s v="Dallas"/>
    <s v="Dallas"/>
    <s v="Plano"/>
    <x v="2"/>
  </r>
  <r>
    <n v="2879"/>
    <s v="https://www.inc.com/profile/ripple"/>
    <s v="Ripple"/>
    <s v="rippleit.com"/>
    <s v="4.3 Million"/>
    <n v="4300000"/>
    <n v="130.03100000000001"/>
    <s v="IT Management"/>
    <n v="25"/>
    <n v="15"/>
    <e v="#REF!"/>
    <n v="1997"/>
    <n v="1"/>
    <s v="Atlanta"/>
    <s v="Atlanta"/>
    <s v="Atlanta"/>
    <x v="13"/>
  </r>
  <r>
    <n v="2880"/>
    <s v="https://www.inc.com/profile/twg-security"/>
    <s v="TWG Security"/>
    <s v="twgsecurity.com"/>
    <s v="4 Million"/>
    <n v="4000000"/>
    <n v="130.0146"/>
    <s v="Security"/>
    <n v="19"/>
    <n v="8"/>
    <e v="#REF!"/>
    <n v="2007"/>
    <n v="3"/>
    <s v="Allentown-Bethlehem-Easton, PA-NJ"/>
    <s v="Allentown-Bethlehem-Easton"/>
    <s v="EMMAUS"/>
    <x v="4"/>
  </r>
  <r>
    <n v="2881"/>
    <s v="https://www.inc.com/profile/db-precision-cutting-and-manufacturing"/>
    <s v="D&amp;B Precision Cutting and Manufacturing"/>
    <s v="sanisafeusa.com"/>
    <s v="3.7 Million"/>
    <n v="3700000"/>
    <n v="129.9984"/>
    <s v="Manufacturing"/>
    <n v="24"/>
    <n v="15"/>
    <e v="#REF!"/>
    <n v="2014"/>
    <n v="2"/>
    <s v="San Antonio, TX"/>
    <s v="San Antonio"/>
    <s v="San Antonio"/>
    <x v="2"/>
  </r>
  <r>
    <n v="2882"/>
    <s v="https://www.inc.com/profile/triumph-services"/>
    <s v="Triumph Services"/>
    <s v="http://triumphjobs.com"/>
    <s v="3.2 Million"/>
    <n v="3200000"/>
    <n v="129.97839999999999"/>
    <s v="Human Resources"/>
    <n v="35"/>
    <n v="12"/>
    <e v="#REF!"/>
    <n v="2008"/>
    <n v="2"/>
    <s v="Richmond, VA"/>
    <s v="Richmond"/>
    <s v="Henrico"/>
    <x v="7"/>
  </r>
  <r>
    <n v="2883"/>
    <s v="https://www.inc.com/profile/gant-systems"/>
    <s v="Gant Systems"/>
    <s v="gantsystems.com"/>
    <s v="2.9 Million"/>
    <n v="2900000"/>
    <n v="129.94540000000001"/>
    <s v="IT Management"/>
    <n v="20"/>
    <n v="18"/>
    <e v="#REF!"/>
    <n v="2007"/>
    <n v="2"/>
    <s v=""/>
    <s v="-"/>
    <s v="Bartlett"/>
    <x v="1"/>
  </r>
  <r>
    <n v="2884"/>
    <s v="https://www.inc.com/profile/studio98"/>
    <s v="Studio98"/>
    <s v="studio98.com"/>
    <s v="3.4 Million"/>
    <n v="3400000"/>
    <n v="129.94069999999999"/>
    <s v="Advertising &amp; Marketing"/>
    <n v="24"/>
    <n v="15"/>
    <e v="#REF!"/>
    <n v="2007"/>
    <n v="1"/>
    <s v="Tampa"/>
    <s v="Tampa"/>
    <s v="Clearwater"/>
    <x v="5"/>
  </r>
  <r>
    <n v="2885"/>
    <s v="https://www.inc.com/profile/boomsourcing"/>
    <s v="Boomsourcing"/>
    <s v="boomsourcing.com"/>
    <s v="12 Million"/>
    <n v="12000000"/>
    <n v="129.9365"/>
    <s v="Business Products &amp; Services"/>
    <n v="645"/>
    <n v="108"/>
    <e v="#REF!"/>
    <n v="2007"/>
    <n v="4"/>
    <s v="Provo-Orem, UT"/>
    <s v="Provo-Orem"/>
    <s v="Lehi"/>
    <x v="16"/>
  </r>
  <r>
    <n v="2886"/>
    <s v="https://www.inc.com/profile/birddoghr"/>
    <s v="BirdDogHR"/>
    <s v="birddoghr.com"/>
    <s v="9.7 Million"/>
    <n v="9700000"/>
    <n v="129.91630000000001"/>
    <s v="Software"/>
    <n v="70"/>
    <n v="52"/>
    <e v="#REF!"/>
    <n v="1997"/>
    <n v="5"/>
    <s v="Des Moines, IA"/>
    <s v="Des Moines"/>
    <s v="Des Moines"/>
    <x v="41"/>
  </r>
  <r>
    <n v="2887"/>
    <s v="https://www.inc.com/profile/texadia-systems"/>
    <s v="Texadia Systems"/>
    <s v="texadiasystems.com"/>
    <s v="10.2 Million"/>
    <n v="10200000"/>
    <n v="129.8098"/>
    <s v="Engineering"/>
    <n v="39"/>
    <n v="23"/>
    <e v="#REF!"/>
    <n v="2013"/>
    <n v="1"/>
    <s v="Dallas"/>
    <s v="Dallas"/>
    <s v="Dallas"/>
    <x v="2"/>
  </r>
  <r>
    <n v="2888"/>
    <s v="https://www.inc.com/profile/thomastech"/>
    <s v="thomastech"/>
    <s v="thomastechllc.com"/>
    <s v="7.2 Million"/>
    <n v="7200000"/>
    <n v="129.76589999999999"/>
    <s v="Computer Hardware"/>
    <n v="21"/>
    <n v="9"/>
    <e v="#REF!"/>
    <n v="2007"/>
    <n v="2"/>
    <s v="Cleveland"/>
    <s v="Cleveland"/>
    <s v="Medina"/>
    <x v="8"/>
  </r>
  <r>
    <n v="2889"/>
    <s v="https://www.inc.com/profile/roi-healthcare-solutions"/>
    <s v="ROI Healthcare Solutions"/>
    <s v="roihs.com"/>
    <s v="53 Million"/>
    <n v="53000000"/>
    <n v="129.64240000000001"/>
    <s v="Health"/>
    <n v="75"/>
    <n v="39"/>
    <e v="#REF!"/>
    <n v="1999"/>
    <n v="3"/>
    <s v="Atlanta"/>
    <s v="Atlanta"/>
    <s v="Atlanta"/>
    <x v="13"/>
  </r>
  <r>
    <n v="2890"/>
    <s v="https://www.inc.com/profile/output"/>
    <s v="Output"/>
    <s v="output.com"/>
    <s v="7.8 Million"/>
    <n v="7800000"/>
    <n v="129.6061"/>
    <s v="Software"/>
    <n v="30"/>
    <n v="9"/>
    <e v="#REF!"/>
    <n v="2013"/>
    <n v="2"/>
    <s v="Los Angeles"/>
    <s v="Los Angeles"/>
    <s v="Los Angeles"/>
    <x v="9"/>
  </r>
  <r>
    <n v="2891"/>
    <s v="https://www.inc.com/profile/cte-logistics"/>
    <s v="CTE Logistics"/>
    <s v="ctelogistics.com"/>
    <s v="12.6 Million"/>
    <n v="12600000"/>
    <n v="129.53399999999999"/>
    <s v="Logistics &amp; Transportation"/>
    <n v="30"/>
    <n v="14"/>
    <e v="#REF!"/>
    <n v="2009"/>
    <n v="7"/>
    <s v="Seattle"/>
    <s v="Seattle"/>
    <s v="Sumner"/>
    <x v="11"/>
  </r>
  <r>
    <n v="2892"/>
    <s v="https://www.inc.com/profile/level-access"/>
    <s v="Level Access"/>
    <s v="levelaccess.com"/>
    <s v="24.1 Million"/>
    <n v="24100000"/>
    <n v="129.4263"/>
    <s v="Software"/>
    <n v="166"/>
    <n v="88"/>
    <e v="#REF!"/>
    <n v="1997"/>
    <n v="2"/>
    <s v="Washington, DC"/>
    <s v="Washington"/>
    <s v="Vienna"/>
    <x v="7"/>
  </r>
  <r>
    <n v="2893"/>
    <s v="https://www.inc.com/profile/california-caregivers-home-healthcare"/>
    <s v="California CareGivers Home Healthcare"/>
    <s v="californiacaregivers.net"/>
    <s v="7 Million"/>
    <n v="7000000"/>
    <n v="129.3954"/>
    <s v="Health"/>
    <n v="190"/>
    <n v="100"/>
    <e v="#REF!"/>
    <n v="2012"/>
    <n v="2"/>
    <s v="Sacramento, CA"/>
    <s v="Sacramento"/>
    <s v="Sacramento"/>
    <x v="9"/>
  </r>
  <r>
    <n v="2894"/>
    <s v="https://www.inc.com/profile/excella-consulting"/>
    <s v="Excella Consulting"/>
    <s v="excella.com"/>
    <s v="71.3 Million"/>
    <n v="71300000"/>
    <n v="129.3785"/>
    <s v="IT System Development"/>
    <n v="300"/>
    <n v="150"/>
    <e v="#REF!"/>
    <n v="2002"/>
    <n v="6"/>
    <s v="Washington, DC"/>
    <s v="Washington"/>
    <s v="Arlington"/>
    <x v="7"/>
  </r>
  <r>
    <n v="2895"/>
    <s v="https://www.inc.com/profile/how-to-manage-a-small-law-firm"/>
    <s v="How to Manage a Small Law Firm"/>
    <s v="http://howtomanageasmalllawfirm.com"/>
    <s v="11 Million"/>
    <n v="11000000"/>
    <n v="129.3639"/>
    <s v="Business Products &amp; Services"/>
    <n v="32"/>
    <n v="18"/>
    <e v="#REF!"/>
    <n v="2009"/>
    <n v="5"/>
    <s v="Miami"/>
    <s v="Miami"/>
    <s v="Miami"/>
    <x v="5"/>
  </r>
  <r>
    <n v="2896"/>
    <s v="https://www.inc.com/profile/the-auxiliary-group"/>
    <s v="The Auxiliary Group"/>
    <s v="tag.aero"/>
    <s v="18.1 Million"/>
    <n v="18100000"/>
    <n v="129.35419999999999"/>
    <s v="Logistics &amp; Transportation"/>
    <n v="18"/>
    <n v="6"/>
    <e v="#REF!"/>
    <n v="2009"/>
    <n v="5"/>
    <s v="Orlando, FL"/>
    <s v="Orlando"/>
    <s v="WINTER GARDEN"/>
    <x v="5"/>
  </r>
  <r>
    <n v="2897"/>
    <s v="https://www.inc.com/profile/weisser-distributing"/>
    <s v="Weisser Distributing"/>
    <s v="weisserdistributing.com"/>
    <s v="65.1 Million"/>
    <n v="65099999.999999993"/>
    <n v="129.3426"/>
    <s v="Consumer Products &amp; Services"/>
    <n v="145"/>
    <n v="65"/>
    <e v="#REF!"/>
    <n v="1978"/>
    <n v="5"/>
    <s v=""/>
    <s v="-"/>
    <s v="Tea"/>
    <x v="45"/>
  </r>
  <r>
    <n v="2898"/>
    <s v="https://www.inc.com/profile/snap-agency"/>
    <s v="Snap Agency"/>
    <s v="snapagency.com"/>
    <s v="2.4 Million"/>
    <n v="2400000"/>
    <n v="129.3006"/>
    <s v="Advertising &amp; Marketing"/>
    <n v="22"/>
    <n v="9"/>
    <e v="#REF!"/>
    <n v="2010"/>
    <n v="2"/>
    <s v="Minneapolis"/>
    <s v="Minneapolis"/>
    <s v="Minneapolis"/>
    <x v="22"/>
  </r>
  <r>
    <n v="2899"/>
    <s v="https://www.inc.com/profile/american-insurance-organization"/>
    <s v="American Insurance Organization"/>
    <s v="aiosales.com"/>
    <s v="29.5 Million"/>
    <n v="29500000"/>
    <n v="129.24350000000001"/>
    <s v="Insurance"/>
    <n v="60"/>
    <n v="23"/>
    <e v="#REF!"/>
    <n v="2005"/>
    <n v="4"/>
    <s v="Allentown-Bethlehem-Easton, PA-NJ"/>
    <s v="Allentown-Bethlehem-Easton"/>
    <s v="Nazareth"/>
    <x v="4"/>
  </r>
  <r>
    <n v="2900"/>
    <s v="https://www.inc.com/profile/mayvin"/>
    <s v="Mayvin"/>
    <s v="mayvin.com"/>
    <s v="26.3 Million"/>
    <n v="26300000"/>
    <n v="129.23679999999999"/>
    <s v="Government Services"/>
    <n v="145"/>
    <n v="67"/>
    <e v="#REF!"/>
    <n v="2008"/>
    <n v="6"/>
    <s v="Washington, DC"/>
    <s v="Washington"/>
    <s v="Annandale"/>
    <x v="7"/>
  </r>
  <r>
    <n v="2901"/>
    <s v="https://www.inc.com/profile/sustainable-restaurant-group"/>
    <s v="Sustainable Restaurant Group"/>
    <s v="sustainablerestaurantgroup.com"/>
    <s v="15.3 Million"/>
    <n v="15300000"/>
    <n v="129.22880000000001"/>
    <s v="Food &amp; Beverage"/>
    <n v="305"/>
    <n v="90"/>
    <e v="#REF!"/>
    <n v="2008"/>
    <n v="1"/>
    <s v=""/>
    <s v="-"/>
    <s v="Portland"/>
    <x v="40"/>
  </r>
  <r>
    <n v="2902"/>
    <s v="https://www.inc.com/profile/the-sheppard"/>
    <s v="The Sheppard"/>
    <s v="thesheppard.com"/>
    <s v="8 Million"/>
    <n v="8000000"/>
    <n v="129.22800000000001"/>
    <s v="Advertising &amp; Marketing"/>
    <n v="18"/>
    <n v="6"/>
    <e v="#REF!"/>
    <n v="2007"/>
    <n v="1"/>
    <s v="Los Angeles"/>
    <s v="Los Angeles"/>
    <s v="Glendale"/>
    <x v="9"/>
  </r>
  <r>
    <n v="2903"/>
    <s v="https://www.inc.com/profile/wheelhouse-dmg"/>
    <s v="Wheelhouse DMG"/>
    <s v="wheelhousedmg.com"/>
    <s v="6.3 Million"/>
    <n v="6300000"/>
    <n v="129.2089"/>
    <s v="Advertising &amp; Marketing"/>
    <n v="44"/>
    <n v="15"/>
    <e v="#REF!"/>
    <n v="2010"/>
    <n v="4"/>
    <s v="Seattle"/>
    <s v="Seattle"/>
    <s v="Seattle"/>
    <x v="11"/>
  </r>
  <r>
    <n v="2904"/>
    <s v="https://www.inc.com/profile/alpha-paving-industries"/>
    <s v="Alpha Paving Industries"/>
    <s v="alphapaving.com"/>
    <s v="29.9 Million"/>
    <n v="29900000"/>
    <n v="128.98410000000001"/>
    <s v="Construction"/>
    <n v="90"/>
    <n v="42"/>
    <e v="#REF!"/>
    <n v="2012"/>
    <n v="4"/>
    <s v="Austin"/>
    <s v="Austin"/>
    <s v="Round Rock"/>
    <x v="2"/>
  </r>
  <r>
    <n v="2905"/>
    <s v="https://www.inc.com/profile/greenbanana-seo"/>
    <s v="GreenBanana SEO"/>
    <s v="greenbananaseo.com"/>
    <s v="6.3 Million"/>
    <n v="6300000"/>
    <n v="128.8895"/>
    <s v="Advertising &amp; Marketing"/>
    <n v="18"/>
    <n v="14"/>
    <e v="#REF!"/>
    <n v="2009"/>
    <n v="3"/>
    <s v="Boston"/>
    <s v="Boston"/>
    <s v="Beverly"/>
    <x v="24"/>
  </r>
  <r>
    <n v="2906"/>
    <s v="https://www.inc.com/profile/singleton-enterprises"/>
    <s v="Singleton Enterprises"/>
    <s v="maxmechanical.com"/>
    <s v="3.5 Million"/>
    <n v="3500000"/>
    <n v="128.86060000000001"/>
    <s v="Construction"/>
    <n v="17"/>
    <n v="9"/>
    <e v="#REF!"/>
    <n v="1995"/>
    <n v="1"/>
    <s v="Dallas"/>
    <s v="Dallas"/>
    <s v="Arlington"/>
    <x v="2"/>
  </r>
  <r>
    <n v="2907"/>
    <s v="https://www.inc.com/profile/engage-peo"/>
    <s v="Engage PEO"/>
    <s v="engagepeo.com"/>
    <s v="32.7 Million"/>
    <n v="32700000.000000004"/>
    <n v="128.779"/>
    <s v="Human Resources"/>
    <n v="151"/>
    <n v="72"/>
    <e v="#REF!"/>
    <n v="2011"/>
    <n v="4"/>
    <s v="Miami"/>
    <s v="Miami"/>
    <s v="Hollywood"/>
    <x v="5"/>
  </r>
  <r>
    <n v="2908"/>
    <s v="https://www.inc.com/profile/delta-defense"/>
    <s v="Delta Defense"/>
    <s v="uscca.com"/>
    <s v="71.2 Million"/>
    <n v="71200000"/>
    <n v="128.7517"/>
    <s v="Media"/>
    <n v="260"/>
    <n v="75"/>
    <e v="#REF!"/>
    <n v="2003"/>
    <n v="8"/>
    <s v="Milwaukee"/>
    <s v="Milwaukee"/>
    <s v="West Bend"/>
    <x v="19"/>
  </r>
  <r>
    <n v="2909"/>
    <s v="https://www.inc.com/profile/developintelligence"/>
    <s v="Developintelligence"/>
    <s v="http://developintelligence.com"/>
    <s v="8.1 Million"/>
    <n v="8100000"/>
    <n v="128.75129999999999"/>
    <s v="Education"/>
    <n v="20"/>
    <n v="7"/>
    <e v="#REF!"/>
    <n v="2003"/>
    <n v="6"/>
    <s v="Boulder, CO"/>
    <s v="Boulder"/>
    <s v="lafayette"/>
    <x v="10"/>
  </r>
  <r>
    <n v="2910"/>
    <s v="https://www.inc.com/profile/roofcare"/>
    <s v="Roofcare"/>
    <s v="roofcare.us"/>
    <s v="8.7 Million"/>
    <n v="8700000"/>
    <n v="128.7159"/>
    <s v="Construction"/>
    <n v="82"/>
    <n v="40"/>
    <e v="#REF!"/>
    <n v="2008"/>
    <n v="2"/>
    <s v=""/>
    <s v="-"/>
    <s v="Albuquerque"/>
    <x v="3"/>
  </r>
  <r>
    <n v="2911"/>
    <s v="https://www.inc.com/profile/select-security"/>
    <s v="Select Security"/>
    <s v="selectsecurity.com"/>
    <s v="43.8 Million"/>
    <n v="43800000"/>
    <n v="128.71260000000001"/>
    <s v="Security"/>
    <n v="350"/>
    <n v="120"/>
    <e v="#REF!"/>
    <n v="2003"/>
    <n v="5"/>
    <s v="Lancaster, PA"/>
    <s v="Lancaster"/>
    <s v="Lancaster"/>
    <x v="4"/>
  </r>
  <r>
    <n v="2912"/>
    <s v="https://www.inc.com/profile/real-people-realty"/>
    <s v="Real People Realty"/>
    <s v="joinrpr.com"/>
    <s v="9.9 Million"/>
    <n v="9900000"/>
    <n v="128.68270000000001"/>
    <s v="Real Estate"/>
    <n v="547"/>
    <n v="323"/>
    <e v="#REF!"/>
    <n v="2001"/>
    <n v="1"/>
    <s v="Chicago"/>
    <s v="Chicago"/>
    <s v="Mokena"/>
    <x v="27"/>
  </r>
  <r>
    <n v="2913"/>
    <s v="https://www.inc.com/profile/truepoint-communications"/>
    <s v="TruePoint Communications"/>
    <s v="truepointagency.com"/>
    <s v="2.6 Million"/>
    <n v="2600000"/>
    <n v="128.64060000000001"/>
    <s v="Advertising &amp; Marketing"/>
    <n v="13"/>
    <n v="12"/>
    <e v="#REF!"/>
    <n v="2006"/>
    <n v="2"/>
    <s v="Dallas"/>
    <s v="Dallas"/>
    <s v="Dallas"/>
    <x v="2"/>
  </r>
  <r>
    <n v="2914"/>
    <s v="https://www.inc.com/profile/sketchdeck"/>
    <s v="SketchDeck"/>
    <s v="http://sketchdeck.com"/>
    <s v="3.6 Million"/>
    <n v="3600000"/>
    <n v="128.60069999999999"/>
    <s v="Software"/>
    <n v="18"/>
    <n v="8"/>
    <e v="#REF!"/>
    <n v="2014"/>
    <n v="1"/>
    <s v="San Jose"/>
    <s v="San Jose"/>
    <s v="San Jose"/>
    <x v="9"/>
  </r>
  <r>
    <n v="2915"/>
    <s v="https://www.inc.com/profile/tiempo-development"/>
    <s v="Tiempo Development"/>
    <s v="tiempodevelopment.com"/>
    <s v="20.9 Million"/>
    <n v="20900000"/>
    <n v="128.52950000000001"/>
    <s v="Software"/>
    <n v="386"/>
    <n v="209"/>
    <e v="#REF!"/>
    <n v="2005"/>
    <n v="7"/>
    <s v="Phoenix"/>
    <s v="Phoenix"/>
    <s v="Tempe"/>
    <x v="0"/>
  </r>
  <r>
    <n v="2916"/>
    <s v="https://www.inc.com/profile/connectpay"/>
    <s v="ConnectPay"/>
    <s v="connectpayusa.com"/>
    <s v="5.1 Million"/>
    <n v="5100000"/>
    <n v="128.37100000000001"/>
    <s v="Business Products &amp; Services"/>
    <n v="57"/>
    <n v="17"/>
    <e v="#REF!"/>
    <n v="2008"/>
    <n v="1"/>
    <s v="Boston"/>
    <s v="Boston"/>
    <s v="Foxborough"/>
    <x v="24"/>
  </r>
  <r>
    <n v="2917"/>
    <s v="https://www.inc.com/profile/promoboxx"/>
    <s v="Promoboxx"/>
    <s v="promoboxx.com"/>
    <s v="7.4 Million"/>
    <n v="7400000"/>
    <n v="128.3322"/>
    <s v="Advertising &amp; Marketing"/>
    <n v="65"/>
    <n v="29"/>
    <e v="#REF!"/>
    <n v="2010"/>
    <n v="2"/>
    <s v="Boston"/>
    <s v="Boston"/>
    <s v="Boston"/>
    <x v="24"/>
  </r>
  <r>
    <n v="2918"/>
    <s v="https://www.inc.com/profile/pondurance"/>
    <s v="Pondurance"/>
    <s v="pondurance.com"/>
    <s v="7.4 Million"/>
    <n v="7400000"/>
    <n v="128.21430000000001"/>
    <s v="IT Management"/>
    <n v="54"/>
    <n v="33"/>
    <e v="#REF!"/>
    <n v="2008"/>
    <n v="3"/>
    <s v="Indianapolis, IN"/>
    <s v="Indianapolis"/>
    <s v="Indianapolis"/>
    <x v="33"/>
  </r>
  <r>
    <n v="2919"/>
    <s v="https://www.inc.com/profile/four-foods-group"/>
    <s v="Four Foods Group"/>
    <s v="fourfoodsgroup.com"/>
    <s v="181.4 Million"/>
    <n v="181400000"/>
    <n v="128.1677"/>
    <s v="Food &amp; Beverage"/>
    <n v="4500"/>
    <n v="1000"/>
    <e v="#REF!"/>
    <n v="2009"/>
    <n v="8"/>
    <s v="Provo-Orem, UT"/>
    <s v="Provo-Orem"/>
    <s v="Pleasant Grove"/>
    <x v="16"/>
  </r>
  <r>
    <n v="2920"/>
    <s v="https://www.inc.com/profile/advanced-flooring"/>
    <s v="Advanced Flooring"/>
    <s v="advancedflooringny.com"/>
    <s v="20 Million"/>
    <n v="20000000"/>
    <n v="128.10669999999999"/>
    <s v="Construction"/>
    <n v="18"/>
    <n v="10"/>
    <e v="#REF!"/>
    <n v="2013"/>
    <n v="2"/>
    <s v="New York City"/>
    <s v="New York City"/>
    <s v="valley cottage"/>
    <x v="12"/>
  </r>
  <r>
    <n v="2921"/>
    <s v="https://www.inc.com/profile/filterworks-usa"/>
    <s v="Filterworks USA"/>
    <s v="filterworksusa.com"/>
    <s v="14.3 Million"/>
    <n v="14300000"/>
    <n v="128.07239999999999"/>
    <s v="Business Products &amp; Services"/>
    <n v="35"/>
    <n v="25"/>
    <e v="#REF!"/>
    <n v="1988"/>
    <n v="3"/>
    <s v="Miami"/>
    <s v="Miami"/>
    <s v="Deerfield Beach"/>
    <x v="5"/>
  </r>
  <r>
    <n v="2922"/>
    <s v="https://www.inc.com/profile/fonteva"/>
    <s v="Fonteva"/>
    <s v="fonteva.com"/>
    <s v="19.8 Million"/>
    <n v="19800000"/>
    <n v="128.06710000000001"/>
    <s v="Software"/>
    <n v="150"/>
    <n v="70"/>
    <e v="#REF!"/>
    <n v="2010"/>
    <n v="6"/>
    <s v="Washington, DC"/>
    <s v="Washington"/>
    <s v="Arlington"/>
    <x v="7"/>
  </r>
  <r>
    <n v="2923"/>
    <s v="https://www.inc.com/profile/fors-marsh-group"/>
    <s v="Fors Marsh Group"/>
    <s v="forsmarshgroup.com"/>
    <s v="47.9 Million"/>
    <n v="47900000"/>
    <n v="128.06049999999999"/>
    <s v="Government Services"/>
    <n v="215"/>
    <n v="85"/>
    <e v="#REF!"/>
    <n v="2002"/>
    <n v="7"/>
    <s v="Washington, DC"/>
    <s v="Washington"/>
    <s v="Arlington"/>
    <x v="7"/>
  </r>
  <r>
    <n v="2924"/>
    <s v="https://www.inc.com/profile/the-nines"/>
    <s v="The Nines"/>
    <s v="http://shopthenines.com"/>
    <s v="2.7 Million"/>
    <n v="2700000"/>
    <n v="128.04589999999999"/>
    <s v="Retail"/>
    <n v="17"/>
    <n v="5"/>
    <e v="#REF!"/>
    <n v="2013"/>
    <n v="1"/>
    <s v=""/>
    <s v="-"/>
    <s v="DETROIT LAKES"/>
    <x v="22"/>
  </r>
  <r>
    <n v="2925"/>
    <s v="https://www.inc.com/profile/hmt-associates"/>
    <s v="HMT Associates"/>
    <s v="hmtassociates.com"/>
    <s v="9.6 Million"/>
    <n v="9600000"/>
    <n v="127.9469"/>
    <s v="Advertising &amp; Marketing"/>
    <n v="54"/>
    <n v="32"/>
    <e v="#REF!"/>
    <n v="2002"/>
    <n v="2"/>
    <s v="Cleveland"/>
    <s v="Cleveland"/>
    <s v="Cleveland"/>
    <x v="8"/>
  </r>
  <r>
    <n v="2926"/>
    <s v="https://www.inc.com/profile/us-patriot"/>
    <s v="US Patriot"/>
    <s v="uspatriottactical.com"/>
    <s v="68.6 Million"/>
    <n v="68600000"/>
    <n v="127.9204"/>
    <s v="Retail"/>
    <n v="295"/>
    <n v="51"/>
    <e v="#REF!"/>
    <n v="2000"/>
    <n v="4"/>
    <s v="Columbia, SC"/>
    <s v="Columbia"/>
    <s v="Columbia"/>
    <x v="37"/>
  </r>
  <r>
    <n v="2927"/>
    <s v="https://www.inc.com/profile/nlogic"/>
    <s v="nLogic"/>
    <s v="nlogic.com"/>
    <s v="48.5 Million"/>
    <n v="48500000"/>
    <n v="127.8145"/>
    <s v="Government Services"/>
    <n v="285"/>
    <n v="124"/>
    <e v="#REF!"/>
    <n v="2005"/>
    <n v="10"/>
    <s v="Huntsville, AL"/>
    <s v="Huntsville"/>
    <s v="Huntsville"/>
    <x v="23"/>
  </r>
  <r>
    <n v="2928"/>
    <s v="https://www.inc.com/profile/docmation"/>
    <s v="Docmation"/>
    <s v="docmation.com"/>
    <s v="9.7 Million"/>
    <n v="9700000"/>
    <n v="127.8056"/>
    <s v="IT System Development"/>
    <n v="79"/>
    <n v="34"/>
    <e v="#REF!"/>
    <n v="2011"/>
    <n v="2"/>
    <s v="Atlanta"/>
    <s v="Atlanta"/>
    <s v="Atlanta"/>
    <x v="13"/>
  </r>
  <r>
    <n v="2929"/>
    <s v="https://www.inc.com/profile/patriot-pool-and-spa"/>
    <s v="Patriot Pool and Spa"/>
    <s v="patriotpoolandspa.com"/>
    <s v="2.9 Million"/>
    <n v="2900000"/>
    <n v="127.66840000000001"/>
    <s v="Consumer Products &amp; Services"/>
    <n v="34"/>
    <n v="12"/>
    <e v="#REF!"/>
    <n v="2006"/>
    <n v="2"/>
    <s v="Austin"/>
    <s v="Austin"/>
    <s v="Austin"/>
    <x v="2"/>
  </r>
  <r>
    <n v="2930"/>
    <s v="https://www.inc.com/profile/downtown-catering-company"/>
    <s v="Downtown Catering Company"/>
    <s v="downtowncateringcompany.com"/>
    <s v="2.2 Million"/>
    <n v="2200000"/>
    <n v="127.6529"/>
    <s v="Food &amp; Beverage"/>
    <n v="90"/>
    <n v="60"/>
    <e v="#REF!"/>
    <n v="2003"/>
    <n v="1"/>
    <s v=""/>
    <s v="-"/>
    <s v="Bluffton"/>
    <x v="37"/>
  </r>
  <r>
    <n v="2931"/>
    <s v="https://www.inc.com/profile/powerreviews"/>
    <s v="PowerReviews"/>
    <s v="powerreviews.com"/>
    <s v="25.4 Million"/>
    <n v="25400000"/>
    <n v="127.6157"/>
    <s v="Software"/>
    <n v="161"/>
    <n v="116"/>
    <e v="#REF!"/>
    <n v="2006"/>
    <n v="2"/>
    <s v="Chicago"/>
    <s v="Chicago"/>
    <s v="Chicago"/>
    <x v="27"/>
  </r>
  <r>
    <n v="2932"/>
    <s v="https://www.inc.com/profile/local-marketing-solutions-group"/>
    <s v="Local Marketing Solutions Group"/>
    <s v="lmsg.co"/>
    <s v="5.6 Million"/>
    <n v="5600000"/>
    <n v="127.5891"/>
    <s v="Advertising &amp; Marketing"/>
    <n v="47"/>
    <n v="10"/>
    <e v="#REF!"/>
    <n v="2012"/>
    <n v="2"/>
    <s v="Chicago"/>
    <s v="Chicago"/>
    <s v="Rolling Meadows"/>
    <x v="27"/>
  </r>
  <r>
    <n v="2933"/>
    <s v="https://www.inc.com/profile/evans-incorporated"/>
    <s v="Evans Incorporated"/>
    <s v="http://evansincorporated.com"/>
    <s v="16.1 Million"/>
    <n v="16100000.000000002"/>
    <n v="127.5231"/>
    <s v="Government Services"/>
    <n v="60"/>
    <n v="49"/>
    <e v="#REF!"/>
    <n v="1994"/>
    <n v="6"/>
    <s v="Washington, DC"/>
    <s v="Washington"/>
    <s v="Falls Church"/>
    <x v="7"/>
  </r>
  <r>
    <n v="2934"/>
    <s v="https://www.inc.com/profile/design-extensions"/>
    <s v="Design Extensions"/>
    <s v="designextensions.com"/>
    <s v="2 Million"/>
    <n v="2000000"/>
    <n v="127.4988"/>
    <s v="Advertising &amp; Marketing"/>
    <n v="14"/>
    <n v="6"/>
    <e v="#REF!"/>
    <n v="1999"/>
    <n v="1"/>
    <s v="Jacksonville, FL"/>
    <s v="Jacksonville"/>
    <s v="Saint Augustine"/>
    <x v="5"/>
  </r>
  <r>
    <n v="2935"/>
    <s v="https://www.inc.com/profile/bold-construction"/>
    <s v="Bold Construction"/>
    <s v="buildboldnc.com"/>
    <s v="8.7 Million"/>
    <n v="8700000"/>
    <n v="127.4987"/>
    <s v="Construction"/>
    <n v="17"/>
    <n v="10"/>
    <e v="#REF!"/>
    <n v="1997"/>
    <n v="3"/>
    <s v="Durham, NC"/>
    <s v="Durham"/>
    <s v="Chapel Hill"/>
    <x v="18"/>
  </r>
  <r>
    <n v="2936"/>
    <s v="https://www.inc.com/profile/reedtms-logistics"/>
    <s v="ReedTMS Logistics"/>
    <s v="reedtms.com"/>
    <s v="205.3 Million"/>
    <n v="205300000"/>
    <n v="127.4854"/>
    <s v="Logistics &amp; Transportation"/>
    <n v="300"/>
    <n v="85"/>
    <e v="#REF!"/>
    <n v="1996"/>
    <n v="1"/>
    <s v="Tampa"/>
    <s v="Tampa"/>
    <s v="Tampa"/>
    <x v="5"/>
  </r>
  <r>
    <n v="2937"/>
    <s v="https://www.inc.com/profile/sales-empowerment-group"/>
    <s v="Sales Empowerment Group"/>
    <s v="salesempowermentgroup.com"/>
    <s v="5.8 Million"/>
    <n v="5800000"/>
    <n v="127.47929999999999"/>
    <s v="Business Products &amp; Services"/>
    <n v="65"/>
    <n v="30"/>
    <e v="#REF!"/>
    <n v="2009"/>
    <n v="5"/>
    <s v="Chicago"/>
    <s v="Chicago"/>
    <s v="Chicago"/>
    <x v="27"/>
  </r>
  <r>
    <n v="2938"/>
    <s v="https://www.inc.com/profile/marksys"/>
    <s v="MarkSYS"/>
    <s v="themarksys.com"/>
    <s v="31.2 Million"/>
    <n v="31200000"/>
    <n v="127.2955"/>
    <s v="Advertising &amp; Marketing"/>
    <n v="64"/>
    <n v="45"/>
    <e v="#REF!"/>
    <n v="2011"/>
    <n v="4"/>
    <s v="Sacramento, CA"/>
    <s v="Sacramento"/>
    <s v="Rocklin"/>
    <x v="9"/>
  </r>
  <r>
    <n v="2939"/>
    <s v="https://www.inc.com/profile/it-support-ri"/>
    <s v="IT Support RI"/>
    <s v="itsupportri.com"/>
    <s v="2.3 Million"/>
    <n v="2300000"/>
    <n v="127.2938"/>
    <s v="IT Management"/>
    <n v="16"/>
    <n v="13"/>
    <e v="#REF!"/>
    <n v="2002"/>
    <n v="1"/>
    <s v=""/>
    <s v="-"/>
    <s v="North Smithfield"/>
    <x v="50"/>
  </r>
  <r>
    <n v="2940"/>
    <s v="https://www.inc.com/profile/excel-services"/>
    <s v="Excel Services"/>
    <s v="excelservices.biz"/>
    <s v="28.3 Million"/>
    <n v="28300000"/>
    <n v="127.18940000000001"/>
    <s v="Construction"/>
    <n v="122"/>
    <n v="71"/>
    <e v="#REF!"/>
    <n v="2006"/>
    <n v="4"/>
    <s v="Louisville/Jefferson County, KY-IN"/>
    <s v="Louisville/Jefferson County"/>
    <s v="Louisville"/>
    <x v="14"/>
  </r>
  <r>
    <n v="2941"/>
    <s v="https://www.inc.com/profile/keyser"/>
    <s v="Keyser"/>
    <s v="keyserco.com"/>
    <s v="10.6 Million"/>
    <n v="10600000"/>
    <n v="127.1078"/>
    <s v="Real Estate"/>
    <n v="50"/>
    <n v="25"/>
    <e v="#REF!"/>
    <n v="2013"/>
    <n v="1"/>
    <s v="Phoenix"/>
    <s v="Phoenix"/>
    <s v="Scottsdale"/>
    <x v="0"/>
  </r>
  <r>
    <n v="2942"/>
    <s v="https://www.inc.com/profile/cutting-edge-countertops"/>
    <s v="Cutting Edge Countertops"/>
    <s v="cectops.com"/>
    <s v="23.4 Million"/>
    <n v="23400000"/>
    <n v="127.0505"/>
    <s v="Construction"/>
    <n v="191"/>
    <n v="77"/>
    <e v="#REF!"/>
    <n v="2006"/>
    <n v="1"/>
    <s v=""/>
    <s v="-"/>
    <s v="Perrysburg"/>
    <x v="8"/>
  </r>
  <r>
    <n v="2943"/>
    <s v="https://www.inc.com/profile/aventri"/>
    <s v="Aventri"/>
    <s v="aventri.com"/>
    <s v="29.6 Million"/>
    <n v="29600000"/>
    <n v="127.0468"/>
    <s v="Software"/>
    <n v="380"/>
    <n v="100"/>
    <e v="#REF!"/>
    <n v="2008"/>
    <n v="1"/>
    <s v="Bridgeport-Stamford-Norwalk, CT"/>
    <s v="Bridgeport-Stamford-Norwalk"/>
    <s v="norwalk"/>
    <x v="28"/>
  </r>
  <r>
    <n v="2944"/>
    <s v="https://www.inc.com/profile/erus-energy"/>
    <s v="Erus Energy"/>
    <s v="erusenergy.com"/>
    <s v="54.8 Million"/>
    <n v="54800000"/>
    <n v="127.0407"/>
    <s v="Energy"/>
    <n v="240"/>
    <n v="60"/>
    <e v="#REF!"/>
    <n v="2004"/>
    <n v="2"/>
    <s v="Phoenix"/>
    <s v="Phoenix"/>
    <s v="Phoenix"/>
    <x v="0"/>
  </r>
  <r>
    <n v="2945"/>
    <s v="https://www.inc.com/profile/accucomp-appraisal-services"/>
    <s v="Accucomp Appraisal Services"/>
    <s v="accucompllc.com"/>
    <s v="5.8 Million"/>
    <n v="5800000"/>
    <n v="127.03879999999999"/>
    <s v="Real Estate"/>
    <n v="6"/>
    <n v="3"/>
    <e v="#REF!"/>
    <n v="2011"/>
    <n v="1"/>
    <s v=""/>
    <s v="-"/>
    <s v="Fort Wayne"/>
    <x v="33"/>
  </r>
  <r>
    <n v="2946"/>
    <s v="https://www.inc.com/profile/envisage"/>
    <s v="Envisage"/>
    <s v="envisageinc.com"/>
    <s v="6.2 Million"/>
    <n v="6200000"/>
    <n v="126.95359999999999"/>
    <s v="IT Management"/>
    <n v="45"/>
    <n v="15"/>
    <e v="#REF!"/>
    <n v="2010"/>
    <n v="1"/>
    <s v="Boston"/>
    <s v="Boston"/>
    <s v="Marlborough"/>
    <x v="24"/>
  </r>
  <r>
    <n v="2947"/>
    <s v="https://www.inc.com/profile/buzz-franchise-brands"/>
    <s v="Buzz Franchise Brands"/>
    <s v="buzzfranchisebrands.com"/>
    <s v="18.7 Million"/>
    <n v="18700000"/>
    <n v="126.92010000000001"/>
    <s v="Consumer Products &amp; Services"/>
    <n v="26"/>
    <n v="54"/>
    <e v="#REF!"/>
    <n v="2012"/>
    <n v="3"/>
    <s v="Virginia Beach"/>
    <s v="Virginia Beach"/>
    <s v="Virginia Beach"/>
    <x v="7"/>
  </r>
  <r>
    <n v="2948"/>
    <s v="https://www.inc.com/profile/kyriba"/>
    <s v="Kyriba"/>
    <s v="kyriba.com"/>
    <s v="113.4 Million"/>
    <n v="113400000"/>
    <n v="126.80459999999999"/>
    <s v="Software"/>
    <n v="627"/>
    <n v="365"/>
    <e v="#REF!"/>
    <n v="2000"/>
    <n v="7"/>
    <s v="New York City"/>
    <s v="New York City"/>
    <s v="San Diego"/>
    <x v="9"/>
  </r>
  <r>
    <n v="2949"/>
    <s v="https://www.inc.com/profile/schaal-plumbing-heating-cooling"/>
    <s v="Schaal Plumbing, Heating &amp; Cooling"/>
    <s v="callschaalyaall.com"/>
    <s v="10.6 Million"/>
    <n v="10600000"/>
    <n v="126.77889999999999"/>
    <s v="Construction"/>
    <n v="47"/>
    <n v="32"/>
    <e v="#REF!"/>
    <n v="1956"/>
    <n v="3"/>
    <s v="Des Moines, IA"/>
    <s v="Des Moines"/>
    <s v="Des Moines"/>
    <x v="41"/>
  </r>
  <r>
    <n v="2950"/>
    <s v="https://www.inc.com/profile/southeast-veterinary-neurology"/>
    <s v="Southeast Veterinary Neurology"/>
    <s v="sevneurology.com"/>
    <s v="7.4 Million"/>
    <n v="7400000"/>
    <n v="126.7753"/>
    <s v="Consumer Products &amp; Services"/>
    <n v="55"/>
    <n v="25"/>
    <e v="#REF!"/>
    <n v="2010"/>
    <n v="1"/>
    <s v="Miami"/>
    <s v="Miami"/>
    <s v="Miami"/>
    <x v="5"/>
  </r>
  <r>
    <n v="2951"/>
    <s v="https://www.inc.com/profile/upper-edge-technologies"/>
    <s v="Upper Edge Technologies"/>
    <s v="upperedgetech.com"/>
    <s v="3.7 Million"/>
    <n v="3700000"/>
    <n v="126.6447"/>
    <s v="Consumer Products &amp; Services"/>
    <n v="44"/>
    <n v="16"/>
    <e v="#REF!"/>
    <n v="2011"/>
    <n v="1"/>
    <s v=""/>
    <s v="-"/>
    <s v="West Memphis"/>
    <x v="43"/>
  </r>
  <r>
    <n v="2952"/>
    <s v="https://www.inc.com/profile/spire-digital"/>
    <s v="Spire Digital"/>
    <s v="spiredigital.com"/>
    <s v="12.4 Million"/>
    <n v="12400000"/>
    <n v="126.60469999999999"/>
    <s v="Software"/>
    <n v="77"/>
    <n v="36"/>
    <e v="#REF!"/>
    <n v="1998"/>
    <n v="3"/>
    <s v="Denver"/>
    <s v="Denver"/>
    <s v="Denver"/>
    <x v="10"/>
  </r>
  <r>
    <n v="2953"/>
    <s v="https://www.inc.com/profile/epic-insurance-brokers-consultants"/>
    <s v="EPIC Insurance Brokers &amp; Consultants"/>
    <s v="epicbrokers.com"/>
    <s v="393.3 Million"/>
    <n v="393300000"/>
    <n v="126.5667"/>
    <s v="Insurance"/>
    <n v="1330"/>
    <n v="1124"/>
    <e v="#REF!"/>
    <n v="2007"/>
    <n v="6"/>
    <s v="San Francisco"/>
    <s v="San Francisco"/>
    <s v="San Francisco"/>
    <x v="9"/>
  </r>
  <r>
    <n v="2954"/>
    <s v="https://www.inc.com/profile/axiom-eco-pest-control"/>
    <s v="Axiom Eco Pest Control"/>
    <s v="axiompest.com"/>
    <s v="5.4 Million"/>
    <n v="5400000"/>
    <n v="126.5569"/>
    <s v="Consumer Products &amp; Services"/>
    <n v="46"/>
    <n v="16"/>
    <e v="#REF!"/>
    <n v="2008"/>
    <n v="2"/>
    <s v=""/>
    <s v="-"/>
    <s v="Milwaukie"/>
    <x v="40"/>
  </r>
  <r>
    <n v="2955"/>
    <s v="https://www.inc.com/profile/fedbiz-it-solutions"/>
    <s v="FedBiz IT Solutions"/>
    <s v="fedbizit.com"/>
    <s v="58.6 Million"/>
    <n v="58600000"/>
    <n v="126.51479999999999"/>
    <s v="Government Services"/>
    <n v="11"/>
    <n v="9"/>
    <e v="#REF!"/>
    <n v="2011"/>
    <n v="4"/>
    <s v="Washington, DC"/>
    <s v="Washington"/>
    <s v="Leesburg"/>
    <x v="7"/>
  </r>
  <r>
    <n v="2956"/>
    <s v="https://www.inc.com/profile/local-loyalty-marketing-solutions-nc"/>
    <s v="Local Loyalty Marketing Solutions NC"/>
    <s v="leadsnearby.com"/>
    <s v="2.1 Million"/>
    <n v="2100000"/>
    <n v="126.3973"/>
    <s v="Advertising &amp; Marketing"/>
    <n v="23"/>
    <n v="10"/>
    <e v="#REF!"/>
    <n v="2010"/>
    <n v="1"/>
    <s v="Raleigh, NC"/>
    <s v="Raleigh"/>
    <s v="Cary"/>
    <x v="18"/>
  </r>
  <r>
    <n v="2957"/>
    <s v="https://www.inc.com/profile/edge"/>
    <s v="Edge"/>
    <s v="edgeservicing.com"/>
    <s v="35.6 Million"/>
    <n v="35600000"/>
    <n v="126.3777"/>
    <s v="Consumer Products &amp; Services"/>
    <n v="326"/>
    <n v="142"/>
    <e v="#REF!"/>
    <n v="2008"/>
    <n v="5"/>
    <s v="Provo-Orem, UT"/>
    <s v="Provo-Orem"/>
    <s v="Orem"/>
    <x v="16"/>
  </r>
  <r>
    <n v="2958"/>
    <s v="https://www.inc.com/profile/alpha-premier"/>
    <s v="Alpha Premier"/>
    <s v="alpharoofingtexas.com"/>
    <s v="2.6 Million"/>
    <n v="2600000"/>
    <n v="126.375"/>
    <s v="Construction"/>
    <n v="4"/>
    <n v="5"/>
    <e v="#REF!"/>
    <n v="2014"/>
    <n v="1"/>
    <s v="Austin"/>
    <s v="Austin"/>
    <s v="Round Rock"/>
    <x v="2"/>
  </r>
  <r>
    <n v="2959"/>
    <s v="https://www.inc.com/profile/jack-browns-joint"/>
    <s v="Jack Browns Joint"/>
    <s v="jackbrownsjoint.com"/>
    <s v="16.1 Million"/>
    <n v="16100000.000000002"/>
    <n v="126.31659999999999"/>
    <s v="Food &amp; Beverage"/>
    <n v="325"/>
    <n v="100"/>
    <e v="#REF!"/>
    <n v="2009"/>
    <n v="1"/>
    <s v="Birmingham, AL"/>
    <s v="Birmingham"/>
    <s v="Birmingham"/>
    <x v="23"/>
  </r>
  <r>
    <n v="2960"/>
    <s v="https://www.inc.com/profile/sandler-partners"/>
    <s v="Sandler Partners"/>
    <s v="sandlerpartners.com"/>
    <s v="90.7 Million"/>
    <n v="90700000"/>
    <n v="126.31059999999999"/>
    <s v="Telecommunications"/>
    <n v="66"/>
    <n v="52"/>
    <e v="#REF!"/>
    <n v="2003"/>
    <n v="10"/>
    <s v="Los Angeles"/>
    <s v="Los Angeles"/>
    <s v="California"/>
    <x v="9"/>
  </r>
  <r>
    <n v="2961"/>
    <s v="https://www.inc.com/profile/engeniusmicro"/>
    <s v="EngeniusMicro"/>
    <s v="engeniusmicro.com"/>
    <s v="2.9 Million"/>
    <n v="2900000"/>
    <n v="126.2778"/>
    <s v="Government Services"/>
    <n v="18"/>
    <n v="4"/>
    <e v="#REF!"/>
    <n v="2007"/>
    <n v="1"/>
    <s v="Huntsville, AL"/>
    <s v="Huntsville"/>
    <s v="Huntsville"/>
    <x v="23"/>
  </r>
  <r>
    <n v="2962"/>
    <s v="https://www.inc.com/profile/enscicon"/>
    <s v="Enscicon"/>
    <s v="enscicon.com"/>
    <s v="13.8 Million"/>
    <n v="13800000"/>
    <n v="126.23390000000001"/>
    <s v="Engineering"/>
    <n v="145"/>
    <n v="107"/>
    <e v="#REF!"/>
    <n v="1994"/>
    <n v="3"/>
    <s v=""/>
    <s v="-"/>
    <s v="Denver"/>
    <x v="10"/>
  </r>
  <r>
    <n v="2963"/>
    <s v="https://www.inc.com/profile/janus-international-group"/>
    <s v="Janus International Group"/>
    <s v="janusintl.com"/>
    <s v="484 Million"/>
    <n v="484000000"/>
    <n v="126.1486"/>
    <s v="Manufacturing"/>
    <n v="1098"/>
    <n v="597"/>
    <e v="#REF!"/>
    <n v="2002"/>
    <n v="6"/>
    <s v="Atlanta"/>
    <s v="Atlanta"/>
    <s v="Temple"/>
    <x v="13"/>
  </r>
  <r>
    <n v="2964"/>
    <s v="https://www.inc.com/profile/kumparison"/>
    <s v="Kumparison"/>
    <s v="compareinsurancequotes.com"/>
    <s v="3.4 Million"/>
    <n v="3400000"/>
    <n v="126.1456"/>
    <s v="Advertising &amp; Marketing"/>
    <n v="20"/>
    <n v="11"/>
    <e v="#REF!"/>
    <n v="2011"/>
    <n v="2"/>
    <s v="Denver"/>
    <s v="Denver"/>
    <s v="Evergreen"/>
    <x v="10"/>
  </r>
  <r>
    <n v="2965"/>
    <s v="https://www.inc.com/profile/rxnt"/>
    <s v="RxNT"/>
    <s v="rxnt.com"/>
    <s v="15.5 Million"/>
    <n v="15500000"/>
    <n v="126.1052"/>
    <s v="Software"/>
    <n v="50"/>
    <n v="25"/>
    <e v="#REF!"/>
    <n v="1999"/>
    <n v="1"/>
    <s v="Baltimore"/>
    <s v="Baltimore"/>
    <s v="Annapolis"/>
    <x v="21"/>
  </r>
  <r>
    <n v="2966"/>
    <s v="https://www.inc.com/profile/milemark-media"/>
    <s v="MileMark Media"/>
    <s v="milemarkmedia.com"/>
    <s v="2.9 Million"/>
    <n v="2900000"/>
    <n v="125.9919"/>
    <s v="Advertising &amp; Marketing"/>
    <n v="9"/>
    <n v="4"/>
    <e v="#REF!"/>
    <n v="2014"/>
    <n v="2"/>
    <s v="Miami"/>
    <s v="Miami"/>
    <s v="Tampa"/>
    <x v="5"/>
  </r>
  <r>
    <n v="2967"/>
    <s v="https://www.inc.com/profile/sleepquest"/>
    <s v="SleepQuest"/>
    <s v="sleepquest.com"/>
    <s v="12.6 Million"/>
    <n v="12600000"/>
    <n v="125.9329"/>
    <s v="Health"/>
    <n v="75"/>
    <n v="35"/>
    <e v="#REF!"/>
    <n v="1993"/>
    <n v="2"/>
    <s v="San Francisco"/>
    <s v="San Francisco"/>
    <s v="San Carlos"/>
    <x v="9"/>
  </r>
  <r>
    <n v="2968"/>
    <s v="https://www.inc.com/profile/cardiosolution"/>
    <s v="CardioSolution"/>
    <s v="cardiosolution.com"/>
    <s v="21.9 Million"/>
    <n v="21900000"/>
    <n v="125.92910000000001"/>
    <s v="Health"/>
    <n v="124"/>
    <n v="32"/>
    <e v="#REF!"/>
    <n v="2011"/>
    <n v="3"/>
    <s v="Cincinnati"/>
    <s v="Cincinnati"/>
    <s v="Cincinnati"/>
    <x v="8"/>
  </r>
  <r>
    <n v="2969"/>
    <s v="https://www.inc.com/profile/abenity"/>
    <s v="Abenity"/>
    <s v="abenity.com"/>
    <s v="7.1 Million"/>
    <n v="7100000"/>
    <n v="125.9079"/>
    <s v="Business Products &amp; Services"/>
    <n v="25"/>
    <n v="10"/>
    <e v="#REF!"/>
    <n v="2007"/>
    <n v="5"/>
    <s v="Nashville"/>
    <s v="Nashville"/>
    <s v="Franklin"/>
    <x v="1"/>
  </r>
  <r>
    <n v="2970"/>
    <s v="https://www.inc.com/profile/echo-health"/>
    <s v="Echo Health"/>
    <s v="echohealthinc.com"/>
    <s v="148.6 Million"/>
    <n v="148600000"/>
    <n v="125.90730000000001"/>
    <s v="Health"/>
    <n v="92"/>
    <n v="42"/>
    <e v="#REF!"/>
    <n v="1997"/>
    <n v="7"/>
    <s v="Cleveland"/>
    <s v="Cleveland"/>
    <s v="WESTLAKE"/>
    <x v="8"/>
  </r>
  <r>
    <n v="2971"/>
    <s v="https://www.inc.com/profile/rank-crankers"/>
    <s v="Rank Crankers"/>
    <s v="rankcrankers.com"/>
    <s v="2.1 Million"/>
    <n v="2100000"/>
    <n v="125.8574"/>
    <s v="Advertising &amp; Marketing"/>
    <n v="22"/>
    <n v="7"/>
    <e v="#REF!"/>
    <n v="2009"/>
    <n v="1"/>
    <s v="Minneapolis"/>
    <s v="Minneapolis"/>
    <s v="Minneapolis"/>
    <x v="22"/>
  </r>
  <r>
    <n v="2972"/>
    <s v="https://www.inc.com/profile/mojo-media-labs"/>
    <s v="Mojo Media Labs"/>
    <s v="mojomedialabs.com"/>
    <s v="2 Million"/>
    <n v="2000000"/>
    <n v="125.79730000000001"/>
    <s v="Advertising &amp; Marketing"/>
    <n v="21"/>
    <n v="8"/>
    <e v="#REF!"/>
    <n v="2007"/>
    <n v="1"/>
    <s v="Dallas"/>
    <s v="Dallas"/>
    <s v="Irving"/>
    <x v="2"/>
  </r>
  <r>
    <n v="2973"/>
    <s v="https://www.inc.com/profile/engelke-construction-solutions"/>
    <s v="Engelke Construction Solutions"/>
    <s v="engelkecs.com"/>
    <s v="45.8 Million"/>
    <n v="45800000"/>
    <n v="125.7898"/>
    <s v="Construction"/>
    <n v="59"/>
    <n v="32"/>
    <e v="#REF!"/>
    <n v="2002"/>
    <n v="4"/>
    <s v="Cleveland"/>
    <s v="Cleveland"/>
    <s v="Brunswick"/>
    <x v="8"/>
  </r>
  <r>
    <n v="2974"/>
    <s v="https://www.inc.com/profile/silverline"/>
    <s v="Silverline"/>
    <s v="silverlinecrm.com"/>
    <s v="50.5 Million"/>
    <n v="50500000"/>
    <n v="125.75490000000001"/>
    <s v="IT System Development"/>
    <n v="299"/>
    <n v="82"/>
    <e v="#REF!"/>
    <n v="2009"/>
    <n v="6"/>
    <s v="New York City"/>
    <s v="New York City"/>
    <s v="New York"/>
    <x v="12"/>
  </r>
  <r>
    <n v="2975"/>
    <s v="https://www.inc.com/profile/heartsmartcom"/>
    <s v="Heartsmart.com"/>
    <s v="http://heartsmart.com"/>
    <s v="28.9 Million"/>
    <n v="28900000"/>
    <n v="125.6991"/>
    <s v="Health"/>
    <n v="16"/>
    <n v="9"/>
    <e v="#REF!"/>
    <n v="2010"/>
    <n v="4"/>
    <s v=""/>
    <s v="-"/>
    <s v="New Milford"/>
    <x v="28"/>
  </r>
  <r>
    <n v="2976"/>
    <s v="https://www.inc.com/profile/xyngular"/>
    <s v="Xyngular"/>
    <s v="xyngular.com"/>
    <s v="111.5 Million"/>
    <n v="111500000"/>
    <n v="125.6905"/>
    <s v="Consumer Products &amp; Services"/>
    <n v="141"/>
    <n v="87"/>
    <e v="#REF!"/>
    <n v="2009"/>
    <n v="4"/>
    <s v="Provo-Orem, UT"/>
    <s v="Provo-Orem"/>
    <s v="Lehi"/>
    <x v="16"/>
  </r>
  <r>
    <n v="2977"/>
    <s v="https://www.inc.com/profile/collabralink-technologies"/>
    <s v="CollabraLink Technologies"/>
    <s v="collabralink.com"/>
    <s v="45.3 Million"/>
    <n v="45300000"/>
    <n v="125.56229999999999"/>
    <s v="Government Services"/>
    <n v="267"/>
    <n v="124"/>
    <e v="#REF!"/>
    <n v="2009"/>
    <n v="8"/>
    <s v="Washington, DC"/>
    <s v="Washington"/>
    <s v="McLean"/>
    <x v="7"/>
  </r>
  <r>
    <n v="2978"/>
    <s v="https://www.inc.com/profile/score-a-score"/>
    <s v="Score a Score"/>
    <s v="scoreascore.com"/>
    <s v="4.2 Million"/>
    <n v="4200000"/>
    <n v="125.5287"/>
    <s v="Media"/>
    <n v="7"/>
    <n v="3"/>
    <e v="#REF!"/>
    <n v="2010"/>
    <n v="4"/>
    <s v="Los Angeles"/>
    <s v="Los Angeles"/>
    <s v="Los Angeles"/>
    <x v="9"/>
  </r>
  <r>
    <n v="2979"/>
    <s v="https://www.inc.com/profile/apic-solutions"/>
    <s v="APIC Solutions"/>
    <s v="apicnm.com"/>
    <s v="16.5 Million"/>
    <n v="16500000"/>
    <n v="125.5128"/>
    <s v="Construction"/>
    <n v="132"/>
    <n v="35"/>
    <e v="#REF!"/>
    <n v="2012"/>
    <n v="1"/>
    <s v=""/>
    <s v="-"/>
    <s v="Albuquerque"/>
    <x v="3"/>
  </r>
  <r>
    <n v="2980"/>
    <s v="https://www.inc.com/profile/portable-oxygen-solutions"/>
    <s v="Portable Oxygen Solutions"/>
    <s v="portableoxygensolutions.com"/>
    <s v="2.6 Million"/>
    <n v="2600000"/>
    <n v="125.4637"/>
    <s v="Health"/>
    <n v="5"/>
    <n v="2"/>
    <e v="#REF!"/>
    <n v="2013"/>
    <n v="2"/>
    <s v="Charlotte"/>
    <s v="Charlotte"/>
    <s v="Charlotte"/>
    <x v="18"/>
  </r>
  <r>
    <n v="2981"/>
    <s v="https://www.inc.com/profile/agile-velocity"/>
    <s v="Agile Velocity"/>
    <s v="agilevelocity.com"/>
    <s v="6.6 Million"/>
    <n v="6600000"/>
    <n v="125.4379"/>
    <s v="Business Products &amp; Services"/>
    <n v="15"/>
    <n v="10"/>
    <e v="#REF!"/>
    <n v="2010"/>
    <n v="3"/>
    <s v="Austin"/>
    <s v="Austin"/>
    <s v="Austin"/>
    <x v="2"/>
  </r>
  <r>
    <n v="2982"/>
    <s v="https://www.inc.com/profile/reflex-sales-group"/>
    <s v="Reflex Sales Group"/>
    <s v="reflexsalesgroup.com"/>
    <s v="8.9 Million"/>
    <n v="8900000"/>
    <n v="125.349"/>
    <s v="Business Products &amp; Services"/>
    <n v="4"/>
    <n v="3"/>
    <e v="#REF!"/>
    <n v="2011"/>
    <n v="4"/>
    <s v="Oxnard-Thousand Oaks-Ventura, CA"/>
    <s v="Oxnard-Thousand Oaks-Ventura"/>
    <s v="Thousand Oaks"/>
    <x v="9"/>
  </r>
  <r>
    <n v="2983"/>
    <s v="https://www.inc.com/profile/oac-services"/>
    <s v="OAC Services"/>
    <s v="oacsvcs.com"/>
    <s v="30.6 Million"/>
    <n v="30600000"/>
    <n v="125.1564"/>
    <s v="Construction"/>
    <n v="145"/>
    <n v="60"/>
    <e v="#REF!"/>
    <n v="1955"/>
    <n v="2"/>
    <s v="Seattle"/>
    <s v="Seattle"/>
    <s v="Seattle"/>
    <x v="11"/>
  </r>
  <r>
    <n v="2984"/>
    <s v="https://www.inc.com/profile/culinary-eye-catering-and-events"/>
    <s v="Culinary Eye Catering and Events"/>
    <s v="culinaryeye.com"/>
    <s v="3.9 Million"/>
    <n v="3900000"/>
    <n v="125.1557"/>
    <s v="Food &amp; Beverage"/>
    <n v="124"/>
    <n v="45"/>
    <e v="#REF!"/>
    <n v="2010"/>
    <n v="2"/>
    <s v="San Francisco"/>
    <s v="San Francisco"/>
    <s v="San Francisco"/>
    <x v="9"/>
  </r>
  <r>
    <n v="2985"/>
    <s v="https://www.inc.com/profile/payroll4constructioncom"/>
    <s v="Payroll4Construction.com"/>
    <s v="payroll4construction.com"/>
    <s v="11 Million"/>
    <n v="11000000"/>
    <n v="125.1233"/>
    <s v="Financial Services"/>
    <n v="52"/>
    <n v="32"/>
    <e v="#REF!"/>
    <n v="2006"/>
    <n v="3"/>
    <s v="Cleveland"/>
    <s v="Cleveland"/>
    <s v="Strongsville"/>
    <x v="8"/>
  </r>
  <r>
    <n v="2986"/>
    <s v="https://www.inc.com/profile/great-hire"/>
    <s v="Great Hire"/>
    <s v="greathirehr.com"/>
    <s v="14.2 Million"/>
    <n v="14200000"/>
    <n v="125.117"/>
    <s v="Human Resources"/>
    <n v="15"/>
    <n v="3"/>
    <e v="#REF!"/>
    <n v="2012"/>
    <n v="1"/>
    <s v="Inland Empire, CA"/>
    <s v="Inland Empire"/>
    <s v="La Mirada"/>
    <x v="9"/>
  </r>
  <r>
    <n v="2987"/>
    <s v="https://www.inc.com/profile/union-home-mortgage"/>
    <s v="Union Home Mortgage"/>
    <s v="unionhomemortgage.com"/>
    <s v="155.6 Million"/>
    <n v="155600000"/>
    <n v="125.05249999999999"/>
    <s v="Financial Services"/>
    <n v="1173"/>
    <n v="465"/>
    <e v="#REF!"/>
    <n v="1970"/>
    <n v="4"/>
    <s v="Cleveland"/>
    <s v="Cleveland"/>
    <s v="Strongsville"/>
    <x v="8"/>
  </r>
  <r>
    <n v="2988"/>
    <s v="https://www.inc.com/profile/tdk-technologies"/>
    <s v="TDK Technologies"/>
    <s v="tdktech.com"/>
    <s v="22.1 Million"/>
    <n v="22100000"/>
    <n v="125.0324"/>
    <s v="IT System Development"/>
    <n v="151"/>
    <n v="75"/>
    <e v="#REF!"/>
    <n v="2001"/>
    <n v="3"/>
    <s v="St. Louis, MO-IL"/>
    <s v="St. Louis"/>
    <s v="Chesterfield"/>
    <x v="32"/>
  </r>
  <r>
    <n v="2989"/>
    <s v="https://www.inc.com/profile/prosper-consulting"/>
    <s v="Prosper Consulting"/>
    <s v="learncodinganywhere.com"/>
    <s v="2.3 Million"/>
    <n v="2300000"/>
    <n v="124.93859999999999"/>
    <s v="Education"/>
    <n v="60"/>
    <n v="10"/>
    <e v="#REF!"/>
    <n v="2014"/>
    <n v="1"/>
    <s v=""/>
    <s v="-"/>
    <s v="Portland"/>
    <x v="40"/>
  </r>
  <r>
    <n v="2990"/>
    <s v="https://www.inc.com/profile/infraware"/>
    <s v="InfraWare"/>
    <s v="infraware.com"/>
    <s v="12.2 Million"/>
    <n v="12200000"/>
    <n v="124.7431"/>
    <s v="Software"/>
    <n v="117"/>
    <n v="73"/>
    <e v="#REF!"/>
    <n v="2003"/>
    <n v="3"/>
    <s v=""/>
    <s v="-"/>
    <s v="Terre Haute"/>
    <x v="33"/>
  </r>
  <r>
    <n v="2991"/>
    <s v="https://www.inc.com/profile/owen-jones-and-partners"/>
    <s v="Owen Jones and Partners"/>
    <s v="whoisowenjones.com"/>
    <s v="6.3 Million"/>
    <n v="6300000"/>
    <n v="124.62130000000001"/>
    <s v="Advertising &amp; Marketing"/>
    <n v="41"/>
    <n v="15"/>
    <e v="#REF!"/>
    <n v="2002"/>
    <n v="1"/>
    <s v=""/>
    <s v="-"/>
    <s v="Portland"/>
    <x v="40"/>
  </r>
  <r>
    <n v="2992"/>
    <s v="https://www.inc.com/profile/objectstream"/>
    <s v="Objectstream"/>
    <s v="objectstream.com"/>
    <s v="8.9 Million"/>
    <n v="8900000"/>
    <n v="124.57850000000001"/>
    <s v="Government Services"/>
    <n v="103"/>
    <n v="32"/>
    <e v="#REF!"/>
    <n v="2004"/>
    <n v="4"/>
    <s v="Oklahoma City, OK"/>
    <s v="Oklahoma City"/>
    <s v="Oklahoma City"/>
    <x v="42"/>
  </r>
  <r>
    <n v="2993"/>
    <s v="https://www.inc.com/profile/chemlock-nutrition"/>
    <s v="Chemlock Nutrition"/>
    <s v="chemlocknutrition.com"/>
    <s v="10.6 Million"/>
    <n v="10600000"/>
    <n v="124.5211"/>
    <s v="Food &amp; Beverage"/>
    <n v="7"/>
    <n v="3"/>
    <e v="#REF!"/>
    <n v="2010"/>
    <n v="2"/>
    <s v="Cincinnati"/>
    <s v="Cincinnati"/>
    <s v="Cincinnati"/>
    <x v="8"/>
  </r>
  <r>
    <n v="2994"/>
    <s v="https://www.inc.com/profile/nomadic-real-estate"/>
    <s v="Nomadic Real Estate"/>
    <s v="nomadicrealestate.com"/>
    <s v="5.3 Million"/>
    <n v="5300000"/>
    <n v="124.4776"/>
    <s v="Real Estate"/>
    <n v="32"/>
    <n v="10"/>
    <e v="#REF!"/>
    <n v="2005"/>
    <n v="2"/>
    <s v="Washington, DC"/>
    <s v="Washington"/>
    <s v="Washington"/>
    <x v="34"/>
  </r>
  <r>
    <n v="2995"/>
    <s v="https://www.inc.com/profile/keller-williams-realty-capital-district"/>
    <s v="Keller Williams Realty Capital District"/>
    <s v="kwcapitaldistrict.com"/>
    <s v="20.1 Million"/>
    <n v="20100000"/>
    <n v="124.3687"/>
    <s v="Real Estate"/>
    <n v="9"/>
    <n v="5"/>
    <e v="#REF!"/>
    <n v="2007"/>
    <n v="2"/>
    <s v="Albany-Schenectady-Troy, NY"/>
    <s v="Albany-Schenectady-Troy"/>
    <s v="Latham"/>
    <x v="12"/>
  </r>
  <r>
    <n v="2996"/>
    <s v="https://www.inc.com/profile/sunrise-erectors"/>
    <s v="Sunrise Erectors"/>
    <s v="sunriseerectors.com"/>
    <s v="92 Million"/>
    <n v="92000000"/>
    <n v="124.3434"/>
    <s v="Construction"/>
    <n v="312"/>
    <n v="180"/>
    <e v="#REF!"/>
    <n v="1996"/>
    <n v="1"/>
    <s v="Boston"/>
    <s v="Boston"/>
    <s v="Canton"/>
    <x v="24"/>
  </r>
  <r>
    <n v="2997"/>
    <s v="https://www.inc.com/profile/lindmark-outdoor-media"/>
    <s v="Lindmark Outdoor Media"/>
    <s v="lindmarkoutdoormedia.com"/>
    <s v="8.7 Million"/>
    <n v="8700000"/>
    <n v="124.28230000000001"/>
    <s v="Advertising &amp; Marketing"/>
    <n v="13"/>
    <n v="6"/>
    <e v="#REF!"/>
    <n v="1999"/>
    <n v="1"/>
    <s v="Oklahoma City, OK"/>
    <s v="Oklahoma City"/>
    <s v="Norman"/>
    <x v="42"/>
  </r>
  <r>
    <n v="2998"/>
    <s v="https://www.inc.com/profile/doberman-technologies"/>
    <s v="Doberman Technologies"/>
    <s v="doberman.net"/>
    <s v="2 Million"/>
    <n v="2000000"/>
    <n v="124.0925"/>
    <s v="IT Management"/>
    <n v="11"/>
    <n v="8"/>
    <e v="#REF!"/>
    <n v="2005"/>
    <n v="1"/>
    <s v=""/>
    <s v="-"/>
    <s v="Mason"/>
    <x v="20"/>
  </r>
  <r>
    <n v="2999"/>
    <s v="https://www.inc.com/profile/la-solar-group"/>
    <s v="LA Solar Group"/>
    <s v="la-solargroup.com"/>
    <s v="26.4 Million"/>
    <n v="26400000"/>
    <n v="124.04089999999999"/>
    <s v="Energy"/>
    <n v="88"/>
    <n v="37"/>
    <e v="#REF!"/>
    <n v="2012"/>
    <n v="4"/>
    <s v="Los Angeles"/>
    <s v="Los Angeles"/>
    <s v="Van Nuys"/>
    <x v="9"/>
  </r>
  <r>
    <n v="3000"/>
    <s v="https://www.inc.com/profile/ar-solutions"/>
    <s v="AR Solutions"/>
    <s v="arsolinc.com"/>
    <s v="4.5 Million"/>
    <n v="4500000"/>
    <n v="123.9907"/>
    <s v="IT Management"/>
    <n v="30"/>
    <n v="19"/>
    <e v="#REF!"/>
    <n v="2009"/>
    <n v="1"/>
    <s v="Philadelphia"/>
    <s v="Philadelphia"/>
    <s v="Claymont"/>
    <x v="44"/>
  </r>
  <r>
    <n v="3001"/>
    <s v="https://www.inc.com/profile/kopis"/>
    <s v="Kopis"/>
    <s v="kopisusa.com"/>
    <s v="6.3 Million"/>
    <n v="6300000"/>
    <n v="123.94929999999999"/>
    <s v="Software"/>
    <n v="43"/>
    <n v="23"/>
    <e v="#REF!"/>
    <n v="1999"/>
    <n v="1"/>
    <s v=""/>
    <s v="-"/>
    <s v="Greenville"/>
    <x v="37"/>
  </r>
  <r>
    <n v="3002"/>
    <s v="https://www.inc.com/profile/yes"/>
    <s v="Yes&amp;"/>
    <s v="yesandagency.com"/>
    <s v="16 Million"/>
    <n v="16000000"/>
    <n v="123.93089999999999"/>
    <s v="Advertising &amp; Marketing"/>
    <n v="68"/>
    <n v="24"/>
    <e v="#REF!"/>
    <n v="1985"/>
    <n v="2"/>
    <s v="Washington, DC"/>
    <s v="Washington"/>
    <s v="Alexandria"/>
    <x v="7"/>
  </r>
  <r>
    <n v="3003"/>
    <s v="https://www.inc.com/profile/aligne-wealth-preservation-insurance-services"/>
    <s v="Aligne Wealth Preservation &amp; Insurance Services"/>
    <s v="http://alignewealth.com"/>
    <s v="2.1 Million"/>
    <n v="2100000"/>
    <n v="123.92440000000001"/>
    <s v="Financial Services"/>
    <n v="7"/>
    <n v="3"/>
    <e v="#REF!"/>
    <n v="2011"/>
    <n v="1"/>
    <s v="Los Angeles"/>
    <s v="Los Angeles"/>
    <s v="Los Angeles"/>
    <x v="9"/>
  </r>
  <r>
    <n v="3004"/>
    <s v="https://www.inc.com/profile/365-retail-markets"/>
    <s v="365 Retail Markets"/>
    <s v="365retailmarkets.com"/>
    <s v="52 Million"/>
    <n v="52000000"/>
    <n v="123.8557"/>
    <s v="Software"/>
    <n v="184"/>
    <n v="104"/>
    <e v="#REF!"/>
    <n v="2009"/>
    <n v="4"/>
    <s v="Detroit"/>
    <s v="Detroit"/>
    <s v="Troy"/>
    <x v="20"/>
  </r>
  <r>
    <n v="3005"/>
    <s v="https://www.inc.com/profile/virtus-partners"/>
    <s v="Virtus Partners"/>
    <s v="virtusllc.com"/>
    <s v="69.9 Million"/>
    <n v="69900000"/>
    <n v="123.80070000000001"/>
    <s v="Financial Services"/>
    <n v="419"/>
    <n v="235"/>
    <e v="#REF!"/>
    <n v="2005"/>
    <n v="1"/>
    <s v="Houston"/>
    <s v="Houston"/>
    <s v="Houston"/>
    <x v="2"/>
  </r>
  <r>
    <n v="3006"/>
    <s v="https://www.inc.com/profile/snap-install"/>
    <s v="Snap Install"/>
    <s v="snap-install.com"/>
    <s v="7.8 Million"/>
    <n v="7800000"/>
    <n v="123.648"/>
    <s v="Consumer Products &amp; Services"/>
    <n v="33"/>
    <n v="10"/>
    <e v="#REF!"/>
    <n v="2011"/>
    <n v="1"/>
    <s v="Minneapolis"/>
    <s v="Minneapolis"/>
    <s v="Maple Grove"/>
    <x v="22"/>
  </r>
  <r>
    <n v="3007"/>
    <s v="https://www.inc.com/profile/firstclose"/>
    <s v="FirstClose"/>
    <s v="firstclose.com"/>
    <s v="12 Million"/>
    <n v="12000000"/>
    <n v="123.58150000000001"/>
    <s v="Real Estate"/>
    <n v="36"/>
    <n v="20"/>
    <e v="#REF!"/>
    <n v="2000"/>
    <n v="4"/>
    <s v="Austin"/>
    <s v="Austin"/>
    <s v="Austin"/>
    <x v="2"/>
  </r>
  <r>
    <n v="3008"/>
    <s v="https://www.inc.com/profile/ecotone"/>
    <s v="Ecotone"/>
    <s v="ecotoneinc.com"/>
    <s v="15 Million"/>
    <n v="15000000"/>
    <n v="123.4325"/>
    <s v="Environmental Services"/>
    <n v="75"/>
    <n v="36"/>
    <e v="#REF!"/>
    <n v="1998"/>
    <n v="3"/>
    <s v="Baltimore"/>
    <s v="Baltimore"/>
    <s v="Forest Hill"/>
    <x v="21"/>
  </r>
  <r>
    <n v="3009"/>
    <s v="https://www.inc.com/profile/shaw-scott"/>
    <s v="Shaw + Scott"/>
    <s v="shawscott.com"/>
    <s v="11.2 Million"/>
    <n v="11200000"/>
    <n v="123.39830000000001"/>
    <s v="Advertising &amp; Marketing"/>
    <n v="93"/>
    <n v="48"/>
    <e v="#REF!"/>
    <n v="2009"/>
    <n v="5"/>
    <s v="Seattle"/>
    <s v="Seattle"/>
    <s v="Seattle"/>
    <x v="11"/>
  </r>
  <r>
    <n v="3010"/>
    <s v="https://www.inc.com/profile/busch-global"/>
    <s v="Busch Global"/>
    <s v="buschglobal.com"/>
    <s v="8.9 Million"/>
    <n v="8900000"/>
    <n v="123.3419"/>
    <s v="Business Products &amp; Services"/>
    <n v="250"/>
    <n v="100"/>
    <e v="#REF!"/>
    <n v="2012"/>
    <n v="3"/>
    <s v="Austin"/>
    <s v="Austin"/>
    <s v="Lakeway"/>
    <x v="2"/>
  </r>
  <r>
    <n v="3011"/>
    <s v="https://www.inc.com/profile/protocol-networks"/>
    <s v="Protocol Networks"/>
    <s v="protocolnetworks.com"/>
    <s v="5 Million"/>
    <n v="5000000"/>
    <n v="123.3092"/>
    <s v="IT Management"/>
    <n v="28"/>
    <n v="14"/>
    <e v="#REF!"/>
    <n v="2000"/>
    <n v="1"/>
    <s v=""/>
    <s v="-"/>
    <s v="Johnston"/>
    <x v="50"/>
  </r>
  <r>
    <n v="3012"/>
    <s v="https://www.inc.com/profile/r-y-ac-compressors"/>
    <s v="R &amp; Y A/C Compressors"/>
    <s v="rycompressors.com"/>
    <s v="4.6 Million"/>
    <n v="4600000"/>
    <n v="123.3031"/>
    <s v="Manufacturing"/>
    <n v="26"/>
    <n v="20"/>
    <e v="#REF!"/>
    <n v="1989"/>
    <n v="1"/>
    <s v="Miami"/>
    <s v="Miami"/>
    <s v="North Miami Beach"/>
    <x v="5"/>
  </r>
  <r>
    <n v="3013"/>
    <s v="https://www.inc.com/profile/the-cutting-board-company"/>
    <s v="The Cutting Board Company"/>
    <s v="cuttingboardcompany.com"/>
    <s v="3 Million"/>
    <n v="3000000"/>
    <n v="123.24760000000001"/>
    <s v="Manufacturing"/>
    <n v="18"/>
    <n v="4"/>
    <e v="#REF!"/>
    <n v="2002"/>
    <n v="2"/>
    <s v="Atlanta"/>
    <s v="Atlanta"/>
    <s v="Norcross"/>
    <x v="13"/>
  </r>
  <r>
    <n v="3014"/>
    <s v="https://www.inc.com/profile/sitelock"/>
    <s v="SiteLock"/>
    <s v="sitelock.com"/>
    <s v="48.7 Million"/>
    <n v="48700000"/>
    <n v="123.238"/>
    <s v="Security"/>
    <n v="203"/>
    <n v="115"/>
    <e v="#REF!"/>
    <n v="2008"/>
    <n v="3"/>
    <s v="Phoenix"/>
    <s v="Phoenix"/>
    <s v="Scottsdale"/>
    <x v="0"/>
  </r>
  <r>
    <n v="3015"/>
    <s v="https://www.inc.com/profile/the-indigo-road-hospitality-group"/>
    <s v="The Indigo Road Hospitality Group"/>
    <s v="theindigoroad.com"/>
    <s v="48.4 Million"/>
    <n v="48400000"/>
    <n v="123.2333"/>
    <s v="Food &amp; Beverage"/>
    <n v="960"/>
    <n v="330"/>
    <e v="#REF!"/>
    <n v="2009"/>
    <n v="1"/>
    <s v="Charleston, SC"/>
    <s v="Charleston"/>
    <s v="Charleston"/>
    <x v="37"/>
  </r>
  <r>
    <n v="3016"/>
    <s v="https://www.inc.com/profile/siteline-interior-carpentry"/>
    <s v="Siteline Interior Carpentry"/>
    <s v="sitelineinc.com"/>
    <s v="47.3 Million"/>
    <n v="47300000"/>
    <n v="123.20399999999999"/>
    <s v="Construction"/>
    <n v="199"/>
    <n v="91"/>
    <e v="#REF!"/>
    <n v="2003"/>
    <n v="1"/>
    <s v="Chicago"/>
    <s v="Chicago"/>
    <s v="Chicago"/>
    <x v="27"/>
  </r>
  <r>
    <n v="3017"/>
    <s v="https://www.inc.com/profile/fcp-euro"/>
    <s v="FCP Euro"/>
    <s v="fcpeuro.com"/>
    <s v="46.4 Million"/>
    <n v="46400000"/>
    <n v="123.1022"/>
    <s v="Consumer Products &amp; Services"/>
    <n v="89"/>
    <n v="41"/>
    <e v="#REF!"/>
    <n v="2001"/>
    <n v="6"/>
    <s v=""/>
    <s v="-"/>
    <s v="Milford"/>
    <x v="28"/>
  </r>
  <r>
    <n v="3018"/>
    <s v="https://www.inc.com/profile/sophus-it-solutions"/>
    <s v="Sophus IT Solutions"/>
    <s v="sophusinfo.com"/>
    <s v="7.1 Million"/>
    <n v="7100000"/>
    <n v="123.0894"/>
    <s v="IT Management"/>
    <n v="142"/>
    <n v="49"/>
    <e v="#REF!"/>
    <n v="2010"/>
    <n v="3"/>
    <s v="Seattle"/>
    <s v="Seattle"/>
    <s v="ISSAQUAH"/>
    <x v="11"/>
  </r>
  <r>
    <n v="3019"/>
    <s v="https://www.inc.com/profile/crimcheck-holdings"/>
    <s v="Crimcheck Holdings"/>
    <s v="crimcheck.com"/>
    <s v="7.8 Million"/>
    <n v="7800000"/>
    <n v="122.94970000000001"/>
    <s v="Business Products &amp; Services"/>
    <n v="42"/>
    <n v="21"/>
    <e v="#REF!"/>
    <n v="2014"/>
    <n v="3"/>
    <s v="Cleveland"/>
    <s v="Cleveland"/>
    <s v="Brunswick"/>
    <x v="8"/>
  </r>
  <r>
    <n v="3020"/>
    <s v="https://www.inc.com/profile/us"/>
    <s v="US"/>
    <s v="us-incorporated.com"/>
    <s v="4.7 Million"/>
    <n v="4700000"/>
    <n v="122.92659999999999"/>
    <s v="Manufacturing"/>
    <n v="22"/>
    <n v="5"/>
    <e v="#REF!"/>
    <n v="2008"/>
    <n v="1"/>
    <s v="Washington, DC"/>
    <s v="Washington"/>
    <s v="Beltsville"/>
    <x v="21"/>
  </r>
  <r>
    <n v="3021"/>
    <s v="https://www.inc.com/profile/miguel-lopez-jr"/>
    <s v="Miguel Lopez Jr."/>
    <s v="lopezinc.com"/>
    <s v="16.8 Million"/>
    <n v="16800000"/>
    <n v="122.9045"/>
    <s v="Construction"/>
    <n v="58"/>
    <n v="42"/>
    <e v="#REF!"/>
    <n v="1989"/>
    <n v="2"/>
    <s v="Miami"/>
    <s v="Miami"/>
    <s v="Pembroke Pines"/>
    <x v="5"/>
  </r>
  <r>
    <n v="3022"/>
    <s v="https://www.inc.com/profile/stream-logistics"/>
    <s v="Stream Logistics"/>
    <s v="streamlogistics.com"/>
    <s v="31 Million"/>
    <n v="31000000"/>
    <n v="122.89279999999999"/>
    <s v="Logistics &amp; Transportation"/>
    <n v="46"/>
    <n v="15"/>
    <e v="#REF!"/>
    <n v="2012"/>
    <n v="3"/>
    <s v="Phoenix"/>
    <s v="Phoenix"/>
    <s v="Scottsdale"/>
    <x v="0"/>
  </r>
  <r>
    <n v="3023"/>
    <s v="https://www.inc.com/profile/allegheny-science-technology"/>
    <s v="Allegheny Science &amp; Technology"/>
    <s v="alleghenyst.com"/>
    <s v="44.7 Million"/>
    <n v="44700000"/>
    <n v="122.89019999999999"/>
    <s v="Government Services"/>
    <n v="200"/>
    <n v="175"/>
    <e v="#REF!"/>
    <n v="2009"/>
    <n v="6"/>
    <s v=""/>
    <s v="-"/>
    <s v="Bridgeport"/>
    <x v="46"/>
  </r>
  <r>
    <n v="3024"/>
    <s v="https://www.inc.com/profile/romaric-automation-design"/>
    <s v="Romaric Automation Design"/>
    <s v="romariccorp.com"/>
    <s v="2.7 Million"/>
    <n v="2700000"/>
    <n v="122.83450000000001"/>
    <s v="Software"/>
    <n v="10"/>
    <n v="5"/>
    <e v="#REF!"/>
    <n v="2001"/>
    <n v="1"/>
    <s v="Salt Lake City"/>
    <s v="Salt Lake City"/>
    <s v="Sandy"/>
    <x v="16"/>
  </r>
  <r>
    <n v="3025"/>
    <s v="https://www.inc.com/profile/marathon-ts"/>
    <s v="Marathon TS"/>
    <s v="marathonts.com"/>
    <s v="22.9 Million"/>
    <n v="22900000"/>
    <n v="122.6014"/>
    <s v="Government Services"/>
    <n v="200"/>
    <n v="92"/>
    <e v="#REF!"/>
    <n v="2010"/>
    <n v="6"/>
    <s v="Washington, DC"/>
    <s v="Washington"/>
    <s v="Sterling"/>
    <x v="7"/>
  </r>
  <r>
    <n v="3026"/>
    <s v="https://www.inc.com/profile/cummings-creative-group"/>
    <s v="Cummings Creative Group"/>
    <s v="ccgideas.com"/>
    <s v="6.5 Million"/>
    <n v="6500000"/>
    <n v="122.54089999999999"/>
    <s v="Advertising &amp; Marketing"/>
    <n v="18"/>
    <n v="14"/>
    <e v="#REF!"/>
    <n v="1991"/>
    <n v="1"/>
    <s v="Birmingham, AL"/>
    <s v="Birmingham"/>
    <s v="Birmingham"/>
    <x v="23"/>
  </r>
  <r>
    <n v="3027"/>
    <s v="https://www.inc.com/profile/claimify-formerly-lucens-group"/>
    <s v="Claimify (formerly Lucens Group)"/>
    <s v="claimify.com"/>
    <s v="2.5 Million"/>
    <n v="2500000"/>
    <n v="122.41249999999999"/>
    <s v="Insurance"/>
    <n v="10"/>
    <n v="3"/>
    <e v="#REF!"/>
    <n v="2013"/>
    <n v="1"/>
    <s v="Boston"/>
    <s v="Boston"/>
    <s v="Wilmington"/>
    <x v="24"/>
  </r>
  <r>
    <n v="3028"/>
    <s v="https://www.inc.com/profile/ruby-receptionists"/>
    <s v="Ruby Receptionists"/>
    <s v="callruby.com"/>
    <s v="47.2 Million"/>
    <n v="47200000"/>
    <n v="122.4096"/>
    <s v="Telecommunications"/>
    <n v="583"/>
    <n v="283"/>
    <e v="#REF!"/>
    <n v="2003"/>
    <n v="8"/>
    <s v=""/>
    <s v="-"/>
    <s v="Portland"/>
    <x v="40"/>
  </r>
  <r>
    <n v="3029"/>
    <s v="https://www.inc.com/profile/bay-state-search"/>
    <s v="Bay State Search"/>
    <s v="baystatesearch.com"/>
    <s v="14.5 Million"/>
    <n v="14500000"/>
    <n v="122.373"/>
    <s v="Human Resources"/>
    <n v="16"/>
    <n v="10"/>
    <e v="#REF!"/>
    <n v="2013"/>
    <n v="3"/>
    <s v="Boston"/>
    <s v="Boston"/>
    <s v="BOSTON"/>
    <x v="24"/>
  </r>
  <r>
    <n v="3030"/>
    <s v="https://www.inc.com/profile/techlink-services"/>
    <s v="TechLink Services"/>
    <s v="techlinksvc.net"/>
    <s v="12.2 Million"/>
    <n v="12200000"/>
    <n v="122.33839999999999"/>
    <s v="Business Products &amp; Services"/>
    <n v="61"/>
    <n v="26"/>
    <e v="#REF!"/>
    <n v="2008"/>
    <n v="5"/>
    <s v=""/>
    <s v="-"/>
    <s v="Bend"/>
    <x v="40"/>
  </r>
  <r>
    <n v="3031"/>
    <s v="https://www.inc.com/profile/decisiv"/>
    <s v="Decisiv"/>
    <s v="decisiv.com"/>
    <s v="19 Million"/>
    <n v="19000000"/>
    <n v="122.3356"/>
    <s v="Software"/>
    <n v="102"/>
    <n v="51"/>
    <e v="#REF!"/>
    <n v="2001"/>
    <n v="3"/>
    <s v="Richmond, VA"/>
    <s v="Richmond"/>
    <s v="Glen Allen"/>
    <x v="7"/>
  </r>
  <r>
    <n v="3032"/>
    <s v="https://www.inc.com/profile/bay-to-bay-properties"/>
    <s v="Bay to Bay Properties"/>
    <s v="baytobayproperties.com"/>
    <s v="75.1 Million"/>
    <n v="75100000"/>
    <n v="122.2889"/>
    <s v="Construction"/>
    <n v="62"/>
    <n v="30"/>
    <e v="#REF!"/>
    <n v="2003"/>
    <n v="1"/>
    <s v="Tampa"/>
    <s v="Tampa"/>
    <s v="Safety Harbor"/>
    <x v="5"/>
  </r>
  <r>
    <n v="3033"/>
    <s v="https://www.inc.com/profile/myca-material-handling-solutions"/>
    <s v="MYCA Material Handling Solutions"/>
    <s v="mycahandling.com"/>
    <s v="49.4 Million"/>
    <n v="49400000"/>
    <n v="122.2684"/>
    <s v="Business Products &amp; Services"/>
    <n v="30"/>
    <n v="20"/>
    <e v="#REF!"/>
    <n v="2004"/>
    <n v="2"/>
    <s v=""/>
    <s v="-"/>
    <s v="Cary"/>
    <x v="18"/>
  </r>
  <r>
    <n v="3034"/>
    <s v="https://www.inc.com/profile/pillar-properties"/>
    <s v="Pillar Properties"/>
    <s v="pillarproperties.com"/>
    <s v="68.7 Million"/>
    <n v="68700000"/>
    <n v="122.22799999999999"/>
    <s v="Real Estate"/>
    <n v="68"/>
    <n v="40"/>
    <e v="#REF!"/>
    <n v="2012"/>
    <n v="5"/>
    <s v="Seattle"/>
    <s v="Seattle"/>
    <s v="Seattle"/>
    <x v="11"/>
  </r>
  <r>
    <n v="3035"/>
    <s v="https://www.inc.com/profile/swift-straw-ii"/>
    <s v="Swift Straw II"/>
    <s v="swiftstraw.com"/>
    <s v="36.3 Million"/>
    <n v="36300000"/>
    <n v="122.0973"/>
    <s v="Consumer Products &amp; Services"/>
    <n v="67"/>
    <n v="33"/>
    <e v="#REF!"/>
    <n v="2011"/>
    <n v="5"/>
    <s v="Atlanta"/>
    <s v="Atlanta"/>
    <s v="Atlanta"/>
    <x v="13"/>
  </r>
  <r>
    <n v="3036"/>
    <s v="https://www.inc.com/profile/mid-america-pet-food"/>
    <s v="Mid America Pet Food"/>
    <s v="victorpetfood.com"/>
    <s v="85.1 Million"/>
    <n v="85100000"/>
    <n v="122.0934"/>
    <s v="Manufacturing"/>
    <n v="115"/>
    <n v="55"/>
    <e v="#REF!"/>
    <n v="2007"/>
    <n v="2"/>
    <s v=""/>
    <s v="-"/>
    <s v="Mt Pleasant"/>
    <x v="2"/>
  </r>
  <r>
    <n v="3037"/>
    <s v="https://www.inc.com/profile/maantic"/>
    <s v="Maantic"/>
    <s v="maantic.com"/>
    <s v="17.8 Million"/>
    <n v="17800000"/>
    <n v="122.0294"/>
    <s v="IT System Development"/>
    <n v="90"/>
    <n v="45"/>
    <e v="#REF!"/>
    <n v="2009"/>
    <n v="3"/>
    <s v="San Jose"/>
    <s v="San Jose"/>
    <s v="Sunnyvale"/>
    <x v="9"/>
  </r>
  <r>
    <n v="3038"/>
    <s v="https://www.inc.com/profile/paragon-healthcare"/>
    <s v="Paragon Healthcare"/>
    <s v="paragonhealthcare.com"/>
    <s v="325.9 Million"/>
    <n v="325900000"/>
    <n v="121.8995"/>
    <s v="Health"/>
    <n v="644"/>
    <n v="416"/>
    <e v="#REF!"/>
    <n v="2002"/>
    <n v="4"/>
    <s v="Dallas"/>
    <s v="Dallas"/>
    <s v="Dallas"/>
    <x v="2"/>
  </r>
  <r>
    <n v="3039"/>
    <s v="https://www.inc.com/profile/ten24"/>
    <s v="ten24"/>
    <s v="ten24web.com"/>
    <s v="3.6 Million"/>
    <n v="3600000"/>
    <n v="121.8047"/>
    <s v="Software"/>
    <n v="28"/>
    <n v="13"/>
    <e v="#REF!"/>
    <n v="2008"/>
    <n v="2"/>
    <s v=""/>
    <s v="-"/>
    <s v="Worcester"/>
    <x v="24"/>
  </r>
  <r>
    <n v="3040"/>
    <s v="https://www.inc.com/profile/grassburger"/>
    <s v="Grassburger"/>
    <s v="eatgrassburger.com"/>
    <s v="2.5 Million"/>
    <n v="2500000"/>
    <n v="121.74299999999999"/>
    <s v="Food &amp; Beverage"/>
    <n v="50"/>
    <n v="25"/>
    <e v="#REF!"/>
    <n v="2014"/>
    <n v="1"/>
    <s v=""/>
    <s v="-"/>
    <s v="Durango"/>
    <x v="10"/>
  </r>
  <r>
    <n v="3041"/>
    <s v="https://www.inc.com/profile/the-haro-group-of-keller-williams-real-estate"/>
    <s v="The Haro Group of Keller Williams Real Estate"/>
    <s v="theresnoplacelikegreenville.com"/>
    <s v="2.4 Million"/>
    <n v="2400000"/>
    <n v="121.7316"/>
    <s v="Real Estate"/>
    <n v="19"/>
    <n v="18"/>
    <e v="#REF!"/>
    <n v="2010"/>
    <n v="2"/>
    <s v="Greenville-Mauldin-Easley, SC"/>
    <s v="Greenville-Mauldin-Easley"/>
    <s v="Greenville"/>
    <x v="37"/>
  </r>
  <r>
    <n v="3042"/>
    <s v="https://www.inc.com/profile/media-bridge-advertising"/>
    <s v="Media Bridge Advertising"/>
    <s v="mediabridgeadvertising.com"/>
    <s v="23.4 Million"/>
    <n v="23400000"/>
    <n v="121.72790000000001"/>
    <s v="Advertising &amp; Marketing"/>
    <n v="18"/>
    <n v="6"/>
    <e v="#REF!"/>
    <n v="2010"/>
    <n v="4"/>
    <s v="Minneapolis"/>
    <s v="Minneapolis"/>
    <s v="Minneapolis"/>
    <x v="22"/>
  </r>
  <r>
    <n v="3043"/>
    <s v="https://www.inc.com/profile/golden-reserve"/>
    <s v="Golden Reserve"/>
    <s v="goldenreserve.com"/>
    <s v="3.5 Million"/>
    <n v="3500000"/>
    <n v="121.69799999999999"/>
    <s v="Financial Services"/>
    <n v="10"/>
    <n v="3"/>
    <e v="#REF!"/>
    <n v="2011"/>
    <n v="2"/>
    <s v="Columbus, OH"/>
    <s v="Columbus"/>
    <s v="Dublin"/>
    <x v="8"/>
  </r>
  <r>
    <n v="3044"/>
    <s v="https://www.inc.com/profile/distrivalto-usa-holstein-housewares"/>
    <s v="Distrivalto USA / Holstein Housewares"/>
    <s v="holsteinhousewares.com"/>
    <s v="19.8 Million"/>
    <n v="19800000"/>
    <n v="121.6626"/>
    <s v="Consumer Products &amp; Services"/>
    <n v="14"/>
    <n v="9"/>
    <e v="#REF!"/>
    <n v="1998"/>
    <n v="1"/>
    <s v="Miami"/>
    <s v="Miami"/>
    <s v="Miami"/>
    <x v="5"/>
  </r>
  <r>
    <n v="3045"/>
    <s v="https://www.inc.com/profile/hispanispace"/>
    <s v="HispaniSpace"/>
    <s v="thinknowresearch.com"/>
    <s v="3.3 Million"/>
    <n v="3300000"/>
    <n v="121.6191"/>
    <s v="Advertising &amp; Marketing"/>
    <n v="15"/>
    <n v="7"/>
    <e v="#REF!"/>
    <n v="2011"/>
    <n v="1"/>
    <s v="Los Angeles"/>
    <s v="Los Angeles"/>
    <s v="Burbank"/>
    <x v="9"/>
  </r>
  <r>
    <n v="3046"/>
    <s v="https://www.inc.com/profile/printerlogic"/>
    <s v="PrinterLogic"/>
    <s v="printerlogic.com"/>
    <s v="21.4 Million"/>
    <n v="21400000"/>
    <n v="121.6174"/>
    <s v="Software"/>
    <n v="184"/>
    <n v="73"/>
    <e v="#REF!"/>
    <n v="2001"/>
    <n v="3"/>
    <s v=""/>
    <s v="-"/>
    <s v="St. George"/>
    <x v="16"/>
  </r>
  <r>
    <n v="3047"/>
    <s v="https://www.inc.com/profile/rockway-exhibits-events"/>
    <s v="Rockway Exhibits + Events"/>
    <s v="rockwayexhibits.com"/>
    <s v="4.7 Million"/>
    <n v="4700000"/>
    <n v="121.6035"/>
    <s v="Advertising &amp; Marketing"/>
    <n v="25"/>
    <n v="10"/>
    <e v="#REF!"/>
    <n v="2011"/>
    <n v="1"/>
    <s v="Orlando, FL"/>
    <s v="Orlando"/>
    <s v="Orlando"/>
    <x v="5"/>
  </r>
  <r>
    <n v="3048"/>
    <s v="https://www.inc.com/profile/higherground-managed-services"/>
    <s v="HigherGround Managed Services"/>
    <s v="highergroundmsp.com"/>
    <s v="4.6 Million"/>
    <n v="4600000"/>
    <n v="121.59690000000001"/>
    <s v="IT Management"/>
    <n v="30"/>
    <n v="4"/>
    <e v="#REF!"/>
    <n v="2004"/>
    <n v="1"/>
    <s v="Chicago"/>
    <s v="Chicago"/>
    <s v="Rolling Meadows"/>
    <x v="27"/>
  </r>
  <r>
    <n v="3049"/>
    <s v="https://www.inc.com/profile/tidewater-fleet-supply"/>
    <s v="Tidewater Fleet Supply"/>
    <s v="tidewaterfleetsupply.com"/>
    <s v="60.7 Million"/>
    <n v="60700000"/>
    <n v="121.511"/>
    <s v="Logistics &amp; Transportation"/>
    <n v="200"/>
    <n v="100"/>
    <e v="#REF!"/>
    <n v="1953"/>
    <n v="7"/>
    <s v="Virginia Beach"/>
    <s v="Virginia Beach"/>
    <s v="Norfolk"/>
    <x v="7"/>
  </r>
  <r>
    <n v="3050"/>
    <s v="https://www.inc.com/profile/medical-solutions"/>
    <s v="Medical Solutions"/>
    <s v="medicalsolutions.com"/>
    <s v="480.6 Million"/>
    <n v="480600000"/>
    <n v="121.4829"/>
    <s v="Health"/>
    <n v="514"/>
    <n v="254"/>
    <e v="#REF!"/>
    <n v="2001"/>
    <n v="12"/>
    <s v="Omaha-Council Bluffs, NE-IA"/>
    <s v="Omaha-Council Bluffs"/>
    <s v="Omaha"/>
    <x v="35"/>
  </r>
  <r>
    <n v="3051"/>
    <s v="https://www.inc.com/profile/bean-group"/>
    <s v="Bean Group"/>
    <s v="beangroup.com"/>
    <s v="49.4 Million"/>
    <n v="49400000"/>
    <n v="121.4379"/>
    <s v="Real Estate"/>
    <n v="22"/>
    <n v="16"/>
    <e v="#REF!"/>
    <n v="2003"/>
    <n v="8"/>
    <s v="Boston"/>
    <s v="Boston"/>
    <s v="PORTSMOUTH"/>
    <x v="31"/>
  </r>
  <r>
    <n v="3052"/>
    <s v="https://www.inc.com/profile/revlocal"/>
    <s v="RevLocal"/>
    <s v="revlocal.com"/>
    <s v="35.7 Million"/>
    <n v="35700000"/>
    <n v="121.4042"/>
    <s v="Advertising &amp; Marketing"/>
    <n v="376"/>
    <n v="187"/>
    <e v="#REF!"/>
    <n v="1998"/>
    <n v="6"/>
    <s v="Columbus, OH"/>
    <s v="Columbus"/>
    <s v="Granville"/>
    <x v="8"/>
  </r>
  <r>
    <n v="3053"/>
    <s v="https://www.inc.com/profile/brink"/>
    <s v="Brink"/>
    <s v="http://brink.com"/>
    <s v="2.9 Million"/>
    <n v="2900000"/>
    <n v="121.3847"/>
    <s v="Advertising &amp; Marketing"/>
    <n v="22"/>
    <n v="12"/>
    <e v="#REF!"/>
    <n v="2001"/>
    <n v="2"/>
    <s v=""/>
    <s v="-"/>
    <s v="Tucson"/>
    <x v="0"/>
  </r>
  <r>
    <n v="3054"/>
    <s v="https://www.inc.com/profile/allixo"/>
    <s v="Allixo"/>
    <s v="allixo.com"/>
    <s v="3.1 Million"/>
    <n v="3100000"/>
    <n v="121.3468"/>
    <s v="IT Management"/>
    <n v="21"/>
    <n v="12"/>
    <e v="#REF!"/>
    <n v="2009"/>
    <n v="2"/>
    <s v=""/>
    <s v="-"/>
    <s v="Mount Vernon"/>
    <x v="11"/>
  </r>
  <r>
    <n v="3055"/>
    <s v="https://www.inc.com/profile/rentec-direct"/>
    <s v="Rentec Direct"/>
    <s v="rentecdirect.com"/>
    <s v="4.1 Million"/>
    <n v="4099999.9999999995"/>
    <n v="121.3146"/>
    <s v="Software"/>
    <n v="13"/>
    <n v="6"/>
    <e v="#REF!"/>
    <n v="2009"/>
    <n v="3"/>
    <s v=""/>
    <s v="-"/>
    <s v="Grants Pass"/>
    <x v="40"/>
  </r>
  <r>
    <n v="3056"/>
    <s v="https://www.inc.com/profile/professional-enrollment-concepts"/>
    <s v="Professional Enrollment Concepts"/>
    <s v="pecinsuresource.com"/>
    <s v="9.2 Million"/>
    <n v="9200000"/>
    <n v="121.22880000000001"/>
    <s v="Human Resources"/>
    <n v="55"/>
    <n v="20"/>
    <e v="#REF!"/>
    <n v="2012"/>
    <n v="3"/>
    <s v="Houston"/>
    <s v="Houston"/>
    <s v="Houston"/>
    <x v="2"/>
  </r>
  <r>
    <n v="3057"/>
    <s v="https://www.inc.com/profile/qiigo"/>
    <s v="Qiigo"/>
    <s v="qiigo.com"/>
    <s v="8.1 Million"/>
    <n v="8100000"/>
    <n v="121.18049999999999"/>
    <s v="Advertising &amp; Marketing"/>
    <n v="61"/>
    <n v="33"/>
    <e v="#REF!"/>
    <n v="2006"/>
    <n v="5"/>
    <s v="Atlanta"/>
    <s v="Atlanta"/>
    <s v="Roswell"/>
    <x v="13"/>
  </r>
  <r>
    <n v="3058"/>
    <s v="https://www.inc.com/profile/chrome-river"/>
    <s v="Chrome River"/>
    <s v="chromeriver.com"/>
    <s v="48.3 Million"/>
    <n v="48300000"/>
    <n v="121.154"/>
    <s v="Software"/>
    <n v="474"/>
    <n v="175"/>
    <e v="#REF!"/>
    <n v="2007"/>
    <n v="8"/>
    <s v="Los Angeles"/>
    <s v="Los Angeles"/>
    <s v="Los Angeles"/>
    <x v="9"/>
  </r>
  <r>
    <n v="3059"/>
    <s v="https://www.inc.com/profile/sender-one-climbing"/>
    <s v="Sender One Climbing"/>
    <s v="sender.one"/>
    <s v="6.5 Million"/>
    <n v="6500000"/>
    <n v="121.1392"/>
    <s v="Consumer Products &amp; Services"/>
    <n v="150"/>
    <n v="36"/>
    <e v="#REF!"/>
    <n v="2012"/>
    <n v="2"/>
    <s v="Los Angeles"/>
    <s v="Los Angeles"/>
    <s v="Santa Ana"/>
    <x v="9"/>
  </r>
  <r>
    <n v="3060"/>
    <s v="https://www.inc.com/profile/janecom"/>
    <s v="Jane.com"/>
    <s v="jane.com"/>
    <s v="185.4 Million"/>
    <n v="185400000"/>
    <n v="121.0827"/>
    <s v="Consumer Products &amp; Services"/>
    <n v="175"/>
    <n v="60"/>
    <e v="#REF!"/>
    <n v="2011"/>
    <n v="5"/>
    <s v="Provo-Orem, UT"/>
    <s v="Provo-Orem"/>
    <s v="Lehi"/>
    <x v="16"/>
  </r>
  <r>
    <n v="3061"/>
    <s v="https://www.inc.com/profile/lumiere-childrens-therapy"/>
    <s v="Lumiere Children's Therapy"/>
    <s v="lumierechild.com"/>
    <s v="2.9 Million"/>
    <n v="2900000"/>
    <n v="121.0526"/>
    <s v="Health"/>
    <n v="45"/>
    <n v="20"/>
    <e v="#REF!"/>
    <n v="2009"/>
    <n v="1"/>
    <s v="Chicago"/>
    <s v="Chicago"/>
    <s v="Chicago"/>
    <x v="27"/>
  </r>
  <r>
    <n v="3062"/>
    <s v="https://www.inc.com/profile/affiliated-communications-dba-alert-communications"/>
    <s v="Affiliated Communications dba Alert Communications"/>
    <s v="alertcommunications.com"/>
    <s v="17 Million"/>
    <n v="17000000"/>
    <n v="120.9798"/>
    <s v="Business Products &amp; Services"/>
    <n v="256"/>
    <n v="135"/>
    <e v="#REF!"/>
    <n v="1965"/>
    <n v="3"/>
    <s v="Oxnard-Thousand Oaks-Ventura, CA"/>
    <s v="Oxnard-Thousand Oaks-Ventura"/>
    <s v="Camarillo"/>
    <x v="9"/>
  </r>
  <r>
    <n v="3063"/>
    <s v="https://www.inc.com/profile/city-brew-tours"/>
    <s v="City Brew Tours"/>
    <s v="citybrewtours.com"/>
    <s v="2.5 Million"/>
    <n v="2500000"/>
    <n v="120.9645"/>
    <s v="Travel &amp; Hospitality"/>
    <n v="42"/>
    <n v="13"/>
    <e v="#REF!"/>
    <n v="2008"/>
    <n v="2"/>
    <s v="Boston"/>
    <s v="Boston"/>
    <s v="Watertown"/>
    <x v="24"/>
  </r>
  <r>
    <n v="3064"/>
    <s v="https://www.inc.com/profile/mountain-showcase-group"/>
    <s v="Mountain Showcase Group"/>
    <s v="mountainshowcase.com"/>
    <s v="4.3 Million"/>
    <n v="4300000"/>
    <n v="120.944"/>
    <s v="Consumer Products &amp; Services"/>
    <n v="37"/>
    <n v="24"/>
    <e v="#REF!"/>
    <n v="1996"/>
    <n v="3"/>
    <s v="Asheville, NC"/>
    <s v="Asheville"/>
    <s v="Hendersonville"/>
    <x v="18"/>
  </r>
  <r>
    <n v="3065"/>
    <s v="https://www.inc.com/profile/business-it-source"/>
    <s v="Business IT Source"/>
    <s v="bitsinc.com"/>
    <s v="128.9 Million"/>
    <n v="128900000"/>
    <n v="120.80929999999999"/>
    <s v="Computer Hardware"/>
    <n v="50"/>
    <n v="38"/>
    <e v="#REF!"/>
    <n v="2008"/>
    <n v="3"/>
    <s v="Chicago"/>
    <s v="Chicago"/>
    <s v="Buffalo Grove"/>
    <x v="27"/>
  </r>
  <r>
    <n v="3066"/>
    <s v="https://www.inc.com/profile/advanced-powder-products"/>
    <s v="Advanced Powder Products"/>
    <s v="advancedpowderproducts.com"/>
    <s v="10.9 Million"/>
    <n v="10900000"/>
    <n v="120.7884"/>
    <s v="Manufacturing"/>
    <n v="76"/>
    <n v="24"/>
    <e v="#REF!"/>
    <n v="2000"/>
    <n v="4"/>
    <s v=""/>
    <s v="-"/>
    <s v="Philipsburg"/>
    <x v="4"/>
  </r>
  <r>
    <n v="3067"/>
    <s v="https://www.inc.com/profile/fab-tec"/>
    <s v="Fab-Tec"/>
    <s v="fab-tec.com"/>
    <s v="3.9 Million"/>
    <n v="3900000"/>
    <n v="120.7735"/>
    <s v="Construction"/>
    <n v="50"/>
    <n v="22"/>
    <e v="#REF!"/>
    <n v="1997"/>
    <n v="2"/>
    <s v="Charlotte"/>
    <s v="Charlotte"/>
    <s v="Dallas"/>
    <x v="18"/>
  </r>
  <r>
    <n v="3068"/>
    <s v="https://www.inc.com/profile/conti"/>
    <s v="Conti"/>
    <s v="http://contiorg.com"/>
    <s v="66.9 Million"/>
    <n v="66900000.000000007"/>
    <n v="120.767"/>
    <s v="Real Estate"/>
    <n v="175"/>
    <n v="78"/>
    <e v="#REF!"/>
    <n v="2008"/>
    <n v="5"/>
    <s v="Dallas"/>
    <s v="Dallas"/>
    <s v="Dallas"/>
    <x v="2"/>
  </r>
  <r>
    <n v="3069"/>
    <s v="https://www.inc.com/profile/facility-systems"/>
    <s v="Facility Systems"/>
    <s v="fsikc.com"/>
    <s v="4.5 Million"/>
    <n v="4500000"/>
    <n v="120.7535"/>
    <s v="Construction"/>
    <n v="10"/>
    <n v="7"/>
    <e v="#REF!"/>
    <n v="1985"/>
    <n v="1"/>
    <s v="Kansas City, MO-KS"/>
    <s v="Kansas City"/>
    <s v="OVERLAND PARK"/>
    <x v="26"/>
  </r>
  <r>
    <n v="3070"/>
    <s v="https://www.inc.com/profile/halco-testing-services"/>
    <s v="Halco Testing Services"/>
    <s v="halcotestingservices.com"/>
    <s v="2.8 Million"/>
    <n v="2800000"/>
    <n v="120.6893"/>
    <s v="Business Products &amp; Services"/>
    <n v="18"/>
    <n v="9"/>
    <e v="#REF!"/>
    <n v="1976"/>
    <n v="2"/>
    <s v="Los Angeles"/>
    <s v="Los Angeles"/>
    <s v="Los Angeles"/>
    <x v="9"/>
  </r>
  <r>
    <n v="3071"/>
    <s v="https://www.inc.com/profile/search-discovery"/>
    <s v="Search Discovery"/>
    <s v="searchdiscovery.com"/>
    <s v="21 Million"/>
    <n v="21000000"/>
    <n v="120.6799"/>
    <s v="Advertising &amp; Marketing"/>
    <n v="105"/>
    <n v="44"/>
    <e v="#REF!"/>
    <n v="2004"/>
    <n v="3"/>
    <s v="Atlanta"/>
    <s v="Atlanta"/>
    <s v="Atlanta"/>
    <x v="13"/>
  </r>
  <r>
    <n v="3072"/>
    <s v="https://www.inc.com/profile/competitive-health"/>
    <s v="Competitive Health"/>
    <s v="competitivehealth.com"/>
    <s v="4.8 Million"/>
    <n v="4800000"/>
    <n v="120.66549999999999"/>
    <s v="Health"/>
    <n v="5"/>
    <n v="3"/>
    <e v="#REF!"/>
    <n v="1996"/>
    <n v="2"/>
    <s v="Los Angeles"/>
    <s v="Los Angeles"/>
    <s v="Irvine"/>
    <x v="9"/>
  </r>
  <r>
    <n v="3073"/>
    <s v="https://www.inc.com/profile/unlimited-landscaping-turf-management"/>
    <s v="Unlimited Landscaping &amp; Turf Management"/>
    <s v="unlimitedlawncare.com"/>
    <s v="20 Million"/>
    <n v="20000000"/>
    <n v="120.6528"/>
    <s v="Environmental Services"/>
    <n v="216"/>
    <n v="86"/>
    <e v="#REF!"/>
    <n v="1998"/>
    <n v="4"/>
    <s v="Atlanta"/>
    <s v="Atlanta"/>
    <s v="Buford"/>
    <x v="13"/>
  </r>
  <r>
    <n v="3074"/>
    <s v="https://www.inc.com/profile/evolvemkd"/>
    <s v="EvolveMKD"/>
    <s v="evolvemkd.com"/>
    <s v="6.5 Million"/>
    <n v="6500000"/>
    <n v="120.65219999999999"/>
    <s v="Advertising &amp; Marketing"/>
    <n v="20"/>
    <n v="10"/>
    <e v="#REF!"/>
    <n v="2014"/>
    <n v="1"/>
    <s v="New York City"/>
    <s v="New York City"/>
    <s v="New York"/>
    <x v="12"/>
  </r>
  <r>
    <n v="3075"/>
    <s v="https://www.inc.com/profile/premier-networx"/>
    <s v="Premier Networx"/>
    <s v="augustaitguys.com"/>
    <s v="2.6 Million"/>
    <n v="2600000"/>
    <n v="120.4312"/>
    <s v="IT Management"/>
    <n v="14"/>
    <n v="11"/>
    <e v="#REF!"/>
    <n v="2013"/>
    <n v="2"/>
    <s v=""/>
    <s v="-"/>
    <s v="Martinez"/>
    <x v="13"/>
  </r>
  <r>
    <n v="3076"/>
    <s v="https://www.inc.com/profile/avair"/>
    <s v="AvAir"/>
    <s v="avair.aero"/>
    <s v="67.1 Million"/>
    <n v="67099999.999999993"/>
    <n v="120.3639"/>
    <s v="Logistics &amp; Transportation"/>
    <n v="80"/>
    <n v="57"/>
    <e v="#REF!"/>
    <n v="2000"/>
    <n v="2"/>
    <s v="Phoenix"/>
    <s v="Phoenix"/>
    <s v="Chandler"/>
    <x v="0"/>
  </r>
  <r>
    <n v="3077"/>
    <s v="https://www.inc.com/profile/aqua-yield-operations"/>
    <s v="Aqua-Yield Operations"/>
    <s v="aquayield.com"/>
    <s v="2.6 Million"/>
    <n v="2600000"/>
    <n v="120.33199999999999"/>
    <s v="Business Products &amp; Services"/>
    <n v="27"/>
    <n v="9"/>
    <e v="#REF!"/>
    <n v="2014"/>
    <n v="1"/>
    <s v="Salt Lake City"/>
    <s v="Salt Lake City"/>
    <s v="Draper"/>
    <x v="16"/>
  </r>
  <r>
    <n v="3078"/>
    <s v="https://www.inc.com/profile/circle-computer-resources"/>
    <s v="Circle Computer Resources"/>
    <s v="ccr.net"/>
    <s v="24.7 Million"/>
    <n v="24700000"/>
    <n v="120.322"/>
    <s v="IT Management"/>
    <n v="108"/>
    <n v="73"/>
    <e v="#REF!"/>
    <n v="1986"/>
    <n v="10"/>
    <s v=""/>
    <s v="-"/>
    <s v="Cedar Rapids"/>
    <x v="41"/>
  </r>
  <r>
    <n v="3079"/>
    <s v="https://www.inc.com/profile/vandelay-education"/>
    <s v="Vandelay Education"/>
    <s v="vandelayeducation.com"/>
    <s v="9.5 Million"/>
    <n v="9500000"/>
    <n v="120.3008"/>
    <s v="Education"/>
    <n v="333"/>
    <n v="182"/>
    <e v="#REF!"/>
    <n v="2010"/>
    <n v="1"/>
    <s v="Austin"/>
    <s v="Austin"/>
    <s v="Cedar Park"/>
    <x v="2"/>
  </r>
  <r>
    <n v="3080"/>
    <s v="https://www.inc.com/profile/open-source-integrators"/>
    <s v="Open Source Integrators"/>
    <s v="opensourceintegrators.com"/>
    <s v="3 Million"/>
    <n v="3000000"/>
    <n v="120.27379999999999"/>
    <s v="IT System Development"/>
    <n v="21"/>
    <n v="9"/>
    <e v="#REF!"/>
    <n v="2010"/>
    <n v="1"/>
    <s v="Phoenix"/>
    <s v="Phoenix"/>
    <s v="Gilbert"/>
    <x v="0"/>
  </r>
  <r>
    <n v="3081"/>
    <s v="https://www.inc.com/profile/zulu-marketing"/>
    <s v="Zulu Marketing"/>
    <s v="zulumarketing.com"/>
    <s v="21.1 Million"/>
    <n v="21100000"/>
    <n v="120.2548"/>
    <s v="Financial Services"/>
    <n v="26"/>
    <n v="12"/>
    <e v="#REF!"/>
    <n v="2008"/>
    <n v="2"/>
    <s v="Provo-Orem, UT"/>
    <s v="Provo-Orem"/>
    <s v="Lehi"/>
    <x v="16"/>
  </r>
  <r>
    <n v="3082"/>
    <s v="https://www.inc.com/profile/laketown-electric"/>
    <s v="Laketown Electric"/>
    <s v="laketownelectric.com"/>
    <s v="17.2 Million"/>
    <n v="17200000"/>
    <n v="120.2486"/>
    <s v="Construction"/>
    <n v="110"/>
    <n v="43"/>
    <e v="#REF!"/>
    <n v="1975"/>
    <n v="5"/>
    <s v="Minneapolis"/>
    <s v="Minneapolis"/>
    <s v="Waconia"/>
    <x v="22"/>
  </r>
  <r>
    <n v="3083"/>
    <s v="https://www.inc.com/profile/tri-tower-telecom"/>
    <s v="Tri Tower Telecom"/>
    <s v="tritowertelecom.com"/>
    <s v="7.7 Million"/>
    <n v="7700000"/>
    <n v="120.1814"/>
    <s v="Telecommunications"/>
    <n v="21"/>
    <n v="13"/>
    <e v="#REF!"/>
    <n v="2009"/>
    <n v="1"/>
    <s v="Rochester, NY"/>
    <s v="Rochester"/>
    <s v="Rochester"/>
    <x v="12"/>
  </r>
  <r>
    <n v="3084"/>
    <s v="https://www.inc.com/profile/securelink"/>
    <s v="SecureLink"/>
    <s v="securelink.com"/>
    <s v="14.8 Million"/>
    <n v="14800000"/>
    <n v="120.10769999999999"/>
    <s v="Software"/>
    <n v="105"/>
    <n v="40"/>
    <e v="#REF!"/>
    <n v="2003"/>
    <n v="2"/>
    <s v="Austin"/>
    <s v="Austin"/>
    <s v="Bee Cave"/>
    <x v="2"/>
  </r>
  <r>
    <n v="3085"/>
    <s v="https://www.inc.com/profile/stamford-technology-solutions"/>
    <s v="Stamford Technology Solutions"/>
    <s v="http://infinitysts.com"/>
    <s v="3.4 Million"/>
    <n v="3400000"/>
    <n v="120.09010000000001"/>
    <s v="Business Products &amp; Services"/>
    <n v="35"/>
    <n v="20"/>
    <e v="#REF!"/>
    <n v="2013"/>
    <n v="2"/>
    <s v="Bridgeport-Stamford-Norwalk, CT"/>
    <s v="Bridgeport-Stamford-Norwalk"/>
    <s v="Stamford"/>
    <x v="28"/>
  </r>
  <r>
    <n v="3086"/>
    <s v="https://www.inc.com/profile/axispoint"/>
    <s v="Axispoint"/>
    <s v="axispoint.com"/>
    <s v="24.9 Million"/>
    <n v="24900000"/>
    <n v="119.9806"/>
    <s v="Software"/>
    <n v="90"/>
    <n v="39"/>
    <e v="#REF!"/>
    <n v="1994"/>
    <n v="8"/>
    <s v="New York City"/>
    <s v="New York City"/>
    <s v="New York"/>
    <x v="12"/>
  </r>
  <r>
    <n v="3087"/>
    <s v="https://www.inc.com/profile/mattingly-concrete"/>
    <s v="Mattingly Concrete"/>
    <s v="mattinglyconcrete.com"/>
    <s v="5 Million"/>
    <n v="5000000"/>
    <n v="119.8725"/>
    <s v="Construction"/>
    <n v="49"/>
    <n v="27"/>
    <e v="#REF!"/>
    <n v="1987"/>
    <n v="2"/>
    <s v="Indianapolis, IN"/>
    <s v="Indianapolis"/>
    <s v="Indianapolis"/>
    <x v="33"/>
  </r>
  <r>
    <n v="3088"/>
    <s v="https://www.inc.com/profile/it-partners-bethel-park-pa"/>
    <s v="IT Partners (Bethel Park, PA)"/>
    <s v="itpsap.com"/>
    <s v="8.5 Million"/>
    <n v="8500000"/>
    <n v="119.8532"/>
    <s v="Business Products &amp; Services"/>
    <n v="45"/>
    <n v="24"/>
    <e v="#REF!"/>
    <n v="1994"/>
    <n v="6"/>
    <s v="Pittsburgh, PA"/>
    <s v="Pittsburgh"/>
    <s v="Vienna"/>
    <x v="7"/>
  </r>
  <r>
    <n v="3089"/>
    <s v="https://www.inc.com/profile/stateserv-hospicelink"/>
    <s v="StateServ-Hospicelink"/>
    <s v="hospicelink.com"/>
    <s v="205.5 Million"/>
    <n v="205500000"/>
    <n v="119.8228"/>
    <s v="Health"/>
    <n v="400"/>
    <n v="150"/>
    <e v="#REF!"/>
    <n v="2004"/>
    <n v="4"/>
    <s v="Birmingham, AL"/>
    <s v="Birmingham"/>
    <s v="Birmingham"/>
    <x v="23"/>
  </r>
  <r>
    <n v="3090"/>
    <s v="https://www.inc.com/profile/activate-marketing-services"/>
    <s v="Activate Marketing Services"/>
    <s v="activatems.com"/>
    <s v="14.1 Million"/>
    <n v="14100000"/>
    <n v="119.7064"/>
    <s v="Advertising &amp; Marketing"/>
    <n v="25"/>
    <n v="10"/>
    <e v="#REF!"/>
    <n v="2013"/>
    <n v="1"/>
    <s v="New York City"/>
    <s v="New York City"/>
    <s v="San Francisco"/>
    <x v="9"/>
  </r>
  <r>
    <n v="3091"/>
    <s v="https://www.inc.com/profile/chesapeake-plumbing-heating"/>
    <s v="Chesapeake Plumbing &amp; Heating"/>
    <s v="chesapeakeplumbingandheating.com"/>
    <s v="29.2 Million"/>
    <n v="29200000"/>
    <n v="119.6349"/>
    <s v="Construction"/>
    <n v="133"/>
    <n v="53"/>
    <e v="#REF!"/>
    <n v="2003"/>
    <n v="5"/>
    <s v=""/>
    <s v="-"/>
    <s v="FRANKFORD"/>
    <x v="44"/>
  </r>
  <r>
    <n v="3092"/>
    <s v="https://www.inc.com/profile/it-management-corporation"/>
    <s v="IT Management Corporation"/>
    <s v="it-management.com"/>
    <s v="9.2 Million"/>
    <n v="9200000"/>
    <n v="119.6088"/>
    <s v="IT Management"/>
    <n v="22"/>
    <n v="12"/>
    <e v="#REF!"/>
    <n v="2009"/>
    <n v="1"/>
    <s v="San Jose"/>
    <s v="San Jose"/>
    <s v="Santa Clara"/>
    <x v="9"/>
  </r>
  <r>
    <n v="3093"/>
    <s v="https://www.inc.com/profile/dogtopia-enterprises"/>
    <s v="Dogtopia Enterprises"/>
    <s v="dogtopia.com"/>
    <s v="14.4 Million"/>
    <n v="14400000"/>
    <n v="119.5378"/>
    <s v="Consumer Products &amp; Services"/>
    <n v="305"/>
    <n v="170"/>
    <e v="#REF!"/>
    <n v="2002"/>
    <n v="1"/>
    <s v="Phoenix"/>
    <s v="Phoenix"/>
    <s v="Phoenix"/>
    <x v="0"/>
  </r>
  <r>
    <n v="3094"/>
    <s v="https://www.inc.com/profile/modality-solutions"/>
    <s v="Modality Solutions"/>
    <s v="modality-solutions.com"/>
    <s v="2.1 Million"/>
    <n v="2100000"/>
    <n v="119.50060000000001"/>
    <s v="Engineering"/>
    <n v="8"/>
    <n v="7"/>
    <e v="#REF!"/>
    <n v="2011"/>
    <n v="1"/>
    <s v="Houston"/>
    <s v="Houston"/>
    <s v="League City"/>
    <x v="2"/>
  </r>
  <r>
    <n v="3095"/>
    <s v="https://www.inc.com/profile/light-dental-studios"/>
    <s v="Light Dental Studios"/>
    <s v="lightdentalstudios.com"/>
    <s v="17.8 Million"/>
    <n v="17800000"/>
    <n v="119.45820000000001"/>
    <s v="Health"/>
    <n v="180"/>
    <n v="70"/>
    <e v="#REF!"/>
    <n v="1997"/>
    <n v="4"/>
    <s v="Seattle"/>
    <s v="Seattle"/>
    <s v="puyallup"/>
    <x v="11"/>
  </r>
  <r>
    <n v="3096"/>
    <s v="https://www.inc.com/profile/ovative-group"/>
    <s v="Ovative Group"/>
    <s v="ovative.com"/>
    <s v="21.8 Million"/>
    <n v="21800000"/>
    <n v="119.40689999999999"/>
    <s v="Advertising &amp; Marketing"/>
    <n v="120"/>
    <n v="48"/>
    <e v="#REF!"/>
    <n v="2009"/>
    <n v="4"/>
    <s v="Minneapolis"/>
    <s v="Minneapolis"/>
    <s v="Minneapolis"/>
    <x v="22"/>
  </r>
  <r>
    <n v="3097"/>
    <s v="https://www.inc.com/profile/southwest-antennas"/>
    <s v="Southwest Antennas"/>
    <s v="http://southwestantennas.com"/>
    <s v="7.4 Million"/>
    <n v="7400000"/>
    <n v="119.2469"/>
    <s v="Manufacturing"/>
    <n v="50"/>
    <n v="30"/>
    <e v="#REF!"/>
    <n v="2005"/>
    <n v="1"/>
    <s v="San Diego"/>
    <s v="San Diego"/>
    <s v="San Diego"/>
    <x v="9"/>
  </r>
  <r>
    <n v="3098"/>
    <s v="https://www.inc.com/profile/mckay-advertising-activation"/>
    <s v="McKay Advertising + Activation"/>
    <s v="mckayadvertising.com"/>
    <s v="3 Million"/>
    <n v="3000000"/>
    <n v="119.18689999999999"/>
    <s v="Advertising &amp; Marketing"/>
    <n v="12"/>
    <n v="10"/>
    <e v="#REF!"/>
    <n v="2005"/>
    <n v="3"/>
    <s v="Tampa"/>
    <s v="Tampa"/>
    <s v="Tampa"/>
    <x v="5"/>
  </r>
  <r>
    <n v="3099"/>
    <s v="https://www.inc.com/profile/ls-systems"/>
    <s v="LS Systems"/>
    <s v="lssmd.com"/>
    <s v="10.8 Million"/>
    <n v="10800000"/>
    <n v="119.0917"/>
    <s v="Construction"/>
    <n v="66"/>
    <n v="11"/>
    <e v="#REF!"/>
    <n v="1996"/>
    <n v="1"/>
    <s v="Baltimore"/>
    <s v="Baltimore"/>
    <s v="Arbutus"/>
    <x v="21"/>
  </r>
  <r>
    <n v="3100"/>
    <s v="https://www.inc.com/profile/dream-local-digital"/>
    <s v="Dream Local Digital"/>
    <s v="dreamlocal.com"/>
    <s v="3.6 Million"/>
    <n v="3600000"/>
    <n v="119.0561"/>
    <s v="Advertising &amp; Marketing"/>
    <n v="35"/>
    <n v="25"/>
    <e v="#REF!"/>
    <n v="2009"/>
    <n v="2"/>
    <s v=""/>
    <s v="-"/>
    <s v="Rockland"/>
    <x v="25"/>
  </r>
  <r>
    <n v="3101"/>
    <s v="https://www.inc.com/profile/lamacchia-realty"/>
    <s v="Lamacchia Realty"/>
    <s v="lamacchiarealty.com"/>
    <s v="11.1 Million"/>
    <n v="11100000"/>
    <n v="119.0185"/>
    <s v="Real Estate"/>
    <n v="27"/>
    <n v="15"/>
    <e v="#REF!"/>
    <n v="2005"/>
    <n v="8"/>
    <s v="Boston"/>
    <s v="Boston"/>
    <s v="Waltham"/>
    <x v="24"/>
  </r>
  <r>
    <n v="3102"/>
    <s v="https://www.inc.com/profile/rice-insurance"/>
    <s v="Rice Insurance"/>
    <s v="riceinsurance.com"/>
    <s v="14.9 Million"/>
    <n v="14900000"/>
    <n v="118.9873"/>
    <s v="Insurance"/>
    <n v="130"/>
    <n v="58"/>
    <e v="#REF!"/>
    <n v="1946"/>
    <n v="4"/>
    <s v=""/>
    <s v="-"/>
    <s v="Bellingham"/>
    <x v="11"/>
  </r>
  <r>
    <n v="3103"/>
    <s v="https://www.inc.com/profile/relief-mart"/>
    <s v="Relief-Mart"/>
    <s v="snugglepedic.com"/>
    <s v="20.6 Million"/>
    <n v="20600000"/>
    <n v="118.9328"/>
    <s v="Manufacturing"/>
    <n v="41"/>
    <n v="36"/>
    <e v="#REF!"/>
    <n v="2001"/>
    <n v="3"/>
    <s v="Los Angeles"/>
    <s v="Los Angeles"/>
    <s v="Agoura Hills"/>
    <x v="9"/>
  </r>
  <r>
    <n v="3104"/>
    <s v="https://www.inc.com/profile/the-music-room"/>
    <s v="The Music Room"/>
    <s v="tmraudio.com"/>
    <s v="5.9 Million"/>
    <n v="5900000"/>
    <n v="118.9234"/>
    <s v="Consumer Products &amp; Services"/>
    <n v="18"/>
    <n v="5"/>
    <e v="#REF!"/>
    <n v="2011"/>
    <n v="1"/>
    <s v=""/>
    <s v="-"/>
    <s v="Erie"/>
    <x v="10"/>
  </r>
  <r>
    <n v="3105"/>
    <s v="https://www.inc.com/profile/redhorse"/>
    <s v="Redhorse"/>
    <s v="redhorsecorp.com"/>
    <s v="86.2 Million"/>
    <n v="86200000"/>
    <n v="118.8653"/>
    <s v="Government Services"/>
    <n v="380"/>
    <n v="264"/>
    <e v="#REF!"/>
    <n v="2008"/>
    <n v="7"/>
    <s v="San Diego"/>
    <s v="San Diego"/>
    <s v="San Diego"/>
    <x v="9"/>
  </r>
  <r>
    <n v="3106"/>
    <s v="https://www.inc.com/profile/cohen-company"/>
    <s v="Cohen &amp; Company"/>
    <s v="cohencpa.com"/>
    <s v="88.3 Million"/>
    <n v="88300000"/>
    <n v="118.7946"/>
    <s v="Financial Services"/>
    <n v="591"/>
    <n v="298"/>
    <e v="#REF!"/>
    <n v="1977"/>
    <n v="7"/>
    <s v="Cleveland"/>
    <s v="Cleveland"/>
    <s v="Cleveland"/>
    <x v="8"/>
  </r>
  <r>
    <n v="3107"/>
    <s v="https://www.inc.com/profile/mkd-electric"/>
    <s v="MKD Electric"/>
    <s v="mkdelectric.com"/>
    <s v="68.2 Million"/>
    <n v="68200000"/>
    <n v="118.6987"/>
    <s v="Construction"/>
    <n v="267"/>
    <n v="160"/>
    <e v="#REF!"/>
    <n v="1995"/>
    <n v="5"/>
    <s v="Chicago"/>
    <s v="Chicago"/>
    <s v="Elgin"/>
    <x v="27"/>
  </r>
  <r>
    <n v="3108"/>
    <s v="https://www.inc.com/profile/accelogix"/>
    <s v="Accelogix"/>
    <s v="accelogix.com"/>
    <s v="10.3 Million"/>
    <n v="10300000"/>
    <n v="118.6729"/>
    <s v="Logistics &amp; Transportation"/>
    <n v="65"/>
    <n v="40"/>
    <e v="#REF!"/>
    <n v="2012"/>
    <n v="4"/>
    <s v="Raleigh, NC"/>
    <s v="Raleigh"/>
    <s v="Cary"/>
    <x v="18"/>
  </r>
  <r>
    <n v="3109"/>
    <s v="https://www.inc.com/profile/deep-well-services"/>
    <s v="Deep Well Services"/>
    <s v="deepwellservices.com"/>
    <s v="76.1 Million"/>
    <n v="76100000"/>
    <n v="118.52370000000001"/>
    <s v="Energy"/>
    <n v="286"/>
    <n v="124"/>
    <e v="#REF!"/>
    <n v="2008"/>
    <n v="2"/>
    <s v="Pittsburgh, PA"/>
    <s v="Pittsburgh"/>
    <s v="Zelienople"/>
    <x v="4"/>
  </r>
  <r>
    <n v="3110"/>
    <s v="https://www.inc.com/profile/wellworks-for-you"/>
    <s v="Wellworks For You"/>
    <s v="wellworksforyou.com"/>
    <s v="5.8 Million"/>
    <n v="5800000"/>
    <n v="118.4928"/>
    <s v="Health"/>
    <n v="54"/>
    <n v="19"/>
    <e v="#REF!"/>
    <n v="2008"/>
    <n v="1"/>
    <s v="Philadelphia"/>
    <s v="Philadelphia"/>
    <s v="West Chester"/>
    <x v="4"/>
  </r>
  <r>
    <n v="3111"/>
    <s v="https://www.inc.com/profile/cambria-investment-management-lp"/>
    <s v="Cambria Investment Management, LP"/>
    <s v="cambriainvestments.com"/>
    <s v="5.4 Million"/>
    <n v="5400000"/>
    <n v="118.4053"/>
    <s v="Financial Services"/>
    <n v="7"/>
    <n v="5"/>
    <e v="#REF!"/>
    <n v="2006"/>
    <n v="1"/>
    <s v="Los Angeles"/>
    <s v="Los Angeles"/>
    <s v="El Segundo"/>
    <x v="9"/>
  </r>
  <r>
    <n v="3112"/>
    <s v="https://www.inc.com/profile/elearningbrothers"/>
    <s v="eLearningBrothers"/>
    <s v="elearningbrothers.com"/>
    <s v="10.1 Million"/>
    <n v="10100000"/>
    <n v="118.3498"/>
    <s v="Education"/>
    <n v="62"/>
    <n v="43"/>
    <e v="#REF!"/>
    <n v="2009"/>
    <n v="6"/>
    <s v="Provo-Orem, UT"/>
    <s v="Provo-Orem"/>
    <s v="American Fork"/>
    <x v="16"/>
  </r>
  <r>
    <n v="3113"/>
    <s v="https://www.inc.com/profile/imaginesoftware"/>
    <s v="ImagineSoftware"/>
    <s v="imagineteam.com"/>
    <s v="34.2 Million"/>
    <n v="34200000"/>
    <n v="117.9777"/>
    <s v="Health"/>
    <n v="140"/>
    <n v="75"/>
    <e v="#REF!"/>
    <n v="2000"/>
    <n v="9"/>
    <s v="Charlotte"/>
    <s v="Charlotte"/>
    <s v="Charlotte"/>
    <x v="18"/>
  </r>
  <r>
    <n v="3114"/>
    <s v="https://www.inc.com/profile/odyssey-systems-consulting-group"/>
    <s v="Odyssey Systems Consulting Group"/>
    <s v="odysseyconsult.com"/>
    <s v="194.8 Million"/>
    <n v="194800000"/>
    <n v="117.9751"/>
    <s v="Government Services"/>
    <n v="915"/>
    <n v="400"/>
    <e v="#REF!"/>
    <n v="1997"/>
    <n v="6"/>
    <s v="Boston"/>
    <s v="Boston"/>
    <s v="Wakefield"/>
    <x v="24"/>
  </r>
  <r>
    <n v="3115"/>
    <s v="https://www.inc.com/profile/actualtech-media"/>
    <s v="ActualTech Media"/>
    <s v="actualtechmedia.com"/>
    <s v="2.9 Million"/>
    <n v="2900000"/>
    <n v="117.92659999999999"/>
    <s v="Advertising &amp; Marketing"/>
    <n v="10"/>
    <n v="4"/>
    <e v="#REF!"/>
    <n v="2012"/>
    <n v="1"/>
    <s v="Charleston, SC"/>
    <s v="Charleston"/>
    <s v="North Charleston"/>
    <x v="37"/>
  </r>
  <r>
    <n v="3116"/>
    <s v="https://www.inc.com/profile/vivax-pros"/>
    <s v="Vivax Pros"/>
    <s v="vivaxpros.com"/>
    <s v="42 Million"/>
    <n v="42000000"/>
    <n v="117.8925"/>
    <s v="Construction"/>
    <n v="172"/>
    <n v="85"/>
    <e v="#REF!"/>
    <n v="2004"/>
    <n v="9"/>
    <s v="Denver"/>
    <s v="Denver"/>
    <s v="Denver"/>
    <x v="10"/>
  </r>
  <r>
    <n v="3117"/>
    <s v="https://www.inc.com/profile/day-translations"/>
    <s v="Day Translations"/>
    <s v="daytranslations.com"/>
    <s v="3.3 Million"/>
    <n v="3300000"/>
    <n v="117.8302"/>
    <s v="Business Products &amp; Services"/>
    <n v="61"/>
    <n v="45"/>
    <e v="#REF!"/>
    <n v="2007"/>
    <n v="2"/>
    <s v="Tampa"/>
    <s v="Tampa"/>
    <s v="Tampa"/>
    <x v="5"/>
  </r>
  <r>
    <n v="3118"/>
    <s v="https://www.inc.com/profile/pacific-energy-concepts"/>
    <s v="Pacific Energy Concepts"/>
    <s v="pecnw.com"/>
    <s v="29.3 Million"/>
    <n v="29300000"/>
    <n v="117.8051"/>
    <s v="Energy"/>
    <n v="48"/>
    <n v="15"/>
    <e v="#REF!"/>
    <n v="2009"/>
    <n v="5"/>
    <s v=""/>
    <s v="-"/>
    <s v="Vancouver"/>
    <x v="11"/>
  </r>
  <r>
    <n v="3119"/>
    <s v="https://www.inc.com/profile/sharp-medical-staffing"/>
    <s v="SHARP MEDICAL STAFFING"/>
    <s v="sharpmedicalstaffing.com"/>
    <s v="5.4 Million"/>
    <n v="5400000"/>
    <n v="117.80329999999999"/>
    <s v="Health"/>
    <n v="55"/>
    <n v="30"/>
    <e v="#REF!"/>
    <n v="2013"/>
    <n v="1"/>
    <s v="Omaha-Council Bluffs, NE-IA"/>
    <s v="Omaha-Council Bluffs"/>
    <s v="OMAHA"/>
    <x v="35"/>
  </r>
  <r>
    <n v="3120"/>
    <s v="https://www.inc.com/profile/lmg"/>
    <s v="LMG"/>
    <s v="lmgresults.com"/>
    <s v="6.3 Million"/>
    <n v="6300000"/>
    <n v="117.7814"/>
    <s v="Advertising &amp; Marketing"/>
    <n v="32"/>
    <n v="22"/>
    <e v="#REF!"/>
    <n v="2004"/>
    <n v="2"/>
    <s v=""/>
    <s v="-"/>
    <s v="Dayton"/>
    <x v="8"/>
  </r>
  <r>
    <n v="3121"/>
    <s v="https://www.inc.com/profile/norman-heating-air-conditioning"/>
    <s v="Norman Heating &amp; Air Conditioning"/>
    <s v="normanair.com"/>
    <s v="3.3 Million"/>
    <n v="3300000"/>
    <n v="117.7419"/>
    <s v="Consumer Products &amp; Services"/>
    <n v="21"/>
    <n v="6"/>
    <e v="#REF!"/>
    <n v="2008"/>
    <n v="2"/>
    <s v="Oklahoma City, OK"/>
    <s v="Oklahoma City"/>
    <s v="Norman"/>
    <x v="42"/>
  </r>
  <r>
    <n v="3122"/>
    <s v="https://www.inc.com/profile/tr-miller-heating-cooling"/>
    <s v="TR MILLER HEATING &amp; COOLING"/>
    <s v="trmillerheatingandcooling.com"/>
    <s v="5.3 Million"/>
    <n v="5300000"/>
    <n v="117.7283"/>
    <s v="Construction"/>
    <n v="30"/>
    <n v="14"/>
    <e v="#REF!"/>
    <n v="2008"/>
    <n v="1"/>
    <s v="Chicago"/>
    <s v="Chicago"/>
    <s v="Plainfield"/>
    <x v="27"/>
  </r>
  <r>
    <n v="3123"/>
    <s v="https://www.inc.com/profile/fathom-oakland-ca"/>
    <s v="FATHOM (Oakland, CA)"/>
    <s v="studiofathom.com"/>
    <s v="16.2 Million"/>
    <n v="16200000"/>
    <n v="117.718"/>
    <s v="Manufacturing"/>
    <n v="72"/>
    <n v="62"/>
    <e v="#REF!"/>
    <n v="2008"/>
    <n v="7"/>
    <s v="San Francisco"/>
    <s v="San Francisco"/>
    <s v="Oakland"/>
    <x v="9"/>
  </r>
  <r>
    <n v="3124"/>
    <s v="https://www.inc.com/profile/bulu"/>
    <s v="Bulu"/>
    <s v="bulugroup.com"/>
    <s v="7.1 Million"/>
    <n v="7100000"/>
    <n v="117.69929999999999"/>
    <s v="Consumer Products &amp; Services"/>
    <n v="189"/>
    <n v="14"/>
    <e v="#REF!"/>
    <n v="2012"/>
    <n v="3"/>
    <s v=""/>
    <s v="-"/>
    <s v="Lincoln"/>
    <x v="35"/>
  </r>
  <r>
    <n v="3125"/>
    <s v="https://www.inc.com/profile/darkblade-systems"/>
    <s v="Darkblade Systems"/>
    <s v="darkbladesystems.com"/>
    <s v="8.9 Million"/>
    <n v="8900000"/>
    <n v="117.6748"/>
    <s v="Government Services"/>
    <n v="48"/>
    <n v="21"/>
    <e v="#REF!"/>
    <n v="2010"/>
    <n v="4"/>
    <s v="Washington, DC"/>
    <s v="Washington"/>
    <s v="Winchester"/>
    <x v="7"/>
  </r>
  <r>
    <n v="3126"/>
    <s v="https://www.inc.com/profile/energy-fitness"/>
    <s v="Energy Fitness"/>
    <s v="energyfitness.com"/>
    <s v="4.6 Million"/>
    <n v="4600000"/>
    <n v="117.5575"/>
    <s v="Health"/>
    <n v="150"/>
    <n v="120"/>
    <e v="#REF!"/>
    <n v="2003"/>
    <n v="4"/>
    <s v="New York City"/>
    <s v="New York City"/>
    <s v="St. James"/>
    <x v="12"/>
  </r>
  <r>
    <n v="3127"/>
    <s v="https://www.inc.com/profile/medical-b-t-services"/>
    <s v="Medical B &amp; T services"/>
    <s v="practiceforces.com"/>
    <s v="4 Million"/>
    <n v="4000000"/>
    <n v="117.5407"/>
    <s v="Health"/>
    <n v="25"/>
    <n v="10"/>
    <e v="#REF!"/>
    <n v="2004"/>
    <n v="1"/>
    <s v="Tampa"/>
    <s v="Tampa"/>
    <s v="SAFETY HARBOR"/>
    <x v="5"/>
  </r>
  <r>
    <n v="3128"/>
    <s v="https://www.inc.com/profile/blue-chip-talent"/>
    <s v="Blue Chip Talent"/>
    <s v="bctalent.com"/>
    <s v="23.7 Million"/>
    <n v="23700000"/>
    <n v="117.536"/>
    <s v="Human Resources"/>
    <n v="216"/>
    <n v="90"/>
    <e v="#REF!"/>
    <n v="1994"/>
    <n v="3"/>
    <s v="Detroit"/>
    <s v="Detroit"/>
    <s v="Bloomfield Hills"/>
    <x v="20"/>
  </r>
  <r>
    <n v="3129"/>
    <s v="https://www.inc.com/profile/promedia"/>
    <s v="ProMedia"/>
    <s v="promedia.com"/>
    <s v="62.8 Million"/>
    <n v="62800000"/>
    <n v="117.4974"/>
    <s v="Advertising &amp; Marketing"/>
    <n v="32"/>
    <n v="18"/>
    <e v="#REF!"/>
    <n v="2010"/>
    <n v="1"/>
    <s v="Miami"/>
    <s v="Miami"/>
    <s v="Miami"/>
    <x v="5"/>
  </r>
  <r>
    <n v="3130"/>
    <s v="https://www.inc.com/profile/insight-sourcing-group"/>
    <s v="Insight Sourcing Group"/>
    <s v="insightsourcing.com"/>
    <s v="43.5 Million"/>
    <n v="43500000"/>
    <n v="117.4898"/>
    <s v="Business Products &amp; Services"/>
    <n v="131"/>
    <n v="78"/>
    <e v="#REF!"/>
    <n v="2002"/>
    <n v="12"/>
    <s v="Atlanta"/>
    <s v="Atlanta"/>
    <s v="Norcross"/>
    <x v="13"/>
  </r>
  <r>
    <n v="3131"/>
    <s v="https://www.inc.com/profile/mighty-8th-media"/>
    <s v="Mighty 8th Media"/>
    <s v="m8th.com"/>
    <s v="3.7 Million"/>
    <n v="3700000"/>
    <n v="117.4778"/>
    <s v="Advertising &amp; Marketing"/>
    <n v="15"/>
    <n v="12"/>
    <e v="#REF!"/>
    <n v="2005"/>
    <n v="1"/>
    <s v="Atlanta"/>
    <s v="Atlanta"/>
    <s v="Buford"/>
    <x v="13"/>
  </r>
  <r>
    <n v="3132"/>
    <s v="https://www.inc.com/profile/knight-federal-solutions"/>
    <s v="Knight Federal Solutions"/>
    <s v="knightfederal.com"/>
    <s v="8.1 Million"/>
    <n v="8100000"/>
    <n v="117.2264"/>
    <s v="IT System Development"/>
    <n v="74"/>
    <n v="35"/>
    <e v="#REF!"/>
    <n v="2013"/>
    <n v="1"/>
    <s v="Orlando, FL"/>
    <s v="Orlando"/>
    <s v="Orlando"/>
    <x v="5"/>
  </r>
  <r>
    <n v="3133"/>
    <s v="https://www.inc.com/profile/alegiant-servicesllc"/>
    <s v="Alegiant Services,LLC"/>
    <s v="alegiantservices.com"/>
    <s v="8.3 Million"/>
    <n v="8300000.0000000009"/>
    <n v="117.1678"/>
    <s v="Human Resources"/>
    <n v="80"/>
    <n v="39"/>
    <e v="#REF!"/>
    <n v="2003"/>
    <n v="1"/>
    <s v="Orlando, FL"/>
    <s v="Orlando"/>
    <s v="Oviedo"/>
    <x v="5"/>
  </r>
  <r>
    <n v="3134"/>
    <s v="https://www.inc.com/profile/nuspire"/>
    <s v="Nuspire"/>
    <s v="nuspire.com"/>
    <s v="31.2 Million"/>
    <n v="31200000"/>
    <n v="117.04430000000001"/>
    <s v="Security"/>
    <n v="130"/>
    <n v="100"/>
    <e v="#REF!"/>
    <n v="1999"/>
    <n v="2"/>
    <s v="Detroit"/>
    <s v="Detroit"/>
    <s v="Commerce"/>
    <x v="20"/>
  </r>
  <r>
    <n v="3135"/>
    <s v="https://www.inc.com/profile/datavail"/>
    <s v="Datavail"/>
    <s v="datavail.com"/>
    <s v="70.7 Million"/>
    <n v="70700000"/>
    <n v="117.0347"/>
    <s v="IT Management"/>
    <n v="975"/>
    <n v="532"/>
    <e v="#REF!"/>
    <n v="2007"/>
    <n v="8"/>
    <s v="Denver"/>
    <s v="Denver"/>
    <s v="Broomfield"/>
    <x v="10"/>
  </r>
  <r>
    <n v="3136"/>
    <s v="https://www.inc.com/profile/intero-real-estate-services"/>
    <s v="Intero Real Estate Services"/>
    <s v="interosoutherncalifornia.com"/>
    <s v="33.1 Million"/>
    <n v="33100000"/>
    <n v="117.01860000000001"/>
    <s v="Real Estate"/>
    <n v="44"/>
    <n v="11"/>
    <e v="#REF!"/>
    <n v="2012"/>
    <n v="4"/>
    <s v="Inland Empire, CA"/>
    <s v="Inland Empire"/>
    <s v="Rancho Cucamonga"/>
    <x v="9"/>
  </r>
  <r>
    <n v="3137"/>
    <s v="https://www.inc.com/profile/coastal-payroll"/>
    <s v="Coastal Payroll"/>
    <s v="coastalpayroll.com"/>
    <s v="8.3 Million"/>
    <n v="8300000.0000000009"/>
    <n v="117.00830000000001"/>
    <s v="Human Resources"/>
    <n v="51"/>
    <n v="26"/>
    <e v="#REF!"/>
    <n v="2007"/>
    <n v="5"/>
    <s v="San Diego"/>
    <s v="San Diego"/>
    <s v="San Diego"/>
    <x v="9"/>
  </r>
  <r>
    <n v="3138"/>
    <s v="https://www.inc.com/profile/pet-assure-corp"/>
    <s v="Pet Assure Corp"/>
    <s v="petbenefits.com"/>
    <s v="4.3 Million"/>
    <n v="4300000"/>
    <n v="116.96080000000001"/>
    <s v="Consumer Products &amp; Services"/>
    <n v="17"/>
    <n v="15"/>
    <e v="#REF!"/>
    <n v="2007"/>
    <n v="1"/>
    <s v="New York City"/>
    <s v="New York City"/>
    <s v="Lakewood"/>
    <x v="6"/>
  </r>
  <r>
    <n v="3139"/>
    <s v="https://www.inc.com/profile/jb-pallet"/>
    <s v="J&amp;B Pallet"/>
    <s v="jbpallet.com"/>
    <s v="26.8 Million"/>
    <n v="26800000"/>
    <n v="116.9237"/>
    <s v="Manufacturing"/>
    <n v="147"/>
    <n v="69"/>
    <e v="#REF!"/>
    <n v="1990"/>
    <n v="1"/>
    <s v=""/>
    <s v="-"/>
    <s v="LAKE CITY"/>
    <x v="22"/>
  </r>
  <r>
    <n v="3140"/>
    <s v="https://www.inc.com/profile/levitate-media"/>
    <s v="Levitate Media"/>
    <s v="levitatemedia.com"/>
    <s v="6.4 Million"/>
    <n v="6400000"/>
    <n v="116.86279999999999"/>
    <s v="Advertising &amp; Marketing"/>
    <n v="25"/>
    <n v="15"/>
    <e v="#REF!"/>
    <n v="2009"/>
    <n v="6"/>
    <s v="San Francisco"/>
    <s v="San Francisco"/>
    <s v="San Francisco"/>
    <x v="9"/>
  </r>
  <r>
    <n v="3141"/>
    <s v="https://www.inc.com/profile/paysphere-payroll-hr"/>
    <s v="PaySphere Payroll &amp; HR"/>
    <s v="payspherepayroll.com"/>
    <s v="2.3 Million"/>
    <n v="2300000"/>
    <n v="116.7363"/>
    <s v="Human Resources"/>
    <n v="15"/>
    <n v="8"/>
    <e v="#REF!"/>
    <n v="2012"/>
    <n v="2"/>
    <s v="Houston"/>
    <s v="Houston"/>
    <s v="Houston"/>
    <x v="2"/>
  </r>
  <r>
    <n v="3142"/>
    <s v="https://www.inc.com/profile/nekter-juice-bar"/>
    <s v="Nekter Juice Bar"/>
    <s v="nekterjuicebar.com"/>
    <s v="74.1 Million"/>
    <n v="74100000"/>
    <n v="116.7289"/>
    <s v="Food &amp; Beverage"/>
    <n v="1605"/>
    <n v="654"/>
    <e v="#REF!"/>
    <n v="2010"/>
    <n v="5"/>
    <s v="Los Angeles"/>
    <s v="Los Angeles"/>
    <s v="Santa Ana"/>
    <x v="9"/>
  </r>
  <r>
    <n v="3143"/>
    <s v="https://www.inc.com/profile/intellectual-capitol"/>
    <s v="Intellectual Capitol"/>
    <s v="icapsolutions.net"/>
    <s v="6.1 Million"/>
    <n v="6100000"/>
    <n v="116.7017"/>
    <s v="IT System Development"/>
    <n v="55"/>
    <n v="16"/>
    <e v="#REF!"/>
    <n v="2003"/>
    <n v="5"/>
    <s v="Greenville-Mauldin-Easley, SC"/>
    <s v="Greenville-Mauldin-Easley"/>
    <s v="Greenville"/>
    <x v="37"/>
  </r>
  <r>
    <n v="3144"/>
    <s v="https://www.inc.com/profile/all-industrial-tool-supply"/>
    <s v="All Industrial Tool Supply"/>
    <s v="allindustrial.com"/>
    <s v="8.5 Million"/>
    <n v="8500000"/>
    <n v="116.6927"/>
    <s v="Manufacturing"/>
    <n v="16"/>
    <n v="7"/>
    <e v="#REF!"/>
    <n v="2010"/>
    <n v="4"/>
    <s v="Los Angeles"/>
    <s v="Los Angeles"/>
    <s v="HUNTINGTON BEACH"/>
    <x v="9"/>
  </r>
  <r>
    <n v="3145"/>
    <s v="https://www.inc.com/profile/adaptive-nursing-and-healthcare-services"/>
    <s v="Adaptive Nursing and Healthcare Services"/>
    <s v="adaptiveindiana.com"/>
    <s v="26.1 Million"/>
    <n v="26100000"/>
    <n v="116.6349"/>
    <s v="Health"/>
    <n v="1002"/>
    <n v="481"/>
    <e v="#REF!"/>
    <n v="2011"/>
    <n v="2"/>
    <s v="Louisville/Jefferson County, KY-IN"/>
    <s v="Louisville/Jefferson County"/>
    <s v="Fishers"/>
    <x v="33"/>
  </r>
  <r>
    <n v="3146"/>
    <s v="https://www.inc.com/profile/dkbinnovative"/>
    <s v="DKBinnovative"/>
    <s v="dkbinnovative.com"/>
    <s v="3.9 Million"/>
    <n v="3900000"/>
    <n v="116.57080000000001"/>
    <s v="IT Management"/>
    <n v="25"/>
    <n v="9"/>
    <e v="#REF!"/>
    <n v="2004"/>
    <n v="3"/>
    <s v="Dallas"/>
    <s v="Dallas"/>
    <s v="Frisco"/>
    <x v="2"/>
  </r>
  <r>
    <n v="3147"/>
    <s v="https://www.inc.com/profile/clason-point-partners"/>
    <s v="Clason Point Partners"/>
    <s v="cppgs.com"/>
    <s v="5.5 Million"/>
    <n v="5500000"/>
    <n v="116.547"/>
    <s v="Government Services"/>
    <n v="52"/>
    <n v="32"/>
    <e v="#REF!"/>
    <n v="2011"/>
    <n v="3"/>
    <s v="New York City"/>
    <s v="New York City"/>
    <s v="Yonkers"/>
    <x v="12"/>
  </r>
  <r>
    <n v="3148"/>
    <s v="https://www.inc.com/profile/classy-art"/>
    <s v="Classy Art"/>
    <s v="http://classyart.net"/>
    <s v="3.2 Million"/>
    <n v="3200000"/>
    <n v="116.515"/>
    <s v="Manufacturing"/>
    <n v="15"/>
    <n v="11"/>
    <e v="#REF!"/>
    <n v="1987"/>
    <n v="1"/>
    <s v="Houston"/>
    <s v="Houston"/>
    <s v="Houston"/>
    <x v="2"/>
  </r>
  <r>
    <n v="3149"/>
    <s v="https://www.inc.com/profile/mommys-bliss"/>
    <s v="Mommy's Bliss"/>
    <s v="mommysbliss.com"/>
    <s v="28.9 Million"/>
    <n v="28900000"/>
    <n v="116.4479"/>
    <s v="Consumer Products &amp; Services"/>
    <n v="25"/>
    <n v="15"/>
    <e v="#REF!"/>
    <n v="1998"/>
    <n v="7"/>
    <s v="San Francisco"/>
    <s v="San Francisco"/>
    <s v="Richmond"/>
    <x v="9"/>
  </r>
  <r>
    <n v="3150"/>
    <s v="https://www.inc.com/profile/torchlight-hire"/>
    <s v="TorchLight Hire"/>
    <s v="torchlighthire.com"/>
    <s v="5.6 Million"/>
    <n v="5600000"/>
    <n v="116.4357"/>
    <s v="Advertising &amp; Marketing"/>
    <n v="13"/>
    <n v="7"/>
    <e v="#REF!"/>
    <n v="2012"/>
    <n v="3"/>
    <s v="Washington, DC"/>
    <s v="Washington"/>
    <s v="Arlington"/>
    <x v="7"/>
  </r>
  <r>
    <n v="3151"/>
    <s v="https://www.inc.com/profile/cinch-it"/>
    <s v="Cinch IT"/>
    <s v="cinchit.com"/>
    <s v="2.3 Million"/>
    <n v="2300000"/>
    <n v="116.364"/>
    <s v="IT Management"/>
    <n v="22"/>
    <n v="6"/>
    <e v="#REF!"/>
    <n v="2004"/>
    <n v="1"/>
    <s v=""/>
    <s v="-"/>
    <s v="Worcester"/>
    <x v="24"/>
  </r>
  <r>
    <n v="3152"/>
    <s v="https://www.inc.com/profile/division-d"/>
    <s v="Division-D"/>
    <s v="divisiond.com"/>
    <s v="45.1 Million"/>
    <n v="45100000"/>
    <n v="116.3152"/>
    <s v="Advertising &amp; Marketing"/>
    <n v="83"/>
    <n v="48"/>
    <e v="#REF!"/>
    <n v="2003"/>
    <n v="7"/>
    <s v=""/>
    <s v="-"/>
    <s v="Columbia"/>
    <x v="32"/>
  </r>
  <r>
    <n v="3153"/>
    <s v="https://www.inc.com/profile/gc-realty-development"/>
    <s v="GC Realty &amp; Development"/>
    <s v="gcrealtyinc.com"/>
    <s v="4.5 Million"/>
    <n v="4500000"/>
    <n v="116.2381"/>
    <s v="Real Estate"/>
    <n v="21"/>
    <n v="7"/>
    <e v="#REF!"/>
    <n v="2003"/>
    <n v="1"/>
    <s v="Chicago"/>
    <s v="Chicago"/>
    <s v="Bartlett"/>
    <x v="27"/>
  </r>
  <r>
    <n v="3154"/>
    <s v="https://www.inc.com/profile/lees-air-conditioning-heating-building-performance"/>
    <s v="Lee's Air Conditioning, Heating &amp; Building Performance"/>
    <s v="leesair.com"/>
    <s v="11.8 Million"/>
    <n v="11800000"/>
    <n v="116.2222"/>
    <s v="Consumer Products &amp; Services"/>
    <n v="49"/>
    <n v="27"/>
    <e v="#REF!"/>
    <n v="1981"/>
    <n v="3"/>
    <s v=""/>
    <s v="-"/>
    <s v="FRESNO"/>
    <x v="9"/>
  </r>
  <r>
    <n v="3155"/>
    <s v="https://www.inc.com/profile/power-design"/>
    <s v="Power Design"/>
    <s v="powerdesigninc.us"/>
    <s v="575.1 Million"/>
    <n v="575100000"/>
    <n v="116.1494"/>
    <s v="Construction"/>
    <n v="1840"/>
    <n v="908"/>
    <e v="#REF!"/>
    <n v="1989"/>
    <n v="4"/>
    <s v="Tampa"/>
    <s v="Tampa"/>
    <s v="St. Petersburg"/>
    <x v="5"/>
  </r>
  <r>
    <n v="3156"/>
    <s v="https://www.inc.com/profile/core-nutritionals"/>
    <s v="Core Nutritionals"/>
    <s v="corenutritionals.com"/>
    <s v="5.1 Million"/>
    <n v="5100000"/>
    <n v="116.06829999999999"/>
    <s v="Health"/>
    <n v="7"/>
    <n v="3"/>
    <e v="#REF!"/>
    <n v="2004"/>
    <n v="4"/>
    <s v="Washington, DC"/>
    <s v="Washington"/>
    <s v="Ashburn"/>
    <x v="7"/>
  </r>
  <r>
    <n v="3157"/>
    <s v="https://www.inc.com/profile/peoples-television"/>
    <s v="People's Television"/>
    <s v="http://www.peoples.tv"/>
    <s v="3.5 Million"/>
    <n v="3500000"/>
    <n v="116.0667"/>
    <s v="Advertising &amp; Marketing"/>
    <n v="10"/>
    <n v="6"/>
    <e v="#REF!"/>
    <n v="2011"/>
    <n v="1"/>
    <s v="Washington, DC"/>
    <s v="Washington"/>
    <s v="Washington, D.C."/>
    <x v="34"/>
  </r>
  <r>
    <n v="3158"/>
    <s v="https://www.inc.com/profile/premier-pools-and-spas"/>
    <s v="Premier Pools and Spas"/>
    <s v="ppas.com"/>
    <s v="6.8 Million"/>
    <n v="6800000"/>
    <n v="115.9802"/>
    <s v="Construction"/>
    <n v="11"/>
    <n v="7"/>
    <e v="#REF!"/>
    <n v="2014"/>
    <n v="2"/>
    <s v="Sacramento, CA"/>
    <s v="Sacramento"/>
    <s v="Granite Bay"/>
    <x v="9"/>
  </r>
  <r>
    <n v="3159"/>
    <s v="https://www.inc.com/profile/de-jong-duke"/>
    <s v="de Jong Duke"/>
    <s v="http://dejongduke.com"/>
    <s v="23.5 Million"/>
    <n v="23500000"/>
    <n v="115.97410000000001"/>
    <s v="Manufacturing"/>
    <n v="44"/>
    <n v="21"/>
    <e v="#REF!"/>
    <n v="2009"/>
    <n v="2"/>
    <s v="Detroit"/>
    <s v="Detroit"/>
    <s v="Taylor"/>
    <x v="20"/>
  </r>
  <r>
    <n v="3160"/>
    <s v="https://www.inc.com/profile/cadence-communications-and-research"/>
    <s v="Cadence Communications and Research"/>
    <s v="cadencecr.com"/>
    <s v="7.2 Million"/>
    <n v="7200000"/>
    <n v="115.9477"/>
    <s v="Health"/>
    <n v="13"/>
    <n v="11"/>
    <e v="#REF!"/>
    <n v="2008"/>
    <n v="1"/>
    <s v="Oxnard-Thousand Oaks-Ventura, CA"/>
    <s v="Oxnard-Thousand Oaks-Ventura"/>
    <s v="Westlake Village"/>
    <x v="9"/>
  </r>
  <r>
    <n v="3161"/>
    <s v="https://www.inc.com/profile/stratus-building-solutions"/>
    <s v="Stratus Building Solutions"/>
    <s v="stratusclean.com"/>
    <s v="74.3 Million"/>
    <n v="74300000"/>
    <n v="115.94329999999999"/>
    <s v="Business Products &amp; Services"/>
    <n v="12"/>
    <n v="6"/>
    <e v="#REF!"/>
    <n v="2006"/>
    <n v="3"/>
    <s v="St. Louis, MO-IL"/>
    <s v="St. Louis"/>
    <s v="Hollywood"/>
    <x v="9"/>
  </r>
  <r>
    <n v="3162"/>
    <s v="https://www.inc.com/profile/secure-one-capital"/>
    <s v="Secure One Capital"/>
    <s v="secureonecapital.com"/>
    <s v="10.2 Million"/>
    <n v="10200000"/>
    <n v="115.91679999999999"/>
    <s v="Financial Services"/>
    <n v="65"/>
    <n v="34"/>
    <e v="#REF!"/>
    <n v="1995"/>
    <n v="4"/>
    <s v="Los Angeles"/>
    <s v="Los Angeles"/>
    <s v="Costa Mesa"/>
    <x v="9"/>
  </r>
  <r>
    <n v="3163"/>
    <s v="https://www.inc.com/profile/the-predictive-index"/>
    <s v="The Predictive Index"/>
    <s v="predictiveindex.com"/>
    <s v="40.7 Million"/>
    <n v="40700000"/>
    <n v="115.9061"/>
    <s v="Business Products &amp; Services"/>
    <n v="114"/>
    <n v="55"/>
    <e v="#REF!"/>
    <n v="1955"/>
    <n v="2"/>
    <s v="Boston"/>
    <s v="Boston"/>
    <s v="Westwood"/>
    <x v="24"/>
  </r>
  <r>
    <n v="3164"/>
    <s v="https://www.inc.com/profile/scribeamerica"/>
    <s v="ScribeAmerica"/>
    <s v="scribeamerica.com"/>
    <s v="305.1 Million"/>
    <n v="305100000"/>
    <n v="115.8777"/>
    <s v="Health"/>
    <n v="20599"/>
    <n v="8958"/>
    <e v="#REF!"/>
    <n v="2005"/>
    <n v="9"/>
    <s v="Miami"/>
    <s v="Miami"/>
    <s v="Fort Lauderdale"/>
    <x v="5"/>
  </r>
  <r>
    <n v="3165"/>
    <s v="https://www.inc.com/profile/dynamics-resources"/>
    <s v="Dynamics Resources"/>
    <s v="dynamicsresources.com"/>
    <s v="9.1 Million"/>
    <n v="9100000"/>
    <n v="115.8764"/>
    <s v="IT Management"/>
    <n v="47"/>
    <n v="28"/>
    <e v="#REF!"/>
    <n v="2009"/>
    <n v="4"/>
    <s v="Chicago"/>
    <s v="Chicago"/>
    <s v="VERNON HILLS"/>
    <x v="27"/>
  </r>
  <r>
    <n v="3166"/>
    <s v="https://www.inc.com/profile/succession-resource-group"/>
    <s v="Succession Resource Group"/>
    <s v="successionresource.com"/>
    <s v="2.3 Million"/>
    <n v="2300000"/>
    <n v="115.7456"/>
    <s v="Financial Services"/>
    <n v="12"/>
    <n v="4"/>
    <e v="#REF!"/>
    <n v="2012"/>
    <n v="1"/>
    <s v=""/>
    <s v="-"/>
    <s v="Lake Oswego"/>
    <x v="40"/>
  </r>
  <r>
    <n v="3167"/>
    <s v="https://www.inc.com/profile/intrust-funding"/>
    <s v="Intrust Funding"/>
    <s v="intrustfunding.com"/>
    <s v="8.1 Million"/>
    <n v="8100000"/>
    <n v="115.6165"/>
    <s v="Financial Services"/>
    <n v="6"/>
    <n v="1"/>
    <e v="#REF!"/>
    <n v="2009"/>
    <n v="5"/>
    <s v="Seattle"/>
    <s v="Seattle"/>
    <s v="Bellevue"/>
    <x v="11"/>
  </r>
  <r>
    <n v="3168"/>
    <s v="https://www.inc.com/profile/providence-care"/>
    <s v="Providence Care"/>
    <s v="providencecanhelp.com"/>
    <s v="15.8 Million"/>
    <n v="15800000"/>
    <n v="115.5517"/>
    <s v="Health"/>
    <n v="55"/>
    <n v="30"/>
    <e v="#REF!"/>
    <n v="2010"/>
    <n v="1"/>
    <s v="Charlotte"/>
    <s v="Charlotte"/>
    <s v="Rock Hill"/>
    <x v="37"/>
  </r>
  <r>
    <n v="3169"/>
    <s v="https://www.inc.com/profile/complete-network"/>
    <s v="Complete Network"/>
    <s v="complete.network"/>
    <s v="5.8 Million"/>
    <n v="5800000"/>
    <n v="115.5491"/>
    <s v="IT Management"/>
    <n v="31"/>
    <n v="11"/>
    <e v="#REF!"/>
    <n v="2011"/>
    <n v="4"/>
    <s v="Albany-Schenectady-Troy, NY"/>
    <s v="Albany-Schenectady-Troy"/>
    <s v="Albany"/>
    <x v="12"/>
  </r>
  <r>
    <n v="3170"/>
    <s v="https://www.inc.com/profile/a-derr-heating-and-cooling"/>
    <s v="A+ Derr Heating and Cooling"/>
    <s v="aplusderr.com"/>
    <s v="12.6 Million"/>
    <n v="12600000"/>
    <n v="115.5016"/>
    <s v="Construction"/>
    <n v="66"/>
    <n v="22"/>
    <e v="#REF!"/>
    <n v="2002"/>
    <n v="1"/>
    <s v=""/>
    <s v="-"/>
    <s v="Newburgh"/>
    <x v="33"/>
  </r>
  <r>
    <n v="3171"/>
    <s v="https://www.inc.com/profile/bandwave-systems"/>
    <s v="Bandwave Systems"/>
    <s v="bandwavesystems.com"/>
    <s v="7.7 Million"/>
    <n v="7700000"/>
    <n v="115.41540000000001"/>
    <s v="Telecommunications"/>
    <n v="23"/>
    <n v="13"/>
    <e v="#REF!"/>
    <n v="2000"/>
    <n v="5"/>
    <s v="Philadelphia"/>
    <s v="Philadelphia"/>
    <s v="Burlington"/>
    <x v="6"/>
  </r>
  <r>
    <n v="3172"/>
    <s v="https://www.inc.com/profile/systems-integration"/>
    <s v="Systems Integration"/>
    <s v="sysintegration.com"/>
    <s v="28.7 Million"/>
    <n v="28700000"/>
    <n v="115.4049"/>
    <s v="IT Management"/>
    <n v="72"/>
    <n v="78"/>
    <e v="#REF!"/>
    <n v="1990"/>
    <n v="1"/>
    <s v="Washington, DC"/>
    <s v="Washington"/>
    <s v="Landover"/>
    <x v="21"/>
  </r>
  <r>
    <n v="3173"/>
    <s v="https://www.inc.com/profile/renters-warehouse"/>
    <s v="Renters Warehouse"/>
    <s v="renterswarehouse.com"/>
    <s v="32.8 Million"/>
    <n v="32799999.999999996"/>
    <n v="115.3986"/>
    <s v="Real Estate"/>
    <n v="375"/>
    <n v="110"/>
    <e v="#REF!"/>
    <n v="2007"/>
    <n v="10"/>
    <s v="Minneapolis"/>
    <s v="Minneapolis"/>
    <s v="Eden Prarie"/>
    <x v="22"/>
  </r>
  <r>
    <n v="3174"/>
    <s v="https://www.inc.com/profile/the-agency"/>
    <s v="The Agency"/>
    <s v="theagencyre.com"/>
    <s v="107 Million"/>
    <n v="107000000"/>
    <n v="115.31100000000001"/>
    <s v="Real Estate"/>
    <n v="697"/>
    <n v="222"/>
    <e v="#REF!"/>
    <n v="2011"/>
    <n v="4"/>
    <s v="Los Angeles"/>
    <s v="Los Angeles"/>
    <s v="Beverly Hills"/>
    <x v="9"/>
  </r>
  <r>
    <n v="3175"/>
    <s v="https://www.inc.com/profile/open-systems-technologies"/>
    <s v="Open Systems Technologies"/>
    <s v="ostcorp.net"/>
    <s v="11.8 Million"/>
    <n v="11800000"/>
    <n v="115.2932"/>
    <s v="IT System Development"/>
    <n v="130"/>
    <n v="60"/>
    <e v="#REF!"/>
    <n v="1996"/>
    <n v="5"/>
    <s v="Washington, DC"/>
    <s v="Washington"/>
    <s v="Gainesville"/>
    <x v="7"/>
  </r>
  <r>
    <n v="3176"/>
    <s v="https://www.inc.com/profile/tane"/>
    <s v="Tane"/>
    <s v="http://tanedv.com"/>
    <s v="2.9 Million"/>
    <n v="2900000"/>
    <n v="115.28360000000001"/>
    <s v="Advertising &amp; Marketing"/>
    <n v="12"/>
    <n v="4"/>
    <e v="#REF!"/>
    <n v="2002"/>
    <n v="3"/>
    <s v="New York City"/>
    <s v="New York City"/>
    <s v="New York"/>
    <x v="12"/>
  </r>
  <r>
    <n v="3177"/>
    <s v="https://www.inc.com/profile/aspen-systems"/>
    <s v="Aspen Systems"/>
    <s v="aspsys.com"/>
    <s v="10.9 Million"/>
    <n v="10900000"/>
    <n v="115.27679999999999"/>
    <s v="Computer Hardware"/>
    <n v="14"/>
    <n v="10"/>
    <e v="#REF!"/>
    <n v="1982"/>
    <n v="2"/>
    <s v="Denver"/>
    <s v="Denver"/>
    <s v="Wheat Ridge"/>
    <x v="10"/>
  </r>
  <r>
    <n v="3178"/>
    <s v="https://www.inc.com/profile/thornhill"/>
    <s v="Thornhill"/>
    <s v="thornhillandassociates.com"/>
    <s v="2.2 Million"/>
    <n v="2200000"/>
    <n v="115.265"/>
    <s v="Insurance"/>
    <n v="19"/>
    <n v="7"/>
    <e v="#REF!"/>
    <n v="2003"/>
    <n v="2"/>
    <s v="Los Angeles"/>
    <s v="Los Angeles"/>
    <s v="Porter Ranch"/>
    <x v="9"/>
  </r>
  <r>
    <n v="3179"/>
    <s v="https://www.inc.com/profile/obility"/>
    <s v="Obility"/>
    <s v="obilityb2b.com"/>
    <s v="4.7 Million"/>
    <n v="4700000"/>
    <n v="115.2341"/>
    <s v="Advertising &amp; Marketing"/>
    <n v="32"/>
    <n v="22"/>
    <e v="#REF!"/>
    <n v="2011"/>
    <n v="4"/>
    <s v=""/>
    <s v="-"/>
    <s v="Portland"/>
    <x v="40"/>
  </r>
  <r>
    <n v="3180"/>
    <s v="https://www.inc.com/profile/precision-measurement-engineering"/>
    <s v="Precision Measurement Engineering"/>
    <s v="pme.com"/>
    <s v="2 Million"/>
    <n v="2000000"/>
    <n v="115.2009"/>
    <s v="Environmental Services"/>
    <n v="11"/>
    <n v="9"/>
    <e v="#REF!"/>
    <n v="1982"/>
    <n v="1"/>
    <s v="San Diego"/>
    <s v="San Diego"/>
    <s v="Vista"/>
    <x v="9"/>
  </r>
  <r>
    <n v="3181"/>
    <s v="https://www.inc.com/profile/laritech"/>
    <s v="Laritech"/>
    <s v="laritech.com"/>
    <s v="22.7 Million"/>
    <n v="22700000"/>
    <n v="115.1463"/>
    <s v="Manufacturing"/>
    <n v="108"/>
    <n v="62"/>
    <e v="#REF!"/>
    <n v="2001"/>
    <n v="7"/>
    <s v="Oxnard-Thousand Oaks-Ventura, CA"/>
    <s v="Oxnard-Thousand Oaks-Ventura"/>
    <s v="Moorpark"/>
    <x v="9"/>
  </r>
  <r>
    <n v="3182"/>
    <s v="https://www.inc.com/profile/for"/>
    <s v="FOR"/>
    <s v="forenergy.com"/>
    <s v="2.6 Million"/>
    <n v="2600000"/>
    <n v="115.1341"/>
    <s v="Construction"/>
    <n v="30"/>
    <n v="10"/>
    <e v="#REF!"/>
    <n v="2010"/>
    <n v="2"/>
    <s v="Phoenix"/>
    <s v="Phoenix"/>
    <s v="Tempe"/>
    <x v="0"/>
  </r>
  <r>
    <n v="3183"/>
    <s v="https://www.inc.com/profile/tom-ferry"/>
    <s v="Tom Ferry"/>
    <s v="tomferry.com"/>
    <s v="46.1 Million"/>
    <n v="46100000"/>
    <n v="115.11490000000001"/>
    <s v="Business Products &amp; Services"/>
    <n v="164"/>
    <n v="36"/>
    <e v="#REF!"/>
    <n v="2004"/>
    <n v="6"/>
    <s v="Los Angeles"/>
    <s v="Los Angeles"/>
    <s v="Santa Ana"/>
    <x v="9"/>
  </r>
  <r>
    <n v="3184"/>
    <s v="https://www.inc.com/profile/emd-strategies"/>
    <s v="EMD Strategies"/>
    <s v="emdstrategies.com"/>
    <s v="3.2 Million"/>
    <n v="3200000"/>
    <n v="115.1148"/>
    <s v="Business Products &amp; Services"/>
    <n v="15"/>
    <n v="7"/>
    <e v="#REF!"/>
    <n v="2009"/>
    <n v="1"/>
    <s v="Washington, DC"/>
    <s v="Washington"/>
    <s v="Arlington"/>
    <x v="7"/>
  </r>
  <r>
    <n v="3185"/>
    <s v="https://www.inc.com/profile/century-business-solutions-ebizcharge"/>
    <s v="Century Business Solutions: EBizCharge"/>
    <s v="centurybizsolutions.net"/>
    <s v="19.6 Million"/>
    <n v="19600000"/>
    <n v="115.0287"/>
    <s v="Financial Services"/>
    <n v="88"/>
    <n v="52"/>
    <e v="#REF!"/>
    <n v="2004"/>
    <n v="3"/>
    <s v="Los Angeles"/>
    <s v="Los Angeles"/>
    <s v="Irvine"/>
    <x v="9"/>
  </r>
  <r>
    <n v="3186"/>
    <s v="https://www.inc.com/profile/rabbit-air"/>
    <s v="Rabbit Air"/>
    <s v="rabbitair.com"/>
    <s v="18.4 Million"/>
    <n v="18400000"/>
    <n v="114.968"/>
    <s v="Consumer Products &amp; Services"/>
    <n v="19"/>
    <n v="20"/>
    <e v="#REF!"/>
    <n v="2004"/>
    <n v="7"/>
    <s v="Los Angeles"/>
    <s v="Los Angeles"/>
    <s v="Pasadena"/>
    <x v="9"/>
  </r>
  <r>
    <n v="3187"/>
    <s v="https://www.inc.com/profile/the-dagit-group"/>
    <s v="The Dagit Group"/>
    <s v="http://dagitgroup.com"/>
    <s v="32.1 Million"/>
    <n v="32100000"/>
    <n v="114.9096"/>
    <s v="Construction"/>
    <n v="32"/>
    <n v="18"/>
    <e v="#REF!"/>
    <n v="2006"/>
    <n v="8"/>
    <s v="Philadelphia"/>
    <s v="Philadelphia"/>
    <s v="Exton"/>
    <x v="4"/>
  </r>
  <r>
    <n v="3188"/>
    <s v="https://www.inc.com/profile/king-memory"/>
    <s v="King Memory"/>
    <s v="kingmemory.com"/>
    <s v="18.2 Million"/>
    <n v="18200000"/>
    <n v="114.8201"/>
    <s v="Computer Hardware"/>
    <n v="58"/>
    <n v="49"/>
    <e v="#REF!"/>
    <n v="2009"/>
    <n v="6"/>
    <s v="Columbus, OH"/>
    <s v="Columbus"/>
    <s v="Columbus"/>
    <x v="8"/>
  </r>
  <r>
    <n v="3189"/>
    <s v="https://www.inc.com/profile/scott-brown-media-group"/>
    <s v="Scott Brown Media Group"/>
    <s v="sbmg.com"/>
    <s v="8.5 Million"/>
    <n v="8500000"/>
    <n v="114.8082"/>
    <s v="Advertising &amp; Marketing"/>
    <n v="48"/>
    <n v="26"/>
    <e v="#REF!"/>
    <n v="2005"/>
    <n v="6"/>
    <s v="Charlotte"/>
    <s v="Charlotte"/>
    <s v="Charlotte"/>
    <x v="18"/>
  </r>
  <r>
    <n v="3190"/>
    <s v="https://www.inc.com/profile/government-marketing"/>
    <s v="Government Marketing"/>
    <s v="gmpgov.com"/>
    <s v="45.1 Million"/>
    <n v="45100000"/>
    <n v="114.7895"/>
    <s v="Government Services"/>
    <n v="15"/>
    <n v="3"/>
    <e v="#REF!"/>
    <n v="1999"/>
    <n v="3"/>
    <s v="Austin"/>
    <s v="Austin"/>
    <s v="Wimberley"/>
    <x v="2"/>
  </r>
  <r>
    <n v="3191"/>
    <s v="https://www.inc.com/profile/sanmejio"/>
    <s v="Sanmejio"/>
    <s v="flooringmaster.com"/>
    <s v="2.9 Million"/>
    <n v="2900000"/>
    <n v="114.65519999999999"/>
    <s v="Construction"/>
    <n v="13"/>
    <n v="6"/>
    <e v="#REF!"/>
    <n v="2004"/>
    <n v="1"/>
    <s v="Tampa"/>
    <s v="Tampa"/>
    <s v="Tampa"/>
    <x v="5"/>
  </r>
  <r>
    <n v="3192"/>
    <s v="https://www.inc.com/profile/benchworks"/>
    <s v="Benchworks"/>
    <s v="benchworks.com"/>
    <s v="66.9 Million"/>
    <n v="66900000.000000007"/>
    <n v="114.64449999999999"/>
    <s v="Advertising &amp; Marketing"/>
    <n v="82"/>
    <n v="61"/>
    <e v="#REF!"/>
    <n v="1991"/>
    <n v="5"/>
    <s v="Baltimore"/>
    <s v="Baltimore"/>
    <s v="Chestertown"/>
    <x v="21"/>
  </r>
  <r>
    <n v="3193"/>
    <s v="https://www.inc.com/profile/go-forth-pest-control"/>
    <s v="Go-Forth Pest Control"/>
    <s v="go-forth.com"/>
    <s v="6.7 Million"/>
    <n v="6700000"/>
    <n v="114.6407"/>
    <s v="Consumer Products &amp; Services"/>
    <n v="70"/>
    <n v="36"/>
    <e v="#REF!"/>
    <n v="1959"/>
    <n v="3"/>
    <s v=""/>
    <s v="-"/>
    <s v="High Point"/>
    <x v="18"/>
  </r>
  <r>
    <n v="3194"/>
    <s v="https://www.inc.com/profile/wmk"/>
    <s v="WMK"/>
    <s v="mobilityworks.com"/>
    <s v="514 Million"/>
    <n v="514000000"/>
    <n v="114.5471"/>
    <s v="Retail"/>
    <n v="1038"/>
    <n v="759"/>
    <e v="#REF!"/>
    <n v="1997"/>
    <n v="14"/>
    <s v=""/>
    <s v="-"/>
    <s v="Richfield"/>
    <x v="8"/>
  </r>
  <r>
    <n v="3195"/>
    <s v="https://www.inc.com/profile/placers"/>
    <s v="Placers"/>
    <s v="myplacers.com"/>
    <s v="12.1 Million"/>
    <n v="12100000"/>
    <n v="114.4235"/>
    <s v="Human Resources"/>
    <n v="850"/>
    <n v="385"/>
    <e v="#REF!"/>
    <n v="2011"/>
    <n v="6"/>
    <s v="Philadelphia"/>
    <s v="Philadelphia"/>
    <s v="Newark"/>
    <x v="44"/>
  </r>
  <r>
    <n v="3196"/>
    <s v="https://www.inc.com/profile/ussc-group"/>
    <s v="USSC Group"/>
    <s v="usscgroup.com"/>
    <s v="98 Million"/>
    <n v="98000000"/>
    <n v="114.3057"/>
    <s v="Manufacturing"/>
    <n v="152"/>
    <n v="118"/>
    <e v="#REF!"/>
    <n v="1985"/>
    <n v="1"/>
    <s v="Philadelphia"/>
    <s v="Philadelphia"/>
    <s v="Exton"/>
    <x v="4"/>
  </r>
  <r>
    <n v="3197"/>
    <s v="https://www.inc.com/profile/mailchimp"/>
    <s v="Mailchimp"/>
    <s v="mailchimp.com"/>
    <s v="600 Million"/>
    <n v="600000000"/>
    <n v="114.28570000000001"/>
    <s v="Advertising &amp; Marketing"/>
    <n v="916"/>
    <n v="450"/>
    <e v="#REF!"/>
    <n v="2001"/>
    <n v="1"/>
    <s v="Atlanta"/>
    <s v="Atlanta"/>
    <s v="Atlanta"/>
    <x v="13"/>
  </r>
  <r>
    <n v="3198"/>
    <s v="https://www.inc.com/profile/atlantic-petroleum"/>
    <s v="Atlantic Petroleum"/>
    <s v="http://atlanticpetro.com"/>
    <s v="2.2 Million"/>
    <n v="2200000"/>
    <n v="114.27460000000001"/>
    <s v="Energy"/>
    <n v="11"/>
    <n v="6"/>
    <e v="#REF!"/>
    <n v="2010"/>
    <n v="1"/>
    <s v="Houston"/>
    <s v="Houston"/>
    <s v="Houston"/>
    <x v="2"/>
  </r>
  <r>
    <n v="3199"/>
    <s v="https://www.inc.com/profile/arch-con-construction"/>
    <s v="Arch-Con Construction"/>
    <s v="arch-con.com"/>
    <s v="372.2 Million"/>
    <n v="372200000"/>
    <n v="114.2646"/>
    <s v="Construction"/>
    <n v="150"/>
    <n v="85"/>
    <e v="#REF!"/>
    <n v="2000"/>
    <n v="6"/>
    <s v="Houston"/>
    <s v="Houston"/>
    <s v="Houston"/>
    <x v="2"/>
  </r>
  <r>
    <n v="3200"/>
    <s v="https://www.inc.com/profile/llamasoft"/>
    <s v="LLamasoft"/>
    <s v="llamasoft.com"/>
    <s v="80.6 Million"/>
    <n v="80600000"/>
    <n v="114.1931"/>
    <s v="Software"/>
    <n v="545"/>
    <n v="298"/>
    <e v="#REF!"/>
    <n v="2003"/>
    <n v="5"/>
    <s v="Ann Arbor, MI"/>
    <s v="Ann Arbor"/>
    <s v="Ann Arbor"/>
    <x v="20"/>
  </r>
  <r>
    <n v="3201"/>
    <s v="https://www.inc.com/profile/zenetex"/>
    <s v="Zenetex"/>
    <s v="http://zenetex.com"/>
    <s v="188.2 Million"/>
    <n v="188200000"/>
    <n v="114.14060000000001"/>
    <s v="Government Services"/>
    <n v="1685"/>
    <n v="743"/>
    <e v="#REF!"/>
    <n v="1999"/>
    <n v="8"/>
    <s v="Washington, DC"/>
    <s v="Washington"/>
    <s v="Herndon"/>
    <x v="7"/>
  </r>
  <r>
    <n v="3202"/>
    <s v="https://www.inc.com/profile/targeted-pet-treats"/>
    <s v="Targeted Pet Treats"/>
    <s v="targetedpettreats.com"/>
    <s v="33.7 Million"/>
    <n v="33700000"/>
    <n v="114.1225"/>
    <s v="Manufacturing"/>
    <n v="340"/>
    <n v="120"/>
    <e v="#REF!"/>
    <n v="2000"/>
    <n v="3"/>
    <s v=""/>
    <s v="-"/>
    <s v="Warren"/>
    <x v="4"/>
  </r>
  <r>
    <n v="3203"/>
    <s v="https://www.inc.com/profile/generation-iron-brands"/>
    <s v="Generation Iron Brands"/>
    <s v="generationiron.com/network"/>
    <s v="2.1 Million"/>
    <n v="2100000"/>
    <n v="113.9"/>
    <s v="Media"/>
    <n v="12"/>
    <n v="3"/>
    <e v="#REF!"/>
    <n v="2014"/>
    <n v="1"/>
    <s v="New York City"/>
    <s v="New York City"/>
    <s v="New York"/>
    <x v="12"/>
  </r>
  <r>
    <n v="3204"/>
    <s v="https://www.inc.com/profile/computer-enterprises"/>
    <s v="Computer Enterprises"/>
    <s v="http://ceiamerica.com"/>
    <s v="92.4 Million"/>
    <n v="92400000"/>
    <n v="113.8643"/>
    <s v="IT System Development"/>
    <n v="574"/>
    <n v="363"/>
    <e v="#REF!"/>
    <n v="1992"/>
    <n v="5"/>
    <s v="Pittsburgh, PA"/>
    <s v="Pittsburgh"/>
    <s v="Pittsburgh"/>
    <x v="4"/>
  </r>
  <r>
    <n v="3205"/>
    <s v="https://www.inc.com/profile/telesolv-consulting"/>
    <s v="TeleSolv Consulting"/>
    <s v="telesolvconsulting.com"/>
    <s v="11.4 Million"/>
    <n v="11400000"/>
    <n v="113.77"/>
    <s v="Business Products &amp; Services"/>
    <n v="205"/>
    <n v="110"/>
    <e v="#REF!"/>
    <n v="2000"/>
    <n v="2"/>
    <s v="Washington, DC"/>
    <s v="Washington"/>
    <s v="Washington"/>
    <x v="34"/>
  </r>
  <r>
    <n v="3206"/>
    <s v="https://www.inc.com/profile/policypak"/>
    <s v="PolicyPak"/>
    <s v="policypak.com"/>
    <s v="3.8 Million"/>
    <n v="3800000"/>
    <n v="113.7139"/>
    <s v="Software"/>
    <n v="30"/>
    <n v="10"/>
    <e v="#REF!"/>
    <n v="2007"/>
    <n v="1"/>
    <s v="Philadelphia"/>
    <s v="Philadelphia"/>
    <s v="Media"/>
    <x v="4"/>
  </r>
  <r>
    <n v="3207"/>
    <s v="https://www.inc.com/profile/webfx"/>
    <s v="WebFX"/>
    <s v="webfx.com"/>
    <s v="24.4 Million"/>
    <n v="24400000"/>
    <n v="113.69589999999999"/>
    <s v="Advertising &amp; Marketing"/>
    <n v="193"/>
    <n v="83"/>
    <e v="#REF!"/>
    <n v="2006"/>
    <n v="7"/>
    <s v=""/>
    <s v="-"/>
    <s v="Harrisburg"/>
    <x v="4"/>
  </r>
  <r>
    <n v="3208"/>
    <s v="https://www.inc.com/profile/all-points-broadband"/>
    <s v="All Points Broadband"/>
    <s v="allpointsbroadband.com"/>
    <s v="5.7 Million"/>
    <n v="5700000"/>
    <n v="113.53019999999999"/>
    <s v="Telecommunications"/>
    <n v="40"/>
    <n v="11"/>
    <e v="#REF!"/>
    <n v="2014"/>
    <n v="2"/>
    <s v="Washington, DC"/>
    <s v="Washington"/>
    <s v="Leesburg"/>
    <x v="7"/>
  </r>
  <r>
    <n v="3209"/>
    <s v="https://www.inc.com/profile/ruoff-home-mortgage"/>
    <s v="Ruoff Home Mortgage"/>
    <s v="ruoff.com"/>
    <s v="102.6 Million"/>
    <n v="102600000"/>
    <n v="113.5176"/>
    <s v="Financial Services"/>
    <n v="595"/>
    <n v="287"/>
    <e v="#REF!"/>
    <n v="1984"/>
    <n v="7"/>
    <s v=""/>
    <s v="-"/>
    <s v="Fort Wayne"/>
    <x v="33"/>
  </r>
  <r>
    <n v="3210"/>
    <s v="https://www.inc.com/profile/premier-orthodontic-specialists"/>
    <s v="Premier Orthodontic Specialists"/>
    <s v="yourazbraces.com"/>
    <s v="5.3 Million"/>
    <n v="5300000"/>
    <n v="113.4524"/>
    <s v="Health"/>
    <n v="55"/>
    <n v="8"/>
    <e v="#REF!"/>
    <n v="2006"/>
    <n v="1"/>
    <s v="Phoenix"/>
    <s v="Phoenix"/>
    <s v="Chandler"/>
    <x v="0"/>
  </r>
  <r>
    <n v="3211"/>
    <s v="https://www.inc.com/profile/adsg"/>
    <s v="ADSG"/>
    <s v="accentfamilyofcompanies.com"/>
    <s v="33.2 Million"/>
    <n v="33200000.000000004"/>
    <n v="113.36839999999999"/>
    <s v="Environmental Services"/>
    <n v="20"/>
    <n v="10"/>
    <e v="#REF!"/>
    <n v="1996"/>
    <n v="1"/>
    <s v=""/>
    <s v="-"/>
    <s v="Tomball"/>
    <x v="2"/>
  </r>
  <r>
    <n v="3212"/>
    <s v="https://www.inc.com/profile/eq1-real-estate"/>
    <s v="EQ1 Real Estate"/>
    <s v="eq1re.com"/>
    <s v="4.3 Million"/>
    <n v="4300000"/>
    <n v="113.3402"/>
    <s v="Real Estate"/>
    <n v="29"/>
    <n v="15"/>
    <e v="#REF!"/>
    <n v="2013"/>
    <n v="2"/>
    <s v="San Jose"/>
    <s v="San Jose"/>
    <s v="San Jose"/>
    <x v="9"/>
  </r>
  <r>
    <n v="3213"/>
    <s v="https://www.inc.com/profile/the-ask-method-company"/>
    <s v="The ASK Method Company"/>
    <s v="askmethod.com"/>
    <s v="7.2 Million"/>
    <n v="7200000"/>
    <n v="113.3373"/>
    <s v="Education"/>
    <n v="50"/>
    <n v="5"/>
    <e v="#REF!"/>
    <n v="2009"/>
    <n v="3"/>
    <s v="Austin"/>
    <s v="Austin"/>
    <s v="Georgetown"/>
    <x v="2"/>
  </r>
  <r>
    <n v="3214"/>
    <s v="https://www.inc.com/profile/pm-hotel-group"/>
    <s v="PM Hotel Group"/>
    <s v="pmhotelgroup.com"/>
    <s v="383 Million"/>
    <n v="383000000"/>
    <n v="113.3023"/>
    <s v="Travel &amp; Hospitality"/>
    <n v="3003"/>
    <n v="1963"/>
    <e v="#REF!"/>
    <n v="1996"/>
    <n v="1"/>
    <s v="Washington, DC"/>
    <s v="Washington"/>
    <s v="Chevy Chase"/>
    <x v="21"/>
  </r>
  <r>
    <n v="3215"/>
    <s v="https://www.inc.com/profile/tucker-rose-associates"/>
    <s v="Tucker-Rose Associates"/>
    <s v="tuckerroseassociates.com"/>
    <s v="9.1 Million"/>
    <n v="9100000"/>
    <n v="113.2925"/>
    <s v="IT Management"/>
    <n v="80"/>
    <n v="30"/>
    <e v="#REF!"/>
    <n v="2008"/>
    <n v="5"/>
    <s v="San Antonio, TX"/>
    <s v="San Antonio"/>
    <s v="New Braunfels"/>
    <x v="2"/>
  </r>
  <r>
    <n v="3216"/>
    <s v="https://www.inc.com/profile/intermountain-audiology-hearing-and-brain-clinics"/>
    <s v="Intermountain Audiology Hearing and Brain Clinics"/>
    <s v="intermountainaudiology.com"/>
    <s v="6.5 Million"/>
    <n v="6500000"/>
    <n v="113.173"/>
    <s v="Health"/>
    <n v="21"/>
    <n v="8"/>
    <e v="#REF!"/>
    <n v="2014"/>
    <n v="2"/>
    <s v=""/>
    <s v="-"/>
    <s v="St. George"/>
    <x v="16"/>
  </r>
  <r>
    <n v="3217"/>
    <s v="https://www.inc.com/profile/lightfoot-mechanical"/>
    <s v="Lightfoot Mechanical"/>
    <s v="lightfootmechanical.com"/>
    <s v="9.3 Million"/>
    <n v="9300000"/>
    <n v="113.0772"/>
    <s v="Consumer Products &amp; Services"/>
    <n v="53"/>
    <n v="35"/>
    <e v="#REF!"/>
    <n v="1983"/>
    <n v="2"/>
    <s v="Dallas"/>
    <s v="Dallas"/>
    <s v="Weatherford"/>
    <x v="2"/>
  </r>
  <r>
    <n v="3218"/>
    <s v="https://www.inc.com/profile/closet-america"/>
    <s v="Closet America"/>
    <s v="closetamerica.com"/>
    <s v="15 Million"/>
    <n v="15000000"/>
    <n v="113.07559999999999"/>
    <s v="Construction"/>
    <n v="110"/>
    <n v="60"/>
    <e v="#REF!"/>
    <n v="2009"/>
    <n v="3"/>
    <s v="Washington, DC"/>
    <s v="Washington"/>
    <s v="Landover"/>
    <x v="21"/>
  </r>
  <r>
    <n v="3219"/>
    <s v="https://www.inc.com/profile/altsource"/>
    <s v="AltSource"/>
    <s v="altsrc.net"/>
    <s v="18.8 Million"/>
    <n v="18800000"/>
    <n v="113.05710000000001"/>
    <s v="Software"/>
    <n v="139"/>
    <n v="63"/>
    <e v="#REF!"/>
    <n v="2004"/>
    <n v="6"/>
    <s v=""/>
    <s v="-"/>
    <s v="Portland"/>
    <x v="40"/>
  </r>
  <r>
    <n v="3220"/>
    <s v="https://www.inc.com/profile/skyline-builders"/>
    <s v="Skyline Builders"/>
    <s v="pink-rose.com"/>
    <s v="2.3 Million"/>
    <n v="2300000"/>
    <n v="112.9924"/>
    <s v="Construction"/>
    <n v="20"/>
    <n v="8"/>
    <e v="#REF!"/>
    <n v="1999"/>
    <n v="1"/>
    <s v="Rochester, NY"/>
    <s v="Rochester"/>
    <s v="Rochester"/>
    <x v="12"/>
  </r>
  <r>
    <n v="3221"/>
    <s v="https://www.inc.com/profile/keen-decision-systems"/>
    <s v="Keen Decision Systems"/>
    <s v="keends.com"/>
    <s v="3.6 Million"/>
    <n v="3600000"/>
    <n v="112.9151"/>
    <s v="Advertising &amp; Marketing"/>
    <n v="17"/>
    <n v="3"/>
    <e v="#REF!"/>
    <n v="2010"/>
    <n v="1"/>
    <s v=""/>
    <s v="-"/>
    <s v="Durham"/>
    <x v="18"/>
  </r>
  <r>
    <n v="3222"/>
    <s v="https://www.inc.com/profile/asurint"/>
    <s v="Asurint"/>
    <s v="asurint.com"/>
    <s v="48.6 Million"/>
    <n v="48600000"/>
    <n v="112.90730000000001"/>
    <s v="Business Products &amp; Services"/>
    <n v="350"/>
    <n v="200"/>
    <e v="#REF!"/>
    <n v="2004"/>
    <n v="5"/>
    <s v="Cleveland"/>
    <s v="Cleveland"/>
    <s v="Cleveland"/>
    <x v="8"/>
  </r>
  <r>
    <n v="3223"/>
    <s v="https://www.inc.com/profile/healthy-spot"/>
    <s v="Healthy Spot"/>
    <s v="healthyspot.com"/>
    <s v="24 Million"/>
    <n v="24000000"/>
    <n v="112.88039999999999"/>
    <s v="Retail"/>
    <n v="322"/>
    <n v="185"/>
    <e v="#REF!"/>
    <n v="2008"/>
    <n v="1"/>
    <s v="Los Angeles"/>
    <s v="Los Angeles"/>
    <s v="Culver City"/>
    <x v="9"/>
  </r>
  <r>
    <n v="3224"/>
    <s v="https://www.inc.com/profile/conveyiq"/>
    <s v="ConveyIQ"/>
    <s v="conveyiq.com"/>
    <s v="2.5 Million"/>
    <n v="2500000"/>
    <n v="112.8704"/>
    <s v="Software"/>
    <n v="35"/>
    <n v="31"/>
    <e v="#REF!"/>
    <n v="2012"/>
    <n v="1"/>
    <s v="New York City"/>
    <s v="New York City"/>
    <s v="New York"/>
    <x v="12"/>
  </r>
  <r>
    <n v="3225"/>
    <s v="https://www.inc.com/profile/builders-choice"/>
    <s v="Builder's Choice"/>
    <s v="bldrschoice.com"/>
    <s v="29.5 Million"/>
    <n v="29500000"/>
    <n v="112.849"/>
    <s v="Construction"/>
    <n v="51"/>
    <n v="29"/>
    <e v="#REF!"/>
    <n v="1999"/>
    <n v="3"/>
    <s v="Houston"/>
    <s v="Houston"/>
    <s v="Houston"/>
    <x v="2"/>
  </r>
  <r>
    <n v="3226"/>
    <s v="https://www.inc.com/profile/the-spur-group"/>
    <s v="The Spur Group"/>
    <s v="thespurgroup.com"/>
    <s v="29 Million"/>
    <n v="29000000"/>
    <n v="112.7735"/>
    <s v="Business Products &amp; Services"/>
    <n v="183"/>
    <n v="79"/>
    <e v="#REF!"/>
    <n v="2013"/>
    <n v="4"/>
    <s v="Seattle"/>
    <s v="Seattle"/>
    <s v="Redmond"/>
    <x v="11"/>
  </r>
  <r>
    <n v="3227"/>
    <s v="https://www.inc.com/profile/buildium"/>
    <s v="Buildium"/>
    <s v="buildium.com"/>
    <s v="41.4 Million"/>
    <n v="41400000"/>
    <n v="112.6896"/>
    <s v="Software"/>
    <n v="223"/>
    <n v="136"/>
    <e v="#REF!"/>
    <n v="2004"/>
    <n v="8"/>
    <s v="Boston"/>
    <s v="Boston"/>
    <s v="Boston"/>
    <x v="24"/>
  </r>
  <r>
    <n v="3228"/>
    <s v="https://www.inc.com/profile/argi-financial-group"/>
    <s v="ARGI Financial Group"/>
    <s v="argi.net"/>
    <s v="26.7 Million"/>
    <n v="26700000"/>
    <n v="112.5778"/>
    <s v="Financial Services"/>
    <n v="149"/>
    <n v="82"/>
    <e v="#REF!"/>
    <n v="1995"/>
    <n v="11"/>
    <s v="Louisville/Jefferson County, KY-IN"/>
    <s v="Louisville/Jefferson County"/>
    <s v="Louisville"/>
    <x v="14"/>
  </r>
  <r>
    <n v="3229"/>
    <s v="https://www.inc.com/profile/giltner-logistics"/>
    <s v="Giltner Logistics"/>
    <s v="giltner.com"/>
    <s v="209.6 Million"/>
    <n v="209600000"/>
    <n v="112.5247"/>
    <s v="Logistics &amp; Transportation"/>
    <n v="90"/>
    <n v="50"/>
    <e v="#REF!"/>
    <n v="2000"/>
    <n v="4"/>
    <s v=""/>
    <s v="-"/>
    <s v="Twin Falls"/>
    <x v="15"/>
  </r>
  <r>
    <n v="3230"/>
    <s v="https://www.inc.com/profile/abco-systems"/>
    <s v="ABCO Systems"/>
    <s v="abcosystems.net"/>
    <s v="23.9 Million"/>
    <n v="23900000"/>
    <n v="112.4558"/>
    <s v="Construction"/>
    <n v="20"/>
    <n v="10"/>
    <e v="#REF!"/>
    <n v="2003"/>
    <n v="2"/>
    <s v="New York City"/>
    <s v="New York City"/>
    <s v="BELLEVILLE"/>
    <x v="6"/>
  </r>
  <r>
    <n v="3231"/>
    <s v="https://www.inc.com/profile/avio-consulting"/>
    <s v="AVIO Consulting"/>
    <s v="avioconsulting.com"/>
    <s v="9.6 Million"/>
    <n v="9600000"/>
    <n v="112.4324"/>
    <s v="IT System Development"/>
    <n v="39"/>
    <n v="18"/>
    <e v="#REF!"/>
    <n v="2007"/>
    <n v="1"/>
    <s v="Dallas"/>
    <s v="Dallas"/>
    <s v="Addison"/>
    <x v="2"/>
  </r>
  <r>
    <n v="3232"/>
    <s v="https://www.inc.com/profile/gateway-mortgage-group"/>
    <s v="Gateway Mortgage Group"/>
    <s v="gatewayloan.com"/>
    <s v="276.7 Million"/>
    <n v="276700000"/>
    <n v="112.4089"/>
    <s v="Financial Services"/>
    <n v="1200"/>
    <n v="650"/>
    <e v="#REF!"/>
    <n v="2000"/>
    <n v="9"/>
    <s v="Tulsa, OK"/>
    <s v="Tulsa"/>
    <s v="Jenks"/>
    <x v="42"/>
  </r>
  <r>
    <n v="3233"/>
    <s v="https://www.inc.com/profile/averhealth"/>
    <s v="Averhealth"/>
    <s v="averhealth.com"/>
    <s v="17.8 Million"/>
    <n v="17800000"/>
    <n v="112.3571"/>
    <s v="Health"/>
    <n v="227"/>
    <n v="101"/>
    <e v="#REF!"/>
    <n v="1995"/>
    <n v="1"/>
    <s v="Richmond, VA"/>
    <s v="Richmond"/>
    <s v="Richmond"/>
    <x v="7"/>
  </r>
  <r>
    <n v="3234"/>
    <s v="https://www.inc.com/profile/titus-talent-strategies"/>
    <s v="Titus Talent Strategies"/>
    <s v="titustalent.com"/>
    <s v="9.2 Million"/>
    <n v="9200000"/>
    <n v="112.2928"/>
    <s v="Human Resources"/>
    <n v="75"/>
    <n v="25"/>
    <e v="#REF!"/>
    <n v="2015"/>
    <n v="1"/>
    <s v="Milwaukee"/>
    <s v="Milwaukee"/>
    <s v="Milwaukee"/>
    <x v="19"/>
  </r>
  <r>
    <n v="3235"/>
    <s v="https://www.inc.com/profile/backblaze"/>
    <s v="Backblaze"/>
    <s v="backblaze.com"/>
    <s v="29.9 Million"/>
    <n v="29900000"/>
    <n v="112.26139999999999"/>
    <s v="Software"/>
    <n v="89"/>
    <n v="26"/>
    <e v="#REF!"/>
    <n v="2007"/>
    <n v="2"/>
    <s v="San Francisco"/>
    <s v="San Francisco"/>
    <s v="San Mateo"/>
    <x v="9"/>
  </r>
  <r>
    <n v="3236"/>
    <s v="https://www.inc.com/profile/reveleer"/>
    <s v="Reveleer"/>
    <s v="http://healthdatavision.com"/>
    <s v="6.8 Million"/>
    <n v="6800000"/>
    <n v="112.194"/>
    <s v="Health"/>
    <n v="74"/>
    <n v="16"/>
    <e v="#REF!"/>
    <n v="2009"/>
    <n v="1"/>
    <s v="Los Angeles"/>
    <s v="Los Angeles"/>
    <s v="Glendale"/>
    <x v="9"/>
  </r>
  <r>
    <n v="3237"/>
    <s v="https://www.inc.com/profile/seek-thermal"/>
    <s v="Seek Thermal"/>
    <s v="thermal.com"/>
    <s v="27.6 Million"/>
    <n v="27600000"/>
    <n v="112.1897"/>
    <s v="Manufacturing"/>
    <n v="100"/>
    <n v="50"/>
    <e v="#REF!"/>
    <n v="2012"/>
    <n v="1"/>
    <s v=""/>
    <s v="-"/>
    <s v="Santa Barbara"/>
    <x v="9"/>
  </r>
  <r>
    <n v="3238"/>
    <s v="https://www.inc.com/profile/johnson-consulting-group"/>
    <s v="Johnson Consulting Group"/>
    <s v="johnsonconsulting.com"/>
    <s v="9 Million"/>
    <n v="9000000"/>
    <n v="112.18640000000001"/>
    <s v="Business Products &amp; Services"/>
    <n v="38"/>
    <n v="30"/>
    <e v="#REF!"/>
    <n v="1997"/>
    <n v="2"/>
    <s v="Phoenix"/>
    <s v="Phoenix"/>
    <s v="Scottsdale"/>
    <x v="0"/>
  </r>
  <r>
    <n v="3239"/>
    <s v="https://www.inc.com/profile/optomi"/>
    <s v="Optomi"/>
    <s v="optomiservices.com"/>
    <s v="65.9 Million"/>
    <n v="65900000.000000007"/>
    <n v="112.16160000000001"/>
    <s v="Human Resources"/>
    <n v="150"/>
    <n v="61"/>
    <e v="#REF!"/>
    <n v="2012"/>
    <n v="3"/>
    <s v="Atlanta"/>
    <s v="Atlanta"/>
    <s v="Atlanta"/>
    <x v="13"/>
  </r>
  <r>
    <n v="3240"/>
    <s v="https://www.inc.com/profile/optimum-employer-solutions"/>
    <s v="Optimum Employer Solutions"/>
    <s v="http://optimumhr.net"/>
    <s v="25.6 Million"/>
    <n v="25600000"/>
    <n v="112.1448"/>
    <s v="Human Resources"/>
    <n v="21"/>
    <n v="14"/>
    <e v="#REF!"/>
    <n v="2007"/>
    <n v="9"/>
    <s v="Los Angeles"/>
    <s v="Los Angeles"/>
    <s v="Santa Ana"/>
    <x v="9"/>
  </r>
  <r>
    <n v="3241"/>
    <s v="https://www.inc.com/profile/avanath-capital-management"/>
    <s v="Avanath Capital Management"/>
    <s v="avanath.com"/>
    <s v="9.2 Million"/>
    <n v="9200000"/>
    <n v="112.10420000000001"/>
    <s v="Real Estate"/>
    <n v="209"/>
    <n v="58"/>
    <e v="#REF!"/>
    <n v="2008"/>
    <n v="2"/>
    <s v="Los Angeles"/>
    <s v="Los Angeles"/>
    <s v="Irvine"/>
    <x v="9"/>
  </r>
  <r>
    <n v="3242"/>
    <s v="https://www.inc.com/profile/simulation-technologies"/>
    <s v="Simulation Technologies"/>
    <s v="simtechinc.com"/>
    <s v="31.6 Million"/>
    <n v="31600000"/>
    <n v="112.0966"/>
    <s v="Engineering"/>
    <n v="162"/>
    <n v="99"/>
    <e v="#REF!"/>
    <n v="1983"/>
    <n v="2"/>
    <s v="Huntsville, AL"/>
    <s v="Huntsville"/>
    <s v="Huntsville"/>
    <x v="23"/>
  </r>
  <r>
    <n v="3243"/>
    <s v="https://www.inc.com/profile/b-unlimited"/>
    <s v="B-Unlimited"/>
    <s v="b-unlimited.com"/>
    <s v="9.4 Million"/>
    <n v="9400000"/>
    <n v="112.011"/>
    <s v="Advertising &amp; Marketing"/>
    <n v="86"/>
    <n v="30"/>
    <e v="#REF!"/>
    <n v="1994"/>
    <n v="4"/>
    <s v=""/>
    <s v="-"/>
    <s v="Fayetteville"/>
    <x v="43"/>
  </r>
  <r>
    <n v="3244"/>
    <s v="https://www.inc.com/profile/alliance-executive-search"/>
    <s v="Alliance Executive Search"/>
    <s v="allianceexec.com"/>
    <s v="6.6 Million"/>
    <n v="6600000"/>
    <n v="111.9967"/>
    <s v="Human Resources"/>
    <n v="55"/>
    <n v="20"/>
    <e v="#REF!"/>
    <n v="2011"/>
    <n v="3"/>
    <s v="Washington, DC"/>
    <s v="Washington"/>
    <s v="Vienna"/>
    <x v="7"/>
  </r>
  <r>
    <n v="3245"/>
    <s v="https://www.inc.com/profile/mid-valley-it"/>
    <s v="Mid Valley IT"/>
    <s v="midvalleyit.com"/>
    <s v="2.7 Million"/>
    <n v="2700000"/>
    <n v="111.9337"/>
    <s v="IT Management"/>
    <n v="16"/>
    <n v="10"/>
    <e v="#REF!"/>
    <n v="2007"/>
    <n v="2"/>
    <s v=""/>
    <s v="-"/>
    <s v="Turlock"/>
    <x v="9"/>
  </r>
  <r>
    <n v="3246"/>
    <s v="https://www.inc.com/profile/bridgepoint-construction"/>
    <s v="BridgePoint Construction"/>
    <s v="bridgepointnc.com"/>
    <s v="14.4 Million"/>
    <n v="14400000"/>
    <n v="111.9134"/>
    <s v="Construction"/>
    <n v="120"/>
    <n v="55"/>
    <e v="#REF!"/>
    <n v="2007"/>
    <n v="3"/>
    <s v="Durham, NC"/>
    <s v="Durham"/>
    <s v="DURHAM"/>
    <x v="18"/>
  </r>
  <r>
    <n v="3247"/>
    <s v="https://www.inc.com/profile/deca-dental-group"/>
    <s v="DECA Dental Group"/>
    <s v="decadental.com"/>
    <s v="87 Million"/>
    <n v="87000000"/>
    <n v="111.90009999999999"/>
    <s v="Health"/>
    <n v="750"/>
    <n v="500"/>
    <e v="#REF!"/>
    <n v="2008"/>
    <n v="4"/>
    <s v="Dallas"/>
    <s v="Dallas"/>
    <s v="Dallas"/>
    <x v="2"/>
  </r>
  <r>
    <n v="3248"/>
    <s v="https://www.inc.com/profile/mediafly"/>
    <s v="Mediafly"/>
    <s v="mediafly.com"/>
    <s v="10.6 Million"/>
    <n v="10600000"/>
    <n v="111.8725"/>
    <s v="Software"/>
    <n v="75"/>
    <n v="25"/>
    <e v="#REF!"/>
    <n v="2006"/>
    <n v="6"/>
    <s v="Chicago"/>
    <s v="Chicago"/>
    <s v="Chicago"/>
    <x v="27"/>
  </r>
  <r>
    <n v="3249"/>
    <s v="https://www.inc.com/profile/greenview-lawns"/>
    <s v="Greenview Lawns"/>
    <s v="greenviewlawnsinc.com"/>
    <s v="3.8 Million"/>
    <n v="3800000"/>
    <n v="111.75879999999999"/>
    <s v="Construction"/>
    <n v="40"/>
    <n v="20"/>
    <e v="#REF!"/>
    <n v="2004"/>
    <n v="1"/>
    <s v=""/>
    <s v="-"/>
    <s v="Fort Smith"/>
    <x v="43"/>
  </r>
  <r>
    <n v="3250"/>
    <s v="https://www.inc.com/profile/binc"/>
    <s v="Binc"/>
    <s v="bincsearch.com"/>
    <s v="12.6 Million"/>
    <n v="12600000"/>
    <n v="111.7286"/>
    <s v="Human Resources"/>
    <n v="93"/>
    <n v="34"/>
    <e v="#REF!"/>
    <n v="2002"/>
    <n v="1"/>
    <s v="San Francisco"/>
    <s v="San Francisco"/>
    <s v="San Francisco"/>
    <x v="9"/>
  </r>
  <r>
    <n v="3251"/>
    <s v="https://www.inc.com/profile/verblio"/>
    <s v="Verblio"/>
    <s v="verblio.com"/>
    <s v="3.1 Million"/>
    <n v="3100000"/>
    <n v="111.7255"/>
    <s v="Advertising &amp; Marketing"/>
    <n v="11"/>
    <n v="9"/>
    <e v="#REF!"/>
    <n v="2011"/>
    <n v="1"/>
    <s v="Boulder, CO"/>
    <s v="Boulder"/>
    <s v="Boulder"/>
    <x v="10"/>
  </r>
  <r>
    <n v="3252"/>
    <s v="https://www.inc.com/profile/bedroc"/>
    <s v="Bedroc"/>
    <s v="bedroc.com"/>
    <s v="65.5 Million"/>
    <n v="65500000"/>
    <n v="111.60599999999999"/>
    <s v="IT System Development"/>
    <n v="87"/>
    <n v="25"/>
    <e v="#REF!"/>
    <n v="2009"/>
    <n v="3"/>
    <s v="Nashville"/>
    <s v="Nashville"/>
    <s v="Nashville"/>
    <x v="1"/>
  </r>
  <r>
    <n v="3253"/>
    <s v="https://www.inc.com/profile/status-labs"/>
    <s v="Status Labs"/>
    <s v="statuslabs.com"/>
    <s v="11.4 Million"/>
    <n v="11400000"/>
    <n v="111.6007"/>
    <s v="Advertising &amp; Marketing"/>
    <n v="50"/>
    <n v="28"/>
    <e v="#REF!"/>
    <n v="2012"/>
    <n v="4"/>
    <s v="Austin"/>
    <s v="Austin"/>
    <s v="Austin"/>
    <x v="2"/>
  </r>
  <r>
    <n v="3254"/>
    <s v="https://www.inc.com/profile/sterling-site-access-solutions"/>
    <s v="Sterling Site Access Solutions"/>
    <s v="sterlingsolutions.com"/>
    <s v="240.8 Million"/>
    <n v="240800000"/>
    <n v="111.5009"/>
    <s v="Business Products &amp; Services"/>
    <n v="400"/>
    <n v="186"/>
    <e v="#REF!"/>
    <n v="1949"/>
    <n v="1"/>
    <s v="Chicago"/>
    <s v="Chicago"/>
    <s v="Phoenix"/>
    <x v="27"/>
  </r>
  <r>
    <n v="3255"/>
    <s v="https://www.inc.com/profile/assisting-hands-home-care"/>
    <s v="Assisting Hands Home Care"/>
    <s v="assistinghands.com"/>
    <s v="66.1 Million"/>
    <n v="66099999.999999993"/>
    <n v="111.3998"/>
    <s v="Health"/>
    <n v="9"/>
    <n v="6"/>
    <e v="#REF!"/>
    <n v="2006"/>
    <n v="2"/>
    <s v="Boise City-Nampa, ID"/>
    <s v="Boise City-Nampa"/>
    <s v="Nampa"/>
    <x v="15"/>
  </r>
  <r>
    <n v="3256"/>
    <s v="https://www.inc.com/profile/interactive-entertainment-group"/>
    <s v="Interactive Entertainment Group"/>
    <s v="interactiveparty.com"/>
    <s v="3.8 Million"/>
    <n v="3800000"/>
    <n v="111.34010000000001"/>
    <s v="Business Products &amp; Services"/>
    <n v="45"/>
    <n v="20"/>
    <e v="#REF!"/>
    <n v="2011"/>
    <n v="2"/>
    <s v="New York City"/>
    <s v="New York City"/>
    <s v="Hauppauge"/>
    <x v="12"/>
  </r>
  <r>
    <n v="3257"/>
    <s v="https://www.inc.com/profile/hydra-flex"/>
    <s v="Hydra-Flex"/>
    <s v="hydraflexinc.com"/>
    <s v="20.1 Million"/>
    <n v="20100000"/>
    <n v="111.28100000000001"/>
    <s v="Manufacturing"/>
    <n v="66"/>
    <n v="33"/>
    <e v="#REF!"/>
    <n v="2002"/>
    <n v="6"/>
    <s v="Minneapolis"/>
    <s v="Minneapolis"/>
    <s v="Eagan"/>
    <x v="22"/>
  </r>
  <r>
    <n v="3258"/>
    <s v="https://www.inc.com/profile/watters-international-realty"/>
    <s v="Watters International Realty"/>
    <s v="austintexasrealestate.com"/>
    <s v="7 Million"/>
    <n v="7000000"/>
    <n v="111.1739"/>
    <s v="Real Estate"/>
    <n v="71"/>
    <n v="25"/>
    <e v="#REF!"/>
    <n v="2010"/>
    <n v="1"/>
    <s v="Austin"/>
    <s v="Austin"/>
    <s v="Austin"/>
    <x v="2"/>
  </r>
  <r>
    <n v="3259"/>
    <s v="https://www.inc.com/profile/masspay"/>
    <s v="MassPay"/>
    <s v="masspaysolutions.com"/>
    <s v="6.4 Million"/>
    <n v="6400000"/>
    <n v="111.14409999999999"/>
    <s v="Human Resources"/>
    <n v="58"/>
    <n v="25"/>
    <e v="#REF!"/>
    <n v="2004"/>
    <n v="6"/>
    <s v="Boston"/>
    <s v="Boston"/>
    <s v="Beverly"/>
    <x v="24"/>
  </r>
  <r>
    <n v="3260"/>
    <s v="https://www.inc.com/profile/convergint-technologies"/>
    <s v="Convergint Technologies"/>
    <s v="convergint.com"/>
    <s v="990.6 Million"/>
    <n v="990600000"/>
    <n v="111.14100000000001"/>
    <s v="Security"/>
    <n v="4112"/>
    <n v="2136"/>
    <e v="#REF!"/>
    <n v="2001"/>
    <n v="3"/>
    <s v="Chicago"/>
    <s v="Chicago"/>
    <s v="Schaumberg"/>
    <x v="27"/>
  </r>
  <r>
    <n v="3261"/>
    <s v="https://www.inc.com/profile/blue-door-consulting"/>
    <s v="Blue Door Consulting"/>
    <s v="bluedoorconsulting.com"/>
    <s v="3.4 Million"/>
    <n v="3400000"/>
    <n v="111.0335"/>
    <s v="Advertising &amp; Marketing"/>
    <n v="34"/>
    <n v="17"/>
    <e v="#REF!"/>
    <n v="2002"/>
    <n v="2"/>
    <s v=""/>
    <s v="-"/>
    <s v="Oshkosh"/>
    <x v="19"/>
  </r>
  <r>
    <n v="3262"/>
    <s v="https://www.inc.com/profile/mail-shark"/>
    <s v="Mail Shark"/>
    <s v="themailshark.com"/>
    <s v="30.6 Million"/>
    <n v="30600000"/>
    <n v="111.026"/>
    <s v="Advertising &amp; Marketing"/>
    <n v="100"/>
    <n v="44"/>
    <e v="#REF!"/>
    <n v="2008"/>
    <n v="8"/>
    <s v=""/>
    <s v="-"/>
    <s v="Mohnton"/>
    <x v="4"/>
  </r>
  <r>
    <n v="3263"/>
    <s v="https://www.inc.com/profile/optifuse"/>
    <s v="OptiFuse"/>
    <s v="optifuse.com"/>
    <s v="5.2 Million"/>
    <n v="5200000"/>
    <n v="110.9888"/>
    <s v="Manufacturing"/>
    <n v="16"/>
    <n v="9"/>
    <e v="#REF!"/>
    <n v="2000"/>
    <n v="5"/>
    <s v="San Diego"/>
    <s v="San Diego"/>
    <s v="El Cajon"/>
    <x v="9"/>
  </r>
  <r>
    <n v="3264"/>
    <s v="https://www.inc.com/profile/poulton-associates"/>
    <s v="Poulton Associates"/>
    <s v="poulton.com"/>
    <s v="14.4 Million"/>
    <n v="14400000"/>
    <n v="110.9881"/>
    <s v="Insurance"/>
    <n v="31"/>
    <n v="21"/>
    <e v="#REF!"/>
    <n v="1990"/>
    <n v="4"/>
    <s v="Salt Lake City"/>
    <s v="Salt Lake City"/>
    <s v="Salt Lake City"/>
    <x v="16"/>
  </r>
  <r>
    <n v="3265"/>
    <s v="https://www.inc.com/profile/hire-dynamics"/>
    <s v="Hire Dynamics"/>
    <s v="hiredynamics.com"/>
    <s v="219.6 Million"/>
    <n v="219600000"/>
    <n v="110.9224"/>
    <s v="Human Resources"/>
    <n v="258"/>
    <n v="131"/>
    <e v="#REF!"/>
    <n v="2001"/>
    <n v="9"/>
    <s v="Atlanta"/>
    <s v="Atlanta"/>
    <s v="Duluth"/>
    <x v="13"/>
  </r>
  <r>
    <n v="3266"/>
    <s v="https://www.inc.com/profile/icims"/>
    <s v="iCIMS"/>
    <s v="icims.com"/>
    <s v="178.7 Million"/>
    <n v="178700000"/>
    <n v="110.8883"/>
    <s v="Software"/>
    <n v="800"/>
    <n v="535"/>
    <e v="#REF!"/>
    <n v="2000"/>
    <n v="13"/>
    <s v="New York City"/>
    <s v="New York City"/>
    <s v="Holmdel"/>
    <x v="6"/>
  </r>
  <r>
    <n v="3267"/>
    <s v="https://www.inc.com/profile/dermacare-hampton-roads"/>
    <s v="Dermacare Hampton Roads"/>
    <s v="dermacarehr.com"/>
    <s v="2.3 Million"/>
    <n v="2300000"/>
    <n v="110.86799999999999"/>
    <s v="Health"/>
    <n v="14"/>
    <n v="9"/>
    <e v="#REF!"/>
    <n v="2006"/>
    <n v="1"/>
    <s v="Virginia Beach"/>
    <s v="Virginia Beach"/>
    <s v="Chesapeake"/>
    <x v="7"/>
  </r>
  <r>
    <n v="3268"/>
    <s v="https://www.inc.com/profile/aladtec"/>
    <s v="Aladtec"/>
    <s v="aladtec.com"/>
    <s v="6.8 Million"/>
    <n v="6800000"/>
    <n v="110.8365"/>
    <s v="Software"/>
    <n v="39"/>
    <n v="32"/>
    <e v="#REF!"/>
    <n v="2005"/>
    <n v="5"/>
    <s v="Minneapolis"/>
    <s v="Minneapolis"/>
    <s v="River Falls"/>
    <x v="19"/>
  </r>
  <r>
    <n v="3269"/>
    <s v="https://www.inc.com/profile/bodycentral-physical-therapy"/>
    <s v="Bodycentral Physical Therapy"/>
    <s v="bodycentralpt.net"/>
    <s v="6.4 Million"/>
    <n v="6400000"/>
    <n v="110.7257"/>
    <s v="Health"/>
    <n v="113"/>
    <n v="50"/>
    <e v="#REF!"/>
    <n v="2001"/>
    <n v="3"/>
    <s v=""/>
    <s v="-"/>
    <s v="tucson"/>
    <x v="0"/>
  </r>
  <r>
    <n v="3270"/>
    <s v="https://www.inc.com/profile/victra"/>
    <s v="Victra"/>
    <s v="http://victra.com"/>
    <s v="1.5 Billion"/>
    <n v="1500000"/>
    <n v="110.70959999999999"/>
    <s v="Retail"/>
    <n v="5000"/>
    <n v="4500"/>
    <e v="#REF!"/>
    <n v="1996"/>
    <n v="9"/>
    <s v="Raleigh, NC"/>
    <s v="Raleigh"/>
    <s v="Raleigh"/>
    <x v="18"/>
  </r>
  <r>
    <n v="3271"/>
    <s v="https://www.inc.com/profile/curriculum-associates"/>
    <s v="Curriculum Associates"/>
    <s v="curriculumassociates.com"/>
    <s v="233.2 Million"/>
    <n v="233200000"/>
    <n v="110.6665"/>
    <s v="Education"/>
    <n v="917"/>
    <n v="514"/>
    <e v="#REF!"/>
    <n v="1969"/>
    <n v="5"/>
    <s v="Boston"/>
    <s v="Boston"/>
    <s v="North Billerica"/>
    <x v="24"/>
  </r>
  <r>
    <n v="3272"/>
    <s v="https://www.inc.com/profile/fingerpaint"/>
    <s v="Fingerpaint"/>
    <s v="fingerpaint.com"/>
    <s v="44.8 Million"/>
    <n v="44800000"/>
    <n v="110.6289"/>
    <s v="Advertising &amp; Marketing"/>
    <n v="220"/>
    <n v="160"/>
    <e v="#REF!"/>
    <n v="2008"/>
    <n v="7"/>
    <s v="Albany-Schenectady-Troy, NY"/>
    <s v="Albany-Schenectady-Troy"/>
    <s v="Saratoga Springs"/>
    <x v="12"/>
  </r>
  <r>
    <n v="3273"/>
    <s v="https://www.inc.com/profile/prosek-partners"/>
    <s v="Prosek Partners"/>
    <s v="prosek.com"/>
    <s v="50.3 Million"/>
    <n v="50300000"/>
    <n v="110.55159999999999"/>
    <s v="Advertising &amp; Marketing"/>
    <n v="161"/>
    <n v="93"/>
    <e v="#REF!"/>
    <n v="1991"/>
    <n v="10"/>
    <s v="New York City"/>
    <s v="New York City"/>
    <s v="New York"/>
    <x v="12"/>
  </r>
  <r>
    <n v="3274"/>
    <s v="https://www.inc.com/profile/walker-sands"/>
    <s v="Walker Sands"/>
    <s v="walkersands.com"/>
    <s v="15.6 Million"/>
    <n v="15600000"/>
    <n v="110.5449"/>
    <s v="Advertising &amp; Marketing"/>
    <n v="114"/>
    <n v="61"/>
    <e v="#REF!"/>
    <n v="2001"/>
    <n v="7"/>
    <s v="Chicago"/>
    <s v="Chicago"/>
    <s v="Chicago"/>
    <x v="27"/>
  </r>
  <r>
    <n v="3275"/>
    <s v="https://www.inc.com/profile/mabbett-associates"/>
    <s v="Mabbett &amp; Associates"/>
    <s v="mabbett.com"/>
    <s v="11.7 Million"/>
    <n v="11700000"/>
    <n v="110.4584"/>
    <s v="Environmental Services"/>
    <n v="47"/>
    <n v="29"/>
    <e v="#REF!"/>
    <n v="1980"/>
    <n v="5"/>
    <s v="Boston"/>
    <s v="Boston"/>
    <s v="Bedford"/>
    <x v="24"/>
  </r>
  <r>
    <n v="3276"/>
    <s v="https://www.inc.com/profile/dom-tom"/>
    <s v="Dom &amp; Tom"/>
    <s v="domandtom.com"/>
    <s v="12.3 Million"/>
    <n v="12300000"/>
    <n v="110.4096"/>
    <s v="Software"/>
    <n v="67"/>
    <n v="40"/>
    <e v="#REF!"/>
    <n v="2009"/>
    <n v="6"/>
    <s v="New York City"/>
    <s v="New York City"/>
    <s v="New York"/>
    <x v="12"/>
  </r>
  <r>
    <n v="3277"/>
    <s v="https://www.inc.com/profile/rock-the-house-entertainment"/>
    <s v="Rock The House Entertainment"/>
    <s v="rockthehouse.com"/>
    <s v="6.4 Million"/>
    <n v="6400000"/>
    <n v="110.29559999999999"/>
    <s v="Travel &amp; Hospitality"/>
    <n v="131"/>
    <n v="77"/>
    <e v="#REF!"/>
    <n v="1999"/>
    <n v="1"/>
    <s v="Cleveland"/>
    <s v="Cleveland"/>
    <s v="Oakwood Village"/>
    <x v="8"/>
  </r>
  <r>
    <n v="3278"/>
    <s v="https://www.inc.com/profile/incapsulate"/>
    <s v="Incapsulate"/>
    <s v="incapsulate.com"/>
    <s v="15.6 Million"/>
    <n v="15600000"/>
    <n v="110.2749"/>
    <s v="IT Management"/>
    <n v="158"/>
    <n v="28"/>
    <e v="#REF!"/>
    <n v="2008"/>
    <n v="1"/>
    <s v="Washington, DC"/>
    <s v="Washington"/>
    <s v="Washington"/>
    <x v="34"/>
  </r>
  <r>
    <n v="3279"/>
    <s v="https://www.inc.com/profile/dominion-payroll"/>
    <s v="Dominion Payroll"/>
    <s v="dominionpayroll.com"/>
    <s v="17.7 Million"/>
    <n v="17700000"/>
    <n v="110.1746"/>
    <s v="Human Resources"/>
    <n v="99"/>
    <n v="52"/>
    <e v="#REF!"/>
    <n v="2002"/>
    <n v="10"/>
    <s v="Richmond, VA"/>
    <s v="Richmond"/>
    <s v="Richmond"/>
    <x v="7"/>
  </r>
  <r>
    <n v="3280"/>
    <s v="https://www.inc.com/profile/the-hennessey-group"/>
    <s v="The Hennessey Group"/>
    <s v="thehennesseygroup.com"/>
    <s v="8.8 Million"/>
    <n v="8800000"/>
    <n v="110.13249999999999"/>
    <s v="Business Products &amp; Services"/>
    <n v="22"/>
    <n v="10"/>
    <e v="#REF!"/>
    <n v="2012"/>
    <n v="2"/>
    <s v=""/>
    <s v="-"/>
    <s v="Midland"/>
    <x v="2"/>
  </r>
  <r>
    <n v="3281"/>
    <s v="https://www.inc.com/profile/freeit-data-solutions"/>
    <s v="Freeit Data Solutions"/>
    <s v="freeitdata.com"/>
    <s v="16.7 Million"/>
    <n v="16700000"/>
    <n v="110.0878"/>
    <s v="IT Management"/>
    <n v="11"/>
    <n v="7"/>
    <e v="#REF!"/>
    <n v="2010"/>
    <n v="5"/>
    <s v="Austin"/>
    <s v="Austin"/>
    <s v="Austin"/>
    <x v="2"/>
  </r>
  <r>
    <n v="3282"/>
    <s v="https://www.inc.com/profile/w-services-group"/>
    <s v="W Services Group"/>
    <s v="wservices.com"/>
    <s v="43.1 Million"/>
    <n v="43100000"/>
    <n v="110.0844"/>
    <s v="Business Products &amp; Services"/>
    <n v="240"/>
    <n v="225"/>
    <e v="#REF!"/>
    <n v="2009"/>
    <n v="2"/>
    <s v="New York City"/>
    <s v="New York City"/>
    <s v="Hauppauge"/>
    <x v="12"/>
  </r>
  <r>
    <n v="3283"/>
    <s v="https://www.inc.com/profile/all-filters"/>
    <s v="All Filters"/>
    <s v="allfilters.com"/>
    <s v="7.8 Million"/>
    <n v="7800000"/>
    <n v="110.027"/>
    <s v="Retail"/>
    <n v="12"/>
    <n v="6"/>
    <e v="#REF!"/>
    <n v="2009"/>
    <n v="3"/>
    <s v="Salt Lake City"/>
    <s v="Salt Lake City"/>
    <s v="Salt Lake City"/>
    <x v="16"/>
  </r>
  <r>
    <n v="3284"/>
    <s v="https://www.inc.com/profile/intercontinental-capital-group"/>
    <s v="Intercontinental Capital Group"/>
    <s v="intercontinentalcapital.com"/>
    <s v="69.5 Million"/>
    <n v="69500000"/>
    <n v="110.0264"/>
    <s v="Financial Services"/>
    <n v="400"/>
    <n v="240"/>
    <e v="#REF!"/>
    <n v="2005"/>
    <n v="1"/>
    <s v="New York City"/>
    <s v="New York City"/>
    <s v="MELVILLE"/>
    <x v="12"/>
  </r>
  <r>
    <n v="3285"/>
    <s v="https://www.inc.com/profile/arctic-supplies"/>
    <s v="Arctic Supplies"/>
    <s v="arcticsupplies.com"/>
    <s v="3 Million"/>
    <n v="3000000"/>
    <n v="109.9464"/>
    <s v="Food &amp; Beverage"/>
    <n v="4"/>
    <n v="1"/>
    <e v="#REF!"/>
    <n v="2012"/>
    <n v="2"/>
    <s v="Tampa"/>
    <s v="Tampa"/>
    <s v="St Petersburg"/>
    <x v="5"/>
  </r>
  <r>
    <n v="3286"/>
    <s v="https://www.inc.com/profile/dfuse-technologies"/>
    <s v="Dfuse Technologies"/>
    <s v="dfusetech.com"/>
    <s v="6.9 Million"/>
    <n v="6900000"/>
    <n v="109.9004"/>
    <s v="IT System Development"/>
    <n v="42"/>
    <n v="27"/>
    <e v="#REF!"/>
    <n v="1999"/>
    <n v="3"/>
    <s v="Washington, DC"/>
    <s v="Washington"/>
    <s v="Sterling"/>
    <x v="7"/>
  </r>
  <r>
    <n v="3287"/>
    <s v="https://www.inc.com/profile/culver-equipment"/>
    <s v="Culver Equipment"/>
    <s v="culvereq.com"/>
    <s v="21.1 Million"/>
    <n v="21100000"/>
    <n v="109.86190000000001"/>
    <s v="Business Products &amp; Services"/>
    <n v="112"/>
    <n v="29"/>
    <e v="#REF!"/>
    <n v="1997"/>
    <n v="4"/>
    <s v="Phoenix"/>
    <s v="Phoenix"/>
    <s v="Phoenix"/>
    <x v="0"/>
  </r>
  <r>
    <n v="3288"/>
    <s v="https://www.inc.com/profile/homevestors-of-america"/>
    <s v="HomeVestors of America"/>
    <s v="homevestors.com"/>
    <s v="43.2 Million"/>
    <n v="43200000"/>
    <n v="109.83629999999999"/>
    <s v="Real Estate"/>
    <n v="43"/>
    <n v="22"/>
    <e v="#REF!"/>
    <n v="1996"/>
    <n v="5"/>
    <s v="Dallas"/>
    <s v="Dallas"/>
    <s v="Dallas"/>
    <x v="2"/>
  </r>
  <r>
    <n v="3289"/>
    <s v="https://www.inc.com/profile/women-rocking-business"/>
    <s v="Women Rocking Business"/>
    <s v="womenrockingbusiness.com"/>
    <s v="2 Million"/>
    <n v="2000000"/>
    <n v="109.8185"/>
    <s v="Business Products &amp; Services"/>
    <n v="3"/>
    <n v="1"/>
    <e v="#REF!"/>
    <n v="2012"/>
    <n v="1"/>
    <s v=""/>
    <s v="-"/>
    <s v="Santa Cruz"/>
    <x v="9"/>
  </r>
  <r>
    <n v="3290"/>
    <s v="https://www.inc.com/profile/building-engines"/>
    <s v="Building Engines"/>
    <s v="buildingengines.com"/>
    <s v="18.3 Million"/>
    <n v="18300000"/>
    <n v="109.8082"/>
    <s v="Software"/>
    <n v="82"/>
    <n v="57"/>
    <e v="#REF!"/>
    <n v="2000"/>
    <n v="1"/>
    <s v="Boston"/>
    <s v="Boston"/>
    <s v="Boston"/>
    <x v="24"/>
  </r>
  <r>
    <n v="3291"/>
    <s v="https://www.inc.com/profile/s2-it-group"/>
    <s v="S2 IT Group"/>
    <s v="s2itgroup.com"/>
    <s v="7.8 Million"/>
    <n v="7800000"/>
    <n v="109.79519999999999"/>
    <s v="IT Management"/>
    <n v="72"/>
    <n v="32"/>
    <e v="#REF!"/>
    <n v="2009"/>
    <n v="5"/>
    <s v="Atlanta"/>
    <s v="Atlanta"/>
    <s v="Alpharetta"/>
    <x v="13"/>
  </r>
  <r>
    <n v="3292"/>
    <s v="https://www.inc.com/profile/epelicancom"/>
    <s v="ePelican.com"/>
    <s v="jemjem.com"/>
    <s v="32.1 Million"/>
    <n v="32100000"/>
    <n v="109.717"/>
    <s v="Computer Hardware"/>
    <n v="37"/>
    <n v="26"/>
    <e v="#REF!"/>
    <n v="2014"/>
    <n v="1"/>
    <s v="Los Angeles"/>
    <s v="Los Angeles"/>
    <s v="Costa Mesa"/>
    <x v="9"/>
  </r>
  <r>
    <n v="3293"/>
    <s v="https://www.inc.com/profile/clean-energy-solutions"/>
    <s v="Clean Energy Solutions"/>
    <s v="cleanenergysolar.org"/>
    <s v="4.3 Million"/>
    <n v="4300000"/>
    <n v="109.65900000000001"/>
    <s v="Energy"/>
    <n v="19"/>
    <n v="10"/>
    <e v="#REF!"/>
    <n v="2013"/>
    <n v="2"/>
    <s v="Los Angeles"/>
    <s v="Los Angeles"/>
    <s v="Los Angeles"/>
    <x v="9"/>
  </r>
  <r>
    <n v="3294"/>
    <s v="https://www.inc.com/profile/vennli"/>
    <s v="Vennli"/>
    <s v="vennli.com"/>
    <s v="2 Million"/>
    <n v="2000000"/>
    <n v="109.62909999999999"/>
    <s v="Software"/>
    <n v="12"/>
    <n v="21"/>
    <e v="#REF!"/>
    <n v="2013"/>
    <n v="1"/>
    <s v=""/>
    <s v="-"/>
    <s v="South Bend"/>
    <x v="33"/>
  </r>
  <r>
    <n v="3295"/>
    <s v="https://www.inc.com/profile/arcos"/>
    <s v="Arcos"/>
    <s v="http://arcos-inc.com"/>
    <s v="29.8 Million"/>
    <n v="29800000"/>
    <n v="109.6134"/>
    <s v="Software"/>
    <n v="100"/>
    <n v="53"/>
    <e v="#REF!"/>
    <n v="1997"/>
    <n v="5"/>
    <s v="Columbus, OH"/>
    <s v="Columbus"/>
    <s v="Columbus"/>
    <x v="8"/>
  </r>
  <r>
    <n v="3296"/>
    <s v="https://www.inc.com/profile/home-health-companions"/>
    <s v="Home Health Companions"/>
    <s v="homehealthcompanions.com"/>
    <s v="3.1 Million"/>
    <n v="3100000"/>
    <n v="109.6049"/>
    <s v="Health"/>
    <n v="91"/>
    <n v="40"/>
    <e v="#REF!"/>
    <n v="2012"/>
    <n v="1"/>
    <s v="Dallas"/>
    <s v="Dallas"/>
    <s v="Dallas"/>
    <x v="2"/>
  </r>
  <r>
    <n v="3297"/>
    <s v="https://www.inc.com/profile/catchpoint"/>
    <s v="Catchpoint"/>
    <s v="catchpoint.com"/>
    <s v="29.3 Million"/>
    <n v="29300000"/>
    <n v="109.4765"/>
    <s v="Software"/>
    <n v="180"/>
    <n v="125"/>
    <e v="#REF!"/>
    <n v="2008"/>
    <n v="1"/>
    <s v="New York City"/>
    <s v="New York City"/>
    <s v="New York City"/>
    <x v="12"/>
  </r>
  <r>
    <n v="3298"/>
    <s v="https://www.inc.com/profile/greenphire"/>
    <s v="Greenphire"/>
    <s v="greenphire.com"/>
    <s v="31.1 Million"/>
    <n v="31100000"/>
    <n v="109.46210000000001"/>
    <s v="Software"/>
    <n v="150"/>
    <n v="86"/>
    <e v="#REF!"/>
    <n v="2008"/>
    <n v="7"/>
    <s v="Philadelphia"/>
    <s v="Philadelphia"/>
    <s v="King of Prussia"/>
    <x v="4"/>
  </r>
  <r>
    <n v="3299"/>
    <s v="https://www.inc.com/profile/elite-core-enterprises"/>
    <s v="Elite Core Enterprises"/>
    <s v="elitecoreaudio.com"/>
    <s v="7.4 Million"/>
    <n v="7400000"/>
    <n v="109.4495"/>
    <s v="Manufacturing"/>
    <n v="42"/>
    <n v="9"/>
    <e v="#REF!"/>
    <n v="2014"/>
    <n v="1"/>
    <s v=""/>
    <s v="-"/>
    <s v="Conway"/>
    <x v="43"/>
  </r>
  <r>
    <n v="3300"/>
    <s v="https://www.inc.com/profile/pm-pediatrics"/>
    <s v="PM Pediatrics"/>
    <s v="pmpediatrics.com"/>
    <s v="80.5 Million"/>
    <n v="80500000"/>
    <n v="109.4212"/>
    <s v="Health"/>
    <n v="901"/>
    <n v="249"/>
    <e v="#REF!"/>
    <n v="2005"/>
    <n v="9"/>
    <s v="New York City"/>
    <s v="New York City"/>
    <s v="Lake Success"/>
    <x v="12"/>
  </r>
  <r>
    <n v="3301"/>
    <s v="https://www.inc.com/profile/forevercom"/>
    <s v="Forever.com"/>
    <s v="forever.com"/>
    <s v="5.4 Million"/>
    <n v="5400000"/>
    <n v="109.3678"/>
    <s v="Software"/>
    <n v="50"/>
    <n v="43"/>
    <e v="#REF!"/>
    <n v="2012"/>
    <n v="2"/>
    <s v="Pittsburgh, PA"/>
    <s v="Pittsburgh"/>
    <s v="Pittsburgh"/>
    <x v="4"/>
  </r>
  <r>
    <n v="3302"/>
    <s v="https://www.inc.com/profile/mercury-mosaics"/>
    <s v="Mercury Mosaics"/>
    <s v="mercurymosaics.com"/>
    <s v="2.2 Million"/>
    <n v="2200000"/>
    <n v="109.30589999999999"/>
    <s v="Manufacturing"/>
    <n v="27"/>
    <n v="15"/>
    <e v="#REF!"/>
    <n v="2002"/>
    <n v="1"/>
    <s v="Minneapolis"/>
    <s v="Minneapolis"/>
    <s v="Minneapolis"/>
    <x v="22"/>
  </r>
  <r>
    <n v="3303"/>
    <s v="https://www.inc.com/profile/wellen-capital"/>
    <s v="Wellen Capital"/>
    <s v="wellen.com"/>
    <s v="12.2 Million"/>
    <n v="12200000"/>
    <n v="109.2829"/>
    <s v="Financial Services"/>
    <n v="41"/>
    <n v="20"/>
    <e v="#REF!"/>
    <n v="2012"/>
    <n v="2"/>
    <s v="Chicago"/>
    <s v="Chicago"/>
    <s v="Chicago"/>
    <x v="27"/>
  </r>
  <r>
    <n v="3304"/>
    <s v="https://www.inc.com/profile/archgate-tms-solutions"/>
    <s v="Archgate TMS Solutions"/>
    <s v="archgatetms.com"/>
    <s v="14.6 Million"/>
    <n v="14600000"/>
    <n v="109.25839999999999"/>
    <s v="Logistics &amp; Transportation"/>
    <n v="12"/>
    <n v="3"/>
    <e v="#REF!"/>
    <n v="2013"/>
    <n v="1"/>
    <s v="Chicago"/>
    <s v="Chicago"/>
    <s v="Oakbrook Terrace"/>
    <x v="27"/>
  </r>
  <r>
    <n v="3305"/>
    <s v="https://www.inc.com/profile/INCATech"/>
    <s v="INCATech"/>
    <s v="http://incatech-corp.com"/>
    <s v="7.1 Million"/>
    <n v="7100000"/>
    <n v="109.2418"/>
    <s v="IT System Development"/>
    <n v="34"/>
    <n v="18"/>
    <e v="#REF!"/>
    <n v="2007"/>
    <n v="1"/>
    <s v="Washington, DC"/>
    <s v="Washington"/>
    <s v="Reston"/>
    <x v="7"/>
  </r>
  <r>
    <n v="3306"/>
    <s v="https://www.inc.com/profile/broadleaf-commerce"/>
    <s v="Broadleaf Commerce"/>
    <s v="broadleafcommerce.com"/>
    <s v="7.5 Million"/>
    <n v="7500000"/>
    <n v="109.1781"/>
    <s v="Software"/>
    <n v="30"/>
    <n v="19"/>
    <e v="#REF!"/>
    <n v="2011"/>
    <n v="3"/>
    <s v="Dallas"/>
    <s v="Dallas"/>
    <s v="Plano"/>
    <x v="2"/>
  </r>
  <r>
    <n v="3307"/>
    <s v="https://www.inc.com/profile/tevora"/>
    <s v="Tevora"/>
    <s v="tevora.com"/>
    <s v="37.9 Million"/>
    <n v="37900000"/>
    <n v="108.9532"/>
    <s v="IT Management"/>
    <n v="82"/>
    <n v="28"/>
    <e v="#REF!"/>
    <n v="2003"/>
    <n v="6"/>
    <s v="Los Angeles"/>
    <s v="Los Angeles"/>
    <s v="Irvine"/>
    <x v="9"/>
  </r>
  <r>
    <n v="3308"/>
    <s v="https://www.inc.com/profile/distritech"/>
    <s v="Distritech"/>
    <s v="distritech.com"/>
    <s v="70.3 Million"/>
    <n v="70300000"/>
    <n v="108.858"/>
    <s v="Consumer Products &amp; Services"/>
    <n v="35"/>
    <n v="9"/>
    <e v="#REF!"/>
    <n v="2008"/>
    <n v="3"/>
    <s v="Miami"/>
    <s v="Miami"/>
    <s v="Doral"/>
    <x v="5"/>
  </r>
  <r>
    <n v="3309"/>
    <s v="https://www.inc.com/profile/service-direct"/>
    <s v="Service Direct"/>
    <s v="servicedirect.com"/>
    <s v="6.3 Million"/>
    <n v="6300000"/>
    <n v="108.79810000000001"/>
    <s v="Advertising &amp; Marketing"/>
    <n v="20"/>
    <n v="7"/>
    <e v="#REF!"/>
    <n v="2006"/>
    <n v="4"/>
    <s v="Austin"/>
    <s v="Austin"/>
    <s v="Austin"/>
    <x v="2"/>
  </r>
  <r>
    <n v="3310"/>
    <s v="https://www.inc.com/profile/network-optix"/>
    <s v="Network Optix"/>
    <s v="http://networkoptix.com"/>
    <s v="7.3 Million"/>
    <n v="7300000"/>
    <n v="108.7174"/>
    <s v="Software"/>
    <n v="62"/>
    <n v="26"/>
    <e v="#REF!"/>
    <n v="2010"/>
    <n v="4"/>
    <s v="Los Angeles"/>
    <s v="Los Angeles"/>
    <s v="BURBANK"/>
    <x v="9"/>
  </r>
  <r>
    <n v="3311"/>
    <s v="https://www.inc.com/profile/linden-construction-of-south-carolina"/>
    <s v="Linden Construction of South Carolina"/>
    <s v="lindenconstructionco.com"/>
    <s v="16.3 Million"/>
    <n v="16300000"/>
    <n v="108.6943"/>
    <s v="Construction"/>
    <n v="23"/>
    <n v="16"/>
    <e v="#REF!"/>
    <n v="2009"/>
    <n v="1"/>
    <s v="Charleston, SC"/>
    <s v="Charleston"/>
    <s v="Charleston"/>
    <x v="37"/>
  </r>
  <r>
    <n v="3312"/>
    <s v="https://www.inc.com/profile/propio-language-services"/>
    <s v="Propio Language Services"/>
    <s v="propio-ls.com"/>
    <s v="12.5 Million"/>
    <n v="12500000"/>
    <n v="108.6371"/>
    <s v="Business Products &amp; Services"/>
    <n v="34"/>
    <n v="12"/>
    <e v="#REF!"/>
    <n v="1998"/>
    <n v="6"/>
    <s v="Kansas City, MO-KS"/>
    <s v="Kansas City"/>
    <s v="Overland Park"/>
    <x v="26"/>
  </r>
  <r>
    <n v="3313"/>
    <s v="https://www.inc.com/profile/biopoint"/>
    <s v="BioPoint"/>
    <s v="biopointinc.com"/>
    <s v="23 Million"/>
    <n v="23000000"/>
    <n v="108.63079999999999"/>
    <s v="Health"/>
    <n v="115"/>
    <n v="55"/>
    <e v="#REF!"/>
    <n v="2011"/>
    <n v="5"/>
    <s v="Boston"/>
    <s v="Boston"/>
    <s v="Wakefield"/>
    <x v="24"/>
  </r>
  <r>
    <n v="3314"/>
    <s v="https://www.inc.com/profile/synergylabs"/>
    <s v="SynergyLabs"/>
    <s v="synergylabs.com"/>
    <s v="11.7 Million"/>
    <n v="11700000"/>
    <n v="108.6153"/>
    <s v="Consumer Products &amp; Services"/>
    <n v="50"/>
    <n v="40"/>
    <e v="#REF!"/>
    <n v="1992"/>
    <n v="3"/>
    <s v="Miami"/>
    <s v="Miami"/>
    <s v="Fort Lauderdale"/>
    <x v="5"/>
  </r>
  <r>
    <n v="3315"/>
    <s v="https://www.inc.com/profile/aqueduct-technologies"/>
    <s v="Aqueduct Technologies"/>
    <s v="aqueducttech.com"/>
    <s v="53.6 Million"/>
    <n v="53600000"/>
    <n v="108.6036"/>
    <s v="IT Management"/>
    <n v="97"/>
    <n v="33"/>
    <e v="#REF!"/>
    <n v="2011"/>
    <n v="4"/>
    <s v="Boston"/>
    <s v="Boston"/>
    <s v="Waltham"/>
    <x v="24"/>
  </r>
  <r>
    <n v="3316"/>
    <s v="https://www.inc.com/profile/heavy-equipment-colleges-of-america"/>
    <s v="Heavy Equipment Colleges of America"/>
    <s v="hecofa.com"/>
    <s v="15 Million"/>
    <n v="15000000"/>
    <n v="108.5993"/>
    <s v="Education"/>
    <n v="64"/>
    <n v="44"/>
    <e v="#REF!"/>
    <n v="2006"/>
    <n v="4"/>
    <s v="Las Vegas, NV"/>
    <s v="Las Vegas"/>
    <s v="Las Vegas"/>
    <x v="29"/>
  </r>
  <r>
    <n v="3317"/>
    <s v="https://www.inc.com/profile/rei-automation"/>
    <s v="REI Automation"/>
    <s v="reiautomation.com"/>
    <s v="20.3 Million"/>
    <n v="20300000"/>
    <n v="108.41840000000001"/>
    <s v="Manufacturing"/>
    <n v="66"/>
    <n v="47"/>
    <e v="#REF!"/>
    <n v="1990"/>
    <n v="1"/>
    <s v="Columbia, SC"/>
    <s v="Columbia"/>
    <s v="Columbia"/>
    <x v="37"/>
  </r>
  <r>
    <n v="3318"/>
    <s v="https://www.inc.com/profile/mro"/>
    <s v="MRO"/>
    <s v="mrocorp.com"/>
    <s v="81.2 Million"/>
    <n v="81200000"/>
    <n v="108.4007"/>
    <s v="Health"/>
    <n v="1080"/>
    <n v="450"/>
    <e v="#REF!"/>
    <n v="2013"/>
    <n v="5"/>
    <s v="Philadelphia"/>
    <s v="Philadelphia"/>
    <s v="Norristown"/>
    <x v="4"/>
  </r>
  <r>
    <n v="3319"/>
    <s v="https://www.inc.com/profile/asp-americas-swimming-pool-company"/>
    <s v="ASP-America's Swimming Pool Company"/>
    <s v="asppoolco.com"/>
    <s v="54.6 Million"/>
    <n v="54600000"/>
    <n v="108.20269999999999"/>
    <s v="Consumer Products &amp; Services"/>
    <n v="401"/>
    <n v="260"/>
    <e v="#REF!"/>
    <n v="2002"/>
    <n v="8"/>
    <s v=""/>
    <s v="-"/>
    <s v="Macon"/>
    <x v="13"/>
  </r>
  <r>
    <n v="3320"/>
    <s v="https://www.inc.com/profile/convert-it-marketing"/>
    <s v="Convert IT Marketing"/>
    <s v="convertitmarketing.com"/>
    <s v="9.6 Million"/>
    <n v="9600000"/>
    <n v="108.2013"/>
    <s v="Advertising &amp; Marketing"/>
    <n v="25"/>
    <n v="14"/>
    <e v="#REF!"/>
    <n v="2009"/>
    <n v="3"/>
    <s v="Miami"/>
    <s v="Miami"/>
    <s v="Pembroke Pines"/>
    <x v="5"/>
  </r>
  <r>
    <n v="3321"/>
    <s v="https://www.inc.com/profile/asset-based-lending"/>
    <s v="Asset Based Lending"/>
    <s v="abl1.net"/>
    <s v="13.5 Million"/>
    <n v="13500000"/>
    <n v="108.1803"/>
    <s v="Real Estate"/>
    <n v="18"/>
    <n v="9"/>
    <e v="#REF!"/>
    <n v="2010"/>
    <n v="2"/>
    <s v="New York City"/>
    <s v="New York City"/>
    <s v="Hoboken"/>
    <x v="6"/>
  </r>
  <r>
    <n v="3322"/>
    <s v="https://www.inc.com/profile/mindoula"/>
    <s v="Mindoula"/>
    <s v="mindoula.com"/>
    <s v="8.6 Million"/>
    <n v="8600000"/>
    <n v="107.992"/>
    <s v="Health"/>
    <n v="100"/>
    <n v="42"/>
    <e v="#REF!"/>
    <n v="2013"/>
    <n v="2"/>
    <s v="Washington, DC"/>
    <s v="Washington"/>
    <s v="Silver Spring"/>
    <x v="21"/>
  </r>
  <r>
    <n v="3323"/>
    <s v="https://www.inc.com/profile/accureg-software"/>
    <s v="AccuReg Software"/>
    <s v="accuregsoftware.com"/>
    <s v="12 Million"/>
    <n v="12000000"/>
    <n v="107.9585"/>
    <s v="Health"/>
    <n v="81"/>
    <n v="47"/>
    <e v="#REF!"/>
    <n v="2005"/>
    <n v="2"/>
    <s v=""/>
    <s v="-"/>
    <s v="Mobile"/>
    <x v="23"/>
  </r>
  <r>
    <n v="3324"/>
    <s v="https://www.inc.com/profile/rockland-insurance-agency"/>
    <s v="Rockland Insurance Agency"/>
    <s v="gorockland.com"/>
    <s v="2.1 Million"/>
    <n v="2100000"/>
    <n v="107.941"/>
    <s v="Insurance"/>
    <n v="24"/>
    <n v="15"/>
    <e v="#REF!"/>
    <n v="2008"/>
    <n v="1"/>
    <s v="Houston"/>
    <s v="Houston"/>
    <s v="Richmond"/>
    <x v="2"/>
  </r>
  <r>
    <n v="3325"/>
    <s v="https://www.inc.com/profile/cloudmybiz"/>
    <s v="CloudMyBiz"/>
    <s v="cloudmybiz.com"/>
    <s v="2.7 Million"/>
    <n v="2700000"/>
    <n v="107.89790000000001"/>
    <s v="Software"/>
    <n v="12"/>
    <n v="10"/>
    <e v="#REF!"/>
    <n v="2012"/>
    <n v="2"/>
    <s v="Los Angeles"/>
    <s v="Los Angeles"/>
    <s v="Sherman Oaks"/>
    <x v="9"/>
  </r>
  <r>
    <n v="3326"/>
    <s v="https://www.inc.com/profile/geocent"/>
    <s v="Geocent"/>
    <s v="geocent.com"/>
    <s v="58.4 Million"/>
    <n v="58400000"/>
    <n v="107.76139999999999"/>
    <s v="Government Services"/>
    <n v="281"/>
    <n v="211"/>
    <e v="#REF!"/>
    <n v="1992"/>
    <n v="5"/>
    <s v="New Orleans"/>
    <s v="New Orleans"/>
    <s v="Metairie"/>
    <x v="38"/>
  </r>
  <r>
    <n v="3327"/>
    <s v="https://www.inc.com/profile/colarelli-construction"/>
    <s v="Colarelli Construction"/>
    <s v="colarelliconstruction.com"/>
    <s v="49.3 Million"/>
    <n v="49300000"/>
    <n v="107.6841"/>
    <s v="Construction"/>
    <n v="69"/>
    <n v="32"/>
    <e v="#REF!"/>
    <n v="2003"/>
    <n v="2"/>
    <s v=""/>
    <s v="-"/>
    <s v="colorado springs"/>
    <x v="10"/>
  </r>
  <r>
    <n v="3328"/>
    <s v="https://www.inc.com/profile/teamlogic-it"/>
    <s v="TeamLogic IT"/>
    <s v="teamlogicit.com"/>
    <s v="7.2 Million"/>
    <n v="7200000"/>
    <n v="107.6502"/>
    <s v="IT Management"/>
    <n v="545"/>
    <n v="297"/>
    <e v="#REF!"/>
    <n v="2005"/>
    <n v="3"/>
    <s v="Los Angeles"/>
    <s v="Los Angeles"/>
    <s v="Mission Viejo"/>
    <x v="9"/>
  </r>
  <r>
    <n v="3329"/>
    <s v="https://www.inc.com/profile/rtm-engineering-consultants"/>
    <s v="RTM Engineering Consultants"/>
    <s v="rtmassociates.com"/>
    <s v="22.4 Million"/>
    <n v="22400000"/>
    <n v="107.6126"/>
    <s v="Engineering"/>
    <n v="170"/>
    <n v="100"/>
    <e v="#REF!"/>
    <n v="1981"/>
    <n v="6"/>
    <s v="Chicago"/>
    <s v="Chicago"/>
    <s v="Schaumberg"/>
    <x v="27"/>
  </r>
  <r>
    <n v="3330"/>
    <s v="https://www.inc.com/profile/sioux-falls-tower-specialists"/>
    <s v="Sioux Falls Tower Specialists"/>
    <s v="vikorinc.com"/>
    <s v="26.9 Million"/>
    <n v="26900000"/>
    <n v="107.5981"/>
    <s v="Telecommunications"/>
    <n v="100"/>
    <n v="50"/>
    <e v="#REF!"/>
    <n v="1989"/>
    <n v="1"/>
    <s v=""/>
    <s v="-"/>
    <s v="Sioux Falls"/>
    <x v="45"/>
  </r>
  <r>
    <n v="3331"/>
    <s v="https://www.inc.com/profile/resource-environmental-solutions"/>
    <s v="Resource Environmental Solutions"/>
    <s v="res.us"/>
    <s v="132.1 Million"/>
    <n v="132100000"/>
    <n v="107.5904"/>
    <s v="Environmental Services"/>
    <n v="403"/>
    <n v="86"/>
    <e v="#REF!"/>
    <n v="2007"/>
    <n v="9"/>
    <s v="Houston"/>
    <s v="Houston"/>
    <s v="Houston"/>
    <x v="2"/>
  </r>
  <r>
    <n v="3332"/>
    <s v="https://www.inc.com/profile/interactions"/>
    <s v="Interactions"/>
    <s v="interactions.com"/>
    <s v="98.9 Million"/>
    <n v="98900000"/>
    <n v="107.5645"/>
    <s v="Business Products &amp; Services"/>
    <n v="400"/>
    <n v="300"/>
    <e v="#REF!"/>
    <n v="2004"/>
    <n v="2"/>
    <s v="Boston"/>
    <s v="Boston"/>
    <s v="Franklin"/>
    <x v="24"/>
  </r>
  <r>
    <n v="3333"/>
    <s v="https://www.inc.com/profile/vizzia-technologies"/>
    <s v="Vizzia Technologies"/>
    <s v="vizziatech.com"/>
    <s v="3 Million"/>
    <n v="3000000"/>
    <n v="107.54819999999999"/>
    <s v="Health"/>
    <n v="30"/>
    <n v="20"/>
    <e v="#REF!"/>
    <n v="2005"/>
    <n v="2"/>
    <s v=""/>
    <s v="-"/>
    <s v="Atlanta"/>
    <x v="13"/>
  </r>
  <r>
    <n v="3334"/>
    <s v="https://www.inc.com/profile/stickergiant"/>
    <s v="StickerGiant"/>
    <s v="stickergiant.com"/>
    <s v="17.1 Million"/>
    <n v="17100000"/>
    <n v="107.4033"/>
    <s v="Manufacturing"/>
    <n v="63"/>
    <n v="31"/>
    <e v="#REF!"/>
    <n v="2000"/>
    <n v="2"/>
    <s v="Boulder, CO"/>
    <s v="Boulder"/>
    <s v="Longmont"/>
    <x v="10"/>
  </r>
  <r>
    <n v="3335"/>
    <s v="https://www.inc.com/profile/printfection"/>
    <s v="Printfection"/>
    <s v="printfection.com"/>
    <s v="5.9 Million"/>
    <n v="5900000"/>
    <n v="107.3937"/>
    <s v="Software"/>
    <n v="10"/>
    <n v="5"/>
    <e v="#REF!"/>
    <n v="2004"/>
    <n v="1"/>
    <s v="Denver"/>
    <s v="Denver"/>
    <s v="Denver"/>
    <x v="10"/>
  </r>
  <r>
    <n v="3336"/>
    <s v="https://www.inc.com/profile/appraisal-nation"/>
    <s v="Appraisal Nation"/>
    <s v="appraisalnation.com"/>
    <s v="29.3 Million"/>
    <n v="29300000"/>
    <n v="107.3775"/>
    <s v="Real Estate"/>
    <n v="150"/>
    <n v="70"/>
    <e v="#REF!"/>
    <n v="2007"/>
    <n v="4"/>
    <s v="Raleigh, NC"/>
    <s v="Raleigh"/>
    <s v="Cary"/>
    <x v="18"/>
  </r>
  <r>
    <n v="3337"/>
    <s v="https://www.inc.com/profile/fortis-riders"/>
    <s v="Fortis Riders"/>
    <s v="fortisriders.com"/>
    <s v="18.8 Million"/>
    <n v="18800000"/>
    <n v="107.3476"/>
    <s v="Travel &amp; Hospitality"/>
    <n v="33"/>
    <n v="14"/>
    <e v="#REF!"/>
    <n v="2000"/>
    <n v="9"/>
    <s v="Greenville-Mauldin-Easley, SC"/>
    <s v="Greenville-Mauldin-Easley"/>
    <s v="Greenville"/>
    <x v="37"/>
  </r>
  <r>
    <n v="3338"/>
    <s v="https://www.inc.com/profile/ampcus"/>
    <s v="Ampcus"/>
    <s v="ampcus.com"/>
    <s v="72.8 Million"/>
    <n v="72800000"/>
    <n v="107.3082"/>
    <s v="IT System Development"/>
    <n v="836"/>
    <n v="411"/>
    <e v="#REF!"/>
    <n v="2004"/>
    <n v="9"/>
    <s v="Washington, DC"/>
    <s v="Washington"/>
    <s v="Chantilly"/>
    <x v="7"/>
  </r>
  <r>
    <n v="3339"/>
    <s v="https://www.inc.com/profile/shore-funding-solutions"/>
    <s v="Shore Funding Solutions"/>
    <s v="shorefundingsolutions.com"/>
    <s v="5 Million"/>
    <n v="5000000"/>
    <n v="107.2731"/>
    <s v="Financial Services"/>
    <n v="55"/>
    <n v="25"/>
    <e v="#REF!"/>
    <n v="2014"/>
    <n v="2"/>
    <s v="New York City"/>
    <s v="New York City"/>
    <s v="Melville"/>
    <x v="12"/>
  </r>
  <r>
    <n v="3340"/>
    <s v="https://www.inc.com/profile/stevens-trucking"/>
    <s v="Stevens Trucking"/>
    <s v="stevenstrucking.com"/>
    <s v="44.8 Million"/>
    <n v="44800000"/>
    <n v="107.2637"/>
    <s v="Logistics &amp; Transportation"/>
    <n v="305"/>
    <n v="165"/>
    <e v="#REF!"/>
    <n v="1979"/>
    <n v="1"/>
    <s v="Oklahoma City, OK"/>
    <s v="Oklahoma City"/>
    <s v="Oklahoma City"/>
    <x v="42"/>
  </r>
  <r>
    <n v="3341"/>
    <s v="https://www.inc.com/profile/business-promotion"/>
    <s v="Business Promotion"/>
    <s v="businesspromotion.com"/>
    <s v="12.9 Million"/>
    <n v="12900000"/>
    <n v="107.2599"/>
    <s v="Advertising &amp; Marketing"/>
    <n v="152"/>
    <n v="87"/>
    <e v="#REF!"/>
    <n v="2008"/>
    <n v="5"/>
    <s v="Provo-Orem, UT"/>
    <s v="Provo-Orem"/>
    <s v="American Fork"/>
    <x v="16"/>
  </r>
  <r>
    <n v="3342"/>
    <s v="https://www.inc.com/profile/viralstylecom"/>
    <s v="Viralstyle.com"/>
    <s v="viralstyle.com"/>
    <s v="54.3 Million"/>
    <n v="54300000"/>
    <n v="107.2561"/>
    <s v="Software"/>
    <n v="35"/>
    <n v="15"/>
    <e v="#REF!"/>
    <n v="2014"/>
    <n v="1"/>
    <s v="Tampa"/>
    <s v="Tampa"/>
    <s v="Tampa"/>
    <x v="5"/>
  </r>
  <r>
    <n v="3343"/>
    <s v="https://www.inc.com/profile/newpro-operating"/>
    <s v="NEWPRO operating"/>
    <s v="newpro.com"/>
    <s v="30.2 Million"/>
    <n v="30200000"/>
    <n v="107.2115"/>
    <s v="Consumer Products &amp; Services"/>
    <n v="140"/>
    <n v="80"/>
    <e v="#REF!"/>
    <n v="1978"/>
    <n v="2"/>
    <s v="Boston"/>
    <s v="Boston"/>
    <s v="Woburn"/>
    <x v="24"/>
  </r>
  <r>
    <n v="3344"/>
    <s v="https://www.inc.com/profile/brandito"/>
    <s v="Brandito"/>
    <s v="brandito.net"/>
    <s v="6.6 Million"/>
    <n v="6600000"/>
    <n v="107.0859"/>
    <s v="Advertising &amp; Marketing"/>
    <n v="17"/>
    <n v="7"/>
    <e v="#REF!"/>
    <n v="2009"/>
    <n v="4"/>
    <s v="Richmond, VA"/>
    <s v="Richmond"/>
    <s v="Richmond"/>
    <x v="7"/>
  </r>
  <r>
    <n v="3345"/>
    <s v="https://www.inc.com/profile/mercer-advisors"/>
    <s v="Mercer Advisors"/>
    <s v="merceradvisors.com"/>
    <s v="92.5 Million"/>
    <n v="92500000"/>
    <n v="107.0616"/>
    <s v="Financial Services"/>
    <n v="386"/>
    <n v="161"/>
    <e v="#REF!"/>
    <n v="1985"/>
    <n v="2"/>
    <s v="Santa Barbara-Santa Maria-Goleta, CA"/>
    <s v="Santa Barbara-Santa Maria-Goleta"/>
    <s v="Denver"/>
    <x v="10"/>
  </r>
  <r>
    <n v="3346"/>
    <s v="https://www.inc.com/profile/museum-hack"/>
    <s v="Museum Hack"/>
    <s v="museumhack.com"/>
    <s v="2.8 Million"/>
    <n v="2800000"/>
    <n v="107.0517"/>
    <s v="Travel &amp; Hospitality"/>
    <n v="50"/>
    <n v="12"/>
    <e v="#REF!"/>
    <n v="2013"/>
    <n v="2"/>
    <s v="New York City"/>
    <s v="New York City"/>
    <s v="New York"/>
    <x v="12"/>
  </r>
  <r>
    <n v="3347"/>
    <s v="https://www.inc.com/profile/protex-restaurant-services"/>
    <s v="Protex Restaurant Services"/>
    <s v="http://protexrs.com"/>
    <s v="6.5 Million"/>
    <n v="6500000"/>
    <n v="106.94289999999999"/>
    <s v="Business Products &amp; Services"/>
    <n v="42"/>
    <n v="20"/>
    <e v="#REF!"/>
    <n v="2014"/>
    <n v="2"/>
    <s v=""/>
    <s v="-"/>
    <s v="Corpus Christi"/>
    <x v="2"/>
  </r>
  <r>
    <n v="3348"/>
    <s v="https://www.inc.com/profile/asp-global"/>
    <s v="ASP Global"/>
    <s v="aspglobal.com"/>
    <s v="57.5 Million"/>
    <n v="57500000"/>
    <n v="106.9379"/>
    <s v="Health"/>
    <n v="73"/>
    <n v="28"/>
    <e v="#REF!"/>
    <n v="2003"/>
    <n v="11"/>
    <s v="Atlanta"/>
    <s v="Atlanta"/>
    <s v="Atlanta"/>
    <x v="13"/>
  </r>
  <r>
    <n v="3349"/>
    <s v="https://www.inc.com/profile/stewardship-investments"/>
    <s v="Stewardship Investments"/>
    <s v="333rent.com"/>
    <s v="5.2 Million"/>
    <n v="5200000"/>
    <n v="106.9165"/>
    <s v="Real Estate"/>
    <n v="18"/>
    <n v="7"/>
    <e v="#REF!"/>
    <n v="2011"/>
    <n v="2"/>
    <s v="Kansas City, MO-KS"/>
    <s v="Kansas City"/>
    <s v="Kansas City"/>
    <x v="32"/>
  </r>
  <r>
    <n v="3350"/>
    <s v="https://www.inc.com/profile/man-machine-systems-assessment"/>
    <s v="Man-Machine Systems Assessment"/>
    <s v="msaincorp.com"/>
    <s v="14.2 Million"/>
    <n v="14200000"/>
    <n v="106.8857"/>
    <s v="Government Services"/>
    <n v="75"/>
    <n v="37"/>
    <e v="#REF!"/>
    <n v="1990"/>
    <n v="5"/>
    <s v="Washington, DC"/>
    <s v="Washington"/>
    <s v="Arlington"/>
    <x v="7"/>
  </r>
  <r>
    <n v="3351"/>
    <s v="https://www.inc.com/profile/coldwell-solar"/>
    <s v="Coldwell Solar"/>
    <s v="coldwellsolar.com"/>
    <s v="51.1 Million"/>
    <n v="51100000"/>
    <n v="106.8083"/>
    <s v="Energy"/>
    <n v="62"/>
    <n v="30"/>
    <e v="#REF!"/>
    <n v="1986"/>
    <n v="1"/>
    <s v="Sacramento, CA"/>
    <s v="Sacramento"/>
    <s v="Rocklin"/>
    <x v="9"/>
  </r>
  <r>
    <n v="3352"/>
    <s v="https://www.inc.com/profile/kalles-group"/>
    <s v="Kalles Group"/>
    <s v="kallesgroup.com"/>
    <s v="6.1 Million"/>
    <n v="6100000"/>
    <n v="106.7961"/>
    <s v="IT Management"/>
    <n v="35"/>
    <n v="15"/>
    <e v="#REF!"/>
    <n v="2010"/>
    <n v="3"/>
    <s v="Seattle"/>
    <s v="Seattle"/>
    <s v="Seattle"/>
    <x v="11"/>
  </r>
  <r>
    <n v="3353"/>
    <s v="https://www.inc.com/profile/workfront"/>
    <s v="Workfront"/>
    <s v="workfront.com"/>
    <s v="189.6 Million"/>
    <n v="189600000"/>
    <n v="106.7585"/>
    <s v="Software"/>
    <n v="975"/>
    <n v="590"/>
    <e v="#REF!"/>
    <n v="2001"/>
    <n v="1"/>
    <s v="Provo-Orem, UT"/>
    <s v="Provo-Orem"/>
    <s v="Lehi"/>
    <x v="16"/>
  </r>
  <r>
    <n v="3354"/>
    <s v="https://www.inc.com/profile/formulife"/>
    <s v="Formulife"/>
    <s v="formulifesupplements.com"/>
    <s v="28.3 Million"/>
    <n v="28300000"/>
    <n v="106.7487"/>
    <s v="Manufacturing"/>
    <n v="103"/>
    <n v="60"/>
    <e v="#REF!"/>
    <n v="2008"/>
    <n v="3"/>
    <s v="Dallas"/>
    <s v="Dallas"/>
    <s v="Allen"/>
    <x v="2"/>
  </r>
  <r>
    <n v="3355"/>
    <s v="https://www.inc.com/profile/chelsoft-solutions"/>
    <s v="Chelsoft Solutions"/>
    <s v="chelsoftusa.com"/>
    <s v="6.9 Million"/>
    <n v="6900000"/>
    <n v="106.7274"/>
    <s v="IT Management"/>
    <n v="75"/>
    <n v="40"/>
    <e v="#REF!"/>
    <n v="2010"/>
    <n v="5"/>
    <s v="Kansas City, MO-KS"/>
    <s v="Kansas City"/>
    <s v="Olathe"/>
    <x v="26"/>
  </r>
  <r>
    <n v="3356"/>
    <s v="https://www.inc.com/profile/dallas-unique-indoor-comfort-ltd"/>
    <s v="Dallas Unique Indoor Comfort"/>
    <s v="http://theontimeexperts.com"/>
    <s v="11.9 Million"/>
    <n v="11900000"/>
    <n v="106.6485"/>
    <s v="Construction"/>
    <n v="75"/>
    <n v="30"/>
    <e v="#REF!"/>
    <n v="1965"/>
    <n v="1"/>
    <s v="Dallas"/>
    <s v="Dallas"/>
    <s v="Dallas"/>
    <x v="2"/>
  </r>
  <r>
    <n v="3357"/>
    <s v="https://www.inc.com/profile/exterior-medics"/>
    <s v="Exterior Medics"/>
    <s v="exteriormedics.com"/>
    <s v="15.2 Million"/>
    <n v="15200000"/>
    <n v="106.5775"/>
    <s v="Construction"/>
    <n v="45"/>
    <n v="15"/>
    <e v="#REF!"/>
    <n v="2007"/>
    <n v="5"/>
    <s v="Washington, DC"/>
    <s v="Washington"/>
    <s v="Springfield"/>
    <x v="7"/>
  </r>
  <r>
    <n v="3358"/>
    <s v="https://www.inc.com/profile/concierge-cleaning-services"/>
    <s v="Concierge Cleaning Services"/>
    <s v="conciergeclean.com"/>
    <s v="2.8 Million"/>
    <n v="2800000"/>
    <n v="106.55540000000001"/>
    <s v="Business Products &amp; Services"/>
    <n v="70"/>
    <n v="35"/>
    <e v="#REF!"/>
    <n v="2013"/>
    <n v="2"/>
    <s v="San Diego"/>
    <s v="San Diego"/>
    <s v="San Diego"/>
    <x v="9"/>
  </r>
  <r>
    <n v="3359"/>
    <s v="https://www.inc.com/profile/vital"/>
    <s v="Vital"/>
    <s v="vtldesign.com"/>
    <s v="6.5 Million"/>
    <n v="6500000"/>
    <n v="106.50790000000001"/>
    <s v="Advertising &amp; Marketing"/>
    <n v="66"/>
    <n v="27"/>
    <e v="#REF!"/>
    <n v="2001"/>
    <n v="5"/>
    <s v="Boston"/>
    <s v="Boston"/>
    <s v="Portsmouth"/>
    <x v="31"/>
  </r>
  <r>
    <n v="3360"/>
    <s v="https://www.inc.com/profile/java-connections"/>
    <s v="Java Connections"/>
    <s v="laptopsanytime.com"/>
    <s v="3.7 Million"/>
    <n v="3700000"/>
    <n v="106.4825"/>
    <s v="Manufacturing"/>
    <n v="8"/>
    <n v="5"/>
    <e v="#REF!"/>
    <n v="2008"/>
    <n v="2"/>
    <s v="Dallas"/>
    <s v="Dallas"/>
    <s v="Dallas"/>
    <x v="2"/>
  </r>
  <r>
    <n v="3361"/>
    <s v="https://www.inc.com/profile/keller-logistics"/>
    <s v="Keller Logistics"/>
    <s v="kellerlogistics.com"/>
    <s v="14.9 Million"/>
    <n v="14900000"/>
    <n v="106.4439"/>
    <s v="Logistics &amp; Transportation"/>
    <n v="10"/>
    <n v="5"/>
    <e v="#REF!"/>
    <n v="1978"/>
    <n v="1"/>
    <s v=""/>
    <s v="-"/>
    <s v="Defiance"/>
    <x v="8"/>
  </r>
  <r>
    <n v="3362"/>
    <s v="https://www.inc.com/profile/frank-surveying-co"/>
    <s v="Frank Surveying Co"/>
    <s v="fscinc.net"/>
    <s v="12.9 Million"/>
    <n v="12900000"/>
    <n v="106.38679999999999"/>
    <s v="Engineering"/>
    <n v="73"/>
    <n v="46"/>
    <e v="#REF!"/>
    <n v="1970"/>
    <n v="5"/>
    <s v=""/>
    <s v="-"/>
    <s v="Columbus"/>
    <x v="2"/>
  </r>
  <r>
    <n v="3363"/>
    <s v="https://www.inc.com/profile/frontline-source-group"/>
    <s v="Frontline Source Group"/>
    <s v="frontlinesourcegroup.com"/>
    <s v="9.9 Million"/>
    <n v="9900000"/>
    <n v="106.2123"/>
    <s v="Human Resources"/>
    <n v="22"/>
    <n v="15"/>
    <e v="#REF!"/>
    <n v="2004"/>
    <n v="4"/>
    <s v="Dallas"/>
    <s v="Dallas"/>
    <s v="Dallas"/>
    <x v="2"/>
  </r>
  <r>
    <n v="3364"/>
    <s v="https://www.inc.com/profile/ignw"/>
    <s v="IGNW"/>
    <s v="ignw.io"/>
    <s v="18.2 Million"/>
    <n v="18200000"/>
    <n v="106.2046"/>
    <s v="Software"/>
    <n v="145"/>
    <n v="60"/>
    <e v="#REF!"/>
    <n v="2015"/>
    <n v="1"/>
    <s v=""/>
    <s v="-"/>
    <s v="WEST LINN"/>
    <x v="40"/>
  </r>
  <r>
    <n v="3365"/>
    <s v="https://www.inc.com/profile/perfect-water-technologies"/>
    <s v="Perfect Water Technologies"/>
    <s v="homemasterfilters.com"/>
    <s v="7.2 Million"/>
    <n v="7200000"/>
    <n v="106.05840000000001"/>
    <s v="Consumer Products &amp; Services"/>
    <n v="21"/>
    <n v="12"/>
    <e v="#REF!"/>
    <n v="2002"/>
    <n v="5"/>
    <s v="Phoenix"/>
    <s v="Phoenix"/>
    <s v="Scottsdale"/>
    <x v="0"/>
  </r>
  <r>
    <n v="3366"/>
    <s v="https://www.inc.com/profile/cmt-services"/>
    <s v="CMT Services"/>
    <s v="cmtservicesinc.com"/>
    <s v="10.1 Million"/>
    <n v="10100000"/>
    <n v="106.0201"/>
    <s v="Government Services"/>
    <n v="130"/>
    <n v="63"/>
    <e v="#REF!"/>
    <n v="2002"/>
    <n v="3"/>
    <s v="Washington, DC"/>
    <s v="Washington"/>
    <s v="Hyattsville"/>
    <x v="21"/>
  </r>
  <r>
    <n v="3367"/>
    <s v="https://www.inc.com/profile/cross-media-corporation"/>
    <s v="Cross Media Corporation"/>
    <s v="lightcast.com"/>
    <s v="2.4 Million"/>
    <n v="2400000"/>
    <n v="106.00149999999999"/>
    <s v="Business Products &amp; Services"/>
    <n v="10"/>
    <n v="3"/>
    <e v="#REF!"/>
    <n v="2010"/>
    <n v="1"/>
    <s v="Charlotte"/>
    <s v="Charlotte"/>
    <s v="Charlotte"/>
    <x v="18"/>
  </r>
  <r>
    <n v="3368"/>
    <s v="https://www.inc.com/profile/pure-adapt"/>
    <s v="Pure Adapt"/>
    <s v="pureadapt.com"/>
    <s v="5.2 Million"/>
    <n v="5200000"/>
    <n v="105.97490000000001"/>
    <s v="Retail"/>
    <n v="13"/>
    <n v="8"/>
    <e v="#REF!"/>
    <n v="2006"/>
    <n v="5"/>
    <s v="Albany-Schenectady-Troy, NY"/>
    <s v="Albany-Schenectady-Troy"/>
    <s v="Guilderland Center"/>
    <x v="12"/>
  </r>
  <r>
    <n v="3369"/>
    <s v="https://www.inc.com/profile/american-builders"/>
    <s v="American Builders"/>
    <s v="americanbldr"/>
    <s v="17.8 Million"/>
    <n v="17800000"/>
    <n v="105.9455"/>
    <s v="Construction"/>
    <n v="62"/>
    <n v="42"/>
    <e v="#REF!"/>
    <n v="1996"/>
    <n v="1"/>
    <s v=""/>
    <s v="-"/>
    <s v="Greenville"/>
    <x v="18"/>
  </r>
  <r>
    <n v="3370"/>
    <s v="https://www.inc.com/profile/dash2-group"/>
    <s v="Dash2 Group"/>
    <s v="dash2group.com"/>
    <s v="2.9 Million"/>
    <n v="2900000"/>
    <n v="105.7779"/>
    <s v="IT Management"/>
    <n v="11"/>
    <n v="17"/>
    <e v="#REF!"/>
    <n v="2010"/>
    <n v="3"/>
    <s v="Salt Lake City"/>
    <s v="Salt Lake City"/>
    <s v="Salt Lake City"/>
    <x v="16"/>
  </r>
  <r>
    <n v="3371"/>
    <s v="https://www.inc.com/profile/paynorthwest"/>
    <s v="PayNorthwest"/>
    <s v="paynorthwest.com"/>
    <s v="6.9 Million"/>
    <n v="6900000"/>
    <n v="105.7624"/>
    <s v="Human Resources"/>
    <n v="40"/>
    <n v="28"/>
    <e v="#REF!"/>
    <n v="2007"/>
    <n v="4"/>
    <s v="Seattle"/>
    <s v="Seattle"/>
    <s v="Seattle"/>
    <x v="11"/>
  </r>
  <r>
    <n v="3372"/>
    <s v="https://www.inc.com/profile/epic-freight-solutions"/>
    <s v="Epic Freight Solutions"/>
    <s v="epicfs.com"/>
    <s v="19.5 Million"/>
    <n v="19500000"/>
    <n v="105.7479"/>
    <s v="Logistics &amp; Transportation"/>
    <n v="30"/>
    <n v="10"/>
    <e v="#REF!"/>
    <n v="2011"/>
    <n v="4"/>
    <s v="Los Angeles"/>
    <s v="Los Angeles"/>
    <s v="Lawndale"/>
    <x v="9"/>
  </r>
  <r>
    <n v="3373"/>
    <s v="https://www.inc.com/profile/limeade"/>
    <s v="Limeade"/>
    <s v="limeade.com"/>
    <s v="40.1 Million"/>
    <n v="40100000"/>
    <n v="105.7372"/>
    <s v="Software"/>
    <n v="225"/>
    <n v="162"/>
    <e v="#REF!"/>
    <n v="2006"/>
    <n v="4"/>
    <s v="Seattle"/>
    <s v="Seattle"/>
    <s v="Bellevue"/>
    <x v="11"/>
  </r>
  <r>
    <n v="3374"/>
    <s v="https://www.inc.com/profile/eroi"/>
    <s v="eROI"/>
    <s v="eroi.com"/>
    <s v="10.8 Million"/>
    <n v="10800000"/>
    <n v="105.69750000000001"/>
    <s v="Advertising &amp; Marketing"/>
    <n v="83"/>
    <n v="50"/>
    <e v="#REF!"/>
    <n v="2002"/>
    <n v="8"/>
    <s v=""/>
    <s v="-"/>
    <s v="Portland"/>
    <x v="40"/>
  </r>
  <r>
    <n v="3375"/>
    <s v="https://www.inc.com/profile/dreamstyle-remodeling"/>
    <s v="Dreamstyle Remodeling"/>
    <s v="dreamstyleremodeling.com"/>
    <s v="106 Million"/>
    <n v="106000000"/>
    <n v="105.68989999999999"/>
    <s v="Construction"/>
    <n v="620"/>
    <n v="355"/>
    <e v="#REF!"/>
    <n v="1989"/>
    <n v="2"/>
    <s v=""/>
    <s v="-"/>
    <s v="Albuquerque"/>
    <x v="3"/>
  </r>
  <r>
    <n v="3376"/>
    <s v="https://www.inc.com/profile/eide-communications-dba-eidecom"/>
    <s v="EideCom"/>
    <s v="http://eidecom.com"/>
    <s v="3.4 Million"/>
    <n v="3400000"/>
    <n v="105.6763"/>
    <s v="Media"/>
    <n v="10"/>
    <n v="6"/>
    <e v="#REF!"/>
    <n v="2003"/>
    <n v="1"/>
    <s v="Minneapolis"/>
    <s v="Minneapolis"/>
    <s v="Brooklyn Park"/>
    <x v="22"/>
  </r>
  <r>
    <n v="3377"/>
    <s v="https://www.inc.com/profile/forshay"/>
    <s v="Forshay"/>
    <s v="forshay.com"/>
    <s v="6 Million"/>
    <n v="6000000"/>
    <n v="105.6058"/>
    <s v="Human Resources"/>
    <n v="32"/>
    <n v="15"/>
    <e v="#REF!"/>
    <n v="2011"/>
    <n v="2"/>
    <s v="San Francisco"/>
    <s v="San Francisco"/>
    <s v="Lafayette"/>
    <x v="9"/>
  </r>
  <r>
    <n v="3378"/>
    <s v="https://www.inc.com/profile/online-rewards"/>
    <s v="Online Rewards"/>
    <s v="online-rewards.com"/>
    <s v="73.5 Million"/>
    <n v="73500000"/>
    <n v="105.57689999999999"/>
    <s v="Business Products &amp; Services"/>
    <n v="55"/>
    <n v="35"/>
    <e v="#REF!"/>
    <n v="2002"/>
    <n v="12"/>
    <s v="Dallas"/>
    <s v="Dallas"/>
    <s v="Dallas"/>
    <x v="2"/>
  </r>
  <r>
    <n v="3379"/>
    <s v="https://www.inc.com/profile/lexicon-solutions"/>
    <s v="Lexicon Solutions"/>
    <s v="lexiconsolutions.com"/>
    <s v="4.9 Million"/>
    <n v="4900000"/>
    <n v="105.5471"/>
    <s v="IT Management"/>
    <n v="65"/>
    <n v="35"/>
    <e v="#REF!"/>
    <n v="2004"/>
    <n v="4"/>
    <s v=""/>
    <s v="-"/>
    <s v="Portland"/>
    <x v="40"/>
  </r>
  <r>
    <n v="3380"/>
    <s v="https://www.inc.com/profile/differential"/>
    <s v="Differential"/>
    <s v="differential.com"/>
    <s v="3.4 Million"/>
    <n v="3400000"/>
    <n v="105.495"/>
    <s v="Software"/>
    <n v="21"/>
    <n v="15"/>
    <e v="#REF!"/>
    <n v="2013"/>
    <n v="1"/>
    <s v="Cincinnati"/>
    <s v="Cincinnati"/>
    <s v="Cincinnati"/>
    <x v="8"/>
  </r>
  <r>
    <n v="3381"/>
    <s v="https://www.inc.com/profile/the-abbi-agency"/>
    <s v="The Abbi Agency"/>
    <s v="theabbiagency.com"/>
    <s v="4.2 Million"/>
    <n v="4200000"/>
    <n v="105.45359999999999"/>
    <s v="Advertising &amp; Marketing"/>
    <n v="33"/>
    <n v="12"/>
    <e v="#REF!"/>
    <n v="2008"/>
    <n v="4"/>
    <s v=""/>
    <s v="-"/>
    <s v="Reno"/>
    <x v="29"/>
  </r>
  <r>
    <n v="3382"/>
    <s v="https://www.inc.com/profile/cerdant"/>
    <s v="Cerdant"/>
    <s v="cerdant.com"/>
    <s v="11.3 Million"/>
    <n v="11300000"/>
    <n v="105.41540000000001"/>
    <s v="IT Management"/>
    <n v="49"/>
    <n v="23"/>
    <e v="#REF!"/>
    <n v="2002"/>
    <n v="1"/>
    <s v="Columbus, OH"/>
    <s v="Columbus"/>
    <s v="Dublin"/>
    <x v="8"/>
  </r>
  <r>
    <n v="3383"/>
    <s v="https://www.inc.com/profile/sabre88"/>
    <s v="Sabre88"/>
    <s v="sabre88.com"/>
    <s v="5.4 Million"/>
    <n v="5400000"/>
    <n v="105.36279999999999"/>
    <s v="Government Services"/>
    <n v="72"/>
    <n v="50"/>
    <e v="#REF!"/>
    <n v="2008"/>
    <n v="5"/>
    <s v="New York City"/>
    <s v="New York City"/>
    <s v="Newark"/>
    <x v="6"/>
  </r>
  <r>
    <n v="3384"/>
    <s v="https://www.inc.com/profile/sawyer-manufacturing-company"/>
    <s v="Sawyer Manufacturing Company"/>
    <s v="sawyermfg.com"/>
    <s v="16.5 Million"/>
    <n v="16500000"/>
    <n v="105.3526"/>
    <s v="Manufacturing"/>
    <n v="70"/>
    <n v="36"/>
    <e v="#REF!"/>
    <n v="1948"/>
    <n v="1"/>
    <s v="Tulsa, OK"/>
    <s v="Tulsa"/>
    <s v="Tulsa"/>
    <x v="42"/>
  </r>
  <r>
    <n v="3385"/>
    <s v="https://www.inc.com/profile/maxton-company"/>
    <s v="Maxton &amp; Company"/>
    <s v="maxtonandcompany.com"/>
    <s v="10.4 Million"/>
    <n v="10400000"/>
    <n v="105.34139999999999"/>
    <s v="Retail"/>
    <n v="7"/>
    <n v="7"/>
    <e v="#REF!"/>
    <n v="2011"/>
    <n v="4"/>
    <s v="San Francisco"/>
    <s v="San Francisco"/>
    <s v="San Francisco"/>
    <x v="9"/>
  </r>
  <r>
    <n v="3386"/>
    <s v="https://www.inc.com/profile/bali-construction"/>
    <s v="Bali Construction"/>
    <s v="bali-construction.com"/>
    <s v="11.5 Million"/>
    <n v="11500000"/>
    <n v="105.3408"/>
    <s v="Construction"/>
    <n v="20"/>
    <n v="11"/>
    <e v="#REF!"/>
    <n v="2010"/>
    <n v="2"/>
    <s v="San Francisco"/>
    <s v="San Francisco"/>
    <s v="Walnut Creek"/>
    <x v="9"/>
  </r>
  <r>
    <n v="3387"/>
    <s v="https://www.inc.com/profile/national-funding"/>
    <s v="National Funding"/>
    <s v="nationalfunding.com"/>
    <s v="121.3 Million"/>
    <n v="121300000"/>
    <n v="105.2864"/>
    <s v="Financial Services"/>
    <n v="230"/>
    <n v="150"/>
    <e v="#REF!"/>
    <n v="1999"/>
    <n v="7"/>
    <s v="San Diego"/>
    <s v="San Diego"/>
    <s v="San Diego"/>
    <x v="9"/>
  </r>
  <r>
    <n v="3388"/>
    <s v="https://www.inc.com/profile/performance-plus-carts"/>
    <s v="Performance Plus Carts"/>
    <s v="performancepluscarts.com"/>
    <s v="6.2 Million"/>
    <n v="6200000"/>
    <n v="105.191"/>
    <s v="Retail"/>
    <n v="18"/>
    <n v="8"/>
    <e v="#REF!"/>
    <n v="2010"/>
    <n v="4"/>
    <s v=""/>
    <s v="-"/>
    <s v="Auburndale"/>
    <x v="5"/>
  </r>
  <r>
    <n v="3389"/>
    <s v="https://www.inc.com/profile/rjr-partners"/>
    <s v="RJR Partners"/>
    <s v="rjrpartners.com"/>
    <s v="4.3 Million"/>
    <n v="4300000"/>
    <n v="105.1348"/>
    <s v="Human Resources"/>
    <n v="13"/>
    <n v="15"/>
    <e v="#REF!"/>
    <n v="2012"/>
    <n v="2"/>
    <s v="San Francisco"/>
    <s v="San Francisco"/>
    <s v="San Ramon"/>
    <x v="9"/>
  </r>
  <r>
    <n v="3390"/>
    <s v="https://www.inc.com/profile/apollo-interactive"/>
    <s v="Apollo Interactive"/>
    <s v="apollointeractive.com"/>
    <s v="43.9 Million"/>
    <n v="43900000"/>
    <n v="105.0909"/>
    <s v="Advertising &amp; Marketing"/>
    <n v="35"/>
    <n v="29"/>
    <e v="#REF!"/>
    <n v="1995"/>
    <n v="1"/>
    <s v="Los Angeles"/>
    <s v="Los Angeles"/>
    <s v="El Segundo"/>
    <x v="9"/>
  </r>
  <r>
    <n v="3391"/>
    <s v="https://www.inc.com/profile/amg-associates"/>
    <s v="AMG &amp; Associates"/>
    <s v="amgassociatesinc.com"/>
    <s v="80.1 Million"/>
    <n v="80100000"/>
    <n v="104.9806"/>
    <s v="Construction"/>
    <n v="40"/>
    <n v="27"/>
    <e v="#REF!"/>
    <n v="2005"/>
    <n v="7"/>
    <s v="Los Angeles"/>
    <s v="Los Angeles"/>
    <s v="Santa Clarita"/>
    <x v="9"/>
  </r>
  <r>
    <n v="3391"/>
    <s v="https://www.inc.com/profile/intivix"/>
    <s v="Intivix"/>
    <s v="intivix.com"/>
    <s v="6 Million"/>
    <n v="6000000"/>
    <n v="104.96469999999999"/>
    <s v="IT Management"/>
    <n v="22"/>
    <n v="15"/>
    <e v="#REF!"/>
    <n v="1996"/>
    <n v="2"/>
    <s v="San Francisco"/>
    <s v="San Francisco"/>
    <s v="San Francisco"/>
    <x v="9"/>
  </r>
  <r>
    <n v="3392"/>
    <s v="https://www.inc.com/profile/sdb-steel-pipe"/>
    <s v="SDB Steel &amp; Pipe"/>
    <s v="thesdbgroup.com"/>
    <s v="133.4 Million"/>
    <n v="133400000"/>
    <n v="104.91670000000001"/>
    <s v="Energy"/>
    <n v="15"/>
    <n v="10"/>
    <e v="#REF!"/>
    <n v="2000"/>
    <n v="6"/>
    <s v=""/>
    <s v="-"/>
    <s v="Houston"/>
    <x v="2"/>
  </r>
  <r>
    <n v="3393"/>
    <s v="https://www.inc.com/profile/pedego-electric-bikes"/>
    <s v="Pedego Electric Bikes"/>
    <s v="pedegoelectricbikes.com"/>
    <s v="20.1 Million"/>
    <n v="20100000"/>
    <n v="104.8366"/>
    <s v="Consumer Products &amp; Services"/>
    <n v="37"/>
    <n v="21"/>
    <e v="#REF!"/>
    <n v="2008"/>
    <n v="6"/>
    <s v="Los Angeles"/>
    <s v="Los Angeles"/>
    <s v="Fountain Valley"/>
    <x v="9"/>
  </r>
  <r>
    <n v="3394"/>
    <s v="https://www.inc.com/profile/infiniti-hr"/>
    <s v="Infiniti HR"/>
    <s v="http://infinitihr.com"/>
    <s v="458 Million"/>
    <n v="458000000"/>
    <n v="104.7641"/>
    <s v="Human Resources"/>
    <n v="58145"/>
    <n v="21000"/>
    <e v="#REF!"/>
    <n v="2008"/>
    <n v="7"/>
    <s v="Washington, DC"/>
    <s v="Washington"/>
    <s v="Burtonsville"/>
    <x v="21"/>
  </r>
  <r>
    <n v="3395"/>
    <s v="https://www.inc.com/profile/fora-financial"/>
    <s v="Fora Financial"/>
    <s v="forafinancial.com"/>
    <s v="68.6 Million"/>
    <n v="68600000"/>
    <n v="104.7276"/>
    <s v="Financial Services"/>
    <n v="102"/>
    <n v="122"/>
    <e v="#REF!"/>
    <n v="2008"/>
    <n v="6"/>
    <s v="New York City"/>
    <s v="New York City"/>
    <s v="New York"/>
    <x v="12"/>
  </r>
  <r>
    <n v="3396"/>
    <s v="https://www.inc.com/profile/swift-hr-solutions"/>
    <s v="Swift HR Solutions"/>
    <s v="swifthrsolutions.com"/>
    <s v="3.8 Million"/>
    <n v="3800000"/>
    <n v="104.66240000000001"/>
    <s v="Human Resources"/>
    <n v="25"/>
    <n v="14"/>
    <e v="#REF!"/>
    <n v="2004"/>
    <n v="2"/>
    <s v="Seattle"/>
    <s v="Seattle"/>
    <s v="Bellevue"/>
    <x v="11"/>
  </r>
  <r>
    <n v="3397"/>
    <s v="https://www.inc.com/profile/tenaglia-hunt"/>
    <s v="Tenaglia &amp; Hunt"/>
    <s v="tenagliahunt.com"/>
    <s v="7.1 Million"/>
    <n v="7100000"/>
    <n v="104.6266"/>
    <s v="Business Products &amp; Services"/>
    <n v="69"/>
    <n v="26"/>
    <e v="#REF!"/>
    <n v="1976"/>
    <n v="2"/>
    <s v="New York City"/>
    <s v="New York City"/>
    <s v="Rochelle Park"/>
    <x v="6"/>
  </r>
  <r>
    <n v="3398"/>
    <s v="https://www.inc.com/profile/mbw-enterprises"/>
    <s v="MBW Enterprises"/>
    <s v="collegehunkshaulingjunk.com/northern-virginia"/>
    <s v="2.1 Million"/>
    <n v="2100000"/>
    <n v="104.56699999999999"/>
    <s v="Consumer Products &amp; Services"/>
    <n v="29"/>
    <n v="18"/>
    <e v="#REF!"/>
    <n v="2014"/>
    <n v="1"/>
    <s v="Washington, DC"/>
    <s v="Washington"/>
    <s v="falls church"/>
    <x v="7"/>
  </r>
  <r>
    <n v="3399"/>
    <s v="https://www.inc.com/profile/mosaic-consulting-group"/>
    <s v="Mosaic Consulting Group"/>
    <s v="mosaic-cg.com"/>
    <s v="9.7 Million"/>
    <n v="9700000"/>
    <n v="104.4843"/>
    <s v="Human Resources"/>
    <n v="85"/>
    <n v="35"/>
    <e v="#REF!"/>
    <n v="2011"/>
    <n v="2"/>
    <s v="Nashville"/>
    <s v="Nashville"/>
    <s v="NASHVILLE"/>
    <x v="1"/>
  </r>
  <r>
    <n v="3400"/>
    <s v="https://www.inc.com/profile/young-automotive-group"/>
    <s v="Young Automotive Group"/>
    <s v="youngautomotive.com"/>
    <s v="886.5 Million"/>
    <n v="886500000"/>
    <n v="104.28570000000001"/>
    <s v="Retail"/>
    <n v="864"/>
    <n v="606"/>
    <e v="#REF!"/>
    <n v="1925"/>
    <n v="2"/>
    <s v="Ogden-Clearfield, UT"/>
    <s v="Ogden-Clearfield"/>
    <s v="Layton"/>
    <x v="16"/>
  </r>
  <r>
    <n v="3401"/>
    <s v="https://www.inc.com/profile/simis"/>
    <s v="SimIS"/>
    <s v="simisinc.com"/>
    <s v="10.5 Million"/>
    <n v="10500000"/>
    <n v="104.2672"/>
    <s v="Engineering"/>
    <n v="68"/>
    <n v="37"/>
    <e v="#REF!"/>
    <n v="2007"/>
    <n v="1"/>
    <s v="Virginia Beach"/>
    <s v="Virginia Beach"/>
    <s v="Portsmouth"/>
    <x v="7"/>
  </r>
  <r>
    <n v="3402"/>
    <s v="https://www.inc.com/profile/itexico"/>
    <s v="iTexico"/>
    <s v="itexico.com"/>
    <s v="9.8 Million"/>
    <n v="9800000"/>
    <n v="104.246"/>
    <s v="IT System Development"/>
    <n v="322"/>
    <n v="119"/>
    <e v="#REF!"/>
    <n v="2012"/>
    <n v="4"/>
    <s v="Austin"/>
    <s v="Austin"/>
    <s v="Austin"/>
    <x v="2"/>
  </r>
  <r>
    <n v="3403"/>
    <s v="https://www.inc.com/profile/hernon-manufacturing"/>
    <s v="Hernon Manufacturing"/>
    <s v="hernon.com"/>
    <s v="13.2 Million"/>
    <n v="13200000"/>
    <n v="104.1345"/>
    <s v="Manufacturing"/>
    <n v="77"/>
    <n v="43"/>
    <e v="#REF!"/>
    <n v="1978"/>
    <n v="1"/>
    <s v="Orlando, FL"/>
    <s v="Orlando"/>
    <s v="Sanford"/>
    <x v="5"/>
  </r>
  <r>
    <n v="3404"/>
    <s v="https://www.inc.com/profile/valiant-solutions"/>
    <s v="Valiant Solutions"/>
    <s v="valiantsolutions.com"/>
    <s v="22.5 Million"/>
    <n v="22500000"/>
    <n v="104.08280000000001"/>
    <s v="Government Services"/>
    <n v="121"/>
    <n v="65"/>
    <e v="#REF!"/>
    <n v="2005"/>
    <n v="5"/>
    <s v=""/>
    <s v="-"/>
    <s v="Henderson"/>
    <x v="18"/>
  </r>
  <r>
    <n v="3405"/>
    <s v="https://www.inc.com/profile/jamaica-cottage-shop"/>
    <s v="Jamaica Cottage Shop"/>
    <s v="jamaicacottageshop.com"/>
    <s v="5.1 Million"/>
    <n v="5100000"/>
    <n v="103.9819"/>
    <s v="Manufacturing"/>
    <n v="50"/>
    <n v="30"/>
    <e v="#REF!"/>
    <n v="1995"/>
    <n v="2"/>
    <s v=""/>
    <s v="-"/>
    <s v="South Londonderry"/>
    <x v="48"/>
  </r>
  <r>
    <n v="3406"/>
    <s v="https://www.inc.com/profile/univista-insurance"/>
    <s v="Univista Insurance"/>
    <s v="univistainsurance.com"/>
    <s v="75.4 Million"/>
    <n v="75400000"/>
    <n v="103.9534"/>
    <s v="Insurance"/>
    <n v="1114"/>
    <n v="520"/>
    <e v="#REF!"/>
    <n v="2009"/>
    <n v="1"/>
    <s v="Miami"/>
    <s v="Miami"/>
    <s v="Miami"/>
    <x v="5"/>
  </r>
  <r>
    <n v="3407"/>
    <s v="https://www.inc.com/profile/oxford-builders"/>
    <s v="Oxford Builders"/>
    <s v="oxfordbuilders.com"/>
    <s v="4.6 Million"/>
    <n v="4600000"/>
    <n v="103.91370000000001"/>
    <s v="Construction"/>
    <n v="45"/>
    <n v="35"/>
    <e v="#REF!"/>
    <n v="1996"/>
    <n v="1"/>
    <s v="Houston"/>
    <s v="Houston"/>
    <s v="Houston"/>
    <x v="2"/>
  </r>
  <r>
    <n v="3408"/>
    <s v="https://www.inc.com/profile/dry-pro-foundation-and-crawlspace-specialists"/>
    <s v="Dry Pro Foundation and Crawlspace Specialists"/>
    <s v="dryprosystems.com"/>
    <s v="14.6 Million"/>
    <n v="14600000"/>
    <n v="103.91240000000001"/>
    <s v="Construction"/>
    <n v="108"/>
    <n v="69"/>
    <e v="#REF!"/>
    <n v="1999"/>
    <n v="1"/>
    <s v="Charlotte"/>
    <s v="Charlotte"/>
    <s v="Charlotte"/>
    <x v="18"/>
  </r>
  <r>
    <n v="3409"/>
    <s v="https://www.inc.com/profile/cnf-technologies-corporation"/>
    <s v="CNF Technologies Corporation"/>
    <s v="cnftech.com/welcome"/>
    <s v="9.5 Million"/>
    <n v="9500000"/>
    <n v="103.89919999999999"/>
    <s v="IT System Development"/>
    <n v="84"/>
    <n v="42"/>
    <e v="#REF!"/>
    <n v="2005"/>
    <n v="1"/>
    <s v="San Antonio, TX"/>
    <s v="San Antonio"/>
    <s v="San Antonio"/>
    <x v="2"/>
  </r>
  <r>
    <n v="3410"/>
    <s v="https://www.inc.com/profile/logenix-international"/>
    <s v="Logenix International"/>
    <s v="logenix.com"/>
    <s v="49.6 Million"/>
    <n v="49600000"/>
    <n v="103.8981"/>
    <s v="Logistics &amp; Transportation"/>
    <n v="85"/>
    <n v="35"/>
    <e v="#REF!"/>
    <n v="2001"/>
    <n v="2"/>
    <s v="Washington, DC"/>
    <s v="Washington"/>
    <s v="Fairfax"/>
    <x v="7"/>
  </r>
  <r>
    <n v="3411"/>
    <s v="https://www.inc.com/profile/americhem-systems"/>
    <s v="AmeriChem Systems"/>
    <s v="americhemsystems.com"/>
    <s v="10.9 Million"/>
    <n v="10900000"/>
    <n v="103.8763"/>
    <s v="Manufacturing"/>
    <n v="24"/>
    <n v="18"/>
    <e v="#REF!"/>
    <n v="1991"/>
    <n v="3"/>
    <s v="Chicago"/>
    <s v="Chicago"/>
    <s v="Aurora"/>
    <x v="27"/>
  </r>
  <r>
    <n v="3412"/>
    <s v="https://www.inc.com/profile/aesthetic-products"/>
    <s v="Aesthetic Products"/>
    <s v="ayamedspa.com"/>
    <s v="5.3 Million"/>
    <n v="5300000"/>
    <n v="103.6251"/>
    <s v="Health"/>
    <n v="17"/>
    <n v="12"/>
    <e v="#REF!"/>
    <n v="2003"/>
    <n v="1"/>
    <s v="Atlanta"/>
    <s v="Atlanta"/>
    <s v="Atlanta"/>
    <x v="13"/>
  </r>
  <r>
    <n v="3413"/>
    <s v="https://www.inc.com/profile/longford-company"/>
    <s v="Longford &amp; Company"/>
    <s v="longfordco.com"/>
    <s v="12.6 Million"/>
    <n v="12600000"/>
    <n v="103.60550000000001"/>
    <s v="Human Resources"/>
    <n v="68"/>
    <n v="44"/>
    <e v="#REF!"/>
    <n v="2012"/>
    <n v="2"/>
    <s v="Boston"/>
    <s v="Boston"/>
    <s v="Boston"/>
    <x v="24"/>
  </r>
  <r>
    <n v="3414"/>
    <s v="https://www.inc.com/profile/impact-networking"/>
    <s v="Impact Networking"/>
    <s v="impactmybiz.com"/>
    <s v="114.6 Million"/>
    <n v="114600000"/>
    <n v="103.596"/>
    <s v="Business Products &amp; Services"/>
    <n v="551"/>
    <n v="222"/>
    <e v="#REF!"/>
    <n v="1999"/>
    <n v="10"/>
    <s v="Chicago"/>
    <s v="Chicago"/>
    <s v="Lake Forest"/>
    <x v="27"/>
  </r>
  <r>
    <n v="3415"/>
    <s v="https://www.inc.com/profile/design-management-group"/>
    <s v="Design Management Group"/>
    <s v="dmgnola.com"/>
    <s v="2.3 Million"/>
    <n v="2300000"/>
    <n v="103.5829"/>
    <s v="Construction"/>
    <n v="6"/>
    <n v="3"/>
    <e v="#REF!"/>
    <n v="2013"/>
    <n v="1"/>
    <s v=""/>
    <s v="-"/>
    <s v="Metairie"/>
    <x v="38"/>
  </r>
  <r>
    <n v="3416"/>
    <s v="https://www.inc.com/profile/dreamgear"/>
    <s v="DreamGear"/>
    <s v="http://dreamgear.com"/>
    <s v="49.3 Million"/>
    <n v="49300000"/>
    <n v="103.5715"/>
    <s v="Consumer Products &amp; Services"/>
    <n v="49"/>
    <n v="44"/>
    <e v="#REF!"/>
    <n v="2002"/>
    <n v="4"/>
    <s v="Los Angeles"/>
    <s v="Los Angeles"/>
    <s v="Torrance"/>
    <x v="9"/>
  </r>
  <r>
    <n v="3417"/>
    <s v="https://www.inc.com/profile/branded-entertainment-network"/>
    <s v="Branded Entertainment Network"/>
    <s v="bengroup.com"/>
    <s v="70.8 Million"/>
    <n v="70800000"/>
    <n v="103.5633"/>
    <s v="Advertising &amp; Marketing"/>
    <n v="153"/>
    <n v="120"/>
    <e v="#REF!"/>
    <n v="2013"/>
    <n v="3"/>
    <s v="Los Angeles"/>
    <s v="Los Angeles"/>
    <s v="Sherman Oaks"/>
    <x v="9"/>
  </r>
  <r>
    <n v="3418"/>
    <s v="https://www.inc.com/profile/softnice"/>
    <s v="SoftNice"/>
    <s v="softnice.com"/>
    <s v="22.7 Million"/>
    <n v="22700000"/>
    <n v="103.53879999999999"/>
    <s v="IT Management"/>
    <n v="120"/>
    <n v="75"/>
    <e v="#REF!"/>
    <n v="2001"/>
    <n v="11"/>
    <s v="Allentown-Bethlehem-Easton, PA-NJ"/>
    <s v="Allentown-Bethlehem-Easton"/>
    <s v="Allentown"/>
    <x v="4"/>
  </r>
  <r>
    <n v="3419"/>
    <s v="https://www.inc.com/profile/netwrix"/>
    <s v="Netwrix"/>
    <s v="netwrix.com"/>
    <s v="34.8 Million"/>
    <n v="34800000"/>
    <n v="103.5068"/>
    <s v="Software"/>
    <n v="374"/>
    <n v="183"/>
    <e v="#REF!"/>
    <n v="2006"/>
    <n v="8"/>
    <s v="Los Angeles"/>
    <s v="Los Angeles"/>
    <s v="Irvine"/>
    <x v="9"/>
  </r>
  <r>
    <n v="3420"/>
    <s v="https://www.inc.com/profile/comfort-now"/>
    <s v="Comfort Now"/>
    <s v="comfort-now.com"/>
    <s v="4.3 Million"/>
    <n v="4300000"/>
    <n v="103.3605"/>
    <s v="Construction"/>
    <n v="23"/>
    <n v="12"/>
    <e v="#REF!"/>
    <n v="2011"/>
    <n v="3"/>
    <s v=""/>
    <s v="-"/>
    <s v="Visalia"/>
    <x v="9"/>
  </r>
  <r>
    <n v="3421"/>
    <s v="https://www.inc.com/profile/netsearch-digital-marketing"/>
    <s v="NetSearch Digital Marketing"/>
    <s v="netsearchdigitalmarketing.com"/>
    <s v="5.6 Million"/>
    <n v="5600000"/>
    <n v="103.26430000000001"/>
    <s v="Advertising &amp; Marketing"/>
    <n v="33"/>
    <n v="22"/>
    <e v="#REF!"/>
    <n v="2006"/>
    <n v="5"/>
    <s v="Richmond, VA"/>
    <s v="Richmond"/>
    <s v="Richmond"/>
    <x v="7"/>
  </r>
  <r>
    <n v="3422"/>
    <s v="https://www.inc.com/profile/clinlab-staffing"/>
    <s v="ClinLab Staffing"/>
    <s v="clinlabstaffing.com"/>
    <s v="14.9 Million"/>
    <n v="14900000"/>
    <n v="103.0705"/>
    <s v="Human Resources"/>
    <n v="170"/>
    <n v="100"/>
    <e v="#REF!"/>
    <n v="2002"/>
    <n v="2"/>
    <s v="Boston"/>
    <s v="Boston"/>
    <s v="Watertown"/>
    <x v="24"/>
  </r>
  <r>
    <n v="3423"/>
    <s v="https://www.inc.com/profile/information-technology-professionals"/>
    <s v="Information Technology Professionals"/>
    <s v="itprosusa.com"/>
    <s v="9.5 Million"/>
    <n v="9500000"/>
    <n v="103.0304"/>
    <s v="IT Management"/>
    <n v="56"/>
    <n v="10"/>
    <e v="#REF!"/>
    <n v="2003"/>
    <n v="5"/>
    <s v="Madison, WI"/>
    <s v="Madison"/>
    <s v="Madison"/>
    <x v="19"/>
  </r>
  <r>
    <n v="3424"/>
    <s v="https://www.inc.com/profile/twisted-x"/>
    <s v="Twisted X"/>
    <s v="http://twistedx.com"/>
    <s v="72.1 Million"/>
    <n v="72100000"/>
    <n v="102.9873"/>
    <s v="Consumer Products &amp; Services"/>
    <n v="37"/>
    <n v="28"/>
    <e v="#REF!"/>
    <n v="2005"/>
    <n v="2"/>
    <s v="Dallas"/>
    <s v="Dallas"/>
    <s v="Decatur"/>
    <x v="2"/>
  </r>
  <r>
    <n v="3425"/>
    <s v="https://www.inc.com/profile/southeastern-equipment-supply"/>
    <s v="Southeastern Equipment &amp; Supply"/>
    <s v="southeasternequipment.net"/>
    <s v="14.8 Million"/>
    <n v="14800000"/>
    <n v="102.97150000000001"/>
    <s v="Consumer Products &amp; Services"/>
    <n v="47"/>
    <n v="31"/>
    <e v="#REF!"/>
    <n v="2001"/>
    <n v="7"/>
    <s v="Columbia, SC"/>
    <s v="Columbia"/>
    <s v="West Columbia"/>
    <x v="37"/>
  </r>
  <r>
    <n v="3426"/>
    <s v="https://www.inc.com/profile/isg"/>
    <s v="ISG"/>
    <s v="is-grp.com"/>
    <s v="52.3 Million"/>
    <n v="52300000"/>
    <n v="102.8775"/>
    <s v="Engineering"/>
    <n v="300"/>
    <n v="175"/>
    <e v="#REF!"/>
    <n v="1973"/>
    <n v="2"/>
    <s v=""/>
    <s v="-"/>
    <s v="Mankato"/>
    <x v="22"/>
  </r>
  <r>
    <n v="3427"/>
    <s v="https://www.inc.com/profile/neighborly"/>
    <s v="Neighborly"/>
    <s v="getneighborly.com"/>
    <s v="237.6 Million"/>
    <n v="237600000"/>
    <n v="102.8096"/>
    <s v="Consumer Products &amp; Services"/>
    <n v="843"/>
    <n v="625"/>
    <e v="#REF!"/>
    <n v="1981"/>
    <n v="1"/>
    <s v=""/>
    <s v="-"/>
    <s v="Waco"/>
    <x v="2"/>
  </r>
  <r>
    <n v="3428"/>
    <s v="https://www.inc.com/profile/anova-marine-insurance"/>
    <s v="ANOVA Marine Insurance"/>
    <s v="anovamarine.com"/>
    <s v="7.7 Million"/>
    <n v="7700000"/>
    <n v="102.7831"/>
    <s v="Insurance"/>
    <n v="15"/>
    <n v="6"/>
    <e v="#REF!"/>
    <n v="2011"/>
    <n v="4"/>
    <s v="Miami"/>
    <s v="Miami"/>
    <s v="Doral"/>
    <x v="5"/>
  </r>
  <r>
    <n v="3429"/>
    <s v="https://www.inc.com/profile/engineered-solutions-of-ga"/>
    <s v="Engineered Solutions of GA"/>
    <s v="esogrepair.com"/>
    <s v="10 Million"/>
    <n v="10000000"/>
    <n v="102.7041"/>
    <s v="Construction"/>
    <n v="65"/>
    <n v="54"/>
    <e v="#REF!"/>
    <n v="2006"/>
    <n v="3"/>
    <s v="Atlanta"/>
    <s v="Atlanta"/>
    <s v="marietta"/>
    <x v="13"/>
  </r>
  <r>
    <n v="3430"/>
    <s v="https://www.inc.com/profile/exscape-designs"/>
    <s v="Exscape Designs"/>
    <s v="exscapedesigns.com"/>
    <s v="7.1 Million"/>
    <n v="7100000"/>
    <n v="102.7041"/>
    <s v="Construction"/>
    <n v="82"/>
    <n v="26"/>
    <e v="#REF!"/>
    <n v="2007"/>
    <n v="3"/>
    <s v="Cleveland"/>
    <s v="Cleveland"/>
    <s v="Novelty"/>
    <x v="8"/>
  </r>
  <r>
    <n v="3431"/>
    <s v="https://www.inc.com/profile/growth-academy"/>
    <s v="Growth Academy"/>
    <s v="growth.com"/>
    <s v="8.4 Million"/>
    <n v="8400000"/>
    <n v="102.693"/>
    <s v="Education"/>
    <n v="79"/>
    <n v="11"/>
    <e v="#REF!"/>
    <n v="2014"/>
    <n v="1"/>
    <s v="Phoenix"/>
    <s v="Phoenix"/>
    <s v="Scottsdale"/>
    <x v="0"/>
  </r>
  <r>
    <n v="3432"/>
    <s v="https://www.inc.com/profile/that-agency"/>
    <s v="That Agency"/>
    <s v="http://thatagency.com"/>
    <s v="2.2 Million"/>
    <n v="2200000"/>
    <n v="102.6846"/>
    <s v="Advertising &amp; Marketing"/>
    <n v="15"/>
    <n v="8"/>
    <e v="#REF!"/>
    <n v="2004"/>
    <n v="1"/>
    <s v="Miami"/>
    <s v="Miami"/>
    <s v="West Palm Beach"/>
    <x v="5"/>
  </r>
  <r>
    <n v="3433"/>
    <s v="https://www.inc.com/profile/homesmart-international"/>
    <s v="HomeSmart International"/>
    <s v="homesmart.com"/>
    <s v="9.6 Million"/>
    <n v="9600000"/>
    <n v="102.68210000000001"/>
    <s v="Real Estate"/>
    <n v="109"/>
    <n v="48"/>
    <e v="#REF!"/>
    <n v="2000"/>
    <n v="7"/>
    <s v="Phoenix"/>
    <s v="Phoenix"/>
    <s v="Scottsdale"/>
    <x v="0"/>
  </r>
  <r>
    <n v="3434"/>
    <s v="https://www.inc.com/profile/digital-edge"/>
    <s v="Digital Edge"/>
    <s v="http://digitaledge.marketing"/>
    <s v="2 Million"/>
    <n v="2000000"/>
    <n v="102.5932"/>
    <s v="Advertising &amp; Marketing"/>
    <n v="13"/>
    <n v="8"/>
    <e v="#REF!"/>
    <n v="2011"/>
    <n v="1"/>
    <s v="Jacksonville, FL"/>
    <s v="Jacksonville"/>
    <s v="Jacksonville"/>
    <x v="5"/>
  </r>
  <r>
    <n v="3435"/>
    <s v="https://www.inc.com/profile/hunter-business-law"/>
    <s v="Hunter Business Law"/>
    <s v="hunterbusinesslaw.com"/>
    <s v="2.1 Million"/>
    <n v="2100000"/>
    <n v="102.572"/>
    <s v="Business Products &amp; Services"/>
    <n v="9"/>
    <n v="4"/>
    <e v="#REF!"/>
    <n v="2013"/>
    <n v="1"/>
    <s v="Tampa"/>
    <s v="Tampa"/>
    <s v="Tampa"/>
    <x v="5"/>
  </r>
  <r>
    <n v="3436"/>
    <s v="https://www.inc.com/profile/mosquito-squad"/>
    <s v="Mosquito Squad"/>
    <s v="mosquitosquad.com"/>
    <s v="61.7 Million"/>
    <n v="61700000"/>
    <n v="102.5654"/>
    <s v="Consumer Products &amp; Services"/>
    <n v="25"/>
    <n v="20"/>
    <e v="#REF!"/>
    <n v="2005"/>
    <n v="9"/>
    <s v="Richmond, VA"/>
    <s v="Richmond"/>
    <s v="Richmond"/>
    <x v="7"/>
  </r>
  <r>
    <n v="3437"/>
    <s v="https://www.inc.com/profile/biziq"/>
    <s v="BizIQ"/>
    <s v="biziq.com"/>
    <s v="10.6 Million"/>
    <n v="10600000"/>
    <n v="102.53870000000001"/>
    <s v="Advertising &amp; Marketing"/>
    <n v="94"/>
    <n v="66"/>
    <e v="#REF!"/>
    <n v="2012"/>
    <n v="4"/>
    <s v="Phoenix"/>
    <s v="Phoenix"/>
    <s v="Phoenix"/>
    <x v="0"/>
  </r>
  <r>
    <n v="3438"/>
    <s v="https://www.inc.com/profile/environmental-heating-and-air-solutions"/>
    <s v="Environmental Heating and Air Solutions"/>
    <s v="ehasolutions.com"/>
    <s v="6.4 Million"/>
    <n v="6400000"/>
    <n v="102.5239"/>
    <s v="Construction"/>
    <n v="33"/>
    <n v="15"/>
    <e v="#REF!"/>
    <n v="2010"/>
    <n v="1"/>
    <s v=""/>
    <s v="-"/>
    <s v="Roseville"/>
    <x v="9"/>
  </r>
  <r>
    <n v="3439"/>
    <s v="https://www.inc.com/profile/mobile-solutions"/>
    <s v="Mobile Solutions"/>
    <s v="http://mobilesolutions.net"/>
    <s v="10.6 Million"/>
    <n v="10600000"/>
    <n v="102.4842"/>
    <s v="Software"/>
    <n v="83"/>
    <n v="49"/>
    <e v="#REF!"/>
    <n v="2008"/>
    <n v="5"/>
    <s v="Denver"/>
    <s v="Denver"/>
    <s v="Centennial"/>
    <x v="10"/>
  </r>
  <r>
    <n v="3440"/>
    <s v="https://www.inc.com/profile/alo-house-recovery-centers"/>
    <s v="Alo House Recovery Centers"/>
    <s v="alorecovery.com"/>
    <s v="13.6 Million"/>
    <n v="13600000"/>
    <n v="102.4528"/>
    <s v="Health"/>
    <n v="90"/>
    <n v="35"/>
    <e v="#REF!"/>
    <n v="2013"/>
    <n v="2"/>
    <s v="Los Angeles"/>
    <s v="Los Angeles"/>
    <s v="Malibu"/>
    <x v="9"/>
  </r>
  <r>
    <n v="3441"/>
    <s v="https://www.inc.com/profile/cadmiumcd"/>
    <s v="CadmiumCD"/>
    <s v="cadmiumcd.com"/>
    <s v="7.7 Million"/>
    <n v="7700000"/>
    <n v="102.4166"/>
    <s v="Software"/>
    <n v="65"/>
    <n v="30"/>
    <e v="#REF!"/>
    <n v="2000"/>
    <n v="4"/>
    <s v="Baltimore"/>
    <s v="Baltimore"/>
    <s v="Forest Hill"/>
    <x v="21"/>
  </r>
  <r>
    <n v="3442"/>
    <s v="https://www.inc.com/profile/datashield"/>
    <s v="DataShield"/>
    <s v="datashieldcorp.com"/>
    <s v="3.6 Million"/>
    <n v="3600000"/>
    <n v="102.3862"/>
    <s v="Security"/>
    <n v="18"/>
    <n v="15"/>
    <e v="#REF!"/>
    <n v="2003"/>
    <n v="3"/>
    <s v="Omaha-Council Bluffs, NE-IA"/>
    <s v="Omaha-Council Bluffs"/>
    <s v="Omaha"/>
    <x v="35"/>
  </r>
  <r>
    <n v="3443"/>
    <s v="https://www.inc.com/profile/elite-biomedical-solutions"/>
    <s v="Elite Biomedical Solutions"/>
    <s v="elitebiomedicalsolutions.com"/>
    <s v="15.2 Million"/>
    <n v="15200000"/>
    <n v="102.33159999999999"/>
    <s v="Health"/>
    <n v="41"/>
    <n v="15"/>
    <e v="#REF!"/>
    <n v="2012"/>
    <n v="2"/>
    <s v="Cincinnati"/>
    <s v="Cincinnati"/>
    <s v="Cincinnati"/>
    <x v="8"/>
  </r>
  <r>
    <n v="3444"/>
    <s v="https://www.inc.com/profile/weifield-group-contracting"/>
    <s v="Weifield Group Contracting"/>
    <s v="weifieldcontracting.com"/>
    <s v="93.6 Million"/>
    <n v="93600000"/>
    <n v="102.2595"/>
    <s v="Construction"/>
    <n v="512"/>
    <n v="227"/>
    <e v="#REF!"/>
    <n v="2002"/>
    <n v="6"/>
    <s v="Denver"/>
    <s v="Denver"/>
    <s v="CENTENNIAL"/>
    <x v="10"/>
  </r>
  <r>
    <n v="3445"/>
    <s v="https://www.inc.com/profile/route-transportation-logistics"/>
    <s v="Route Transportation &amp; Logistics"/>
    <s v="routemyfreight.com"/>
    <s v="17.4 Million"/>
    <n v="17400000"/>
    <n v="102.2437"/>
    <s v="Logistics &amp; Transportation"/>
    <n v="26"/>
    <n v="15"/>
    <e v="#REF!"/>
    <n v="2009"/>
    <n v="1"/>
    <s v=""/>
    <s v="-"/>
    <s v="BRADENTON"/>
    <x v="5"/>
  </r>
  <r>
    <n v="3446"/>
    <s v="https://www.inc.com/profile/redcloud-consulting"/>
    <s v="RedCloud Consulting"/>
    <s v="redcloudconsulting.com"/>
    <s v="13.7 Million"/>
    <n v="13700000"/>
    <n v="102.13420000000001"/>
    <s v="IT Management"/>
    <n v="71"/>
    <n v="48"/>
    <e v="#REF!"/>
    <n v="1995"/>
    <n v="4"/>
    <s v="Seattle"/>
    <s v="Seattle"/>
    <s v="Bellevue"/>
    <x v="11"/>
  </r>
  <r>
    <n v="3447"/>
    <s v="https://www.inc.com/profile/fieldedge"/>
    <s v="FieldEdge"/>
    <s v="fieldedge.com"/>
    <s v="18.2 Million"/>
    <n v="18200000"/>
    <n v="102.119"/>
    <s v="Software"/>
    <n v="140"/>
    <n v="50"/>
    <e v="#REF!"/>
    <n v="1980"/>
    <n v="3"/>
    <s v=""/>
    <s v="-"/>
    <s v="Fort Myers"/>
    <x v="5"/>
  </r>
  <r>
    <n v="3448"/>
    <s v="https://www.inc.com/profile/spark-orthodontics"/>
    <s v="Spark Orthodontics"/>
    <s v="sparksmiles.com"/>
    <s v="15.5 Million"/>
    <n v="15500000"/>
    <n v="102.0776"/>
    <s v="Health"/>
    <n v="88"/>
    <n v="35"/>
    <e v="#REF!"/>
    <n v="2010"/>
    <n v="1"/>
    <s v="Allentown-Bethlehem-Easton, PA-NJ"/>
    <s v="Allentown-Bethlehem-Easton"/>
    <s v="Bethlehem"/>
    <x v="4"/>
  </r>
  <r>
    <n v="3449"/>
    <s v="https://www.inc.com/profile/five-lakes-coffee"/>
    <s v="Five Lakes Coffee"/>
    <s v="fivelakes.com"/>
    <s v="3 Million"/>
    <n v="3000000"/>
    <n v="102.0694"/>
    <s v="Food &amp; Beverage"/>
    <n v="90"/>
    <n v="60"/>
    <e v="#REF!"/>
    <n v="2002"/>
    <n v="2"/>
    <s v=""/>
    <s v="-"/>
    <s v="sturgis"/>
    <x v="20"/>
  </r>
  <r>
    <n v="3450"/>
    <s v="https://www.inc.com/profile/carson-group"/>
    <s v="Carson Group"/>
    <s v="carsongroup.com"/>
    <s v="95.4 Million"/>
    <n v="95400000"/>
    <n v="102.0175"/>
    <s v="Financial Services"/>
    <n v="200"/>
    <n v="150"/>
    <e v="#REF!"/>
    <n v="1983"/>
    <n v="3"/>
    <s v="Omaha-Council Bluffs, NE-IA"/>
    <s v="Omaha-Council Bluffs"/>
    <s v="Omaha"/>
    <x v="35"/>
  </r>
  <r>
    <n v="3451"/>
    <s v="https://www.inc.com/profile/millennium-lake-geneva-wi"/>
    <s v="Millennium (Lake Geneva, WI)"/>
    <s v="mymillennium.us"/>
    <s v="72.6 Million"/>
    <n v="72600000"/>
    <n v="101.9258"/>
    <s v="Telecommunications"/>
    <n v="72"/>
    <n v="33"/>
    <e v="#REF!"/>
    <n v="2004"/>
    <n v="5"/>
    <s v=""/>
    <s v="-"/>
    <s v="Delavan"/>
    <x v="19"/>
  </r>
  <r>
    <n v="3452"/>
    <s v="https://www.inc.com/profile/zambezi"/>
    <s v="Zambezi"/>
    <s v="zambezi-la.com"/>
    <s v="25.9 Million"/>
    <n v="25900000"/>
    <n v="101.83880000000001"/>
    <s v="Advertising &amp; Marketing"/>
    <n v="80"/>
    <n v="62"/>
    <e v="#REF!"/>
    <n v="2006"/>
    <n v="5"/>
    <s v="Los Angeles"/>
    <s v="Los Angeles"/>
    <s v="Culver City"/>
    <x v="9"/>
  </r>
  <r>
    <n v="3453"/>
    <s v="https://www.inc.com/profile/innovia-events"/>
    <s v="innoVia Events"/>
    <s v="innoviapro.com"/>
    <s v="5.4 Million"/>
    <n v="5400000"/>
    <n v="101.8222"/>
    <s v="Business Products &amp; Services"/>
    <n v="12"/>
    <n v="7"/>
    <e v="#REF!"/>
    <n v="2012"/>
    <n v="3"/>
    <s v="Dallas"/>
    <s v="Dallas"/>
    <s v="Dallas"/>
    <x v="2"/>
  </r>
  <r>
    <n v="3454"/>
    <s v="https://www.inc.com/profile/ellevate-network"/>
    <s v="Ellevate Network"/>
    <s v="ellevatenetwork.com"/>
    <s v="3.3 Million"/>
    <n v="3300000"/>
    <n v="101.8168"/>
    <s v="Consumer Products &amp; Services"/>
    <n v="26"/>
    <n v="10"/>
    <e v="#REF!"/>
    <n v="1996"/>
    <n v="1"/>
    <s v="New York City"/>
    <s v="New York City"/>
    <s v="New York"/>
    <x v="12"/>
  </r>
  <r>
    <n v="3455"/>
    <s v="https://www.inc.com/profile/rapidvisa"/>
    <s v="RapidVisa"/>
    <s v="rapidvisa.com"/>
    <s v="6.1 Million"/>
    <n v="6100000"/>
    <n v="101.7861"/>
    <s v="Consumer Products &amp; Services"/>
    <n v="16"/>
    <n v="11"/>
    <e v="#REF!"/>
    <n v="2006"/>
    <n v="4"/>
    <s v="Las Vegas, NV"/>
    <s v="Las Vegas"/>
    <s v="Las Vegas"/>
    <x v="29"/>
  </r>
  <r>
    <n v="3456"/>
    <s v="https://www.inc.com/profile/bilt-rite-scaffold"/>
    <s v="Bilt Rite Scaffold"/>
    <s v="biltritescaffold.com"/>
    <s v="7.5 Million"/>
    <n v="7500000"/>
    <n v="101.7814"/>
    <s v="Construction"/>
    <n v="52"/>
    <n v="33"/>
    <e v="#REF!"/>
    <n v="2006"/>
    <n v="2"/>
    <s v="Austin"/>
    <s v="Austin"/>
    <s v="Austin"/>
    <x v="2"/>
  </r>
  <r>
    <n v="3457"/>
    <s v="https://www.inc.com/profile/iluma-agency"/>
    <s v="iluma Agency"/>
    <s v="ilumaagency.com"/>
    <s v="6.5 Million"/>
    <n v="6500000"/>
    <n v="101.7719"/>
    <s v="Advertising &amp; Marketing"/>
    <n v="28"/>
    <n v="17"/>
    <e v="#REF!"/>
    <n v="2001"/>
    <n v="1"/>
    <s v="Miami"/>
    <s v="Miami"/>
    <s v="Miami Lakes"/>
    <x v="5"/>
  </r>
  <r>
    <n v="3458"/>
    <s v="https://www.inc.com/profile/hungerford-technologies"/>
    <s v="Hungerford Technologies"/>
    <s v="hungerford.tech"/>
    <s v="3.3 Million"/>
    <n v="3300000"/>
    <n v="101.7693"/>
    <s v="IT Management"/>
    <n v="17"/>
    <n v="15"/>
    <e v="#REF!"/>
    <n v="1999"/>
    <n v="1"/>
    <s v=""/>
    <s v="-"/>
    <s v="Grand Rapids"/>
    <x v="20"/>
  </r>
  <r>
    <n v="3459"/>
    <s v="https://www.inc.com/profile/bigtime-software"/>
    <s v="BigTime Software"/>
    <s v="bigtime.net"/>
    <s v="4.6 Million"/>
    <n v="4600000"/>
    <n v="101.7504"/>
    <s v="Software"/>
    <n v="45"/>
    <n v="15"/>
    <e v="#REF!"/>
    <n v="2001"/>
    <n v="1"/>
    <s v="Chicago"/>
    <s v="Chicago"/>
    <s v="Chicago"/>
    <x v="27"/>
  </r>
  <r>
    <n v="3460"/>
    <s v="https://www.inc.com/profile/home-health-solutions"/>
    <s v="Home Health Solutions"/>
    <s v="homehealthsolutionsllc.com"/>
    <s v="4 Million"/>
    <n v="4000000"/>
    <n v="101.72969999999999"/>
    <s v="Health"/>
    <n v="17"/>
    <n v="7"/>
    <e v="#REF!"/>
    <n v="2012"/>
    <n v="2"/>
    <s v="Birmingham, AL"/>
    <s v="Birmingham"/>
    <s v="Carbon Hill"/>
    <x v="23"/>
  </r>
  <r>
    <n v="3461"/>
    <s v="https://www.inc.com/profile/threadbird"/>
    <s v="Threadbird"/>
    <s v="threadbird.com"/>
    <s v="11.6 Million"/>
    <n v="11600000"/>
    <n v="101.688"/>
    <s v="Business Products &amp; Services"/>
    <n v="35"/>
    <n v="8"/>
    <e v="#REF!"/>
    <n v="2008"/>
    <n v="4"/>
    <s v="Orlando, FL"/>
    <s v="Orlando"/>
    <s v="Orlando"/>
    <x v="5"/>
  </r>
  <r>
    <n v="3462"/>
    <s v="https://www.inc.com/profile/transparent-bpo"/>
    <s v="Transparent BPO"/>
    <s v="transparentbpo.com"/>
    <s v="16.1 Million"/>
    <n v="16100000.000000002"/>
    <n v="101.6439"/>
    <s v="Business Products &amp; Services"/>
    <n v="750"/>
    <n v="502"/>
    <e v="#REF!"/>
    <n v="2009"/>
    <n v="5"/>
    <s v="Washington, DC"/>
    <s v="Washington"/>
    <s v="Laytonsville"/>
    <x v="21"/>
  </r>
  <r>
    <n v="3463"/>
    <s v="https://www.inc.com/profile/oneils"/>
    <s v="ONeils"/>
    <s v="http://oneilstreeservice.com"/>
    <s v="2.7 Million"/>
    <n v="2700000"/>
    <n v="101.6126"/>
    <s v="Environmental Services"/>
    <n v="17"/>
    <n v="10"/>
    <e v="#REF!"/>
    <n v="2008"/>
    <n v="1"/>
    <s v="Tampa"/>
    <s v="Tampa"/>
    <s v="Palm Harbor"/>
    <x v="5"/>
  </r>
  <r>
    <n v="3464"/>
    <s v="https://www.inc.com/profile/nationwide-real-estate-executives"/>
    <s v="Nationwide Real Estate Executives"/>
    <s v="nreliving.com"/>
    <s v="17.6 Million"/>
    <n v="17600000"/>
    <n v="101.6112"/>
    <s v="Real Estate"/>
    <n v="31"/>
    <n v="16"/>
    <e v="#REF!"/>
    <n v="2011"/>
    <n v="5"/>
    <s v="Los Angeles"/>
    <s v="Los Angeles"/>
    <s v="Buena Park"/>
    <x v="9"/>
  </r>
  <r>
    <n v="3465"/>
    <s v="https://www.inc.com/profile/goken-america"/>
    <s v="Goken America"/>
    <s v="gokenamerica.com"/>
    <s v="28 Million"/>
    <n v="28000000"/>
    <n v="101.5663"/>
    <s v="Engineering"/>
    <n v="278"/>
    <n v="153"/>
    <e v="#REF!"/>
    <n v="2004"/>
    <n v="3"/>
    <s v="Columbus, OH"/>
    <s v="Columbus"/>
    <s v="Dublin"/>
    <x v="8"/>
  </r>
  <r>
    <n v="3466"/>
    <s v="https://www.inc.com/profile/lba-ware"/>
    <s v="LBA Ware"/>
    <s v="lbaware.com"/>
    <s v="3.3 Million"/>
    <n v="3300000"/>
    <n v="101.548"/>
    <s v="Software"/>
    <n v="28"/>
    <n v="15"/>
    <e v="#REF!"/>
    <n v="2008"/>
    <n v="1"/>
    <s v=""/>
    <s v="-"/>
    <s v="Macon"/>
    <x v="13"/>
  </r>
  <r>
    <n v="3467"/>
    <s v="https://www.inc.com/profile/lifestyle-publications"/>
    <s v="Lifestyle Publications"/>
    <s v="lifestylepubs.com"/>
    <s v="16.7 Million"/>
    <n v="16700000"/>
    <n v="101.46720000000001"/>
    <s v="Media"/>
    <n v="32"/>
    <n v="19"/>
    <e v="#REF!"/>
    <n v="2008"/>
    <n v="5"/>
    <s v="Kansas City, MO-KS"/>
    <s v="Kansas City"/>
    <s v="Kansas City"/>
    <x v="32"/>
  </r>
  <r>
    <n v="3468"/>
    <s v="https://www.inc.com/profile/early-growth-financial-services"/>
    <s v="Early Growth Financial Services"/>
    <s v="earlygrowthfinancialservices.com"/>
    <s v="17.2 Million"/>
    <n v="17200000"/>
    <n v="101.432"/>
    <s v="Financial Services"/>
    <n v="130"/>
    <n v="70"/>
    <e v="#REF!"/>
    <n v="2008"/>
    <n v="5"/>
    <s v="San Jose"/>
    <s v="San Jose"/>
    <s v="San Jose"/>
    <x v="9"/>
  </r>
  <r>
    <n v="3469"/>
    <s v="https://www.inc.com/profile/college-hunks-hauling-junk-and-moving-atlanta-ga"/>
    <s v="R Panitch Enterprises"/>
    <s v="https://www.collegehunkshaulingjunk.com/atlanta"/>
    <s v="3.5 Million"/>
    <n v="3500000"/>
    <n v="101.3948"/>
    <s v="Logistics &amp; Transportation"/>
    <n v="62"/>
    <n v="31"/>
    <e v="#REF!"/>
    <n v="2009"/>
    <n v="3"/>
    <s v="Atlanta"/>
    <s v="Atlanta"/>
    <s v="Norcross"/>
    <x v="13"/>
  </r>
  <r>
    <n v="3470"/>
    <s v="https://www.inc.com/profile/three-day-rule"/>
    <s v="Three Day Rule"/>
    <s v="http://threedayrule.com"/>
    <s v="4.6 Million"/>
    <n v="4600000"/>
    <n v="101.37730000000001"/>
    <s v="Consumer Products &amp; Services"/>
    <n v="50"/>
    <n v="25"/>
    <e v="#REF!"/>
    <n v="2013"/>
    <n v="1"/>
    <s v="Los Angeles"/>
    <s v="Los Angeles"/>
    <s v="Santa Monica"/>
    <x v="9"/>
  </r>
  <r>
    <n v="3471"/>
    <s v="https://www.inc.com/profile/surecall"/>
    <s v="SureCall"/>
    <s v="surecall.com"/>
    <s v="18.9 Million"/>
    <n v="18900000"/>
    <n v="101.3326"/>
    <s v="Manufacturing"/>
    <n v="33"/>
    <n v="22"/>
    <e v="#REF!"/>
    <n v="2001"/>
    <n v="4"/>
    <s v="San Francisco"/>
    <s v="San Francisco"/>
    <s v="Fremont"/>
    <x v="9"/>
  </r>
  <r>
    <n v="3472"/>
    <s v="https://www.inc.com/profile/workhorse-marketing"/>
    <s v="Workhorse Marketing"/>
    <s v="workhorsemkt.com"/>
    <s v="3.4 Million"/>
    <n v="3400000"/>
    <n v="101.2561"/>
    <s v="Advertising &amp; Marketing"/>
    <n v="24"/>
    <n v="16"/>
    <e v="#REF!"/>
    <n v="2003"/>
    <n v="3"/>
    <s v="Austin"/>
    <s v="Austin"/>
    <s v="Austin"/>
    <x v="2"/>
  </r>
  <r>
    <n v="3473"/>
    <s v="https://www.inc.com/profile/revio"/>
    <s v="Rev.io"/>
    <s v="rev.io"/>
    <s v="8.2 Million"/>
    <n v="8199999.9999999991"/>
    <n v="101.2261"/>
    <s v="Software"/>
    <n v="50"/>
    <n v="23"/>
    <e v="#REF!"/>
    <n v="2002"/>
    <n v="6"/>
    <s v="Atlanta"/>
    <s v="Atlanta"/>
    <s v="Atlanta"/>
    <x v="13"/>
  </r>
  <r>
    <n v="3474"/>
    <s v="https://www.inc.com/profile/profit-advisory-group"/>
    <s v="Profit Advisory Group"/>
    <s v="profitadvisorygroup.com"/>
    <s v="2.3 Million"/>
    <n v="2300000"/>
    <n v="101.1995"/>
    <s v="Telecommunications"/>
    <n v="11"/>
    <n v="6"/>
    <e v="#REF!"/>
    <n v="2005"/>
    <n v="2"/>
    <s v="Charlotte"/>
    <s v="Charlotte"/>
    <s v="Matthews"/>
    <x v="18"/>
  </r>
  <r>
    <n v="3475"/>
    <s v="https://www.inc.com/profile/viva-railings"/>
    <s v="Viva Railings"/>
    <s v="vivarailings.com"/>
    <s v="18.9 Million"/>
    <n v="18900000"/>
    <n v="101.18640000000001"/>
    <s v="Construction"/>
    <n v="80"/>
    <n v="36"/>
    <e v="#REF!"/>
    <n v="2008"/>
    <n v="8"/>
    <s v="Dallas"/>
    <s v="Dallas"/>
    <s v="Carrollton"/>
    <x v="2"/>
  </r>
  <r>
    <n v="3476"/>
    <s v="https://www.inc.com/profile/vision33"/>
    <s v="Vision33"/>
    <s v="vision33.com"/>
    <s v="56.4 Million"/>
    <n v="56400000"/>
    <n v="101.0311"/>
    <s v="Software"/>
    <n v="389"/>
    <n v="315"/>
    <e v="#REF!"/>
    <n v="2003"/>
    <n v="8"/>
    <s v="Los Angeles"/>
    <s v="Los Angeles"/>
    <s v="Irvine"/>
    <x v="9"/>
  </r>
  <r>
    <n v="3477"/>
    <s v="https://www.inc.com/profile/hargrove-engineers-constructors"/>
    <s v="Hargrove Engineers + Constructors"/>
    <s v="hargrove-epc.com"/>
    <s v="355.3 Million"/>
    <n v="355300000"/>
    <n v="101.02419999999999"/>
    <s v="Engineering"/>
    <n v="2103"/>
    <n v="1203"/>
    <e v="#REF!"/>
    <n v="1995"/>
    <n v="12"/>
    <s v=""/>
    <s v="-"/>
    <s v="Mobile"/>
    <x v="23"/>
  </r>
  <r>
    <n v="3478"/>
    <s v="https://www.inc.com/profile/very"/>
    <s v="Very"/>
    <s v="verypossible.com"/>
    <s v="6 Million"/>
    <n v="6000000"/>
    <n v="101.014"/>
    <s v="Business Products &amp; Services"/>
    <n v="32"/>
    <n v="24"/>
    <e v="#REF!"/>
    <n v="2011"/>
    <n v="3"/>
    <s v=""/>
    <s v="-"/>
    <s v="Hixson"/>
    <x v="1"/>
  </r>
  <r>
    <n v="3479"/>
    <s v="https://www.inc.com/profile/kevinmurphy"/>
    <s v="Kevin.Murphy"/>
    <s v="http://kevinmurphy.com.au"/>
    <s v="96.6 Million"/>
    <n v="96600000"/>
    <n v="101.0076"/>
    <s v="Consumer Products &amp; Services"/>
    <n v="99"/>
    <n v="55"/>
    <e v="#REF!"/>
    <n v="2004"/>
    <n v="2"/>
    <s v="Los Angeles"/>
    <s v="Los Angeles"/>
    <s v="Irvine"/>
    <x v="9"/>
  </r>
  <r>
    <n v="3480"/>
    <s v="https://www.inc.com/profile/webmechanix"/>
    <s v="WebMechanix"/>
    <s v="webmechanix.com"/>
    <s v="5 Million"/>
    <n v="5000000"/>
    <n v="100.9632"/>
    <s v="Advertising &amp; Marketing"/>
    <n v="45"/>
    <n v="23"/>
    <e v="#REF!"/>
    <n v="2009"/>
    <n v="5"/>
    <s v="Baltimore"/>
    <s v="Baltimore"/>
    <s v="Columbia"/>
    <x v="21"/>
  </r>
  <r>
    <n v="3481"/>
    <s v="https://www.inc.com/profile/risk-international-services"/>
    <s v="Risk International Services"/>
    <s v="riskinternational.com"/>
    <s v="22.9 Million"/>
    <n v="22900000"/>
    <n v="100.9087"/>
    <s v="Business Products &amp; Services"/>
    <n v="77"/>
    <n v="61"/>
    <e v="#REF!"/>
    <n v="1986"/>
    <n v="4"/>
    <s v=""/>
    <s v="-"/>
    <s v="Fairlawn"/>
    <x v="8"/>
  </r>
  <r>
    <n v="3482"/>
    <s v="https://www.inc.com/profile/thinkshout"/>
    <s v="ThinkShout"/>
    <s v="thinkshout.com"/>
    <s v="5.5 Million"/>
    <n v="5500000"/>
    <n v="100.84229999999999"/>
    <s v="IT System Development"/>
    <n v="36"/>
    <n v="20"/>
    <e v="#REF!"/>
    <n v="1997"/>
    <n v="5"/>
    <s v=""/>
    <s v="-"/>
    <s v="Portland"/>
    <x v="40"/>
  </r>
  <r>
    <n v="3483"/>
    <s v="https://www.inc.com/profile/aarete"/>
    <s v="AArete"/>
    <s v="aarete.com"/>
    <s v="51.7 Million"/>
    <n v="51700000"/>
    <n v="100.8335"/>
    <s v="Business Products &amp; Services"/>
    <n v="225"/>
    <n v="50"/>
    <e v="#REF!"/>
    <n v="2008"/>
    <n v="4"/>
    <s v="Chicago"/>
    <s v="Chicago"/>
    <s v="Chicago"/>
    <x v="27"/>
  </r>
  <r>
    <n v="3484"/>
    <s v="https://www.inc.com/profile/aeroflow-healthcare"/>
    <s v="Aeroflow Healthcare"/>
    <s v="aeroflowinc.com"/>
    <s v="117.9 Million"/>
    <n v="117900000"/>
    <n v="100.8317"/>
    <s v="Health"/>
    <n v="318"/>
    <n v="101"/>
    <e v="#REF!"/>
    <n v="2001"/>
    <n v="4"/>
    <s v="Asheville, NC"/>
    <s v="Asheville"/>
    <s v="Asheville"/>
    <x v="18"/>
  </r>
  <r>
    <n v="3485"/>
    <s v="https://www.inc.com/profile/softdocs"/>
    <s v="Softdocs"/>
    <s v="softdocs.com"/>
    <s v="14.5 Million"/>
    <n v="14500000"/>
    <n v="100.7959"/>
    <s v="Software"/>
    <n v="88"/>
    <n v="54"/>
    <e v="#REF!"/>
    <n v="1998"/>
    <n v="5"/>
    <s v="Columbia, SC"/>
    <s v="Columbia"/>
    <s v="Columbia"/>
    <x v="37"/>
  </r>
  <r>
    <n v="3486"/>
    <s v="https://www.inc.com/profile/liberty-post"/>
    <s v="Liberty POST"/>
    <s v="liberty-post.com"/>
    <s v="17.4 Million"/>
    <n v="17400000"/>
    <n v="100.7406"/>
    <s v="Health"/>
    <n v="475"/>
    <n v="270"/>
    <e v="#REF!"/>
    <n v="2010"/>
    <n v="2"/>
    <s v=""/>
    <s v="-"/>
    <s v="Syracuse"/>
    <x v="12"/>
  </r>
  <r>
    <n v="3487"/>
    <s v="https://www.inc.com/profile/ultimovaluecom"/>
    <s v="ULTIMOVALUE.COM"/>
    <s v="mount-it.com"/>
    <s v="37.1 Million"/>
    <n v="37100000"/>
    <n v="100.7201"/>
    <s v="Consumer Products &amp; Services"/>
    <n v="54"/>
    <n v="20"/>
    <e v="#REF!"/>
    <n v="2006"/>
    <n v="5"/>
    <s v="San Diego"/>
    <s v="San Diego"/>
    <s v="Poway"/>
    <x v="9"/>
  </r>
  <r>
    <n v="3488"/>
    <s v="https://www.inc.com/profile/foundant-technologies"/>
    <s v="Foundant Technologies"/>
    <s v="foundant.com"/>
    <s v="8.1 Million"/>
    <n v="8100000"/>
    <n v="100.6917"/>
    <s v="Software"/>
    <n v="96"/>
    <n v="43"/>
    <e v="#REF!"/>
    <n v="2007"/>
    <n v="6"/>
    <s v=""/>
    <s v="-"/>
    <s v="Bozeman"/>
    <x v="17"/>
  </r>
  <r>
    <n v="3489"/>
    <s v="https://www.inc.com/profile/norcal-ambulance"/>
    <s v="NorCal Ambulance"/>
    <s v="http://norcalambulance.com"/>
    <s v="34.5 Million"/>
    <n v="34500000"/>
    <n v="100.62179999999999"/>
    <s v="Health"/>
    <n v="497"/>
    <n v="304"/>
    <e v="#REF!"/>
    <n v="2005"/>
    <n v="3"/>
    <s v="San Francisco"/>
    <s v="San Francisco"/>
    <s v="Livermore"/>
    <x v="9"/>
  </r>
  <r>
    <n v="3490"/>
    <s v="https://www.inc.com/profile/1point21-interactive"/>
    <s v="1Point21 Interactive"/>
    <s v="1point21interactive.com"/>
    <s v="11.2 Million"/>
    <n v="11200000"/>
    <n v="100.6153"/>
    <s v="Advertising &amp; Marketing"/>
    <n v="47"/>
    <n v="33"/>
    <e v="#REF!"/>
    <n v="2005"/>
    <n v="4"/>
    <s v="San Diego"/>
    <s v="San Diego"/>
    <s v="San Diego"/>
    <x v="9"/>
  </r>
  <r>
    <n v="3491"/>
    <s v="https://www.inc.com/profile/sportique"/>
    <s v="Sportique"/>
    <s v="sportique.com"/>
    <s v="6.2 Million"/>
    <n v="6200000"/>
    <n v="100.5959"/>
    <s v="Retail"/>
    <n v="10"/>
    <n v="5"/>
    <e v="#REF!"/>
    <n v="2009"/>
    <n v="4"/>
    <s v="San Francisco"/>
    <s v="San Francisco"/>
    <s v="San Francisco"/>
    <x v="9"/>
  </r>
  <r>
    <n v="3492"/>
    <s v="https://www.inc.com/profile/winslow-technology-group"/>
    <s v="Winslow Technology Group"/>
    <s v="winslowtg.com"/>
    <s v="36.5 Million"/>
    <n v="36500000"/>
    <n v="100.5956"/>
    <s v="IT Management"/>
    <n v="41"/>
    <n v="23"/>
    <e v="#REF!"/>
    <n v="2003"/>
    <n v="8"/>
    <s v="Boston"/>
    <s v="Boston"/>
    <s v="Waltham"/>
    <x v="24"/>
  </r>
  <r>
    <n v="3493"/>
    <s v="https://www.inc.com/profile/persons-services-corp"/>
    <s v="Persons Services Corp"/>
    <s v="personsservices.com"/>
    <s v="26.8 Million"/>
    <n v="26800000"/>
    <n v="100.5809"/>
    <s v="Construction"/>
    <n v="105"/>
    <n v="65"/>
    <e v="#REF!"/>
    <n v="1978"/>
    <n v="1"/>
    <s v=""/>
    <s v="-"/>
    <s v="Mobile"/>
    <x v="23"/>
  </r>
  <r>
    <n v="3494"/>
    <s v="https://www.inc.com/profile/db-services"/>
    <s v="DB Services"/>
    <s v="dbservices.com"/>
    <s v="4.4 Million"/>
    <n v="4400000"/>
    <n v="100.5645"/>
    <s v="Software"/>
    <n v="26"/>
    <n v="11"/>
    <e v="#REF!"/>
    <n v="2003"/>
    <n v="1"/>
    <s v="Indianapolis, IN"/>
    <s v="Indianapolis"/>
    <s v="Indianapolis"/>
    <x v="33"/>
  </r>
  <r>
    <n v="3495"/>
    <s v="https://www.inc.com/profile/wonita-international"/>
    <s v="Wonita International"/>
    <s v="danzia.com"/>
    <s v="4.9 Million"/>
    <n v="4900000"/>
    <n v="100.5579"/>
    <s v="Consumer Products &amp; Services"/>
    <n v="25"/>
    <n v="8"/>
    <e v="#REF!"/>
    <n v="2011"/>
    <n v="1"/>
    <s v="San Jose"/>
    <s v="San Jose"/>
    <s v="SAN JOSE"/>
    <x v="9"/>
  </r>
  <r>
    <n v="3496"/>
    <s v="https://www.inc.com/profile/pure-group-of-insurance-companies"/>
    <s v="PURE Group of Insurance Companies"/>
    <s v="pureinsurance.com"/>
    <s v="983.3 Million"/>
    <n v="983300000"/>
    <n v="100.48009999999999"/>
    <s v="Insurance"/>
    <n v="650"/>
    <n v="380"/>
    <e v="#REF!"/>
    <n v="2006"/>
    <n v="1"/>
    <s v="New York City"/>
    <s v="New York City"/>
    <s v="White Plains"/>
    <x v="12"/>
  </r>
  <r>
    <n v="3497"/>
    <s v="https://www.inc.com/profile/jakt"/>
    <s v="Jakt"/>
    <s v="byjakt.com"/>
    <s v="3.9 Million"/>
    <n v="3900000"/>
    <n v="100.4776"/>
    <s v="IT System Development"/>
    <n v="27"/>
    <n v="13"/>
    <e v="#REF!"/>
    <n v="2012"/>
    <n v="1"/>
    <s v="New York City"/>
    <s v="New York City"/>
    <s v="New York"/>
    <x v="12"/>
  </r>
  <r>
    <n v="3498"/>
    <s v="https://www.inc.com/profile/relationship-one"/>
    <s v="Relationship One"/>
    <s v="relationshipone.com"/>
    <s v="7.7 Million"/>
    <n v="7700000"/>
    <n v="100.47669999999999"/>
    <s v="Advertising &amp; Marketing"/>
    <n v="46"/>
    <n v="25"/>
    <e v="#REF!"/>
    <n v="2009"/>
    <n v="3"/>
    <s v="Minneapolis"/>
    <s v="Minneapolis"/>
    <s v="Minneapolis"/>
    <x v="22"/>
  </r>
  <r>
    <n v="3499"/>
    <s v="https://www.inc.com/profile/plasticard-locktech-international"/>
    <s v="Plasticard Locktech International"/>
    <s v="plicards.com"/>
    <s v="182.3 Million"/>
    <n v="182300000"/>
    <n v="100.4319"/>
    <s v="Manufacturing"/>
    <n v="1036"/>
    <n v="620"/>
    <e v="#REF!"/>
    <n v="1988"/>
    <n v="10"/>
    <s v="Las Vegas, NV"/>
    <s v="Las Vegas"/>
    <s v="North Las Vegas"/>
    <x v="29"/>
  </r>
  <r>
    <n v="3500"/>
    <s v="https://www.inc.com/profile/koch"/>
    <s v="Koch"/>
    <s v="kochinc.com"/>
    <s v="7.1 Million"/>
    <n v="7100000"/>
    <n v="100.42100000000001"/>
    <s v="Government Services"/>
    <n v="15"/>
    <n v="10"/>
    <e v="#REF!"/>
    <n v="2001"/>
    <n v="1"/>
    <s v=""/>
    <s v="-"/>
    <s v="PENN VALLEY"/>
    <x v="9"/>
  </r>
  <r>
    <n v="3501"/>
    <s v="https://www.inc.com/profile/loaddelivered"/>
    <s v="LoadDelivered"/>
    <s v="loaddelivered.com"/>
    <s v="165.6 Million"/>
    <n v="165600000"/>
    <n v="100.4066"/>
    <s v="Logistics &amp; Transportation"/>
    <n v="119"/>
    <n v="102"/>
    <e v="#REF!"/>
    <n v="2008"/>
    <n v="7"/>
    <s v="Chicago"/>
    <s v="Chicago"/>
    <s v="Chicago"/>
    <x v="27"/>
  </r>
  <r>
    <n v="3502"/>
    <s v="https://www.inc.com/profile/prepnow"/>
    <s v="PrepNow"/>
    <s v="prepnow.com"/>
    <s v="4.5 Million"/>
    <n v="4500000"/>
    <n v="100.3036"/>
    <s v="Education"/>
    <n v="20"/>
    <n v="18"/>
    <e v="#REF!"/>
    <n v="2011"/>
    <n v="4"/>
    <s v="Boston"/>
    <s v="Boston"/>
    <s v="Boston"/>
    <x v="24"/>
  </r>
  <r>
    <n v="3503"/>
    <s v="https://www.inc.com/profile/orange-aluminum"/>
    <s v="Orange Aluminum"/>
    <s v="http://orangealuminum.com"/>
    <s v="4.1 Million"/>
    <n v="4099999.9999999995"/>
    <n v="100.1905"/>
    <s v="Construction"/>
    <n v="11"/>
    <n v="5"/>
    <e v="#REF!"/>
    <n v="2007"/>
    <n v="4"/>
    <s v="Los Angeles"/>
    <s v="Los Angeles"/>
    <s v="Laguna Niguel"/>
    <x v="9"/>
  </r>
  <r>
    <n v="3504"/>
    <s v="https://www.inc.com/profile/919-marketing"/>
    <s v="919 Marketing"/>
    <s v="919marketing.com"/>
    <s v="5.5 Million"/>
    <n v="5500000"/>
    <n v="100.1349"/>
    <s v="Advertising &amp; Marketing"/>
    <n v="22"/>
    <n v="15"/>
    <e v="#REF!"/>
    <n v="1996"/>
    <n v="3"/>
    <s v="Durham, NC"/>
    <s v="Durham"/>
    <s v="Holly Springs"/>
    <x v="18"/>
  </r>
  <r>
    <n v="3505"/>
    <s v="https://www.inc.com/profile/clean-fuels-national"/>
    <s v="Clean Fuels National"/>
    <s v="cleanfuelsnational.com"/>
    <s v="11.6 Million"/>
    <n v="11600000"/>
    <n v="100.0959"/>
    <s v="Environmental Services"/>
    <n v="98"/>
    <n v="59"/>
    <e v="#REF!"/>
    <n v="2001"/>
    <n v="2"/>
    <s v=""/>
    <s v="-"/>
    <s v="Petroleum"/>
    <x v="33"/>
  </r>
  <r>
    <n v="3506"/>
    <s v="https://www.inc.com/profile/supply-solutions"/>
    <s v="Supply Solutions"/>
    <s v="casupplysolutions.com"/>
    <s v="12.9 Million"/>
    <n v="12900000"/>
    <n v="100.0009"/>
    <s v="Business Products &amp; Services"/>
    <n v="27"/>
    <n v="21"/>
    <e v="#REF!"/>
    <n v="2005"/>
    <n v="5"/>
    <s v="Los Angeles"/>
    <s v="Los Angeles"/>
    <s v="Cerritos"/>
    <x v="9"/>
  </r>
  <r>
    <n v="3507"/>
    <s v="https://www.inc.com/profile/3sixty-integrated"/>
    <s v="3Sixty Integrated"/>
    <s v="3sixtyintegrated.com"/>
    <s v="18.3 Million"/>
    <n v="18300000"/>
    <n v="99.968000000000004"/>
    <s v="Security"/>
    <n v="55"/>
    <n v="30"/>
    <e v="#REF!"/>
    <n v="2002"/>
    <n v="1"/>
    <s v="San Antonio, TX"/>
    <s v="San Antonio"/>
    <s v="San Antonio"/>
    <x v="2"/>
  </r>
  <r>
    <n v="3508"/>
    <s v="https://www.inc.com/profile/moda-light"/>
    <s v="Moda Light"/>
    <s v="http://modalight.com"/>
    <s v="14.4 Million"/>
    <n v="14400000"/>
    <n v="99.959699999999998"/>
    <s v="Manufacturing"/>
    <n v="30"/>
    <n v="20"/>
    <e v="#REF!"/>
    <n v="2005"/>
    <n v="3"/>
    <s v="Las Vegas, NV"/>
    <s v="Las Vegas"/>
    <s v="Las Vegas"/>
    <x v="29"/>
  </r>
  <r>
    <n v="3509"/>
    <s v="https://www.inc.com/profile/wheelsonsite-usa"/>
    <s v="WheelsOnsite USA"/>
    <s v="wheelsonsite.com"/>
    <s v="6.2 Million"/>
    <n v="6200000"/>
    <n v="99.95"/>
    <s v="Business Products &amp; Services"/>
    <n v="80"/>
    <n v="35"/>
    <e v="#REF!"/>
    <n v="2007"/>
    <n v="6"/>
    <s v="Washington, DC"/>
    <s v="Washington"/>
    <s v="Sterling"/>
    <x v="7"/>
  </r>
  <r>
    <n v="3510"/>
    <s v="https://www.inc.com/profile/gn-insurance"/>
    <s v="G&amp;N Insurance"/>
    <s v="insurewithgn.com"/>
    <s v="3.8 Million"/>
    <n v="3800000"/>
    <n v="99.901799999999994"/>
    <s v="Insurance"/>
    <n v="32"/>
    <n v="25"/>
    <e v="#REF!"/>
    <n v="2010"/>
    <n v="3"/>
    <s v=""/>
    <s v="-"/>
    <s v="Southborough"/>
    <x v="24"/>
  </r>
  <r>
    <n v="3511"/>
    <s v="https://www.inc.com/profile/walton-contractors"/>
    <s v="Walton Contractors"/>
    <s v="walton-contractors.com"/>
    <s v="4 Million"/>
    <n v="4000000"/>
    <n v="99.882800000000003"/>
    <s v="Construction"/>
    <n v="18"/>
    <n v="5"/>
    <e v="#REF!"/>
    <n v="2012"/>
    <n v="3"/>
    <s v="Chicago"/>
    <s v="Chicago"/>
    <s v="Berwyn"/>
    <x v="27"/>
  </r>
  <r>
    <n v="3512"/>
    <s v="https://www.inc.com/profile/sellmark"/>
    <s v="Sellmark"/>
    <s v="sellmark.net"/>
    <s v="58.3 Million"/>
    <n v="58300000"/>
    <n v="99.863200000000006"/>
    <s v="Consumer Products &amp; Services"/>
    <n v="83"/>
    <n v="55"/>
    <e v="#REF!"/>
    <n v="2000"/>
    <n v="3"/>
    <s v="Dallas"/>
    <s v="Dallas"/>
    <s v="Mansfield"/>
    <x v="2"/>
  </r>
  <r>
    <n v="3513"/>
    <s v="https://www.inc.com/profile/fulcrum-digital"/>
    <s v="Fulcrum Digital"/>
    <s v="fulcrumdigital.com"/>
    <s v="20.5 Million"/>
    <n v="20500000"/>
    <n v="99.854500000000002"/>
    <s v="IT System Development"/>
    <n v="1000"/>
    <n v="446"/>
    <e v="#REF!"/>
    <n v="1999"/>
    <n v="1"/>
    <s v="New York City"/>
    <s v="New York City"/>
    <s v="Jersey City"/>
    <x v="6"/>
  </r>
  <r>
    <n v="3514"/>
    <s v="https://www.inc.com/profile/eagle-business-credit"/>
    <s v="Eagle Business Credit"/>
    <s v="eaglebusinesscredit.com"/>
    <s v="3.6 Million"/>
    <n v="3600000"/>
    <n v="99.787000000000006"/>
    <s v="Financial Services"/>
    <n v="12"/>
    <n v="6"/>
    <e v="#REF!"/>
    <n v="2013"/>
    <n v="2"/>
    <s v="Atlanta"/>
    <s v="Atlanta"/>
    <s v="Woodstock"/>
    <x v="13"/>
  </r>
  <r>
    <n v="3515"/>
    <s v="https://www.inc.com/profile/firstlight-homecare-franchising"/>
    <s v="FirstLight HomeCare Franchising"/>
    <s v="firstlighthomecare.com"/>
    <s v="7.7 Million"/>
    <n v="7700000"/>
    <n v="99.781899999999993"/>
    <s v="Health"/>
    <n v="32"/>
    <n v="11"/>
    <e v="#REF!"/>
    <n v="2009"/>
    <n v="5"/>
    <s v="Cincinnati"/>
    <s v="Cincinnati"/>
    <s v="Cincinnnati"/>
    <x v="8"/>
  </r>
  <r>
    <n v="3516"/>
    <s v="https://www.inc.com/profile/stryker-construction"/>
    <s v="Stryker Construction"/>
    <s v="strykerconstruction.net"/>
    <s v="6.2 Million"/>
    <n v="6200000"/>
    <n v="99.754000000000005"/>
    <s v="Construction"/>
    <n v="13"/>
    <n v="9"/>
    <e v="#REF!"/>
    <n v="2011"/>
    <n v="3"/>
    <s v="St. Louis, MO-IL"/>
    <s v="St. Louis"/>
    <s v="St. Louis"/>
    <x v="32"/>
  </r>
  <r>
    <n v="3517"/>
    <s v="https://www.inc.com/profile/the-quintin-group-@-keller-williams"/>
    <s v="The Quintin Group @ Keller Williams"/>
    <s v="thequintingroup.com"/>
    <s v="2.1 Million"/>
    <n v="2100000"/>
    <n v="99.6995"/>
    <s v="Real Estate"/>
    <n v="20"/>
    <n v="5"/>
    <e v="#REF!"/>
    <n v="1992"/>
    <n v="1"/>
    <s v=""/>
    <s v="-"/>
    <s v="Ocean City"/>
    <x v="6"/>
  </r>
  <r>
    <n v="3518"/>
    <s v="https://www.inc.com/profile/zensa"/>
    <s v="Zensa"/>
    <s v="zensa.co"/>
    <s v="2.3 Million"/>
    <n v="2300000"/>
    <n v="99.646199999999993"/>
    <s v="IT Management"/>
    <n v="50"/>
    <n v="4"/>
    <e v="#REF!"/>
    <n v="2014"/>
    <n v="1"/>
    <s v="Seattle"/>
    <s v="Seattle"/>
    <s v="Redmond"/>
    <x v="11"/>
  </r>
  <r>
    <n v="3519"/>
    <s v="https://www.inc.com/profile/contract-exteriors"/>
    <s v="Contract Exteriors"/>
    <s v="contractexteriors.com"/>
    <s v="30.3 Million"/>
    <n v="30300000"/>
    <n v="99.632000000000005"/>
    <s v="Construction"/>
    <n v="69"/>
    <n v="37"/>
    <e v="#REF!"/>
    <n v="2009"/>
    <n v="2"/>
    <s v=""/>
    <s v="-"/>
    <s v="MURRELLS INLET"/>
    <x v="37"/>
  </r>
  <r>
    <n v="3520"/>
    <s v="https://www.inc.com/profile/hayden-outdoors"/>
    <s v="Hayden Outdoors"/>
    <s v="haydenoutdoors.com"/>
    <s v="8.7 Million"/>
    <n v="8700000"/>
    <n v="99.631500000000003"/>
    <s v="Real Estate"/>
    <n v="85"/>
    <n v="35"/>
    <e v="#REF!"/>
    <n v="1976"/>
    <n v="1"/>
    <s v=""/>
    <s v="-"/>
    <s v="Windsor"/>
    <x v="10"/>
  </r>
  <r>
    <n v="3521"/>
    <s v="https://www.inc.com/profile/reliable-staffing-services"/>
    <s v="Reliable Staffing Services"/>
    <s v="rssstaffing.com"/>
    <s v="10.4 Million"/>
    <n v="10400000"/>
    <n v="99.610399999999998"/>
    <s v="Human Resources"/>
    <n v="2300"/>
    <n v="940"/>
    <e v="#REF!"/>
    <n v="2006"/>
    <n v="1"/>
    <s v=""/>
    <s v="-"/>
    <s v="Jackson"/>
    <x v="8"/>
  </r>
  <r>
    <n v="3522"/>
    <s v="https://www.inc.com/profile/elite-auctions"/>
    <s v="Elite Auctions"/>
    <s v="eliteauctions.com"/>
    <s v="3 Million"/>
    <n v="3000000"/>
    <n v="99.539100000000005"/>
    <s v="Real Estate"/>
    <n v="31"/>
    <n v="2"/>
    <e v="#REF!"/>
    <n v="2014"/>
    <n v="1"/>
    <s v=""/>
    <s v="-"/>
    <s v="Naples"/>
    <x v="5"/>
  </r>
  <r>
    <n v="3523"/>
    <s v="https://www.inc.com/profile/rugo-machine-shop-services"/>
    <s v="Rugo Machine Shop Services"/>
    <s v="rugomachineshop.com"/>
    <s v="4.6 Million"/>
    <n v="4600000"/>
    <n v="99.507099999999994"/>
    <s v="Manufacturing"/>
    <n v="30"/>
    <n v="15"/>
    <e v="#REF!"/>
    <n v="2006"/>
    <n v="2"/>
    <s v="Phoenix"/>
    <s v="Phoenix"/>
    <s v="Phoenix"/>
    <x v="0"/>
  </r>
  <r>
    <n v="3524"/>
    <s v="https://www.inc.com/profile/metronome"/>
    <s v="Metronome"/>
    <s v="wearemetronome.com"/>
    <s v="19.6 Million"/>
    <n v="19600000"/>
    <n v="99.494699999999995"/>
    <s v="Government Services"/>
    <n v="136"/>
    <n v="144"/>
    <e v="#REF!"/>
    <n v="2011"/>
    <n v="4"/>
    <s v="Washington, DC"/>
    <s v="Washington"/>
    <s v="Fairfax"/>
    <x v="7"/>
  </r>
  <r>
    <n v="3525"/>
    <s v="https://www.inc.com/profile/yapstone"/>
    <s v="YapStone"/>
    <s v="yapstone.com"/>
    <s v="320.2 Million"/>
    <n v="320200000"/>
    <n v="99.489699999999999"/>
    <s v="Financial Services"/>
    <n v="404"/>
    <n v="297"/>
    <e v="#REF!"/>
    <n v="1999"/>
    <n v="12"/>
    <s v="San Francisco"/>
    <s v="San Francisco"/>
    <s v="Walnut Creek"/>
    <x v="9"/>
  </r>
  <r>
    <n v="3526"/>
    <s v="https://www.inc.com/profile/swampfox-technologies"/>
    <s v="Swampfox Technologies"/>
    <s v="swampfoxinc.com"/>
    <s v="12.2 Million"/>
    <n v="12200000"/>
    <n v="99.437600000000003"/>
    <s v="Telecommunications"/>
    <n v="60"/>
    <n v="28"/>
    <e v="#REF!"/>
    <n v="2009"/>
    <n v="4"/>
    <s v="Columbia, SC"/>
    <s v="Columbia"/>
    <s v="Columbia"/>
    <x v="37"/>
  </r>
  <r>
    <n v="3527"/>
    <s v="https://www.inc.com/profile/fire-equipment"/>
    <s v="Fire Equipment"/>
    <s v="feinewengland.com"/>
    <s v="21.7 Million"/>
    <n v="21700000"/>
    <n v="99.374200000000002"/>
    <s v="Construction"/>
    <n v="120"/>
    <n v="64"/>
    <e v="#REF!"/>
    <n v="1928"/>
    <n v="2"/>
    <s v="Boston"/>
    <s v="Boston"/>
    <s v="MEDFORD"/>
    <x v="24"/>
  </r>
  <r>
    <n v="3528"/>
    <s v="https://www.inc.com/profile/blink-ux"/>
    <s v="Blink UX"/>
    <s v="blinkux.com"/>
    <s v="19.7 Million"/>
    <n v="19700000"/>
    <n v="99.3613"/>
    <s v="Business Products &amp; Services"/>
    <n v="108"/>
    <n v="65"/>
    <e v="#REF!"/>
    <n v="2000"/>
    <n v="6"/>
    <s v="Seattle"/>
    <s v="Seattle"/>
    <s v="Seattle"/>
    <x v="11"/>
  </r>
  <r>
    <n v="3529"/>
    <s v="https://www.inc.com/profile/ctc-events-and-productions"/>
    <s v="CTC Events and Productions"/>
    <s v="ctc-events.com"/>
    <s v="4.7 Million"/>
    <n v="4700000"/>
    <n v="99.301500000000004"/>
    <s v="Travel &amp; Hospitality"/>
    <n v="5"/>
    <n v="2"/>
    <e v="#REF!"/>
    <n v="2008"/>
    <n v="1"/>
    <s v="Washington, DC"/>
    <s v="Washington"/>
    <s v="Fairfax"/>
    <x v="7"/>
  </r>
  <r>
    <n v="3530"/>
    <s v="https://www.inc.com/profile/ice-now"/>
    <s v="Ice Now"/>
    <s v="icenow.com"/>
    <s v="4.3 Million"/>
    <n v="4300000"/>
    <n v="99.251300000000001"/>
    <s v="Manufacturing"/>
    <n v="28"/>
    <n v="15"/>
    <e v="#REF!"/>
    <n v="2009"/>
    <n v="3"/>
    <s v="Phoenix"/>
    <s v="Phoenix"/>
    <s v="Phoenix"/>
    <x v="0"/>
  </r>
  <r>
    <n v="3531"/>
    <s v="https://www.inc.com/profile/new-law-business-model"/>
    <s v="New Law Business Model"/>
    <s v="newlawbusinessmodel.com"/>
    <s v="3 Million"/>
    <n v="3000000"/>
    <n v="99.232500000000002"/>
    <s v="Education"/>
    <n v="7"/>
    <n v="1"/>
    <e v="#REF!"/>
    <n v="2011"/>
    <n v="2"/>
    <s v="Los Angeles"/>
    <s v="Los Angeles"/>
    <s v="Renson"/>
    <x v="9"/>
  </r>
  <r>
    <n v="3532"/>
    <s v="https://www.inc.com/profile/49er-communications"/>
    <s v="49er Communications"/>
    <s v="49ercommunications.com"/>
    <s v="5.2 Million"/>
    <n v="5200000"/>
    <n v="99.227400000000003"/>
    <s v="Telecommunications"/>
    <n v="4"/>
    <n v="6"/>
    <e v="#REF!"/>
    <n v="1997"/>
    <n v="7"/>
    <s v=""/>
    <s v="-"/>
    <s v="Nevada City"/>
    <x v="9"/>
  </r>
  <r>
    <n v="3533"/>
    <s v="https://www.inc.com/profile/cache-private-capital"/>
    <s v="Cache Private Capital"/>
    <s v="cacheprivatecapital.com"/>
    <s v="9.6 Million"/>
    <n v="9600000"/>
    <n v="99.1999"/>
    <s v="Financial Services"/>
    <n v="8"/>
    <n v="7"/>
    <e v="#REF!"/>
    <n v="2008"/>
    <n v="3"/>
    <s v="Provo-Orem, UT"/>
    <s v="Provo-Orem"/>
    <s v="Lehi"/>
    <x v="16"/>
  </r>
  <r>
    <n v="3534"/>
    <s v="https://www.inc.com/profile/odw-logistics-transportation-services"/>
    <s v="ODW Logistics &amp; Transportation Services"/>
    <s v="odwlogistics.com"/>
    <s v="84.1 Million"/>
    <n v="84100000"/>
    <n v="99.174000000000007"/>
    <s v="Logistics &amp; Transportation"/>
    <n v="71"/>
    <n v="49"/>
    <e v="#REF!"/>
    <n v="2009"/>
    <n v="7"/>
    <s v="Cincinnati"/>
    <s v="Cincinnati"/>
    <s v="HAMILTON"/>
    <x v="8"/>
  </r>
  <r>
    <n v="3535"/>
    <s v="https://www.inc.com/profile/web-river-group"/>
    <s v="Web River Group"/>
    <s v="4wheelonline.com"/>
    <s v="42.3 Million"/>
    <n v="42300000"/>
    <n v="99.153000000000006"/>
    <s v="Retail"/>
    <n v="28"/>
    <n v="28"/>
    <e v="#REF!"/>
    <n v="2001"/>
    <n v="2"/>
    <s v="Tampa"/>
    <s v="Tampa"/>
    <s v="Tampa"/>
    <x v="5"/>
  </r>
  <r>
    <n v="3536"/>
    <s v="https://www.inc.com/profile/steele-freeman-construction-managers"/>
    <s v="Steele &amp; Freeman Construction Managers"/>
    <s v="steelefreeman.com"/>
    <s v="87.2 Million"/>
    <n v="87200000"/>
    <n v="99.073700000000002"/>
    <s v="Construction"/>
    <n v="60"/>
    <n v="25"/>
    <e v="#REF!"/>
    <n v="1979"/>
    <n v="1"/>
    <s v="Dallas"/>
    <s v="Dallas"/>
    <s v="Fort Worth"/>
    <x v="2"/>
  </r>
  <r>
    <n v="3537"/>
    <s v="https://www.inc.com/profile/momentum-factor"/>
    <s v="Momentum Factor"/>
    <s v="momofactor.com"/>
    <s v="3.9 Million"/>
    <n v="3900000"/>
    <n v="99.019199999999998"/>
    <s v="Software"/>
    <n v="9"/>
    <n v="18"/>
    <e v="#REF!"/>
    <n v="2010"/>
    <n v="3"/>
    <s v="Austin"/>
    <s v="Austin"/>
    <s v="Austin"/>
    <x v="2"/>
  </r>
  <r>
    <n v="3538"/>
    <s v="https://www.inc.com/profile/hoyos-consulting"/>
    <s v="Hoyos Consulting"/>
    <s v="hoyosconsulting.com"/>
    <s v="2.5 Million"/>
    <n v="2500000"/>
    <n v="99.010800000000003"/>
    <s v="Telecommunications"/>
    <n v="7"/>
    <n v="3"/>
    <e v="#REF!"/>
    <n v="2010"/>
    <n v="1"/>
    <s v="Madison, WI"/>
    <s v="Madison"/>
    <s v="McFarland"/>
    <x v="19"/>
  </r>
  <r>
    <n v="3539"/>
    <s v="https://www.inc.com/profile/charles-it"/>
    <s v="Charles IT"/>
    <s v="charlesit.com"/>
    <s v="5.5 Million"/>
    <n v="5500000"/>
    <n v="99.007199999999997"/>
    <s v="IT Management"/>
    <n v="22"/>
    <n v="14"/>
    <e v="#REF!"/>
    <n v="2006"/>
    <n v="5"/>
    <s v=""/>
    <s v="-"/>
    <s v="Middletown"/>
    <x v="28"/>
  </r>
  <r>
    <n v="3540"/>
    <s v="https://www.inc.com/profile/start-to-end-networks"/>
    <s v="Start to End Networks"/>
    <s v="starttoendnetworks.com"/>
    <s v="3.4 Million"/>
    <n v="3400000"/>
    <n v="98.971900000000005"/>
    <s v="IT Management"/>
    <n v="16"/>
    <n v="8"/>
    <e v="#REF!"/>
    <n v="2009"/>
    <n v="1"/>
    <s v="Washington, DC"/>
    <s v="Washington"/>
    <s v="Vienna"/>
    <x v="7"/>
  </r>
  <r>
    <n v="3541"/>
    <s v="https://www.inc.com/profile/health-rehab-solutions"/>
    <s v="Health &amp; Rehab Solutions"/>
    <s v="http://healthrehabsolutions.com"/>
    <s v="3 Million"/>
    <n v="3000000"/>
    <n v="98.968400000000003"/>
    <s v="Health"/>
    <n v="28"/>
    <n v="19"/>
    <e v="#REF!"/>
    <n v="2012"/>
    <n v="3"/>
    <s v=""/>
    <s v="-"/>
    <s v="Kalispell"/>
    <x v="17"/>
  </r>
  <r>
    <n v="3542"/>
    <s v="https://www.inc.com/profile/the-boss---the-builders-outlet-super-store"/>
    <s v="The BOSS - The Builders Outlet Super Store"/>
    <s v="shoptheboss.com"/>
    <s v="11.4 Million"/>
    <n v="11400000"/>
    <n v="98.966800000000006"/>
    <s v="Retail"/>
    <n v="25"/>
    <n v="14"/>
    <e v="#REF!"/>
    <n v="2008"/>
    <n v="5"/>
    <s v="Dallas"/>
    <s v="Dallas"/>
    <s v="Dallas"/>
    <x v="2"/>
  </r>
  <r>
    <n v="3543"/>
    <s v="https://www.inc.com/profile/camp-run-a-mutt"/>
    <s v="Camp Run-a-Mutt"/>
    <s v="http://camprunamutt.com"/>
    <s v="10.5 Million"/>
    <n v="10500000"/>
    <n v="98.962699999999998"/>
    <s v="Consumer Products &amp; Services"/>
    <n v="300"/>
    <n v="180"/>
    <e v="#REF!"/>
    <n v="2010"/>
    <n v="3"/>
    <s v="San Diego"/>
    <s v="San Diego"/>
    <s v="San Diego"/>
    <x v="9"/>
  </r>
  <r>
    <n v="3544"/>
    <s v="https://www.inc.com/profile/sequoia-financial-group"/>
    <s v="Sequoia Financial Group"/>
    <s v="sequoia-financial.com"/>
    <s v="17.3 Million"/>
    <n v="17300000"/>
    <n v="98.879000000000005"/>
    <s v="Financial Services"/>
    <n v="73"/>
    <n v="59"/>
    <e v="#REF!"/>
    <n v="1991"/>
    <n v="6"/>
    <s v=""/>
    <s v="-"/>
    <s v="Akron"/>
    <x v="8"/>
  </r>
  <r>
    <n v="3545"/>
    <s v="https://www.inc.com/profile/boss-logistics"/>
    <s v="Boss Logistics"/>
    <s v="bosslgx.com"/>
    <s v="7.3 Million"/>
    <n v="7300000"/>
    <n v="98.820599999999999"/>
    <s v="Logistics &amp; Transportation"/>
    <n v="14"/>
    <n v="2"/>
    <e v="#REF!"/>
    <n v="2013"/>
    <n v="2"/>
    <s v="Cincinnati"/>
    <s v="Cincinnati"/>
    <s v="Newport"/>
    <x v="14"/>
  </r>
  <r>
    <n v="3546"/>
    <s v="https://www.inc.com/profile/karins-and-associates"/>
    <s v="Karins and Associates"/>
    <s v="karinsengineering.com"/>
    <s v="7.3 Million"/>
    <n v="7300000"/>
    <n v="98.800299999999993"/>
    <s v="Engineering"/>
    <n v="52"/>
    <n v="29"/>
    <e v="#REF!"/>
    <n v="1973"/>
    <n v="3"/>
    <s v="Philadelphia"/>
    <s v="Philadelphia"/>
    <s v="Newark"/>
    <x v="44"/>
  </r>
  <r>
    <n v="3547"/>
    <s v="https://www.inc.com/profile/nonprofit-hr-solutions"/>
    <s v="Nonprofit HR Solutions"/>
    <s v="nonprofithr.com"/>
    <s v="7.8 Million"/>
    <n v="7800000"/>
    <n v="98.717500000000001"/>
    <s v="Human Resources"/>
    <n v="38"/>
    <n v="25"/>
    <e v="#REF!"/>
    <n v="2000"/>
    <n v="1"/>
    <s v="Washington, DC"/>
    <s v="Washington"/>
    <s v="Washington"/>
    <x v="34"/>
  </r>
  <r>
    <n v="3548"/>
    <s v="https://www.inc.com/profile/triple-crown-construction"/>
    <s v="Triple Crown Construction"/>
    <s v="triplecrownconstruction.com"/>
    <s v="20.5 Million"/>
    <n v="20500000"/>
    <n v="98.679500000000004"/>
    <s v="Construction"/>
    <n v="23"/>
    <n v="8"/>
    <e v="#REF!"/>
    <n v="1991"/>
    <n v="1"/>
    <s v="Washington, DC"/>
    <s v="Washington"/>
    <s v="Frederick"/>
    <x v="21"/>
  </r>
  <r>
    <n v="3549"/>
    <s v="https://www.inc.com/profile/sea-bags"/>
    <s v="Sea Bags"/>
    <s v="seabags.com"/>
    <s v="9.8 Million"/>
    <n v="9800000"/>
    <n v="98.656899999999993"/>
    <s v="Business Products &amp; Services"/>
    <n v="110"/>
    <n v="46"/>
    <e v="#REF!"/>
    <n v="1999"/>
    <n v="1"/>
    <s v=""/>
    <s v="-"/>
    <s v="Portland"/>
    <x v="25"/>
  </r>
  <r>
    <n v="3550"/>
    <s v="https://www.inc.com/profile/jcal-holdings"/>
    <s v="JCAL Holdings"/>
    <s v="https://www.collegehunkshaulingjunk.com/palm-beach-county"/>
    <s v="2.3 Million"/>
    <n v="2300000"/>
    <n v="98.574799999999996"/>
    <s v="Consumer Products &amp; Services"/>
    <n v="48"/>
    <n v="21"/>
    <e v="#REF!"/>
    <n v="2010"/>
    <n v="10"/>
    <s v="Miami"/>
    <s v="Miami"/>
    <s v="Delray Beach"/>
    <x v="5"/>
  </r>
  <r>
    <n v="3551"/>
    <s v="https://www.inc.com/profile/we-insure"/>
    <s v="We Insure"/>
    <s v="weinsuregroup.com"/>
    <s v="15.9 Million"/>
    <n v="15900000"/>
    <n v="98.538600000000002"/>
    <s v="Insurance"/>
    <n v="65"/>
    <n v="48"/>
    <e v="#REF!"/>
    <n v="2009"/>
    <n v="3"/>
    <s v="Jacksonville, FL"/>
    <s v="Jacksonville"/>
    <s v="Jacksonville"/>
    <x v="5"/>
  </r>
  <r>
    <n v="3552"/>
    <s v="https://www.inc.com/profile/ecomark-solar"/>
    <s v="EcoMark Solar"/>
    <s v="ecomarksolar.com"/>
    <s v="20 Million"/>
    <n v="20000000"/>
    <n v="98.457899999999995"/>
    <s v="Energy"/>
    <n v="155"/>
    <n v="75"/>
    <e v="#REF!"/>
    <n v="2010"/>
    <n v="2"/>
    <s v="Denver"/>
    <s v="Denver"/>
    <s v="Denver"/>
    <x v="10"/>
  </r>
  <r>
    <n v="3553"/>
    <s v="https://www.inc.com/profile/tellerex"/>
    <s v="Tellerex"/>
    <s v="tellerex.com"/>
    <s v="6.1 Million"/>
    <n v="6100000"/>
    <n v="98.366799999999998"/>
    <s v="Business Products &amp; Services"/>
    <n v="10"/>
    <n v="5"/>
    <e v="#REF!"/>
    <n v="2013"/>
    <n v="1"/>
    <s v="Atlanta"/>
    <s v="Atlanta"/>
    <s v="Marietta"/>
    <x v="13"/>
  </r>
  <r>
    <n v="3554"/>
    <s v="https://www.inc.com/profile/greenwich-medical-spa"/>
    <s v="Greenwich Medical Spa"/>
    <s v="greenwichmedicalspa.com"/>
    <s v="8.3 Million"/>
    <n v="8300000.0000000009"/>
    <n v="98.3643"/>
    <s v="Consumer Products &amp; Services"/>
    <n v="23"/>
    <n v="10"/>
    <e v="#REF!"/>
    <n v="2004"/>
    <n v="1"/>
    <s v="Bridgeport-Stamford-Norwalk, CT"/>
    <s v="Bridgeport-Stamford-Norwalk"/>
    <s v="Riverside"/>
    <x v="28"/>
  </r>
  <r>
    <n v="3555"/>
    <s v="https://www.inc.com/profile/walsingham-group"/>
    <s v="Walsingham Group"/>
    <s v="walsinghamgroup.com"/>
    <s v="11.2 Million"/>
    <n v="11200000"/>
    <n v="98.337699999999998"/>
    <s v="Government Services"/>
    <n v="108"/>
    <n v="89"/>
    <e v="#REF!"/>
    <n v="2008"/>
    <n v="4"/>
    <s v=""/>
    <s v="-"/>
    <s v="Fayetteville"/>
    <x v="18"/>
  </r>
  <r>
    <n v="3556"/>
    <s v="https://www.inc.com/profile/solution-source"/>
    <s v="Solution Source"/>
    <s v="mysolutionsource.com"/>
    <s v="6.5 Million"/>
    <n v="6500000"/>
    <n v="98.275499999999994"/>
    <s v="Construction"/>
    <n v="48"/>
    <n v="43"/>
    <e v="#REF!"/>
    <n v="2010"/>
    <n v="5"/>
    <s v="Tampa"/>
    <s v="Tampa"/>
    <s v="Plant City"/>
    <x v="5"/>
  </r>
  <r>
    <n v="3557"/>
    <s v="https://www.inc.com/profile/firstmile"/>
    <s v="FirstMile"/>
    <s v="firstmile.com"/>
    <s v="75 Million"/>
    <n v="75000000"/>
    <n v="98.243499999999997"/>
    <s v="Logistics &amp; Transportation"/>
    <n v="44"/>
    <n v="13"/>
    <e v="#REF!"/>
    <n v="2011"/>
    <n v="3"/>
    <s v="Salt Lake City"/>
    <s v="Salt Lake City"/>
    <s v="Salt Lake City"/>
    <x v="16"/>
  </r>
  <r>
    <n v="3558"/>
    <s v="https://www.inc.com/profile/crescent-homes"/>
    <s v="Crescent Homes"/>
    <s v="crescenthomes.net"/>
    <s v="138.8 Million"/>
    <n v="138800000"/>
    <n v="98.234300000000005"/>
    <s v="Real Estate"/>
    <n v="79"/>
    <n v="33"/>
    <e v="#REF!"/>
    <n v="2009"/>
    <n v="3"/>
    <s v="Charleston, SC"/>
    <s v="Charleston"/>
    <s v="Charleston"/>
    <x v="37"/>
  </r>
  <r>
    <n v="3559"/>
    <s v="https://www.inc.com/profile/the-branding-agency-powered-by-proforma"/>
    <s v="The Branding Agency Powered by Proforma"/>
    <s v="branding-proforma.com"/>
    <s v="6.1 Million"/>
    <n v="6100000"/>
    <n v="98.2166"/>
    <s v="Business Products &amp; Services"/>
    <n v="17"/>
    <n v="11"/>
    <e v="#REF!"/>
    <n v="2014"/>
    <n v="2"/>
    <s v="Richmond, VA"/>
    <s v="Richmond"/>
    <s v="Richmond"/>
    <x v="7"/>
  </r>
  <r>
    <n v="3560"/>
    <s v="https://www.inc.com/profile/insight2profit"/>
    <s v="Insight2Profit"/>
    <s v="http://insight2profit.com"/>
    <s v="30 Million"/>
    <n v="30000000"/>
    <n v="98.182299999999998"/>
    <s v="Business Products &amp; Services"/>
    <n v="101"/>
    <n v="57"/>
    <e v="#REF!"/>
    <n v="2006"/>
    <n v="8"/>
    <s v="Cleveland"/>
    <s v="Cleveland"/>
    <s v="Cleveland"/>
    <x v="8"/>
  </r>
  <r>
    <n v="3561"/>
    <s v="https://www.inc.com/profile/kyber-security"/>
    <s v="Kyber Security"/>
    <s v="kybersecure.com"/>
    <s v="5.8 Million"/>
    <n v="5800000"/>
    <n v="98.162300000000002"/>
    <s v="IT Management"/>
    <n v="25"/>
    <n v="7"/>
    <e v="#REF!"/>
    <n v="2015"/>
    <n v="2"/>
    <s v="Bridgeport-Stamford-Norwalk, CT"/>
    <s v="Bridgeport-Stamford-Norwalk"/>
    <s v="Fairfield"/>
    <x v="28"/>
  </r>
  <r>
    <n v="3562"/>
    <s v="https://www.inc.com/profile/bases-loaded"/>
    <s v="Bases Loaded"/>
    <s v="ebasesloaded.com"/>
    <s v="9.7 Million"/>
    <n v="9700000"/>
    <n v="98.132800000000003"/>
    <s v="Retail"/>
    <n v="25"/>
    <n v="15"/>
    <e v="#REF!"/>
    <n v="1997"/>
    <n v="5"/>
    <s v="Sacramento, CA"/>
    <s v="Sacramento"/>
    <s v="Rancho Cordova"/>
    <x v="9"/>
  </r>
  <r>
    <n v="3563"/>
    <s v="https://www.inc.com/profile/occu-tec"/>
    <s v="Occu-Tec"/>
    <s v="http://occutec.com"/>
    <s v="4.6 Million"/>
    <n v="4600000"/>
    <n v="98.114099999999993"/>
    <s v="Environmental Services"/>
    <n v="23"/>
    <n v="18"/>
    <e v="#REF!"/>
    <n v="1983"/>
    <n v="1"/>
    <s v="Kansas City, MO-KS"/>
    <s v="Kansas City"/>
    <s v="North Kansas City"/>
    <x v="32"/>
  </r>
  <r>
    <n v="3564"/>
    <s v="https://www.inc.com/profile/enhanced-veterans-solutions"/>
    <s v="Enhanced Veterans Solutions"/>
    <s v="enhancedvets.com"/>
    <s v="10.6 Million"/>
    <n v="10600000"/>
    <n v="98.112499999999997"/>
    <s v="Government Services"/>
    <n v="47"/>
    <n v="55"/>
    <e v="#REF!"/>
    <n v="2007"/>
    <n v="4"/>
    <s v="Washington, DC"/>
    <s v="Washington"/>
    <s v="Fairfax"/>
    <x v="7"/>
  </r>
  <r>
    <n v="3565"/>
    <s v="https://www.inc.com/profile/checkalt"/>
    <s v="CheckAlt"/>
    <s v="checkalt.com"/>
    <s v="30.1 Million"/>
    <n v="30100000"/>
    <n v="98.095399999999998"/>
    <s v="Financial Services"/>
    <n v="260"/>
    <n v="120"/>
    <e v="#REF!"/>
    <n v="2004"/>
    <n v="1"/>
    <s v="Los Angeles"/>
    <s v="Los Angeles"/>
    <s v="Los Angeles, CA 90036"/>
    <x v="9"/>
  </r>
  <r>
    <n v="3566"/>
    <s v="https://www.inc.com/profile/entara"/>
    <s v="Entara"/>
    <s v="entaracorp.com"/>
    <s v="7.8 Million"/>
    <n v="7800000"/>
    <n v="98.094099999999997"/>
    <s v="IT Management"/>
    <n v="50"/>
    <n v="38"/>
    <e v="#REF!"/>
    <n v="2001"/>
    <n v="1"/>
    <s v="Chicago"/>
    <s v="Chicago"/>
    <s v="Chicago"/>
    <x v="27"/>
  </r>
  <r>
    <n v="3567"/>
    <s v="https://www.inc.com/profile/hernandez-construction"/>
    <s v="Hernandez Construction"/>
    <s v="hernandez-group.com"/>
    <s v="54.8 Million"/>
    <n v="54800000"/>
    <n v="98.036199999999994"/>
    <s v="Construction"/>
    <n v="30"/>
    <n v="30"/>
    <e v="#REF!"/>
    <n v="2002"/>
    <n v="1"/>
    <s v="Miami"/>
    <s v="Miami"/>
    <s v="Fort Lauderdale"/>
    <x v="5"/>
  </r>
  <r>
    <n v="3568"/>
    <s v="https://www.inc.com/profile/optima-tax-relief"/>
    <s v="Optima Tax Relief"/>
    <s v="optimataxrelief.com"/>
    <s v="108.4 Million"/>
    <n v="108400000"/>
    <n v="97.964100000000002"/>
    <s v="Financial Services"/>
    <n v="574"/>
    <n v="367"/>
    <e v="#REF!"/>
    <n v="2011"/>
    <n v="5"/>
    <s v="Los Angeles"/>
    <s v="Los Angeles"/>
    <s v="Santa Ana"/>
    <x v="9"/>
  </r>
  <r>
    <n v="3569"/>
    <s v="https://www.inc.com/profile/allworld-project-management"/>
    <s v="Allworld Project Management"/>
    <s v="allworldpm.com"/>
    <s v="5.1 Million"/>
    <n v="5100000"/>
    <n v="97.932299999999998"/>
    <s v="Engineering"/>
    <n v="47"/>
    <n v="13"/>
    <e v="#REF!"/>
    <n v="2010"/>
    <n v="1"/>
    <s v=""/>
    <s v="-"/>
    <s v="Memphis"/>
    <x v="1"/>
  </r>
  <r>
    <n v="3570"/>
    <s v="https://www.inc.com/profile/coranet"/>
    <s v="Coranet"/>
    <s v="coranet.com"/>
    <s v="84.7 Million"/>
    <n v="84700000"/>
    <n v="97.866399999999999"/>
    <s v="Telecommunications"/>
    <n v="79"/>
    <n v="86"/>
    <e v="#REF!"/>
    <n v="2004"/>
    <n v="4"/>
    <s v="New York City"/>
    <s v="New York City"/>
    <s v="New York"/>
    <x v="12"/>
  </r>
  <r>
    <n v="3571"/>
    <s v="https://www.inc.com/profile/js-goray"/>
    <s v="J.S. Goray"/>
    <s v="jsgoray.com"/>
    <s v="2.3 Million"/>
    <n v="2300000"/>
    <n v="97.8596"/>
    <s v="Construction"/>
    <n v="15"/>
    <n v="8"/>
    <e v="#REF!"/>
    <n v="1993"/>
    <n v="1"/>
    <s v="Chicago"/>
    <s v="Chicago"/>
    <s v="Wauconda"/>
    <x v="27"/>
  </r>
  <r>
    <n v="3572"/>
    <s v="https://www.inc.com/profile/axis-global-enterprises"/>
    <s v="Axis Global Enterprises"/>
    <s v="axisge.com"/>
    <s v="11.5 Million"/>
    <n v="11500000"/>
    <n v="97.855599999999995"/>
    <s v="Government Services"/>
    <n v="38"/>
    <n v="28"/>
    <e v="#REF!"/>
    <n v="2009"/>
    <n v="4"/>
    <s v="Virginia Beach"/>
    <s v="Virginia Beach"/>
    <s v="Virginia Beach"/>
    <x v="7"/>
  </r>
  <r>
    <n v="3573"/>
    <s v="https://www.inc.com/profile/louisville-geek"/>
    <s v="Louisville Geek"/>
    <s v="louisvillegeek.com"/>
    <s v="15.9 Million"/>
    <n v="15900000"/>
    <n v="97.841499999999996"/>
    <s v="IT Management"/>
    <n v="82"/>
    <n v="53"/>
    <e v="#REF!"/>
    <n v="2004"/>
    <n v="1"/>
    <s v="Louisville/Jefferson County, KY-IN"/>
    <s v="Louisville/Jefferson County"/>
    <s v="Louisville"/>
    <x v="14"/>
  </r>
  <r>
    <n v="3574"/>
    <s v="https://www.inc.com/profile/merrimak-capital-company"/>
    <s v="Merrimak Capital Company"/>
    <s v="merrimak.com"/>
    <s v="166.5 Million"/>
    <n v="166500000"/>
    <n v="97.802499999999995"/>
    <s v="Financial Services"/>
    <n v="40"/>
    <n v="30"/>
    <e v="#REF!"/>
    <n v="1991"/>
    <n v="5"/>
    <s v="San Francisco"/>
    <s v="San Francisco"/>
    <s v="Novato"/>
    <x v="9"/>
  </r>
  <r>
    <n v="3575"/>
    <s v="https://www.inc.com/profile/occams-advisory"/>
    <s v="Occams Advisory"/>
    <s v="occamsadvisory.com"/>
    <s v="5.1 Million"/>
    <n v="5100000"/>
    <n v="97.772400000000005"/>
    <s v="Business Products &amp; Services"/>
    <n v="8"/>
    <n v="4"/>
    <e v="#REF!"/>
    <n v="2012"/>
    <n v="4"/>
    <s v="New York City"/>
    <s v="New York City"/>
    <s v="Baltimore"/>
    <x v="21"/>
  </r>
  <r>
    <n v="3576"/>
    <s v="https://www.inc.com/profile/dynamic-solutions-worldwide"/>
    <s v="Dynamic Solutions Worldwide"/>
    <s v="http://dynatrap.com"/>
    <s v="24.9 Million"/>
    <n v="24900000"/>
    <n v="97.726399999999998"/>
    <s v="Consumer Products &amp; Services"/>
    <n v="26"/>
    <n v="13"/>
    <e v="#REF!"/>
    <n v="2010"/>
    <n v="3"/>
    <s v="Milwaukee"/>
    <s v="Milwaukee"/>
    <s v="Milwaukee"/>
    <x v="19"/>
  </r>
  <r>
    <n v="3577"/>
    <s v="https://www.inc.com/profile/swag-promo"/>
    <s v="Swag Promo"/>
    <s v="orderswag.net"/>
    <s v="5.1 Million"/>
    <n v="5100000"/>
    <n v="97.726100000000002"/>
    <s v="Advertising &amp; Marketing"/>
    <n v="12"/>
    <n v="6"/>
    <e v="#REF!"/>
    <n v="2012"/>
    <n v="1"/>
    <s v="Atlanta"/>
    <s v="Atlanta"/>
    <s v="Atlanta"/>
    <x v="13"/>
  </r>
  <r>
    <n v="3578"/>
    <s v="https://www.inc.com/profile/ubiquity-global-services"/>
    <s v="Ubiquity Global Services"/>
    <s v="ubiquitygs.com"/>
    <s v="32.7 Million"/>
    <n v="32700000.000000004"/>
    <n v="97.713099999999997"/>
    <s v="Business Products &amp; Services"/>
    <n v="2900"/>
    <n v="1800"/>
    <e v="#REF!"/>
    <n v="2012"/>
    <n v="3"/>
    <s v="New York City"/>
    <s v="New York City"/>
    <s v="New York"/>
    <x v="12"/>
  </r>
  <r>
    <n v="3579"/>
    <s v="https://www.inc.com/profile/launch-leads"/>
    <s v="Launch Leads"/>
    <s v="launchleads.com"/>
    <s v="3.2 Million"/>
    <n v="3200000"/>
    <n v="97.678299999999993"/>
    <s v="Business Products &amp; Services"/>
    <n v="52"/>
    <n v="23"/>
    <e v="#REF!"/>
    <n v="2009"/>
    <n v="3"/>
    <s v="Salt Lake City"/>
    <s v="Salt Lake City"/>
    <s v="Salt Lake City"/>
    <x v="16"/>
  </r>
  <r>
    <n v="3580"/>
    <s v="https://www.inc.com/profile/skysis"/>
    <s v="Skysis"/>
    <s v="skysis.com"/>
    <s v="7.3 Million"/>
    <n v="7300000"/>
    <n v="97.671000000000006"/>
    <s v="Health"/>
    <n v="20"/>
    <n v="13"/>
    <e v="#REF!"/>
    <n v="2011"/>
    <n v="4"/>
    <s v="Phoenix"/>
    <s v="Phoenix"/>
    <s v="Scottsdale"/>
    <x v="0"/>
  </r>
  <r>
    <n v="3581"/>
    <s v="https://www.inc.com/profile/polymer-solutions-international"/>
    <s v="Polymer Solutions International"/>
    <s v="prostack.com"/>
    <s v="30.3 Million"/>
    <n v="30300000"/>
    <n v="97.612899999999996"/>
    <s v="Manufacturing"/>
    <n v="21"/>
    <n v="16"/>
    <e v="#REF!"/>
    <n v="1997"/>
    <n v="1"/>
    <s v="Philadelphia"/>
    <s v="Philadelphia"/>
    <s v="Newtown Square"/>
    <x v="4"/>
  </r>
  <r>
    <n v="3582"/>
    <s v="https://www.inc.com/profile/talroo"/>
    <s v="Talroo"/>
    <s v="talroo.com"/>
    <s v="66.3 Million"/>
    <n v="66300000"/>
    <n v="97.611599999999996"/>
    <s v="Human Resources"/>
    <n v="90"/>
    <n v="70"/>
    <e v="#REF!"/>
    <n v="2008"/>
    <n v="6"/>
    <s v="Austin"/>
    <s v="Austin"/>
    <s v="Austin"/>
    <x v="2"/>
  </r>
  <r>
    <n v="3583"/>
    <s v="https://www.inc.com/profile/homestar-financial"/>
    <s v="Homestar Financial"/>
    <s v="homestarfc.com"/>
    <s v="92.7 Million"/>
    <n v="92700000"/>
    <n v="97.602699999999999"/>
    <s v="Financial Services"/>
    <n v="569"/>
    <n v="414"/>
    <e v="#REF!"/>
    <n v="2001"/>
    <n v="4"/>
    <s v=""/>
    <s v="-"/>
    <s v="Gainesville"/>
    <x v="13"/>
  </r>
  <r>
    <n v="3584"/>
    <s v="https://www.inc.com/profile/fuel-medical-group"/>
    <s v="Fuel Medical Group"/>
    <s v="fuelmedical.com"/>
    <s v="21.1 Million"/>
    <n v="21100000"/>
    <n v="97.580100000000002"/>
    <s v="Health"/>
    <n v="93"/>
    <n v="71"/>
    <e v="#REF!"/>
    <n v="2010"/>
    <n v="6"/>
    <s v=""/>
    <s v="-"/>
    <s v="Camas"/>
    <x v="11"/>
  </r>
  <r>
    <n v="3585"/>
    <s v="https://www.inc.com/profile/mckee-homes"/>
    <s v="McKee Homes"/>
    <s v="mckeehomesnc.com"/>
    <s v="68.5 Million"/>
    <n v="68500000"/>
    <n v="97.567700000000002"/>
    <s v="Construction"/>
    <n v="55"/>
    <n v="20"/>
    <e v="#REF!"/>
    <n v="2010"/>
    <n v="6"/>
    <s v="Raleigh, NC"/>
    <s v="Raleigh"/>
    <s v="Fayetteville"/>
    <x v="18"/>
  </r>
  <r>
    <n v="3586"/>
    <s v="https://www.inc.com/profile/tamarack-consulting"/>
    <s v="Tamarack Consulting"/>
    <s v="tamarackconsulting.com"/>
    <s v="4.5 Million"/>
    <n v="4500000"/>
    <n v="97.539299999999997"/>
    <s v="Software"/>
    <n v="27"/>
    <n v="16"/>
    <e v="#REF!"/>
    <n v="2001"/>
    <n v="4"/>
    <s v="Minneapolis"/>
    <s v="Minneapolis"/>
    <s v="Minneapolis"/>
    <x v="22"/>
  </r>
  <r>
    <n v="3587"/>
    <s v="https://www.inc.com/profile/procureability"/>
    <s v="ProcureAbility"/>
    <s v="procureability.com"/>
    <s v="10.9 Million"/>
    <n v="10900000"/>
    <n v="97.508300000000006"/>
    <s v="Human Resources"/>
    <n v="56"/>
    <n v="34"/>
    <e v="#REF!"/>
    <n v="1996"/>
    <n v="1"/>
    <s v="Jacksonville, FL"/>
    <s v="Jacksonville"/>
    <s v="Jacksonville"/>
    <x v="5"/>
  </r>
  <r>
    <n v="3588"/>
    <s v="https://www.inc.com/profile/exegistics"/>
    <s v="Exegistics"/>
    <s v="exegistics.com"/>
    <s v="12.7 Million"/>
    <n v="12700000"/>
    <n v="97.5077"/>
    <s v="Logistics &amp; Transportation"/>
    <n v="359"/>
    <n v="105"/>
    <e v="#REF!"/>
    <n v="2008"/>
    <n v="3"/>
    <s v="Chicago"/>
    <s v="Chicago"/>
    <s v="Chicago"/>
    <x v="27"/>
  </r>
  <r>
    <n v="3589"/>
    <s v="https://www.inc.com/profile/trabus-technologies"/>
    <s v="Trabus Technologies"/>
    <s v="trabus.com"/>
    <s v="5.5 Million"/>
    <n v="5500000"/>
    <n v="97.490300000000005"/>
    <s v="Government Services"/>
    <n v="38"/>
    <n v="19"/>
    <e v="#REF!"/>
    <n v="2010"/>
    <n v="5"/>
    <s v="San Diego"/>
    <s v="San Diego"/>
    <s v="San Diego"/>
    <x v="9"/>
  </r>
  <r>
    <n v="3590"/>
    <s v="https://www.inc.com/profile/thorburn-associates"/>
    <s v="Thorburn Associates"/>
    <s v="ta-inc.com"/>
    <s v="3 Million"/>
    <n v="3000000"/>
    <n v="97.4559"/>
    <s v="Engineering"/>
    <n v="21"/>
    <n v="10"/>
    <e v="#REF!"/>
    <n v="1992"/>
    <n v="2"/>
    <s v="San Francisco"/>
    <s v="San Francisco"/>
    <s v="MORRISVILLE"/>
    <x v="18"/>
  </r>
  <r>
    <n v="3591"/>
    <s v="https://www.inc.com/profile/503-motoring"/>
    <s v="503 Motoring"/>
    <s v="503motoring.com"/>
    <s v="2.3 Million"/>
    <n v="2300000"/>
    <n v="97.444599999999994"/>
    <s v="Retail"/>
    <n v="12"/>
    <n v="6"/>
    <e v="#REF!"/>
    <n v="2001"/>
    <n v="1"/>
    <s v=""/>
    <s v="-"/>
    <s v="Beaverton"/>
    <x v="40"/>
  </r>
  <r>
    <n v="3592"/>
    <s v="https://www.inc.com/profile/amr-care-group"/>
    <s v="AMR Care Group"/>
    <s v="amrcaregroup.com"/>
    <s v="2.2 Million"/>
    <n v="2200000"/>
    <n v="97.41"/>
    <s v="Health"/>
    <n v="68"/>
    <n v="25"/>
    <e v="#REF!"/>
    <n v="2003"/>
    <n v="1"/>
    <s v="New York City"/>
    <s v="New York City"/>
    <s v="Jericho"/>
    <x v="12"/>
  </r>
  <r>
    <n v="3593"/>
    <s v="https://www.inc.com/profile/topright"/>
    <s v="TopRight"/>
    <s v="toprightpartners.com"/>
    <s v="3.1 Million"/>
    <n v="3100000"/>
    <n v="97.392700000000005"/>
    <s v="Advertising &amp; Marketing"/>
    <n v="25"/>
    <n v="6"/>
    <e v="#REF!"/>
    <n v="2007"/>
    <n v="1"/>
    <s v="Atlanta"/>
    <s v="Atlanta"/>
    <s v="Atlanta"/>
    <x v="13"/>
  </r>
  <r>
    <n v="3594"/>
    <s v="https://www.inc.com/profile/cart-mart"/>
    <s v="CART MART"/>
    <s v="cartmart.com"/>
    <s v="21.7 Million"/>
    <n v="21700000"/>
    <n v="97.364800000000002"/>
    <s v="Retail"/>
    <n v="104"/>
    <n v="51"/>
    <e v="#REF!"/>
    <n v="1959"/>
    <n v="3"/>
    <s v="San Diego"/>
    <s v="San Diego"/>
    <s v="San Marcos"/>
    <x v="9"/>
  </r>
  <r>
    <n v="3595"/>
    <s v="https://www.inc.com/profile/tekstream-solutions"/>
    <s v="TekStream Solutions"/>
    <s v="tekstream.com"/>
    <s v="31.2 Million"/>
    <n v="31200000"/>
    <n v="97.290499999999994"/>
    <s v="IT System Development"/>
    <n v="177"/>
    <n v="100"/>
    <e v="#REF!"/>
    <n v="2011"/>
    <n v="5"/>
    <s v="Atlanta"/>
    <s v="Atlanta"/>
    <s v="Atlanta"/>
    <x v="13"/>
  </r>
  <r>
    <n v="3596"/>
    <s v="https://www.inc.com/profile/transportation-insight"/>
    <s v="Transportation Insight"/>
    <s v="http://transportationinsight.com"/>
    <s v="2.3 Billion"/>
    <n v="2300000"/>
    <n v="97.267200000000003"/>
    <s v="Logistics &amp; Transportation"/>
    <n v="486"/>
    <n v="378"/>
    <e v="#REF!"/>
    <n v="1999"/>
    <n v="12"/>
    <s v=""/>
    <s v="-"/>
    <s v="Hickory"/>
    <x v="18"/>
  </r>
  <r>
    <n v="3597"/>
    <s v="https://www.inc.com/profile/graybox"/>
    <s v="GRAYBOX"/>
    <s v="grayboxpdx.com"/>
    <s v="5.9 Million"/>
    <n v="5900000"/>
    <n v="97.184399999999997"/>
    <s v="Advertising &amp; Marketing"/>
    <n v="34"/>
    <n v="20"/>
    <e v="#REF!"/>
    <n v="2009"/>
    <n v="4"/>
    <s v=""/>
    <s v="-"/>
    <s v="Portland"/>
    <x v="40"/>
  </r>
  <r>
    <n v="3598"/>
    <s v="https://www.inc.com/profile/vector-media-group"/>
    <s v="Vector Media Group"/>
    <s v="vectormediagroup.com"/>
    <s v="13 Million"/>
    <n v="13000000"/>
    <n v="97.124799999999993"/>
    <s v="Advertising &amp; Marketing"/>
    <n v="51"/>
    <n v="27"/>
    <e v="#REF!"/>
    <n v="2008"/>
    <n v="7"/>
    <s v="New York City"/>
    <s v="New York City"/>
    <s v="New York"/>
    <x v="12"/>
  </r>
  <r>
    <n v="3599"/>
    <s v="https://www.inc.com/profile/applied-design"/>
    <s v="Applied Design"/>
    <s v="helloapplied.com"/>
    <s v="2.5 Million"/>
    <n v="2500000"/>
    <n v="97.100800000000007"/>
    <s v="Advertising &amp; Marketing"/>
    <n v="9"/>
    <n v="5"/>
    <e v="#REF!"/>
    <n v="2013"/>
    <n v="1"/>
    <s v="New York City"/>
    <s v="New York City"/>
    <s v="New York"/>
    <x v="12"/>
  </r>
  <r>
    <n v="3600"/>
    <s v="https://www.inc.com/profile/edge-financial"/>
    <s v="Edge Financial"/>
    <s v="edgefinancial.com"/>
    <s v="19.3 Million"/>
    <n v="19300000"/>
    <n v="97.100099999999998"/>
    <s v="Financial Services"/>
    <n v="125"/>
    <n v="40"/>
    <e v="#REF!"/>
    <n v="2001"/>
    <n v="2"/>
    <s v="Los Angeles"/>
    <s v="Los Angeles"/>
    <s v="Encino"/>
    <x v="9"/>
  </r>
  <r>
    <n v="3601"/>
    <s v="https://www.inc.com/profile/abip-cpas"/>
    <s v="ABIP CPAs"/>
    <s v="abipcpa.com"/>
    <s v="12.5 Million"/>
    <n v="12500000"/>
    <n v="97.081800000000001"/>
    <s v="Financial Services"/>
    <n v="96"/>
    <n v="55"/>
    <e v="#REF!"/>
    <n v="2005"/>
    <n v="6"/>
    <s v="Houston"/>
    <s v="Houston"/>
    <s v="Houston"/>
    <x v="2"/>
  </r>
  <r>
    <n v="3602"/>
    <s v="https://www.inc.com/profile/5"/>
    <s v="5"/>
    <s v="energyby5.com"/>
    <s v="15.9 Million"/>
    <n v="15900000"/>
    <n v="97.054400000000001"/>
    <s v="Energy"/>
    <n v="29"/>
    <n v="32"/>
    <e v="#REF!"/>
    <n v="2011"/>
    <n v="4"/>
    <s v="Dallas"/>
    <s v="Dallas"/>
    <s v="Irving"/>
    <x v="2"/>
  </r>
  <r>
    <n v="3603"/>
    <s v="https://www.inc.com/profile/sweb-development"/>
    <s v="Sweb Development"/>
    <s v="swebdevelopment.com"/>
    <s v="2.2 Million"/>
    <n v="2200000"/>
    <n v="97.028199999999998"/>
    <s v="Advertising &amp; Marketing"/>
    <n v="17"/>
    <n v="13"/>
    <e v="#REF!"/>
    <n v="2008"/>
    <n v="2"/>
    <s v="San Antonio, TX"/>
    <s v="San Antonio"/>
    <s v="San Antonio"/>
    <x v="2"/>
  </r>
  <r>
    <n v="3604"/>
    <s v="https://www.inc.com/profile/fidelity-partnersmedical-staffing"/>
    <s v="Fidelity PartnersMedical Staffing"/>
    <s v="fidelitypartners.org"/>
    <s v="4 Million"/>
    <n v="4000000"/>
    <n v="97.018699999999995"/>
    <s v="Government Services"/>
    <n v="43"/>
    <n v="21"/>
    <e v="#REF!"/>
    <n v="2002"/>
    <n v="1"/>
    <s v="San Antonio, TX"/>
    <s v="San Antonio"/>
    <s v="San Antonio"/>
    <x v="2"/>
  </r>
  <r>
    <n v="3605"/>
    <s v="https://www.inc.com/profile/superior-logistics-solutions"/>
    <s v="Superior Logistics Solutions"/>
    <s v="gosls.com"/>
    <s v="10 Million"/>
    <n v="10000000"/>
    <n v="97.004300000000001"/>
    <s v="Logistics &amp; Transportation"/>
    <n v="20"/>
    <n v="12"/>
    <e v="#REF!"/>
    <n v="2009"/>
    <n v="1"/>
    <s v="Detroit"/>
    <s v="Detroit"/>
    <s v="Lake Orion"/>
    <x v="20"/>
  </r>
  <r>
    <n v="3606"/>
    <s v="https://www.inc.com/profile/pacific-companies"/>
    <s v="Pacific Companies"/>
    <s v="pacificcompanies.com"/>
    <s v="14.2 Million"/>
    <n v="14200000"/>
    <n v="96.997799999999998"/>
    <s v="Health"/>
    <n v="43"/>
    <n v="21"/>
    <e v="#REF!"/>
    <n v="2001"/>
    <n v="4"/>
    <s v="Los Angeles"/>
    <s v="Los Angeles"/>
    <s v="Aliso Viejo"/>
    <x v="9"/>
  </r>
  <r>
    <n v="3607"/>
    <s v="https://www.inc.com/profile/archimedia-solutions-group"/>
    <s v="Archimedia Solutions Group"/>
    <s v="archimediasg.com"/>
    <s v="16.2 Million"/>
    <n v="16200000"/>
    <n v="96.956800000000001"/>
    <s v="Business Products &amp; Services"/>
    <n v="67"/>
    <n v="25"/>
    <e v="#REF!"/>
    <n v="2006"/>
    <n v="4"/>
    <s v="Boston"/>
    <s v="Boston"/>
    <s v="Danvers"/>
    <x v="24"/>
  </r>
  <r>
    <n v="3608"/>
    <s v="https://www.inc.com/profile/cardata"/>
    <s v="CarData"/>
    <s v="cardata.us"/>
    <s v="4.2 Million"/>
    <n v="4200000"/>
    <n v="96.909499999999994"/>
    <s v="Advertising &amp; Marketing"/>
    <n v="80"/>
    <n v="30"/>
    <e v="#REF!"/>
    <n v="2015"/>
    <n v="1"/>
    <s v="Miami"/>
    <s v="Miami"/>
    <s v="Pompano Beach"/>
    <x v="5"/>
  </r>
  <r>
    <n v="3609"/>
    <s v="https://www.inc.com/profile/indagare-travel"/>
    <s v="Indagare Travel"/>
    <s v="indagare.com"/>
    <s v="33.2 Million"/>
    <n v="33200000.000000004"/>
    <n v="96.805700000000002"/>
    <s v="Travel &amp; Hospitality"/>
    <n v="76"/>
    <n v="39"/>
    <e v="#REF!"/>
    <n v="2007"/>
    <n v="3"/>
    <s v="New York City"/>
    <s v="New York City"/>
    <s v="New York"/>
    <x v="12"/>
  </r>
  <r>
    <n v="3610"/>
    <s v="https://www.inc.com/profile/group-benefit-services"/>
    <s v="Group Benefit Services"/>
    <s v="gbs-tpa.com"/>
    <s v="3.9 Million"/>
    <n v="3900000"/>
    <n v="96.791499999999999"/>
    <s v="Insurance"/>
    <n v="32"/>
    <n v="25"/>
    <e v="#REF!"/>
    <n v="1992"/>
    <n v="7"/>
    <s v="Springfield, MO"/>
    <s v="Springfield"/>
    <s v="Springfield"/>
    <x v="32"/>
  </r>
  <r>
    <n v="3611"/>
    <s v="https://www.inc.com/profile/ishir"/>
    <s v="Ishir"/>
    <s v="http://ishir.com"/>
    <s v="2.5 Million"/>
    <n v="2500000"/>
    <n v="96.768199999999993"/>
    <s v="IT System Development"/>
    <n v="48"/>
    <n v="35"/>
    <e v="#REF!"/>
    <n v="1999"/>
    <n v="2"/>
    <s v="Dallas"/>
    <s v="Dallas"/>
    <s v="Plano"/>
    <x v="2"/>
  </r>
  <r>
    <n v="3612"/>
    <s v="https://www.inc.com/profile/guardian-services"/>
    <s v="Guardian Services"/>
    <s v="guardiandallas.com"/>
    <s v="3.3 Million"/>
    <n v="3300000"/>
    <n v="96.764200000000002"/>
    <s v="Business Products &amp; Services"/>
    <n v="48"/>
    <n v="18"/>
    <e v="#REF!"/>
    <n v="1945"/>
    <n v="3"/>
    <s v="Dallas"/>
    <s v="Dallas"/>
    <s v="Dallas"/>
    <x v="2"/>
  </r>
  <r>
    <n v="3613"/>
    <s v="https://www.inc.com/profile/fnb-merchants"/>
    <s v="FNB Merchants"/>
    <s v="fnbmerchants.com"/>
    <s v="9.4 Million"/>
    <n v="9400000"/>
    <n v="96.762699999999995"/>
    <s v="Financial Services"/>
    <n v="10"/>
    <n v="14"/>
    <e v="#REF!"/>
    <n v="2005"/>
    <n v="2"/>
    <s v="Nashville"/>
    <s v="Nashville"/>
    <s v="Nashville"/>
    <x v="1"/>
  </r>
  <r>
    <n v="3614"/>
    <s v="https://www.inc.com/profile/amber-green"/>
    <s v="Amber Green"/>
    <s v="ambergreen.com"/>
    <s v="9.5 Million"/>
    <n v="9500000"/>
    <n v="96.640799999999999"/>
    <s v="Food &amp; Beverage"/>
    <n v="128"/>
    <n v="68"/>
    <e v="#REF!"/>
    <n v="1980"/>
    <n v="4"/>
    <s v="Houston"/>
    <s v="Houston"/>
    <s v="Houston"/>
    <x v="2"/>
  </r>
  <r>
    <n v="3615"/>
    <s v="https://www.inc.com/profile/worksighted"/>
    <s v="Worksighted"/>
    <s v="worksighted.com"/>
    <s v="15.2 Million"/>
    <n v="15200000"/>
    <n v="96.585700000000003"/>
    <s v="IT Management"/>
    <n v="74"/>
    <n v="44"/>
    <e v="#REF!"/>
    <n v="2000"/>
    <n v="8"/>
    <s v=""/>
    <s v="-"/>
    <s v="Holland"/>
    <x v="20"/>
  </r>
  <r>
    <n v="3616"/>
    <s v="https://www.inc.com/profile/jakes-heating-and-air-conditioning"/>
    <s v="Jake's Heating and Air Conditioning"/>
    <s v="http://jakeskeepsyoucool.com"/>
    <s v="3 Million"/>
    <n v="3000000"/>
    <n v="96.552300000000002"/>
    <s v="Construction"/>
    <n v="24"/>
    <n v="13"/>
    <e v="#REF!"/>
    <n v="2007"/>
    <n v="1"/>
    <s v=""/>
    <s v="-"/>
    <s v="Knightstown"/>
    <x v="33"/>
  </r>
  <r>
    <n v="3617"/>
    <s v="https://www.inc.com/profile/expansion-capital-group"/>
    <s v="Expansion Capital Group"/>
    <s v="expansioncapitalgroup.com"/>
    <s v="31.3 Million"/>
    <n v="31300000"/>
    <n v="96.552099999999996"/>
    <s v="Financial Services"/>
    <n v="70"/>
    <n v="40"/>
    <e v="#REF!"/>
    <n v="2013"/>
    <n v="2"/>
    <s v=""/>
    <s v="-"/>
    <s v="Sioux Falls"/>
    <x v="45"/>
  </r>
  <r>
    <n v="3618"/>
    <s v="https://www.inc.com/profile/zefr"/>
    <s v="Zefr"/>
    <s v="zefr.com"/>
    <s v="91.8 Million"/>
    <n v="91800000"/>
    <n v="96.530199999999994"/>
    <s v="Advertising &amp; Marketing"/>
    <n v="227"/>
    <n v="313"/>
    <e v="#REF!"/>
    <n v="2008"/>
    <n v="1"/>
    <s v="Los Angeles"/>
    <s v="Los Angeles"/>
    <s v="Los Angeles"/>
    <x v="9"/>
  </r>
  <r>
    <n v="3619"/>
    <s v="https://www.inc.com/profile/united-fray"/>
    <s v="United Fray"/>
    <s v="dcfray.com"/>
    <s v="4.3 Million"/>
    <n v="4300000"/>
    <n v="96.451999999999998"/>
    <s v="Consumer Products &amp; Services"/>
    <n v="17"/>
    <n v="7"/>
    <e v="#REF!"/>
    <n v="2010"/>
    <n v="4"/>
    <s v="Washington, DC"/>
    <s v="Washington"/>
    <s v="Washington"/>
    <x v="34"/>
  </r>
  <r>
    <n v="3620"/>
    <s v="https://www.inc.com/profile/devine-consulting"/>
    <s v="DeVine Consulting"/>
    <s v="devineco.com"/>
    <s v="7.1 Million"/>
    <n v="7100000"/>
    <n v="96.414199999999994"/>
    <s v="IT System Development"/>
    <n v="55"/>
    <n v="32"/>
    <e v="#REF!"/>
    <n v="1999"/>
    <n v="2"/>
    <s v="San Francisco"/>
    <s v="San Francisco"/>
    <s v="Fremont"/>
    <x v="9"/>
  </r>
  <r>
    <n v="3621"/>
    <s v="https://www.inc.com/profile/concierge-auctions"/>
    <s v="Concierge Auctions"/>
    <s v="conciergeauctions.com"/>
    <s v="40 Million"/>
    <n v="40000000"/>
    <n v="96.408199999999994"/>
    <s v="Real Estate"/>
    <n v="120"/>
    <n v="40"/>
    <e v="#REF!"/>
    <n v="2008"/>
    <n v="6"/>
    <s v="New York City"/>
    <s v="New York City"/>
    <s v="Austin"/>
    <x v="2"/>
  </r>
  <r>
    <n v="3622"/>
    <s v="https://www.inc.com/profile/operative-iq-ems-technology-solutions"/>
    <s v="Operative IQ / EMS Technology Solutions"/>
    <s v="operativeiq.com"/>
    <s v="4.4 Million"/>
    <n v="4400000"/>
    <n v="96.397800000000004"/>
    <s v="Software"/>
    <n v="15"/>
    <n v="12"/>
    <e v="#REF!"/>
    <n v="2007"/>
    <n v="1"/>
    <s v="Atlanta"/>
    <s v="Atlanta"/>
    <s v="Austell"/>
    <x v="13"/>
  </r>
  <r>
    <n v="3623"/>
    <s v="https://www.inc.com/profile/pt-solutions-physical-therapy"/>
    <s v="PT Solutions Physical Therapy"/>
    <s v="ptsolutions.com"/>
    <s v="88.4 Million"/>
    <n v="88400000"/>
    <n v="96.354500000000002"/>
    <s v="Health"/>
    <n v="1102"/>
    <n v="609"/>
    <e v="#REF!"/>
    <n v="2003"/>
    <n v="5"/>
    <s v="Atlanta"/>
    <s v="Atlanta"/>
    <s v="Atlanta"/>
    <x v="13"/>
  </r>
  <r>
    <n v="3624"/>
    <s v="https://www.inc.com/profile/town-square-mortgage"/>
    <s v="Town Square Mortgage"/>
    <s v="tsmlending.com"/>
    <s v="23.7 Million"/>
    <n v="23700000"/>
    <n v="96.351699999999994"/>
    <s v="Financial Services"/>
    <n v="163"/>
    <n v="80"/>
    <e v="#REF!"/>
    <n v="2009"/>
    <n v="4"/>
    <s v="Dallas"/>
    <s v="Dallas"/>
    <s v="Dallas"/>
    <x v="2"/>
  </r>
  <r>
    <n v="3625"/>
    <s v="https://www.inc.com/profile/kwikboost"/>
    <s v="KwikBoost"/>
    <s v="kwikboost.com"/>
    <s v="6.4 Million"/>
    <n v="6400000"/>
    <n v="96.304599999999994"/>
    <s v="Manufacturing"/>
    <n v="25"/>
    <n v="17"/>
    <e v="#REF!"/>
    <n v="2010"/>
    <n v="2"/>
    <s v="Dallas"/>
    <s v="Dallas"/>
    <s v="Dallas"/>
    <x v="2"/>
  </r>
  <r>
    <n v="3626"/>
    <s v="https://www.inc.com/profile/orion-entrance-control"/>
    <s v="Orion Entrance Control"/>
    <s v="orioneci.com"/>
    <s v="9 Million"/>
    <n v="9000000"/>
    <n v="96.282300000000006"/>
    <s v="Manufacturing"/>
    <n v="38"/>
    <n v="18"/>
    <e v="#REF!"/>
    <n v="2009"/>
    <n v="1"/>
    <s v=""/>
    <s v="-"/>
    <s v="Laconia"/>
    <x v="31"/>
  </r>
  <r>
    <n v="3627"/>
    <s v="https://www.inc.com/profile/a-a-plumbing"/>
    <s v="A &amp; A Plumbing"/>
    <s v="aaplumbingsa.com"/>
    <s v="2.1 Million"/>
    <n v="2100000"/>
    <n v="96.236999999999995"/>
    <s v="Construction"/>
    <n v="17"/>
    <n v="6"/>
    <e v="#REF!"/>
    <n v="2007"/>
    <n v="1"/>
    <s v="San Antonio, TX"/>
    <s v="San Antonio"/>
    <s v="San Antonio"/>
    <x v="2"/>
  </r>
  <r>
    <n v="3628"/>
    <s v="https://www.inc.com/profile/gorilla-logic"/>
    <s v="Gorilla Logic"/>
    <s v="gorillalogic.com"/>
    <s v="37.9 Million"/>
    <n v="37900000"/>
    <n v="96.222499999999997"/>
    <s v="Software"/>
    <n v="401"/>
    <n v="102"/>
    <e v="#REF!"/>
    <n v="2002"/>
    <n v="6"/>
    <s v="Boulder, CO"/>
    <s v="Boulder"/>
    <s v="Boulder"/>
    <x v="10"/>
  </r>
  <r>
    <n v="3629"/>
    <s v="https://www.inc.com/profile/ariix"/>
    <s v="ARIIX"/>
    <s v="ariix.com"/>
    <s v="219.8 Million"/>
    <n v="219800000"/>
    <n v="96.152000000000001"/>
    <s v="Consumer Products &amp; Services"/>
    <n v="315"/>
    <n v="200"/>
    <e v="#REF!"/>
    <n v="2011"/>
    <n v="4"/>
    <s v="Ogden-Clearfield, UT"/>
    <s v="Ogden-Clearfield"/>
    <s v="Bountiful"/>
    <x v="16"/>
  </r>
  <r>
    <n v="3630"/>
    <s v="https://www.inc.com/profile/revenuewell"/>
    <s v="RevenueWell"/>
    <s v="revenuewell.com"/>
    <s v="23.7 Million"/>
    <n v="23700000"/>
    <n v="96.124899999999997"/>
    <s v="Software"/>
    <n v="104"/>
    <n v="24"/>
    <e v="#REF!"/>
    <n v="2010"/>
    <n v="2"/>
    <s v="Chicago"/>
    <s v="Chicago"/>
    <s v="Bannockburn"/>
    <x v="27"/>
  </r>
  <r>
    <n v="3631"/>
    <s v="https://www.inc.com/profile/agileengine"/>
    <s v="AgileEngine"/>
    <s v="agileengine.com"/>
    <s v="16.5 Million"/>
    <n v="16500000"/>
    <n v="96.007499999999993"/>
    <s v="Software"/>
    <n v="290"/>
    <n v="99"/>
    <e v="#REF!"/>
    <n v="2000"/>
    <n v="4"/>
    <s v="Washington, DC"/>
    <s v="Washington"/>
    <s v="McLean"/>
    <x v="7"/>
  </r>
  <r>
    <n v="3632"/>
    <s v="https://www.inc.com/profile/medicone-medical-response"/>
    <s v="MedicOne Medical Response"/>
    <s v="medicone.us"/>
    <s v="22.7 Million"/>
    <n v="22700000"/>
    <n v="95.967500000000001"/>
    <s v="Health"/>
    <n v="470"/>
    <n v="200"/>
    <e v="#REF!"/>
    <n v="1999"/>
    <n v="5"/>
    <s v="Dallas"/>
    <s v="Dallas"/>
    <s v="Farmers Branch"/>
    <x v="2"/>
  </r>
  <r>
    <n v="3633"/>
    <s v="https://www.inc.com/profile/cgs-business-solutions"/>
    <s v="CGS Business Solutions"/>
    <s v="cgs-it.net"/>
    <s v="2.1 Million"/>
    <n v="2100000"/>
    <n v="95.905699999999996"/>
    <s v="IT Management"/>
    <n v="11"/>
    <n v="5"/>
    <e v="#REF!"/>
    <n v="2009"/>
    <n v="2"/>
    <s v="Los Angeles"/>
    <s v="Los Angeles"/>
    <s v="San Juan Capistrano"/>
    <x v="9"/>
  </r>
  <r>
    <n v="3634"/>
    <s v="https://www.inc.com/profile/federalconferencecom"/>
    <s v="FederalConference.com"/>
    <s v="federalconference.com"/>
    <s v="54.9 Million"/>
    <n v="54900000"/>
    <n v="95.877099999999999"/>
    <s v="Business Products &amp; Services"/>
    <n v="68"/>
    <n v="50"/>
    <e v="#REF!"/>
    <n v="2006"/>
    <n v="3"/>
    <s v="Washington, DC"/>
    <s v="Washington"/>
    <s v="Dumfries"/>
    <x v="7"/>
  </r>
  <r>
    <n v="3635"/>
    <s v="https://www.inc.com/profile/portables"/>
    <s v="Portables"/>
    <s v="attportables.com"/>
    <s v="73.2 Million"/>
    <n v="73200000"/>
    <n v="95.834199999999996"/>
    <s v="Retail"/>
    <n v="300"/>
    <n v="170"/>
    <e v="#REF!"/>
    <n v="1991"/>
    <n v="3"/>
    <s v="Washington, DC"/>
    <s v="Washington"/>
    <s v="Lorton"/>
    <x v="7"/>
  </r>
  <r>
    <n v="3636"/>
    <s v="https://www.inc.com/profile/lady-m-confections-co"/>
    <s v="Lady M Confections Co."/>
    <s v="ladym.com"/>
    <s v="32.3 Million"/>
    <n v="32299999.999999996"/>
    <n v="95.826300000000003"/>
    <s v="Food &amp; Beverage"/>
    <n v="285"/>
    <n v="166"/>
    <e v="#REF!"/>
    <n v="2001"/>
    <n v="4"/>
    <s v="New York City"/>
    <s v="New York City"/>
    <s v="Long Island City"/>
    <x v="12"/>
  </r>
  <r>
    <n v="3637"/>
    <s v="https://www.inc.com/profile/avionte"/>
    <s v="Avionte"/>
    <s v="avionte.com"/>
    <s v="26.6 Million"/>
    <n v="26600000"/>
    <n v="95.815600000000003"/>
    <s v="Human Resources"/>
    <n v="165"/>
    <n v="108"/>
    <e v="#REF!"/>
    <n v="2005"/>
    <n v="8"/>
    <s v="Minneapolis"/>
    <s v="Minneapolis"/>
    <s v="Eagan"/>
    <x v="22"/>
  </r>
  <r>
    <n v="3638"/>
    <s v="https://www.inc.com/profile/machinelogic"/>
    <s v="MachineLogic"/>
    <s v="http://machinelogic.com"/>
    <s v="4.3 Million"/>
    <n v="4300000"/>
    <n v="95.786699999999996"/>
    <s v="IT Management"/>
    <n v="26"/>
    <n v="13"/>
    <e v="#REF!"/>
    <n v="2001"/>
    <n v="4"/>
    <s v="Denver"/>
    <s v="Denver"/>
    <s v="Englewood"/>
    <x v="10"/>
  </r>
  <r>
    <n v="3639"/>
    <s v="https://www.inc.com/profile/tropical-smoothie-cafe"/>
    <s v="Tropical Smoothie Cafe"/>
    <s v="tropicalsmoothiecafe.com"/>
    <s v="50.7 Million"/>
    <n v="50700000"/>
    <n v="95.750100000000003"/>
    <s v="Food &amp; Beverage"/>
    <n v="105"/>
    <n v="50"/>
    <e v="#REF!"/>
    <n v="1997"/>
    <n v="9"/>
    <s v="Atlanta"/>
    <s v="Atlanta"/>
    <s v="Atlanta"/>
    <x v="13"/>
  </r>
  <r>
    <n v="3640"/>
    <s v="https://www.inc.com/profile/iuvo-technologies"/>
    <s v="Iuvo Technologies"/>
    <s v="http://iuvotech.com"/>
    <s v="5.7 Million"/>
    <n v="5700000"/>
    <n v="95.737399999999994"/>
    <s v="IT Management"/>
    <n v="22"/>
    <n v="15"/>
    <e v="#REF!"/>
    <n v="2007"/>
    <n v="5"/>
    <s v="Boston"/>
    <s v="Boston"/>
    <s v="Westford"/>
    <x v="24"/>
  </r>
  <r>
    <n v="3641"/>
    <s v="https://www.inc.com/profile/southwest-industrial-electric"/>
    <s v="Southwest Industrial Electric"/>
    <s v="southwestelectric.com"/>
    <s v="3.8 Million"/>
    <n v="3800000"/>
    <n v="95.721100000000007"/>
    <s v="Construction"/>
    <n v="30"/>
    <n v="11"/>
    <e v="#REF!"/>
    <n v="1988"/>
    <n v="2"/>
    <s v="Los Angeles"/>
    <s v="Los Angeles"/>
    <s v="Los Angeles"/>
    <x v="9"/>
  </r>
  <r>
    <n v="3642"/>
    <s v="https://www.inc.com/profile/saxbys"/>
    <s v="Saxbys"/>
    <s v="saxbyscoffee.com"/>
    <s v="11.1 Million"/>
    <n v="11100000"/>
    <n v="95.697199999999995"/>
    <s v="Food &amp; Beverage"/>
    <n v="671"/>
    <n v="311"/>
    <e v="#REF!"/>
    <n v="2005"/>
    <n v="4"/>
    <s v="Philadelphia"/>
    <s v="Philadelphia"/>
    <s v="Philadelphia"/>
    <x v="4"/>
  </r>
  <r>
    <n v="3643"/>
    <s v="https://www.inc.com/profile/firesprint"/>
    <s v="FireSprint"/>
    <s v="firesprint.com"/>
    <s v="3 Million"/>
    <n v="3000000"/>
    <n v="95.687399999999997"/>
    <s v="Consumer Products &amp; Services"/>
    <n v="19"/>
    <n v="10"/>
    <e v="#REF!"/>
    <n v="2007"/>
    <n v="1"/>
    <s v="Omaha-Council Bluffs, NE-IA"/>
    <s v="Omaha-Council Bluffs"/>
    <s v="Omaha"/>
    <x v="35"/>
  </r>
  <r>
    <n v="3644"/>
    <s v="https://www.inc.com/profile/osm-worldwide"/>
    <s v="OSM Worldwide"/>
    <s v="osmworldwide.com"/>
    <s v="117.6 Million"/>
    <n v="117600000"/>
    <n v="95.664000000000001"/>
    <s v="Logistics &amp; Transportation"/>
    <n v="60"/>
    <n v="20"/>
    <e v="#REF!"/>
    <n v="2003"/>
    <n v="9"/>
    <s v="Chicago"/>
    <s v="Chicago"/>
    <s v="Glendale Heights"/>
    <x v="27"/>
  </r>
  <r>
    <n v="3645"/>
    <s v="https://www.inc.com/profile/trusted-nurse-staffing"/>
    <s v="Trusted Nurse Staffing"/>
    <s v="trustednursestaffing.com"/>
    <s v="17.4 Million"/>
    <n v="17400000"/>
    <n v="95.595799999999997"/>
    <s v="Health"/>
    <n v="365"/>
    <n v="150"/>
    <e v="#REF!"/>
    <n v="2008"/>
    <n v="2"/>
    <s v=""/>
    <s v="-"/>
    <s v="Buffalo"/>
    <x v="12"/>
  </r>
  <r>
    <n v="3646"/>
    <s v="https://www.inc.com/profile/paragon-architecture"/>
    <s v="Paragon Architecture"/>
    <s v="paragonarchitecture.com"/>
    <s v="3.9 Million"/>
    <n v="3900000"/>
    <n v="95.589600000000004"/>
    <s v="Business Products &amp; Services"/>
    <n v="17"/>
    <n v="9"/>
    <e v="#REF!"/>
    <n v="2010"/>
    <n v="3"/>
    <s v="Springfield, MO"/>
    <s v="Springfield"/>
    <s v="Springfield"/>
    <x v="32"/>
  </r>
  <r>
    <n v="3647"/>
    <s v="https://www.inc.com/profile/pmsquare"/>
    <s v="PMsquare"/>
    <s v="pmsquare.com"/>
    <s v="10.8 Million"/>
    <n v="10800000"/>
    <n v="95.436899999999994"/>
    <s v="Business Products &amp; Services"/>
    <n v="30"/>
    <n v="11"/>
    <e v="#REF!"/>
    <n v="2014"/>
    <n v="2"/>
    <s v="Chicago"/>
    <s v="Chicago"/>
    <s v="Oak Brook"/>
    <x v="27"/>
  </r>
  <r>
    <n v="3648"/>
    <s v="https://www.inc.com/profile/arc-contracting"/>
    <s v="ARC Contracting"/>
    <s v="http://arccontracting.com"/>
    <s v="11.9 Million"/>
    <n v="11900000"/>
    <n v="95.428200000000004"/>
    <s v="Construction"/>
    <n v="42"/>
    <n v="17"/>
    <e v="#REF!"/>
    <n v="2006"/>
    <n v="1"/>
    <s v=""/>
    <s v="-"/>
    <s v="Neenah"/>
    <x v="19"/>
  </r>
  <r>
    <n v="3649"/>
    <s v="https://www.inc.com/profile/client-savvy"/>
    <s v="Client Savvy"/>
    <s v="clientsavvy.com"/>
    <s v="2 Million"/>
    <n v="2000000"/>
    <n v="95.425799999999995"/>
    <s v="Business Products &amp; Services"/>
    <n v="11"/>
    <n v="8"/>
    <e v="#REF!"/>
    <n v="2004"/>
    <n v="1"/>
    <s v="Raleigh, NC"/>
    <s v="Raleigh"/>
    <s v="Raleigh"/>
    <x v="18"/>
  </r>
  <r>
    <n v="3650"/>
    <s v="https://www.inc.com/profile/environmental-works"/>
    <s v="Environmental Works"/>
    <s v="environmentalworks.com"/>
    <s v="29.5 Million"/>
    <n v="29500000"/>
    <n v="95.419899999999998"/>
    <s v="Environmental Services"/>
    <n v="198"/>
    <n v="103"/>
    <e v="#REF!"/>
    <n v="1992"/>
    <n v="1"/>
    <s v="Springfield, MO"/>
    <s v="Springfield"/>
    <s v="Springfield"/>
    <x v="32"/>
  </r>
  <r>
    <n v="3651"/>
    <s v="https://www.inc.com/profile/1-source-business-solutions"/>
    <s v="1 Source Business Solutions"/>
    <s v="1sourcebusiness.com"/>
    <s v="154.1 Million"/>
    <n v="154100000"/>
    <n v="95.392399999999995"/>
    <s v="Human Resources"/>
    <n v="3048"/>
    <n v="2532"/>
    <e v="#REF!"/>
    <n v="2010"/>
    <n v="4"/>
    <s v="Salt Lake City"/>
    <s v="Salt Lake City"/>
    <s v="Midvale"/>
    <x v="16"/>
  </r>
  <r>
    <n v="3652"/>
    <s v="https://www.inc.com/profile/certent"/>
    <s v="Certent"/>
    <s v="certent.com"/>
    <s v="49.9 Million"/>
    <n v="49900000"/>
    <n v="95.362399999999994"/>
    <s v="Software"/>
    <n v="289"/>
    <n v="122"/>
    <e v="#REF!"/>
    <n v="2002"/>
    <n v="8"/>
    <s v="Sacramento, CA"/>
    <s v="Sacramento"/>
    <s v="Roseville"/>
    <x v="9"/>
  </r>
  <r>
    <n v="3653"/>
    <s v="https://www.inc.com/profile/movoto"/>
    <s v="Movoto"/>
    <s v="movoto.com"/>
    <s v="17.4 Million"/>
    <n v="17400000"/>
    <n v="95.309600000000003"/>
    <s v="Real Estate"/>
    <n v="280"/>
    <n v="120"/>
    <e v="#REF!"/>
    <n v="2005"/>
    <n v="5"/>
    <s v="San Francisco"/>
    <s v="San Francisco"/>
    <s v="San Mateo"/>
    <x v="9"/>
  </r>
  <r>
    <n v="3654"/>
    <s v="https://www.inc.com/profile/new-tech-solutions"/>
    <s v="New Tech Solutions"/>
    <s v="ntsca.com"/>
    <s v="257.3 Million"/>
    <n v="257300000"/>
    <n v="95.290800000000004"/>
    <s v="Government Services"/>
    <n v="39"/>
    <n v="25"/>
    <e v="#REF!"/>
    <n v="1997"/>
    <n v="4"/>
    <s v="San Francisco"/>
    <s v="San Francisco"/>
    <s v="Fremont"/>
    <x v="9"/>
  </r>
  <r>
    <n v="3655"/>
    <s v="https://www.inc.com/profile/netgate"/>
    <s v="Netgate"/>
    <s v="netgate.com"/>
    <s v="15.3 Million"/>
    <n v="15300000"/>
    <n v="95.221699999999998"/>
    <s v="Software"/>
    <n v="59"/>
    <n v="35"/>
    <e v="#REF!"/>
    <n v="2004"/>
    <n v="2"/>
    <s v="Austin"/>
    <s v="Austin"/>
    <s v="Austin"/>
    <x v="2"/>
  </r>
  <r>
    <n v="3656"/>
    <s v="https://www.inc.com/profile/cmba-architects"/>
    <s v="CMBA Architects"/>
    <s v="cmbaarchitects.com"/>
    <s v="14.7 Million"/>
    <n v="14700000"/>
    <n v="95.207999999999998"/>
    <s v="Engineering"/>
    <n v="53"/>
    <n v="54"/>
    <e v="#REF!"/>
    <n v="1963"/>
    <n v="1"/>
    <s v=""/>
    <s v="-"/>
    <s v="Sioux City"/>
    <x v="41"/>
  </r>
  <r>
    <n v="3657"/>
    <s v="https://www.inc.com/profile/tsi"/>
    <s v="TSI"/>
    <s v="tsiva.com"/>
    <s v="4 Million"/>
    <n v="4000000"/>
    <n v="95.175399999999996"/>
    <s v="IT Management"/>
    <n v="37"/>
    <n v="13"/>
    <e v="#REF!"/>
    <n v="2010"/>
    <n v="5"/>
    <s v="Washington, DC"/>
    <s v="Washington"/>
    <s v="Dumfries"/>
    <x v="7"/>
  </r>
  <r>
    <n v="3658"/>
    <s v="https://www.inc.com/profile/apex-flooring"/>
    <s v="Apex Flooring"/>
    <s v="apexflooring.net"/>
    <s v="8.3 Million"/>
    <n v="8300000.0000000009"/>
    <n v="95.155600000000007"/>
    <s v="Construction"/>
    <n v="35"/>
    <n v="15"/>
    <e v="#REF!"/>
    <n v="2008"/>
    <n v="1"/>
    <s v="Seattle"/>
    <s v="Seattle"/>
    <s v="kent"/>
    <x v="11"/>
  </r>
  <r>
    <n v="3659"/>
    <s v="https://www.inc.com/profile/hr-collaborative"/>
    <s v="HR Collaborative"/>
    <s v="hrcollaborative.net"/>
    <s v="2.2 Million"/>
    <n v="2200000"/>
    <n v="95.141199999999998"/>
    <s v="Human Resources"/>
    <n v="25"/>
    <n v="12"/>
    <e v="#REF!"/>
    <n v="2013"/>
    <n v="1"/>
    <s v=""/>
    <s v="-"/>
    <s v="Grand Rapids"/>
    <x v="20"/>
  </r>
  <r>
    <n v="3660"/>
    <s v="https://www.inc.com/profile/advanced-business-solutions"/>
    <s v="Advanced Business Solutions"/>
    <s v="advancedbusinesssolutions.com"/>
    <s v="13.8 Million"/>
    <n v="13800000"/>
    <n v="95.090100000000007"/>
    <s v="IT Management"/>
    <n v="109"/>
    <n v="65"/>
    <e v="#REF!"/>
    <n v="1995"/>
    <n v="1"/>
    <s v="Louisville/Jefferson County, KY-IN"/>
    <s v="Louisville/Jefferson County"/>
    <s v="Louisville"/>
    <x v="14"/>
  </r>
  <r>
    <n v="3661"/>
    <s v="https://www.inc.com/profile/tacg"/>
    <s v="TACG"/>
    <s v="tacgsolutions.com"/>
    <s v="32.3 Million"/>
    <n v="32299999.999999996"/>
    <n v="95.064300000000003"/>
    <s v="Government Services"/>
    <n v="190"/>
    <n v="62"/>
    <e v="#REF!"/>
    <n v="2006"/>
    <n v="4"/>
    <s v=""/>
    <s v="-"/>
    <s v="Beavercreek"/>
    <x v="8"/>
  </r>
  <r>
    <n v="3662"/>
    <s v="https://www.inc.com/profile/general-materials"/>
    <s v="General Materials"/>
    <s v="generalmat.com"/>
    <s v="6.3 Million"/>
    <n v="6300000"/>
    <n v="95.021100000000004"/>
    <s v="Business Products &amp; Services"/>
    <n v="7"/>
    <n v="4"/>
    <e v="#REF!"/>
    <n v="2010"/>
    <n v="4"/>
    <s v="Atlanta"/>
    <s v="Atlanta"/>
    <s v="Norcross"/>
    <x v="13"/>
  </r>
  <r>
    <n v="3663"/>
    <s v="https://www.inc.com/profile/kingsgate-logistics"/>
    <s v="Kingsgate Logistics"/>
    <s v="kingsgatelogistics.com"/>
    <s v="65.1 Million"/>
    <n v="65099999.999999993"/>
    <n v="94.9131"/>
    <s v="Logistics &amp; Transportation"/>
    <n v="85"/>
    <n v="35"/>
    <e v="#REF!"/>
    <n v="1986"/>
    <n v="6"/>
    <s v="Cincinnati"/>
    <s v="Cincinnati"/>
    <s v="WEST CHESTER"/>
    <x v="8"/>
  </r>
  <r>
    <n v="3664"/>
    <s v="https://www.inc.com/profile/mosaic451"/>
    <s v="Mosaic451"/>
    <s v="mosaic451.com"/>
    <s v="21.2 Million"/>
    <n v="21200000"/>
    <n v="94.899000000000001"/>
    <s v="Security"/>
    <n v="118"/>
    <n v="73"/>
    <e v="#REF!"/>
    <n v="2011"/>
    <n v="2"/>
    <s v="Phoenix"/>
    <s v="Phoenix"/>
    <s v="Phoenix"/>
    <x v="0"/>
  </r>
  <r>
    <n v="3665"/>
    <s v="https://www.inc.com/profile/procare-ambulance-of-maryland"/>
    <s v="Procare Ambulance of Maryland"/>
    <s v="procareambulance.net"/>
    <s v="8.8 Million"/>
    <n v="8800000"/>
    <n v="94.894999999999996"/>
    <s v="Health"/>
    <n v="190"/>
    <n v="90"/>
    <e v="#REF!"/>
    <n v="2005"/>
    <n v="2"/>
    <s v="Baltimore"/>
    <s v="Baltimore"/>
    <s v="Baltimore"/>
    <x v="21"/>
  </r>
  <r>
    <n v="3666"/>
    <s v="https://www.inc.com/profile/vision-wireless"/>
    <s v="Vision Wireless"/>
    <s v="visionwirelessllc.com"/>
    <s v="7.5 Million"/>
    <n v="7500000"/>
    <n v="94.844700000000003"/>
    <s v="Telecommunications"/>
    <n v="90"/>
    <n v="50"/>
    <e v="#REF!"/>
    <n v="2003"/>
    <n v="1"/>
    <s v=""/>
    <s v="-"/>
    <s v="Augusta"/>
    <x v="13"/>
  </r>
  <r>
    <n v="3667"/>
    <s v="https://www.inc.com/profile/side-by-side-stuff"/>
    <s v="Side By Side Stuff"/>
    <s v="sidebysidestuff.com"/>
    <s v="19.8 Million"/>
    <n v="19800000"/>
    <n v="94.720799999999997"/>
    <s v="Retail"/>
    <n v="30"/>
    <n v="12"/>
    <e v="#REF!"/>
    <n v="2006"/>
    <n v="5"/>
    <s v="Kansas City, MO-KS"/>
    <s v="Kansas City"/>
    <s v="Drexel"/>
    <x v="32"/>
  </r>
  <r>
    <n v="3668"/>
    <s v="https://www.inc.com/profile/gds-link"/>
    <s v="GDS Link"/>
    <s v="gdslink.com"/>
    <s v="14.1 Million"/>
    <n v="14100000"/>
    <n v="94.718900000000005"/>
    <s v="Financial Services"/>
    <n v="32"/>
    <n v="19"/>
    <e v="#REF!"/>
    <n v="2006"/>
    <n v="2"/>
    <s v="Dallas"/>
    <s v="Dallas"/>
    <s v="Dallas"/>
    <x v="2"/>
  </r>
  <r>
    <n v="3669"/>
    <s v="https://www.inc.com/profile/alta-vista-technology"/>
    <s v="Alta Vista Technology"/>
    <s v="altavistatech.com"/>
    <s v="4.2 Million"/>
    <n v="4200000"/>
    <n v="94.675899999999999"/>
    <s v="Software"/>
    <n v="20"/>
    <n v="7"/>
    <e v="#REF!"/>
    <n v="2014"/>
    <n v="2"/>
    <s v="Detroit"/>
    <s v="Detroit"/>
    <s v="Royal Oak"/>
    <x v="20"/>
  </r>
  <r>
    <n v="3670"/>
    <s v="https://www.inc.com/profile/coretelligent"/>
    <s v="Coretelligent"/>
    <s v="coretelligent.com"/>
    <s v="25.7 Million"/>
    <n v="25700000"/>
    <n v="94.649299999999997"/>
    <s v="IT Management"/>
    <n v="100"/>
    <n v="50"/>
    <e v="#REF!"/>
    <n v="2006"/>
    <n v="8"/>
    <s v="Boston"/>
    <s v="Boston"/>
    <s v="Westwood"/>
    <x v="24"/>
  </r>
  <r>
    <n v="3671"/>
    <s v="https://www.inc.com/profile/peepers-by-peeperspecs"/>
    <s v="Peepers by PeeperSpecs"/>
    <s v="http://peepers.com"/>
    <s v="15.7 Million"/>
    <n v="15700000"/>
    <n v="94.618200000000002"/>
    <s v="Consumer Products &amp; Services"/>
    <n v="38"/>
    <n v="14"/>
    <e v="#REF!"/>
    <n v="1993"/>
    <n v="7"/>
    <s v=""/>
    <s v="-"/>
    <s v="Michigan City"/>
    <x v="33"/>
  </r>
  <r>
    <n v="3672"/>
    <s v="https://www.inc.com/profile/tempaper"/>
    <s v="Tempaper"/>
    <s v="tempaper.com"/>
    <s v="8.3 Million"/>
    <n v="8300000.0000000009"/>
    <n v="94.593800000000002"/>
    <s v="Consumer Products &amp; Services"/>
    <n v="13"/>
    <n v="8"/>
    <e v="#REF!"/>
    <n v="2008"/>
    <n v="1"/>
    <s v="New York City"/>
    <s v="New York City"/>
    <s v="Brick"/>
    <x v="6"/>
  </r>
  <r>
    <n v="3673"/>
    <s v="https://www.inc.com/profile/ep-wealth-advisors"/>
    <s v="EP Wealth Advisors"/>
    <s v="epwealth.com"/>
    <s v="32.2 Million"/>
    <n v="32200000.000000004"/>
    <n v="94.567099999999996"/>
    <s v="Financial Services"/>
    <n v="86"/>
    <n v="37"/>
    <e v="#REF!"/>
    <n v="2004"/>
    <n v="1"/>
    <s v="Los Angeles"/>
    <s v="Los Angeles"/>
    <s v="Torrance"/>
    <x v="9"/>
  </r>
  <r>
    <n v="3674"/>
    <s v="https://www.inc.com/profile/corner-alliance"/>
    <s v="Corner Alliance"/>
    <s v="corneralliance.com"/>
    <s v="7.8 Million"/>
    <n v="7800000"/>
    <n v="94.504300000000001"/>
    <s v="Government Services"/>
    <n v="34"/>
    <n v="30"/>
    <e v="#REF!"/>
    <n v="2007"/>
    <n v="7"/>
    <s v="Washington, DC"/>
    <s v="Washington"/>
    <s v="Washington"/>
    <x v="34"/>
  </r>
  <r>
    <n v="3675"/>
    <s v="https://www.inc.com/profile/coolhaus-ice-cream"/>
    <s v="Coolhaus Ice Cream"/>
    <s v="cool.haus"/>
    <s v="10.5 Million"/>
    <n v="10500000"/>
    <n v="94.444400000000002"/>
    <s v="Food &amp; Beverage"/>
    <n v="50"/>
    <n v="40"/>
    <e v="#REF!"/>
    <n v="2009"/>
    <n v="1"/>
    <s v="Los Angeles"/>
    <s v="Los Angeles"/>
    <s v="Culver City"/>
    <x v="9"/>
  </r>
  <r>
    <n v="3676"/>
    <s v="https://www.inc.com/profile/qnary"/>
    <s v="Qnary"/>
    <s v="qnary.com"/>
    <s v="3 Million"/>
    <n v="3000000"/>
    <n v="94.401799999999994"/>
    <s v="Advertising &amp; Marketing"/>
    <n v="25"/>
    <n v="12"/>
    <e v="#REF!"/>
    <n v="2012"/>
    <n v="2"/>
    <s v="New York City"/>
    <s v="New York City"/>
    <s v="New York"/>
    <x v="12"/>
  </r>
  <r>
    <n v="3677"/>
    <s v="https://www.inc.com/profile/divisions-maintenance-group"/>
    <s v="Divisions Maintenance Group"/>
    <s v="divisionsinc.com"/>
    <s v="262 Million"/>
    <n v="262000000"/>
    <n v="94.359800000000007"/>
    <s v="Business Products &amp; Services"/>
    <n v="324"/>
    <n v="142"/>
    <e v="#REF!"/>
    <n v="1999"/>
    <n v="5"/>
    <s v="Cincinnati"/>
    <s v="Cincinnati"/>
    <s v="Newport"/>
    <x v="14"/>
  </r>
  <r>
    <n v="3678"/>
    <s v="https://www.inc.com/profile/youdecide"/>
    <s v="YouDecide"/>
    <s v="youdecide.com"/>
    <s v="7.4 Million"/>
    <n v="7400000"/>
    <n v="94.353899999999996"/>
    <s v="Insurance"/>
    <n v="25"/>
    <n v="23"/>
    <e v="#REF!"/>
    <n v="1997"/>
    <n v="1"/>
    <s v="Atlanta"/>
    <s v="Atlanta"/>
    <s v="Duluth"/>
    <x v="13"/>
  </r>
  <r>
    <n v="3679"/>
    <s v="https://www.inc.com/profile/utopian-luxury-vacation-homes"/>
    <s v="Utopian Luxury Vacation Homes"/>
    <s v="utopianlvh.com"/>
    <s v="12.2 Million"/>
    <n v="12200000"/>
    <n v="94.330699999999993"/>
    <s v="Travel &amp; Hospitality"/>
    <n v="40"/>
    <n v="15"/>
    <e v="#REF!"/>
    <n v="2011"/>
    <n v="4"/>
    <s v="Salt Lake City"/>
    <s v="Salt Lake City"/>
    <s v="Park City"/>
    <x v="16"/>
  </r>
  <r>
    <n v="3680"/>
    <s v="https://www.inc.com/profile/mainstream-electric-heating-cooling-plumbing"/>
    <s v="Mainstream Electric, Heating, Cooling &amp; Plumbing"/>
    <s v="http://866411zapp.com"/>
    <s v="5.7 Million"/>
    <n v="5700000"/>
    <n v="94.314499999999995"/>
    <s v="Construction"/>
    <n v="35"/>
    <n v="18"/>
    <e v="#REF!"/>
    <n v="2000"/>
    <n v="2"/>
    <s v=""/>
    <s v="-"/>
    <s v="Post Falls"/>
    <x v="15"/>
  </r>
  <r>
    <n v="3681"/>
    <s v="https://www.inc.com/profile/odyssey-logistics-technology"/>
    <s v="Odyssey Logistics &amp; Technology"/>
    <s v="odysseylogistics.com"/>
    <s v="1 Billion"/>
    <n v="1000000"/>
    <n v="94.258200000000002"/>
    <s v="Logistics &amp; Transportation"/>
    <n v="2400"/>
    <n v="1"/>
    <e v="#REF!"/>
    <n v="2003"/>
    <n v="1"/>
    <s v="Bridgeport-Stamford-Norwalk, CT"/>
    <s v="Bridgeport-Stamford-Norwalk"/>
    <s v="Danbury"/>
    <x v="28"/>
  </r>
  <r>
    <n v="3682"/>
    <s v="https://www.inc.com/profile/effective-spend"/>
    <s v="Effective Spend"/>
    <s v="effectivespend.com"/>
    <s v="3.4 Million"/>
    <n v="3400000"/>
    <n v="94.213300000000004"/>
    <s v="Advertising &amp; Marketing"/>
    <n v="36"/>
    <n v="17"/>
    <e v="#REF!"/>
    <n v="2008"/>
    <n v="1"/>
    <s v="Austin"/>
    <s v="Austin"/>
    <s v="Austin"/>
    <x v="2"/>
  </r>
  <r>
    <n v="3683"/>
    <s v="https://www.inc.com/profile/shepherd-insurance"/>
    <s v="Shepherd Insurance"/>
    <s v="shepherdins.com"/>
    <s v="45.3 Million"/>
    <n v="45300000"/>
    <n v="94.16"/>
    <s v="Insurance"/>
    <n v="344"/>
    <n v="168"/>
    <e v="#REF!"/>
    <n v="1977"/>
    <n v="6"/>
    <s v="Indianapolis, IN"/>
    <s v="Indianapolis"/>
    <s v="Carmel"/>
    <x v="33"/>
  </r>
  <r>
    <n v="3684"/>
    <s v="https://www.inc.com/profile/i-and-love-and-you"/>
    <s v="&quot;I and Love and You&quot;"/>
    <s v="http://iandloveandyou.com"/>
    <s v="22.2 Million"/>
    <n v="22200000"/>
    <n v="94.144400000000005"/>
    <s v="Consumer Products &amp; Services"/>
    <n v="24"/>
    <n v="14"/>
    <e v="#REF!"/>
    <n v="2014"/>
    <n v="1"/>
    <s v="Boulder, CO"/>
    <s v="Boulder"/>
    <s v="Boulder"/>
    <x v="10"/>
  </r>
  <r>
    <n v="3685"/>
    <s v="https://www.inc.com/profile/fastspring"/>
    <s v="FastSpring"/>
    <s v="fastspring.com"/>
    <s v="30.3 Million"/>
    <n v="30300000"/>
    <n v="94.081699999999998"/>
    <s v="Software"/>
    <n v="84"/>
    <n v="38"/>
    <e v="#REF!"/>
    <n v="2005"/>
    <n v="6"/>
    <s v="Santa Barbara-Santa Maria-Goleta, CA"/>
    <s v="Santa Barbara-Santa Maria-Goleta"/>
    <s v="Santa Barbara"/>
    <x v="9"/>
  </r>
  <r>
    <n v="3686"/>
    <s v="https://www.inc.com/profile/clearinghouse-community-development-financial-institution"/>
    <s v="Clearinghouse Community Development Financial Institution"/>
    <s v="ccdfi.com"/>
    <s v="33 Million"/>
    <n v="33000000"/>
    <n v="94.032300000000006"/>
    <s v="Financial Services"/>
    <n v="42"/>
    <n v="30"/>
    <e v="#REF!"/>
    <n v="1996"/>
    <n v="1"/>
    <s v="Los Angeles"/>
    <s v="Los Angeles"/>
    <s v="Lake Forest"/>
    <x v="9"/>
  </r>
  <r>
    <n v="3687"/>
    <s v="https://www.inc.com/profile/sherlock-services"/>
    <s v="Sherlock Services"/>
    <s v="sherlockservices.com"/>
    <s v="5.2 Million"/>
    <n v="5200000"/>
    <n v="94.008099999999999"/>
    <s v="IT Management"/>
    <n v="25"/>
    <n v="20"/>
    <e v="#REF!"/>
    <n v="1991"/>
    <n v="1"/>
    <s v=""/>
    <s v="-"/>
    <s v="Barberton"/>
    <x v="8"/>
  </r>
  <r>
    <n v="3688"/>
    <s v="https://www.inc.com/profile/bcdvideo"/>
    <s v="BCDVideo"/>
    <s v="bcdvideo.com"/>
    <s v="69.3 Million"/>
    <n v="69300000"/>
    <n v="93.872699999999995"/>
    <s v="Security"/>
    <n v="70"/>
    <n v="40"/>
    <e v="#REF!"/>
    <n v="1999"/>
    <n v="4"/>
    <s v="Chicago"/>
    <s v="Chicago"/>
    <s v="Buffalo Grove"/>
    <x v="27"/>
  </r>
  <r>
    <n v="3689"/>
    <s v="https://www.inc.com/profile/atria-consulting"/>
    <s v="Atria Consulting"/>
    <s v="http://atriaconsulting.com"/>
    <s v="3.2 Million"/>
    <n v="3200000"/>
    <n v="93.871099999999998"/>
    <s v="Human Resources"/>
    <n v="29"/>
    <n v="6"/>
    <e v="#REF!"/>
    <n v="2006"/>
    <n v="1"/>
    <s v=""/>
    <s v="-"/>
    <s v="Hamilton"/>
    <x v="6"/>
  </r>
  <r>
    <n v="3690"/>
    <s v="https://www.inc.com/profile/optimo-information-technology"/>
    <s v="OPTiMO Information Technology"/>
    <s v="optimo-it.com"/>
    <s v="11 Million"/>
    <n v="11000000"/>
    <n v="93.7714"/>
    <s v="IT Management"/>
    <n v="75"/>
    <n v="45"/>
    <e v="#REF!"/>
    <n v="2008"/>
    <n v="2"/>
    <s v=""/>
    <s v="-"/>
    <s v="Bloomsburg"/>
    <x v="4"/>
  </r>
  <r>
    <n v="3691"/>
    <s v="https://www.inc.com/profile/trademark-hardware"/>
    <s v="Trademark Hardware"/>
    <s v="tmhardware.com"/>
    <s v="2.5 Million"/>
    <n v="2500000"/>
    <n v="93.754400000000004"/>
    <s v="Consumer Products &amp; Services"/>
    <n v="13"/>
    <n v="3"/>
    <e v="#REF!"/>
    <n v="2012"/>
    <n v="1"/>
    <s v="New York City"/>
    <s v="New York City"/>
    <s v="Suffern"/>
    <x v="12"/>
  </r>
  <r>
    <n v="3692"/>
    <s v="https://www.inc.com/profile/confirmationcom"/>
    <s v="Confirmation.com"/>
    <s v="confirmation.com"/>
    <s v="36.9 Million"/>
    <n v="36900000"/>
    <n v="93.745800000000003"/>
    <s v="Financial Services"/>
    <n v="205"/>
    <n v="74"/>
    <e v="#REF!"/>
    <n v="2000"/>
    <n v="10"/>
    <s v="Nashville"/>
    <s v="Nashville"/>
    <s v="Brentwood"/>
    <x v="1"/>
  </r>
  <r>
    <n v="3693"/>
    <s v="https://www.inc.com/profile/kavayah-solutions"/>
    <s v="Kavayah Solutions"/>
    <s v="http://kavayahsolutions.com"/>
    <s v="2.4 Million"/>
    <n v="2400000"/>
    <n v="93.647300000000001"/>
    <s v="IT System Development"/>
    <n v="12"/>
    <n v="5"/>
    <e v="#REF!"/>
    <n v="2006"/>
    <n v="1"/>
    <s v=""/>
    <s v="-"/>
    <s v="Princeton"/>
    <x v="6"/>
  </r>
  <r>
    <n v="3694"/>
    <s v="https://www.inc.com/profile/group-management-services"/>
    <s v="Group Management Services"/>
    <s v="groupmgmt.com"/>
    <s v="78.5 Million"/>
    <n v="78500000"/>
    <n v="93.572999999999993"/>
    <s v="Human Resources"/>
    <n v="275"/>
    <n v="150"/>
    <e v="#REF!"/>
    <n v="1996"/>
    <n v="2"/>
    <s v=""/>
    <s v="-"/>
    <s v="Richfield"/>
    <x v="8"/>
  </r>
  <r>
    <n v="3695"/>
    <s v="https://www.inc.com/profile/chefs-depot"/>
    <s v="Chef's Depot"/>
    <s v="culinarydepotinc.com"/>
    <s v="69.9 Million"/>
    <n v="69900000"/>
    <n v="93.508300000000006"/>
    <s v="Business Products &amp; Services"/>
    <n v="100"/>
    <n v="50"/>
    <e v="#REF!"/>
    <n v="1999"/>
    <n v="1"/>
    <s v="New York City"/>
    <s v="New York City"/>
    <s v="Monsey"/>
    <x v="12"/>
  </r>
  <r>
    <n v="3696"/>
    <s v="https://www.inc.com/profile/tailopezcom"/>
    <s v="TaiLopez.com"/>
    <s v="tailopez.com"/>
    <s v="26.9 Million"/>
    <n v="26900000"/>
    <n v="93.346100000000007"/>
    <s v="Education"/>
    <n v="37"/>
    <n v="35"/>
    <e v="#REF!"/>
    <n v="2013"/>
    <n v="1"/>
    <s v="Los Angeles"/>
    <s v="Los Angeles"/>
    <s v="West Hollywood"/>
    <x v="9"/>
  </r>
  <r>
    <n v="3697"/>
    <s v="https://www.inc.com/profile/90octane"/>
    <s v="90octane"/>
    <s v="90octane.com"/>
    <s v="8.2 Million"/>
    <n v="8199999.9999999991"/>
    <n v="93.34"/>
    <s v="Advertising &amp; Marketing"/>
    <n v="66"/>
    <n v="34"/>
    <e v="#REF!"/>
    <n v="2000"/>
    <n v="6"/>
    <s v=""/>
    <s v="-"/>
    <s v="Denver"/>
    <x v="10"/>
  </r>
  <r>
    <n v="3698"/>
    <s v="https://www.inc.com/profile/krilogy"/>
    <s v="Krilogy"/>
    <s v="krilogy.com"/>
    <s v="8.5 Million"/>
    <n v="8500000"/>
    <n v="93.307599999999994"/>
    <s v="Financial Services"/>
    <n v="46"/>
    <n v="28"/>
    <e v="#REF!"/>
    <n v="2009"/>
    <n v="6"/>
    <s v="St. Louis, MO-IL"/>
    <s v="St. Louis"/>
    <s v="St. Louis"/>
    <x v="32"/>
  </r>
  <r>
    <n v="3699"/>
    <s v="https://www.inc.com/profile/4ever-young-anti-aging-solutions"/>
    <s v="4Ever Young Anti Aging Solutions"/>
    <s v="http://4everyoungantiaging.com"/>
    <s v="4.1 Million"/>
    <n v="4099999.9999999995"/>
    <n v="93.165899999999993"/>
    <s v="Health"/>
    <n v="17"/>
    <n v="6"/>
    <e v="#REF!"/>
    <n v="2014"/>
    <n v="1"/>
    <s v="Miami"/>
    <s v="Miami"/>
    <s v="Boca Raton"/>
    <x v="5"/>
  </r>
  <r>
    <n v="3700"/>
    <s v="https://www.inc.com/profile/precise-systems"/>
    <s v="Precise Systems"/>
    <s v="goprecise.com"/>
    <s v="54.5 Million"/>
    <n v="54500000"/>
    <n v="93.136600000000001"/>
    <s v="Government Services"/>
    <n v="358"/>
    <n v="215"/>
    <e v="#REF!"/>
    <n v="1990"/>
    <n v="4"/>
    <s v=""/>
    <s v="-"/>
    <s v="Lexington Park"/>
    <x v="21"/>
  </r>
  <r>
    <n v="3701"/>
    <s v="https://www.inc.com/profile/gear"/>
    <s v="Gear"/>
    <s v="gearinc.com"/>
    <s v="7.3 Million"/>
    <n v="7300000"/>
    <n v="93.128"/>
    <s v="Software"/>
    <n v="1000"/>
    <n v="300"/>
    <e v="#REF!"/>
    <n v="2007"/>
    <n v="4"/>
    <s v="San Francisco"/>
    <s v="San Francisco"/>
    <s v="San Francisco"/>
    <x v="9"/>
  </r>
  <r>
    <n v="3702"/>
    <s v="https://www.inc.com/profile/the-dewinter-group"/>
    <s v="The DeWinter Group"/>
    <s v="dewintergroup.com"/>
    <s v="64.5 Million"/>
    <n v="64500000"/>
    <n v="93.064300000000003"/>
    <s v="Human Resources"/>
    <n v="342"/>
    <n v="175"/>
    <e v="#REF!"/>
    <n v="2000"/>
    <n v="1"/>
    <s v="San Jose"/>
    <s v="San Jose"/>
    <s v="Campbell"/>
    <x v="9"/>
  </r>
  <r>
    <n v="3703"/>
    <s v="https://www.inc.com/profile/coast-to-coast-pools"/>
    <s v="Coast to Coast Pools"/>
    <s v="http://coasttocoastpools.com"/>
    <s v="31.8 Million"/>
    <n v="31800000"/>
    <n v="93.063599999999994"/>
    <s v="Construction"/>
    <n v="27"/>
    <n v="15"/>
    <e v="#REF!"/>
    <n v="2000"/>
    <n v="5"/>
    <s v="Sarasota-Bradenton-Venice, FL"/>
    <s v="Sarasota-Bradenton-Venice"/>
    <s v="Sarasota"/>
    <x v="5"/>
  </r>
  <r>
    <n v="3704"/>
    <s v="https://www.inc.com/profile/capture-higher-ed"/>
    <s v="Capture Higher Ed"/>
    <s v="capturehighered.com"/>
    <s v="9.2 Million"/>
    <n v="9200000"/>
    <n v="93.057000000000002"/>
    <s v="Education"/>
    <n v="78"/>
    <n v="62"/>
    <e v="#REF!"/>
    <n v="2011"/>
    <n v="5"/>
    <s v="Louisville/Jefferson County, KY-IN"/>
    <s v="Louisville/Jefferson County"/>
    <s v="Louisville"/>
    <x v="14"/>
  </r>
  <r>
    <n v="3705"/>
    <s v="https://www.inc.com/profile/blue-coast-savings-consultants"/>
    <s v="Blue Coast Savings Consultants"/>
    <s v="bluecoastsavings.com"/>
    <s v="5.5 Million"/>
    <n v="5500000"/>
    <n v="92.916899999999998"/>
    <s v="Business Products &amp; Services"/>
    <n v="692"/>
    <n v="441"/>
    <e v="#REF!"/>
    <n v="2006"/>
    <n v="3"/>
    <s v=""/>
    <s v="-"/>
    <s v="Key West"/>
    <x v="5"/>
  </r>
  <r>
    <n v="3706"/>
    <s v="https://www.inc.com/profile/stratix-systems"/>
    <s v="Stratix Systems"/>
    <s v="stratixsystems.com"/>
    <s v="30.3 Million"/>
    <n v="30300000"/>
    <n v="92.879900000000006"/>
    <s v="IT Management"/>
    <n v="130"/>
    <n v="65"/>
    <e v="#REF!"/>
    <n v="1970"/>
    <n v="2"/>
    <s v=""/>
    <s v="-"/>
    <s v="Wyomissing"/>
    <x v="4"/>
  </r>
  <r>
    <n v="3707"/>
    <s v="https://www.inc.com/profile/37th-parallel-properties"/>
    <s v="37th Parallel Properties"/>
    <s v="37parallel.com"/>
    <s v="4.8 Million"/>
    <n v="4800000"/>
    <n v="92.846500000000006"/>
    <s v="Real Estate"/>
    <n v="12"/>
    <n v="6"/>
    <e v="#REF!"/>
    <n v="2008"/>
    <n v="4"/>
    <s v="Richmond, VA"/>
    <s v="Richmond"/>
    <s v="Richmond"/>
    <x v="7"/>
  </r>
  <r>
    <n v="3708"/>
    <s v="https://www.inc.com/profile/enterprise-solutions"/>
    <s v="Enterprise Solutions"/>
    <s v="enterprisesolutioninc.com"/>
    <s v="97.8 Million"/>
    <n v="97800000"/>
    <n v="92.835800000000006"/>
    <s v="Human Resources"/>
    <n v="415"/>
    <n v="175"/>
    <e v="#REF!"/>
    <n v="2000"/>
    <n v="1"/>
    <s v="Chicago"/>
    <s v="Chicago"/>
    <s v="Naperrville"/>
    <x v="27"/>
  </r>
  <r>
    <n v="3709"/>
    <s v="https://www.inc.com/profile/fortress-building-products"/>
    <s v="Fortress Building Products"/>
    <s v="fortressbp.com"/>
    <s v="63.7 Million"/>
    <n v="63700000"/>
    <n v="92.823700000000002"/>
    <s v="Manufacturing"/>
    <n v="102"/>
    <n v="82"/>
    <e v="#REF!"/>
    <n v="2002"/>
    <n v="3"/>
    <s v="Dallas"/>
    <s v="Dallas"/>
    <s v="GARLAND"/>
    <x v="2"/>
  </r>
  <r>
    <n v="3710"/>
    <s v="https://www.inc.com/profile/pivot-international"/>
    <s v="Pivot International"/>
    <s v="pivotint.com"/>
    <s v="83.1 Million"/>
    <n v="83100000"/>
    <n v="92.775400000000005"/>
    <s v="Engineering"/>
    <n v="646"/>
    <n v="116"/>
    <e v="#REF!"/>
    <n v="1972"/>
    <n v="4"/>
    <s v="Kansas City, MO-KS"/>
    <s v="Kansas City"/>
    <s v="Lenexa"/>
    <x v="26"/>
  </r>
  <r>
    <n v="3711"/>
    <s v="https://www.inc.com/profile/bhgre-homecity"/>
    <s v="Bhgre Homecity"/>
    <s v="http://homecity.com"/>
    <s v="28.7 Million"/>
    <n v="28700000"/>
    <n v="92.668599999999998"/>
    <s v="Real Estate"/>
    <n v="45"/>
    <n v="39"/>
    <e v="#REF!"/>
    <n v="1982"/>
    <n v="4"/>
    <s v="Austin"/>
    <s v="Austin"/>
    <s v="San Antonio"/>
    <x v="2"/>
  </r>
  <r>
    <n v="3712"/>
    <s v="https://www.inc.com/profile/wodify-technologies"/>
    <s v="Wodify Technologies"/>
    <s v="wodify.com"/>
    <s v="11.1 Million"/>
    <n v="11100000"/>
    <n v="92.643900000000002"/>
    <s v="Software"/>
    <n v="75"/>
    <n v="21"/>
    <e v="#REF!"/>
    <n v="2012"/>
    <n v="3"/>
    <s v="Philadelphia"/>
    <s v="Philadelphia"/>
    <s v="Philadelphia"/>
    <x v="4"/>
  </r>
  <r>
    <n v="3713"/>
    <s v="https://www.inc.com/profile/supply-chain-wizard"/>
    <s v="Supply Chain Wizard"/>
    <s v="http://supplychainwizard.com"/>
    <s v="4.3 Million"/>
    <n v="4300000"/>
    <n v="92.518799999999999"/>
    <s v="Business Products &amp; Services"/>
    <n v="51"/>
    <n v="11"/>
    <e v="#REF!"/>
    <n v="2014"/>
    <n v="2"/>
    <s v="New York City"/>
    <s v="New York City"/>
    <s v="Princeton"/>
    <x v="6"/>
  </r>
  <r>
    <n v="3714"/>
    <s v="https://www.inc.com/profile/w2o-group"/>
    <s v="W2O Group"/>
    <s v="http://w2ogroup.com"/>
    <s v="177.6 Million"/>
    <n v="177600000"/>
    <n v="92.490899999999996"/>
    <s v="Advertising &amp; Marketing"/>
    <n v="721"/>
    <n v="427"/>
    <e v="#REF!"/>
    <n v="2001"/>
    <n v="11"/>
    <s v="San Francisco"/>
    <s v="San Francisco"/>
    <s v="San Francisco"/>
    <x v="9"/>
  </r>
  <r>
    <n v="3715"/>
    <s v="https://www.inc.com/profile/logic2020"/>
    <s v="Logic20/20"/>
    <s v="logic2020.com"/>
    <s v="34 Million"/>
    <n v="34000000"/>
    <n v="92.400300000000001"/>
    <s v="Business Products &amp; Services"/>
    <n v="182"/>
    <n v="114"/>
    <e v="#REF!"/>
    <n v="2005"/>
    <n v="3"/>
    <s v="Seattle"/>
    <s v="Seattle"/>
    <s v="Seattle"/>
    <x v="11"/>
  </r>
  <r>
    <n v="3716"/>
    <s v="https://www.inc.com/profile/tachyon-technologies"/>
    <s v="Tachyon Technologies"/>
    <s v="tachyontech.com"/>
    <s v="12 Million"/>
    <n v="12000000"/>
    <n v="92.397900000000007"/>
    <s v="IT System Development"/>
    <n v="120"/>
    <n v="35"/>
    <e v="#REF!"/>
    <n v="2011"/>
    <n v="5"/>
    <s v="Dallas"/>
    <s v="Dallas"/>
    <s v="Irving"/>
    <x v="2"/>
  </r>
  <r>
    <n v="3717"/>
    <s v="https://www.inc.com/profile/its"/>
    <s v="ITS"/>
    <s v="its.aero"/>
    <s v="55.7 Million"/>
    <n v="55700000"/>
    <n v="92.249200000000002"/>
    <s v="Logistics &amp; Transportation"/>
    <n v="87"/>
    <n v="51"/>
    <e v="#REF!"/>
    <n v="2002"/>
    <n v="11"/>
    <s v="Phoenix"/>
    <s v="Phoenix"/>
    <s v="Chandler"/>
    <x v="0"/>
  </r>
  <r>
    <n v="3718"/>
    <s v="https://www.inc.com/profile/serve-first-solutions"/>
    <s v="Serve First Solutions"/>
    <s v="serve-first.com"/>
    <s v="5.7 Million"/>
    <n v="5700000"/>
    <n v="92.159800000000004"/>
    <s v="Financial Services"/>
    <n v="22"/>
    <n v="13"/>
    <e v="#REF!"/>
    <n v="2002"/>
    <n v="4"/>
    <s v="Los Angeles"/>
    <s v="Los Angeles"/>
    <s v="Los Alamitos"/>
    <x v="9"/>
  </r>
  <r>
    <n v="3719"/>
    <s v="https://www.inc.com/profile/teguar-corporation"/>
    <s v="Teguar Corporation"/>
    <s v="teguar.com"/>
    <s v="11.6 Million"/>
    <n v="11600000"/>
    <n v="92.141999999999996"/>
    <s v="Computer Hardware"/>
    <n v="24"/>
    <n v="10"/>
    <e v="#REF!"/>
    <n v="2010"/>
    <n v="4"/>
    <s v="Charlotte"/>
    <s v="Charlotte"/>
    <s v="Charlotte"/>
    <x v="18"/>
  </r>
  <r>
    <n v="3720"/>
    <s v="https://www.inc.com/profile/progressive-dental"/>
    <s v="Progressive Dental"/>
    <s v="progressivedentalmarketing.com"/>
    <s v="12.6 Million"/>
    <n v="12600000"/>
    <n v="92.082499999999996"/>
    <s v="Advertising &amp; Marketing"/>
    <n v="58"/>
    <n v="29"/>
    <e v="#REF!"/>
    <n v="2009"/>
    <n v="6"/>
    <s v="Tampa"/>
    <s v="Tampa"/>
    <s v="CLEARWATER"/>
    <x v="5"/>
  </r>
  <r>
    <n v="3721"/>
    <s v="https://www.inc.com/profile/resicon"/>
    <s v="Resicon"/>
    <s v="resiconllc.com"/>
    <s v="4.2 Million"/>
    <n v="4200000"/>
    <n v="92.0715"/>
    <s v="Construction"/>
    <n v="22"/>
    <n v="14"/>
    <e v="#REF!"/>
    <n v="2009"/>
    <n v="1"/>
    <s v="Seattle"/>
    <s v="Seattle"/>
    <s v="Tacoma"/>
    <x v="11"/>
  </r>
  <r>
    <n v="3722"/>
    <s v="https://www.inc.com/profile/eo-products"/>
    <s v="EO Products"/>
    <s v="eoproducts.com"/>
    <s v="47 Million"/>
    <n v="47000000"/>
    <n v="92.070899999999995"/>
    <s v="Consumer Products &amp; Services"/>
    <n v="137"/>
    <n v="91"/>
    <e v="#REF!"/>
    <n v="1995"/>
    <n v="8"/>
    <s v="San Francisco"/>
    <s v="San Francisco"/>
    <s v="San Rafael"/>
    <x v="9"/>
  </r>
  <r>
    <n v="3723"/>
    <s v="https://www.inc.com/profile/vyne"/>
    <s v="Vyne"/>
    <s v="vynecorp.com"/>
    <s v="35.5 Million"/>
    <n v="35500000"/>
    <n v="92.018299999999996"/>
    <s v="Health"/>
    <n v="110"/>
    <n v="55"/>
    <e v="#REF!"/>
    <n v="1997"/>
    <n v="12"/>
    <s v="Atlanta"/>
    <s v="Atlanta"/>
    <s v="Dunwoody"/>
    <x v="13"/>
  </r>
  <r>
    <n v="3724"/>
    <s v="https://www.inc.com/profile/northwest-green-solutions"/>
    <s v="Northwest Green Solutions"/>
    <s v="nobuggy.com"/>
    <s v="6.5 Million"/>
    <n v="6500000"/>
    <n v="91.918899999999994"/>
    <s v="Consumer Products &amp; Services"/>
    <n v="45"/>
    <n v="35"/>
    <e v="#REF!"/>
    <n v="1991"/>
    <n v="1"/>
    <s v=""/>
    <s v="-"/>
    <s v="Medford"/>
    <x v="40"/>
  </r>
  <r>
    <n v="3725"/>
    <s v="https://www.inc.com/profile/greenville-avenue-pizza-company"/>
    <s v="Greenville Avenue Pizza Company"/>
    <s v="gapc.co"/>
    <s v="3.6 Million"/>
    <n v="3600000"/>
    <n v="91.8917"/>
    <s v="Food &amp; Beverage"/>
    <n v="60"/>
    <n v="35"/>
    <e v="#REF!"/>
    <n v="2007"/>
    <n v="3"/>
    <s v="Dallas"/>
    <s v="Dallas"/>
    <s v="Dallas"/>
    <x v="2"/>
  </r>
  <r>
    <n v="3726"/>
    <s v="https://www.inc.com/profile/accusource"/>
    <s v="AccuSource"/>
    <s v="accusource-online.com"/>
    <s v="4.6 Million"/>
    <n v="4600000"/>
    <n v="91.816100000000006"/>
    <s v="Business Products &amp; Services"/>
    <n v="25"/>
    <n v="14"/>
    <e v="#REF!"/>
    <n v="1999"/>
    <n v="1"/>
    <s v="Inland Empire, CA"/>
    <s v="Inland Empire"/>
    <s v="Corona"/>
    <x v="9"/>
  </r>
  <r>
    <n v="3727"/>
    <s v="https://www.inc.com/profile/equian"/>
    <s v="Equian"/>
    <s v="equian.com"/>
    <s v="369.4 Million"/>
    <n v="369400000"/>
    <n v="91.697000000000003"/>
    <s v="Health"/>
    <n v="1799"/>
    <n v="854"/>
    <e v="#REF!"/>
    <n v="2004"/>
    <n v="9"/>
    <s v="Indianapolis, IN"/>
    <s v="Indianapolis"/>
    <s v="Indianapolis"/>
    <x v="33"/>
  </r>
  <r>
    <n v="3728"/>
    <s v="https://www.inc.com/profile/beyond20"/>
    <s v="Beyond20"/>
    <s v="http://beyond20.com"/>
    <s v="6 Million"/>
    <n v="6000000"/>
    <n v="91.683199999999999"/>
    <s v="IT Management"/>
    <n v="30"/>
    <n v="25"/>
    <e v="#REF!"/>
    <n v="2006"/>
    <n v="5"/>
    <s v="Phoenix"/>
    <s v="Phoenix"/>
    <s v="Scottsdale"/>
    <x v="0"/>
  </r>
  <r>
    <n v="3729"/>
    <s v="https://www.inc.com/profile/rhythmic-technologies"/>
    <s v="Rhythmic Technologies"/>
    <s v="rhythmictech.com"/>
    <s v="2.9 Million"/>
    <n v="2900000"/>
    <n v="91.678200000000004"/>
    <s v="IT System Development"/>
    <n v="15"/>
    <n v="8"/>
    <e v="#REF!"/>
    <n v="2007"/>
    <n v="3"/>
    <s v="Washington, DC"/>
    <s v="Washington"/>
    <s v="Sterling"/>
    <x v="7"/>
  </r>
  <r>
    <n v="3730"/>
    <s v="https://www.inc.com/profile/sequoia-holdings"/>
    <s v="SEQUOIA HOLDINGS"/>
    <s v="sequoiainc.com"/>
    <s v="10.8 Million"/>
    <n v="10800000"/>
    <n v="91.632400000000004"/>
    <s v="IT System Development"/>
    <n v="52"/>
    <n v="30"/>
    <e v="#REF!"/>
    <n v="2012"/>
    <n v="4"/>
    <s v="Washington, DC"/>
    <s v="Washington"/>
    <s v="Reston"/>
    <x v="7"/>
  </r>
  <r>
    <n v="3731"/>
    <s v="https://www.inc.com/profile/sendero"/>
    <s v="Sendero"/>
    <s v="senderoconsulting.com"/>
    <s v="25.7 Million"/>
    <n v="25700000"/>
    <n v="91.5501"/>
    <s v="Business Products &amp; Services"/>
    <n v="182"/>
    <n v="92"/>
    <e v="#REF!"/>
    <n v="2004"/>
    <n v="9"/>
    <s v="Dallas"/>
    <s v="Dallas"/>
    <s v="Dallas"/>
    <x v="2"/>
  </r>
  <r>
    <n v="3732"/>
    <s v="https://www.inc.com/profile/mobomo"/>
    <s v="Mobomo"/>
    <s v="mobomo.com"/>
    <s v="15.4 Million"/>
    <n v="15400000"/>
    <n v="91.520200000000003"/>
    <s v="IT System Development"/>
    <n v="65"/>
    <n v="41"/>
    <e v="#REF!"/>
    <n v="2009"/>
    <n v="7"/>
    <s v="Washington, DC"/>
    <s v="Washington"/>
    <s v="Vienna"/>
    <x v="7"/>
  </r>
  <r>
    <n v="3733"/>
    <s v="https://www.inc.com/profile/everyaction"/>
    <s v="EveryAction"/>
    <s v="everyaction.com"/>
    <s v="43.7 Million"/>
    <n v="43700000"/>
    <n v="91.46"/>
    <s v="Software"/>
    <n v="248"/>
    <n v="184"/>
    <e v="#REF!"/>
    <n v="1997"/>
    <n v="11"/>
    <s v="Washington, DC"/>
    <s v="Washington"/>
    <s v="Washington"/>
    <x v="34"/>
  </r>
  <r>
    <n v="3734"/>
    <s v="https://www.inc.com/profile/vergent-lms"/>
    <s v="Vergent LMS"/>
    <s v="vergentlms.com"/>
    <s v="9.2 Million"/>
    <n v="9200000"/>
    <n v="91.378500000000003"/>
    <s v="Software"/>
    <n v="49"/>
    <n v="26"/>
    <e v="#REF!"/>
    <n v="2006"/>
    <n v="1"/>
    <s v=""/>
    <s v="-"/>
    <s v="Ridgeland"/>
    <x v="47"/>
  </r>
  <r>
    <n v="3735"/>
    <s v="https://www.inc.com/profile/service-express"/>
    <s v="Service Express"/>
    <s v="serviceexpress.com"/>
    <s v="113.4 Million"/>
    <n v="113400000"/>
    <n v="91.3202"/>
    <s v="IT Management"/>
    <n v="457"/>
    <n v="277"/>
    <e v="#REF!"/>
    <n v="1993"/>
    <n v="11"/>
    <s v=""/>
    <s v="-"/>
    <s v="Grand Rapids"/>
    <x v="20"/>
  </r>
  <r>
    <n v="3736"/>
    <s v="https://www.inc.com/profile/cerebra-consulting"/>
    <s v="Cerebra Consulting"/>
    <s v="cerebra-consulting.com"/>
    <s v="6.8 Million"/>
    <n v="6800000"/>
    <n v="91.313000000000002"/>
    <s v="Software"/>
    <n v="30"/>
    <n v="36"/>
    <e v="#REF!"/>
    <n v="2004"/>
    <n v="2"/>
    <s v="Philadelphia"/>
    <s v="Philadelphia"/>
    <s v="Malvern"/>
    <x v="4"/>
  </r>
  <r>
    <n v="3737"/>
    <s v="https://www.inc.com/profile/fathom-4"/>
    <s v="Fathom 4"/>
    <s v="fathom4.com"/>
    <s v="5.4 Million"/>
    <n v="5400000"/>
    <n v="91.136700000000005"/>
    <s v="Government Services"/>
    <n v="46"/>
    <n v="26"/>
    <e v="#REF!"/>
    <n v="2012"/>
    <n v="3"/>
    <s v="Charleston, SC"/>
    <s v="Charleston"/>
    <s v="Charleston"/>
    <x v="37"/>
  </r>
  <r>
    <n v="3738"/>
    <s v="https://www.inc.com/profile/97th-floor"/>
    <s v="97th Floor"/>
    <s v="97thfloor.com"/>
    <s v="8.4 Million"/>
    <n v="8400000"/>
    <n v="91.114999999999995"/>
    <s v="Advertising &amp; Marketing"/>
    <n v="75"/>
    <n v="47"/>
    <e v="#REF!"/>
    <n v="2005"/>
    <n v="4"/>
    <s v="Provo-Orem, UT"/>
    <s v="Provo-Orem"/>
    <s v="Lehi"/>
    <x v="16"/>
  </r>
  <r>
    <n v="3739"/>
    <s v="https://www.inc.com/profile/tranquility-dental-wellness-center"/>
    <s v="Tranquility Dental Wellness Center"/>
    <s v="tranquilitydentalwellness.com"/>
    <s v="4 Million"/>
    <n v="4000000"/>
    <n v="91.061099999999996"/>
    <s v="Health"/>
    <n v="22"/>
    <n v="15"/>
    <e v="#REF!"/>
    <n v="2012"/>
    <n v="1"/>
    <s v=""/>
    <s v="-"/>
    <s v="Lacey"/>
    <x v="11"/>
  </r>
  <r>
    <n v="3740"/>
    <s v="https://www.inc.com/profile/mullin"/>
    <s v="Mullin"/>
    <s v="mullinlandscape.com"/>
    <s v="10.4 Million"/>
    <n v="10400000"/>
    <n v="91.019499999999994"/>
    <s v="Construction"/>
    <n v="86"/>
    <n v="55"/>
    <e v="#REF!"/>
    <n v="2007"/>
    <n v="1"/>
    <s v=""/>
    <s v="-"/>
    <s v="St. Rose"/>
    <x v="38"/>
  </r>
  <r>
    <n v="3741"/>
    <s v="https://www.inc.com/profile/solodev"/>
    <s v="Solodev"/>
    <s v="solodev.com"/>
    <s v="4.4 Million"/>
    <n v="4400000"/>
    <n v="90.991799999999998"/>
    <s v="Software"/>
    <n v="23"/>
    <n v="14"/>
    <e v="#REF!"/>
    <n v="2006"/>
    <n v="4"/>
    <s v="Orlando, FL"/>
    <s v="Orlando"/>
    <s v="Orlando"/>
    <x v="5"/>
  </r>
  <r>
    <n v="3742"/>
    <s v="https://www.inc.com/profile/coopers-hawk-winery-restaurants"/>
    <s v="Cooper's Hawk Winery &amp; Restaurants"/>
    <s v="chwinery.com"/>
    <s v="282.3 Million"/>
    <n v="282300000"/>
    <n v="90.9101"/>
    <s v="Food &amp; Beverage"/>
    <n v="4817"/>
    <n v="2884"/>
    <e v="#REF!"/>
    <n v="2005"/>
    <n v="7"/>
    <s v="Chicago"/>
    <s v="Chicago"/>
    <s v="Downers Grove"/>
    <x v="27"/>
  </r>
  <r>
    <n v="3743"/>
    <s v="https://www.inc.com/profile/alorica"/>
    <s v="Alorica"/>
    <s v="alorica.com"/>
    <s v="2.2 Million"/>
    <n v="2200000"/>
    <n v="90.900099999999995"/>
    <s v="Business Products &amp; Services"/>
    <n v="96000"/>
    <n v="53000"/>
    <e v="#REF!"/>
    <n v="1999"/>
    <n v="2"/>
    <s v="Los Angeles"/>
    <s v="Los Angeles"/>
    <s v="Irvine"/>
    <x v="9"/>
  </r>
  <r>
    <n v="3744"/>
    <s v="https://www.inc.com/profile/chandra-technologies"/>
    <s v="Chandra Technologies"/>
    <s v="chandratech.com"/>
    <s v="10.4 Million"/>
    <n v="10400000"/>
    <n v="90.893299999999996"/>
    <s v="Government Services"/>
    <n v="8"/>
    <n v="7"/>
    <e v="#REF!"/>
    <n v="2002"/>
    <n v="4"/>
    <s v="Madison, WI"/>
    <s v="Madison"/>
    <s v="Madison"/>
    <x v="19"/>
  </r>
  <r>
    <n v="3745"/>
    <s v="https://www.inc.com/profile/thrive-consulting"/>
    <s v="Thrive Consulting"/>
    <s v="thrivethinking.com"/>
    <s v="5.2 Million"/>
    <n v="5200000"/>
    <n v="90.881299999999996"/>
    <s v="Business Products &amp; Services"/>
    <n v="25"/>
    <n v="16"/>
    <e v="#REF!"/>
    <n v="2010"/>
    <n v="1"/>
    <s v="Atlanta"/>
    <s v="Atlanta"/>
    <s v="Atlanta"/>
    <x v="13"/>
  </r>
  <r>
    <n v="3746"/>
    <s v="https://www.inc.com/profile/mansari"/>
    <s v="Mansari"/>
    <s v="https://www.collegehunkshaulingjunk.com/tampa-north"/>
    <s v="2.5 Million"/>
    <n v="2500000"/>
    <n v="90.748500000000007"/>
    <s v="Consumer Products &amp; Services"/>
    <m/>
    <n v="20"/>
    <e v="#REF!"/>
    <n v="2008"/>
    <n v="1"/>
    <s v="Tampa"/>
    <s v="Tampa"/>
    <s v="Tampa"/>
    <x v="5"/>
  </r>
  <r>
    <n v="3747"/>
    <s v="https://www.inc.com/profile/novus-architects"/>
    <s v="Novus Architects"/>
    <s v="novusarchitects.com"/>
    <s v="11.6 Million"/>
    <n v="11600000"/>
    <n v="90.723299999999995"/>
    <s v="Construction"/>
    <n v="63"/>
    <n v="37"/>
    <e v="#REF!"/>
    <n v="1992"/>
    <n v="2"/>
    <s v="Charleston, SC"/>
    <s v="Charleston"/>
    <s v="mount pleasant"/>
    <x v="37"/>
  </r>
  <r>
    <n v="3748"/>
    <s v="https://www.inc.com/profile/seer-interactive"/>
    <s v="Seer Interactive"/>
    <s v="seerinteractive.com"/>
    <s v="23.1 Million"/>
    <n v="23100000"/>
    <n v="90.601399999999998"/>
    <s v="Advertising &amp; Marketing"/>
    <n v="179"/>
    <n v="102"/>
    <e v="#REF!"/>
    <n v="2002"/>
    <n v="5"/>
    <s v="Philadelphia"/>
    <s v="Philadelphia"/>
    <s v="Philadelphia"/>
    <x v="4"/>
  </r>
  <r>
    <n v="3749"/>
    <s v="https://www.inc.com/profile/360-payments"/>
    <s v="360 Payments"/>
    <s v="360payments.com"/>
    <s v="7.5 Million"/>
    <n v="7500000"/>
    <n v="90.566000000000003"/>
    <s v="Financial Services"/>
    <n v="32"/>
    <n v="26"/>
    <e v="#REF!"/>
    <n v="2011"/>
    <n v="5"/>
    <s v="San Jose"/>
    <s v="San Jose"/>
    <s v="Campbell"/>
    <x v="9"/>
  </r>
  <r>
    <n v="3750"/>
    <s v="https://www.inc.com/profile/inspira-marketing"/>
    <s v="Inspira Marketing"/>
    <s v="http://inspiramarketing.com"/>
    <s v="70.5 Million"/>
    <n v="70500000"/>
    <n v="90.552000000000007"/>
    <s v="Advertising &amp; Marketing"/>
    <n v="334"/>
    <n v="320"/>
    <e v="#REF!"/>
    <n v="2008"/>
    <n v="7"/>
    <s v="Bridgeport-Stamford-Norwalk, CT"/>
    <s v="Bridgeport-Stamford-Norwalk"/>
    <s v="Norwalk"/>
    <x v="28"/>
  </r>
  <r>
    <n v="3751"/>
    <s v="https://www.inc.com/profile/the-braun-agency"/>
    <s v="The Braun Agency"/>
    <s v="braunagency.com"/>
    <s v="2.1 Million"/>
    <n v="2100000"/>
    <n v="90.526899999999998"/>
    <s v="Insurance"/>
    <n v="39"/>
    <n v="12"/>
    <e v="#REF!"/>
    <n v="1998"/>
    <n v="1"/>
    <s v="Virginia Beach"/>
    <s v="Virginia Beach"/>
    <s v="Virginia Beach"/>
    <x v="7"/>
  </r>
  <r>
    <n v="3752"/>
    <s v="https://www.inc.com/profile/the-siegfried-group"/>
    <s v="The Siegfried Group"/>
    <s v="siegfriedgroup.com"/>
    <s v="218.1 Million"/>
    <n v="218100000"/>
    <n v="90.503600000000006"/>
    <s v="Financial Services"/>
    <n v="849"/>
    <n v="513"/>
    <e v="#REF!"/>
    <n v="1988"/>
    <n v="5"/>
    <s v="Philadelphia"/>
    <s v="Philadelphia"/>
    <s v="Wilmington"/>
    <x v="44"/>
  </r>
  <r>
    <n v="3753"/>
    <s v="https://www.inc.com/profile/opus-interactive"/>
    <s v="Opus Interactive"/>
    <s v="http://opusinteractive.com"/>
    <s v="6.7 Million"/>
    <n v="6700000"/>
    <n v="90.476799999999997"/>
    <s v="IT Management"/>
    <n v="20"/>
    <n v="10"/>
    <e v="#REF!"/>
    <n v="1996"/>
    <n v="2"/>
    <s v=""/>
    <s v="-"/>
    <s v="Hillsboro"/>
    <x v="40"/>
  </r>
  <r>
    <n v="3754"/>
    <s v="https://www.inc.com/profile/primary-wave-media"/>
    <s v="Primary Wave Media"/>
    <s v="ringboost.com"/>
    <s v="8.8 Million"/>
    <n v="8800000"/>
    <n v="90.260499999999993"/>
    <s v="Advertising &amp; Marketing"/>
    <n v="34"/>
    <n v="25"/>
    <e v="#REF!"/>
    <n v="2003"/>
    <n v="5"/>
    <s v="New York City"/>
    <s v="New York City"/>
    <s v="Pleasantville"/>
    <x v="12"/>
  </r>
  <r>
    <n v="3755"/>
    <s v="https://www.inc.com/profile/exbabylon-it-solutions"/>
    <s v="Exbabylon IT Solutions"/>
    <s v="exbabylon.com"/>
    <s v="3.8 Million"/>
    <n v="3800000"/>
    <n v="90.2119"/>
    <s v="IT Management"/>
    <n v="25"/>
    <n v="18"/>
    <e v="#REF!"/>
    <n v="2001"/>
    <n v="1"/>
    <s v=""/>
    <s v="-"/>
    <s v="Newport"/>
    <x v="11"/>
  </r>
  <r>
    <n v="3756"/>
    <s v="https://www.inc.com/profile/tgg-accounting"/>
    <s v="TGG Accounting"/>
    <s v="tgg-accounting.com"/>
    <s v="10.1 Million"/>
    <n v="10100000"/>
    <n v="90.193700000000007"/>
    <s v="Financial Services"/>
    <n v="95"/>
    <n v="53"/>
    <e v="#REF!"/>
    <n v="2006"/>
    <n v="5"/>
    <s v="San Diego"/>
    <s v="San Diego"/>
    <s v="San Diego"/>
    <x v="9"/>
  </r>
  <r>
    <n v="3757"/>
    <s v="https://www.inc.com/profile/altexsoft"/>
    <s v="AltexSoft"/>
    <s v="altexsoft.com"/>
    <s v="2.1 Million"/>
    <n v="2100000"/>
    <n v="89.919700000000006"/>
    <s v="IT System Development"/>
    <n v="200"/>
    <n v="150"/>
    <e v="#REF!"/>
    <n v="2007"/>
    <n v="2"/>
    <s v="San Diego"/>
    <s v="San Diego"/>
    <s v="Carlsbad"/>
    <x v="9"/>
  </r>
  <r>
    <n v="3758"/>
    <s v="https://www.inc.com/profile/lincoln-security-services"/>
    <s v="Lincoln Security Services"/>
    <s v="http://lincolnsecurityllc.com"/>
    <s v="4 Million"/>
    <n v="4000000"/>
    <n v="89.832599999999999"/>
    <s v="Security"/>
    <n v="245"/>
    <n v="150"/>
    <e v="#REF!"/>
    <n v="2011"/>
    <n v="2"/>
    <s v="Chicago"/>
    <s v="Chicago"/>
    <s v="Chicago"/>
    <x v="27"/>
  </r>
  <r>
    <n v="3759"/>
    <s v="https://www.inc.com/profile/zogics"/>
    <s v="Zogics"/>
    <s v="zogics.com"/>
    <s v="10.2 Million"/>
    <n v="10200000"/>
    <n v="89.7042"/>
    <s v="Health"/>
    <n v="15"/>
    <n v="10"/>
    <e v="#REF!"/>
    <n v="2007"/>
    <n v="2"/>
    <s v=""/>
    <s v="-"/>
    <s v="Lenox"/>
    <x v="24"/>
  </r>
  <r>
    <n v="3760"/>
    <s v="https://www.inc.com/profile/logical-media-group"/>
    <s v="Logical Media Group"/>
    <s v="logicalmediagroup.com"/>
    <s v="4.9 Million"/>
    <n v="4900000"/>
    <n v="89.663399999999996"/>
    <s v="Advertising &amp; Marketing"/>
    <n v="34"/>
    <n v="25"/>
    <e v="#REF!"/>
    <n v="2006"/>
    <n v="4"/>
    <s v="Chicago"/>
    <s v="Chicago"/>
    <s v="Chicago"/>
    <x v="27"/>
  </r>
  <r>
    <n v="3761"/>
    <s v="https://www.inc.com/profile/tjfact"/>
    <s v="Tjfact"/>
    <s v="http://tjfact.com"/>
    <s v="7.9 Million"/>
    <n v="7900000"/>
    <n v="89.590199999999996"/>
    <s v="Government Services"/>
    <n v="104"/>
    <n v="55"/>
    <e v="#REF!"/>
    <n v="2009"/>
    <n v="3"/>
    <s v="Atlanta"/>
    <s v="Atlanta"/>
    <s v="Atlanta"/>
    <x v="13"/>
  </r>
  <r>
    <n v="3762"/>
    <s v="https://www.inc.com/profile/netreo"/>
    <s v="Netreo"/>
    <s v="netreo.com"/>
    <s v="4.5 Million"/>
    <n v="4500000"/>
    <n v="89.583299999999994"/>
    <s v="Software"/>
    <n v="21"/>
    <n v="17"/>
    <e v="#REF!"/>
    <n v="2000"/>
    <n v="3"/>
    <s v="Los Angeles"/>
    <s v="Los Angeles"/>
    <s v="Irvine"/>
    <x v="9"/>
  </r>
  <r>
    <n v="3763"/>
    <s v="https://www.inc.com/profile/worcester-companies"/>
    <s v="Worcester Companies"/>
    <s v="worcesterinvestments.com"/>
    <s v="26.4 Million"/>
    <n v="26400000"/>
    <n v="89.560699999999997"/>
    <s v="Real Estate"/>
    <n v="130"/>
    <n v="60"/>
    <e v="#REF!"/>
    <n v="2006"/>
    <n v="2"/>
    <s v="Kansas City, MO-KS"/>
    <s v="Kansas City"/>
    <s v="Kansas City"/>
    <x v="32"/>
  </r>
  <r>
    <n v="3764"/>
    <s v="https://www.inc.com/profile/trowbridge-trowbridge"/>
    <s v="Trowbridge &amp; Trowbridge"/>
    <s v="tt-llc.com"/>
    <s v="78.7 Million"/>
    <n v="78700000"/>
    <n v="89.544899999999998"/>
    <s v="Government Services"/>
    <n v="298"/>
    <n v="268"/>
    <e v="#REF!"/>
    <n v="2006"/>
    <n v="6"/>
    <s v="Washington, DC"/>
    <s v="Washington"/>
    <s v="McLean"/>
    <x v="7"/>
  </r>
  <r>
    <n v="3765"/>
    <s v="https://www.inc.com/profile/ipower-technologies"/>
    <s v="iPower Technologies"/>
    <s v="goipower.com"/>
    <s v="6.8 Million"/>
    <n v="6800000"/>
    <n v="89.482600000000005"/>
    <s v="IT Management"/>
    <n v="18"/>
    <n v="12"/>
    <e v="#REF!"/>
    <n v="2009"/>
    <n v="3"/>
    <s v="Miami"/>
    <s v="Miami"/>
    <s v="Boca Raton"/>
    <x v="5"/>
  </r>
  <r>
    <n v="3766"/>
    <s v="https://www.inc.com/profile/atlas-insurance-brokers"/>
    <s v="Atlas Insurance Brokers"/>
    <s v="aibme.com"/>
    <s v="24.1 Million"/>
    <n v="24100000"/>
    <n v="89.465199999999996"/>
    <s v="Insurance"/>
    <n v="23"/>
    <n v="16"/>
    <e v="#REF!"/>
    <n v="2000"/>
    <n v="3"/>
    <s v=""/>
    <s v="-"/>
    <s v="Rochester"/>
    <x v="22"/>
  </r>
  <r>
    <n v="3767"/>
    <s v="https://www.inc.com/profile/truland-homes"/>
    <s v="Truland Homes"/>
    <s v="trulandhomes.com"/>
    <s v="97.2 Million"/>
    <n v="97200000"/>
    <n v="89.461500000000001"/>
    <s v="Real Estate"/>
    <n v="56"/>
    <n v="28"/>
    <e v="#REF!"/>
    <n v="2011"/>
    <n v="2"/>
    <s v=""/>
    <s v="-"/>
    <s v="Spanish Fort"/>
    <x v="23"/>
  </r>
  <r>
    <n v="3768"/>
    <s v="https://www.inc.com/profile/municibid"/>
    <s v="Municibid"/>
    <s v="municibid.com"/>
    <s v="17.3 Million"/>
    <n v="17300000"/>
    <n v="89.383700000000005"/>
    <s v="Government Services"/>
    <n v="4"/>
    <n v="3"/>
    <e v="#REF!"/>
    <n v="2006"/>
    <n v="2"/>
    <s v="Philadelphia"/>
    <s v="Philadelphia"/>
    <s v="Philadelphia"/>
    <x v="4"/>
  </r>
  <r>
    <n v="3769"/>
    <s v="https://www.inc.com/profile/clear-resolution"/>
    <s v="Clear Resolution"/>
    <s v="crctoday.com"/>
    <s v="5.8 Million"/>
    <n v="5800000"/>
    <n v="89.358699999999999"/>
    <s v="Government Services"/>
    <n v="60"/>
    <n v="30"/>
    <e v="#REF!"/>
    <n v="2008"/>
    <n v="2"/>
    <s v=""/>
    <s v="-"/>
    <s v="Baltimore"/>
    <x v="21"/>
  </r>
  <r>
    <n v="3770"/>
    <s v="https://www.inc.com/profile/evoke-brand-strategies"/>
    <s v="Evoke Brand Strategies"/>
    <s v="ideasthatevoke.com"/>
    <s v="4 Million"/>
    <n v="4000000"/>
    <n v="89.357100000000003"/>
    <s v="Advertising &amp; Marketing"/>
    <n v="42"/>
    <n v="25"/>
    <e v="#REF!"/>
    <n v="2009"/>
    <n v="4"/>
    <s v="Madison, WI"/>
    <s v="Madison"/>
    <s v="Madison"/>
    <x v="19"/>
  </r>
  <r>
    <n v="3771"/>
    <s v="https://www.inc.com/profile/sun-solar"/>
    <s v="Sun Solar"/>
    <s v="ussunsolar.com"/>
    <s v="18.3 Million"/>
    <n v="18300000"/>
    <n v="89.205699999999993"/>
    <s v="Energy"/>
    <n v="107"/>
    <n v="83"/>
    <e v="#REF!"/>
    <n v="2012"/>
    <n v="4"/>
    <s v="Springfield, MO"/>
    <s v="Springfield"/>
    <s v="Springfield"/>
    <x v="32"/>
  </r>
  <r>
    <n v="3772"/>
    <s v="https://www.inc.com/profile/coadvantage"/>
    <s v="CoAdvantage"/>
    <s v="coadvantage.com"/>
    <s v="4.6 Billion"/>
    <n v="4600000"/>
    <n v="89.172799999999995"/>
    <s v="Human Resources"/>
    <n v="410"/>
    <n v="332"/>
    <e v="#REF!"/>
    <n v="1997"/>
    <n v="4"/>
    <s v="Tampa"/>
    <s v="Tampa"/>
    <s v="Tampa"/>
    <x v="5"/>
  </r>
  <r>
    <n v="3773"/>
    <s v="https://www.inc.com/profile/monitorscom"/>
    <s v="Monitors.com"/>
    <s v="monitors.com"/>
    <s v="3.3 Million"/>
    <n v="3300000"/>
    <n v="89.145300000000006"/>
    <s v="Health"/>
    <n v="9"/>
    <n v="15"/>
    <e v="#REF!"/>
    <n v="2009"/>
    <n v="1"/>
    <s v="Houston"/>
    <s v="Houston"/>
    <s v="Houston"/>
    <x v="2"/>
  </r>
  <r>
    <n v="3774"/>
    <s v="https://www.inc.com/profile/sms-lodging"/>
    <s v="SMS Lodging"/>
    <s v="smslodging.com"/>
    <s v="21.7 Million"/>
    <n v="21700000"/>
    <n v="89.145300000000006"/>
    <s v="Real Estate"/>
    <n v="205"/>
    <n v="89"/>
    <e v="#REF!"/>
    <n v="2010"/>
    <n v="3"/>
    <s v="Miami"/>
    <s v="Miami"/>
    <s v="Miami"/>
    <x v="5"/>
  </r>
  <r>
    <n v="3775"/>
    <s v="https://www.inc.com/profile/selling-simplified"/>
    <s v="Selling Simplified"/>
    <s v="sellingsimplified.com"/>
    <s v="8.8 Million"/>
    <n v="8800000"/>
    <n v="89.0959"/>
    <s v="Advertising &amp; Marketing"/>
    <n v="84"/>
    <n v="146"/>
    <e v="#REF!"/>
    <n v="2011"/>
    <n v="4"/>
    <s v="Denver"/>
    <s v="Denver"/>
    <s v="Greenwood Village"/>
    <x v="10"/>
  </r>
  <r>
    <n v="3776"/>
    <s v="https://www.inc.com/profile/enlinx"/>
    <s v="Enlinx"/>
    <s v="enlinx.com"/>
    <s v="30 Million"/>
    <n v="30000000"/>
    <n v="89.036699999999996"/>
    <s v="Logistics &amp; Transportation"/>
    <n v="126"/>
    <n v="50"/>
    <e v="#REF!"/>
    <n v="2011"/>
    <n v="2"/>
    <s v="Salt Lake City"/>
    <s v="Salt Lake City"/>
    <s v="Salt Lake City"/>
    <x v="16"/>
  </r>
  <r>
    <n v="3777"/>
    <s v="https://www.inc.com/profile/bigcommerce"/>
    <s v="Bigcommerce"/>
    <s v="bigcommerce.com"/>
    <s v="94.2 Million"/>
    <n v="94200000"/>
    <n v="89.023399999999995"/>
    <s v="Software"/>
    <n v="606"/>
    <n v="375"/>
    <e v="#REF!"/>
    <n v="2009"/>
    <n v="6"/>
    <s v="Austin"/>
    <s v="Austin"/>
    <s v="Austin"/>
    <x v="2"/>
  </r>
  <r>
    <n v="3778"/>
    <s v="https://www.inc.com/profile/digital-boardwalk"/>
    <s v="Digital Boardwalk"/>
    <s v="digitalboardwalk.com"/>
    <s v="2.5 Million"/>
    <n v="2500000"/>
    <n v="89.009799999999998"/>
    <s v="IT Management"/>
    <n v="19"/>
    <n v="13"/>
    <e v="#REF!"/>
    <n v="2009"/>
    <n v="2"/>
    <s v=""/>
    <s v="-"/>
    <s v="Pensacola"/>
    <x v="5"/>
  </r>
  <r>
    <n v="3779"/>
    <s v="https://www.inc.com/profile/innovative-business-solutions"/>
    <s v="Innovative Business Solutions"/>
    <s v="innovative-business.net"/>
    <s v="8.6 Million"/>
    <n v="8600000"/>
    <n v="88.952500000000001"/>
    <s v="Telecommunications"/>
    <n v="15"/>
    <n v="8"/>
    <e v="#REF!"/>
    <n v="2006"/>
    <n v="4"/>
    <s v="Denver"/>
    <s v="Denver"/>
    <s v="Castle Rock"/>
    <x v="10"/>
  </r>
  <r>
    <n v="3780"/>
    <s v="https://www.inc.com/profile/banyan-technology"/>
    <s v="Banyan Technology"/>
    <s v="banyantechnology.com"/>
    <s v="4.3 Million"/>
    <n v="4300000"/>
    <n v="88.859399999999994"/>
    <s v="Logistics &amp; Transportation"/>
    <n v="55"/>
    <n v="25"/>
    <e v="#REF!"/>
    <n v="2001"/>
    <n v="2"/>
    <s v="Cleveland"/>
    <s v="Cleveland"/>
    <s v="Westlake"/>
    <x v="8"/>
  </r>
  <r>
    <n v="3781"/>
    <s v="https://www.inc.com/profile/lizzy-lift"/>
    <s v="Lizzy Lift"/>
    <s v="lizzylift.com"/>
    <s v="23.9 Million"/>
    <n v="23900000"/>
    <n v="88.793000000000006"/>
    <s v="Construction"/>
    <n v="24"/>
    <n v="15"/>
    <e v="#REF!"/>
    <n v="1998"/>
    <n v="2"/>
    <s v="Chicago"/>
    <s v="Chicago"/>
    <s v="Elmhurst"/>
    <x v="27"/>
  </r>
  <r>
    <n v="3782"/>
    <s v="https://www.inc.com/profile/vital-edge-solutions"/>
    <s v="Vital Edge Solutions"/>
    <s v="vital-edge.com"/>
    <s v="3.6 Million"/>
    <n v="3600000"/>
    <n v="88.790099999999995"/>
    <s v="IT System Development"/>
    <n v="28"/>
    <n v="15"/>
    <e v="#REF!"/>
    <n v="2011"/>
    <n v="1"/>
    <s v="Washington, DC"/>
    <s v="Washington"/>
    <s v="Fairfax"/>
    <x v="7"/>
  </r>
  <r>
    <n v="3783"/>
    <s v="https://www.inc.com/profile/tribal-tech"/>
    <s v="Tribal Tech"/>
    <s v="tribaltechllc.com"/>
    <s v="16.8 Million"/>
    <n v="16800000"/>
    <n v="88.700800000000001"/>
    <s v="Government Services"/>
    <n v="91"/>
    <n v="45"/>
    <e v="#REF!"/>
    <n v="2010"/>
    <n v="6"/>
    <s v="Washington, DC"/>
    <s v="Washington"/>
    <s v="Alexandria"/>
    <x v="7"/>
  </r>
  <r>
    <n v="3784"/>
    <s v="https://www.inc.com/profile/daprile-properties"/>
    <s v="D'Aprile Properties"/>
    <s v="http://daprileproperties.com"/>
    <s v="17.5 Million"/>
    <n v="17500000"/>
    <n v="88.657700000000006"/>
    <s v="Real Estate"/>
    <n v="388"/>
    <n v="222"/>
    <e v="#REF!"/>
    <n v="2010"/>
    <n v="5"/>
    <s v="Chicago"/>
    <s v="Chicago"/>
    <s v="Chicago"/>
    <x v="27"/>
  </r>
  <r>
    <n v="3785"/>
    <s v="https://www.inc.com/profile/infomatics"/>
    <s v="Infomatics"/>
    <s v="infomatinc.com"/>
    <s v="12.5 Million"/>
    <n v="12500000"/>
    <n v="88.651600000000002"/>
    <s v="IT Management"/>
    <n v="160"/>
    <n v="70"/>
    <e v="#REF!"/>
    <n v="1998"/>
    <n v="8"/>
    <s v="Detroit"/>
    <s v="Detroit"/>
    <s v="Farmington Hills"/>
    <x v="20"/>
  </r>
  <r>
    <n v="3786"/>
    <s v="https://www.inc.com/profile/infoready"/>
    <s v="InfoReady"/>
    <s v="inforeadycorp.com"/>
    <s v="3.1 Million"/>
    <n v="3100000"/>
    <n v="88.645600000000002"/>
    <s v="Software"/>
    <n v="24"/>
    <n v="12"/>
    <e v="#REF!"/>
    <n v="2010"/>
    <n v="3"/>
    <s v="Ann Arbor, MI"/>
    <s v="Ann Arbor"/>
    <s v="Ann Arbor"/>
    <x v="20"/>
  </r>
  <r>
    <n v="3787"/>
    <s v="https://www.inc.com/profile/general-informatics"/>
    <s v="General Informatics"/>
    <s v="geninf.com"/>
    <s v="12.8 Million"/>
    <n v="12800000"/>
    <n v="88.583500000000001"/>
    <s v="IT Management"/>
    <n v="70"/>
    <n v="30"/>
    <e v="#REF!"/>
    <n v="2001"/>
    <n v="6"/>
    <s v="Baton Rouge, LA"/>
    <s v="Baton Rouge"/>
    <s v="Baton Rouge"/>
    <x v="38"/>
  </r>
  <r>
    <n v="3788"/>
    <s v="https://www.inc.com/profile/true-builders"/>
    <s v="True Builders"/>
    <s v="thetruecorp.com"/>
    <s v="7.6 Million"/>
    <n v="7600000"/>
    <n v="88.536600000000007"/>
    <s v="Construction"/>
    <n v="46"/>
    <n v="29"/>
    <e v="#REF!"/>
    <n v="2010"/>
    <n v="3"/>
    <s v="Tampa"/>
    <s v="Tampa"/>
    <s v="Plant City"/>
    <x v="5"/>
  </r>
  <r>
    <n v="3789"/>
    <s v="https://www.inc.com/profile/natran"/>
    <s v="Natran"/>
    <s v="natran.com"/>
    <s v="2.3 Million"/>
    <n v="2300000"/>
    <n v="88.483199999999997"/>
    <s v="Consumer Products &amp; Services"/>
    <n v="25"/>
    <n v="11"/>
    <e v="#REF!"/>
    <n v="2006"/>
    <n v="1"/>
    <s v="Houston"/>
    <s v="Houston"/>
    <s v="Houston"/>
    <x v="2"/>
  </r>
  <r>
    <n v="3790"/>
    <s v="https://www.inc.com/profile/cuddle-clones"/>
    <s v="Cuddle Clones"/>
    <s v="cuddleclones.com"/>
    <s v="3.5 Million"/>
    <n v="3500000"/>
    <n v="88.459699999999998"/>
    <s v="Consumer Products &amp; Services"/>
    <n v="50"/>
    <n v="51"/>
    <e v="#REF!"/>
    <n v="2011"/>
    <n v="2"/>
    <s v="Louisville/Jefferson County, KY-IN"/>
    <s v="Louisville/Jefferson County"/>
    <s v="Louisville"/>
    <x v="14"/>
  </r>
  <r>
    <n v="3791"/>
    <s v="https://www.inc.com/profile/on-partners"/>
    <s v="ON Partners"/>
    <s v="onpartners.com"/>
    <s v="26.3 Million"/>
    <n v="26300000"/>
    <n v="88.445700000000002"/>
    <s v="Human Resources"/>
    <n v="50"/>
    <n v="38"/>
    <e v="#REF!"/>
    <n v="2006"/>
    <n v="6"/>
    <s v="Cleveland"/>
    <s v="Cleveland"/>
    <s v="Hudson"/>
    <x v="8"/>
  </r>
  <r>
    <n v="3792"/>
    <s v="https://www.inc.com/profile/roundstone"/>
    <s v="Roundstone"/>
    <s v="roundstoneinsurance.com"/>
    <s v="16.8 Million"/>
    <n v="16800000"/>
    <n v="88.410700000000006"/>
    <s v="Insurance"/>
    <n v="59"/>
    <n v="39"/>
    <e v="#REF!"/>
    <n v="2003"/>
    <n v="2"/>
    <s v="Cleveland"/>
    <s v="Cleveland"/>
    <s v="Lakewood"/>
    <x v="8"/>
  </r>
  <r>
    <n v="3793"/>
    <s v="https://www.inc.com/profile/first-centennial-mortgage"/>
    <s v="First Centennial Mortgage"/>
    <s v="gofcm.com"/>
    <s v="44.3 Million"/>
    <n v="44300000"/>
    <n v="88.394499999999994"/>
    <s v="Financial Services"/>
    <n v="264"/>
    <n v="124"/>
    <e v="#REF!"/>
    <n v="1995"/>
    <n v="3"/>
    <s v="Chicago"/>
    <s v="Chicago"/>
    <s v="Aurora"/>
    <x v="27"/>
  </r>
  <r>
    <n v="3794"/>
    <s v="https://www.inc.com/profile/sunset-transportation"/>
    <s v="Sunset Transportation"/>
    <s v="sunsettrans.com"/>
    <s v="159.5 Million"/>
    <n v="159500000"/>
    <n v="88.362099999999998"/>
    <s v="Logistics &amp; Transportation"/>
    <n v="130"/>
    <n v="90"/>
    <e v="#REF!"/>
    <n v="1989"/>
    <n v="7"/>
    <s v="St. Louis, MO-IL"/>
    <s v="St. Louis"/>
    <s v="St. Louis"/>
    <x v="32"/>
  </r>
  <r>
    <n v="3795"/>
    <s v="https://www.inc.com/profile/trafficsafetystorecom"/>
    <s v="TrafficSafetyStore.com"/>
    <s v="trafficsafetystore.com"/>
    <s v="19.9 Million"/>
    <n v="19900000"/>
    <n v="88.279399999999995"/>
    <s v="Manufacturing"/>
    <n v="35"/>
    <n v="31"/>
    <e v="#REF!"/>
    <n v="2002"/>
    <n v="4"/>
    <s v="Philadelphia"/>
    <s v="Philadelphia"/>
    <s v="West Chester"/>
    <x v="4"/>
  </r>
  <r>
    <n v="3796"/>
    <s v="https://www.inc.com/profile/pj-wallbank-springs"/>
    <s v="P.J. Wallbank Springs"/>
    <s v="pjws.com"/>
    <s v="30.3 Million"/>
    <n v="30300000"/>
    <n v="88.257800000000003"/>
    <s v="Manufacturing"/>
    <n v="160"/>
    <n v="69"/>
    <e v="#REF!"/>
    <n v="1982"/>
    <n v="2"/>
    <s v="Detroit"/>
    <s v="Detroit"/>
    <s v="Port Huron"/>
    <x v="20"/>
  </r>
  <r>
    <n v="3797"/>
    <s v="https://www.inc.com/profile/inteletech-global"/>
    <s v="Inteletech Global"/>
    <s v="inteletechglobal.com"/>
    <s v="2.6 Million"/>
    <n v="2600000"/>
    <n v="88.250500000000002"/>
    <s v="IT Management"/>
    <n v="25"/>
    <n v="8"/>
    <e v="#REF!"/>
    <n v="2011"/>
    <n v="2"/>
    <s v="Orlando, FL"/>
    <s v="Orlando"/>
    <s v="Altamonte Springs"/>
    <x v="5"/>
  </r>
  <r>
    <n v="3798"/>
    <s v="https://www.inc.com/profile/synergy-comp-insurance-company"/>
    <s v="Synergy Comp Insurance Company"/>
    <s v="synergyinsurance.com"/>
    <s v="22.9 Million"/>
    <n v="22900000"/>
    <n v="88.248400000000004"/>
    <s v="Insurance"/>
    <n v="34"/>
    <n v="23"/>
    <e v="#REF!"/>
    <n v="2005"/>
    <n v="4"/>
    <s v=""/>
    <s v="-"/>
    <s v="Sharon"/>
    <x v="4"/>
  </r>
  <r>
    <n v="3799"/>
    <s v="https://www.inc.com/profile/proactive-technologies"/>
    <s v="Proactive Technologies"/>
    <s v="proactivetech.net"/>
    <s v="11.2 Million"/>
    <n v="11200000"/>
    <n v="88.231200000000001"/>
    <s v="IT Management"/>
    <n v="46"/>
    <n v="28"/>
    <e v="#REF!"/>
    <n v="2007"/>
    <n v="7"/>
    <s v="New York City"/>
    <s v="New York City"/>
    <s v="New York"/>
    <x v="12"/>
  </r>
  <r>
    <n v="3800"/>
    <s v="https://www.inc.com/profile/computech-city"/>
    <s v="CompuTech City"/>
    <s v="computechcity.com"/>
    <s v="5.8 Million"/>
    <n v="5800000"/>
    <n v="88.225800000000007"/>
    <s v="IT Management"/>
    <n v="30"/>
    <n v="20"/>
    <e v="#REF!"/>
    <n v="2002"/>
    <n v="1"/>
    <s v="Orlando, FL"/>
    <s v="Orlando"/>
    <s v="Longwood"/>
    <x v="5"/>
  </r>
  <r>
    <n v="3801"/>
    <s v="https://www.inc.com/profile/proforma-gps-global-promotional-sourcing"/>
    <s v="Proforma GPS Global Promotional Sourcing"/>
    <s v="gpspromotions.com"/>
    <s v="12.8 Million"/>
    <n v="12800000"/>
    <n v="88.154600000000002"/>
    <s v="Business Products &amp; Services"/>
    <n v="12"/>
    <n v="9"/>
    <e v="#REF!"/>
    <n v="2001"/>
    <n v="4"/>
    <s v="Las Vegas, NV"/>
    <s v="Las Vegas"/>
    <s v="Las Vegas"/>
    <x v="29"/>
  </r>
  <r>
    <n v="3802"/>
    <s v="https://www.inc.com/profile/pediatric-home-healthcare"/>
    <s v="Pediatric Home Healthcare"/>
    <s v="pediatrichomehealthcare.com"/>
    <s v="38.8 Million"/>
    <n v="38800000"/>
    <n v="88.103499999999997"/>
    <s v="Health"/>
    <n v="1664"/>
    <n v="683"/>
    <e v="#REF!"/>
    <n v="2010"/>
    <n v="4"/>
    <s v="Dallas"/>
    <s v="Dallas"/>
    <s v="Dallas"/>
    <x v="2"/>
  </r>
  <r>
    <n v="3803"/>
    <s v="https://www.inc.com/profile/rapid-web-services"/>
    <s v="Rapid Web Services"/>
    <s v="thesslstore.com"/>
    <s v="14 Million"/>
    <n v="14000000"/>
    <n v="88.102099999999993"/>
    <s v="Security"/>
    <n v="35"/>
    <n v="20"/>
    <e v="#REF!"/>
    <n v="2009"/>
    <n v="5"/>
    <s v="Tampa"/>
    <s v="Tampa"/>
    <s v="SAINT PETERSBURG"/>
    <x v="5"/>
  </r>
  <r>
    <n v="3804"/>
    <s v="https://www.inc.com/profile/goodzer"/>
    <s v="Goodzer"/>
    <s v="goodzer.com"/>
    <s v="3.8 Million"/>
    <n v="3800000"/>
    <n v="88.042500000000004"/>
    <s v="Advertising &amp; Marketing"/>
    <n v="7"/>
    <n v="5"/>
    <e v="#REF!"/>
    <n v="2010"/>
    <n v="1"/>
    <s v="Washington, DC"/>
    <s v="Washington"/>
    <s v="Reston"/>
    <x v="7"/>
  </r>
  <r>
    <n v="3805"/>
    <s v="https://www.inc.com/profile/automated-systems-design"/>
    <s v="Automated Systems Design"/>
    <s v="asd-usa.com"/>
    <s v="42.9 Million"/>
    <n v="42900000"/>
    <n v="88.038700000000006"/>
    <s v="IT Management"/>
    <n v="75"/>
    <n v="40"/>
    <e v="#REF!"/>
    <n v="1987"/>
    <n v="6"/>
    <s v="San Diego"/>
    <s v="San Diego"/>
    <s v="Alpharetta"/>
    <x v="13"/>
  </r>
  <r>
    <n v="3806"/>
    <s v="https://www.inc.com/profile/spectrio"/>
    <s v="Spectrio"/>
    <s v="spectrio.com"/>
    <s v="42.4 Million"/>
    <n v="42400000"/>
    <n v="88.010499999999993"/>
    <s v="Advertising &amp; Marketing"/>
    <n v="230"/>
    <n v="100"/>
    <e v="#REF!"/>
    <n v="1986"/>
    <n v="8"/>
    <s v="Tampa"/>
    <s v="Tampa"/>
    <s v="Oldsmar"/>
    <x v="5"/>
  </r>
  <r>
    <n v="3807"/>
    <s v="https://www.inc.com/profile/buildingstars-of-charlotte"/>
    <s v="Buildingstars of Charlotte"/>
    <s v="buildingstarsofcharlottte"/>
    <s v="2.4 Million"/>
    <n v="2400000"/>
    <n v="88.006100000000004"/>
    <s v="Business Products &amp; Services"/>
    <n v="7"/>
    <n v="4"/>
    <e v="#REF!"/>
    <n v="2011"/>
    <n v="1"/>
    <s v="Charlotte"/>
    <s v="Charlotte"/>
    <s v="Charlotte"/>
    <x v="18"/>
  </r>
  <r>
    <n v="3808"/>
    <s v="https://www.inc.com/profile/onq-solutions"/>
    <s v="OnQ Solutions"/>
    <s v="onqsolutions.com"/>
    <s v="35.5 Million"/>
    <n v="35500000"/>
    <n v="87.880700000000004"/>
    <s v="Business Products &amp; Services"/>
    <n v="47"/>
    <n v="32"/>
    <e v="#REF!"/>
    <n v="2004"/>
    <n v="1"/>
    <s v="San Francisco"/>
    <s v="San Francisco"/>
    <s v="Hayward"/>
    <x v="9"/>
  </r>
  <r>
    <n v="3809"/>
    <s v="https://www.inc.com/profile/resource-pro"/>
    <s v="ReSource Pro"/>
    <s v="resourcepro.com"/>
    <s v="93.2 Million"/>
    <n v="93200000"/>
    <n v="87.846400000000003"/>
    <s v="Insurance"/>
    <n v="3953"/>
    <n v="2350"/>
    <e v="#REF!"/>
    <n v="2003"/>
    <n v="11"/>
    <s v="New York City"/>
    <s v="New York City"/>
    <s v="New York"/>
    <x v="12"/>
  </r>
  <r>
    <n v="3810"/>
    <s v="https://www.inc.com/profile/ques-industries"/>
    <s v="Ques Industries"/>
    <s v="quesinc.com"/>
    <s v="9.7 Million"/>
    <n v="9700000"/>
    <n v="87.840699999999998"/>
    <s v="Manufacturing"/>
    <n v="26"/>
    <n v="20"/>
    <e v="#REF!"/>
    <n v="1983"/>
    <n v="4"/>
    <s v=""/>
    <s v="-"/>
    <s v="Cleveland"/>
    <x v="8"/>
  </r>
  <r>
    <n v="3811"/>
    <s v="https://www.inc.com/profile/titan-growth"/>
    <s v="Titan Growth"/>
    <s v="titangrowth.com"/>
    <s v="10 Million"/>
    <n v="10000000"/>
    <n v="87.829300000000003"/>
    <s v="Advertising &amp; Marketing"/>
    <n v="45"/>
    <n v="25"/>
    <e v="#REF!"/>
    <n v="2004"/>
    <n v="8"/>
    <s v="San Diego"/>
    <s v="San Diego"/>
    <s v="San Diego"/>
    <x v="9"/>
  </r>
  <r>
    <n v="3812"/>
    <s v="https://www.inc.com/profile/in-time-tec"/>
    <s v="In Time Tec"/>
    <s v="intimetec.com"/>
    <s v="9 Million"/>
    <n v="9000000"/>
    <n v="87.819900000000004"/>
    <s v="Software"/>
    <n v="37"/>
    <n v="15"/>
    <e v="#REF!"/>
    <n v="2009"/>
    <n v="4"/>
    <s v="Boise City-Nampa, ID"/>
    <s v="Boise City-Nampa"/>
    <s v="Meridian"/>
    <x v="15"/>
  </r>
  <r>
    <n v="3813"/>
    <s v="https://www.inc.com/profile/cast-aluminum-solutions"/>
    <s v="Cast Aluminum Solutions"/>
    <s v="castaluminumsolutions.com"/>
    <s v="28.5 Million"/>
    <n v="28500000"/>
    <n v="87.7791"/>
    <s v="Manufacturing"/>
    <n v="118"/>
    <n v="61"/>
    <e v="#REF!"/>
    <n v="2010"/>
    <n v="3"/>
    <s v="Chicago"/>
    <s v="Chicago"/>
    <s v="Batavia"/>
    <x v="27"/>
  </r>
  <r>
    <n v="3814"/>
    <s v="https://www.inc.com/profile/gadellnet-technology-solutions"/>
    <s v="GadellNet Technology Solutions"/>
    <s v="gadellnet.com"/>
    <s v="11.8 Million"/>
    <n v="11800000"/>
    <n v="87.768000000000001"/>
    <s v="IT Management"/>
    <n v="85"/>
    <n v="45"/>
    <e v="#REF!"/>
    <n v="2003"/>
    <n v="7"/>
    <s v="St. Louis, MO-IL"/>
    <s v="St. Louis"/>
    <s v="St. Louis"/>
    <x v="32"/>
  </r>
  <r>
    <n v="3815"/>
    <s v="https://www.inc.com/profile/iventure-solutions"/>
    <s v="iVenture Solutions"/>
    <s v="iventuresolutions.com"/>
    <s v="20.6 Million"/>
    <n v="20600000"/>
    <n v="87.749399999999994"/>
    <s v="IT Management"/>
    <n v="120"/>
    <n v="48"/>
    <e v="#REF!"/>
    <n v="2000"/>
    <n v="10"/>
    <s v="Jacksonville, FL"/>
    <s v="Jacksonville"/>
    <s v="Jacksonville"/>
    <x v="5"/>
  </r>
  <r>
    <n v="3816"/>
    <s v="https://www.inc.com/profile/russell-cellular"/>
    <s v="Russell Cellular"/>
    <s v="russellcellular.com"/>
    <s v="424.4 Million"/>
    <n v="424400000"/>
    <n v="87.689400000000006"/>
    <s v="Retail"/>
    <n v="1868"/>
    <n v="850"/>
    <e v="#REF!"/>
    <n v="1993"/>
    <n v="9"/>
    <s v="Springfield, MO"/>
    <s v="Springfield"/>
    <s v="Battlefield"/>
    <x v="32"/>
  </r>
  <r>
    <n v="3817"/>
    <s v="https://www.inc.com/profile/dp-electric"/>
    <s v="DP Electric"/>
    <s v="dpelectric.com"/>
    <s v="60.5 Million"/>
    <n v="60500000"/>
    <n v="87.620500000000007"/>
    <s v="Construction"/>
    <n v="350"/>
    <n v="150"/>
    <e v="#REF!"/>
    <n v="1990"/>
    <n v="1"/>
    <s v="Phoenix"/>
    <s v="Phoenix"/>
    <s v="Tempe"/>
    <x v="0"/>
  </r>
  <r>
    <n v="3818"/>
    <s v="https://www.inc.com/profile/strategic-hr"/>
    <s v="strategic HR"/>
    <s v="strategichrinc.com"/>
    <s v="2.4 Million"/>
    <n v="2400000"/>
    <n v="87.611099999999993"/>
    <s v="Human Resources"/>
    <n v="18"/>
    <n v="12"/>
    <e v="#REF!"/>
    <n v="1995"/>
    <n v="2"/>
    <s v="Cincinnati"/>
    <s v="Cincinnati"/>
    <s v="Cincinnati"/>
    <x v="8"/>
  </r>
  <r>
    <n v="3819"/>
    <s v="https://www.inc.com/profile/coherent-solutions"/>
    <s v="Coherent Solutions"/>
    <s v="coherentsolutions.com"/>
    <s v="46.4 Million"/>
    <n v="46400000"/>
    <n v="87.5822"/>
    <s v="Software"/>
    <n v="920"/>
    <n v="560"/>
    <e v="#REF!"/>
    <n v="1995"/>
    <n v="8"/>
    <s v="Minneapolis"/>
    <s v="Minneapolis"/>
    <s v="St. Louis Park"/>
    <x v="22"/>
  </r>
  <r>
    <n v="3820"/>
    <s v="https://www.inc.com/profile/hightowers-petroleum-company"/>
    <s v="Hightowers Petroleum Company"/>
    <s v="hightowerspetroleum.com"/>
    <s v="434.3 Million"/>
    <n v="434300000"/>
    <n v="87.479299999999995"/>
    <s v="Energy"/>
    <n v="46"/>
    <n v="30"/>
    <e v="#REF!"/>
    <n v="1985"/>
    <n v="6"/>
    <s v=""/>
    <s v="-"/>
    <s v="Middletown"/>
    <x v="8"/>
  </r>
  <r>
    <n v="3821"/>
    <s v="https://www.inc.com/profile/percepture"/>
    <s v="Percepture"/>
    <s v="percepture.com"/>
    <s v="3.1 Million"/>
    <n v="3100000"/>
    <n v="87.468800000000002"/>
    <s v="Advertising &amp; Marketing"/>
    <n v="5"/>
    <n v="5"/>
    <e v="#REF!"/>
    <n v="2004"/>
    <n v="3"/>
    <s v="New York City"/>
    <s v="New York City"/>
    <s v="Branchburg"/>
    <x v="6"/>
  </r>
  <r>
    <n v="3822"/>
    <s v="https://www.inc.com/profile/accelhrate"/>
    <s v="AccelHRate"/>
    <s v="http://accelhrate.com"/>
    <s v="3.5 Million"/>
    <n v="3500000"/>
    <n v="87.432199999999995"/>
    <s v="Human Resources"/>
    <n v="4"/>
    <n v="4"/>
    <e v="#REF!"/>
    <n v="2014"/>
    <n v="1"/>
    <s v="Washington, DC"/>
    <s v="Washington"/>
    <s v="Herndon"/>
    <x v="7"/>
  </r>
  <r>
    <n v="3823"/>
    <s v="https://www.inc.com/profile/dutch-country-living"/>
    <s v="Dutch Country Living"/>
    <s v="dutchcountryliving.com"/>
    <s v="3 Million"/>
    <n v="3000000"/>
    <n v="87.289299999999997"/>
    <s v="Retail"/>
    <n v="14"/>
    <n v="9"/>
    <e v="#REF!"/>
    <n v="2012"/>
    <n v="2"/>
    <s v=""/>
    <s v="-"/>
    <s v="BLOOMFIELD"/>
    <x v="41"/>
  </r>
  <r>
    <n v="3824"/>
    <s v="https://www.inc.com/profile/hanapin-marketing"/>
    <s v="Hanapin Marketing"/>
    <s v="hanapinmarketing.com"/>
    <s v="8.6 Million"/>
    <n v="8600000"/>
    <n v="87.287999999999997"/>
    <s v="Advertising &amp; Marketing"/>
    <n v="66"/>
    <n v="42"/>
    <e v="#REF!"/>
    <n v="2004"/>
    <n v="6"/>
    <s v=""/>
    <s v="-"/>
    <s v="Bloomington"/>
    <x v="33"/>
  </r>
  <r>
    <n v="3825"/>
    <s v="https://www.inc.com/profile/abadie-williams"/>
    <s v="Abadie-Williams"/>
    <s v="abadie-williams.com"/>
    <s v="2.5 Million"/>
    <n v="2500000"/>
    <n v="87.259799999999998"/>
    <s v="Engineering"/>
    <n v="21"/>
    <n v="3"/>
    <e v="#REF!"/>
    <n v="2013"/>
    <n v="2"/>
    <s v="New Orleans"/>
    <s v="New Orleans"/>
    <s v="Metairie"/>
    <x v="38"/>
  </r>
  <r>
    <n v="3826"/>
    <s v="https://www.inc.com/profile/realjoy-vacations"/>
    <s v="RealJoy Vacations"/>
    <s v="realjoy.com"/>
    <s v="9.3 Million"/>
    <n v="9300000"/>
    <n v="87.25"/>
    <s v="Real Estate"/>
    <n v="53"/>
    <n v="16"/>
    <e v="#REF!"/>
    <n v="2009"/>
    <n v="2"/>
    <s v=""/>
    <s v="-"/>
    <s v="Destin"/>
    <x v="5"/>
  </r>
  <r>
    <n v="3827"/>
    <s v="https://www.inc.com/profile/kw-property-management-consulting"/>
    <s v="KW Property Management &amp; Consulting"/>
    <s v="kwpmc.com"/>
    <s v="70.5 Million"/>
    <n v="70500000"/>
    <n v="87.149000000000001"/>
    <s v="Real Estate"/>
    <n v="1500"/>
    <n v="600"/>
    <e v="#REF!"/>
    <n v="2004"/>
    <n v="1"/>
    <s v="Miami"/>
    <s v="Miami"/>
    <s v="Miami"/>
    <x v="5"/>
  </r>
  <r>
    <n v="3828"/>
    <s v="https://www.inc.com/profile/upclear"/>
    <s v="UpClear"/>
    <s v="upclear.com"/>
    <s v="6 Million"/>
    <n v="6000000"/>
    <n v="87.142399999999995"/>
    <s v="Software"/>
    <n v="33"/>
    <n v="22"/>
    <e v="#REF!"/>
    <n v="2007"/>
    <n v="6"/>
    <s v="New York City"/>
    <s v="New York City"/>
    <s v="New York"/>
    <x v="12"/>
  </r>
  <r>
    <n v="3829"/>
    <s v="https://www.inc.com/profile/patrick-accounting-and-tax-services-pllc"/>
    <s v="Patrick Accounting and Tax Services"/>
    <s v="http://patrickaccounting.com"/>
    <s v="3.3 Million"/>
    <n v="3300000"/>
    <n v="87.132000000000005"/>
    <s v="Financial Services"/>
    <n v="19"/>
    <n v="15"/>
    <e v="#REF!"/>
    <n v="2003"/>
    <n v="1"/>
    <s v=""/>
    <s v="-"/>
    <s v="Memphis"/>
    <x v="1"/>
  </r>
  <r>
    <n v="3830"/>
    <s v="https://www.inc.com/profile/altavista-strategic-partners"/>
    <s v="AltaVista Strategic Partners"/>
    <s v="altavistasp.com"/>
    <s v="2.8 Million"/>
    <n v="2800000"/>
    <n v="87.093999999999994"/>
    <s v="Advertising &amp; Marketing"/>
    <n v="18"/>
    <n v="14"/>
    <e v="#REF!"/>
    <n v="2011"/>
    <n v="3"/>
    <s v="Baltimore"/>
    <s v="Baltimore"/>
    <s v="Glen Burnie"/>
    <x v="21"/>
  </r>
  <r>
    <n v="3831"/>
    <s v="https://www.inc.com/profile/ryan-gootee-general-contractors"/>
    <s v="Ryan Gootee General Contractors"/>
    <s v="rggc.com"/>
    <s v="64.2 Million"/>
    <n v="64200000"/>
    <n v="87.078800000000001"/>
    <s v="Construction"/>
    <n v="35"/>
    <n v="27"/>
    <e v="#REF!"/>
    <n v="2004"/>
    <n v="2"/>
    <s v="New Orleans"/>
    <s v="New Orleans"/>
    <s v="Metairie"/>
    <x v="38"/>
  </r>
  <r>
    <n v="3832"/>
    <s v="https://www.inc.com/profile/schaumburg-specialties"/>
    <s v="Schaumburg Specialties"/>
    <s v="shopcraftracks.com"/>
    <s v="3.5 Million"/>
    <n v="3500000"/>
    <n v="87.078100000000006"/>
    <s v="Manufacturing"/>
    <n v="21"/>
    <n v="11"/>
    <e v="#REF!"/>
    <n v="1983"/>
    <n v="1"/>
    <s v="Chicago"/>
    <s v="Chicago"/>
    <s v="Schaumberg"/>
    <x v="27"/>
  </r>
  <r>
    <n v="3833"/>
    <s v="https://www.inc.com/profile/cross-country-home-services"/>
    <s v="Cross Country Home Services"/>
    <s v="cchs.com"/>
    <s v="434 Million"/>
    <n v="434000000"/>
    <n v="87.059100000000001"/>
    <s v="Insurance"/>
    <n v="808"/>
    <n v="692"/>
    <e v="#REF!"/>
    <n v="1978"/>
    <n v="2"/>
    <s v="Miami"/>
    <s v="Miami"/>
    <s v="Boca Raton"/>
    <x v="5"/>
  </r>
  <r>
    <n v="3834"/>
    <s v="https://www.inc.com/profile/taoti-creative"/>
    <s v="Taoti Creative"/>
    <s v="taoti.com"/>
    <s v="6 Million"/>
    <n v="6000000"/>
    <n v="87.029300000000006"/>
    <s v="Advertising &amp; Marketing"/>
    <n v="47"/>
    <n v="26"/>
    <e v="#REF!"/>
    <n v="1996"/>
    <n v="4"/>
    <s v="Washington, DC"/>
    <s v="Washington"/>
    <s v="Washington"/>
    <x v="34"/>
  </r>
  <r>
    <n v="3835"/>
    <s v="https://www.inc.com/profile/tenon-tours"/>
    <s v="Tenon Tours"/>
    <s v="tenontours.com"/>
    <s v="7.3 Million"/>
    <n v="7300000"/>
    <n v="86.930700000000002"/>
    <s v="Travel &amp; Hospitality"/>
    <n v="23"/>
    <n v="17"/>
    <e v="#REF!"/>
    <n v="2007"/>
    <n v="5"/>
    <s v="Boston"/>
    <s v="Boston"/>
    <s v="Wakefield"/>
    <x v="24"/>
  </r>
  <r>
    <n v="3836"/>
    <s v="https://www.inc.com/profile/peoples-company"/>
    <s v="Peoples Company"/>
    <s v="peoplescompany.com"/>
    <s v="7.3 Million"/>
    <n v="7300000"/>
    <n v="86.929500000000004"/>
    <s v="Real Estate"/>
    <n v="55"/>
    <n v="45"/>
    <e v="#REF!"/>
    <n v="1972"/>
    <n v="2"/>
    <s v="Des Moines, IA"/>
    <s v="Des Moines"/>
    <s v="Clive"/>
    <x v="41"/>
  </r>
  <r>
    <n v="3837"/>
    <s v="https://www.inc.com/profile/point-of-rental-software"/>
    <s v="Point of Rental Software"/>
    <s v="pointofrental.com"/>
    <s v="18.1 Million"/>
    <n v="18100000"/>
    <n v="86.819900000000004"/>
    <s v="Software"/>
    <n v="150"/>
    <n v="51"/>
    <e v="#REF!"/>
    <n v="1982"/>
    <n v="3"/>
    <s v="Dallas"/>
    <s v="Dallas"/>
    <s v="Grand Prairie"/>
    <x v="2"/>
  </r>
  <r>
    <n v="3838"/>
    <s v="https://www.inc.com/profile/reliant-funding"/>
    <s v="Reliant Funding"/>
    <s v="reliantfunding.com"/>
    <s v="64.8 Million"/>
    <n v="64800000"/>
    <n v="86.799700000000001"/>
    <s v="Financial Services"/>
    <n v="180"/>
    <n v="60"/>
    <e v="#REF!"/>
    <n v="2010"/>
    <n v="7"/>
    <s v="San Diego"/>
    <s v="San Diego"/>
    <s v="San Diego"/>
    <x v="9"/>
  </r>
  <r>
    <n v="3839"/>
    <s v="https://www.inc.com/profile/kung-fu-tea"/>
    <s v="Kung Fu Tea"/>
    <s v="kungfutea.com"/>
    <s v="21.9 Million"/>
    <n v="21900000"/>
    <n v="86.787499999999994"/>
    <s v="Food &amp; Beverage"/>
    <n v="71"/>
    <n v="110"/>
    <e v="#REF!"/>
    <n v="2010"/>
    <n v="2"/>
    <s v="New York City"/>
    <s v="New York City"/>
    <s v="New York"/>
    <x v="12"/>
  </r>
  <r>
    <n v="3840"/>
    <s v="https://www.inc.com/profile/onsite-fleet"/>
    <s v="OnSite Fleet"/>
    <s v="http://onsitefleetmanagement.com"/>
    <s v="3.8 Million"/>
    <n v="3800000"/>
    <n v="86.728899999999996"/>
    <s v="Logistics &amp; Transportation"/>
    <n v="196"/>
    <n v="50"/>
    <e v="#REF!"/>
    <n v="2014"/>
    <n v="1"/>
    <s v="Nashville"/>
    <s v="Nashville"/>
    <s v="Franklin"/>
    <x v="1"/>
  </r>
  <r>
    <n v="3841"/>
    <s v="https://www.inc.com/profile/schox-professional"/>
    <s v="Schox Patent Group"/>
    <s v="http://schox.com"/>
    <s v="6.4 Million"/>
    <n v="6400000"/>
    <n v="86.695800000000006"/>
    <s v="Business Products &amp; Services"/>
    <n v="11"/>
    <n v="9"/>
    <e v="#REF!"/>
    <n v="2009"/>
    <n v="6"/>
    <s v="San Francisco"/>
    <s v="San Francisco"/>
    <s v="San Francisco"/>
    <x v="9"/>
  </r>
  <r>
    <n v="3842"/>
    <s v="https://www.inc.com/profile/trapp-technology"/>
    <s v="Trapp Technology"/>
    <s v="trapptechnology.com"/>
    <s v="13 Million"/>
    <n v="13000000"/>
    <n v="86.685599999999994"/>
    <s v="IT Management"/>
    <n v="75"/>
    <n v="60"/>
    <e v="#REF!"/>
    <n v="2007"/>
    <n v="6"/>
    <s v="Phoenix"/>
    <s v="Phoenix"/>
    <s v="Phoenix"/>
    <x v="0"/>
  </r>
  <r>
    <n v="3843"/>
    <s v="https://www.inc.com/profile/inseption-group"/>
    <s v="inSeption Group"/>
    <s v="inseptiongroup.com"/>
    <s v="14.1 Million"/>
    <n v="14100000"/>
    <n v="86.631100000000004"/>
    <s v="Business Products &amp; Services"/>
    <n v="72"/>
    <n v="32"/>
    <e v="#REF!"/>
    <n v="2011"/>
    <n v="1"/>
    <s v="Philadelphia"/>
    <s v="Philadelphia"/>
    <s v="Lansdale"/>
    <x v="4"/>
  </r>
  <r>
    <n v="3844"/>
    <s v="https://www.inc.com/profile/firehook"/>
    <s v="Firehook"/>
    <s v="http://firehook.com"/>
    <s v="11.5 Million"/>
    <n v="11500000"/>
    <n v="86.609399999999994"/>
    <s v="Food &amp; Beverage"/>
    <n v="100"/>
    <n v="70"/>
    <e v="#REF!"/>
    <n v="1992"/>
    <n v="2"/>
    <s v="Washington, DC"/>
    <s v="Washington"/>
    <s v="Chantilly"/>
    <x v="7"/>
  </r>
  <r>
    <n v="3845"/>
    <s v="https://www.inc.com/profile/flywheel-brands"/>
    <s v="Flywheel Brands"/>
    <s v="flywheelbrands.com"/>
    <s v="6 Million"/>
    <n v="6000000"/>
    <n v="86.598600000000005"/>
    <s v="Advertising &amp; Marketing"/>
    <n v="20"/>
    <n v="7"/>
    <e v="#REF!"/>
    <n v="1981"/>
    <n v="1"/>
    <s v=""/>
    <s v="-"/>
    <s v="hixson"/>
    <x v="1"/>
  </r>
  <r>
    <n v="3846"/>
    <s v="https://www.inc.com/profile/badass-brand"/>
    <s v="Badass Brand"/>
    <s v="badassbeardcare.com"/>
    <s v="2.8 Million"/>
    <n v="2800000"/>
    <n v="86.541200000000003"/>
    <s v="Consumer Products &amp; Services"/>
    <n v="18"/>
    <n v="11"/>
    <e v="#REF!"/>
    <n v="2014"/>
    <n v="1"/>
    <s v=""/>
    <s v="-"/>
    <s v="El Dorado Hills"/>
    <x v="9"/>
  </r>
  <r>
    <n v="3847"/>
    <s v="https://www.inc.com/profile/carahsoft-technology"/>
    <s v="Carahsoft Technology"/>
    <s v="http://carahsoft.com"/>
    <s v="5.4 Billion"/>
    <n v="5400000"/>
    <n v="86.517399999999995"/>
    <s v="Government Services"/>
    <n v="1000"/>
    <n v="538"/>
    <e v="#REF!"/>
    <n v="2004"/>
    <n v="12"/>
    <s v="Washington, DC"/>
    <s v="Washington"/>
    <s v="Reston"/>
    <x v="7"/>
  </r>
  <r>
    <n v="3848"/>
    <s v="https://www.inc.com/profile/aurora-imaging-company"/>
    <s v="Aurora Imaging Company"/>
    <s v="bowstring.tv"/>
    <s v="5.4 Million"/>
    <n v="5400000"/>
    <n v="86.499899999999997"/>
    <s v="Media"/>
    <n v="35"/>
    <n v="15"/>
    <e v="#REF!"/>
    <n v="2001"/>
    <n v="1"/>
    <s v="Philadelphia"/>
    <s v="Philadelphia"/>
    <s v="Conshohocken"/>
    <x v="4"/>
  </r>
  <r>
    <n v="3849"/>
    <s v="https://www.inc.com/profile/gilmore-solutions"/>
    <s v="Gilmore Solutions"/>
    <s v="gilmoresolutions.com"/>
    <s v="2.6 Million"/>
    <n v="2600000"/>
    <n v="86.436199999999999"/>
    <s v="IT Management"/>
    <n v="21"/>
    <n v="9"/>
    <e v="#REF!"/>
    <n v="2003"/>
    <n v="1"/>
    <s v=""/>
    <s v="-"/>
    <s v="Sterling"/>
    <x v="26"/>
  </r>
  <r>
    <n v="3850"/>
    <s v="https://www.inc.com/profile/capital-edge-consulting"/>
    <s v="Capital Edge Consulting"/>
    <s v="capitaledgeconsulting.com"/>
    <s v="12.4 Million"/>
    <n v="12400000"/>
    <n v="86.382800000000003"/>
    <s v="Government Services"/>
    <n v="33"/>
    <n v="19"/>
    <e v="#REF!"/>
    <n v="2010"/>
    <n v="4"/>
    <s v="Washington, DC"/>
    <s v="Washington"/>
    <s v="McLean"/>
    <x v="7"/>
  </r>
  <r>
    <n v="3851"/>
    <s v="https://www.inc.com/profile/roadway-moving-company"/>
    <s v="Roadway Moving Company"/>
    <s v="roadwaymoving.com"/>
    <s v="22.1 Million"/>
    <n v="22100000"/>
    <n v="86.376400000000004"/>
    <s v="Consumer Products &amp; Services"/>
    <n v="215"/>
    <n v="130"/>
    <e v="#REF!"/>
    <n v="2008"/>
    <n v="2"/>
    <s v="New York City"/>
    <s v="New York City"/>
    <s v="New York"/>
    <x v="12"/>
  </r>
  <r>
    <n v="3852"/>
    <s v="https://www.inc.com/profile/synchrogistics"/>
    <s v="Synchrogistics"/>
    <s v="synchrogistics.com"/>
    <s v="18.8 Million"/>
    <n v="18800000"/>
    <n v="86.364099999999993"/>
    <s v="Logistics &amp; Transportation"/>
    <n v="25"/>
    <n v="14"/>
    <e v="#REF!"/>
    <n v="2010"/>
    <n v="2"/>
    <s v=""/>
    <s v="-"/>
    <s v="Raleigh"/>
    <x v="18"/>
  </r>
  <r>
    <n v="3853"/>
    <s v="https://www.inc.com/profile/talteam"/>
    <s v="TalTeam"/>
    <s v="talteam.com"/>
    <s v="9.1 Million"/>
    <n v="9100000"/>
    <n v="86.332300000000004"/>
    <s v="IT System Development"/>
    <n v="68"/>
    <n v="45"/>
    <e v="#REF!"/>
    <n v="2011"/>
    <n v="4"/>
    <s v="Washington, DC"/>
    <s v="Washington"/>
    <s v="Herndon"/>
    <x v="7"/>
  </r>
  <r>
    <n v="3854"/>
    <s v="https://www.inc.com/profile/memoryblue"/>
    <s v="memoryBlue"/>
    <s v="memoryblue.com"/>
    <s v="12 Million"/>
    <n v="12000000"/>
    <n v="86.324200000000005"/>
    <s v="Business Products &amp; Services"/>
    <n v="140"/>
    <n v="90"/>
    <e v="#REF!"/>
    <n v="2002"/>
    <n v="7"/>
    <s v="Washington, DC"/>
    <s v="Washington"/>
    <s v="Tysons"/>
    <x v="7"/>
  </r>
  <r>
    <n v="3855"/>
    <s v="https://www.inc.com/profile/tier1"/>
    <s v="TiER1"/>
    <s v="http://tier1performance.com"/>
    <s v="36.4 Million"/>
    <n v="36400000"/>
    <n v="86.229799999999997"/>
    <s v="Business Products &amp; Services"/>
    <n v="182"/>
    <n v="156"/>
    <e v="#REF!"/>
    <n v="2002"/>
    <n v="13"/>
    <s v="Cincinnati"/>
    <s v="Cincinnati"/>
    <s v="Covington"/>
    <x v="14"/>
  </r>
  <r>
    <n v="3856"/>
    <s v="https://www.inc.com/profile/vcore-technology-partners"/>
    <s v="vCORE Technology Partners"/>
    <s v="vcore.com"/>
    <s v="104.1 Million"/>
    <n v="104100000"/>
    <n v="86.203800000000001"/>
    <s v="IT Management"/>
    <n v="120"/>
    <n v="25"/>
    <e v="#REF!"/>
    <n v="2010"/>
    <n v="1"/>
    <s v="Phoenix"/>
    <s v="Phoenix"/>
    <s v="Scottsdale"/>
    <x v="0"/>
  </r>
  <r>
    <n v="3857"/>
    <s v="https://www.inc.com/profile/lithko-contracting"/>
    <s v="Lithko Contracting"/>
    <s v="lithko.com"/>
    <s v="704.4 Million"/>
    <n v="704400000"/>
    <n v="86.137299999999996"/>
    <s v="Construction"/>
    <n v="2075"/>
    <n v="1235"/>
    <e v="#REF!"/>
    <n v="1994"/>
    <n v="3"/>
    <s v="Cincinnati"/>
    <s v="Cincinnati"/>
    <s v="West Chester"/>
    <x v="8"/>
  </r>
  <r>
    <n v="3858"/>
    <s v="https://www.inc.com/profile/captech-ventures"/>
    <s v="CapTech Ventures"/>
    <s v="captechconsulting.com"/>
    <s v="192.4 Million"/>
    <n v="192400000"/>
    <n v="86.135999999999996"/>
    <s v="IT Management"/>
    <n v="1011"/>
    <n v="549"/>
    <e v="#REF!"/>
    <n v="1997"/>
    <n v="13"/>
    <s v="Richmond, VA"/>
    <s v="Richmond"/>
    <s v="Richmond"/>
    <x v="7"/>
  </r>
  <r>
    <n v="3859"/>
    <s v="https://www.inc.com/profile/best-practice-energy"/>
    <s v="Best Practice Energy"/>
    <s v="bestpracticeenergy.com"/>
    <s v="3.6 Million"/>
    <n v="3600000"/>
    <n v="86.106999999999999"/>
    <s v="Energy"/>
    <n v="24"/>
    <n v="4"/>
    <e v="#REF!"/>
    <n v="2010"/>
    <n v="3"/>
    <s v=""/>
    <s v="-"/>
    <s v="Wakefield"/>
    <x v="50"/>
  </r>
  <r>
    <n v="3860"/>
    <s v="https://www.inc.com/profile/managed-care-advisors"/>
    <s v="Managed Care Advisors"/>
    <s v="mcacares.com"/>
    <s v="15.4 Million"/>
    <n v="15400000"/>
    <n v="86.091300000000004"/>
    <s v="Health"/>
    <n v="115"/>
    <n v="80"/>
    <e v="#REF!"/>
    <n v="1997"/>
    <n v="4"/>
    <s v="Washington, DC"/>
    <s v="Washington"/>
    <s v="Bethesda"/>
    <x v="21"/>
  </r>
  <r>
    <n v="3861"/>
    <s v="https://www.inc.com/profile/donaldson-plastic-surgery"/>
    <s v="Donaldson Plastic Surgery"/>
    <s v="donaldsonplasticsurgery.com"/>
    <s v="3.7 Million"/>
    <n v="3700000"/>
    <n v="86.066000000000003"/>
    <s v="Health"/>
    <n v="10"/>
    <n v="5"/>
    <e v="#REF!"/>
    <n v="2008"/>
    <n v="2"/>
    <s v="Columbus, OH"/>
    <s v="Columbus"/>
    <s v="Dublin"/>
    <x v="8"/>
  </r>
  <r>
    <n v="3862"/>
    <s v="https://www.inc.com/profile/yepremyan-law-firm"/>
    <s v="Yepremyan Law Firm"/>
    <s v="vylawfirm.com"/>
    <s v="3.3 Million"/>
    <n v="3300000"/>
    <n v="86.058599999999998"/>
    <s v="Business Products &amp; Services"/>
    <n v="14"/>
    <n v="7"/>
    <e v="#REF!"/>
    <n v="1998"/>
    <n v="2"/>
    <s v="Los Angeles"/>
    <s v="Los Angeles"/>
    <s v="Sherman Oaks"/>
    <x v="9"/>
  </r>
  <r>
    <n v="3863"/>
    <s v="https://www.inc.com/profile/meshr"/>
    <s v="MESH(r)"/>
    <s v="meshbr.com"/>
    <s v="6.2 Million"/>
    <n v="6200000"/>
    <n v="86.035200000000003"/>
    <s v="Advertising &amp; Marketing"/>
    <n v="26"/>
    <n v="17"/>
    <e v="#REF!"/>
    <n v="2003"/>
    <n v="4"/>
    <s v="Baton Rouge, LA"/>
    <s v="Baton Rouge"/>
    <s v="Baton Rouge"/>
    <x v="38"/>
  </r>
  <r>
    <n v="3864"/>
    <s v="https://www.inc.com/profile/pedigree-technologies"/>
    <s v="Pedigree Technologies"/>
    <s v="https://www.pedigreetechnologies.com"/>
    <s v="17.4 Million"/>
    <n v="17400000"/>
    <n v="86.008399999999995"/>
    <s v="Software"/>
    <n v="79"/>
    <n v="63"/>
    <e v="#REF!"/>
    <n v="2004"/>
    <n v="8"/>
    <s v=""/>
    <s v="-"/>
    <s v="Fargo"/>
    <x v="30"/>
  </r>
  <r>
    <n v="3865"/>
    <s v="https://www.inc.com/profile/aligned-technology-solutions"/>
    <s v="Aligned Technology Solutions"/>
    <s v="myalignedit.com"/>
    <s v="2.3 Million"/>
    <n v="2300000"/>
    <n v="85.933099999999996"/>
    <s v="IT Management"/>
    <n v="18"/>
    <n v="13"/>
    <e v="#REF!"/>
    <n v="2010"/>
    <n v="1"/>
    <s v="Washington, DC"/>
    <s v="Washington"/>
    <s v="Alexandria"/>
    <x v="7"/>
  </r>
  <r>
    <n v="3866"/>
    <s v="https://www.inc.com/profile/aoa"/>
    <s v="AOA"/>
    <s v="aoabuilds.com"/>
    <s v="10.9 Million"/>
    <n v="10900000"/>
    <n v="85.932199999999995"/>
    <s v="Travel &amp; Hospitality"/>
    <n v="46"/>
    <n v="27"/>
    <e v="#REF!"/>
    <n v="2009"/>
    <n v="2"/>
    <s v="Orlando, FL"/>
    <s v="Orlando"/>
    <s v="Winter Park"/>
    <x v="5"/>
  </r>
  <r>
    <n v="3867"/>
    <s v="https://www.inc.com/profile/enstoa"/>
    <s v="Enstoa"/>
    <s v="enstoa.com"/>
    <s v="23.7 Million"/>
    <n v="23700000"/>
    <n v="85.863799999999998"/>
    <s v="Business Products &amp; Services"/>
    <n v="97"/>
    <n v="52"/>
    <e v="#REF!"/>
    <n v="2007"/>
    <n v="8"/>
    <s v="New York City"/>
    <s v="New York City"/>
    <s v="New York"/>
    <x v="12"/>
  </r>
  <r>
    <n v="3868"/>
    <s v="https://www.inc.com/profile/aduro"/>
    <s v="Aduro"/>
    <s v="adurolife.com"/>
    <s v="30.2 Million"/>
    <n v="30200000"/>
    <n v="85.831199999999995"/>
    <s v="Health"/>
    <n v="198"/>
    <n v="85"/>
    <e v="#REF!"/>
    <n v="2001"/>
    <n v="4"/>
    <s v="Seattle"/>
    <s v="Seattle"/>
    <s v="Redmond"/>
    <x v="11"/>
  </r>
  <r>
    <n v="3869"/>
    <s v="https://www.inc.com/profile/profuse-solutions"/>
    <s v="Profuse Solutions"/>
    <s v="psychz.net"/>
    <s v="8.2 Million"/>
    <n v="8199999.9999999991"/>
    <n v="85.818100000000001"/>
    <s v="IT Management"/>
    <n v="75"/>
    <n v="25"/>
    <e v="#REF!"/>
    <n v="2001"/>
    <n v="6"/>
    <s v="Los Angeles"/>
    <s v="Los Angeles"/>
    <s v="Walnut"/>
    <x v="9"/>
  </r>
  <r>
    <n v="3870"/>
    <s v="https://www.inc.com/profile/cwdl-cpas"/>
    <s v="CWDL CPAs"/>
    <s v="cwdlcpa.com"/>
    <s v="2.9 Million"/>
    <n v="2900000"/>
    <n v="85.695999999999998"/>
    <s v="Financial Services"/>
    <n v="20"/>
    <n v="8"/>
    <e v="#REF!"/>
    <n v="2013"/>
    <n v="2"/>
    <s v="San Diego"/>
    <s v="San Diego"/>
    <s v="San Diego"/>
    <x v="9"/>
  </r>
  <r>
    <n v="3871"/>
    <s v="https://www.inc.com/profile/restoration-cleaners"/>
    <s v="Restoration Cleaners"/>
    <s v="bainterests.com"/>
    <s v="5.8 Million"/>
    <n v="5800000"/>
    <n v="85.686700000000002"/>
    <s v="Environmental Services"/>
    <n v="65"/>
    <n v="15"/>
    <e v="#REF!"/>
    <n v="2002"/>
    <n v="6"/>
    <s v=""/>
    <s v="-"/>
    <s v="Houston"/>
    <x v="2"/>
  </r>
  <r>
    <n v="3872"/>
    <s v="https://www.inc.com/profile/mrg-construction-management"/>
    <s v="MRG Construction Management"/>
    <s v="mrgcm.com"/>
    <s v="16.2 Million"/>
    <n v="16200000"/>
    <n v="85.652600000000007"/>
    <s v="Construction"/>
    <n v="19"/>
    <n v="14"/>
    <e v="#REF!"/>
    <n v="2011"/>
    <n v="3"/>
    <s v="Boston"/>
    <s v="Boston"/>
    <s v="Peabody"/>
    <x v="24"/>
  </r>
  <r>
    <n v="3873"/>
    <s v="https://www.inc.com/profile/zters"/>
    <s v="Zters"/>
    <s v="http://zters.com"/>
    <s v="25 Million"/>
    <n v="25000000"/>
    <n v="85.635199999999998"/>
    <s v="Environmental Services"/>
    <n v="62"/>
    <n v="36"/>
    <e v="#REF!"/>
    <n v="2009"/>
    <n v="1"/>
    <s v="Houston"/>
    <s v="Houston"/>
    <s v="Houston"/>
    <x v="2"/>
  </r>
  <r>
    <n v="3874"/>
    <s v="https://www.inc.com/profile/ideatek-telcom"/>
    <s v="IdeaTek Telcom"/>
    <s v="ideatek.com"/>
    <s v="3.5 Million"/>
    <n v="3500000"/>
    <n v="85.631299999999996"/>
    <s v="Telecommunications"/>
    <n v="25"/>
    <n v="20"/>
    <e v="#REF!"/>
    <n v="1999"/>
    <n v="6"/>
    <s v=""/>
    <s v="-"/>
    <s v="Buhler"/>
    <x v="26"/>
  </r>
  <r>
    <n v="3875"/>
    <s v="https://www.inc.com/profile/daysmart-software"/>
    <s v="DaySmart Software"/>
    <s v="daysmart.com"/>
    <s v="15.5 Million"/>
    <n v="15500000"/>
    <n v="85.540700000000001"/>
    <s v="Software"/>
    <n v="75"/>
    <n v="49"/>
    <e v="#REF!"/>
    <n v="1999"/>
    <n v="9"/>
    <s v="Ann Arbor, MI"/>
    <s v="Ann Arbor"/>
    <s v="Ann Arbor"/>
    <x v="20"/>
  </r>
  <r>
    <n v="3876"/>
    <s v="https://www.inc.com/profile/global-tee"/>
    <s v="Global Tee"/>
    <s v="thefitnessteeco.com"/>
    <s v="3.7 Million"/>
    <n v="3700000"/>
    <n v="85.538799999999995"/>
    <s v="Retail"/>
    <n v="23"/>
    <n v="2"/>
    <e v="#REF!"/>
    <n v="2014"/>
    <n v="1"/>
    <s v=""/>
    <s v="-"/>
    <s v="Grand Rapids"/>
    <x v="20"/>
  </r>
  <r>
    <n v="3877"/>
    <s v="https://www.inc.com/profile/canal-capital-management"/>
    <s v="Canal Capital Management"/>
    <s v="canalcapitalmanagement.com"/>
    <s v="2.9 Million"/>
    <n v="2900000"/>
    <n v="85.522499999999994"/>
    <s v="Financial Services"/>
    <n v="7"/>
    <n v="6"/>
    <e v="#REF!"/>
    <n v="2011"/>
    <n v="2"/>
    <s v="Richmond, VA"/>
    <s v="Richmond"/>
    <s v="Richmond"/>
    <x v="7"/>
  </r>
  <r>
    <n v="3878"/>
    <s v="https://www.inc.com/profile/talentlaunch"/>
    <s v="TalentLaunch"/>
    <s v="mytalentlaunch.com"/>
    <s v="105.3 Million"/>
    <n v="105300000"/>
    <n v="85.419300000000007"/>
    <s v="Human Resources"/>
    <n v="210"/>
    <n v="80"/>
    <e v="#REF!"/>
    <n v="2001"/>
    <n v="7"/>
    <s v="Cleveland"/>
    <s v="Cleveland"/>
    <s v="Independence"/>
    <x v="8"/>
  </r>
  <r>
    <n v="3879"/>
    <s v="https://www.inc.com/profile/techstar-group"/>
    <s v="TechStar Group"/>
    <s v="techstargroup.com"/>
    <s v="24 Million"/>
    <n v="24000000"/>
    <n v="85.406499999999994"/>
    <s v="IT System Development"/>
    <n v="230"/>
    <n v="100"/>
    <e v="#REF!"/>
    <n v="2002"/>
    <n v="2"/>
    <s v="Dallas"/>
    <s v="Dallas"/>
    <s v="Irving"/>
    <x v="2"/>
  </r>
  <r>
    <n v="3880"/>
    <s v="https://www.inc.com/profile/als-complete-lawn-care"/>
    <s v="Al's Complete Lawn Care"/>
    <s v="alscompletelawncare.com"/>
    <s v="8.3 Million"/>
    <n v="8300000.0000000009"/>
    <n v="85.393900000000002"/>
    <s v="Construction"/>
    <n v="150"/>
    <n v="80"/>
    <e v="#REF!"/>
    <n v="2004"/>
    <n v="2"/>
    <s v=""/>
    <s v="-"/>
    <s v="Lexington"/>
    <x v="14"/>
  </r>
  <r>
    <n v="3881"/>
    <s v="https://www.inc.com/profile/deangelis-diamond"/>
    <s v="DeAngelis Diamond"/>
    <s v="deangelisdiamond.com"/>
    <s v="418.9 Million"/>
    <n v="418900000"/>
    <n v="85.349299999999999"/>
    <s v="Construction"/>
    <n v="180"/>
    <n v="95"/>
    <e v="#REF!"/>
    <n v="1996"/>
    <n v="4"/>
    <s v=""/>
    <s v="-"/>
    <s v="Naples"/>
    <x v="5"/>
  </r>
  <r>
    <n v="3882"/>
    <s v="https://www.inc.com/profile/g2-revolution"/>
    <s v="g2 Revolution"/>
    <s v="http://g2rev.com"/>
    <s v="17.6 Million"/>
    <n v="17600000"/>
    <n v="85.315700000000007"/>
    <s v="Environmental Services"/>
    <n v="55"/>
    <n v="39"/>
    <e v="#REF!"/>
    <n v="2008"/>
    <n v="7"/>
    <s v="Chicago"/>
    <s v="Chicago"/>
    <s v="Lake in the Hills"/>
    <x v="27"/>
  </r>
  <r>
    <n v="3883"/>
    <s v="https://www.inc.com/profile/cmms-data-group"/>
    <s v="CMMS Data Group"/>
    <s v="cmmsdatagroup.com"/>
    <s v="5.8 Million"/>
    <n v="5800000"/>
    <n v="85.312600000000003"/>
    <s v="Software"/>
    <n v="41"/>
    <n v="26"/>
    <e v="#REF!"/>
    <n v="2000"/>
    <n v="1"/>
    <s v="Chicago"/>
    <s v="Chicago"/>
    <s v="Chicago"/>
    <x v="27"/>
  </r>
  <r>
    <n v="3884"/>
    <s v="https://www.inc.com/profile/soccer-shots-franchising"/>
    <s v="Soccer Shots Franchising"/>
    <s v="soccershotsfranchising.com"/>
    <s v="7.4 Million"/>
    <n v="7400000"/>
    <n v="85.310699999999997"/>
    <s v="Consumer Products &amp; Services"/>
    <n v="25"/>
    <n v="15"/>
    <e v="#REF!"/>
    <n v="1999"/>
    <n v="6"/>
    <s v=""/>
    <s v="-"/>
    <s v="Middletown"/>
    <x v="4"/>
  </r>
  <r>
    <n v="3885"/>
    <s v="https://www.inc.com/profile/multifamily-utility-company"/>
    <s v="Multifamily Utility Company"/>
    <s v="multifamilyutility.com"/>
    <s v="21.9 Million"/>
    <n v="21900000"/>
    <n v="85.281099999999995"/>
    <s v="Financial Services"/>
    <n v="60"/>
    <n v="38"/>
    <e v="#REF!"/>
    <n v="2007"/>
    <n v="6"/>
    <s v="San Diego"/>
    <s v="San Diego"/>
    <s v="San Diego"/>
    <x v="9"/>
  </r>
  <r>
    <n v="3886"/>
    <s v="https://www.inc.com/profile/virtex-enterprises"/>
    <s v="VirTex Enterprises"/>
    <s v="virtexassembly.com"/>
    <s v="75.6 Million"/>
    <n v="75600000"/>
    <n v="85.270300000000006"/>
    <s v="Manufacturing"/>
    <n v="530"/>
    <n v="237"/>
    <e v="#REF!"/>
    <n v="1999"/>
    <n v="8"/>
    <s v="Austin"/>
    <s v="Austin"/>
    <s v="Austin"/>
    <x v="2"/>
  </r>
  <r>
    <n v="3887"/>
    <s v="https://www.inc.com/profile/rentwerx-property-management"/>
    <s v="RentWerx Property Management"/>
    <s v="rentwerx.com"/>
    <s v="2 Million"/>
    <n v="2000000"/>
    <n v="85.2102"/>
    <s v="Real Estate"/>
    <n v="26"/>
    <n v="5"/>
    <e v="#REF!"/>
    <n v="2011"/>
    <n v="1"/>
    <s v="San Antonio, TX"/>
    <s v="San Antonio"/>
    <s v="San Antonio"/>
    <x v="2"/>
  </r>
  <r>
    <n v="3888"/>
    <s v="https://www.inc.com/profile/360-blue"/>
    <s v="360 Blue"/>
    <s v="360blue.com"/>
    <s v="21.1 Million"/>
    <n v="21100000"/>
    <n v="85.1417"/>
    <s v="Travel &amp; Hospitality"/>
    <n v="150"/>
    <n v="75"/>
    <e v="#REF!"/>
    <n v="2008"/>
    <n v="3"/>
    <s v=""/>
    <s v="-"/>
    <s v="Santa Rosa Beach"/>
    <x v="5"/>
  </r>
  <r>
    <n v="3889"/>
    <s v="https://www.inc.com/profile/inwhatlanguage"/>
    <s v="inWhatLanguage"/>
    <s v="inwhatlanguage.com"/>
    <s v="3.6 Million"/>
    <n v="3600000"/>
    <n v="85.138800000000003"/>
    <s v="Software"/>
    <n v="23"/>
    <n v="11"/>
    <e v="#REF!"/>
    <n v="2011"/>
    <n v="2"/>
    <s v="Salt Lake City"/>
    <s v="Salt Lake City"/>
    <s v="Salt Lake City"/>
    <x v="16"/>
  </r>
  <r>
    <n v="3890"/>
    <s v="https://www.inc.com/profile/growthforce"/>
    <s v="GrowthForce"/>
    <s v="growthforce.com"/>
    <s v="5.8 Million"/>
    <n v="5800000"/>
    <n v="85.101799999999997"/>
    <s v="Business Products &amp; Services"/>
    <n v="54"/>
    <n v="40"/>
    <e v="#REF!"/>
    <n v="2004"/>
    <n v="4"/>
    <s v="Houston"/>
    <s v="Houston"/>
    <s v="Kingwood"/>
    <x v="2"/>
  </r>
  <r>
    <n v="3891"/>
    <s v="https://www.inc.com/profile/optizmo-technologies"/>
    <s v="Optizmo Technologies"/>
    <s v="optizmo.com"/>
    <s v="3.5 Million"/>
    <n v="3500000"/>
    <n v="85.047700000000006"/>
    <s v="Software"/>
    <n v="14"/>
    <n v="7"/>
    <e v="#REF!"/>
    <n v="2009"/>
    <n v="2"/>
    <s v="Austin"/>
    <s v="Austin"/>
    <s v="Austin"/>
    <x v="2"/>
  </r>
  <r>
    <n v="3892"/>
    <s v="https://www.inc.com/profile/legalease"/>
    <s v="LegalEASE"/>
    <s v="legaleaseplans.com"/>
    <s v="11.1 Million"/>
    <n v="11100000"/>
    <n v="85.016800000000003"/>
    <s v="Insurance"/>
    <n v="60"/>
    <n v="50"/>
    <e v="#REF!"/>
    <n v="2003"/>
    <n v="1"/>
    <s v="Houston"/>
    <s v="Houston"/>
    <s v="Houston"/>
    <x v="2"/>
  </r>
  <r>
    <n v="3893"/>
    <s v="https://www.inc.com/profile/beck-partners"/>
    <s v="Beck Partners"/>
    <s v="teambeck.com"/>
    <s v="4.2 Million"/>
    <n v="4200000"/>
    <n v="84.939300000000003"/>
    <s v="Real Estate"/>
    <n v="40"/>
    <n v="20"/>
    <e v="#REF!"/>
    <n v="2014"/>
    <n v="2"/>
    <s v=""/>
    <s v="-"/>
    <s v="Pensacola"/>
    <x v="5"/>
  </r>
  <r>
    <n v="3894"/>
    <s v="https://www.inc.com/profile/mcallen-valley-roofing"/>
    <s v="McAllen Valley Roofing"/>
    <s v="mcallenvalleyroofing.com"/>
    <s v="7.6 Million"/>
    <n v="7600000"/>
    <n v="84.935500000000005"/>
    <s v="Construction"/>
    <n v="43"/>
    <n v="18"/>
    <e v="#REF!"/>
    <n v="2012"/>
    <n v="1"/>
    <s v=""/>
    <s v="-"/>
    <s v="McAllen"/>
    <x v="2"/>
  </r>
  <r>
    <n v="3895"/>
    <s v="https://www.inc.com/profile/corp2000"/>
    <s v="Corp2000"/>
    <s v="corp2000.com"/>
    <s v="4.8 Million"/>
    <n v="4800000"/>
    <n v="84.894400000000005"/>
    <s v="Business Products &amp; Services"/>
    <n v="14"/>
    <n v="5"/>
    <e v="#REF!"/>
    <n v="1979"/>
    <n v="2"/>
    <s v="Sacramento, CA"/>
    <s v="Sacramento"/>
    <s v="Sacramento"/>
    <x v="9"/>
  </r>
  <r>
    <n v="3896"/>
    <s v="https://www.inc.com/profile/apex-recovery"/>
    <s v="APEX Recovery"/>
    <s v="apex.rehab"/>
    <s v="2.4 Million"/>
    <n v="2400000"/>
    <n v="84.877499999999998"/>
    <s v="Health"/>
    <n v="42"/>
    <n v="14"/>
    <e v="#REF!"/>
    <n v="2014"/>
    <n v="1"/>
    <s v="San Diego"/>
    <s v="San Diego"/>
    <s v="San Diego"/>
    <x v="9"/>
  </r>
  <r>
    <n v="3897"/>
    <s v="https://www.inc.com/profile/sej-services"/>
    <s v="SEJ Services"/>
    <s v="sejservices.com"/>
    <s v="11.4 Million"/>
    <n v="11400000"/>
    <n v="84.860100000000003"/>
    <s v="Business Products &amp; Services"/>
    <n v="165"/>
    <n v="55"/>
    <e v="#REF!"/>
    <n v="2011"/>
    <n v="1"/>
    <s v="Charleston, SC"/>
    <s v="Charleston"/>
    <s v="Mt. Pleasant"/>
    <x v="37"/>
  </r>
  <r>
    <n v="3898"/>
    <s v="https://www.inc.com/profile/unanet"/>
    <s v="Unanet"/>
    <s v="unanet.com"/>
    <s v="30.2 Million"/>
    <n v="30200000"/>
    <n v="84.833200000000005"/>
    <s v="Software"/>
    <n v="152"/>
    <n v="83"/>
    <e v="#REF!"/>
    <n v="1988"/>
    <n v="2"/>
    <s v="Washington, DC"/>
    <s v="Washington"/>
    <s v="Sterling"/>
    <x v="7"/>
  </r>
  <r>
    <n v="3899"/>
    <s v="https://www.inc.com/profile/cheba-hut-toasted-subs"/>
    <s v="Cheba Hut Toasted Subs"/>
    <s v="chebahut.com"/>
    <s v="29.4 Million"/>
    <n v="29400000"/>
    <n v="84.830699999999993"/>
    <s v="Food &amp; Beverage"/>
    <n v="750"/>
    <n v="420"/>
    <e v="#REF!"/>
    <n v="1998"/>
    <n v="2"/>
    <s v=""/>
    <s v="-"/>
    <s v="Ft Collins"/>
    <x v="10"/>
  </r>
  <r>
    <n v="3900"/>
    <s v="https://www.inc.com/profile/fireking-baking-company"/>
    <s v="Fireking Baking Company"/>
    <s v="http://fireking.co"/>
    <s v="20 Million"/>
    <n v="20000000"/>
    <n v="84.820499999999996"/>
    <s v="Food &amp; Beverage"/>
    <n v="125"/>
    <n v="65"/>
    <e v="#REF!"/>
    <n v="1999"/>
    <n v="2"/>
    <s v="Boston"/>
    <s v="Boston"/>
    <s v="BRAINTREE"/>
    <x v="24"/>
  </r>
  <r>
    <n v="3901"/>
    <s v="https://www.inc.com/profile/watchguard-video"/>
    <s v="WatchGuard Video"/>
    <s v="watchguardvideo.com"/>
    <s v="107.5 Million"/>
    <n v="107500000"/>
    <n v="84.737899999999996"/>
    <s v="Manufacturing"/>
    <n v="320"/>
    <n v="185"/>
    <e v="#REF!"/>
    <n v="2002"/>
    <n v="5"/>
    <s v="Dallas"/>
    <s v="Dallas"/>
    <s v="Allen"/>
    <x v="2"/>
  </r>
  <r>
    <n v="3902"/>
    <s v="https://www.inc.com/profile/land-design-studio"/>
    <s v="Land design studio"/>
    <s v="stevegriggsdesign.com"/>
    <s v="2.6 Million"/>
    <n v="2600000"/>
    <n v="84.727900000000005"/>
    <s v="Construction"/>
    <n v="3"/>
    <n v="1"/>
    <e v="#REF!"/>
    <n v="2001"/>
    <n v="1"/>
    <s v="New York City"/>
    <s v="New York City"/>
    <s v="Blauvelt"/>
    <x v="12"/>
  </r>
  <r>
    <n v="3903"/>
    <s v="https://www.inc.com/profile/tribalvision"/>
    <s v="TribalVision"/>
    <s v="tribalvision.com"/>
    <s v="7 Million"/>
    <n v="7000000"/>
    <n v="84.702100000000002"/>
    <s v="Advertising &amp; Marketing"/>
    <n v="63"/>
    <n v="29"/>
    <e v="#REF!"/>
    <n v="2010"/>
    <n v="4"/>
    <s v=""/>
    <s v="-"/>
    <s v="Warwick"/>
    <x v="50"/>
  </r>
  <r>
    <n v="3904"/>
    <s v="https://www.inc.com/profile/mammoth"/>
    <s v="Mammoth"/>
    <s v="mammothhr.com"/>
    <s v="7 Million"/>
    <n v="7000000"/>
    <n v="84.676000000000002"/>
    <s v="Human Resources"/>
    <n v="57"/>
    <n v="44"/>
    <e v="#REF!"/>
    <n v="2001"/>
    <n v="1"/>
    <s v=""/>
    <s v="-"/>
    <s v="Portland"/>
    <x v="40"/>
  </r>
  <r>
    <n v="3905"/>
    <s v="https://www.inc.com/profile/jade-global"/>
    <s v="Jade Global"/>
    <s v="jadeglobal.com"/>
    <s v="36.5 Million"/>
    <n v="36500000"/>
    <n v="84.672200000000004"/>
    <s v="IT Management"/>
    <n v="703"/>
    <n v="217"/>
    <e v="#REF!"/>
    <n v="2003"/>
    <n v="9"/>
    <s v="San Jose"/>
    <s v="San Jose"/>
    <s v="San Jose"/>
    <x v="9"/>
  </r>
  <r>
    <n v="3906"/>
    <s v="https://www.inc.com/profile/synergen-health"/>
    <s v="Synergen Health"/>
    <s v="http://synergenhealth.com"/>
    <s v="11 Million"/>
    <n v="11000000"/>
    <n v="84.654899999999998"/>
    <s v="Health"/>
    <n v="328"/>
    <n v="202"/>
    <e v="#REF!"/>
    <n v="2011"/>
    <n v="5"/>
    <s v="Dallas"/>
    <s v="Dallas"/>
    <s v="Dallas"/>
    <x v="2"/>
  </r>
  <r>
    <n v="3907"/>
    <s v="https://www.inc.com/profile/black-haak-heating"/>
    <s v="Black-Haak Heating"/>
    <s v="black-haak.com"/>
    <s v="7.1 Million"/>
    <n v="7100000"/>
    <n v="84.647800000000004"/>
    <s v="Construction"/>
    <n v="50"/>
    <n v="35"/>
    <e v="#REF!"/>
    <n v="1956"/>
    <n v="3"/>
    <s v=""/>
    <s v="-"/>
    <s v="Greenville"/>
    <x v="19"/>
  </r>
  <r>
    <n v="3908"/>
    <s v="https://www.inc.com/profile/code42"/>
    <s v="Code42"/>
    <s v="code42.com"/>
    <s v="109.7 Million"/>
    <n v="109700000"/>
    <n v="84.579300000000003"/>
    <s v="Software"/>
    <n v="541"/>
    <n v="369"/>
    <e v="#REF!"/>
    <n v="2001"/>
    <n v="9"/>
    <s v="Minneapolis"/>
    <s v="Minneapolis"/>
    <s v="Minneapolis"/>
    <x v="22"/>
  </r>
  <r>
    <n v="3909"/>
    <s v="https://www.inc.com/profile/kcl-engineering"/>
    <s v="KCL Engineering"/>
    <s v="kclengineering.com"/>
    <s v="4.6 Million"/>
    <n v="4600000"/>
    <n v="84.565799999999996"/>
    <s v="Engineering"/>
    <n v="35"/>
    <n v="26"/>
    <e v="#REF!"/>
    <n v="2008"/>
    <n v="2"/>
    <s v="Des Moines, IA"/>
    <s v="Des Moines"/>
    <s v="West Des Moines"/>
    <x v="41"/>
  </r>
  <r>
    <n v="3910"/>
    <s v="https://www.inc.com/profile/amtel"/>
    <s v="Amtel"/>
    <s v="myamtel.com"/>
    <s v="71 Million"/>
    <n v="71000000"/>
    <n v="84.511099999999999"/>
    <s v="Retail"/>
    <n v="908"/>
    <n v="530"/>
    <e v="#REF!"/>
    <n v="2009"/>
    <n v="2"/>
    <s v="Dallas"/>
    <s v="Dallas"/>
    <s v="Grapevine"/>
    <x v="2"/>
  </r>
  <r>
    <n v="3911"/>
    <s v="https://www.inc.com/profile/koncept-events"/>
    <s v="Koncept Events"/>
    <s v="http://konceptevents.com"/>
    <s v="15.9 Million"/>
    <n v="15900000"/>
    <n v="84.476500000000001"/>
    <s v="Travel &amp; Hospitality"/>
    <n v="38"/>
    <n v="36"/>
    <e v="#REF!"/>
    <n v="2007"/>
    <n v="2"/>
    <s v="Miami"/>
    <s v="Miami"/>
    <s v="Fort Lauderdale"/>
    <x v="5"/>
  </r>
  <r>
    <n v="3912"/>
    <s v="https://www.inc.com/profile/techop-solutions-international"/>
    <s v="TechOp Solutions International"/>
    <s v="techopsolutions.com"/>
    <s v="10 Million"/>
    <n v="10000000"/>
    <n v="84.421099999999996"/>
    <s v="Government Services"/>
    <n v="68"/>
    <n v="40"/>
    <e v="#REF!"/>
    <n v="2005"/>
    <n v="1"/>
    <s v="Washington, DC"/>
    <s v="Washington"/>
    <s v="Stafford"/>
    <x v="7"/>
  </r>
  <r>
    <n v="3913"/>
    <s v="https://www.inc.com/profile/infinite-resource-solutions"/>
    <s v="Infinite Resource Solutions"/>
    <s v="infiniters.com"/>
    <s v="9.3 Million"/>
    <n v="9300000"/>
    <n v="84.389200000000002"/>
    <s v="IT Management"/>
    <n v="64"/>
    <n v="60"/>
    <e v="#REF!"/>
    <n v="2013"/>
    <n v="2"/>
    <s v="Atlanta"/>
    <s v="Atlanta"/>
    <s v="Woodstock"/>
    <x v="7"/>
  </r>
  <r>
    <n v="3914"/>
    <s v="https://www.inc.com/profile/tusk-enterprises"/>
    <s v="Tusk Enterprises"/>
    <s v="rhinomedical.com"/>
    <s v="43.1 Million"/>
    <n v="43100000"/>
    <n v="84.367900000000006"/>
    <s v="Health"/>
    <n v="48"/>
    <n v="37"/>
    <e v="#REF!"/>
    <n v="2003"/>
    <n v="4"/>
    <s v="Dallas"/>
    <s v="Dallas"/>
    <s v="Arlington"/>
    <x v="2"/>
  </r>
  <r>
    <n v="3915"/>
    <s v="https://www.inc.com/profile/srs-distribution"/>
    <s v="SRS Distribution"/>
    <s v="http://srsdistribution.com"/>
    <s v="2.6 Billion"/>
    <n v="2600000"/>
    <n v="84.367099999999994"/>
    <s v="Consumer Products &amp; Services"/>
    <n v="3750"/>
    <n v="2150"/>
    <e v="#REF!"/>
    <n v="2008"/>
    <n v="6"/>
    <s v="Dallas"/>
    <s v="Dallas"/>
    <s v="McKinney"/>
    <x v="2"/>
  </r>
  <r>
    <n v="3916"/>
    <s v="https://www.inc.com/profile/strong-smiles-dental-care"/>
    <s v="Strong Smiles Dental Care"/>
    <s v="strongsmilesdental.com"/>
    <s v="4.2 Million"/>
    <n v="4200000"/>
    <n v="84.352900000000005"/>
    <s v="Health"/>
    <n v="40"/>
    <n v="14"/>
    <e v="#REF!"/>
    <n v="2013"/>
    <n v="3"/>
    <s v="Baltimore"/>
    <s v="Baltimore"/>
    <s v="Edgewater"/>
    <x v="21"/>
  </r>
  <r>
    <n v="3917"/>
    <s v="https://www.inc.com/profile/mm-productions-usa"/>
    <s v="M&amp;M Productions USA"/>
    <s v="mmproductionsusa.com"/>
    <s v="2.9 Million"/>
    <n v="2900000"/>
    <n v="84.281599999999997"/>
    <s v="Business Products &amp; Services"/>
    <n v="10"/>
    <n v="8"/>
    <e v="#REF!"/>
    <n v="1988"/>
    <n v="1"/>
    <s v=""/>
    <s v="-"/>
    <s v="Oak Ridge"/>
    <x v="1"/>
  </r>
  <r>
    <n v="3918"/>
    <s v="https://www.inc.com/profile/safe-hiring-solutions"/>
    <s v="Safe Hiring Solutions"/>
    <s v="safehiringsolutions.com"/>
    <s v="4.8 Million"/>
    <n v="4800000"/>
    <n v="84.267799999999994"/>
    <s v="Security"/>
    <n v="40"/>
    <n v="28"/>
    <e v="#REF!"/>
    <n v="2004"/>
    <n v="5"/>
    <s v="Indianapolis, IN"/>
    <s v="Indianapolis"/>
    <s v="Danville"/>
    <x v="33"/>
  </r>
  <r>
    <n v="3919"/>
    <s v="https://www.inc.com/profile/kms-technology"/>
    <s v="KMS Technology"/>
    <s v="kms-technology.com"/>
    <s v="33 Million"/>
    <n v="33000000"/>
    <n v="84.255899999999997"/>
    <s v="IT Management"/>
    <n v="1002"/>
    <n v="602"/>
    <e v="#REF!"/>
    <n v="2009"/>
    <n v="6"/>
    <s v="Atlanta"/>
    <s v="Atlanta"/>
    <s v="Atlanta"/>
    <x v="13"/>
  </r>
  <r>
    <n v="3920"/>
    <s v="https://www.inc.com/profile/worldwide-insurance-network"/>
    <s v="Worldwide Insurance Network"/>
    <s v="smartchoiceagents.com"/>
    <s v="111.4 Million"/>
    <n v="111400000"/>
    <n v="84.212199999999996"/>
    <s v="Insurance"/>
    <n v="55"/>
    <n v="41"/>
    <e v="#REF!"/>
    <n v="1994"/>
    <n v="1"/>
    <s v=""/>
    <s v="-"/>
    <s v="Greensboro"/>
    <x v="18"/>
  </r>
  <r>
    <n v="3921"/>
    <s v="https://www.inc.com/profile/oakworth-capital-bank"/>
    <s v="Oakworth Capital Bank"/>
    <s v="oakworthcapital.com"/>
    <s v="28.2 Million"/>
    <n v="28200000"/>
    <n v="84.199200000000005"/>
    <s v="Financial Services"/>
    <n v="93"/>
    <n v="61"/>
    <e v="#REF!"/>
    <n v="2008"/>
    <n v="3"/>
    <s v="Birmingham, AL"/>
    <s v="Birmingham"/>
    <s v="Birmingham"/>
    <x v="23"/>
  </r>
  <r>
    <n v="3922"/>
    <s v="https://www.inc.com/profile/gilleard-dental-marketing"/>
    <s v="Gilleard Dental Marketing"/>
    <s v="gillearddentalmarketing.com"/>
    <s v="4.2 Million"/>
    <n v="4200000"/>
    <n v="84.174000000000007"/>
    <s v="Advertising &amp; Marketing"/>
    <n v="23"/>
    <n v="17"/>
    <e v="#REF!"/>
    <n v="2010"/>
    <n v="2"/>
    <s v="Los Angeles"/>
    <s v="Los Angeles"/>
    <s v="Laguna Hills"/>
    <x v="9"/>
  </r>
  <r>
    <n v="3923"/>
    <s v="https://www.inc.com/profile/outer-banks-blue"/>
    <s v="Outer Banks Blue"/>
    <s v="outerbanksblue.com"/>
    <s v="9.7 Million"/>
    <n v="9700000"/>
    <n v="84.165099999999995"/>
    <s v="Travel &amp; Hospitality"/>
    <n v="38"/>
    <n v="28"/>
    <e v="#REF!"/>
    <n v="2005"/>
    <n v="6"/>
    <s v=""/>
    <s v="-"/>
    <s v="Kitty Hawk"/>
    <x v="18"/>
  </r>
  <r>
    <n v="3924"/>
    <s v="https://www.inc.com/profile/edward-marc-brands"/>
    <s v="Edward Marc Brands"/>
    <s v="http://edwardmarc.com"/>
    <s v="46.1 Million"/>
    <n v="46100000"/>
    <n v="84.154200000000003"/>
    <s v="Food &amp; Beverage"/>
    <n v="105"/>
    <n v="77"/>
    <e v="#REF!"/>
    <n v="1914"/>
    <n v="5"/>
    <s v="Pittsburgh, PA"/>
    <s v="Pittsburgh"/>
    <s v="Pittsburgh"/>
    <x v="4"/>
  </r>
  <r>
    <n v="3925"/>
    <s v="https://www.inc.com/profile/contract-solutions"/>
    <s v="Contract Solutions"/>
    <s v="contractsolutions-inc.com"/>
    <s v="4.5 Million"/>
    <n v="4500000"/>
    <n v="84.152199999999993"/>
    <s v="Government Services"/>
    <n v="46"/>
    <n v="37"/>
    <e v="#REF!"/>
    <n v="2006"/>
    <n v="3"/>
    <s v="Washington, DC"/>
    <s v="Washington"/>
    <s v="MANASSAS"/>
    <x v="7"/>
  </r>
  <r>
    <n v="3926"/>
    <s v="https://www.inc.com/profile/automotive-internet-media"/>
    <s v="Automotive Internet Media"/>
    <s v="aimyes.com"/>
    <s v="3.2 Million"/>
    <n v="3200000"/>
    <n v="84.136200000000002"/>
    <s v="Advertising &amp; Marketing"/>
    <n v="15"/>
    <n v="10"/>
    <e v="#REF!"/>
    <n v="2009"/>
    <n v="1"/>
    <s v="Chicago"/>
    <s v="Chicago"/>
    <s v="La Grange"/>
    <x v="27"/>
  </r>
  <r>
    <n v="3927"/>
    <s v="https://www.inc.com/profile/leading-edje"/>
    <s v="Leading EDJE"/>
    <s v="leadingedje.com"/>
    <s v="8.4 Million"/>
    <n v="8400000"/>
    <n v="84.126499999999993"/>
    <s v="IT System Development"/>
    <n v="70"/>
    <n v="37"/>
    <e v="#REF!"/>
    <n v="2007"/>
    <n v="8"/>
    <s v="Columbus, OH"/>
    <s v="Columbus"/>
    <s v="Dublin"/>
    <x v="8"/>
  </r>
  <r>
    <n v="3928"/>
    <s v="https://www.inc.com/profile/intact-technology"/>
    <s v="Intact Technology"/>
    <s v="intact-tech.com"/>
    <s v="46.1 Million"/>
    <n v="46100000"/>
    <n v="84.119299999999996"/>
    <s v="IT Management"/>
    <n v="95"/>
    <n v="78"/>
    <e v="#REF!"/>
    <n v="1994"/>
    <n v="4"/>
    <s v="Washington, DC"/>
    <s v="Washington"/>
    <s v="Greenbelt"/>
    <x v="21"/>
  </r>
  <r>
    <n v="3929"/>
    <s v="https://www.inc.com/profile/vanguard-claims-administration"/>
    <s v="Vanguard Claims Administration"/>
    <s v="vanguardclaims.com"/>
    <s v="4.3 Million"/>
    <n v="4300000"/>
    <n v="83.941900000000004"/>
    <s v="Insurance"/>
    <n v="80"/>
    <n v="25"/>
    <e v="#REF!"/>
    <n v="1997"/>
    <n v="1"/>
    <s v="Philadelphia"/>
    <s v="Philadelphia"/>
    <s v="Woodbury"/>
    <x v="6"/>
  </r>
  <r>
    <n v="3930"/>
    <s v="https://www.inc.com/profile/nomadness"/>
    <s v="Nomadness"/>
    <s v="nomadnessrentals.com"/>
    <s v="4.2 Million"/>
    <n v="4200000"/>
    <n v="83.844700000000003"/>
    <s v="Travel &amp; Hospitality"/>
    <n v="14"/>
    <n v="8"/>
    <e v="#REF!"/>
    <n v="2008"/>
    <n v="3"/>
    <s v="Los Angeles"/>
    <s v="Los Angeles"/>
    <s v="Steamboat Springs"/>
    <x v="10"/>
  </r>
  <r>
    <n v="3931"/>
    <s v="https://www.inc.com/profile/smarterchaoscom"/>
    <s v="SmarterChaos.com"/>
    <s v="smarterchaos.com"/>
    <s v="5.8 Million"/>
    <n v="5800000"/>
    <n v="83.828599999999994"/>
    <s v="Advertising &amp; Marketing"/>
    <n v="15"/>
    <n v="12"/>
    <e v="#REF!"/>
    <n v="2010"/>
    <n v="5"/>
    <s v="Denver"/>
    <s v="Denver"/>
    <s v="Castle Rock"/>
    <x v="10"/>
  </r>
  <r>
    <n v="3932"/>
    <s v="https://www.inc.com/profile/converze-media-group"/>
    <s v="Converze Media Group"/>
    <s v="converzemedia.com"/>
    <s v="53 Million"/>
    <n v="53000000"/>
    <n v="83.811700000000002"/>
    <s v="Advertising &amp; Marketing"/>
    <n v="27"/>
    <n v="18"/>
    <e v="#REF!"/>
    <n v="2009"/>
    <n v="1"/>
    <s v="Los Angeles"/>
    <s v="Los Angeles"/>
    <s v="Huntington Beach"/>
    <x v="9"/>
  </r>
  <r>
    <n v="3933"/>
    <s v="https://www.inc.com/profile/submittable"/>
    <s v="Submittable"/>
    <s v="submittable.com"/>
    <s v="13.9 Million"/>
    <n v="13900000"/>
    <n v="83.664599999999993"/>
    <s v="Software"/>
    <n v="68"/>
    <n v="16"/>
    <e v="#REF!"/>
    <n v="2010"/>
    <n v="2"/>
    <s v=""/>
    <s v="-"/>
    <s v="Missoula"/>
    <x v="17"/>
  </r>
  <r>
    <n v="3934"/>
    <s v="https://www.inc.com/profile/peck-brothers-roofing"/>
    <s v="Peck Brothers Roofing"/>
    <s v="peckbrothersroofing.com"/>
    <s v="16.8 Million"/>
    <n v="16800000"/>
    <n v="83.652199999999993"/>
    <s v="Construction"/>
    <n v="48"/>
    <n v="30"/>
    <e v="#REF!"/>
    <n v="2007"/>
    <n v="1"/>
    <s v="New York City"/>
    <s v="New York City"/>
    <s v="Elmwood Park"/>
    <x v="6"/>
  </r>
  <r>
    <n v="3935"/>
    <s v="https://www.inc.com/profile/whim-hospitality"/>
    <s v="Whim Hospitality"/>
    <s v="whimhospitality.com"/>
    <s v="13.6 Million"/>
    <n v="13600000"/>
    <n v="83.630200000000002"/>
    <s v="Business Products &amp; Services"/>
    <n v="245"/>
    <n v="125"/>
    <e v="#REF!"/>
    <n v="2012"/>
    <n v="4"/>
    <s v="Austin"/>
    <s v="Austin"/>
    <s v="Dripping Springs"/>
    <x v="2"/>
  </r>
  <r>
    <n v="3936"/>
    <s v="https://www.inc.com/profile/the-clearing"/>
    <s v="The Clearing"/>
    <s v="theclearing.com"/>
    <s v="18.5 Million"/>
    <n v="18500000"/>
    <n v="83.608999999999995"/>
    <s v="Business Products &amp; Services"/>
    <n v="104"/>
    <n v="46"/>
    <e v="#REF!"/>
    <n v="2007"/>
    <n v="6"/>
    <s v="Washington, DC"/>
    <s v="Washington"/>
    <s v="Washington, DC"/>
    <x v="34"/>
  </r>
  <r>
    <n v="3937"/>
    <s v="https://www.inc.com/profile/lightbridge-academy"/>
    <s v="Lightbridge Academy"/>
    <s v="lightbridgeacademy.com"/>
    <s v="54.5 Million"/>
    <n v="54500000"/>
    <n v="83.577500000000001"/>
    <s v="Consumer Products &amp; Services"/>
    <n v="1286"/>
    <n v="637"/>
    <e v="#REF!"/>
    <n v="1997"/>
    <n v="1"/>
    <s v="New York City"/>
    <s v="New York City"/>
    <s v="Iselin"/>
    <x v="6"/>
  </r>
  <r>
    <n v="3938"/>
    <s v="https://www.inc.com/profile/l37-creative"/>
    <s v="L37 Creative"/>
    <s v="l37.com"/>
    <s v="8.8 Million"/>
    <n v="8800000"/>
    <n v="83.546099999999996"/>
    <s v="Business Products &amp; Services"/>
    <n v="27"/>
    <n v="15"/>
    <e v="#REF!"/>
    <n v="2013"/>
    <n v="2"/>
    <s v="Chicago"/>
    <s v="Chicago"/>
    <s v="Henderson"/>
    <x v="29"/>
  </r>
  <r>
    <n v="3939"/>
    <s v="https://www.inc.com/profile/seaway-printing-company"/>
    <s v="Seaway Printing Company"/>
    <s v="seawayprinting.com"/>
    <s v="11.2 Million"/>
    <n v="11200000"/>
    <n v="83.532799999999995"/>
    <s v="Business Products &amp; Services"/>
    <n v="52"/>
    <n v="46"/>
    <e v="#REF!"/>
    <n v="1884"/>
    <n v="5"/>
    <s v=""/>
    <s v="-"/>
    <s v="Green Bay"/>
    <x v="19"/>
  </r>
  <r>
    <n v="3940"/>
    <s v="https://www.inc.com/profile/1st-class-real-estate"/>
    <s v="1st Class Real Estate"/>
    <s v="1stclassrealestate.com"/>
    <s v="5.7 Million"/>
    <n v="5700000"/>
    <n v="83.3613"/>
    <s v="Real Estate"/>
    <n v="25"/>
    <n v="8"/>
    <e v="#REF!"/>
    <n v="2012"/>
    <n v="1"/>
    <s v="Virginia Beach"/>
    <s v="Virginia Beach"/>
    <s v="Virginia Beach"/>
    <x v="7"/>
  </r>
  <r>
    <n v="3941"/>
    <s v="https://www.inc.com/profile/ims-technology-services"/>
    <s v="IMS Technology Services"/>
    <s v="imsts.com"/>
    <s v="38 Million"/>
    <n v="38000000"/>
    <n v="83.36"/>
    <s v="Business Products &amp; Services"/>
    <n v="112"/>
    <n v="85"/>
    <e v="#REF!"/>
    <n v="1994"/>
    <n v="7"/>
    <s v="Philadelphia"/>
    <s v="Philadelphia"/>
    <s v="Garnet Valley"/>
    <x v="4"/>
  </r>
  <r>
    <n v="3942"/>
    <s v="https://www.inc.com/profile/envision"/>
    <s v="Envision"/>
    <s v="envisiontees.com"/>
    <s v="4.3 Million"/>
    <n v="4300000"/>
    <n v="83.259100000000004"/>
    <s v="Consumer Products &amp; Services"/>
    <n v="35"/>
    <n v="15"/>
    <e v="#REF!"/>
    <n v="2005"/>
    <n v="2"/>
    <s v=""/>
    <s v="-"/>
    <s v="Dubuque"/>
    <x v="41"/>
  </r>
  <r>
    <n v="3943"/>
    <s v="https://www.inc.com/profile/buybackworld"/>
    <s v="BuyBackWorld"/>
    <s v="buybackworld.com"/>
    <s v="9.8 Million"/>
    <n v="9800000"/>
    <n v="83.169700000000006"/>
    <s v="Consumer Products &amp; Services"/>
    <n v="24"/>
    <n v="8"/>
    <e v="#REF!"/>
    <n v="2009"/>
    <n v="1"/>
    <s v="New York City"/>
    <s v="New York City"/>
    <s v="Edgewood"/>
    <x v="12"/>
  </r>
  <r>
    <n v="3944"/>
    <s v="https://www.inc.com/profile/cr"/>
    <s v="C&amp;R"/>
    <s v="candrpr.com"/>
    <s v="2.6 Million"/>
    <n v="2600000"/>
    <n v="83.099900000000005"/>
    <s v="Advertising &amp; Marketing"/>
    <n v="17"/>
    <n v="11"/>
    <e v="#REF!"/>
    <n v="2009"/>
    <n v="2"/>
    <s v="Los Angeles"/>
    <s v="Los Angeles"/>
    <s v="Santa Monica"/>
    <x v="9"/>
  </r>
  <r>
    <n v="3945"/>
    <s v="https://www.inc.com/profile/modo-modo-agency"/>
    <s v="Modo Modo Agency"/>
    <s v="modomodoagency.com"/>
    <s v="2.7 Million"/>
    <n v="2700000"/>
    <n v="83.091700000000003"/>
    <s v="Advertising &amp; Marketing"/>
    <n v="21"/>
    <n v="12"/>
    <e v="#REF!"/>
    <n v="2007"/>
    <n v="3"/>
    <s v="Atlanta"/>
    <s v="Atlanta"/>
    <s v="Atlanta"/>
    <x v="13"/>
  </r>
  <r>
    <n v="3946"/>
    <s v="https://www.inc.com/profile/2020-teknology"/>
    <s v="2020 Teknology"/>
    <s v="2020teknology.com"/>
    <s v="9.8 Million"/>
    <n v="9800000"/>
    <n v="83.080399999999997"/>
    <s v="IT Services"/>
    <n v="24"/>
    <n v="7"/>
    <e v="#REF!"/>
    <n v="2012"/>
    <n v="1"/>
    <s v="Washington, DC"/>
    <s v="Washington"/>
    <s v="Ashburn"/>
    <x v="7"/>
  </r>
  <r>
    <n v="3947"/>
    <s v="https://www.inc.com/profile/cq-fluency"/>
    <s v="CQ fluency"/>
    <s v="cqfluency.com"/>
    <s v="12.1 Million"/>
    <n v="12100000"/>
    <n v="83.078500000000005"/>
    <s v="Business Products &amp; Services"/>
    <n v="50"/>
    <n v="20"/>
    <e v="#REF!"/>
    <n v="2000"/>
    <n v="6"/>
    <s v="New York City"/>
    <s v="New York City"/>
    <s v="Hackensack"/>
    <x v="6"/>
  </r>
  <r>
    <n v="3948"/>
    <s v="https://www.inc.com/profile/international-voyager"/>
    <s v="International Voyager"/>
    <s v="internationalvoyager.com"/>
    <s v="4.4 Million"/>
    <n v="4400000"/>
    <n v="82.997500000000002"/>
    <s v="Travel &amp; Hospitality"/>
    <n v="28"/>
    <n v="19"/>
    <e v="#REF!"/>
    <n v="2002"/>
    <n v="4"/>
    <s v=""/>
    <s v="-"/>
    <s v="Morristown"/>
    <x v="6"/>
  </r>
  <r>
    <n v="3949"/>
    <s v="https://www.inc.com/profile/killer-visual-strategies"/>
    <s v="Killer Visual Strategies"/>
    <s v="http://killervisualstrategies.com"/>
    <s v="3.6 Million"/>
    <n v="3600000"/>
    <n v="82.849400000000003"/>
    <s v="Advertising &amp; Marketing"/>
    <n v="29"/>
    <n v="22"/>
    <e v="#REF!"/>
    <n v="2010"/>
    <n v="1"/>
    <s v="Seattle"/>
    <s v="Seattle"/>
    <s v="Seattle"/>
    <x v="11"/>
  </r>
  <r>
    <n v="3950"/>
    <s v="https://www.inc.com/profile/burgos-group"/>
    <s v="Burgos Group"/>
    <s v="burgosgroup.com"/>
    <s v="21.9 Million"/>
    <n v="21900000"/>
    <n v="82.838499999999996"/>
    <s v="Government Services"/>
    <n v="130"/>
    <n v="75"/>
    <e v="#REF!"/>
    <n v="2006"/>
    <n v="6"/>
    <s v=""/>
    <s v="-"/>
    <s v="Albuquerque"/>
    <x v="3"/>
  </r>
  <r>
    <n v="3951"/>
    <s v="https://www.inc.com/profile/conservice"/>
    <s v="Conservice"/>
    <s v="conservice.com"/>
    <s v="197.2 Million"/>
    <n v="197200000"/>
    <n v="82.832700000000003"/>
    <s v="Real Estate"/>
    <n v="1777"/>
    <n v="1196"/>
    <e v="#REF!"/>
    <n v="2000"/>
    <n v="12"/>
    <s v=""/>
    <s v="-"/>
    <s v="River Heights"/>
    <x v="16"/>
  </r>
  <r>
    <n v="3952"/>
    <s v="https://www.inc.com/profile/think-company"/>
    <s v="Think Company"/>
    <s v="http://thinkcompany.com"/>
    <s v="17.8 Million"/>
    <n v="17800000"/>
    <n v="82.785399999999996"/>
    <s v="Business Products &amp; Services"/>
    <n v="114"/>
    <n v="52"/>
    <e v="#REF!"/>
    <n v="2007"/>
    <n v="7"/>
    <s v="Philadelphia"/>
    <s v="Philadelphia"/>
    <s v="Conshohocken"/>
    <x v="4"/>
  </r>
  <r>
    <n v="3953"/>
    <s v="https://www.inc.com/profile/air-solutions-balancing"/>
    <s v="Air Solutions &amp; Balancing"/>
    <s v="airsolutionsandbalancing.com"/>
    <s v="9.3 Million"/>
    <n v="9300000"/>
    <n v="82.755700000000004"/>
    <s v="Construction"/>
    <n v="78"/>
    <n v="40"/>
    <e v="#REF!"/>
    <n v="2002"/>
    <n v="1"/>
    <s v="Boston"/>
    <s v="Boston"/>
    <s v="Auburn"/>
    <x v="31"/>
  </r>
  <r>
    <n v="3954"/>
    <s v="https://www.inc.com/profile/sterling-staffing-solutions"/>
    <s v="Sterling Staffing Solutions"/>
    <s v="sterlingstaffingsolutions.com"/>
    <s v="5.3 Million"/>
    <n v="5300000"/>
    <n v="82.699299999999994"/>
    <s v="Health"/>
    <n v="38"/>
    <n v="7"/>
    <e v="#REF!"/>
    <n v="2011"/>
    <n v="4"/>
    <s v="Houston"/>
    <s v="Houston"/>
    <s v="Sugar Land"/>
    <x v="2"/>
  </r>
  <r>
    <n v="3955"/>
    <s v="https://www.inc.com/profile/clinicalmind"/>
    <s v="ClinicalMind"/>
    <s v="clinicalmind.com"/>
    <s v="23.5 Million"/>
    <n v="23500000"/>
    <n v="82.684799999999996"/>
    <s v="Health"/>
    <n v="51"/>
    <n v="20"/>
    <e v="#REF!"/>
    <n v="2012"/>
    <n v="2"/>
    <s v="New York City"/>
    <s v="New York City"/>
    <s v="New York"/>
    <x v="12"/>
  </r>
  <r>
    <n v="3956"/>
    <s v="https://www.inc.com/profile/hollister-construction-services"/>
    <s v="Hollister Construction Services"/>
    <s v="hollistercs.com"/>
    <s v="292.1 Million"/>
    <n v="292100000"/>
    <n v="82.605199999999996"/>
    <s v="Construction"/>
    <n v="150"/>
    <n v="94"/>
    <e v="#REF!"/>
    <n v="2004"/>
    <n v="7"/>
    <s v="New York City"/>
    <s v="New York City"/>
    <s v="Parsippany"/>
    <x v="6"/>
  </r>
  <r>
    <n v="3957"/>
    <s v="https://www.inc.com/profile/acacia"/>
    <s v="Acacia"/>
    <s v="acaciaoriginals.com"/>
    <s v="4 Million"/>
    <n v="4000000"/>
    <n v="82.587199999999996"/>
    <s v="Manufacturing"/>
    <n v="16"/>
    <n v="16"/>
    <e v="#REF!"/>
    <n v="2007"/>
    <n v="3"/>
    <s v="Houston"/>
    <s v="Houston"/>
    <s v="Porter"/>
    <x v="2"/>
  </r>
  <r>
    <n v="3958"/>
    <s v="https://www.inc.com/profile/rtg-medical"/>
    <s v="RTG Medical"/>
    <s v="rtgmedical.com"/>
    <s v="62.1 Million"/>
    <n v="62100000"/>
    <n v="82.555300000000003"/>
    <s v="Health"/>
    <n v="79"/>
    <n v="48"/>
    <e v="#REF!"/>
    <n v="2001"/>
    <n v="5"/>
    <s v=""/>
    <s v="-"/>
    <s v="Fremont"/>
    <x v="35"/>
  </r>
  <r>
    <n v="3959"/>
    <s v="https://www.inc.com/profile/true-hire"/>
    <s v="True Hire"/>
    <s v="true-hire.com"/>
    <s v="2.3 Million"/>
    <n v="2300000"/>
    <n v="82.510499999999993"/>
    <s v="Human Resources"/>
    <n v="18"/>
    <n v="13"/>
    <e v="#REF!"/>
    <n v="1995"/>
    <n v="1"/>
    <s v=""/>
    <s v="-"/>
    <s v="Uniontown"/>
    <x v="8"/>
  </r>
  <r>
    <n v="3960"/>
    <s v="https://www.inc.com/profile/the-purple-guys"/>
    <s v="The Purple Guys"/>
    <s v="purpleguys.com"/>
    <s v="6.8 Million"/>
    <n v="6800000"/>
    <n v="82.494799999999998"/>
    <s v="IT Management"/>
    <n v="41"/>
    <n v="20"/>
    <e v="#REF!"/>
    <n v="2001"/>
    <n v="2"/>
    <s v="Kansas City, MO-KS"/>
    <s v="Kansas City"/>
    <s v="Kansas City"/>
    <x v="26"/>
  </r>
  <r>
    <n v="3961"/>
    <s v="https://www.inc.com/profile/powerdms"/>
    <s v="PowerDMS"/>
    <s v="powerdms.com"/>
    <s v="15.3 Million"/>
    <n v="15300000"/>
    <n v="82.468100000000007"/>
    <s v="Software"/>
    <n v="103"/>
    <n v="73"/>
    <e v="#REF!"/>
    <n v="2001"/>
    <n v="9"/>
    <s v="Orlando, FL"/>
    <s v="Orlando"/>
    <s v="Orlando"/>
    <x v="5"/>
  </r>
  <r>
    <n v="3962"/>
    <s v="https://www.inc.com/profile/imageworks"/>
    <s v="ImageWorks"/>
    <s v="imageworksllc.com"/>
    <s v="2.7 Million"/>
    <n v="2700000"/>
    <n v="82.429699999999997"/>
    <s v="Advertising &amp; Marketing"/>
    <n v="12"/>
    <n v="6"/>
    <e v="#REF!"/>
    <n v="1997"/>
    <n v="1"/>
    <s v=""/>
    <s v="-"/>
    <s v="Vernon"/>
    <x v="28"/>
  </r>
  <r>
    <n v="3963"/>
    <s v="https://www.inc.com/profile/blast-analytics-marketing"/>
    <s v="Blast Analytics &amp; Marketing"/>
    <s v="blastam.com"/>
    <s v="12.4 Million"/>
    <n v="12400000"/>
    <n v="82.417500000000004"/>
    <s v="Advertising &amp; Marketing"/>
    <n v="51"/>
    <n v="32"/>
    <e v="#REF!"/>
    <n v="1999"/>
    <n v="1"/>
    <s v=""/>
    <s v="-"/>
    <s v="Rocklin"/>
    <x v="9"/>
  </r>
  <r>
    <n v="3964"/>
    <s v="https://www.inc.com/profile/emex"/>
    <s v="EMEX"/>
    <s v="emexllc.com"/>
    <s v="16.4 Million"/>
    <n v="16399999.999999998"/>
    <n v="82.407399999999996"/>
    <s v="Energy"/>
    <n v="42"/>
    <n v="31"/>
    <e v="#REF!"/>
    <n v="2007"/>
    <n v="1"/>
    <s v="Houston"/>
    <s v="Houston"/>
    <s v="Houston"/>
    <x v="2"/>
  </r>
  <r>
    <n v="3965"/>
    <s v="https://www.inc.com/profile/optimal-design"/>
    <s v="Optimal Design"/>
    <s v="optimaldesignco.com"/>
    <s v="10.9 Million"/>
    <n v="10900000"/>
    <n v="82.378699999999995"/>
    <s v="Engineering"/>
    <n v="49"/>
    <n v="23"/>
    <e v="#REF!"/>
    <n v="1997"/>
    <n v="2"/>
    <s v="Chicago"/>
    <s v="Chicago"/>
    <s v="Arlington Heights"/>
    <x v="27"/>
  </r>
  <r>
    <n v="3966"/>
    <s v="https://www.inc.com/profile/the-stem"/>
    <s v="The Stem"/>
    <s v="thestem.com"/>
    <s v="5.2 Million"/>
    <n v="5200000"/>
    <n v="82.373199999999997"/>
    <s v="Business Products &amp; Services"/>
    <n v="27"/>
    <n v="14"/>
    <e v="#REF!"/>
    <n v="2013"/>
    <n v="3"/>
    <s v="New York City"/>
    <s v="New York City"/>
    <s v="Larchmont"/>
    <x v="12"/>
  </r>
  <r>
    <n v="3967"/>
    <s v="https://www.inc.com/profile/inova-payroll"/>
    <s v="Inova Payroll"/>
    <s v="inovapayroll.com"/>
    <s v="14.9 Million"/>
    <n v="14900000"/>
    <n v="82.360900000000001"/>
    <s v="Human Resources"/>
    <n v="128"/>
    <n v="78"/>
    <e v="#REF!"/>
    <n v="2011"/>
    <n v="4"/>
    <s v="Nashville"/>
    <s v="Nashville"/>
    <s v="Nashville"/>
    <x v="1"/>
  </r>
  <r>
    <n v="3968"/>
    <s v="https://www.inc.com/profile/universal-painting-corporation"/>
    <s v="Universal Painting Corporation"/>
    <s v="universalpainting.com"/>
    <s v="6.2 Million"/>
    <n v="6200000"/>
    <n v="82.3262"/>
    <s v="Construction"/>
    <n v="50"/>
    <n v="30"/>
    <e v="#REF!"/>
    <n v="1993"/>
    <n v="1"/>
    <s v=""/>
    <s v="-"/>
    <s v="Lakeland"/>
    <x v="5"/>
  </r>
  <r>
    <n v="3969"/>
    <s v="https://www.inc.com/profile/congruity-hr"/>
    <s v="Congruity HR"/>
    <s v="congruityhr.com"/>
    <s v="210.4 Million"/>
    <n v="210400000"/>
    <n v="82.295699999999997"/>
    <s v="Human Resources"/>
    <n v="6195"/>
    <n v="3228"/>
    <e v="#REF!"/>
    <n v="2011"/>
    <n v="1"/>
    <s v="Tulsa, OK"/>
    <s v="Tulsa"/>
    <s v="Kernersville"/>
    <x v="18"/>
  </r>
  <r>
    <n v="3970"/>
    <s v="https://www.inc.com/profile/archer"/>
    <s v="Archer"/>
    <s v="archerims.com"/>
    <s v="15.1 Million"/>
    <n v="15100000"/>
    <n v="82.188800000000001"/>
    <s v="Financial Services"/>
    <n v="74"/>
    <n v="42"/>
    <e v="#REF!"/>
    <n v="2000"/>
    <n v="3"/>
    <s v="Philadelphia"/>
    <s v="Philadelphia"/>
    <s v="Berwyn"/>
    <x v="4"/>
  </r>
  <r>
    <n v="3971"/>
    <s v="https://www.inc.com/profile/jacobson-strategic-communications"/>
    <s v="Jacobson Strategic Communications"/>
    <s v="jacobsonstrategic.com"/>
    <s v="2.7 Million"/>
    <n v="2700000"/>
    <n v="82.137900000000002"/>
    <s v="Advertising &amp; Marketing"/>
    <n v="48"/>
    <n v="25"/>
    <e v="#REF!"/>
    <n v="2010"/>
    <n v="3"/>
    <s v="Philadelphia"/>
    <s v="Philadelphia"/>
    <s v="Philadelphia"/>
    <x v="4"/>
  </r>
  <r>
    <n v="3972"/>
    <s v="https://www.inc.com/profile/thomsen-homes"/>
    <s v="Thomsen Homes"/>
    <s v="thomsenhomesllc.com"/>
    <s v="58.8 Million"/>
    <n v="58800000"/>
    <n v="82.113799999999998"/>
    <s v="Construction"/>
    <n v="30"/>
    <n v="21"/>
    <e v="#REF!"/>
    <n v="2007"/>
    <n v="3"/>
    <s v=""/>
    <s v="-"/>
    <s v="Fargo"/>
    <x v="30"/>
  </r>
  <r>
    <n v="3973"/>
    <s v="https://www.inc.com/profile/rectangle-health"/>
    <s v="Rectangle Health"/>
    <s v="rectanglehealth.com"/>
    <s v="57.1 Million"/>
    <n v="57100000"/>
    <n v="82.069699999999997"/>
    <s v="Health"/>
    <n v="150"/>
    <n v="42"/>
    <e v="#REF!"/>
    <n v="1993"/>
    <n v="1"/>
    <s v="New York City"/>
    <s v="New York City"/>
    <s v="Valhalla"/>
    <x v="12"/>
  </r>
  <r>
    <n v="3974"/>
    <s v="https://www.inc.com/profile/zelis-healthcare"/>
    <s v="Zelis Healthcare"/>
    <s v="zelis.com"/>
    <s v="374.5 Million"/>
    <n v="374500000"/>
    <n v="82.005600000000001"/>
    <s v="Health"/>
    <n v="793"/>
    <n v="576"/>
    <e v="#REF!"/>
    <n v="2001"/>
    <n v="9"/>
    <s v="New York City"/>
    <s v="New York City"/>
    <s v="Bedminster"/>
    <x v="6"/>
  </r>
  <r>
    <n v="3975"/>
    <s v="https://www.inc.com/profile/pax-financial-group"/>
    <s v="Pax Financial Group"/>
    <s v="paxfg.com"/>
    <s v="3.4 Million"/>
    <n v="3400000"/>
    <n v="81.939400000000006"/>
    <s v="Financial Services"/>
    <n v="20"/>
    <n v="17"/>
    <e v="#REF!"/>
    <n v="2007"/>
    <n v="3"/>
    <s v="San Antonio, TX"/>
    <s v="San Antonio"/>
    <s v="SAN ANTONIO"/>
    <x v="2"/>
  </r>
  <r>
    <n v="3976"/>
    <s v="https://www.inc.com/profile/culmen-international"/>
    <s v="Culmen International"/>
    <s v="culmen.com"/>
    <s v="41.3 Million"/>
    <n v="41300000"/>
    <n v="81.936700000000002"/>
    <s v="Government Services"/>
    <n v="230"/>
    <n v="72"/>
    <e v="#REF!"/>
    <n v="2004"/>
    <n v="8"/>
    <s v="Washington, DC"/>
    <s v="Washington"/>
    <s v="Alexandria"/>
    <x v="7"/>
  </r>
  <r>
    <n v="3977"/>
    <s v="https://www.inc.com/profile/sa-photonics"/>
    <s v="SA Photonics"/>
    <s v="saphotonics.com"/>
    <s v="27 Million"/>
    <n v="27000000"/>
    <n v="81.922200000000004"/>
    <s v="Government Services"/>
    <n v="80"/>
    <n v="50"/>
    <e v="#REF!"/>
    <n v="2002"/>
    <n v="8"/>
    <s v="San Jose"/>
    <s v="San Jose"/>
    <s v="Los Gatos"/>
    <x v="9"/>
  </r>
  <r>
    <n v="3978"/>
    <s v="https://www.inc.com/profile/saxon-global"/>
    <s v="Saxon Global"/>
    <s v="saxonglobal.com"/>
    <s v="23.7 Million"/>
    <n v="23700000"/>
    <n v="81.914699999999996"/>
    <s v="IT System Development"/>
    <n v="292"/>
    <n v="150"/>
    <e v="#REF!"/>
    <n v="2000"/>
    <n v="4"/>
    <s v="Dallas"/>
    <s v="Dallas"/>
    <s v="Irving"/>
    <x v="2"/>
  </r>
  <r>
    <n v="3979"/>
    <s v="https://www.inc.com/profile/amuza"/>
    <s v="Amuza"/>
    <s v="amuzainc.com"/>
    <s v="2.9 Million"/>
    <n v="2900000"/>
    <n v="81.901399999999995"/>
    <s v="Business Products &amp; Services"/>
    <n v="9"/>
    <n v="5"/>
    <e v="#REF!"/>
    <n v="2012"/>
    <n v="2"/>
    <s v="San Diego"/>
    <s v="San Diego"/>
    <s v="San Diego"/>
    <x v="9"/>
  </r>
  <r>
    <n v="3980"/>
    <s v="https://www.inc.com/profile/city-winery"/>
    <s v="City Winery"/>
    <s v="citywinery.com"/>
    <s v="66.7 Million"/>
    <n v="66700000"/>
    <n v="81.878900000000002"/>
    <s v="Food &amp; Beverage"/>
    <n v="1400"/>
    <n v="730"/>
    <e v="#REF!"/>
    <n v="2007"/>
    <n v="4"/>
    <s v="New York City"/>
    <s v="New York City"/>
    <s v="New York"/>
    <x v="12"/>
  </r>
  <r>
    <n v="3981"/>
    <s v="https://www.inc.com/profile/twelve-points-wealth-management"/>
    <s v="Twelve Points Wealth Management"/>
    <s v="twelvepointswealth.com"/>
    <s v="2.6 Million"/>
    <n v="2600000"/>
    <n v="81.853200000000001"/>
    <s v="Financial Services"/>
    <n v="17"/>
    <n v="6"/>
    <e v="#REF!"/>
    <n v="2014"/>
    <n v="1"/>
    <s v="Boston"/>
    <s v="Boston"/>
    <s v="Concord"/>
    <x v="24"/>
  </r>
  <r>
    <n v="3982"/>
    <s v="https://www.inc.com/profile/environmental-pest-management"/>
    <s v="Environmental Pest Management"/>
    <s v="epm1.net"/>
    <s v="2.3 Million"/>
    <n v="2300000"/>
    <n v="81.827500000000001"/>
    <s v="Environmental Services"/>
    <n v="28"/>
    <n v="19"/>
    <e v="#REF!"/>
    <n v="2003"/>
    <n v="1"/>
    <s v="Columbus, OH"/>
    <s v="Columbus"/>
    <s v="Westerville"/>
    <x v="8"/>
  </r>
  <r>
    <n v="3983"/>
    <s v="https://www.inc.com/profile/adapture"/>
    <s v="Adapture"/>
    <s v="http://adapture.com"/>
    <s v="38.1 Million"/>
    <n v="38100000"/>
    <n v="81.772599999999997"/>
    <s v="IT Services"/>
    <n v="17"/>
    <n v="19"/>
    <e v="#REF!"/>
    <n v="2013"/>
    <n v="2"/>
    <s v="Atlanta"/>
    <s v="Atlanta"/>
    <s v="Norcross"/>
    <x v="13"/>
  </r>
  <r>
    <n v="3984"/>
    <s v="https://www.inc.com/profile/credible-behavioral-health"/>
    <s v="Credible Behavioral Health"/>
    <s v="credibleinc.com"/>
    <s v="35.1 Million"/>
    <n v="35100000"/>
    <n v="81.726799999999997"/>
    <s v="Software"/>
    <n v="171"/>
    <n v="116"/>
    <e v="#REF!"/>
    <n v="2000"/>
    <n v="5"/>
    <s v="Washington, DC"/>
    <s v="Washington"/>
    <s v="Rockville"/>
    <x v="21"/>
  </r>
  <r>
    <n v="3985"/>
    <s v="https://www.inc.com/profile/connecticut-sealcoating"/>
    <s v="Connecticut Sealcoating"/>
    <s v="ctsealcoating.net"/>
    <s v="5.2 Million"/>
    <n v="5200000"/>
    <n v="81.690600000000003"/>
    <s v="Construction"/>
    <n v="42"/>
    <n v="11"/>
    <e v="#REF!"/>
    <n v="2009"/>
    <n v="1"/>
    <s v=""/>
    <s v="-"/>
    <s v="waterbury"/>
    <x v="28"/>
  </r>
  <r>
    <n v="3986"/>
    <s v="https://www.inc.com/profile/us-freight"/>
    <s v="US Freight"/>
    <s v="http://gousfreight.com"/>
    <s v="30.6 Million"/>
    <n v="30600000"/>
    <n v="81.613799999999998"/>
    <s v="Logistics &amp; Transportation"/>
    <n v="20"/>
    <n v="15"/>
    <e v="#REF!"/>
    <n v="2009"/>
    <n v="4"/>
    <s v="Cleveland"/>
    <s v="Cleveland"/>
    <s v="rocky river"/>
    <x v="8"/>
  </r>
  <r>
    <n v="3987"/>
    <s v="https://www.inc.com/profile/gsi-health"/>
    <s v="GSI Health"/>
    <s v="gsihealth.com"/>
    <s v="11.5 Million"/>
    <n v="11500000"/>
    <n v="81.572500000000005"/>
    <s v="Health"/>
    <n v="36"/>
    <n v="41"/>
    <e v="#REF!"/>
    <n v="2003"/>
    <n v="3"/>
    <s v="Philadelphia"/>
    <s v="Philadelphia"/>
    <s v="Philadelphia"/>
    <x v="4"/>
  </r>
  <r>
    <n v="3988"/>
    <s v="https://www.inc.com/profile/jones-sign-company"/>
    <s v="Jones Sign Company"/>
    <s v="jonessign.com"/>
    <s v="109.6 Million"/>
    <n v="109600000"/>
    <n v="81.560199999999995"/>
    <s v="Manufacturing"/>
    <n v="560"/>
    <n v="280"/>
    <e v="#REF!"/>
    <n v="1910"/>
    <n v="1"/>
    <s v=""/>
    <s v="-"/>
    <s v="De Pere"/>
    <x v="19"/>
  </r>
  <r>
    <n v="3989"/>
    <s v="https://www.inc.com/profile/north-terrace-property-management"/>
    <s v="North Terrace Property Management"/>
    <s v="northterrace.com"/>
    <s v="2.5 Million"/>
    <n v="2500000"/>
    <n v="81.539199999999994"/>
    <s v="Real Estate"/>
    <n v="20"/>
    <n v="8"/>
    <e v="#REF!"/>
    <n v="2005"/>
    <n v="1"/>
    <s v="Kansas City, MO-KS"/>
    <s v="Kansas City"/>
    <s v="Kansas City"/>
    <x v="32"/>
  </r>
  <r>
    <n v="3990"/>
    <s v="https://www.inc.com/profile/thorn-pest-solutions"/>
    <s v="Thorn Pest Solutions"/>
    <s v="thornservices.com"/>
    <s v="2 Million"/>
    <n v="2000000"/>
    <n v="81.454099999999997"/>
    <s v="Business Products &amp; Services"/>
    <n v="27"/>
    <n v="15"/>
    <e v="#REF!"/>
    <n v="2007"/>
    <n v="1"/>
    <s v="Provo-Orem, UT"/>
    <s v="Provo-Orem"/>
    <s v="Pleasant Grove"/>
    <x v="16"/>
  </r>
  <r>
    <n v="3991"/>
    <s v="https://www.inc.com/profile/land-info-worldwide-mapping"/>
    <s v="Land Info Worldwide Mapping"/>
    <s v="http://landinfo.com"/>
    <s v="4.1 Million"/>
    <n v="4099999.9999999995"/>
    <n v="81.443600000000004"/>
    <s v="Business Products &amp; Services"/>
    <n v="6"/>
    <n v="6"/>
    <e v="#REF!"/>
    <n v="2004"/>
    <n v="1"/>
    <s v="Denver"/>
    <s v="Denver"/>
    <s v="Castle Pines"/>
    <x v="10"/>
  </r>
  <r>
    <n v="3992"/>
    <s v="https://www.inc.com/profile/triage-medical-staffing"/>
    <s v="Triage Medical Staffing"/>
    <s v="triagestaff.com"/>
    <s v="82.8 Million"/>
    <n v="82800000"/>
    <n v="81.333799999999997"/>
    <s v="Health"/>
    <n v="657"/>
    <n v="333"/>
    <e v="#REF!"/>
    <n v="2006"/>
    <n v="4"/>
    <s v="Omaha-Council Bluffs, NE-IA"/>
    <s v="Omaha-Council Bluffs"/>
    <s v="Omaha"/>
    <x v="35"/>
  </r>
  <r>
    <n v="3993"/>
    <s v="https://www.inc.com/profile/global-data-vault"/>
    <s v="Global Data Vault"/>
    <s v="globaldatavault.com"/>
    <s v="2.8 Million"/>
    <n v="2800000"/>
    <n v="81.324299999999994"/>
    <s v="IT Services"/>
    <n v="10"/>
    <n v="7"/>
    <e v="#REF!"/>
    <n v="2004"/>
    <n v="1"/>
    <s v="Dallas"/>
    <s v="Dallas"/>
    <s v="Dallas"/>
    <x v="2"/>
  </r>
  <r>
    <n v="3994"/>
    <s v="https://www.inc.com/profile/boost-payment-solutions"/>
    <s v="Boost Payment Solutions"/>
    <s v="boostb2b.com"/>
    <s v="4.3 Million"/>
    <n v="4300000"/>
    <n v="81.303200000000004"/>
    <s v="Financial Services"/>
    <n v="32"/>
    <n v="12"/>
    <e v="#REF!"/>
    <n v="2009"/>
    <n v="1"/>
    <s v="New York City"/>
    <s v="New York City"/>
    <s v="New York"/>
    <x v="12"/>
  </r>
  <r>
    <n v="3995"/>
    <s v="https://www.inc.com/profile/smart-chemical-services"/>
    <s v="Smart Chemical Services"/>
    <s v="smartchemical.com"/>
    <s v="76.1 Million"/>
    <n v="76100000"/>
    <n v="81.244100000000003"/>
    <s v="Energy"/>
    <n v="225"/>
    <n v="117"/>
    <e v="#REF!"/>
    <n v="2008"/>
    <n v="3"/>
    <s v=""/>
    <s v="-"/>
    <s v="Amarillo"/>
    <x v="2"/>
  </r>
  <r>
    <n v="3996"/>
    <s v="https://www.inc.com/profile/kanda-software"/>
    <s v="Kanda Software"/>
    <s v="kandasoft.com"/>
    <s v="11.7 Million"/>
    <n v="11700000"/>
    <n v="81.220500000000001"/>
    <s v="Software"/>
    <n v="600"/>
    <n v="500"/>
    <e v="#REF!"/>
    <n v="1993"/>
    <n v="4"/>
    <s v="Boston"/>
    <s v="Boston"/>
    <s v="Newton"/>
    <x v="24"/>
  </r>
  <r>
    <n v="3997"/>
    <s v="https://www.inc.com/profile/tender-belly"/>
    <s v="Tender Belly"/>
    <s v="tenderbelly.com"/>
    <s v="11.1 Million"/>
    <n v="11100000"/>
    <n v="81.2059"/>
    <s v="Food &amp; Beverage"/>
    <n v="22"/>
    <n v="10"/>
    <e v="#REF!"/>
    <n v="2010"/>
    <n v="5"/>
    <s v="Denver"/>
    <s v="Denver"/>
    <s v="Denver"/>
    <x v="10"/>
  </r>
  <r>
    <n v="3998"/>
    <s v="https://www.inc.com/profile/red-group"/>
    <s v="RED Group"/>
    <s v="http://redgroup-llc.com"/>
    <s v="2.2 Million"/>
    <n v="2200000"/>
    <n v="81.196899999999999"/>
    <s v="Engineering"/>
    <n v="11"/>
    <n v="7"/>
    <e v="#REF!"/>
    <n v="2006"/>
    <n v="1"/>
    <s v=""/>
    <s v="-"/>
    <s v="New Orleans"/>
    <x v="38"/>
  </r>
  <r>
    <n v="3999"/>
    <s v="https://www.inc.com/profile/syncshow"/>
    <s v="SyncShow"/>
    <s v="syncshow.com"/>
    <s v="2.5 Million"/>
    <n v="2500000"/>
    <n v="81.193799999999996"/>
    <s v="Advertising &amp; Marketing"/>
    <n v="23"/>
    <n v="15"/>
    <e v="#REF!"/>
    <n v="2002"/>
    <n v="2"/>
    <s v="Cleveland"/>
    <s v="Cleveland"/>
    <s v="Rocky River"/>
    <x v="8"/>
  </r>
  <r>
    <n v="4000"/>
    <s v="https://www.inc.com/profile/access-information-management"/>
    <s v="Access Information Management"/>
    <s v="accesscorp.com"/>
    <s v="348.1 Million"/>
    <n v="348100000"/>
    <n v="81.154700000000005"/>
    <s v="IT Management"/>
    <n v="2144"/>
    <n v="1355"/>
    <e v="#REF!"/>
    <n v="2004"/>
    <n v="11"/>
    <s v="Boston"/>
    <s v="Boston"/>
    <s v="Woburn"/>
    <x v="24"/>
  </r>
  <r>
    <n v="4001"/>
    <s v="https://www.inc.com/profile/nfi-industries"/>
    <s v="NFI Industries"/>
    <s v="nfiindustries.com"/>
    <s v="2 Billion"/>
    <n v="2000000"/>
    <n v="81.140699999999995"/>
    <s v="Logistics &amp; Transportation"/>
    <n v="10600"/>
    <n v="8100"/>
    <e v="#REF!"/>
    <n v="1932"/>
    <n v="1"/>
    <s v="Philadelphia"/>
    <s v="Philadelphia"/>
    <s v="Cher"/>
    <x v="6"/>
  </r>
  <r>
    <n v="4002"/>
    <s v="https://www.inc.com/profile/referralexchange"/>
    <s v="ReferralExchange"/>
    <s v="referralexchange.com"/>
    <s v="32.3 Million"/>
    <n v="32299999.999999996"/>
    <n v="81.133099999999999"/>
    <s v="Real Estate"/>
    <n v="140"/>
    <n v="95"/>
    <e v="#REF!"/>
    <n v="2005"/>
    <n v="2"/>
    <s v="San Francisco"/>
    <s v="San Francisco"/>
    <s v="San Francisco"/>
    <x v="9"/>
  </r>
  <r>
    <n v="4003"/>
    <s v="https://www.inc.com/profile/mindgrub-technologies"/>
    <s v="Mindgrub Technologies"/>
    <s v="mindgrub.com"/>
    <s v="8.5 Million"/>
    <n v="8500000"/>
    <n v="81.132300000000001"/>
    <s v="Software"/>
    <n v="76"/>
    <n v="48"/>
    <e v="#REF!"/>
    <n v="2002"/>
    <n v="7"/>
    <s v="Baltimore"/>
    <s v="Baltimore"/>
    <s v="Baltimore"/>
    <x v="21"/>
  </r>
  <r>
    <n v="4004"/>
    <s v="https://www.inc.com/profile/nte-energy"/>
    <s v="NTE Energy"/>
    <s v="nteenergy.com"/>
    <s v="23.4 Million"/>
    <n v="23400000"/>
    <n v="81.118700000000004"/>
    <s v="Energy"/>
    <n v="28"/>
    <n v="21"/>
    <e v="#REF!"/>
    <n v="2009"/>
    <n v="6"/>
    <s v="Jacksonville, FL"/>
    <s v="Jacksonville"/>
    <s v="St. Augustine"/>
    <x v="5"/>
  </r>
  <r>
    <n v="4005"/>
    <s v="https://www.inc.com/profile/starnes-media"/>
    <s v="Starnes Media"/>
    <s v="starnes.media"/>
    <s v="4 Million"/>
    <n v="4000000"/>
    <n v="81.069500000000005"/>
    <s v="Media"/>
    <n v="32"/>
    <n v="17"/>
    <e v="#REF!"/>
    <n v="2008"/>
    <n v="4"/>
    <s v="Birmingham, AL"/>
    <s v="Birmingham"/>
    <s v="Birmingham"/>
    <x v="23"/>
  </r>
  <r>
    <n v="4006"/>
    <s v="https://www.inc.com/profile/impekable"/>
    <s v="Impekable"/>
    <s v="impekable.com"/>
    <s v="2.6 Million"/>
    <n v="2600000"/>
    <n v="81.057100000000005"/>
    <s v="Software"/>
    <n v="35"/>
    <n v="17"/>
    <e v="#REF!"/>
    <n v="2012"/>
    <n v="2"/>
    <s v="San Jose"/>
    <s v="San Jose"/>
    <s v="San Jose"/>
    <x v="9"/>
  </r>
  <r>
    <n v="4007"/>
    <s v="https://www.inc.com/profile/ccs-technology-group"/>
    <s v="CCS Technology Group"/>
    <s v="ccstechnologygroup.com"/>
    <s v="3.3 Million"/>
    <n v="3300000"/>
    <n v="81.054500000000004"/>
    <s v="IT Management"/>
    <n v="19"/>
    <n v="10"/>
    <e v="#REF!"/>
    <n v="2013"/>
    <n v="2"/>
    <s v="Chicago"/>
    <s v="Chicago"/>
    <s v="Rolling Meadows"/>
    <x v="27"/>
  </r>
  <r>
    <n v="4008"/>
    <s v="https://www.inc.com/profile/trillion-technology-solutions"/>
    <s v="Trillion Technology Solutions"/>
    <s v="ttsiglobal.com"/>
    <s v="9 Million"/>
    <n v="9000000"/>
    <n v="81.023300000000006"/>
    <s v="IT System Development"/>
    <n v="100"/>
    <n v="60"/>
    <e v="#REF!"/>
    <n v="2004"/>
    <n v="2"/>
    <s v="Washington, DC"/>
    <s v="Washington"/>
    <s v="Reston"/>
    <x v="7"/>
  </r>
  <r>
    <n v="4009"/>
    <s v="https://www.inc.com/profile/mark-it-express"/>
    <s v="Mark-it Express"/>
    <s v="mark-itexpress.com"/>
    <s v="37.7 Million"/>
    <n v="37700000"/>
    <n v="81.022599999999997"/>
    <s v="Logistics &amp; Transportation"/>
    <n v="50"/>
    <n v="32"/>
    <e v="#REF!"/>
    <n v="2009"/>
    <n v="4"/>
    <s v="Chicago"/>
    <s v="Chicago"/>
    <s v="Lemont"/>
    <x v="27"/>
  </r>
  <r>
    <n v="4010"/>
    <s v="https://www.inc.com/profile/getwireless"/>
    <s v="GetWireless"/>
    <s v="getwirelessllc.com"/>
    <s v="67 Million"/>
    <n v="67000000"/>
    <n v="81.000600000000006"/>
    <s v="Telecommunications"/>
    <n v="40"/>
    <n v="20"/>
    <e v="#REF!"/>
    <n v="2001"/>
    <n v="9"/>
    <s v="Minneapolis"/>
    <s v="Minneapolis"/>
    <s v="Eden Prairie"/>
    <x v="22"/>
  </r>
  <r>
    <n v="4011"/>
    <s v="https://www.inc.com/profile/rentex-audio-visual-computer-rentals"/>
    <s v="Rentex Audio Visual &amp; Computer Rentals"/>
    <s v="rentex.com"/>
    <s v="57.7 Million"/>
    <n v="57700000"/>
    <n v="80.971400000000003"/>
    <s v="Computer Hardware"/>
    <n v="350"/>
    <n v="148"/>
    <e v="#REF!"/>
    <n v="1980"/>
    <n v="6"/>
    <s v="Boston"/>
    <s v="Boston"/>
    <s v="Canton"/>
    <x v="24"/>
  </r>
  <r>
    <n v="4012"/>
    <s v="https://www.inc.com/profile/infogressive"/>
    <s v="Infogressive"/>
    <s v="infogressive.com"/>
    <s v="3.7 Million"/>
    <n v="3700000"/>
    <n v="80.959800000000001"/>
    <s v="Security"/>
    <n v="25"/>
    <n v="14"/>
    <e v="#REF!"/>
    <n v="2006"/>
    <n v="3"/>
    <s v=""/>
    <s v="-"/>
    <s v="Lincoln"/>
    <x v="35"/>
  </r>
  <r>
    <n v="4013"/>
    <s v="https://www.inc.com/profile/swanktekinc"/>
    <s v="Swanktek"/>
    <s v="http://swanktek.com"/>
    <s v="24.2 Million"/>
    <n v="24200000"/>
    <n v="80.923900000000003"/>
    <s v="IT Services"/>
    <n v="185"/>
    <n v="90"/>
    <e v="#REF!"/>
    <n v="2006"/>
    <n v="1"/>
    <s v="New York City"/>
    <s v="New York City"/>
    <s v="Nutley"/>
    <x v="6"/>
  </r>
  <r>
    <n v="4014"/>
    <s v="https://www.inc.com/profile/annkissam"/>
    <s v="Annkissam"/>
    <s v="annkissam.com"/>
    <s v="7.2 Million"/>
    <n v="7200000"/>
    <n v="80.786600000000007"/>
    <s v="Software"/>
    <n v="55"/>
    <n v="41"/>
    <e v="#REF!"/>
    <n v="2007"/>
    <n v="3"/>
    <s v="Boston"/>
    <s v="Boston"/>
    <s v="Boston"/>
    <x v="24"/>
  </r>
  <r>
    <n v="4015"/>
    <s v="https://www.inc.com/profile/kaufman-development"/>
    <s v="Kaufman Development"/>
    <s v="livekaufman.com"/>
    <s v="21.6 Million"/>
    <n v="21600000"/>
    <n v="80.781599999999997"/>
    <s v="Real Estate"/>
    <n v="50"/>
    <n v="26"/>
    <e v="#REF!"/>
    <n v="2011"/>
    <n v="4"/>
    <s v="Columbus, OH"/>
    <s v="Columbus"/>
    <s v="Columbus"/>
    <x v="8"/>
  </r>
  <r>
    <n v="4016"/>
    <s v="https://www.inc.com/profile/tempco-glass-fabrication"/>
    <s v="Tempco Glass Fabrication"/>
    <s v="tempcoglass.com"/>
    <s v="7.5 Million"/>
    <n v="7500000"/>
    <n v="80.78"/>
    <s v="Manufacturing"/>
    <n v="57"/>
    <n v="35"/>
    <e v="#REF!"/>
    <n v="2013"/>
    <n v="1"/>
    <s v="New York City"/>
    <s v="New York City"/>
    <s v="Flushing"/>
    <x v="12"/>
  </r>
  <r>
    <n v="4017"/>
    <s v="https://www.inc.com/profile/medspeed"/>
    <s v="MedSpeed"/>
    <s v="medspeed.com"/>
    <s v="108.4 Million"/>
    <n v="108400000"/>
    <n v="80.766900000000007"/>
    <s v="Health"/>
    <n v="2123"/>
    <n v="1227"/>
    <e v="#REF!"/>
    <n v="1999"/>
    <n v="3"/>
    <s v="Chicago"/>
    <s v="Chicago"/>
    <s v="Elmhurst"/>
    <x v="27"/>
  </r>
  <r>
    <n v="4018"/>
    <s v="https://www.inc.com/profile/evolve-ip"/>
    <s v="Evolve IP"/>
    <s v="evolveip.net"/>
    <s v="106 Million"/>
    <n v="106000000"/>
    <n v="80.759"/>
    <s v="IT System Development"/>
    <n v="400"/>
    <n v="207"/>
    <e v="#REF!"/>
    <n v="2007"/>
    <n v="7"/>
    <s v="Philadelphia"/>
    <s v="Philadelphia"/>
    <s v="Wayne"/>
    <x v="4"/>
  </r>
  <r>
    <n v="4019"/>
    <s v="https://www.inc.com/profile/davenport-theatrical-enterprises"/>
    <s v="Davenport Theatrical Enterprises"/>
    <s v="davenporttheatrical.com"/>
    <s v="3.3 Million"/>
    <n v="3300000"/>
    <n v="80.752300000000005"/>
    <s v="Media"/>
    <n v="10"/>
    <n v="12"/>
    <e v="#REF!"/>
    <n v="2004"/>
    <n v="1"/>
    <s v="New York City"/>
    <s v="New York City"/>
    <s v="New York"/>
    <x v="12"/>
  </r>
  <r>
    <n v="4020"/>
    <s v="https://www.inc.com/profile/fractl"/>
    <s v="Fractl"/>
    <s v="frac.tl"/>
    <s v="7.8 Million"/>
    <n v="7800000"/>
    <n v="80.723699999999994"/>
    <s v="Advertising &amp; Marketing"/>
    <n v="100"/>
    <n v="57"/>
    <e v="#REF!"/>
    <n v="2012"/>
    <n v="2"/>
    <s v="Miami"/>
    <s v="Miami"/>
    <s v="Delray Beach"/>
    <x v="5"/>
  </r>
  <r>
    <n v="4021"/>
    <s v="https://www.inc.com/profile/simeio-solutions"/>
    <s v="Simeio Solutions"/>
    <s v="simeiosolutions.com"/>
    <s v="51.5 Million"/>
    <n v="51500000"/>
    <n v="80.691800000000001"/>
    <s v="Security"/>
    <n v="476"/>
    <n v="232"/>
    <e v="#REF!"/>
    <n v="2007"/>
    <n v="3"/>
    <s v="Atlanta"/>
    <s v="Atlanta"/>
    <s v="Atlanta"/>
    <x v="13"/>
  </r>
  <r>
    <n v="4022"/>
    <s v="https://www.inc.com/profile/homespec-basementfix"/>
    <s v="HomeSpec BasementFix"/>
    <s v="basementfix.com"/>
    <s v="6.2 Million"/>
    <n v="6200000"/>
    <n v="80.657600000000002"/>
    <s v="Construction"/>
    <n v="56"/>
    <n v="40"/>
    <e v="#REF!"/>
    <n v="1994"/>
    <n v="3"/>
    <s v="Detroit"/>
    <s v="Detroit"/>
    <s v="Westland"/>
    <x v="20"/>
  </r>
  <r>
    <n v="4023"/>
    <s v="https://www.inc.com/profile/brilliant-ink"/>
    <s v="Brilliant Ink"/>
    <s v="brilliantink.com"/>
    <s v="2.6 Million"/>
    <n v="2600000"/>
    <n v="80.610299999999995"/>
    <s v="Business Products &amp; Services"/>
    <n v="10"/>
    <n v="6"/>
    <e v="#REF!"/>
    <n v="2008"/>
    <n v="1"/>
    <s v="New York City"/>
    <s v="New York City"/>
    <s v="New York"/>
    <x v="12"/>
  </r>
  <r>
    <n v="4024"/>
    <s v="https://www.inc.com/profile/smg"/>
    <s v="SMG"/>
    <s v="http://sunflowermg.com"/>
    <s v="2.9 Million"/>
    <n v="2900000"/>
    <n v="80.576499999999996"/>
    <s v="Health"/>
    <n v="9"/>
    <n v="6"/>
    <e v="#REF!"/>
    <n v="2010"/>
    <n v="1"/>
    <s v=""/>
    <s v="-"/>
    <s v="Charleston"/>
    <x v="47"/>
  </r>
  <r>
    <n v="4025"/>
    <s v="https://www.inc.com/profile/clarity-partners"/>
    <s v="Clarity Partners"/>
    <s v="claritypartners.com"/>
    <s v="27.7 Million"/>
    <n v="27700000"/>
    <n v="80.562399999999997"/>
    <s v="IT System Development"/>
    <n v="150"/>
    <n v="105"/>
    <e v="#REF!"/>
    <n v="2004"/>
    <n v="7"/>
    <s v="Chicago"/>
    <s v="Chicago"/>
    <s v="Chicago"/>
    <x v="27"/>
  </r>
  <r>
    <n v="4026"/>
    <s v="https://www.inc.com/profile/lewis-price-associates"/>
    <s v="Lewis-Price &amp; Associates"/>
    <s v="lewisprice.com"/>
    <s v="12.8 Million"/>
    <n v="12800000"/>
    <n v="80.526499999999999"/>
    <s v="Human Resources"/>
    <n v="99"/>
    <n v="53"/>
    <e v="#REF!"/>
    <n v="2003"/>
    <n v="1"/>
    <s v="Washington, DC"/>
    <s v="Washington"/>
    <s v="McLean"/>
    <x v="7"/>
  </r>
  <r>
    <n v="4027"/>
    <s v="https://www.inc.com/profile/sceptre-hospitality-resources-shr"/>
    <s v="Sceptre Hospitality Resources (SHR)"/>
    <s v="shr.global"/>
    <s v="11.6 Million"/>
    <n v="11600000"/>
    <n v="80.520899999999997"/>
    <s v="Travel &amp; Hospitality"/>
    <n v="90"/>
    <n v="45"/>
    <e v="#REF!"/>
    <n v="1987"/>
    <n v="7"/>
    <s v="Houston"/>
    <s v="Houston"/>
    <s v="Houston"/>
    <x v="2"/>
  </r>
  <r>
    <n v="4028"/>
    <s v="https://www.inc.com/profile/intelliware"/>
    <s v="IntelliWare"/>
    <s v="intelliwaresystems.com"/>
    <s v="34 Million"/>
    <n v="34000000"/>
    <n v="80.5137"/>
    <s v="Government Services"/>
    <n v="221"/>
    <n v="122"/>
    <e v="#REF!"/>
    <n v="2005"/>
    <n v="3"/>
    <s v="Washington, DC"/>
    <s v="Washington"/>
    <s v="Fredericksburg"/>
    <x v="7"/>
  </r>
  <r>
    <n v="4029"/>
    <s v="https://www.inc.com/profile/express-logistics"/>
    <s v="Express Logistics"/>
    <s v="exp-logistics.com"/>
    <s v="40.7 Million"/>
    <n v="40700000"/>
    <n v="80.510400000000004"/>
    <s v="Logistics &amp; Transportation"/>
    <n v="75"/>
    <n v="43"/>
    <e v="#REF!"/>
    <n v="2013"/>
    <n v="3"/>
    <s v="Des Moines, IA"/>
    <s v="Des Moines"/>
    <s v="Waukee"/>
    <x v="41"/>
  </r>
  <r>
    <n v="4030"/>
    <s v="https://www.inc.com/profile/hostekcom"/>
    <s v="Hostek.com"/>
    <s v="hostek.com"/>
    <s v="7.5 Million"/>
    <n v="7500000"/>
    <n v="80.454999999999998"/>
    <s v="IT Management"/>
    <n v="46"/>
    <n v="33"/>
    <e v="#REF!"/>
    <n v="1998"/>
    <n v="2"/>
    <s v="Tulsa, OK"/>
    <s v="Tulsa"/>
    <s v="Tulsa"/>
    <x v="42"/>
  </r>
  <r>
    <n v="4031"/>
    <s v="https://www.inc.com/profile/exit-technologies"/>
    <s v="ExIT Technologies"/>
    <s v="exittechnologies.com"/>
    <s v="6.5 Million"/>
    <n v="6500000"/>
    <n v="80.389099999999999"/>
    <s v="Computer Hardware"/>
    <n v="17"/>
    <n v="10"/>
    <e v="#REF!"/>
    <n v="1989"/>
    <n v="2"/>
    <s v=""/>
    <s v="-"/>
    <s v="Naples"/>
    <x v="5"/>
  </r>
  <r>
    <n v="4032"/>
    <s v="https://www.inc.com/profile/jarrett-logistics-systems"/>
    <s v="Jarrett Logistics Systems"/>
    <s v="jarrettlogistics.com"/>
    <s v="119.4 Million"/>
    <n v="119400000"/>
    <n v="80.310699999999997"/>
    <s v="Logistics &amp; Transportation"/>
    <n v="131"/>
    <n v="77"/>
    <e v="#REF!"/>
    <n v="1999"/>
    <n v="14"/>
    <s v=""/>
    <s v="-"/>
    <s v="Orrville"/>
    <x v="8"/>
  </r>
  <r>
    <n v="4033"/>
    <s v="https://www.inc.com/profile/cadenza-innovation"/>
    <s v="Cadenza Innovation"/>
    <s v="cadenzainnovation.com"/>
    <s v="3.3 Million"/>
    <n v="3300000"/>
    <n v="80.282899999999998"/>
    <s v="Energy"/>
    <n v="26"/>
    <n v="10"/>
    <e v="#REF!"/>
    <n v="2012"/>
    <n v="1"/>
    <s v="Bridgeport-Stamford-Norwalk, CT"/>
    <s v="Bridgeport-Stamford-Norwalk"/>
    <s v="Bethel"/>
    <x v="28"/>
  </r>
  <r>
    <n v="4034"/>
    <s v="https://www.inc.com/profile/acuity-systems"/>
    <s v="Acuity Systems"/>
    <s v="acuitys.com"/>
    <s v="10.9 Million"/>
    <n v="10900000"/>
    <n v="80.232799999999997"/>
    <s v="IT System Development"/>
    <n v="20"/>
    <n v="13"/>
    <e v="#REF!"/>
    <n v="2010"/>
    <n v="2"/>
    <s v="Washington, DC"/>
    <s v="Washington"/>
    <s v="Herndon"/>
    <x v="7"/>
  </r>
  <r>
    <n v="4035"/>
    <s v="https://www.inc.com/profile/brothers-international-desserts"/>
    <s v="Brothers International Desserts"/>
    <s v="brothersdesserts.com"/>
    <s v="38.8 Million"/>
    <n v="38800000"/>
    <n v="80.228899999999996"/>
    <s v="Food &amp; Beverage"/>
    <n v="180"/>
    <n v="135"/>
    <e v="#REF!"/>
    <n v="1973"/>
    <n v="1"/>
    <s v="Los Angeles"/>
    <s v="Los Angeles"/>
    <s v="Santa Ana"/>
    <x v="9"/>
  </r>
  <r>
    <n v="4036"/>
    <s v="https://www.inc.com/profile/vitality-medical"/>
    <s v="Vitality Medical"/>
    <s v="vitalitymedical.com"/>
    <s v="33.8 Million"/>
    <n v="33800000"/>
    <n v="80.211100000000002"/>
    <s v="Health"/>
    <n v="47"/>
    <n v="27"/>
    <e v="#REF!"/>
    <n v="2000"/>
    <n v="6"/>
    <s v="Salt Lake City"/>
    <s v="Salt Lake City"/>
    <s v="COTTONWD HTS"/>
    <x v="16"/>
  </r>
  <r>
    <n v="4037"/>
    <s v="https://www.inc.com/profile/legitscript"/>
    <s v="LegitScript"/>
    <s v="legitscript.com"/>
    <s v="14.7 Million"/>
    <n v="14700000"/>
    <n v="80.122299999999996"/>
    <s v="Business Products &amp; Services"/>
    <n v="104"/>
    <n v="56"/>
    <e v="#REF!"/>
    <n v="2007"/>
    <n v="1"/>
    <s v=""/>
    <s v="-"/>
    <s v="Portland"/>
    <x v="40"/>
  </r>
  <r>
    <n v="4038"/>
    <s v="https://www.inc.com/profile/flores-financial-services"/>
    <s v="Flores Financial Services"/>
    <s v="flores-financial.com"/>
    <s v="5.5 Million"/>
    <n v="5500000"/>
    <n v="80.110900000000001"/>
    <s v="Business Products &amp; Services"/>
    <n v="91"/>
    <n v="55"/>
    <e v="#REF!"/>
    <n v="1982"/>
    <n v="1"/>
    <s v="San Diego"/>
    <s v="San Diego"/>
    <s v="Santee"/>
    <x v="9"/>
  </r>
  <r>
    <n v="4039"/>
    <s v="https://www.inc.com/profile/the-heyl-group-at-keller-williams"/>
    <s v="The Heyl Group at Keller Williams"/>
    <s v="heylrealestate.com"/>
    <s v="4.4 Million"/>
    <n v="4400000"/>
    <n v="80.066199999999995"/>
    <s v="Real Estate"/>
    <n v="13"/>
    <n v="10"/>
    <e v="#REF!"/>
    <n v="2010"/>
    <n v="5"/>
    <s v="Austin"/>
    <s v="Austin"/>
    <s v="Austin"/>
    <x v="2"/>
  </r>
  <r>
    <n v="4040"/>
    <s v="https://www.inc.com/profile/atis-elevator-inspections"/>
    <s v="ATIS Elevator Inspections"/>
    <s v="atis.com"/>
    <s v="10.3 Million"/>
    <n v="10300000"/>
    <n v="80.058400000000006"/>
    <s v="Business Products &amp; Services"/>
    <n v="142"/>
    <n v="87"/>
    <e v="#REF!"/>
    <n v="2013"/>
    <n v="2"/>
    <s v="St. Louis, MO-IL"/>
    <s v="St. Louis"/>
    <s v="St. Louis"/>
    <x v="32"/>
  </r>
  <r>
    <n v="4041"/>
    <s v="https://www.inc.com/profile/innovative-commercial-environments"/>
    <s v="Innovative Commercial Environments"/>
    <s v="icesd.com"/>
    <s v="10.3 Million"/>
    <n v="10300000"/>
    <n v="80.050299999999993"/>
    <s v="Business Products &amp; Services"/>
    <n v="22"/>
    <n v="11"/>
    <e v="#REF!"/>
    <n v="2006"/>
    <n v="6"/>
    <s v="San Diego"/>
    <s v="San Diego"/>
    <s v="San Diego"/>
    <x v="9"/>
  </r>
  <r>
    <n v="4042"/>
    <s v="https://www.inc.com/profile/sonwil-distribution-and-logistics"/>
    <s v="Sonwil Distribution and Logistics"/>
    <s v="sonwil.com"/>
    <s v="85.3 Million"/>
    <n v="85300000"/>
    <n v="80.028400000000005"/>
    <s v="Logistics &amp; Transportation"/>
    <n v="700"/>
    <n v="450"/>
    <e v="#REF!"/>
    <n v="1962"/>
    <n v="1"/>
    <s v=""/>
    <s v="-"/>
    <s v="Buffalo"/>
    <x v="12"/>
  </r>
  <r>
    <n v="4043"/>
    <s v="https://www.inc.com/profile/dots"/>
    <s v="Dots"/>
    <s v="dots.co"/>
    <s v="27 Million"/>
    <n v="27000000"/>
    <n v="80"/>
    <s v="Consumer Products &amp; Services"/>
    <n v="56"/>
    <n v="38"/>
    <e v="#REF!"/>
    <n v="2013"/>
    <n v="1"/>
    <s v="New York City"/>
    <s v="New York City"/>
    <s v="Brooklyn"/>
    <x v="12"/>
  </r>
  <r>
    <n v="4044"/>
    <s v="https://www.inc.com/profile/barrett-distribution-centers"/>
    <s v="Barrett Distribution Centers"/>
    <s v="barrettdistribution.com"/>
    <s v="110.9 Million"/>
    <n v="110900000"/>
    <n v="79.998699999999999"/>
    <s v="Logistics &amp; Transportation"/>
    <n v="570"/>
    <n v="340"/>
    <e v="#REF!"/>
    <n v="1941"/>
    <n v="11"/>
    <s v="Boston"/>
    <s v="Boston"/>
    <s v="Franklin"/>
    <x v="24"/>
  </r>
  <r>
    <n v="4045"/>
    <s v="https://www.inc.com/profile/verity-commercial"/>
    <s v="Verity Commercial"/>
    <s v="http://veritycommercial.com"/>
    <s v="4.1 Million"/>
    <n v="4099999.9999999995"/>
    <n v="79.998099999999994"/>
    <s v="Real Estate"/>
    <n v="19"/>
    <n v="16"/>
    <e v="#REF!"/>
    <n v="2010"/>
    <n v="3"/>
    <s v="Washington, DC"/>
    <s v="Washington"/>
    <s v="Reston"/>
    <x v="7"/>
  </r>
  <r>
    <n v="4046"/>
    <s v="https://www.inc.com/profile/bevilacqua-research"/>
    <s v="Bevilacqua Research"/>
    <s v="brc2.com"/>
    <s v="52.6 Million"/>
    <n v="52600000"/>
    <n v="79.978300000000004"/>
    <s v="Government Services"/>
    <n v="316"/>
    <n v="196"/>
    <e v="#REF!"/>
    <n v="1992"/>
    <n v="8"/>
    <s v="Huntsville, AL"/>
    <s v="Huntsville"/>
    <s v="Huntsville"/>
    <x v="23"/>
  </r>
  <r>
    <n v="4047"/>
    <s v="https://www.inc.com/profile/timos-air-conditioning-heating"/>
    <s v="Timo's Air Conditioning &amp; Heating"/>
    <s v="timos.com"/>
    <s v="6.1 Million"/>
    <n v="6100000"/>
    <n v="79.970600000000005"/>
    <s v="Construction"/>
    <n v="30"/>
    <n v="15"/>
    <e v="#REF!"/>
    <n v="1998"/>
    <n v="3"/>
    <s v="Inland Empire, CA"/>
    <s v="Inland Empire"/>
    <s v="Thousand Palms"/>
    <x v="9"/>
  </r>
  <r>
    <n v="4048"/>
    <s v="https://www.inc.com/profile/symmetrix-solutions"/>
    <s v="Symmetrix Solutions"/>
    <s v="http://symxsol.com"/>
    <s v="8.6 Million"/>
    <n v="8600000"/>
    <n v="79.900099999999995"/>
    <s v="IT Management"/>
    <n v="49"/>
    <n v="32"/>
    <e v="#REF!"/>
    <n v="2012"/>
    <n v="2"/>
    <s v="Denver"/>
    <s v="Denver"/>
    <s v="Greenwood Village"/>
    <x v="10"/>
  </r>
  <r>
    <n v="4049"/>
    <s v="https://www.inc.com/profile/wizehive"/>
    <s v="WizeHive"/>
    <s v="wizehive.com"/>
    <s v="4.6 Million"/>
    <n v="4600000"/>
    <n v="79.798100000000005"/>
    <s v="Software"/>
    <n v="50"/>
    <n v="27"/>
    <e v="#REF!"/>
    <n v="2008"/>
    <n v="1"/>
    <s v="Philadelphia"/>
    <s v="Philadelphia"/>
    <s v="Conshohocken"/>
    <x v="4"/>
  </r>
  <r>
    <n v="4050"/>
    <s v="https://www.inc.com/profile/aec-group"/>
    <s v="AEC Group"/>
    <s v="aecgroup.com"/>
    <s v="97.7 Million"/>
    <n v="97700000"/>
    <n v="79.758899999999997"/>
    <s v="IT Services"/>
    <n v="123"/>
    <n v="127"/>
    <e v="#REF!"/>
    <n v="1992"/>
    <n v="4"/>
    <s v="Pittsburgh, PA"/>
    <s v="Pittsburgh"/>
    <s v="Oakdale"/>
    <x v="4"/>
  </r>
  <r>
    <n v="4051"/>
    <s v="https://www.inc.com/profile/learn-on-demand-systems"/>
    <s v="Learn on Demand Systems"/>
    <s v="learnondemandsystems.com"/>
    <s v="10.9 Million"/>
    <n v="10900000"/>
    <n v="79.739199999999997"/>
    <s v="Business Products &amp; Services"/>
    <n v="53"/>
    <n v="25"/>
    <e v="#REF!"/>
    <n v="2004"/>
    <n v="1"/>
    <s v="Tampa"/>
    <s v="Tampa"/>
    <s v="New Port Richey"/>
    <x v="5"/>
  </r>
  <r>
    <n v="4052"/>
    <s v="https://www.inc.com/profile/cenero"/>
    <s v="Cenero"/>
    <s v="cenero.com"/>
    <s v="50.2 Million"/>
    <n v="50200000"/>
    <n v="79.6661"/>
    <s v="Business Products &amp; Services"/>
    <n v="203"/>
    <n v="101"/>
    <e v="#REF!"/>
    <n v="2000"/>
    <n v="6"/>
    <s v="Philadelphia"/>
    <s v="Philadelphia"/>
    <s v="Malvern"/>
    <x v="4"/>
  </r>
  <r>
    <n v="4053"/>
    <s v="https://www.inc.com/profile/proven-it"/>
    <s v="Proven IT"/>
    <s v="provenit.com"/>
    <s v="60.9 Million"/>
    <n v="60900000"/>
    <n v="79.617999999999995"/>
    <s v="Business Products &amp; Services"/>
    <n v="254"/>
    <n v="134"/>
    <e v="#REF!"/>
    <n v="2003"/>
    <n v="5"/>
    <s v="Chicago"/>
    <s v="Chicago"/>
    <s v="Tinley Park"/>
    <x v="27"/>
  </r>
  <r>
    <n v="4054"/>
    <s v="https://www.inc.com/profile/advanced-rpo"/>
    <s v="Advanced RPO"/>
    <s v="advancedrpo.com"/>
    <s v="6 Million"/>
    <n v="6000000"/>
    <n v="79.559399999999997"/>
    <s v="Human Resources"/>
    <n v="70"/>
    <n v="31"/>
    <e v="#REF!"/>
    <n v="2007"/>
    <n v="1"/>
    <s v="Chicago"/>
    <s v="Chicago"/>
    <s v="Chicago"/>
    <x v="27"/>
  </r>
  <r>
    <n v="4055"/>
    <s v="https://www.inc.com/profile/eguard-technology-services"/>
    <s v="eGuard Technology Services"/>
    <s v="eguardtech.com"/>
    <s v="3.5 Million"/>
    <n v="3500000"/>
    <n v="79.523399999999995"/>
    <s v="IT Services"/>
    <n v="21"/>
    <n v="13"/>
    <e v="#REF!"/>
    <n v="2007"/>
    <n v="1"/>
    <s v="Washington, DC"/>
    <s v="Washington"/>
    <s v="Washington"/>
    <x v="34"/>
  </r>
  <r>
    <n v="4056"/>
    <s v="https://www.inc.com/profile/poo~pourri"/>
    <s v="Poo~Pourri"/>
    <s v="poopourri.com"/>
    <s v="59.4 Million"/>
    <n v="59400000"/>
    <n v="79.4572"/>
    <s v="Consumer Products &amp; Services"/>
    <n v="74"/>
    <n v="48"/>
    <e v="#REF!"/>
    <n v="2007"/>
    <n v="5"/>
    <s v="Dallas"/>
    <s v="Dallas"/>
    <s v="Addison"/>
    <x v="2"/>
  </r>
  <r>
    <n v="4057"/>
    <s v="https://www.inc.com/profile/mindtouch"/>
    <s v="MindTouch"/>
    <s v="mindtouch.com"/>
    <s v="10.4 Million"/>
    <n v="10400000"/>
    <n v="79.4465"/>
    <s v="Software"/>
    <n v="79"/>
    <n v="67"/>
    <e v="#REF!"/>
    <n v="2005"/>
    <n v="1"/>
    <s v="San Diego"/>
    <s v="San Diego"/>
    <s v="San Diego"/>
    <x v="9"/>
  </r>
  <r>
    <n v="4058"/>
    <s v="https://www.inc.com/profile/all-about-events---jacksonville"/>
    <s v="All About Events - Jacksonville"/>
    <s v="allabouteventsjax.com"/>
    <s v="2.7 Million"/>
    <n v="2700000"/>
    <n v="79.370599999999996"/>
    <s v="Consumer Products &amp; Services"/>
    <n v="35"/>
    <n v="15"/>
    <e v="#REF!"/>
    <n v="2010"/>
    <n v="2"/>
    <s v="Jacksonville, FL"/>
    <s v="Jacksonville"/>
    <s v="Jacksonville"/>
    <x v="5"/>
  </r>
  <r>
    <n v="4059"/>
    <s v="https://www.inc.com/profile/makers-nutrition"/>
    <s v="Makers Nutrition"/>
    <s v="makersnutrition.com"/>
    <s v="26.7 Million"/>
    <n v="26700000"/>
    <n v="79.3583"/>
    <s v="Manufacturing"/>
    <n v="30"/>
    <n v="16"/>
    <e v="#REF!"/>
    <n v="2014"/>
    <n v="1"/>
    <s v="New York City"/>
    <s v="New York City"/>
    <s v="HAUPPAUGE"/>
    <x v="12"/>
  </r>
  <r>
    <n v="4060"/>
    <s v="https://www.inc.com/profile/xtivia"/>
    <s v="Xtivia"/>
    <s v="http://xtivia.com"/>
    <s v="50.7 Million"/>
    <n v="50700000"/>
    <n v="79.358000000000004"/>
    <s v="Business Products &amp; Services"/>
    <n v="324"/>
    <n v="108"/>
    <e v="#REF!"/>
    <n v="1992"/>
    <n v="2"/>
    <s v=""/>
    <s v="-"/>
    <s v="Colorado Springs"/>
    <x v="10"/>
  </r>
  <r>
    <n v="4061"/>
    <s v="https://www.inc.com/profile/xtreme-xperience"/>
    <s v="Xtreme Xperience"/>
    <s v="xtremexperience.com"/>
    <s v="10 Million"/>
    <n v="10000000"/>
    <n v="79.318299999999994"/>
    <s v="Consumer Products &amp; Services"/>
    <n v="39"/>
    <n v="15"/>
    <e v="#REF!"/>
    <n v="2012"/>
    <n v="1"/>
    <s v="Chicago"/>
    <s v="Chicago"/>
    <s v="Chicago"/>
    <x v="27"/>
  </r>
  <r>
    <n v="4062"/>
    <s v="https://www.inc.com/profile/stream-companies"/>
    <s v="Stream Companies"/>
    <s v="streamcompanies.com"/>
    <s v="77.9 Million"/>
    <n v="77900000"/>
    <n v="79.269199999999998"/>
    <s v="Advertising &amp; Marketing"/>
    <n v="298"/>
    <n v="135"/>
    <e v="#REF!"/>
    <n v="1996"/>
    <n v="12"/>
    <s v="Philadelphia"/>
    <s v="Philadelphia"/>
    <s v="Malvern"/>
    <x v="4"/>
  </r>
  <r>
    <n v="4063"/>
    <s v="https://www.inc.com/profile/kendall-capital-management"/>
    <s v="Kendall Capital Management"/>
    <s v="kendallcapital.com"/>
    <s v="2.1 Million"/>
    <n v="2100000"/>
    <n v="79.138199999999998"/>
    <s v="Consumer Products &amp; Services"/>
    <n v="8"/>
    <n v="6"/>
    <e v="#REF!"/>
    <n v="2005"/>
    <n v="1"/>
    <s v="Washington, DC"/>
    <s v="Washington"/>
    <s v="ROCKVILLE"/>
    <x v="21"/>
  </r>
  <r>
    <n v="4064"/>
    <s v="https://www.inc.com/profile/cornerstone-wealth-management"/>
    <s v="Cornerstone Wealth Management"/>
    <s v="mycwmusa.com"/>
    <s v="26 Million"/>
    <n v="26000000"/>
    <n v="79.124499999999998"/>
    <s v="Financial Services"/>
    <n v="30"/>
    <n v="21"/>
    <e v="#REF!"/>
    <n v="2005"/>
    <n v="1"/>
    <s v="St. Louis, MO-IL"/>
    <s v="St. Louis"/>
    <s v="St. Louis"/>
    <x v="32"/>
  </r>
  <r>
    <n v="4065"/>
    <s v="https://www.inc.com/profile/candid-partners"/>
    <s v="Candid Partners"/>
    <s v="candidpartners.com"/>
    <s v="21.3 Million"/>
    <n v="21300000"/>
    <n v="79.103099999999998"/>
    <s v="IT Management"/>
    <n v="72"/>
    <n v="28"/>
    <e v="#REF!"/>
    <n v="2012"/>
    <n v="5"/>
    <s v="Atlanta"/>
    <s v="Atlanta"/>
    <s v="Atlanta"/>
    <x v="13"/>
  </r>
  <r>
    <n v="4066"/>
    <s v="https://www.inc.com/profile/maximum-one-realty"/>
    <s v="Maximum One Realty"/>
    <s v="maximumonerealty.com"/>
    <s v="28.5 Million"/>
    <n v="28500000"/>
    <n v="79.053200000000004"/>
    <s v="Real Estate"/>
    <n v="1265"/>
    <n v="760"/>
    <e v="#REF!"/>
    <n v="2007"/>
    <n v="8"/>
    <s v="Atlanta"/>
    <s v="Atlanta"/>
    <s v="Atlanta"/>
    <x v="13"/>
  </r>
  <r>
    <n v="4067"/>
    <s v="https://www.inc.com/profile/stainless-steel-products"/>
    <s v="Stainless Steel products"/>
    <s v="http://stainlesswires.com"/>
    <s v="3 Million"/>
    <n v="3000000"/>
    <n v="78.945800000000006"/>
    <s v="Manufacturing"/>
    <n v="14"/>
    <n v="9"/>
    <e v="#REF!"/>
    <n v="1995"/>
    <n v="1"/>
    <s v="New York City"/>
    <s v="New York City"/>
    <s v="DEER PARK"/>
    <x v="12"/>
  </r>
  <r>
    <n v="4068"/>
    <s v="https://www.inc.com/profile/triple-j-armory"/>
    <s v="Triple J Armory"/>
    <s v="triplejarmory.com"/>
    <s v="2.3 Million"/>
    <n v="2300000"/>
    <n v="78.929900000000004"/>
    <s v="Manufacturing"/>
    <n v="8"/>
    <n v="5"/>
    <e v="#REF!"/>
    <n v="2012"/>
    <n v="1"/>
    <s v="Denver"/>
    <s v="Denver"/>
    <s v="Littleton"/>
    <x v="10"/>
  </r>
  <r>
    <n v="4069"/>
    <s v="https://www.inc.com/profile/clerestory-consulting"/>
    <s v="Clerestory Consulting"/>
    <s v="clerestoryconsulting.com"/>
    <s v="9.9 Million"/>
    <n v="9900000"/>
    <n v="78.794499999999999"/>
    <s v="IT Management"/>
    <n v="55"/>
    <n v="33"/>
    <e v="#REF!"/>
    <n v="2003"/>
    <n v="5"/>
    <s v="Chicago"/>
    <s v="Chicago"/>
    <s v="Evanston"/>
    <x v="27"/>
  </r>
  <r>
    <n v="4070"/>
    <s v="https://www.inc.com/profile/cumberland-consulting-group"/>
    <s v="Cumberland Consulting Group"/>
    <s v="cumberlandcg.com"/>
    <s v="110.6 Million"/>
    <n v="110600000"/>
    <n v="78.754499999999993"/>
    <s v="Health"/>
    <n v="469"/>
    <n v="274"/>
    <e v="#REF!"/>
    <n v="2004"/>
    <n v="11"/>
    <s v="Nashville"/>
    <s v="Nashville"/>
    <s v="Franklin"/>
    <x v="1"/>
  </r>
  <r>
    <n v="4071"/>
    <s v="https://www.inc.com/profile/servsys"/>
    <s v="Servsys"/>
    <s v="servsys.com"/>
    <s v="13.4 Million"/>
    <n v="13400000"/>
    <n v="78.734499999999997"/>
    <s v="IT Management"/>
    <n v="139"/>
    <n v="50"/>
    <e v="#REF!"/>
    <n v="2011"/>
    <n v="5"/>
    <s v="Dallas"/>
    <s v="Dallas"/>
    <s v="Irving"/>
    <x v="2"/>
  </r>
  <r>
    <n v="4072"/>
    <s v="https://www.inc.com/profile/ppt-consulting"/>
    <s v="PPT Consulting"/>
    <s v="pptconsultants.com"/>
    <s v="8.6 Million"/>
    <n v="8600000"/>
    <n v="78.653499999999994"/>
    <s v="IT Services"/>
    <n v="9"/>
    <n v="9"/>
    <e v="#REF!"/>
    <n v="2003"/>
    <n v="2"/>
    <s v="Philadelphia"/>
    <s v="Philadelphia"/>
    <s v="Newtown Square"/>
    <x v="4"/>
  </r>
  <r>
    <n v="4073"/>
    <s v="https://www.inc.com/profile/allied-instructional-services"/>
    <s v="Allied Instructional Services"/>
    <s v="alliedinstructional.com"/>
    <s v="7 Million"/>
    <n v="7000000"/>
    <n v="78.580200000000005"/>
    <s v="Education"/>
    <n v="19"/>
    <n v="11"/>
    <e v="#REF!"/>
    <n v="2010"/>
    <n v="3"/>
    <s v="Richmond, VA"/>
    <s v="Richmond"/>
    <s v="Ashland"/>
    <x v="7"/>
  </r>
  <r>
    <n v="4074"/>
    <s v="https://www.inc.com/profile/procida-construction"/>
    <s v="Procida Construction"/>
    <s v="procidacompanies.com"/>
    <s v="167.6 Million"/>
    <n v="167600000"/>
    <n v="78.569299999999998"/>
    <s v="Construction"/>
    <n v="95"/>
    <n v="56"/>
    <e v="#REF!"/>
    <n v="1967"/>
    <n v="3"/>
    <s v="New York City"/>
    <s v="New York City"/>
    <s v="Bronx"/>
    <x v="12"/>
  </r>
  <r>
    <n v="4075"/>
    <s v="https://www.inc.com/profile/manufacturers-distributor"/>
    <s v="Manufacturers Distributor"/>
    <s v="mdisales.com"/>
    <s v="7.9 Million"/>
    <n v="7900000"/>
    <n v="78.535600000000002"/>
    <s v="Manufacturing"/>
    <n v="20"/>
    <n v="10"/>
    <e v="#REF!"/>
    <n v="2002"/>
    <n v="1"/>
    <s v="Tampa"/>
    <s v="Tampa"/>
    <s v="Odessa"/>
    <x v="5"/>
  </r>
  <r>
    <n v="4076"/>
    <s v="https://www.inc.com/profile/continental-mapping-consultants"/>
    <s v="Continental Mapping Consultants"/>
    <s v="continentalmapping.com"/>
    <s v="22.3 Million"/>
    <n v="22300000"/>
    <n v="78.441900000000004"/>
    <s v="Engineering"/>
    <n v="135"/>
    <n v="105"/>
    <e v="#REF!"/>
    <n v="1999"/>
    <n v="2"/>
    <s v="Madison, WI"/>
    <s v="Madison"/>
    <s v="Sun Prairie"/>
    <x v="19"/>
  </r>
  <r>
    <n v="4077"/>
    <s v="https://www.inc.com/profile/conexus-cpa-group"/>
    <s v="CoNexus CPA Group"/>
    <s v="conexuscpa.com"/>
    <s v="5.3 Million"/>
    <n v="5300000"/>
    <n v="78.438699999999997"/>
    <s v="Financial Services"/>
    <n v="32"/>
    <n v="27"/>
    <e v="#REF!"/>
    <n v="2015"/>
    <n v="1"/>
    <s v="Atlanta"/>
    <s v="Atlanta"/>
    <s v="Atlanta"/>
    <x v="13"/>
  </r>
  <r>
    <n v="4078"/>
    <s v="https://www.inc.com/profile/isos-technology"/>
    <s v="Isos Technology"/>
    <s v="isostech.com"/>
    <s v="7.8 Million"/>
    <n v="7800000"/>
    <n v="78.421300000000002"/>
    <s v="IT Services"/>
    <n v="27"/>
    <n v="20"/>
    <e v="#REF!"/>
    <n v="2005"/>
    <n v="5"/>
    <s v="Phoenix"/>
    <s v="Phoenix"/>
    <s v="Tempe"/>
    <x v="0"/>
  </r>
  <r>
    <n v="4079"/>
    <s v="https://www.inc.com/profile/mfs-supply"/>
    <s v="MFS Supply"/>
    <s v="mfssolutions.com"/>
    <s v="85.5 Million"/>
    <n v="85500000"/>
    <n v="78.399100000000004"/>
    <s v="Security"/>
    <n v="168"/>
    <n v="65"/>
    <e v="#REF!"/>
    <n v="2007"/>
    <n v="4"/>
    <s v="Cleveland"/>
    <s v="Cleveland"/>
    <s v="Solon"/>
    <x v="8"/>
  </r>
  <r>
    <n v="4080"/>
    <s v="https://www.inc.com/profile/elite-innovative-solutions"/>
    <s v="Elite Innovative Solutions"/>
    <s v="eliteisinc.com"/>
    <s v="6.1 Million"/>
    <n v="6100000"/>
    <n v="78.397300000000001"/>
    <s v="IT Management"/>
    <n v="85"/>
    <n v="45"/>
    <e v="#REF!"/>
    <n v="2006"/>
    <n v="2"/>
    <s v="Dallas"/>
    <s v="Dallas"/>
    <s v="Irving"/>
    <x v="2"/>
  </r>
  <r>
    <n v="4081"/>
    <s v="https://www.inc.com/profile/compressor-world"/>
    <s v="Compressor World"/>
    <s v="compressorworld.com"/>
    <s v="15.8 Million"/>
    <n v="15800000"/>
    <n v="78.393699999999995"/>
    <s v="Business Products &amp; Services"/>
    <n v="12"/>
    <n v="5"/>
    <e v="#REF!"/>
    <n v="2000"/>
    <n v="4"/>
    <s v=""/>
    <s v="-"/>
    <s v="Plymouth"/>
    <x v="24"/>
  </r>
  <r>
    <n v="4082"/>
    <s v="https://www.inc.com/profile/ion-solar"/>
    <s v="ION Solar"/>
    <s v="ionsolar.com"/>
    <s v="72.9 Million"/>
    <n v="72900000"/>
    <n v="78.382900000000006"/>
    <s v="Energy"/>
    <n v="420"/>
    <n v="220"/>
    <e v="#REF!"/>
    <n v="2013"/>
    <n v="3"/>
    <s v="Provo-Orem, UT"/>
    <s v="Provo-Orem"/>
    <s v="Provo"/>
    <x v="16"/>
  </r>
  <r>
    <n v="4083"/>
    <s v="https://www.inc.com/profile/industrial-motor-power-coporation"/>
    <s v="Industrial Motor Power Coporation"/>
    <s v="impcorporation.com"/>
    <s v="42.3 Million"/>
    <n v="42300000"/>
    <n v="78.307699999999997"/>
    <s v="Retail"/>
    <n v="18"/>
    <n v="10"/>
    <e v="#REF!"/>
    <n v="2001"/>
    <n v="2"/>
    <s v="Los Angeles"/>
    <s v="Los Angeles"/>
    <s v="Burbank"/>
    <x v="9"/>
  </r>
  <r>
    <n v="4084"/>
    <s v="https://www.inc.com/profile/sunshine-plumbing-heating-air"/>
    <s v="Sunshine Plumbing Heating Air"/>
    <s v="sunshineplumbingheating.com"/>
    <s v="2.6 Million"/>
    <n v="2600000"/>
    <n v="78.290400000000005"/>
    <s v="Construction"/>
    <n v="15"/>
    <n v="3"/>
    <e v="#REF!"/>
    <n v="2008"/>
    <n v="1"/>
    <s v="Denver"/>
    <s v="Denver"/>
    <s v="Henderson"/>
    <x v="10"/>
  </r>
  <r>
    <n v="4085"/>
    <s v="https://www.inc.com/profile/sanity-solutions"/>
    <s v="Sanity Solutions"/>
    <s v="sanitysolutions.com"/>
    <s v="56.2 Million"/>
    <n v="56200000"/>
    <n v="78.265500000000003"/>
    <s v="Computer Hardware"/>
    <n v="34"/>
    <n v="30"/>
    <e v="#REF!"/>
    <n v="2004"/>
    <n v="8"/>
    <s v="Denver"/>
    <s v="Denver"/>
    <s v="Denver"/>
    <x v="10"/>
  </r>
  <r>
    <n v="4086"/>
    <s v="https://www.inc.com/profile/pipeline-equipment"/>
    <s v="Pipeline Equipment"/>
    <s v="pipelineequipment.com"/>
    <s v="37.2 Million"/>
    <n v="37200000"/>
    <n v="78.240200000000002"/>
    <s v="Manufacturing"/>
    <n v="164"/>
    <n v="108"/>
    <e v="#REF!"/>
    <n v="1995"/>
    <n v="1"/>
    <s v="Tulsa, OK"/>
    <s v="Tulsa"/>
    <s v="Tulsa"/>
    <x v="42"/>
  </r>
  <r>
    <n v="4087"/>
    <s v="https://www.inc.com/profile/iceportal"/>
    <s v="IcePortal"/>
    <s v="iceportal.shijigroup.com"/>
    <s v="3.6 Million"/>
    <n v="3600000"/>
    <n v="78.199799999999996"/>
    <s v="Advertising &amp; Marketing"/>
    <n v="17"/>
    <n v="14"/>
    <e v="#REF!"/>
    <n v="2004"/>
    <n v="1"/>
    <s v="Miami"/>
    <s v="Miami"/>
    <s v="Hollywood"/>
    <x v="5"/>
  </r>
  <r>
    <n v="4088"/>
    <s v="https://www.inc.com/profile/lifescape-colorado"/>
    <s v="Lifescape Colorado"/>
    <s v="lifescapecolorado.com"/>
    <s v="14.6 Million"/>
    <n v="14600000"/>
    <n v="78.173400000000001"/>
    <s v="Construction"/>
    <n v="108"/>
    <n v="74"/>
    <e v="#REF!"/>
    <n v="1976"/>
    <n v="5"/>
    <s v="Denver"/>
    <s v="Denver"/>
    <s v="Denver"/>
    <x v="10"/>
  </r>
  <r>
    <n v="4089"/>
    <s v="https://www.inc.com/profile/acertara-acoustic-laboratories"/>
    <s v="Acertara Acoustic Laboratories"/>
    <s v="acertaralabs.com"/>
    <s v="7 Million"/>
    <n v="7000000"/>
    <n v="78.117400000000004"/>
    <s v="Engineering"/>
    <n v="37"/>
    <n v="24"/>
    <e v="#REF!"/>
    <n v="2011"/>
    <n v="1"/>
    <s v="Boulder, CO"/>
    <s v="Boulder"/>
    <s v="Longmont"/>
    <x v="10"/>
  </r>
  <r>
    <n v="4090"/>
    <s v="https://www.inc.com/profile/graphics-and-more"/>
    <s v="Graphics and More"/>
    <s v="graphicsandmore.com"/>
    <s v="6.3 Million"/>
    <n v="6300000"/>
    <n v="78.09"/>
    <s v="Retail"/>
    <n v="30"/>
    <n v="19"/>
    <e v="#REF!"/>
    <n v="2008"/>
    <n v="6"/>
    <s v="Sacramento, CA"/>
    <s v="Sacramento"/>
    <s v="Rancho Cordova"/>
    <x v="9"/>
  </r>
  <r>
    <n v="4091"/>
    <s v="https://www.inc.com/profile/city-wide-franchise-company"/>
    <s v="City Wide Franchise Company"/>
    <s v="http://gocitywide.com"/>
    <s v="250.5 Million"/>
    <n v="250500000"/>
    <n v="78.079400000000007"/>
    <s v="Business Products &amp; Services"/>
    <n v="900"/>
    <n v="500"/>
    <e v="#REF!"/>
    <n v="2001"/>
    <n v="2"/>
    <s v="Kansas City, MO-KS"/>
    <s v="Kansas City"/>
    <s v="Lenexa"/>
    <x v="26"/>
  </r>
  <r>
    <n v="4092"/>
    <s v="https://www.inc.com/profile/dental-care-new-jersey"/>
    <s v="Dental Care New Jersey"/>
    <s v="dentalcarebridgewater.com"/>
    <s v="17.3 Million"/>
    <n v="17300000"/>
    <n v="78.032899999999998"/>
    <s v="Health"/>
    <n v="135"/>
    <n v="80"/>
    <e v="#REF!"/>
    <n v="2010"/>
    <n v="2"/>
    <s v="New York City"/>
    <s v="New York City"/>
    <s v="Somerset"/>
    <x v="6"/>
  </r>
  <r>
    <n v="4093"/>
    <s v="https://www.inc.com/profile/tom-drexler-plumbing-air"/>
    <s v="Tom Drexler Plumbing Air"/>
    <s v="tomdrexlerplumbing.com"/>
    <s v="23.3 Million"/>
    <n v="23300000"/>
    <n v="78.026799999999994"/>
    <s v="Construction"/>
    <n v="166"/>
    <n v="115"/>
    <e v="#REF!"/>
    <n v="1982"/>
    <n v="1"/>
    <s v="Louisville/Jefferson County, KY-IN"/>
    <s v="Louisville/Jefferson County"/>
    <s v="Louisville"/>
    <x v="14"/>
  </r>
  <r>
    <n v="4094"/>
    <s v="https://www.inc.com/profile/pharmaceutical-strategies-group"/>
    <s v="Pharmaceutical Strategies Group"/>
    <s v="psgconsults.com"/>
    <s v="43.1 Million"/>
    <n v="43100000"/>
    <n v="77.986999999999995"/>
    <s v="Health"/>
    <n v="156"/>
    <n v="89"/>
    <e v="#REF!"/>
    <n v="2003"/>
    <n v="3"/>
    <s v="Dallas"/>
    <s v="Dallas"/>
    <s v="Plano"/>
    <x v="2"/>
  </r>
  <r>
    <n v="4095"/>
    <s v="https://www.inc.com/profile/des-moines-truck-brokers"/>
    <s v="Des Moines Truck Brokers"/>
    <s v="http://dmtb.com"/>
    <s v="37.3 Million"/>
    <n v="37300000"/>
    <n v="77.983699999999999"/>
    <s v="Logistics &amp; Transportation"/>
    <n v="33"/>
    <n v="20"/>
    <e v="#REF!"/>
    <n v="1969"/>
    <n v="1"/>
    <s v="Des Moines, IA"/>
    <s v="Des Moines"/>
    <s v="Norwalk"/>
    <x v="41"/>
  </r>
  <r>
    <n v="4096"/>
    <s v="https://www.inc.com/profile/component-surfaces"/>
    <s v="Component Surfaces"/>
    <s v="componentsurfaces.com"/>
    <s v="3.8 Million"/>
    <n v="3800000"/>
    <n v="77.880799999999994"/>
    <s v="Manufacturing"/>
    <n v="38"/>
    <n v="30"/>
    <e v="#REF!"/>
    <n v="2004"/>
    <n v="3"/>
    <s v="San Diego"/>
    <s v="San Diego"/>
    <s v="Poway"/>
    <x v="9"/>
  </r>
  <r>
    <n v="4097"/>
    <s v="https://www.inc.com/profile/cloud-for-good"/>
    <s v="Cloud for Good"/>
    <s v="cloud4good.com"/>
    <s v="7.8 Million"/>
    <n v="7800000"/>
    <n v="77.854799999999997"/>
    <s v="IT Management"/>
    <n v="68"/>
    <n v="33"/>
    <e v="#REF!"/>
    <n v="2010"/>
    <n v="6"/>
    <s v="Asheville, NC"/>
    <s v="Asheville"/>
    <s v="Asheville"/>
    <x v="18"/>
  </r>
  <r>
    <n v="4098"/>
    <s v="https://www.inc.com/profile/corvette-mods"/>
    <s v="Corvette Mods"/>
    <s v="corvettemods.com"/>
    <s v="10.6 Million"/>
    <n v="10600000"/>
    <n v="77.844399999999993"/>
    <s v="Retail"/>
    <n v="35"/>
    <n v="10"/>
    <e v="#REF!"/>
    <n v="2010"/>
    <n v="5"/>
    <s v="Dallas"/>
    <s v="Dallas"/>
    <s v="Ft Worth"/>
    <x v="2"/>
  </r>
  <r>
    <n v="4099"/>
    <s v="https://www.inc.com/profile/threebridge-solutions"/>
    <s v="ThreeBridge Solutions"/>
    <s v="threebridge.com"/>
    <s v="81.5 Million"/>
    <n v="81500000"/>
    <n v="77.836600000000004"/>
    <s v="IT Services"/>
    <n v="648"/>
    <n v="314"/>
    <e v="#REF!"/>
    <n v="2009"/>
    <n v="3"/>
    <s v="Minneapolis"/>
    <s v="Minneapolis"/>
    <s v="Minneapolis"/>
    <x v="22"/>
  </r>
  <r>
    <n v="4100"/>
    <s v="https://www.inc.com/profile/insight-resource-group"/>
    <s v="Insight Resource Group"/>
    <s v="insightresourcegroup.com"/>
    <s v="16.8 Million"/>
    <n v="16800000"/>
    <n v="77.8048"/>
    <s v="Advertising &amp; Marketing"/>
    <n v="24"/>
    <n v="20"/>
    <e v="#REF!"/>
    <n v="2007"/>
    <n v="6"/>
    <s v="San Francisco"/>
    <s v="San Francisco"/>
    <s v="Lafayette"/>
    <x v="9"/>
  </r>
  <r>
    <n v="4101"/>
    <s v="https://www.inc.com/profile/freddys-frozen-custard"/>
    <s v="Freddy's Frozen Custard"/>
    <s v="freddysusa.com"/>
    <s v="474.7 Million"/>
    <n v="474700000"/>
    <n v="77.752499999999998"/>
    <s v="Food &amp; Beverage"/>
    <n v="13751"/>
    <n v="7257"/>
    <e v="#REF!"/>
    <n v="2002"/>
    <n v="8"/>
    <s v=""/>
    <s v="-"/>
    <s v="Wichita"/>
    <x v="26"/>
  </r>
  <r>
    <n v="4102"/>
    <s v="https://www.inc.com/profile/chhj-franchising"/>
    <s v="CHHJ Franchising"/>
    <s v="collegehunkshaulingjunk.com/nashville"/>
    <s v="2.7 Million"/>
    <n v="2700000"/>
    <n v="77.716399999999993"/>
    <s v="Consumer Products &amp; Services"/>
    <n v="45"/>
    <n v="25"/>
    <e v="#REF!"/>
    <n v="2012"/>
    <n v="1"/>
    <s v="Nashville"/>
    <s v="Nashville"/>
    <s v="Nashville"/>
    <x v="1"/>
  </r>
  <r>
    <n v="4103"/>
    <s v="https://www.inc.com/profile/endsight"/>
    <s v="Endsight"/>
    <s v="endsight.net"/>
    <s v="15.2 Million"/>
    <n v="15200000"/>
    <n v="77.657499999999999"/>
    <s v="IT Management"/>
    <n v="85"/>
    <n v="44"/>
    <e v="#REF!"/>
    <n v="2004"/>
    <n v="5"/>
    <s v="San Francisco"/>
    <s v="San Francisco"/>
    <s v="Berkeley"/>
    <x v="9"/>
  </r>
  <r>
    <n v="4104"/>
    <s v="https://www.inc.com/profile/applied-educational-systems"/>
    <s v="Applied Educational Systems"/>
    <s v="aeseducation.com"/>
    <s v="2.9 Million"/>
    <n v="2900000"/>
    <n v="77.638099999999994"/>
    <s v="Education"/>
    <n v="20"/>
    <n v="11"/>
    <e v="#REF!"/>
    <n v="1987"/>
    <n v="2"/>
    <s v="Lancaster, PA"/>
    <s v="Lancaster"/>
    <s v="Lancaster"/>
    <x v="4"/>
  </r>
  <r>
    <n v="4105"/>
    <s v="https://www.inc.com/profile/new-vision-properties"/>
    <s v="New Vision Properties"/>
    <s v="newvisiondc.com"/>
    <s v="10.2 Million"/>
    <n v="10200000"/>
    <n v="77.637799999999999"/>
    <s v="Real Estate"/>
    <n v="23"/>
    <n v="12"/>
    <e v="#REF!"/>
    <n v="2009"/>
    <n v="3"/>
    <s v="Washington, DC"/>
    <s v="Washington"/>
    <s v="Washington"/>
    <x v="34"/>
  </r>
  <r>
    <n v="4106"/>
    <s v="https://www.inc.com/profile/call-management-resources"/>
    <s v="Call Management Resources"/>
    <s v="callcmr.com"/>
    <s v="4.1 Million"/>
    <n v="4099999.9999999995"/>
    <n v="77.632099999999994"/>
    <s v="Telecommunications"/>
    <n v="103"/>
    <n v="34"/>
    <e v="#REF!"/>
    <n v="1959"/>
    <n v="1"/>
    <s v="Columbus, OH"/>
    <s v="Columbus"/>
    <s v="Grandview"/>
    <x v="8"/>
  </r>
  <r>
    <n v="4107"/>
    <s v="https://www.inc.com/profile/matthew-a-dickason-pc"/>
    <s v="Matthew A. Dickason"/>
    <s v="http://dickasonlaw.com"/>
    <s v="4.4 Million"/>
    <n v="4400000"/>
    <n v="77.629900000000006"/>
    <s v="Business Products &amp; Services"/>
    <n v="27"/>
    <n v="16"/>
    <e v="#REF!"/>
    <n v="2007"/>
    <n v="1"/>
    <s v="Atlanta"/>
    <s v="Atlanta"/>
    <s v="Atlanta"/>
    <x v="13"/>
  </r>
  <r>
    <n v="4108"/>
    <s v="https://www.inc.com/profile/tyler-petroleum"/>
    <s v="Tyler Petroleum"/>
    <s v="tylerpetroleum.com"/>
    <s v="41.3 Million"/>
    <n v="41300000"/>
    <n v="77.611800000000002"/>
    <s v="Retail"/>
    <n v="200"/>
    <n v="116"/>
    <e v="#REF!"/>
    <n v="2008"/>
    <n v="2"/>
    <s v=""/>
    <s v="-"/>
    <s v="TYLER"/>
    <x v="2"/>
  </r>
  <r>
    <n v="4109"/>
    <s v="https://www.inc.com/profile/expert-computer-solutions"/>
    <s v="Expert Computer Solutions"/>
    <s v="ecsoffice.com"/>
    <s v="2.4 Million"/>
    <n v="2400000"/>
    <n v="77.579899999999995"/>
    <s v="IT Services"/>
    <n v="15"/>
    <n v="8"/>
    <e v="#REF!"/>
    <n v="2005"/>
    <n v="1"/>
    <s v="Houston"/>
    <s v="Houston"/>
    <s v="Houston"/>
    <x v="2"/>
  </r>
  <r>
    <n v="4110"/>
    <s v="https://www.inc.com/profile/venn-strategies"/>
    <s v="Venn Strategies"/>
    <s v="vennstrategies.com"/>
    <s v="11.7 Million"/>
    <n v="11700000"/>
    <n v="77.571100000000001"/>
    <s v="Business Products &amp; Services"/>
    <n v="31"/>
    <n v="24"/>
    <e v="#REF!"/>
    <n v="2001"/>
    <n v="2"/>
    <s v="Washington, DC"/>
    <s v="Washington"/>
    <s v="Washington"/>
    <x v="34"/>
  </r>
  <r>
    <n v="4111"/>
    <s v="https://www.inc.com/profile/blue-corona"/>
    <s v="Blue Corona"/>
    <s v="bluecorona.com"/>
    <s v="9.3 Million"/>
    <n v="9300000"/>
    <n v="77.528199999999998"/>
    <s v="Advertising &amp; Marketing"/>
    <n v="65"/>
    <n v="33"/>
    <e v="#REF!"/>
    <n v="2008"/>
    <n v="8"/>
    <s v="Washington, DC"/>
    <s v="Washington"/>
    <s v="Gaithersburg"/>
    <x v="21"/>
  </r>
  <r>
    <n v="4112"/>
    <s v="https://www.inc.com/profile/terracycle"/>
    <s v="TerraCycle"/>
    <s v="terracycle.com"/>
    <s v="31.8 Million"/>
    <n v="31800000"/>
    <n v="77.506699999999995"/>
    <s v="Environmental Services"/>
    <n v="250"/>
    <n v="120"/>
    <e v="#REF!"/>
    <n v="2003"/>
    <n v="5"/>
    <s v=""/>
    <s v="-"/>
    <s v="Trenton"/>
    <x v="6"/>
  </r>
  <r>
    <n v="4113"/>
    <s v="https://www.inc.com/profile/hap-investments"/>
    <s v="HAP Investments"/>
    <s v="hap-ny.com"/>
    <s v="9 Million"/>
    <n v="9000000"/>
    <n v="77.505700000000004"/>
    <s v="Real Estate"/>
    <n v="28"/>
    <n v="22"/>
    <e v="#REF!"/>
    <n v="2011"/>
    <n v="4"/>
    <s v="New York City"/>
    <s v="New York City"/>
    <s v="New York"/>
    <x v="12"/>
  </r>
  <r>
    <n v="4114"/>
    <s v="https://www.inc.com/profile/big-outdoor"/>
    <s v="Big Outdoor"/>
    <s v="bigoutdoor.com"/>
    <s v="40.4 Million"/>
    <n v="40400000"/>
    <n v="77.494299999999996"/>
    <s v="Advertising &amp; Marketing"/>
    <n v="21"/>
    <n v="5"/>
    <e v="#REF!"/>
    <n v="2013"/>
    <n v="1"/>
    <s v="Dallas"/>
    <s v="Dallas"/>
    <s v="Dallas"/>
    <x v="2"/>
  </r>
  <r>
    <n v="4115"/>
    <s v="https://www.inc.com/profile/chhj-north-jersey"/>
    <s v="CHHJ North Jersey"/>
    <s v="collegehunkshaulingjunk.com/fairfield"/>
    <s v="2.7 Million"/>
    <n v="2700000"/>
    <n v="77.483599999999996"/>
    <s v="Logistics &amp; Transportation"/>
    <n v="35"/>
    <n v="20"/>
    <e v="#REF!"/>
    <n v="2009"/>
    <n v="1"/>
    <s v="New York City"/>
    <s v="New York City"/>
    <s v="Fairfield"/>
    <x v="6"/>
  </r>
  <r>
    <n v="4116"/>
    <s v="https://www.inc.com/profile/north-american-coating-laboratories"/>
    <s v="North American Coating Laboratories"/>
    <s v="nacl.com"/>
    <s v="5.7 Million"/>
    <n v="5700000"/>
    <n v="77.474500000000006"/>
    <s v="Manufacturing"/>
    <n v="35"/>
    <n v="25"/>
    <e v="#REF!"/>
    <n v="1974"/>
    <n v="1"/>
    <s v="Cleveland"/>
    <s v="Cleveland"/>
    <s v="MENTOR"/>
    <x v="8"/>
  </r>
  <r>
    <n v="4117"/>
    <s v="https://www.inc.com/profile/lead-id"/>
    <s v="Lead id"/>
    <s v="leadid.net"/>
    <s v="2.4 Million"/>
    <n v="2400000"/>
    <n v="77.455299999999994"/>
    <s v="Advertising &amp; Marketing"/>
    <n v="11"/>
    <n v="4"/>
    <e v="#REF!"/>
    <n v="2007"/>
    <n v="1"/>
    <s v="Los Angeles"/>
    <s v="Los Angeles"/>
    <s v="Newport Beach"/>
    <x v="9"/>
  </r>
  <r>
    <n v="4118"/>
    <s v="https://www.inc.com/profile/interdev"/>
    <s v="InterDev"/>
    <s v="interdev.com"/>
    <s v="11.3 Million"/>
    <n v="11300000"/>
    <n v="77.403800000000004"/>
    <s v="IT Management"/>
    <n v="85"/>
    <n v="28"/>
    <e v="#REF!"/>
    <n v="1980"/>
    <n v="2"/>
    <s v="Atlanta"/>
    <s v="Atlanta"/>
    <s v="Roswell"/>
    <x v="13"/>
  </r>
  <r>
    <n v="4119"/>
    <s v="https://www.inc.com/profile/architectural-fabrication"/>
    <s v="Architectural Fabrication"/>
    <s v="arch-fab.com"/>
    <s v="11.2 Million"/>
    <n v="11200000"/>
    <n v="77.4024"/>
    <s v="Construction"/>
    <n v="88"/>
    <n v="50"/>
    <e v="#REF!"/>
    <n v="1996"/>
    <n v="4"/>
    <s v="Dallas"/>
    <s v="Dallas"/>
    <s v="Fort Worth"/>
    <x v="2"/>
  </r>
  <r>
    <n v="4120"/>
    <s v="https://www.inc.com/profile/brandyourselfcom"/>
    <s v="BrandYourself.com"/>
    <s v="brandyourself.com"/>
    <s v="7.4 Million"/>
    <n v="7400000"/>
    <n v="77.392099999999999"/>
    <s v="Software"/>
    <n v="113"/>
    <n v="77"/>
    <e v="#REF!"/>
    <n v="2009"/>
    <n v="2"/>
    <s v="New York City"/>
    <s v="New York City"/>
    <s v="New York"/>
    <x v="12"/>
  </r>
  <r>
    <n v="4121"/>
    <s v="https://www.inc.com/profile/vaco"/>
    <s v="Vaco"/>
    <s v="vaco.com"/>
    <s v="516.8 Million"/>
    <n v="516799999.99999994"/>
    <n v="77.3797"/>
    <s v="Human Resources"/>
    <n v="6294"/>
    <n v="3272"/>
    <e v="#REF!"/>
    <n v="2002"/>
    <n v="13"/>
    <s v="Nashville"/>
    <s v="Nashville"/>
    <s v="Brentwood"/>
    <x v="1"/>
  </r>
  <r>
    <n v="4122"/>
    <s v="https://www.inc.com/profile/cynet-systems"/>
    <s v="Cynet Systems"/>
    <s v="cynetsystems.com"/>
    <s v="55.7 Million"/>
    <n v="55700000"/>
    <n v="77.3613"/>
    <s v="IT Management"/>
    <n v="727"/>
    <n v="565"/>
    <e v="#REF!"/>
    <n v="2010"/>
    <n v="4"/>
    <s v="Washington, DC"/>
    <s v="Washington"/>
    <s v="Sterling"/>
    <x v="7"/>
  </r>
  <r>
    <n v="4123"/>
    <s v="https://www.inc.com/profile/inspired-elearning"/>
    <s v="Inspired eLearning"/>
    <s v="inspiredelearning.com"/>
    <s v="14 Million"/>
    <n v="14000000"/>
    <n v="77.333200000000005"/>
    <s v="Education"/>
    <n v="103"/>
    <n v="58"/>
    <e v="#REF!"/>
    <n v="2003"/>
    <n v="7"/>
    <s v="San Antonio, TX"/>
    <s v="San Antonio"/>
    <s v="San Antonio"/>
    <x v="2"/>
  </r>
  <r>
    <n v="4124"/>
    <s v="https://www.inc.com/profile/beacon-capital-management"/>
    <s v="Beacon Capital Management"/>
    <s v="beaconinvesting.com"/>
    <s v="33 Million"/>
    <n v="33000000"/>
    <n v="77.266400000000004"/>
    <s v="Financial Services"/>
    <n v="23"/>
    <n v="21"/>
    <e v="#REF!"/>
    <n v="2000"/>
    <n v="3"/>
    <s v=""/>
    <s v="-"/>
    <s v="Dayton"/>
    <x v="8"/>
  </r>
  <r>
    <n v="4125"/>
    <s v="https://www.inc.com/profile/element-three"/>
    <s v="Element Three"/>
    <s v="elementthree.com"/>
    <s v="11.9 Million"/>
    <n v="11900000"/>
    <n v="77.2376"/>
    <s v="Advertising &amp; Marketing"/>
    <n v="65"/>
    <n v="45"/>
    <e v="#REF!"/>
    <n v="2006"/>
    <n v="6"/>
    <s v="Indianapolis, IN"/>
    <s v="Indianapolis"/>
    <s v="Indianapolis"/>
    <x v="33"/>
  </r>
  <r>
    <n v="4126"/>
    <s v="https://www.inc.com/profile/malwarebytes"/>
    <s v="Malwarebytes"/>
    <s v="malwarebytes.com"/>
    <s v="126.2 Million"/>
    <n v="126200000"/>
    <n v="77.168300000000002"/>
    <s v="Security"/>
    <n v="653"/>
    <n v="256"/>
    <e v="#REF!"/>
    <n v="2008"/>
    <n v="5"/>
    <s v="San Jose"/>
    <s v="San Jose"/>
    <s v="Santa Clara"/>
    <x v="9"/>
  </r>
  <r>
    <n v="4127"/>
    <s v="https://www.inc.com/profile/first-american-payment-systems"/>
    <s v="First American Payment Systems"/>
    <s v="first-american.net"/>
    <s v="783.9 Million"/>
    <n v="783900000"/>
    <n v="77.127600000000001"/>
    <s v="Financial Services"/>
    <n v="1001"/>
    <n v="1244"/>
    <e v="#REF!"/>
    <n v="1990"/>
    <n v="2"/>
    <s v="Dallas"/>
    <s v="Dallas"/>
    <s v="Fort Worth"/>
    <x v="2"/>
  </r>
  <r>
    <n v="4128"/>
    <s v="https://www.inc.com/profile/just-right-products"/>
    <s v="Just Right Products"/>
    <s v="http://fwpromo.com"/>
    <s v="3.7 Million"/>
    <n v="3700000"/>
    <n v="77.017499999999998"/>
    <s v="Manufacturing"/>
    <n v="24"/>
    <n v="12"/>
    <e v="#REF!"/>
    <n v="2010"/>
    <n v="1"/>
    <s v="Dallas"/>
    <s v="Dallas"/>
    <s v="Haltom city"/>
    <x v="2"/>
  </r>
  <r>
    <n v="4129"/>
    <s v="https://www.inc.com/profile/tint-world"/>
    <s v="Tint World"/>
    <s v="tintworld.com"/>
    <s v="33.6 Million"/>
    <n v="33600000"/>
    <n v="76.966099999999997"/>
    <s v="Retail"/>
    <n v="280"/>
    <n v="190"/>
    <e v="#REF!"/>
    <n v="1982"/>
    <n v="5"/>
    <s v="Miami"/>
    <s v="Miami"/>
    <s v="Boca Raton"/>
    <x v="5"/>
  </r>
  <r>
    <n v="4130"/>
    <s v="https://www.inc.com/profile/storage-media-group"/>
    <s v="Storage Media Group"/>
    <s v="storagemediagroup.com"/>
    <s v="10.7 Million"/>
    <n v="10700000"/>
    <n v="76.961399999999998"/>
    <s v="Business Products &amp; Services"/>
    <n v="7"/>
    <n v="4"/>
    <e v="#REF!"/>
    <n v="2009"/>
    <n v="1"/>
    <s v="San Diego"/>
    <s v="San Diego"/>
    <s v="Carlsbad"/>
    <x v="9"/>
  </r>
  <r>
    <n v="4131"/>
    <s v="https://www.inc.com/profile/pacific-western-painting"/>
    <s v="Pacific Western Painting"/>
    <s v="pacwestpainting.com"/>
    <s v="5.9 Million"/>
    <n v="5900000"/>
    <n v="76.925600000000003"/>
    <s v="Construction"/>
    <n v="48"/>
    <n v="50"/>
    <e v="#REF!"/>
    <n v="2004"/>
    <n v="6"/>
    <s v="San Diego"/>
    <s v="San Diego"/>
    <s v="Oceanside"/>
    <x v="9"/>
  </r>
  <r>
    <n v="4132"/>
    <s v="https://www.inc.com/profile/power-home-remodeling"/>
    <s v="Power Home Remodeling"/>
    <s v="powerhrg.com"/>
    <s v="649.1 Million"/>
    <n v="649100000"/>
    <n v="76.890600000000006"/>
    <s v="Construction"/>
    <n v="2480"/>
    <n v="1610"/>
    <e v="#REF!"/>
    <n v="1992"/>
    <n v="10"/>
    <s v="Philadelphia"/>
    <s v="Philadelphia"/>
    <s v="Chester"/>
    <x v="4"/>
  </r>
  <r>
    <n v="4133"/>
    <s v="https://www.inc.com/profile/international-tefl-academy"/>
    <s v="INTERNATIONAL TEFL ACADEMY"/>
    <s v="internationalteflacademy.com"/>
    <s v="6.2 Million"/>
    <n v="6200000"/>
    <n v="76.857900000000001"/>
    <s v="Education"/>
    <n v="40"/>
    <n v="18"/>
    <e v="#REF!"/>
    <n v="2010"/>
    <n v="2"/>
    <s v="Chicago"/>
    <s v="Chicago"/>
    <s v="Chicago"/>
    <x v="27"/>
  </r>
  <r>
    <n v="4134"/>
    <s v="https://www.inc.com/profile/m2-strategy"/>
    <s v="M2 Strategy"/>
    <s v="m2strategy.com"/>
    <s v="7.9 Million"/>
    <n v="7900000"/>
    <n v="76.838300000000004"/>
    <s v="Government Services"/>
    <n v="64"/>
    <n v="30"/>
    <e v="#REF!"/>
    <n v="2003"/>
    <n v="4"/>
    <s v="Washington, DC"/>
    <s v="Washington"/>
    <s v="McLean"/>
    <x v="7"/>
  </r>
  <r>
    <n v="4135"/>
    <s v="https://www.inc.com/profile/atlanta-communities-real-estate-brokerage"/>
    <s v="Atlanta Communities Real Estate Brokerage"/>
    <s v="atlantacommunities.net"/>
    <s v="65.8 Million"/>
    <n v="65800000"/>
    <n v="76.8005"/>
    <s v="Real Estate"/>
    <n v="1229"/>
    <n v="697"/>
    <e v="#REF!"/>
    <n v="2009"/>
    <n v="6"/>
    <s v="Atlanta"/>
    <s v="Atlanta"/>
    <s v="Marietta"/>
    <x v="13"/>
  </r>
  <r>
    <n v="4136"/>
    <s v="https://www.inc.com/profile/saturn-tech"/>
    <s v="Saturn Tech"/>
    <s v="saanvi.us"/>
    <s v="7.5 Million"/>
    <n v="7500000"/>
    <n v="76.753100000000003"/>
    <s v="IT System Development"/>
    <n v="110"/>
    <n v="50"/>
    <e v="#REF!"/>
    <n v="2006"/>
    <n v="7"/>
    <s v="Detroit"/>
    <s v="Detroit"/>
    <s v="Farmington"/>
    <x v="20"/>
  </r>
  <r>
    <n v="4137"/>
    <s v="https://www.inc.com/profile/creditsafe-usa"/>
    <s v="Creditsafe USA"/>
    <s v="creditsafe.com"/>
    <s v="15.9 Million"/>
    <n v="15900000"/>
    <n v="76.751199999999997"/>
    <s v="Business Products &amp; Services"/>
    <n v="114"/>
    <n v="125"/>
    <e v="#REF!"/>
    <n v="2012"/>
    <n v="3"/>
    <s v="Allentown-Bethlehem-Easton, PA-NJ"/>
    <s v="Allentown-Bethlehem-Easton"/>
    <s v="Allentown"/>
    <x v="4"/>
  </r>
  <r>
    <n v="4138"/>
    <s v="https://www.inc.com/profile/standard-black"/>
    <s v="Standard Black"/>
    <s v="standardblack.com"/>
    <s v="8.4 Million"/>
    <n v="8400000"/>
    <n v="76.745199999999997"/>
    <s v="Advertising &amp; Marketing"/>
    <n v="21"/>
    <n v="10"/>
    <e v="#REF!"/>
    <n v="2009"/>
    <n v="1"/>
    <s v="Los Angeles"/>
    <s v="Los Angeles"/>
    <s v="Los Angeles"/>
    <x v="9"/>
  </r>
  <r>
    <n v="4139"/>
    <s v="https://www.inc.com/profile/triose"/>
    <s v="TRIOSE"/>
    <s v="triose.com"/>
    <s v="66.5 Million"/>
    <n v="66500000"/>
    <n v="76.721400000000003"/>
    <s v="Logistics &amp; Transportation"/>
    <n v="92"/>
    <n v="66"/>
    <e v="#REF!"/>
    <n v="1999"/>
    <n v="7"/>
    <s v=""/>
    <s v="-"/>
    <s v="Wyomissing"/>
    <x v="4"/>
  </r>
  <r>
    <n v="4140"/>
    <s v="https://www.inc.com/profile/long-story-short-media"/>
    <s v="Long Story Short Media"/>
    <s v="lssmedia.com"/>
    <s v="3.4 Million"/>
    <n v="3400000"/>
    <n v="76.6982"/>
    <s v="Media"/>
    <n v="15"/>
    <n v="10"/>
    <e v="#REF!"/>
    <n v="2009"/>
    <n v="3"/>
    <s v="Washington, DC"/>
    <s v="Washington"/>
    <s v="Washington"/>
    <x v="34"/>
  </r>
  <r>
    <n v="4141"/>
    <s v="https://www.inc.com/profile/blueberry-builders"/>
    <s v="Blueberry Builders"/>
    <s v="http://blueberrybuilders.com"/>
    <s v="8.9 Million"/>
    <n v="8900000"/>
    <n v="76.671000000000006"/>
    <s v="Construction"/>
    <n v="8"/>
    <n v="16"/>
    <e v="#REF!"/>
    <n v="2011"/>
    <n v="4"/>
    <s v="New York City"/>
    <s v="New York City"/>
    <s v="New York"/>
    <x v="12"/>
  </r>
  <r>
    <n v="4142"/>
    <s v="https://www.inc.com/profile/kent-power"/>
    <s v="Kent Power"/>
    <s v="kentpower.com"/>
    <s v="102.9 Million"/>
    <n v="102900000"/>
    <n v="76.603700000000003"/>
    <s v="Construction"/>
    <n v="383"/>
    <n v="290"/>
    <e v="#REF!"/>
    <n v="1989"/>
    <n v="1"/>
    <s v=""/>
    <s v="-"/>
    <s v="Rockford"/>
    <x v="20"/>
  </r>
  <r>
    <n v="4143"/>
    <s v="https://www.inc.com/profile/bws-plumbing-heating-and-air-conditioning"/>
    <s v="BWS Plumbing, Heating and Air Conditioning"/>
    <s v="bwshvac.com"/>
    <s v="4.1 Million"/>
    <n v="4099999.9999999995"/>
    <n v="76.479299999999995"/>
    <s v="Construction"/>
    <n v="23"/>
    <n v="15"/>
    <e v="#REF!"/>
    <n v="2009"/>
    <n v="1"/>
    <s v="Minneapolis"/>
    <s v="Minneapolis"/>
    <s v="Edina"/>
    <x v="22"/>
  </r>
  <r>
    <n v="4144"/>
    <s v="https://www.inc.com/profile/centrify"/>
    <s v="Centrify"/>
    <s v="centrify.com"/>
    <s v="114.6 Million"/>
    <n v="114600000"/>
    <n v="76.45"/>
    <s v="Software"/>
    <n v="211"/>
    <n v="338"/>
    <e v="#REF!"/>
    <n v="2004"/>
    <n v="6"/>
    <s v="San Jose"/>
    <s v="San Jose"/>
    <s v="Santa Clara"/>
    <x v="9"/>
  </r>
  <r>
    <n v="4145"/>
    <s v="https://www.inc.com/profile/accelerated-claims"/>
    <s v="Accelerated Claims"/>
    <s v="accelclaims.com"/>
    <s v="21.3 Million"/>
    <n v="21300000"/>
    <n v="76.399900000000002"/>
    <s v="Financial Services"/>
    <n v="220"/>
    <n v="250"/>
    <e v="#REF!"/>
    <n v="2006"/>
    <n v="8"/>
    <s v="Atlanta"/>
    <s v="Atlanta"/>
    <s v="Kennesaw"/>
    <x v="13"/>
  </r>
  <r>
    <n v="4146"/>
    <s v="https://www.inc.com/profile/mvs"/>
    <s v="MVS"/>
    <s v="mvsconsulting.com"/>
    <s v="17.2 Million"/>
    <n v="17200000"/>
    <n v="76.387"/>
    <s v="Government Services"/>
    <n v="19"/>
    <n v="14"/>
    <e v="#REF!"/>
    <n v="1997"/>
    <n v="3"/>
    <s v="Washington, DC"/>
    <s v="Washington"/>
    <s v="Washington"/>
    <x v="34"/>
  </r>
  <r>
    <n v="4147"/>
    <s v="https://www.inc.com/profile/optconnect"/>
    <s v="OptConnect"/>
    <s v="optconnect.com/2015/optconnect.html"/>
    <s v="21.9 Million"/>
    <n v="21900000"/>
    <n v="76.371799999999993"/>
    <s v="Business Products &amp; Services"/>
    <n v="50"/>
    <n v="14"/>
    <e v="#REF!"/>
    <n v="2009"/>
    <n v="2"/>
    <s v="Ogden-Clearfield, UT"/>
    <s v="Ogden-Clearfield"/>
    <s v="Kaysville"/>
    <x v="16"/>
  </r>
  <r>
    <n v="4148"/>
    <s v="https://www.inc.com/profile/tarrytech-security"/>
    <s v="Tarrytech Security"/>
    <s v="tarrytech.com"/>
    <s v="3.5 Million"/>
    <n v="3500000"/>
    <n v="76.340100000000007"/>
    <s v="IT Management"/>
    <n v="17"/>
    <n v="12"/>
    <e v="#REF!"/>
    <n v="2003"/>
    <n v="2"/>
    <s v="New York City"/>
    <s v="New York City"/>
    <s v="Elmsford"/>
    <x v="12"/>
  </r>
  <r>
    <n v="4149"/>
    <s v="https://www.inc.com/profile/signature-bank"/>
    <s v="Signature Bank"/>
    <s v="signaturebank.bank"/>
    <s v="38 Million"/>
    <n v="38000000"/>
    <n v="76.311099999999996"/>
    <s v="Financial Services"/>
    <n v="64"/>
    <n v="47"/>
    <e v="#REF!"/>
    <n v="2006"/>
    <n v="1"/>
    <s v="Chicago"/>
    <s v="Chicago"/>
    <s v="Rosemont"/>
    <x v="27"/>
  </r>
  <r>
    <n v="4150"/>
    <s v="https://www.inc.com/profile/entisys360"/>
    <s v="Entisys360"/>
    <s v="entisys360.com"/>
    <s v="162.4 Million"/>
    <n v="162400000"/>
    <n v="76.282600000000002"/>
    <s v="IT Management"/>
    <n v="128"/>
    <n v="102"/>
    <e v="#REF!"/>
    <n v="1988"/>
    <n v="8"/>
    <s v="San Francisco"/>
    <s v="San Francisco"/>
    <s v="Concord"/>
    <x v="9"/>
  </r>
  <r>
    <n v="4151"/>
    <s v="https://www.inc.com/profile/medcerts"/>
    <s v="MedCerts"/>
    <s v="medcerts.com"/>
    <s v="10.5 Million"/>
    <n v="10500000"/>
    <n v="76.182699999999997"/>
    <s v="Education"/>
    <n v="58"/>
    <n v="32"/>
    <e v="#REF!"/>
    <n v="2008"/>
    <n v="1"/>
    <s v="Detroit"/>
    <s v="Detroit"/>
    <s v="Livonia"/>
    <x v="20"/>
  </r>
  <r>
    <n v="4152"/>
    <s v="https://www.inc.com/profile/the-cydio-group"/>
    <s v="The Cydio Group"/>
    <s v="cydio.com"/>
    <s v="18.5 Million"/>
    <n v="18500000"/>
    <n v="76.137699999999995"/>
    <s v="Human Resources"/>
    <n v="115"/>
    <n v="72"/>
    <e v="#REF!"/>
    <n v="2006"/>
    <n v="6"/>
    <s v="San Diego"/>
    <s v="San Diego"/>
    <s v="San Diego"/>
    <x v="9"/>
  </r>
  <r>
    <n v="4153"/>
    <s v="https://www.inc.com/profile/advanced-project-consulting"/>
    <s v="Advanced Project Consulting"/>
    <s v="advproj.com"/>
    <s v="11.4 Million"/>
    <n v="11400000"/>
    <n v="76.098200000000006"/>
    <s v="Government Services"/>
    <n v="99"/>
    <n v="93"/>
    <e v="#REF!"/>
    <n v="2010"/>
    <n v="4"/>
    <s v=""/>
    <s v="-"/>
    <s v="Warner Robins"/>
    <x v="13"/>
  </r>
  <r>
    <n v="4154"/>
    <s v="https://www.inc.com/profile/interlink-cloud-advisors"/>
    <s v="Interlink Cloud Advisors"/>
    <s v="interlink.com"/>
    <s v="6.4 Million"/>
    <n v="6400000"/>
    <n v="75.994500000000002"/>
    <s v="IT Services"/>
    <n v="25"/>
    <n v="15"/>
    <e v="#REF!"/>
    <n v="2011"/>
    <n v="1"/>
    <s v="Cincinnati"/>
    <s v="Cincinnati"/>
    <s v="Cincinnati"/>
    <x v="8"/>
  </r>
  <r>
    <n v="4155"/>
    <s v="https://www.inc.com/profile/495-movers"/>
    <s v="495 Movers"/>
    <s v="495movers.com"/>
    <s v="3.2 Million"/>
    <n v="3200000"/>
    <n v="75.887200000000007"/>
    <s v="Logistics &amp; Transportation"/>
    <n v="40"/>
    <n v="20"/>
    <e v="#REF!"/>
    <n v="2009"/>
    <n v="1"/>
    <s v="Washington, DC"/>
    <s v="Washington"/>
    <s v="Rockville"/>
    <x v="21"/>
  </r>
  <r>
    <n v="4156"/>
    <s v="https://www.inc.com/profile/natalies-orchid-island-juice-company"/>
    <s v="Natalie's Orchid Island Juice Company"/>
    <s v="oijc.com"/>
    <s v="61.2 Million"/>
    <n v="61200000"/>
    <n v="75.838899999999995"/>
    <s v="Food &amp; Beverage"/>
    <n v="250"/>
    <n v="150"/>
    <e v="#REF!"/>
    <n v="1989"/>
    <n v="3"/>
    <s v=""/>
    <s v="-"/>
    <s v="Fort Pierce"/>
    <x v="5"/>
  </r>
  <r>
    <n v="4157"/>
    <s v="https://www.inc.com/profile/mie-solutions"/>
    <s v="MIE Solutions"/>
    <s v="mie-solutions.com"/>
    <s v="4.1 Million"/>
    <n v="4099999.9999999995"/>
    <n v="75.789100000000005"/>
    <s v="Software"/>
    <n v="34"/>
    <n v="26"/>
    <e v="#REF!"/>
    <n v="2007"/>
    <n v="3"/>
    <s v="Los Angeles"/>
    <s v="Los Angeles"/>
    <s v="Garden Grove"/>
    <x v="9"/>
  </r>
  <r>
    <n v="4158"/>
    <s v="https://www.inc.com/profile/commerceiq"/>
    <s v="CommerceIQ"/>
    <s v="commerceiq.ai"/>
    <s v="10.7 Million"/>
    <n v="10700000"/>
    <n v="75.788700000000006"/>
    <s v="Software"/>
    <n v="76"/>
    <n v="98"/>
    <e v="#REF!"/>
    <n v="2012"/>
    <n v="1"/>
    <s v="San Jose"/>
    <s v="San Jose"/>
    <s v="Mountain View"/>
    <x v="9"/>
  </r>
  <r>
    <n v="4159"/>
    <s v="https://www.inc.com/profile/uptime-legal-systems"/>
    <s v="Uptime Legal Systems"/>
    <s v="uptimelegal.com"/>
    <s v="7.3 Million"/>
    <n v="7300000"/>
    <n v="75.780199999999994"/>
    <s v="IT Management"/>
    <n v="24"/>
    <n v="13"/>
    <e v="#REF!"/>
    <n v="2005"/>
    <n v="6"/>
    <s v="Minneapolis"/>
    <s v="Minneapolis"/>
    <s v="Eden Prairie"/>
    <x v="22"/>
  </r>
  <r>
    <n v="4160"/>
    <s v="https://www.inc.com/profile/plushnyc-post"/>
    <s v="Plushnyc Post"/>
    <s v="http://plushnyc.com"/>
    <s v="5.8 Million"/>
    <n v="5800000"/>
    <n v="75.730699999999999"/>
    <s v="Media"/>
    <n v="28"/>
    <n v="22"/>
    <e v="#REF!"/>
    <n v="2010"/>
    <n v="1"/>
    <s v="New York City"/>
    <s v="New York City"/>
    <s v="New York"/>
    <x v="12"/>
  </r>
  <r>
    <n v="4161"/>
    <s v="https://www.inc.com/profile/reading-horizons"/>
    <s v="Reading Horizons"/>
    <s v="readinghorizons.com"/>
    <s v="10.7 Million"/>
    <n v="10700000"/>
    <n v="75.715299999999999"/>
    <s v="Education"/>
    <n v="80"/>
    <n v="40"/>
    <e v="#REF!"/>
    <n v="1984"/>
    <n v="1"/>
    <s v="Ogden-Clearfield, UT"/>
    <s v="Ogden-Clearfield"/>
    <s v="Kasyville"/>
    <x v="16"/>
  </r>
  <r>
    <n v="4162"/>
    <s v="https://www.inc.com/profile/inscio"/>
    <s v="Inscio"/>
    <s v="inscio.com"/>
    <s v="2.8 Million"/>
    <n v="2800000"/>
    <n v="75.706199999999995"/>
    <s v="Business Products &amp; Services"/>
    <n v="21"/>
    <n v="14"/>
    <e v="#REF!"/>
    <n v="2005"/>
    <n v="2"/>
    <s v="Dallas"/>
    <s v="Dallas"/>
    <s v="Plano"/>
    <x v="2"/>
  </r>
  <r>
    <n v="4163"/>
    <s v="https://www.inc.com/profile/midwest-restoration"/>
    <s v="Midwest Restoration"/>
    <s v="midwestrestoration.com"/>
    <s v="4.4 Million"/>
    <n v="4400000"/>
    <n v="75.675700000000006"/>
    <s v="Construction"/>
    <n v="20"/>
    <n v="8"/>
    <e v="#REF!"/>
    <n v="2008"/>
    <n v="4"/>
    <s v=""/>
    <s v="-"/>
    <s v="LITTLE CHUTE"/>
    <x v="19"/>
  </r>
  <r>
    <n v="4164"/>
    <s v="https://www.inc.com/profile/solar-solution"/>
    <s v="Solar Solution"/>
    <s v="solarsolutionllc.com"/>
    <s v="15.4 Million"/>
    <n v="15400000"/>
    <n v="75.569100000000006"/>
    <s v="Energy"/>
    <n v="49"/>
    <n v="26"/>
    <e v="#REF!"/>
    <n v="2008"/>
    <n v="5"/>
    <s v="Washington, DC"/>
    <s v="Washington"/>
    <s v="Washington"/>
    <x v="34"/>
  </r>
  <r>
    <n v="4165"/>
    <s v="https://www.inc.com/profile/vericon-construction-company"/>
    <s v="Vericon Construction Company"/>
    <s v="vericonbuilds.com"/>
    <s v="164.9 Million"/>
    <n v="164900000"/>
    <n v="75.453800000000001"/>
    <s v="Construction"/>
    <n v="147"/>
    <n v="72"/>
    <e v="#REF!"/>
    <n v="2005"/>
    <n v="2"/>
    <s v="New York City"/>
    <s v="New York City"/>
    <s v="Mountainside"/>
    <x v="6"/>
  </r>
  <r>
    <n v="4166"/>
    <s v="https://www.inc.com/profile/united-medco"/>
    <s v="United Medco"/>
    <s v="unitedmedco.com"/>
    <s v="23.7 Million"/>
    <n v="23700000"/>
    <n v="75.408100000000005"/>
    <s v="Health"/>
    <n v="72"/>
    <n v="4"/>
    <e v="#REF!"/>
    <n v="2004"/>
    <n v="4"/>
    <s v="Miami"/>
    <s v="Miami"/>
    <s v="CORAL SPRINGS"/>
    <x v="5"/>
  </r>
  <r>
    <n v="4167"/>
    <s v="https://www.inc.com/profile/forrest-performance-group"/>
    <s v="Forrest Performance Group"/>
    <s v="fpg.com"/>
    <s v="3.8 Million"/>
    <n v="3800000"/>
    <n v="75.3446"/>
    <s v="Business Products &amp; Services"/>
    <n v="24"/>
    <n v="14"/>
    <e v="#REF!"/>
    <n v="2010"/>
    <n v="4"/>
    <s v="Dallas"/>
    <s v="Dallas"/>
    <s v="Fort Worth"/>
    <x v="2"/>
  </r>
  <r>
    <n v="4168"/>
    <s v="https://www.inc.com/profile/winstons-of-northern-virginia"/>
    <s v="Winston's of Northern Virginia"/>
    <s v="winstonsservices.com"/>
    <s v="4.9 Million"/>
    <n v="4900000"/>
    <n v="75.324700000000007"/>
    <s v="Construction"/>
    <n v="45"/>
    <n v="21"/>
    <e v="#REF!"/>
    <n v="1989"/>
    <n v="1"/>
    <s v="Washington, DC"/>
    <s v="Washington"/>
    <s v="Fairfax"/>
    <x v="7"/>
  </r>
  <r>
    <n v="4169"/>
    <s v="https://www.inc.com/profile/ahs-consulting"/>
    <s v="AHS Consulting"/>
    <s v="ahs-consulting.com"/>
    <s v="2.3 Million"/>
    <n v="2300000"/>
    <n v="75.246300000000005"/>
    <s v="Logistics &amp; Transportation"/>
    <n v="11"/>
    <n v="2"/>
    <e v="#REF!"/>
    <n v="2014"/>
    <n v="1"/>
    <s v=""/>
    <s v="-"/>
    <s v="CHATTANOOGA"/>
    <x v="1"/>
  </r>
  <r>
    <n v="4170"/>
    <s v="https://www.inc.com/profile/zenmonics"/>
    <s v="Zenmonics"/>
    <s v="zenmonics.com"/>
    <s v="27.8 Million"/>
    <n v="27800000"/>
    <n v="75.122799999999998"/>
    <s v="IT Management"/>
    <n v="146"/>
    <n v="84"/>
    <e v="#REF!"/>
    <n v="2007"/>
    <n v="3"/>
    <s v="Charlotte"/>
    <s v="Charlotte"/>
    <s v="Charlotte"/>
    <x v="18"/>
  </r>
  <r>
    <n v="4171"/>
    <s v="https://www.inc.com/profile/interworks"/>
    <s v="InterWorks"/>
    <s v="interworks.com"/>
    <s v="57.3 Million"/>
    <n v="57300000"/>
    <n v="75.091300000000004"/>
    <s v="IT Management"/>
    <n v="188"/>
    <n v="138"/>
    <e v="#REF!"/>
    <n v="1996"/>
    <n v="11"/>
    <s v=""/>
    <s v="-"/>
    <s v="Stillwater"/>
    <x v="42"/>
  </r>
  <r>
    <n v="4172"/>
    <s v="https://www.inc.com/profile/gemini-tech-services"/>
    <s v="Gemini Tech Services"/>
    <s v="geminitechservices.com"/>
    <s v="8.4 Million"/>
    <n v="8400000"/>
    <n v="75.075299999999999"/>
    <s v="Government Services"/>
    <n v="200"/>
    <n v="110"/>
    <e v="#REF!"/>
    <n v="2006"/>
    <n v="1"/>
    <s v="Dallas"/>
    <s v="Dallas"/>
    <s v="Willow Park"/>
    <x v="2"/>
  </r>
  <r>
    <n v="4173"/>
    <s v="https://www.inc.com/profile/evereve"/>
    <s v="Evereve"/>
    <s v="http://evereve.com"/>
    <s v="116.3 Million"/>
    <n v="116300000"/>
    <n v="75.064999999999998"/>
    <s v="Retail"/>
    <n v="1500"/>
    <n v="800"/>
    <e v="#REF!"/>
    <n v="2004"/>
    <n v="1"/>
    <s v="Minneapolis"/>
    <s v="Minneapolis"/>
    <s v="Edina"/>
    <x v="22"/>
  </r>
  <r>
    <n v="4174"/>
    <s v="https://www.inc.com/profile/pn-automation"/>
    <s v="PN Automation"/>
    <s v="pnautomation.com"/>
    <s v="2 Million"/>
    <n v="2000000"/>
    <n v="75.043999999999997"/>
    <s v="Software"/>
    <n v="20"/>
    <n v="9"/>
    <e v="#REF!"/>
    <n v="2004"/>
    <n v="1"/>
    <s v="Baltimore"/>
    <s v="Baltimore"/>
    <s v="Baltimore"/>
    <x v="21"/>
  </r>
  <r>
    <n v="4175"/>
    <s v="https://www.inc.com/profile/capstone-information-technologies"/>
    <s v="Capstone Information Technologies"/>
    <s v="capstoneitinc.com"/>
    <s v="6.3 Million"/>
    <n v="6300000"/>
    <n v="75.036199999999994"/>
    <s v="IT Management"/>
    <n v="40"/>
    <n v="27"/>
    <e v="#REF!"/>
    <n v="2003"/>
    <n v="4"/>
    <s v="Rochester, NY"/>
    <s v="Rochester"/>
    <s v="Pittsford"/>
    <x v="12"/>
  </r>
  <r>
    <n v="4176"/>
    <s v="https://www.inc.com/profile/todays-business"/>
    <s v="Todays Business"/>
    <s v="tbsmo.com"/>
    <s v="4.6 Million"/>
    <n v="4600000"/>
    <n v="75.026899999999998"/>
    <s v="Advertising &amp; Marketing"/>
    <n v="33"/>
    <n v="25"/>
    <e v="#REF!"/>
    <n v="2011"/>
    <n v="2"/>
    <s v="New York City"/>
    <s v="New York City"/>
    <s v="Pine Brook"/>
    <x v="6"/>
  </r>
  <r>
    <n v="4177"/>
    <s v="https://www.inc.com/profile/creative-studio-promotions"/>
    <s v="Creative Studio Promotions"/>
    <s v="creativestudiopromo.com"/>
    <s v="3.6 Million"/>
    <n v="3600000"/>
    <n v="74.990300000000005"/>
    <s v="Advertising &amp; Marketing"/>
    <n v="13"/>
    <n v="6"/>
    <e v="#REF!"/>
    <n v="2012"/>
    <n v="3"/>
    <s v=""/>
    <s v="-"/>
    <s v="GRAND RAPIDS"/>
    <x v="20"/>
  </r>
  <r>
    <n v="4178"/>
    <s v="https://www.inc.com/profile/tapclassifieds-auto"/>
    <s v="TapClassifieds Auto"/>
    <s v="tapclassifieds.com"/>
    <s v="4 Million"/>
    <n v="4000000"/>
    <n v="74.927800000000005"/>
    <s v="Advertising &amp; Marketing"/>
    <n v="19"/>
    <n v="24"/>
    <e v="#REF!"/>
    <n v="2013"/>
    <n v="1"/>
    <s v="San Jose"/>
    <s v="San Jose"/>
    <s v="San Jose"/>
    <x v="9"/>
  </r>
  <r>
    <n v="4179"/>
    <s v="https://www.inc.com/profile/hiatus-spa-retreat"/>
    <s v="Hiatus Spa Retreat"/>
    <s v="hiatusspa.com"/>
    <s v="9.4 Million"/>
    <n v="9400000"/>
    <n v="74.920699999999997"/>
    <s v="Consumer Products &amp; Services"/>
    <n v="211"/>
    <n v="110"/>
    <e v="#REF!"/>
    <n v="2006"/>
    <n v="7"/>
    <s v="Dallas"/>
    <s v="Dallas"/>
    <s v="Dallas"/>
    <x v="2"/>
  </r>
  <r>
    <n v="4180"/>
    <s v="https://www.inc.com/profile/drt-transportation"/>
    <s v="DRT Transportation"/>
    <s v="drttransportation.com"/>
    <s v="67.4 Million"/>
    <n v="67400000"/>
    <n v="74.915999999999997"/>
    <s v="Logistics &amp; Transportation"/>
    <n v="56"/>
    <n v="37"/>
    <e v="#REF!"/>
    <n v="2007"/>
    <n v="7"/>
    <s v=""/>
    <s v="-"/>
    <s v="Lebanon"/>
    <x v="4"/>
  </r>
  <r>
    <n v="4181"/>
    <s v="https://www.inc.com/profile/community-association-management-company"/>
    <s v="Community Association Management Company"/>
    <s v="camcomgmt.com"/>
    <s v="6.6 Million"/>
    <n v="6600000"/>
    <n v="74.907300000000006"/>
    <s v="Real Estate"/>
    <n v="125"/>
    <n v="59"/>
    <e v="#REF!"/>
    <n v="1975"/>
    <n v="1"/>
    <s v="Philadelphia"/>
    <s v="Philadelphia"/>
    <s v="Fort Washington"/>
    <x v="4"/>
  </r>
  <r>
    <n v="4182"/>
    <s v="https://www.inc.com/profile/crm-passport"/>
    <s v="CRM Passport"/>
    <s v="gsdcompany.com"/>
    <s v="4.8 Million"/>
    <n v="4800000"/>
    <n v="74.8797"/>
    <s v="Software"/>
    <n v="50"/>
    <n v="10"/>
    <e v="#REF!"/>
    <n v="2014"/>
    <n v="1"/>
    <s v="New York City"/>
    <s v="New York City"/>
    <s v="New York"/>
    <x v="12"/>
  </r>
  <r>
    <n v="4183"/>
    <s v="https://www.inc.com/profile/silk-worldwide"/>
    <s v="Silk Worldwide"/>
    <s v="silkworldwide.com"/>
    <s v="15.4 Million"/>
    <n v="15400000"/>
    <n v="74.874099999999999"/>
    <s v="Consumer Products &amp; Services"/>
    <n v="40"/>
    <n v="15"/>
    <e v="#REF!"/>
    <n v="2010"/>
    <n v="5"/>
    <s v="Houston"/>
    <s v="Houston"/>
    <s v="Stafford"/>
    <x v="2"/>
  </r>
  <r>
    <n v="4184"/>
    <s v="https://www.inc.com/profile/balsam-hill"/>
    <s v="Balsam Hill"/>
    <s v="balsambrands.com"/>
    <s v="161.4 Million"/>
    <n v="161400000"/>
    <n v="74.870500000000007"/>
    <s v="Retail"/>
    <n v="150"/>
    <n v="111"/>
    <e v="#REF!"/>
    <n v="1996"/>
    <n v="8"/>
    <s v="San Francisco"/>
    <s v="San Francisco"/>
    <s v="Redwood City"/>
    <x v="9"/>
  </r>
  <r>
    <n v="4185"/>
    <s v="https://www.inc.com/profile/pin-point-logistics"/>
    <s v="Pin-Point Logistics"/>
    <s v="pinpointdelivers.com"/>
    <s v="6.5 Million"/>
    <n v="6500000"/>
    <n v="74.826300000000003"/>
    <s v="Logistics &amp; Transportation"/>
    <n v="15"/>
    <n v="5"/>
    <e v="#REF!"/>
    <n v="2010"/>
    <n v="3"/>
    <s v="Chicago"/>
    <s v="Chicago"/>
    <s v="Chicago"/>
    <x v="27"/>
  </r>
  <r>
    <n v="4186"/>
    <s v="https://www.inc.com/profile/anchor-distributing"/>
    <s v="Anchor Distributing"/>
    <s v="anchordist.com"/>
    <s v="23.3 Million"/>
    <n v="23300000"/>
    <n v="74.761600000000001"/>
    <s v="Consumer Products &amp; Services"/>
    <n v="32"/>
    <n v="32"/>
    <e v="#REF!"/>
    <n v="1987"/>
    <n v="3"/>
    <s v="Minneapolis"/>
    <s v="Minneapolis"/>
    <s v="MENDOTA HEIGHTS"/>
    <x v="22"/>
  </r>
  <r>
    <n v="4187"/>
    <s v="https://www.inc.com/profile/capital-title-of-texas"/>
    <s v="Capital Title of Texas"/>
    <s v="ctot.com"/>
    <s v="105.8 Million"/>
    <n v="105800000"/>
    <n v="74.712599999999995"/>
    <s v="Real Estate"/>
    <n v="604"/>
    <n v="460"/>
    <e v="#REF!"/>
    <n v="1987"/>
    <n v="7"/>
    <s v="Dallas"/>
    <s v="Dallas"/>
    <s v="Plano"/>
    <x v="2"/>
  </r>
  <r>
    <n v="4187"/>
    <s v="https://www.inc.com/profile/my-shower-door-d3-glass"/>
    <s v="MY Shower Door / D3 Glass"/>
    <s v="myshowerdoor.com"/>
    <s v="16.9 Million"/>
    <n v="16900000"/>
    <n v="74.750100000000003"/>
    <s v="Construction"/>
    <n v="99"/>
    <n v="59"/>
    <e v="#REF!"/>
    <n v="2003"/>
    <n v="4"/>
    <s v=""/>
    <s v="-"/>
    <s v="Fort Myers"/>
    <x v="5"/>
  </r>
  <r>
    <n v="4188"/>
    <s v="https://www.inc.com/profile/civicplus"/>
    <s v="CivicPlus"/>
    <s v="civicplus.com"/>
    <s v="36.3 Million"/>
    <n v="36300000"/>
    <n v="74.641400000000004"/>
    <s v="Government Services"/>
    <n v="324"/>
    <n v="191"/>
    <e v="#REF!"/>
    <n v="2001"/>
    <n v="9"/>
    <s v=""/>
    <s v="-"/>
    <s v="Manhattan"/>
    <x v="26"/>
  </r>
  <r>
    <n v="4189"/>
    <s v="https://www.inc.com/profile/rocs-grad-staffing"/>
    <s v="ROCS Grad Staffing"/>
    <s v="rocsstaffing.com"/>
    <s v="4.7 Million"/>
    <n v="4700000"/>
    <n v="74.611199999999997"/>
    <s v="Human Resources"/>
    <n v="12"/>
    <n v="7"/>
    <e v="#REF!"/>
    <n v="2003"/>
    <n v="1"/>
    <s v="Washington, DC"/>
    <s v="Washington"/>
    <s v="Herndon"/>
    <x v="7"/>
  </r>
  <r>
    <n v="4190"/>
    <s v="https://www.inc.com/profile/nexcom"/>
    <s v="Nexcom"/>
    <s v="gonexcom.com"/>
    <s v="7.6 Million"/>
    <n v="7600000"/>
    <n v="74.562899999999999"/>
    <s v="IT Services"/>
    <n v="50"/>
    <n v="33"/>
    <e v="#REF!"/>
    <n v="2001"/>
    <n v="6"/>
    <s v="Charlotte"/>
    <s v="Charlotte"/>
    <s v="Charlotte"/>
    <x v="18"/>
  </r>
  <r>
    <n v="4191"/>
    <s v="https://www.inc.com/profile/saalex-solutions"/>
    <s v="Saalex Solutions"/>
    <s v="saalex.com"/>
    <s v="61.8 Million"/>
    <n v="61800000"/>
    <n v="74.534800000000004"/>
    <s v="Government Services"/>
    <n v="604"/>
    <n v="286"/>
    <e v="#REF!"/>
    <n v="1999"/>
    <n v="2"/>
    <s v="Oxnard-Thousand Oaks-Ventura, CA"/>
    <s v="Oxnard-Thousand Oaks-Ventura"/>
    <s v="Camarillo"/>
    <x v="9"/>
  </r>
  <r>
    <n v="4192"/>
    <s v="https://www.inc.com/profile/apex-energy-solutions"/>
    <s v="Apex Energy Solutions"/>
    <s v="apexenergygroup.com"/>
    <s v="3.8 Million"/>
    <n v="3800000"/>
    <n v="74.462299999999999"/>
    <s v="Construction"/>
    <n v="23"/>
    <n v="16"/>
    <e v="#REF!"/>
    <n v="1998"/>
    <n v="4"/>
    <s v="Indianapolis, IN"/>
    <s v="Indianapolis"/>
    <s v="Zionsville"/>
    <x v="33"/>
  </r>
  <r>
    <n v="4193"/>
    <s v="https://www.inc.com/profile/berkley"/>
    <s v="Berkley"/>
    <s v="goberkley.com"/>
    <s v="20 Million"/>
    <n v="20000000"/>
    <n v="74.385400000000004"/>
    <s v="Manufacturing"/>
    <n v="30"/>
    <n v="20"/>
    <e v="#REF!"/>
    <n v="2012"/>
    <n v="3"/>
    <s v="Los Angeles"/>
    <s v="Los Angeles"/>
    <s v="Carson"/>
    <x v="9"/>
  </r>
  <r>
    <n v="4194"/>
    <s v="https://www.inc.com/profile/total-care-connections"/>
    <s v="Total Care Connections"/>
    <s v="totalcareconnections.com"/>
    <s v="4.2 Million"/>
    <n v="4200000"/>
    <n v="74.334400000000002"/>
    <s v="Health"/>
    <n v="250"/>
    <n v="150"/>
    <e v="#REF!"/>
    <n v="2009"/>
    <n v="4"/>
    <s v="Phoenix"/>
    <s v="Phoenix"/>
    <s v="Mesa"/>
    <x v="0"/>
  </r>
  <r>
    <n v="4195"/>
    <s v="https://www.inc.com/profile/emergicon"/>
    <s v="Emergicon"/>
    <s v="emergicon.com"/>
    <s v="5.7 Million"/>
    <n v="5700000"/>
    <n v="74.313999999999993"/>
    <s v="Business Products &amp; Services"/>
    <n v="58"/>
    <n v="34"/>
    <e v="#REF!"/>
    <n v="2006"/>
    <n v="1"/>
    <s v="Dallas"/>
    <s v="Dallas"/>
    <s v="Dallas"/>
    <x v="2"/>
  </r>
  <r>
    <n v="4196"/>
    <s v="https://www.inc.com/profile/landerholm-family-law"/>
    <s v="Landerholm Family Law"/>
    <s v="landerholmlaw.com"/>
    <s v="2.4 Million"/>
    <n v="2400000"/>
    <n v="74.247600000000006"/>
    <s v="Consumer Products &amp; Services"/>
    <n v="19"/>
    <n v="11"/>
    <e v="#REF!"/>
    <n v="2010"/>
    <n v="1"/>
    <s v=""/>
    <s v="-"/>
    <s v="Portland"/>
    <x v="40"/>
  </r>
  <r>
    <n v="4197"/>
    <s v="https://www.inc.com/profile/itransition"/>
    <s v="Itransition"/>
    <s v="itransition.com"/>
    <s v="31.4 Million"/>
    <n v="31400000"/>
    <n v="74.215199999999996"/>
    <s v="IT Management"/>
    <n v="2000"/>
    <n v="1600"/>
    <e v="#REF!"/>
    <n v="1998"/>
    <n v="4"/>
    <s v="Denver"/>
    <s v="Denver"/>
    <s v="Lakewood"/>
    <x v="10"/>
  </r>
  <r>
    <n v="4198"/>
    <s v="https://www.inc.com/profile/black-mountain-systems"/>
    <s v="Black Mountain Systems"/>
    <s v="blackmountainsystems.com"/>
    <s v="47.2 Million"/>
    <n v="47200000"/>
    <n v="74.200699999999998"/>
    <s v="Software"/>
    <n v="230"/>
    <n v="84"/>
    <e v="#REF!"/>
    <n v="2007"/>
    <n v="9"/>
    <s v="San Diego"/>
    <s v="San Diego"/>
    <s v="San Diego"/>
    <x v="9"/>
  </r>
  <r>
    <n v="4199"/>
    <s v="https://www.inc.com/profile/b2gnow"/>
    <s v="B2Gnow"/>
    <s v="b2gnow.com"/>
    <s v="11.3 Million"/>
    <n v="11300000"/>
    <n v="74.200199999999995"/>
    <s v="Software"/>
    <n v="60"/>
    <n v="36"/>
    <e v="#REF!"/>
    <n v="1999"/>
    <n v="7"/>
    <s v="Phoenix"/>
    <s v="Phoenix"/>
    <s v="Phoenix"/>
    <x v="0"/>
  </r>
  <r>
    <n v="4200"/>
    <s v="https://www.inc.com/profile/torch-technologies"/>
    <s v="Torch Technologies"/>
    <s v="torchtechnologies.com"/>
    <s v="405.4 Million"/>
    <n v="405400000"/>
    <n v="74.179400000000001"/>
    <s v="Government Services"/>
    <n v="975"/>
    <n v="445"/>
    <e v="#REF!"/>
    <n v="2002"/>
    <n v="13"/>
    <s v="Huntsville, AL"/>
    <s v="Huntsville"/>
    <s v="Huntsville"/>
    <x v="23"/>
  </r>
  <r>
    <n v="4201"/>
    <s v="https://www.inc.com/profile/homelectrical"/>
    <s v="HomElectrical"/>
    <s v="homelectrical.com"/>
    <s v="5.4 Million"/>
    <n v="5400000"/>
    <n v="74.155699999999996"/>
    <s v="Consumer Products &amp; Services"/>
    <n v="25"/>
    <n v="5"/>
    <e v="#REF!"/>
    <n v="2011"/>
    <n v="5"/>
    <s v="Atlanta"/>
    <s v="Atlanta"/>
    <s v="kennesaw"/>
    <x v="13"/>
  </r>
  <r>
    <n v="4202"/>
    <s v="https://www.inc.com/profile/image-business-interiors"/>
    <s v="Image Business Interiors"/>
    <s v="ibiva.com"/>
    <s v="15.3 Million"/>
    <n v="15300000"/>
    <n v="74.064400000000006"/>
    <s v="Business Products &amp; Services"/>
    <n v="21"/>
    <n v="16"/>
    <e v="#REF!"/>
    <n v="2006"/>
    <n v="7"/>
    <s v="Virginia Beach"/>
    <s v="Virginia Beach"/>
    <s v="Virginia Beach"/>
    <x v="7"/>
  </r>
  <r>
    <n v="4203"/>
    <s v="https://www.inc.com/profile/akuranvyka-dba"/>
    <s v="Akuranvyka DBA"/>
    <s v="curryupnow.com"/>
    <s v="13.8 Million"/>
    <n v="13800000"/>
    <n v="74.049499999999995"/>
    <s v="Food &amp; Beverage"/>
    <n v="230"/>
    <n v="120"/>
    <e v="#REF!"/>
    <n v="2009"/>
    <n v="1"/>
    <s v="San Francisco"/>
    <s v="San Francisco"/>
    <s v="San Francisco"/>
    <x v="9"/>
  </r>
  <r>
    <n v="4204"/>
    <s v="https://www.inc.com/profile/listrak"/>
    <s v="Listrak"/>
    <s v="listrak.com"/>
    <s v="60.3 Million"/>
    <n v="60300000"/>
    <n v="74.035399999999996"/>
    <s v="Advertising &amp; Marketing"/>
    <n v="300"/>
    <n v="100"/>
    <e v="#REF!"/>
    <n v="1999"/>
    <n v="6"/>
    <s v="Lancaster, PA"/>
    <s v="Lancaster"/>
    <s v="Lititz"/>
    <x v="4"/>
  </r>
  <r>
    <n v="4205"/>
    <s v="https://www.inc.com/profile/it-direct"/>
    <s v="IT Direct"/>
    <s v="gettingyouconnected.com"/>
    <s v="7.2 Million"/>
    <n v="7200000"/>
    <n v="73.987700000000004"/>
    <s v="IT Services"/>
    <n v="33"/>
    <n v="22"/>
    <e v="#REF!"/>
    <n v="2002"/>
    <n v="6"/>
    <s v=""/>
    <s v="-"/>
    <s v="West Hartford"/>
    <x v="28"/>
  </r>
  <r>
    <n v="4206"/>
    <s v="https://www.inc.com/profile/tk-promotions"/>
    <s v="TK Promotions"/>
    <s v="tkpromotionsinc.com"/>
    <s v="2.9 Million"/>
    <n v="2900000"/>
    <n v="73.966300000000004"/>
    <s v="Advertising &amp; Marketing"/>
    <n v="8"/>
    <n v="4"/>
    <e v="#REF!"/>
    <n v="2008"/>
    <n v="1"/>
    <s v="Richmond, VA"/>
    <s v="Richmond"/>
    <s v="Glen Allen"/>
    <x v="7"/>
  </r>
  <r>
    <n v="4207"/>
    <s v="https://www.inc.com/profile/us-med-equip"/>
    <s v="US Med-Equip"/>
    <s v="usmedequip.com"/>
    <s v="46.9 Million"/>
    <n v="46900000"/>
    <n v="73.940399999999997"/>
    <s v="Health"/>
    <n v="205"/>
    <n v="96"/>
    <e v="#REF!"/>
    <n v="2009"/>
    <n v="7"/>
    <s v="Houston"/>
    <s v="Houston"/>
    <s v="Houston"/>
    <x v="2"/>
  </r>
  <r>
    <n v="4208"/>
    <s v="https://www.inc.com/profile/atlantic-environmental-solutions"/>
    <s v="Atlantic Environmental Solutions"/>
    <s v="solutionsenvironmental.com"/>
    <s v="7.4 Million"/>
    <n v="7400000"/>
    <n v="73.938999999999993"/>
    <s v="Environmental Services"/>
    <n v="23"/>
    <n v="15"/>
    <e v="#REF!"/>
    <n v="1997"/>
    <n v="2"/>
    <s v="New York City"/>
    <s v="New York City"/>
    <s v="Hoboken"/>
    <x v="6"/>
  </r>
  <r>
    <n v="4209"/>
    <s v="https://www.inc.com/profile/grasp-technologies"/>
    <s v="Grasp Technologies"/>
    <s v="grasptech.com"/>
    <s v="6.1 Million"/>
    <n v="6100000"/>
    <n v="73.932199999999995"/>
    <s v="Software"/>
    <n v="43"/>
    <n v="35"/>
    <e v="#REF!"/>
    <n v="1996"/>
    <n v="5"/>
    <s v="San Diego"/>
    <s v="San Diego"/>
    <s v="San Diego"/>
    <x v="9"/>
  </r>
  <r>
    <n v="4210"/>
    <s v="https://www.inc.com/profile/oncelogix"/>
    <s v="OnceLogix"/>
    <s v="oncelogix.com"/>
    <s v="4.2 Million"/>
    <n v="4200000"/>
    <n v="73.813400000000001"/>
    <s v="Software"/>
    <n v="18"/>
    <n v="14"/>
    <e v="#REF!"/>
    <n v="2005"/>
    <n v="4"/>
    <s v=""/>
    <s v="-"/>
    <s v="Winston Salem"/>
    <x v="18"/>
  </r>
  <r>
    <n v="4211"/>
    <s v="https://www.inc.com/profile/star-staffing-alpena"/>
    <s v="Star Staffing Alpena"/>
    <s v="starstaffingalpena.com"/>
    <s v="2.4 Million"/>
    <n v="2400000"/>
    <n v="73.675399999999996"/>
    <s v="Human Resources"/>
    <n v="100"/>
    <n v="49"/>
    <e v="#REF!"/>
    <n v="1987"/>
    <n v="1"/>
    <s v=""/>
    <s v="-"/>
    <s v="Alpena"/>
    <x v="20"/>
  </r>
  <r>
    <n v="4212"/>
    <s v="https://www.inc.com/profile/urban-betty"/>
    <s v="Urban Betty"/>
    <s v="urbanbetty.com"/>
    <s v="3.4 Million"/>
    <n v="3400000"/>
    <n v="73.6036"/>
    <s v="Retail"/>
    <n v="49"/>
    <n v="27"/>
    <e v="#REF!"/>
    <n v="2005"/>
    <n v="2"/>
    <s v="Austin"/>
    <s v="Austin"/>
    <s v="Austin"/>
    <x v="2"/>
  </r>
  <r>
    <n v="4213"/>
    <s v="https://www.inc.com/profile/boca-beauty-academy"/>
    <s v="Boca Beauty Academy"/>
    <s v="bocabeautyacademy.edu"/>
    <s v="5.2 Million"/>
    <n v="5200000"/>
    <n v="73.591399999999993"/>
    <s v="Education"/>
    <n v="41"/>
    <n v="25"/>
    <e v="#REF!"/>
    <n v="1991"/>
    <n v="5"/>
    <s v="Miami"/>
    <s v="Miami"/>
    <s v="Boca Raton"/>
    <x v="5"/>
  </r>
  <r>
    <n v="4214"/>
    <s v="https://www.inc.com/profile/glen-eagle"/>
    <s v="Glen Eagle"/>
    <s v="gleneagleadv.com"/>
    <s v="5.2 Million"/>
    <n v="5200000"/>
    <n v="73.570099999999996"/>
    <s v="Financial Services"/>
    <n v="20"/>
    <n v="15"/>
    <e v="#REF!"/>
    <n v="2002"/>
    <n v="1"/>
    <s v="New York City"/>
    <s v="New York City"/>
    <s v="Kingston"/>
    <x v="6"/>
  </r>
  <r>
    <n v="4215"/>
    <s v="https://www.inc.com/profile/220-marketing-group-xurli"/>
    <s v="2:20 Marketing Group /Xurli"/>
    <s v="xurli.com"/>
    <s v="5.2 Million"/>
    <n v="5200000"/>
    <n v="73.524799999999999"/>
    <s v="Advertising &amp; Marketing"/>
    <n v="55"/>
    <n v="20"/>
    <e v="#REF!"/>
    <n v="2006"/>
    <n v="2"/>
    <s v=""/>
    <s v="-"/>
    <s v="Saint George"/>
    <x v="16"/>
  </r>
  <r>
    <n v="4216"/>
    <s v="https://www.inc.com/profile/ob-hospitalist-group"/>
    <s v="Ob Hospitalist Group"/>
    <s v="obhg.com"/>
    <s v="226.8 Million"/>
    <n v="226800000"/>
    <n v="73.509500000000003"/>
    <s v="Health"/>
    <n v="940"/>
    <n v="792"/>
    <e v="#REF!"/>
    <n v="2006"/>
    <n v="7"/>
    <s v="Greenville-Mauldin-Easley, SC"/>
    <s v="Greenville-Mauldin-Easley"/>
    <s v="Greenville"/>
    <x v="37"/>
  </r>
  <r>
    <n v="4217"/>
    <s v="https://www.inc.com/profile/techcxo"/>
    <s v="TechCXO"/>
    <s v="techcxo.com"/>
    <s v="23.6 Million"/>
    <n v="23600000"/>
    <n v="73.445800000000006"/>
    <s v="Business Products &amp; Services"/>
    <n v="111"/>
    <n v="73"/>
    <e v="#REF!"/>
    <n v="2003"/>
    <n v="11"/>
    <s v="Atlanta"/>
    <s v="Atlanta"/>
    <s v="Atlanta"/>
    <x v="13"/>
  </r>
  <r>
    <n v="4218"/>
    <s v="https://www.inc.com/profile/birds-barbershop"/>
    <s v="Birds Barbershop"/>
    <s v="birdsbarbershop.com"/>
    <s v="9 Million"/>
    <n v="9000000"/>
    <n v="73.399500000000003"/>
    <s v="Consumer Products &amp; Services"/>
    <n v="210"/>
    <n v="140"/>
    <e v="#REF!"/>
    <n v="2006"/>
    <n v="9"/>
    <s v="Austin"/>
    <s v="Austin"/>
    <s v="Austin"/>
    <x v="2"/>
  </r>
  <r>
    <n v="4219"/>
    <s v="https://www.inc.com/profile/arke-systems"/>
    <s v="Arke Systems"/>
    <s v="arke.com"/>
    <s v="14.5 Million"/>
    <n v="14500000"/>
    <n v="73.386600000000001"/>
    <s v="Advertising &amp; Marketing"/>
    <n v="70"/>
    <n v="45"/>
    <e v="#REF!"/>
    <n v="2005"/>
    <n v="5"/>
    <s v="Atlanta"/>
    <s v="Atlanta"/>
    <s v="Atlanta"/>
    <x v="13"/>
  </r>
  <r>
    <n v="4220"/>
    <s v="https://www.inc.com/profile/stomping-ground-photography"/>
    <s v="Stomping Ground Photography"/>
    <s v="stompinggroundphoto.com"/>
    <s v="2.8 Million"/>
    <n v="2800000"/>
    <n v="73.330600000000004"/>
    <s v="Consumer Products &amp; Services"/>
    <n v="31"/>
    <n v="15"/>
    <e v="#REF!"/>
    <n v="2009"/>
    <n v="3"/>
    <s v="New York City"/>
    <s v="New York City"/>
    <s v="Brooklyn"/>
    <x v="12"/>
  </r>
  <r>
    <n v="4221"/>
    <s v="https://www.inc.com/profile/jackrabbit-technologies"/>
    <s v="Jackrabbit Technologies"/>
    <s v="jackrabbitclass.com"/>
    <s v="13.5 Million"/>
    <n v="13500000"/>
    <n v="73.290499999999994"/>
    <s v="Software"/>
    <n v="63"/>
    <n v="39"/>
    <e v="#REF!"/>
    <n v="2004"/>
    <n v="9"/>
    <s v="Charlotte"/>
    <s v="Charlotte"/>
    <s v="Huntersville"/>
    <x v="18"/>
  </r>
  <r>
    <n v="4222"/>
    <s v="https://www.inc.com/profile/freight-hub-group"/>
    <s v="Freight Hub Group"/>
    <s v="http://gofreighthub.io"/>
    <s v="16.3 Million"/>
    <n v="16300000"/>
    <n v="73.283600000000007"/>
    <s v="Logistics &amp; Transportation"/>
    <n v="154"/>
    <n v="31"/>
    <e v="#REF!"/>
    <n v="2006"/>
    <n v="1"/>
    <s v="Miami"/>
    <s v="Miami"/>
    <s v="Miami"/>
    <x v="5"/>
  </r>
  <r>
    <n v="4223"/>
    <s v="https://www.inc.com/profile/jonathans-grille"/>
    <s v="Jonathan's Grille"/>
    <s v="jonathansgrille.com"/>
    <s v="24.4 Million"/>
    <n v="24400000"/>
    <n v="73.265500000000003"/>
    <s v="Food &amp; Beverage"/>
    <n v="400"/>
    <n v="250"/>
    <e v="#REF!"/>
    <n v="1999"/>
    <n v="7"/>
    <s v="Nashville"/>
    <s v="Nashville"/>
    <s v="Franklin"/>
    <x v="1"/>
  </r>
  <r>
    <n v="4224"/>
    <s v="https://www.inc.com/profile/jones-pr"/>
    <s v="Jones PR"/>
    <s v="jones.pr"/>
    <s v="5 Million"/>
    <n v="5000000"/>
    <n v="73.245099999999994"/>
    <s v="Advertising &amp; Marketing"/>
    <n v="17"/>
    <n v="15"/>
    <e v="#REF!"/>
    <n v="2001"/>
    <n v="5"/>
    <s v="Oklahoma City, OK"/>
    <s v="Oklahoma City"/>
    <s v="Oklahoma City"/>
    <x v="42"/>
  </r>
  <r>
    <n v="4225"/>
    <s v="https://www.inc.com/profile/applicantpro"/>
    <s v="ApplicantPro"/>
    <s v="applicantpro.com"/>
    <s v="12.3 Million"/>
    <n v="12300000"/>
    <n v="73.188599999999994"/>
    <s v="Human Resources"/>
    <n v="120"/>
    <n v="62"/>
    <e v="#REF!"/>
    <n v="2006"/>
    <n v="7"/>
    <s v="Provo-Orem, UT"/>
    <s v="Provo-Orem"/>
    <s v="Eagle Mountain"/>
    <x v="16"/>
  </r>
  <r>
    <n v="4226"/>
    <s v="https://www.inc.com/profile/open-dealer-exchange"/>
    <s v="Open Dealer Exchange"/>
    <s v="opendealerexchange.com"/>
    <s v="99 Million"/>
    <n v="99000000"/>
    <n v="73.177400000000006"/>
    <s v="Software"/>
    <n v="136"/>
    <n v="87"/>
    <e v="#REF!"/>
    <n v="2009"/>
    <n v="1"/>
    <s v="Detroit"/>
    <s v="Detroit"/>
    <s v="Farmington Hills"/>
    <x v="20"/>
  </r>
  <r>
    <n v="4227"/>
    <s v="https://www.inc.com/profile/oklahoma-forge"/>
    <s v="Oklahoma Forge"/>
    <s v="oklahomaforge.com"/>
    <s v="29.4 Million"/>
    <n v="29400000"/>
    <n v="73.173599999999993"/>
    <s v="Manufacturing"/>
    <n v="42"/>
    <n v="33"/>
    <e v="#REF!"/>
    <n v="1951"/>
    <n v="5"/>
    <s v="Tulsa, OK"/>
    <s v="Tulsa"/>
    <s v="tulsa"/>
    <x v="42"/>
  </r>
  <r>
    <n v="4228"/>
    <s v="https://www.inc.com/profile/supplycore"/>
    <s v="SupplyCore"/>
    <s v="supplycore.com"/>
    <s v="446.5 Million"/>
    <n v="446500000"/>
    <n v="73.132599999999996"/>
    <s v="Government Services"/>
    <n v="266"/>
    <n v="148"/>
    <e v="#REF!"/>
    <n v="1987"/>
    <n v="9"/>
    <s v=""/>
    <s v="-"/>
    <s v="Rockford"/>
    <x v="27"/>
  </r>
  <r>
    <n v="4229"/>
    <s v="https://www.inc.com/profile/drt-strategies"/>
    <s v="DRT Strategies"/>
    <s v="drtstrategies.com"/>
    <s v="65.6 Million"/>
    <n v="65599999.999999993"/>
    <n v="73.056899999999999"/>
    <s v="Government Services"/>
    <n v="293"/>
    <n v="195"/>
    <e v="#REF!"/>
    <n v="2004"/>
    <n v="10"/>
    <s v="Washington, DC"/>
    <s v="Washington"/>
    <s v="Arlington"/>
    <x v="7"/>
  </r>
  <r>
    <n v="4230"/>
    <s v="https://www.inc.com/profile/legend-medical"/>
    <s v="Legend Medical"/>
    <s v="legendmedical.us"/>
    <s v="11.6 Million"/>
    <n v="11600000"/>
    <n v="73.029399999999995"/>
    <s v="Health"/>
    <n v="110"/>
    <n v="50"/>
    <e v="#REF!"/>
    <n v="2002"/>
    <n v="2"/>
    <s v="Philadelphia"/>
    <s v="Philadelphia"/>
    <s v="Pennsauken"/>
    <x v="6"/>
  </r>
  <r>
    <n v="4231"/>
    <s v="https://www.inc.com/profile/altitude-marketing"/>
    <s v="Altitude Marketing"/>
    <s v="altitudemarketing.com"/>
    <s v="2.6 Million"/>
    <n v="2600000"/>
    <n v="72.994799999999998"/>
    <s v="Advertising &amp; Marketing"/>
    <n v="21"/>
    <n v="13"/>
    <e v="#REF!"/>
    <n v="2004"/>
    <n v="1"/>
    <s v="Allentown-Bethlehem-Easton, PA-NJ"/>
    <s v="Allentown-Bethlehem-Easton"/>
    <s v="Emmaus"/>
    <x v="4"/>
  </r>
  <r>
    <n v="4232"/>
    <s v="https://www.inc.com/profile/golftec"/>
    <s v="Golftec"/>
    <s v="http://golftec.com"/>
    <s v="59.5 Million"/>
    <n v="59500000"/>
    <n v="72.991100000000003"/>
    <s v="Consumer Products &amp; Services"/>
    <n v="760"/>
    <n v="475"/>
    <e v="#REF!"/>
    <n v="1995"/>
    <n v="9"/>
    <s v="Denver"/>
    <s v="Denver"/>
    <s v="Englewood"/>
    <x v="10"/>
  </r>
  <r>
    <n v="4233"/>
    <s v="https://www.inc.com/profile/dbsync"/>
    <s v="DBSync"/>
    <s v="mydbsync.com"/>
    <s v="2 Million"/>
    <n v="2000000"/>
    <n v="72.942899999999995"/>
    <s v="Software"/>
    <n v="55"/>
    <n v="30"/>
    <e v="#REF!"/>
    <n v="2009"/>
    <n v="1"/>
    <s v="San Francisco"/>
    <s v="San Francisco"/>
    <s v="Brentwood"/>
    <x v="1"/>
  </r>
  <r>
    <n v="4234"/>
    <s v="https://www.inc.com/profile/micamp-solutions"/>
    <s v="MiCamp Solutions"/>
    <s v="micamp.com"/>
    <s v="11.5 Million"/>
    <n v="11500000"/>
    <n v="72.938599999999994"/>
    <s v="Financial Services"/>
    <n v="25"/>
    <n v="10"/>
    <e v="#REF!"/>
    <n v="2007"/>
    <n v="1"/>
    <s v="Phoenix"/>
    <s v="Phoenix"/>
    <s v="Scottsdale"/>
    <x v="0"/>
  </r>
  <r>
    <n v="4235"/>
    <s v="https://www.inc.com/profile/media-minefield"/>
    <s v="Media Minefield"/>
    <s v="media-minefield.com"/>
    <s v="2.5 Million"/>
    <n v="2500000"/>
    <n v="72.912599999999998"/>
    <s v="Advertising &amp; Marketing"/>
    <n v="23"/>
    <n v="14"/>
    <e v="#REF!"/>
    <n v="2010"/>
    <n v="2"/>
    <s v="Minneapolis"/>
    <s v="Minneapolis"/>
    <s v="Minnetonka"/>
    <x v="22"/>
  </r>
  <r>
    <n v="4236"/>
    <s v="https://www.inc.com/profile/homeside-financial"/>
    <s v="Homeside Financial"/>
    <s v="gohomeside.com"/>
    <s v="69.9 Million"/>
    <n v="69900000"/>
    <n v="72.892399999999995"/>
    <s v="Financial Services"/>
    <n v="418"/>
    <n v="288"/>
    <e v="#REF!"/>
    <n v="2014"/>
    <n v="2"/>
    <s v="Columbus, OH"/>
    <s v="Columbus"/>
    <s v="Columbia"/>
    <x v="21"/>
  </r>
  <r>
    <n v="4237"/>
    <s v="https://www.inc.com/profile/accord-group"/>
    <s v="Accord Group"/>
    <s v="weareaccord.com"/>
    <s v="50.3 Million"/>
    <n v="50300000"/>
    <n v="72.827699999999993"/>
    <s v="Construction"/>
    <n v="198"/>
    <n v="107"/>
    <e v="#REF!"/>
    <n v="2010"/>
    <n v="2"/>
    <s v="Kansas City, MO-KS"/>
    <s v="Kansas City"/>
    <s v="Lee's Summit"/>
    <x v="32"/>
  </r>
  <r>
    <n v="4238"/>
    <s v="https://www.inc.com/profile/nexvortex"/>
    <s v="nexVortex"/>
    <s v="nexvortex.com"/>
    <s v="22.5 Million"/>
    <n v="22500000"/>
    <n v="72.748599999999996"/>
    <s v="Telecommunications"/>
    <n v="81"/>
    <n v="48"/>
    <e v="#REF!"/>
    <n v="2002"/>
    <n v="9"/>
    <s v="Washington, DC"/>
    <s v="Washington"/>
    <s v="Boca Raton"/>
    <x v="5"/>
  </r>
  <r>
    <n v="4239"/>
    <s v="https://www.inc.com/profile/westminster-american-insurance-company"/>
    <s v="Westminster American Insurance Company"/>
    <s v="westminsteramerican.com"/>
    <s v="26.1 Million"/>
    <n v="26100000"/>
    <n v="72.737799999999993"/>
    <s v="Insurance"/>
    <n v="19"/>
    <n v="11"/>
    <e v="#REF!"/>
    <n v="1869"/>
    <n v="5"/>
    <s v="Baltimore"/>
    <s v="Baltimore"/>
    <s v="Owings Mills"/>
    <x v="21"/>
  </r>
  <r>
    <n v="4240"/>
    <s v="https://www.inc.com/profile/cable-ties-unlimited"/>
    <s v="Cable Ties Unlimited"/>
    <s v="cabletiesunlimited.com"/>
    <s v="3.5 Million"/>
    <n v="3500000"/>
    <n v="72.706400000000002"/>
    <s v="Business Products &amp; Services"/>
    <n v="18"/>
    <n v="9"/>
    <e v="#REF!"/>
    <n v="2008"/>
    <n v="4"/>
    <s v="Cleveland"/>
    <s v="Cleveland"/>
    <s v="Brunswick"/>
    <x v="8"/>
  </r>
  <r>
    <n v="4241"/>
    <s v="https://www.inc.com/profile/pqd-international"/>
    <s v="P.Q.D. International"/>
    <s v="pqdmfg.com"/>
    <s v="7.2 Million"/>
    <n v="7200000"/>
    <n v="72.698899999999995"/>
    <s v="Manufacturing"/>
    <n v="19"/>
    <n v="10"/>
    <e v="#REF!"/>
    <n v="1984"/>
    <n v="1"/>
    <s v="Dallas"/>
    <s v="Dallas"/>
    <s v="Plano"/>
    <x v="2"/>
  </r>
  <r>
    <n v="4242"/>
    <s v="https://www.inc.com/profile/woolley-robertson-group"/>
    <s v="Woolley Robertson Group"/>
    <s v="wrstudios.com"/>
    <s v="7.5 Million"/>
    <n v="7500000"/>
    <n v="72.697599999999994"/>
    <s v="Software"/>
    <n v="39"/>
    <n v="28"/>
    <e v="#REF!"/>
    <n v="2008"/>
    <n v="6"/>
    <s v="Los Angeles"/>
    <s v="Los Angeles"/>
    <s v="Huntington Beach"/>
    <x v="9"/>
  </r>
  <r>
    <n v="4243"/>
    <s v="https://www.inc.com/profile/robinson-air"/>
    <s v="Robinson Air"/>
    <s v="robinsonairhvac.com"/>
    <s v="2.7 Million"/>
    <n v="2700000"/>
    <n v="72.629000000000005"/>
    <s v="Construction"/>
    <n v="15"/>
    <n v="11"/>
    <e v="#REF!"/>
    <n v="2011"/>
    <n v="1"/>
    <s v=""/>
    <s v="-"/>
    <s v="Lawton"/>
    <x v="42"/>
  </r>
  <r>
    <n v="4244"/>
    <s v="https://www.inc.com/profile/investigroup-limited-liability-company"/>
    <s v="Investigroup Limited Liability Company"/>
    <s v="investigroup.com"/>
    <s v="2.6 Million"/>
    <n v="2600000"/>
    <n v="72.617699999999999"/>
    <s v="Business Products &amp; Services"/>
    <n v="28"/>
    <n v="15"/>
    <e v="#REF!"/>
    <n v="2006"/>
    <n v="1"/>
    <s v="New York City"/>
    <s v="New York City"/>
    <s v="HILLSIDE"/>
    <x v="6"/>
  </r>
  <r>
    <n v="4245"/>
    <s v="https://www.inc.com/profile/authentic-custom-homes"/>
    <s v="Authentic Custom Homes"/>
    <s v="buildauthentic.com"/>
    <s v="17.3 Million"/>
    <n v="17300000"/>
    <n v="72.616699999999994"/>
    <s v="Real Estate"/>
    <n v="16"/>
    <n v="14"/>
    <e v="#REF!"/>
    <n v="2006"/>
    <n v="1"/>
    <s v="Oklahoma City, OK"/>
    <s v="Oklahoma City"/>
    <s v="Edmond"/>
    <x v="42"/>
  </r>
  <r>
    <n v="4246"/>
    <s v="https://www.inc.com/profile/saxum"/>
    <s v="Saxum"/>
    <s v="saxum.com"/>
    <s v="12.2 Million"/>
    <n v="12200000"/>
    <n v="72.565600000000003"/>
    <s v="Advertising &amp; Marketing"/>
    <n v="46"/>
    <n v="38"/>
    <e v="#REF!"/>
    <n v="2003"/>
    <n v="9"/>
    <s v="Oklahoma City, OK"/>
    <s v="Oklahoma City"/>
    <s v="Oklahoma City"/>
    <x v="42"/>
  </r>
  <r>
    <n v="4247"/>
    <s v="https://www.inc.com/profile/boardpaq"/>
    <s v="BoardPaq"/>
    <s v="boardpaq.com"/>
    <s v="3.2 Million"/>
    <n v="3200000"/>
    <n v="72.557900000000004"/>
    <s v="Software"/>
    <n v="12"/>
    <n v="5"/>
    <e v="#REF!"/>
    <n v="2011"/>
    <n v="3"/>
    <s v="St. Louis, MO-IL"/>
    <s v="St. Louis"/>
    <s v="Saint Charles"/>
    <x v="32"/>
  </r>
  <r>
    <n v="4248"/>
    <s v="https://www.inc.com/profile/sbs-cybersecurity"/>
    <s v="SBS CyberSecurity"/>
    <s v="sbscyber.com"/>
    <s v="10.1 Million"/>
    <n v="10100000"/>
    <n v="72.554500000000004"/>
    <s v="Financial Services"/>
    <n v="71"/>
    <n v="72"/>
    <e v="#REF!"/>
    <n v="2004"/>
    <n v="7"/>
    <s v=""/>
    <s v="-"/>
    <s v="Madison"/>
    <x v="45"/>
  </r>
  <r>
    <n v="4249"/>
    <s v="https://www.inc.com/profile/new-city-moving"/>
    <s v="New City Moving"/>
    <s v="newcitymovers.com"/>
    <s v="10.6 Million"/>
    <n v="10600000"/>
    <n v="72.527199999999993"/>
    <s v="Logistics &amp; Transportation"/>
    <n v="74"/>
    <n v="50"/>
    <e v="#REF!"/>
    <n v="2009"/>
    <n v="1"/>
    <s v="Chicago"/>
    <s v="Chicago"/>
    <s v="Chicago"/>
    <x v="27"/>
  </r>
  <r>
    <n v="4250"/>
    <s v="https://www.inc.com/profile/30-point-strategies"/>
    <s v="30 Point Strategies"/>
    <s v="30point.com"/>
    <s v="4.6 Million"/>
    <n v="4600000"/>
    <n v="72.504599999999996"/>
    <s v="Advertising &amp; Marketing"/>
    <n v="13"/>
    <n v="9"/>
    <e v="#REF!"/>
    <n v="2008"/>
    <n v="2"/>
    <s v="Washington, DC"/>
    <s v="Washington"/>
    <s v="Bethesda"/>
    <x v="21"/>
  </r>
  <r>
    <n v="4251"/>
    <s v="https://www.inc.com/profile/towner-communications"/>
    <s v="Towner Communications"/>
    <s v="townerkc.com"/>
    <s v="2 Million"/>
    <n v="2000000"/>
    <n v="72.471100000000007"/>
    <s v="Telecommunications"/>
    <n v="15"/>
    <n v="6"/>
    <e v="#REF!"/>
    <n v="1965"/>
    <n v="1"/>
    <s v="Kansas City, MO-KS"/>
    <s v="Kansas City"/>
    <s v="Mission"/>
    <x v="26"/>
  </r>
  <r>
    <n v="4252"/>
    <s v="https://www.inc.com/profile/krg-technologies"/>
    <s v="KRG Technologies"/>
    <s v="http://krgtech.com"/>
    <s v="91.4 Million"/>
    <n v="91400000"/>
    <n v="72.4542"/>
    <s v="IT Management"/>
    <n v="213"/>
    <n v="85"/>
    <e v="#REF!"/>
    <n v="2003"/>
    <n v="5"/>
    <s v="Los Angeles"/>
    <s v="Los Angeles"/>
    <s v="Valencia"/>
    <x v="9"/>
  </r>
  <r>
    <n v="4253"/>
    <s v="https://www.inc.com/profile/trademasters-service"/>
    <s v="Trademasters Service"/>
    <s v="trademasters.com"/>
    <s v="28.8 Million"/>
    <n v="28800000"/>
    <n v="72.446299999999994"/>
    <s v="Business Products &amp; Services"/>
    <n v="161"/>
    <n v="116"/>
    <e v="#REF!"/>
    <n v="1990"/>
    <n v="2"/>
    <s v="Washington, DC"/>
    <s v="Washington"/>
    <s v="Lorton"/>
    <x v="7"/>
  </r>
  <r>
    <n v="4254"/>
    <s v="https://www.inc.com/profile/the-icebox"/>
    <s v="The Icebox"/>
    <s v="iceboxcoolstuff.com"/>
    <s v="31.1 Million"/>
    <n v="31100000"/>
    <n v="72.342200000000005"/>
    <s v="Business Products &amp; Services"/>
    <n v="130"/>
    <n v="60"/>
    <e v="#REF!"/>
    <n v="2001"/>
    <n v="4"/>
    <s v="Atlanta"/>
    <s v="Atlanta"/>
    <s v="Atlanta"/>
    <x v="13"/>
  </r>
  <r>
    <n v="4255"/>
    <s v="https://www.inc.com/profile/gmf-steel-group"/>
    <s v="GMF Steel Group"/>
    <s v="gmfsteel.com"/>
    <s v="36 Million"/>
    <n v="36000000"/>
    <n v="72.322400000000002"/>
    <s v="Construction"/>
    <n v="52"/>
    <n v="56"/>
    <e v="#REF!"/>
    <n v="2004"/>
    <n v="2"/>
    <s v=""/>
    <s v="-"/>
    <s v="Lakeland"/>
    <x v="5"/>
  </r>
  <r>
    <n v="4256"/>
    <s v="https://www.inc.com/profile/first-line-technology"/>
    <s v="First Line Technology"/>
    <s v="firstlinetech.com"/>
    <s v="10.4 Million"/>
    <n v="10400000"/>
    <n v="72.315600000000003"/>
    <s v="Manufacturing"/>
    <n v="15"/>
    <n v="13"/>
    <e v="#REF!"/>
    <n v="2003"/>
    <n v="4"/>
    <s v="Washington, DC"/>
    <s v="Washington"/>
    <s v="CHANTILLY"/>
    <x v="7"/>
  </r>
  <r>
    <n v="4257"/>
    <s v="https://www.inc.com/profile/proforma-add-a-line"/>
    <s v="Proforma Add-a-Line"/>
    <s v="http://proforma.com/addaline"/>
    <s v="4.2 Million"/>
    <n v="4200000"/>
    <n v="72.2911"/>
    <s v="Business Products &amp; Services"/>
    <n v="15"/>
    <n v="8"/>
    <e v="#REF!"/>
    <n v="1995"/>
    <n v="1"/>
    <s v=""/>
    <s v="-"/>
    <s v="Lima"/>
    <x v="8"/>
  </r>
  <r>
    <n v="4258"/>
    <s v="https://www.inc.com/profile/the-complete-child"/>
    <s v="The Complete Child"/>
    <s v="youngscholarsacademycolorado.com"/>
    <s v="2.2 Million"/>
    <n v="2200000"/>
    <n v="72.280600000000007"/>
    <s v="Education"/>
    <n v="36"/>
    <n v="24"/>
    <e v="#REF!"/>
    <n v="1995"/>
    <n v="1"/>
    <s v=""/>
    <s v="-"/>
    <s v="Colorado Springs"/>
    <x v="10"/>
  </r>
  <r>
    <n v="4259"/>
    <s v="https://www.inc.com/profile/web-shop-manager"/>
    <s v="Web Shop Manager"/>
    <s v="webshopmanager.com"/>
    <s v="3.3 Million"/>
    <n v="3300000"/>
    <n v="72.28"/>
    <s v="Software"/>
    <n v="26"/>
    <n v="20"/>
    <e v="#REF!"/>
    <n v="2000"/>
    <n v="2"/>
    <s v="San Diego"/>
    <s v="San Diego"/>
    <s v="San Diego"/>
    <x v="9"/>
  </r>
  <r>
    <n v="4260"/>
    <s v="https://www.inc.com/profile/integrity-services"/>
    <s v="Integrity Services"/>
    <s v="integrityservicecompanies.com"/>
    <s v="19.3 Million"/>
    <n v="19300000"/>
    <n v="72.240600000000001"/>
    <s v="Business Products &amp; Services"/>
    <n v="100"/>
    <n v="250"/>
    <e v="#REF!"/>
    <n v="2008"/>
    <n v="6"/>
    <s v="Boston"/>
    <s v="Boston"/>
    <s v="Wakefield"/>
    <x v="24"/>
  </r>
  <r>
    <n v="4261"/>
    <s v="https://www.inc.com/profile/pine-grove-financial-group"/>
    <s v="Pine Grove Financial Group"/>
    <s v="pinegrovefg.com"/>
    <s v="2.2 Million"/>
    <n v="2200000"/>
    <n v="72.236999999999995"/>
    <s v="Financial Services"/>
    <n v="7"/>
    <n v="4"/>
    <e v="#REF!"/>
    <n v="2013"/>
    <n v="1"/>
    <s v="Minneapolis"/>
    <s v="Minneapolis"/>
    <s v="St Paul"/>
    <x v="22"/>
  </r>
  <r>
    <n v="4262"/>
    <s v="https://www.inc.com/profile/stone-resource-group"/>
    <s v="Stone Resource Group"/>
    <s v="http://stoneresource.net"/>
    <s v="22.5 Million"/>
    <n v="22500000"/>
    <n v="72.230699999999999"/>
    <s v="Human Resources"/>
    <n v="190"/>
    <n v="124"/>
    <e v="#REF!"/>
    <n v="2010"/>
    <n v="6"/>
    <s v="Atlanta"/>
    <s v="Atlanta"/>
    <s v="Roswell"/>
    <x v="13"/>
  </r>
  <r>
    <n v="4263"/>
    <s v="https://www.inc.com/profile/planet-dds"/>
    <s v="Planet DDS"/>
    <s v="planetdds.com"/>
    <s v="10.2 Million"/>
    <n v="10200000"/>
    <n v="72.221699999999998"/>
    <s v="Software"/>
    <n v="48"/>
    <n v="25"/>
    <e v="#REF!"/>
    <n v="2003"/>
    <n v="2"/>
    <s v="Los Angeles"/>
    <s v="Los Angeles"/>
    <s v="Newport Beach"/>
    <x v="9"/>
  </r>
  <r>
    <n v="4264"/>
    <s v="https://www.inc.com/profile/discovery-health-partners"/>
    <s v="Discovery Health Partners"/>
    <s v="discoveryhealthpartners.com"/>
    <s v="29.2 Million"/>
    <n v="29200000"/>
    <n v="72.204599999999999"/>
    <s v="Health"/>
    <n v="218"/>
    <n v="202"/>
    <e v="#REF!"/>
    <n v="2008"/>
    <n v="6"/>
    <s v="Chicago"/>
    <s v="Chicago"/>
    <s v="Itasca"/>
    <x v="27"/>
  </r>
  <r>
    <n v="4265"/>
    <s v="https://www.inc.com/profile/resource-communications-group"/>
    <s v="Resource Communications Group"/>
    <s v="myrcg.com"/>
    <s v="2.7 Million"/>
    <n v="2700000"/>
    <n v="72.143799999999999"/>
    <s v="Telecommunications"/>
    <n v="11"/>
    <n v="10"/>
    <e v="#REF!"/>
    <n v="2004"/>
    <n v="1"/>
    <s v="Nashville"/>
    <s v="Nashville"/>
    <s v="Franklin"/>
    <x v="1"/>
  </r>
  <r>
    <n v="4266"/>
    <s v="https://www.inc.com/profile/window-world-of-baton-rouge"/>
    <s v="Window World of Baton Rouge"/>
    <s v="windowworldinfo.com"/>
    <s v="87.5 Million"/>
    <n v="87500000"/>
    <n v="72.121499999999997"/>
    <s v="Construction"/>
    <n v="162"/>
    <n v="120"/>
    <e v="#REF!"/>
    <n v="2002"/>
    <n v="6"/>
    <s v="Baton Rouge, LA"/>
    <s v="Baton Rouge"/>
    <s v="Baton Rouge"/>
    <x v="38"/>
  </r>
  <r>
    <n v="4267"/>
    <s v="https://www.inc.com/profile/freedom-specialty-services"/>
    <s v="Freedom Specialty Services"/>
    <s v="freedomssi.com"/>
    <s v="3 Million"/>
    <n v="3000000"/>
    <n v="72.091099999999997"/>
    <s v="Business Products &amp; Services"/>
    <n v="70"/>
    <n v="15"/>
    <e v="#REF!"/>
    <n v="1982"/>
    <n v="2"/>
    <s v="Philadelphia"/>
    <s v="Philadelphia"/>
    <s v="Westville"/>
    <x v="6"/>
  </r>
  <r>
    <n v="4268"/>
    <s v="https://www.inc.com/profile/midwest-prototyping"/>
    <s v="Midwest Prototyping"/>
    <s v="midwestproto.com"/>
    <s v="7.8 Million"/>
    <n v="7800000"/>
    <n v="72.082800000000006"/>
    <s v="Manufacturing"/>
    <n v="40"/>
    <n v="27"/>
    <e v="#REF!"/>
    <n v="2001"/>
    <n v="8"/>
    <s v="Madison, WI"/>
    <s v="Madison"/>
    <s v="Blue Mounds"/>
    <x v="19"/>
  </r>
  <r>
    <n v="4269"/>
    <s v="https://www.inc.com/profile/devada"/>
    <s v="Devada"/>
    <s v="devada.com"/>
    <s v="10 Million"/>
    <n v="10000000"/>
    <n v="72.055099999999996"/>
    <s v="Software"/>
    <n v="70"/>
    <n v="57"/>
    <e v="#REF!"/>
    <n v="2005"/>
    <n v="1"/>
    <s v="Raleigh, NC"/>
    <s v="Raleigh"/>
    <s v="Cary"/>
    <x v="18"/>
  </r>
  <r>
    <n v="4269"/>
    <s v="https://www.inc.com/profile/servicenginebpo"/>
    <s v="Sebpo"/>
    <s v="http://sebpo.com"/>
    <s v="8.5 Million"/>
    <n v="8500000"/>
    <n v="72.035600000000002"/>
    <s v="Business Products &amp; Services"/>
    <n v="705"/>
    <n v="410"/>
    <e v="#REF!"/>
    <n v="2006"/>
    <n v="5"/>
    <s v="Philadelphia"/>
    <s v="Philadelphia"/>
    <s v="Marlton"/>
    <x v="6"/>
  </r>
  <r>
    <n v="4270"/>
    <s v="https://www.inc.com/profile/consolidus"/>
    <s v="Consolidus"/>
    <s v="consolidus.com"/>
    <s v="5.1 Million"/>
    <n v="5100000"/>
    <n v="72.004800000000003"/>
    <s v="Advertising &amp; Marketing"/>
    <n v="12"/>
    <n v="13"/>
    <e v="#REF!"/>
    <n v="2006"/>
    <n v="3"/>
    <s v=""/>
    <s v="-"/>
    <s v="Akron"/>
    <x v="8"/>
  </r>
  <r>
    <n v="4271"/>
    <s v="https://www.inc.com/profile/crosscountry-consulting"/>
    <s v="CrossCountry Consulting"/>
    <s v="crosscountry-consulting.com"/>
    <s v="76.3 Million"/>
    <n v="76300000"/>
    <n v="71.983599999999996"/>
    <s v="Business Products &amp; Services"/>
    <n v="341"/>
    <n v="117"/>
    <e v="#REF!"/>
    <n v="2011"/>
    <n v="4"/>
    <s v="Washington, DC"/>
    <s v="Washington"/>
    <s v="McLean"/>
    <x v="7"/>
  </r>
  <r>
    <n v="4272"/>
    <s v="https://www.inc.com/profile/executive-speakers-bureau"/>
    <s v="Executive Speakers Bureau"/>
    <s v="executivespeakers.com"/>
    <s v="10.6 Million"/>
    <n v="10600000"/>
    <n v="71.9328"/>
    <s v="Business Products &amp; Services"/>
    <n v="15"/>
    <n v="8"/>
    <e v="#REF!"/>
    <n v="1993"/>
    <n v="3"/>
    <s v=""/>
    <s v="-"/>
    <s v="Collierville"/>
    <x v="1"/>
  </r>
  <r>
    <n v="4273"/>
    <s v="https://www.inc.com/profile/charlesgate-realty-group"/>
    <s v="Charlesgate Realty Group"/>
    <s v="charlesgaterealty.com"/>
    <s v="10.1 Million"/>
    <n v="10100000"/>
    <n v="71.910899999999998"/>
    <s v="Real Estate"/>
    <n v="45"/>
    <n v="20"/>
    <e v="#REF!"/>
    <n v="2003"/>
    <n v="1"/>
    <s v="Boston"/>
    <s v="Boston"/>
    <s v="Boston"/>
    <x v="24"/>
  </r>
  <r>
    <n v="4274"/>
    <s v="https://www.inc.com/profile/imobile"/>
    <s v="iMobile"/>
    <s v="sprint.com/storefronts/sd/imobile/bg/about-imobile"/>
    <s v="319.5 Million"/>
    <n v="319500000"/>
    <n v="71.837199999999996"/>
    <s v="Telecommunications"/>
    <n v="1500"/>
    <n v="650"/>
    <e v="#REF!"/>
    <n v="2006"/>
    <n v="1"/>
    <s v="New York City"/>
    <s v="New York City"/>
    <s v="Plainview"/>
    <x v="12"/>
  </r>
  <r>
    <n v="4275"/>
    <s v="https://www.inc.com/profile/eclat-health-solutions"/>
    <s v="Eclat Health Solutions"/>
    <s v="http://eclathealth.com"/>
    <s v="5.2 Million"/>
    <n v="5200000"/>
    <n v="71.736800000000002"/>
    <s v="Health"/>
    <n v="17"/>
    <n v="9"/>
    <e v="#REF!"/>
    <n v="2008"/>
    <n v="1"/>
    <s v="Washington, DC"/>
    <s v="Washington"/>
    <s v="Herndon"/>
    <x v="7"/>
  </r>
  <r>
    <n v="4276"/>
    <s v="https://www.inc.com/profile/the-payroll-company-tpc"/>
    <s v="The Payroll Company (TPC)"/>
    <s v="paydaysmadeeasy.com"/>
    <s v="6 Million"/>
    <n v="6000000"/>
    <n v="71.693700000000007"/>
    <s v="Human Resources"/>
    <n v="38"/>
    <n v="23"/>
    <e v="#REF!"/>
    <n v="2001"/>
    <n v="4"/>
    <s v="Springfield, MO"/>
    <s v="Springfield"/>
    <s v="Springfield"/>
    <x v="32"/>
  </r>
  <r>
    <n v="4277"/>
    <s v="https://www.inc.com/profile/applied-training-solutions"/>
    <s v="Applied Training Solutions"/>
    <s v="appliedtrg.com"/>
    <s v="11.9 Million"/>
    <n v="11900000"/>
    <n v="71.6785"/>
    <s v="Government Services"/>
    <n v="113"/>
    <n v="44"/>
    <e v="#REF!"/>
    <n v="2009"/>
    <n v="2"/>
    <s v="Pittsburgh, PA"/>
    <s v="Pittsburgh"/>
    <s v="Hampton"/>
    <x v="7"/>
  </r>
  <r>
    <n v="4278"/>
    <s v="https://www.inc.com/profile/brio-benefit-consulting"/>
    <s v="Brio Benefit Consulting"/>
    <s v="briobenefits.com"/>
    <s v="5.6 Million"/>
    <n v="5600000"/>
    <n v="71.659099999999995"/>
    <s v="Insurance"/>
    <n v="18"/>
    <n v="7"/>
    <e v="#REF!"/>
    <n v="2004"/>
    <n v="1"/>
    <s v="New York City"/>
    <s v="New York City"/>
    <s v="New York"/>
    <x v="12"/>
  </r>
  <r>
    <n v="4279"/>
    <s v="https://www.inc.com/profile/jazzhr"/>
    <s v="JazzHR"/>
    <s v="jazzhr.com"/>
    <s v="9.1 Million"/>
    <n v="9100000"/>
    <n v="71.651499999999999"/>
    <s v="Software"/>
    <n v="62"/>
    <n v="70"/>
    <e v="#REF!"/>
    <n v="2009"/>
    <n v="3"/>
    <s v="Boston"/>
    <s v="Boston"/>
    <s v="Pittsburgh"/>
    <x v="4"/>
  </r>
  <r>
    <n v="4280"/>
    <s v="https://www.inc.com/profile/reemployability"/>
    <s v="ReEmployAbility"/>
    <s v="reemployability.com"/>
    <s v="7.9 Million"/>
    <n v="7900000"/>
    <n v="71.591200000000001"/>
    <s v="Insurance"/>
    <n v="84"/>
    <n v="49"/>
    <e v="#REF!"/>
    <n v="2003"/>
    <n v="6"/>
    <s v="Tampa"/>
    <s v="Tampa"/>
    <s v="Tampa"/>
    <x v="5"/>
  </r>
  <r>
    <n v="4281"/>
    <s v="https://www.inc.com/profile/codev"/>
    <s v="CoDev"/>
    <s v="codev.com"/>
    <s v="5 Million"/>
    <n v="5000000"/>
    <n v="71.581800000000001"/>
    <s v="Human Resources"/>
    <n v="159"/>
    <n v="145"/>
    <e v="#REF!"/>
    <n v="2010"/>
    <n v="2"/>
    <s v="Provo-Orem, UT"/>
    <s v="Provo-Orem"/>
    <s v="LEHI"/>
    <x v="16"/>
  </r>
  <r>
    <n v="4282"/>
    <s v="https://www.inc.com/profile/milos-tea-company"/>
    <s v="Milo's Tea Company"/>
    <s v="drinkmilos.com"/>
    <s v="110.2 Million"/>
    <n v="110200000"/>
    <n v="71.531300000000002"/>
    <s v="Food &amp; Beverage"/>
    <n v="224"/>
    <n v="101"/>
    <e v="#REF!"/>
    <n v="1946"/>
    <n v="1"/>
    <s v="Birmingham, AL"/>
    <s v="Birmingham"/>
    <s v="Birmingham"/>
    <x v="23"/>
  </r>
  <r>
    <n v="4283"/>
    <s v="https://www.inc.com/profile/cook-security-group"/>
    <s v="Cook Security Group"/>
    <s v="cooksecuritygroup.com"/>
    <s v="67.1 Million"/>
    <n v="67099999.999999993"/>
    <n v="71.503600000000006"/>
    <s v="Security"/>
    <n v="325"/>
    <n v="210"/>
    <e v="#REF!"/>
    <n v="2002"/>
    <n v="1"/>
    <s v=""/>
    <s v="-"/>
    <s v="Portland"/>
    <x v="40"/>
  </r>
  <r>
    <n v="4284"/>
    <s v="https://www.inc.com/profile/alliance-resource-group"/>
    <s v="Alliance Resource Group"/>
    <s v="allianceresourcegroup.com"/>
    <s v="6.8 Million"/>
    <n v="6800000"/>
    <n v="71.499600000000001"/>
    <s v="Human Resources"/>
    <n v="43"/>
    <n v="48"/>
    <e v="#REF!"/>
    <n v="2003"/>
    <n v="2"/>
    <s v="Los Angeles"/>
    <s v="Los Angeles"/>
    <s v="Irvine"/>
    <x v="9"/>
  </r>
  <r>
    <n v="4285"/>
    <s v="https://www.inc.com/profile/beauty-solutions"/>
    <s v="Beauty Solutions"/>
    <s v="beautysolutions.com"/>
    <s v="20.3 Million"/>
    <n v="20300000"/>
    <n v="71.495599999999996"/>
    <s v="Consumer Products &amp; Services"/>
    <n v="88"/>
    <n v="55"/>
    <e v="#REF!"/>
    <n v="2007"/>
    <n v="1"/>
    <s v=""/>
    <s v="-"/>
    <s v="Santa Cruz"/>
    <x v="9"/>
  </r>
  <r>
    <n v="4286"/>
    <s v="https://www.inc.com/profile/mathyspotestio"/>
    <s v="Mathys+Potestio"/>
    <s v="mathys-potestio.com"/>
    <s v="13.8 Million"/>
    <n v="13800000"/>
    <n v="71.446899999999999"/>
    <s v="Human Resources"/>
    <n v="21"/>
    <n v="14"/>
    <e v="#REF!"/>
    <n v="2010"/>
    <n v="4"/>
    <s v=""/>
    <s v="-"/>
    <s v="Portland"/>
    <x v="40"/>
  </r>
  <r>
    <n v="4287"/>
    <s v="https://www.inc.com/profile/the-northbridge-companies"/>
    <s v="The Northbridge Companies"/>
    <s v="northbridgecos.com"/>
    <s v="85.6 Million"/>
    <n v="85600000"/>
    <n v="71.412599999999998"/>
    <s v="Health"/>
    <n v="1352"/>
    <n v="1016"/>
    <e v="#REF!"/>
    <n v="2004"/>
    <n v="3"/>
    <s v="Boston"/>
    <s v="Boston"/>
    <s v="Burlington"/>
    <x v="24"/>
  </r>
  <r>
    <n v="4288"/>
    <s v="https://www.inc.com/profile/thriveon"/>
    <s v="Thriveon"/>
    <s v="thriveon.net"/>
    <s v="4.1 Million"/>
    <n v="4099999.9999999995"/>
    <n v="71.381399999999999"/>
    <s v="IT Services"/>
    <n v="20"/>
    <n v="12"/>
    <e v="#REF!"/>
    <n v="2002"/>
    <n v="1"/>
    <s v=""/>
    <s v="-"/>
    <s v="NEW ULM"/>
    <x v="22"/>
  </r>
  <r>
    <n v="4289"/>
    <s v="https://www.inc.com/profile/advanced-strategic-enterprise-concepts-3"/>
    <s v="Advanced Strategic Enterprise Concepts 3"/>
    <s v="asec3.com"/>
    <s v="9.6 Million"/>
    <n v="9600000"/>
    <n v="71.381299999999996"/>
    <s v="Government Services"/>
    <n v="45"/>
    <n v="25"/>
    <e v="#REF!"/>
    <n v="2010"/>
    <n v="4"/>
    <s v="Washington, DC"/>
    <s v="Washington"/>
    <s v="Reston"/>
    <x v="7"/>
  </r>
  <r>
    <n v="4290"/>
    <s v="https://www.inc.com/profile/1st-choice-roofing-company"/>
    <s v="1st Choice Roofing Company"/>
    <s v="1stchoiceroofing.com"/>
    <s v="4.4 Million"/>
    <n v="4400000"/>
    <n v="71.371200000000002"/>
    <s v="Construction"/>
    <n v="37"/>
    <n v="22"/>
    <e v="#REF!"/>
    <n v="2006"/>
    <n v="1"/>
    <s v="Cleveland"/>
    <s v="Cleveland"/>
    <s v="Cleveland"/>
    <x v="8"/>
  </r>
  <r>
    <n v="4291"/>
    <s v="https://www.inc.com/profile/lba-haynes-strand"/>
    <s v="LBA Haynes Strand"/>
    <s v="lbahs.com"/>
    <s v="11.7 Million"/>
    <n v="11700000"/>
    <n v="71.361599999999996"/>
    <s v="Financial Services"/>
    <n v="78"/>
    <n v="72"/>
    <e v="#REF!"/>
    <n v="1987"/>
    <n v="6"/>
    <s v="Charlotte"/>
    <s v="Charlotte"/>
    <s v="Matthews"/>
    <x v="18"/>
  </r>
  <r>
    <n v="4292"/>
    <s v="https://www.inc.com/profile/ardent-learning"/>
    <s v="Ardent Learning"/>
    <s v="ardentlearning.com"/>
    <s v="14.5 Million"/>
    <n v="14500000"/>
    <n v="71.346400000000003"/>
    <s v="Business Products &amp; Services"/>
    <n v="33"/>
    <n v="28"/>
    <e v="#REF!"/>
    <n v="1992"/>
    <n v="2"/>
    <s v="Rochester, NY"/>
    <s v="Rochester"/>
    <s v="ROCHESTER"/>
    <x v="12"/>
  </r>
  <r>
    <n v="4293"/>
    <s v="https://www.inc.com/profile/ironedge-group"/>
    <s v="IronEdge Group"/>
    <s v="ironedgegroup.com"/>
    <s v="7.8 Million"/>
    <n v="7800000"/>
    <n v="71.345500000000001"/>
    <s v="IT Management"/>
    <n v="44"/>
    <n v="27"/>
    <e v="#REF!"/>
    <n v="2005"/>
    <n v="3"/>
    <s v="Houston"/>
    <s v="Houston"/>
    <s v="Houston"/>
    <x v="2"/>
  </r>
  <r>
    <n v="4294"/>
    <s v="https://www.inc.com/profile/jewel-branding-licensing"/>
    <s v="Jewel Branding &amp; Licensing"/>
    <s v="jewelbranding.com"/>
    <s v="2.3 Million"/>
    <n v="2300000"/>
    <n v="71.317800000000005"/>
    <s v="Advertising &amp; Marketing"/>
    <n v="10"/>
    <n v="2"/>
    <e v="#REF!"/>
    <n v="2008"/>
    <n v="1"/>
    <s v="Atlanta"/>
    <s v="Atlanta"/>
    <s v="Brookhaven"/>
    <x v="13"/>
  </r>
  <r>
    <n v="4295"/>
    <s v="https://www.inc.com/profile/the-advocates"/>
    <s v="The Advocates"/>
    <s v="http://utahadvocates.com"/>
    <s v="11.9 Million"/>
    <n v="11900000"/>
    <n v="71.305300000000003"/>
    <s v="Consumer Products &amp; Services"/>
    <n v="65"/>
    <n v="34"/>
    <e v="#REF!"/>
    <n v="1992"/>
    <n v="1"/>
    <s v="Salt Lake City"/>
    <s v="Salt Lake City"/>
    <s v="Salt Lake City"/>
    <x v="16"/>
  </r>
  <r>
    <n v="4296"/>
    <s v="https://www.inc.com/profile/barra-associates"/>
    <s v="Barra &amp; Associates"/>
    <s v="ifsbrokerage.com"/>
    <s v="6 Million"/>
    <n v="6000000"/>
    <n v="71.179199999999994"/>
    <s v="Insurance"/>
    <n v="65"/>
    <n v="20"/>
    <e v="#REF!"/>
    <n v="2004"/>
    <n v="2"/>
    <s v="Chicago"/>
    <s v="Chicago"/>
    <s v="Itasca"/>
    <x v="27"/>
  </r>
  <r>
    <n v="4297"/>
    <s v="https://www.inc.com/profile/invision-security"/>
    <s v="InVision Security"/>
    <s v="invisionsecuritygroup.com"/>
    <s v="10.8 Million"/>
    <n v="10800000"/>
    <n v="71.173599999999993"/>
    <s v="Security"/>
    <n v="28"/>
    <n v="14"/>
    <e v="#REF!"/>
    <n v="2010"/>
    <n v="3"/>
    <s v="Philadelphia"/>
    <s v="Philadelphia"/>
    <s v="King of Prussia"/>
    <x v="4"/>
  </r>
  <r>
    <n v="4298"/>
    <s v="https://www.inc.com/profile/fc-construction-services"/>
    <s v="FC Construction Services"/>
    <s v="fc-cs.com"/>
    <s v="14.9 Million"/>
    <n v="14900000"/>
    <n v="71.168000000000006"/>
    <s v="Construction"/>
    <n v="125"/>
    <n v="90"/>
    <e v="#REF!"/>
    <n v="1989"/>
    <n v="4"/>
    <s v="Dallas"/>
    <s v="Dallas"/>
    <s v="Dallas"/>
    <x v="2"/>
  </r>
  <r>
    <n v="4299"/>
    <s v="https://www.inc.com/profile/orion-technologies"/>
    <s v="Orion Technologies"/>
    <s v="oriontechnologies.com"/>
    <s v="8 Million"/>
    <n v="8000000"/>
    <n v="71.147599999999997"/>
    <s v="Engineering"/>
    <n v="27"/>
    <n v="22"/>
    <e v="#REF!"/>
    <n v="1990"/>
    <n v="3"/>
    <s v="Orlando, FL"/>
    <s v="Orlando"/>
    <s v="Orlando"/>
    <x v="5"/>
  </r>
  <r>
    <n v="4300"/>
    <s v="https://www.inc.com/profile/itility"/>
    <s v="ITility"/>
    <s v="itility.com"/>
    <s v="44.8 Million"/>
    <n v="44800000"/>
    <n v="71.115899999999996"/>
    <s v="Government Services"/>
    <n v="259"/>
    <n v="180"/>
    <e v="#REF!"/>
    <n v="2001"/>
    <n v="4"/>
    <s v="Washington, DC"/>
    <s v="Washington"/>
    <s v="Herndon"/>
    <x v="7"/>
  </r>
  <r>
    <n v="4301"/>
    <s v="https://www.inc.com/profile/health-perspectives-group"/>
    <s v="Health Perspectives Group"/>
    <s v="hpgroupllc.com"/>
    <s v="23.4 Million"/>
    <n v="23400000"/>
    <n v="71.088999999999999"/>
    <s v="Advertising &amp; Marketing"/>
    <n v="108"/>
    <n v="70"/>
    <e v="#REF!"/>
    <n v="2002"/>
    <n v="3"/>
    <s v="Seattle"/>
    <s v="Seattle"/>
    <s v="Seattle"/>
    <x v="11"/>
  </r>
  <r>
    <n v="4302"/>
    <s v="https://www.inc.com/profile/the-dirt-connection"/>
    <s v="The Dirt Connection"/>
    <s v="thedirtconnection.com"/>
    <s v="4.4 Million"/>
    <n v="4400000"/>
    <n v="71.082800000000006"/>
    <s v="Construction"/>
    <n v="9"/>
    <n v="4"/>
    <e v="#REF!"/>
    <n v="1991"/>
    <n v="3"/>
    <s v="San Diego"/>
    <s v="San Diego"/>
    <s v="Oceanside"/>
    <x v="9"/>
  </r>
  <r>
    <n v="4303"/>
    <s v="https://www.inc.com/profile/nayamode"/>
    <s v="Nayamode"/>
    <s v="nayamode.com"/>
    <s v="15.1 Million"/>
    <n v="15100000"/>
    <n v="71.081100000000006"/>
    <s v="Advertising &amp; Marketing"/>
    <n v="45"/>
    <n v="20"/>
    <e v="#REF!"/>
    <n v="2005"/>
    <n v="2"/>
    <s v="Seattle"/>
    <s v="Seattle"/>
    <s v="redmond"/>
    <x v="11"/>
  </r>
  <r>
    <n v="4304"/>
    <s v="https://www.inc.com/profile/excel-education-systems"/>
    <s v="Excel Education Systems"/>
    <s v="exceled.com"/>
    <s v="2.6 Million"/>
    <n v="2600000"/>
    <n v="71.0702"/>
    <s v="Education"/>
    <n v="50"/>
    <n v="8"/>
    <e v="#REF!"/>
    <n v="2005"/>
    <n v="1"/>
    <s v="Minneapolis"/>
    <s v="Minneapolis"/>
    <s v="Plymouth"/>
    <x v="22"/>
  </r>
  <r>
    <n v="4305"/>
    <s v="https://www.inc.com/profile/solvaria"/>
    <s v="Solvaria"/>
    <s v="http://solvaria.com"/>
    <s v="4.1 Million"/>
    <n v="4099999.9999999995"/>
    <n v="71.012"/>
    <s v="IT Management"/>
    <n v="34"/>
    <n v="26"/>
    <e v="#REF!"/>
    <n v="1997"/>
    <n v="3"/>
    <s v="Richmond, VA"/>
    <s v="Richmond"/>
    <s v="Henrico"/>
    <x v="7"/>
  </r>
  <r>
    <n v="4306"/>
    <s v="https://www.inc.com/profile/ascii-group"/>
    <s v="Ascii Group"/>
    <s v="http://asciigroup.com"/>
    <s v="23 Million"/>
    <n v="23000000"/>
    <n v="70.996899999999997"/>
    <s v="IT Services"/>
    <n v="290"/>
    <n v="132"/>
    <e v="#REF!"/>
    <n v="2011"/>
    <n v="1"/>
    <s v="Detroit"/>
    <s v="Detroit"/>
    <s v="Farmington"/>
    <x v="20"/>
  </r>
  <r>
    <n v="4307"/>
    <s v="https://www.inc.com/profile/xetex"/>
    <s v="XeteX"/>
    <s v="xetexinc.com"/>
    <s v="21.9 Million"/>
    <n v="21900000"/>
    <n v="70.916499999999999"/>
    <s v="Manufacturing"/>
    <n v="102"/>
    <n v="48"/>
    <e v="#REF!"/>
    <n v="1985"/>
    <n v="8"/>
    <s v="Minneapolis"/>
    <s v="Minneapolis"/>
    <s v="Minneapolis"/>
    <x v="22"/>
  </r>
  <r>
    <n v="4308"/>
    <s v="https://www.inc.com/profile/dynamit"/>
    <s v="Dynamit"/>
    <s v="dynamit.com"/>
    <s v="15 Million"/>
    <n v="15000000"/>
    <n v="70.912199999999999"/>
    <s v="IT System Development"/>
    <n v="120"/>
    <n v="80"/>
    <e v="#REF!"/>
    <n v="2004"/>
    <n v="6"/>
    <s v="Columbus, OH"/>
    <s v="Columbus"/>
    <s v="Columbus"/>
    <x v="8"/>
  </r>
  <r>
    <n v="4309"/>
    <s v="https://www.inc.com/profile/morales-group"/>
    <s v="Morales Group"/>
    <s v="moralesgroup.net"/>
    <s v="124.8 Million"/>
    <n v="124800000"/>
    <n v="70.905799999999999"/>
    <s v="Human Resources"/>
    <n v="144"/>
    <n v="49"/>
    <e v="#REF!"/>
    <n v="2003"/>
    <n v="5"/>
    <s v="Indianapolis, IN"/>
    <s v="Indianapolis"/>
    <s v="Indianapolis"/>
    <x v="33"/>
  </r>
  <r>
    <n v="4310"/>
    <s v="https://www.inc.com/profile/swisstrax-corporation"/>
    <s v="Swisstrax Corporation"/>
    <s v="swisstrax.com"/>
    <s v="8.6 Million"/>
    <n v="8600000"/>
    <n v="70.862799999999993"/>
    <s v="Consumer Products &amp; Services"/>
    <n v="22"/>
    <n v="12"/>
    <e v="#REF!"/>
    <n v="2004"/>
    <n v="1"/>
    <s v="Inland Empire, CA"/>
    <s v="Inland Empire"/>
    <s v="Indio"/>
    <x v="9"/>
  </r>
  <r>
    <n v="4311"/>
    <s v="https://www.inc.com/profile/econologics-financial-advisors"/>
    <s v="Econologics Financial Advisors"/>
    <s v="econologicsfinancialadvisors.com"/>
    <s v="3.4 Million"/>
    <n v="3400000"/>
    <n v="70.825699999999998"/>
    <s v="Business Products &amp; Services"/>
    <n v="13"/>
    <n v="7"/>
    <e v="#REF!"/>
    <n v="2007"/>
    <n v="1"/>
    <s v="Tampa"/>
    <s v="Tampa"/>
    <s v="Largo"/>
    <x v="5"/>
  </r>
  <r>
    <n v="4312"/>
    <s v="https://www.inc.com/profile/monumetric"/>
    <s v="Monumetric"/>
    <s v="monumetric.com"/>
    <s v="10.4 Million"/>
    <n v="10400000"/>
    <n v="70.815600000000003"/>
    <s v="Advertising &amp; Marketing"/>
    <n v="36"/>
    <n v="23"/>
    <e v="#REF!"/>
    <n v="2013"/>
    <n v="1"/>
    <s v="Ogden-Clearfield, UT"/>
    <s v="Ogden-Clearfield"/>
    <s v="Farmington"/>
    <x v="16"/>
  </r>
  <r>
    <n v="4313"/>
    <s v="https://www.inc.com/profile/mountain-construction-and-management-denver-division"/>
    <s v="Mountain Construction and Management Denver Division"/>
    <s v="myroofworx.com"/>
    <s v="10.8 Million"/>
    <n v="10800000"/>
    <n v="70.803600000000003"/>
    <s v="Construction"/>
    <n v="15"/>
    <n v="7"/>
    <e v="#REF!"/>
    <n v="2006"/>
    <n v="1"/>
    <s v="Denver"/>
    <s v="Denver"/>
    <s v="Thornton"/>
    <x v="10"/>
  </r>
  <r>
    <n v="4314"/>
    <s v="https://www.inc.com/profile/exactcare-pharmacy"/>
    <s v="ExactCare Pharmacy"/>
    <s v="exactcarepharmacy.com"/>
    <s v="203.4 Million"/>
    <n v="203400000"/>
    <n v="70.797899999999998"/>
    <s v="Health"/>
    <n v="438"/>
    <n v="253"/>
    <e v="#REF!"/>
    <n v="2009"/>
    <n v="6"/>
    <s v="Cleveland"/>
    <s v="Cleveland"/>
    <s v="Valley View"/>
    <x v="8"/>
  </r>
  <r>
    <n v="4315"/>
    <s v="https://www.inc.com/profile/corbett-technology-solutions"/>
    <s v="Corbett Technology Solutions"/>
    <s v="ctsi-usa.com"/>
    <s v="73.5 Million"/>
    <n v="73500000"/>
    <n v="70.783799999999999"/>
    <s v="Telecommunications"/>
    <n v="256"/>
    <n v="125"/>
    <e v="#REF!"/>
    <n v="1969"/>
    <n v="1"/>
    <s v="Washington, DC"/>
    <s v="Washington"/>
    <s v="Chantilly"/>
    <x v="7"/>
  </r>
  <r>
    <n v="4316"/>
    <s v="https://www.inc.com/profile/crabtree-rowe-berger-pc"/>
    <s v="Crabtree, Rowe &amp; Berger"/>
    <s v="http://crbcpa.net"/>
    <s v="4.6 Million"/>
    <n v="4600000"/>
    <n v="70.773300000000006"/>
    <s v="Financial Services"/>
    <n v="36"/>
    <n v="24"/>
    <e v="#REF!"/>
    <n v="2002"/>
    <n v="1"/>
    <s v="Huntsville, AL"/>
    <s v="Huntsville"/>
    <s v="Huntsville"/>
    <x v="23"/>
  </r>
  <r>
    <n v="4317"/>
    <s v="https://www.inc.com/profile/bluetree-network"/>
    <s v="Bluetree Network"/>
    <s v="bluetreenetwork.com"/>
    <s v="51.2 Million"/>
    <n v="51200000"/>
    <n v="70.720399999999998"/>
    <s v="Health"/>
    <n v="250"/>
    <n v="40"/>
    <e v="#REF!"/>
    <n v="2012"/>
    <n v="3"/>
    <s v="Madison, WI"/>
    <s v="Madison"/>
    <s v="Madison"/>
    <x v="19"/>
  </r>
  <r>
    <n v="4318"/>
    <s v="https://www.inc.com/profile/powerblanket"/>
    <s v="Powerblanket"/>
    <s v="powerblanket.com"/>
    <s v="11.3 Million"/>
    <n v="11300000"/>
    <n v="70.535899999999998"/>
    <s v="Manufacturing"/>
    <n v="72"/>
    <n v="41"/>
    <e v="#REF!"/>
    <n v="2005"/>
    <n v="1"/>
    <s v="Salt Lake City"/>
    <s v="Salt Lake City"/>
    <s v="Salt Lake City"/>
    <x v="16"/>
  </r>
  <r>
    <n v="4319"/>
    <s v="https://www.inc.com/profile/the-firm-advisors"/>
    <s v="The Firm Advisors"/>
    <s v="thefirmbusinessbrokerage.com"/>
    <s v="2.7 Million"/>
    <n v="2700000"/>
    <n v="70.494699999999995"/>
    <s v="Business Products &amp; Services"/>
    <n v="10"/>
    <n v="7"/>
    <e v="#REF!"/>
    <n v="2010"/>
    <n v="1"/>
    <s v="Omaha-Council Bluffs, NE-IA"/>
    <s v="Omaha-Council Bluffs"/>
    <s v="Omaha"/>
    <x v="35"/>
  </r>
  <r>
    <n v="4320"/>
    <s v="https://www.inc.com/profile/v-digital-services"/>
    <s v="V Digital Services"/>
    <s v="vdigitalservices.com"/>
    <s v="13.1 Million"/>
    <n v="13100000"/>
    <n v="70.481899999999996"/>
    <s v="Advertising &amp; Marketing"/>
    <n v="90"/>
    <n v="41"/>
    <e v="#REF!"/>
    <n v="2013"/>
    <n v="3"/>
    <s v="Phoenix"/>
    <s v="Phoenix"/>
    <s v="Phoenix"/>
    <x v="0"/>
  </r>
  <r>
    <n v="4321"/>
    <s v="https://www.inc.com/profile/premier-graphics"/>
    <s v="Premier Graphics"/>
    <s v="premieruplink.com"/>
    <s v="20.8 Million"/>
    <n v="20800000"/>
    <n v="70.471400000000003"/>
    <s v="Business Products &amp; Services"/>
    <n v="95"/>
    <n v="70"/>
    <e v="#REF!"/>
    <n v="1984"/>
    <n v="5"/>
    <s v="Bridgeport-Stamford-Norwalk, CT"/>
    <s v="Bridgeport-Stamford-Norwalk"/>
    <s v="Stratford"/>
    <x v="28"/>
  </r>
  <r>
    <n v="4322"/>
    <s v="https://www.inc.com/profile/blair-technology-group"/>
    <s v="Blair Technology Group"/>
    <s v="blairtg.com"/>
    <s v="18.7 Million"/>
    <n v="18700000"/>
    <n v="70.421300000000002"/>
    <s v="Computer Hardware"/>
    <n v="100"/>
    <n v="40"/>
    <e v="#REF!"/>
    <n v="2005"/>
    <n v="1"/>
    <s v="Cincinnati"/>
    <s v="Cincinnati"/>
    <s v="Covington"/>
    <x v="14"/>
  </r>
  <r>
    <n v="4323"/>
    <s v="https://www.inc.com/profile/southern-rv"/>
    <s v="Southern RV"/>
    <s v="southernrv.com"/>
    <s v="12.9 Million"/>
    <n v="12900000"/>
    <n v="70.420400000000001"/>
    <s v="Retail"/>
    <n v="35"/>
    <n v="14"/>
    <e v="#REF!"/>
    <n v="1980"/>
    <n v="2"/>
    <s v="Atlanta"/>
    <s v="Atlanta"/>
    <s v="McDonough"/>
    <x v="13"/>
  </r>
  <r>
    <n v="4324"/>
    <s v="https://www.inc.com/profile/crosslin-technologies"/>
    <s v="Crosslin Technologies"/>
    <s v="crosslintechnologies.com"/>
    <s v="2.4 Million"/>
    <n v="2400000"/>
    <n v="70.400400000000005"/>
    <s v="IT Management"/>
    <n v="17"/>
    <n v="13"/>
    <e v="#REF!"/>
    <n v="2011"/>
    <n v="3"/>
    <s v="Nashville"/>
    <s v="Nashville"/>
    <s v="Nashville"/>
    <x v="1"/>
  </r>
  <r>
    <n v="4325"/>
    <s v="https://www.inc.com/profile/precision-medical-products"/>
    <s v="Precision Medical Products"/>
    <s v="pmpmed.com"/>
    <s v="27.3 Million"/>
    <n v="27300000"/>
    <n v="70.393199999999993"/>
    <s v="Health"/>
    <n v="55"/>
    <n v="33"/>
    <e v="#REF!"/>
    <n v="2010"/>
    <n v="1"/>
    <s v=""/>
    <s v="-"/>
    <s v="Rocklin"/>
    <x v="9"/>
  </r>
  <r>
    <n v="4326"/>
    <s v="https://www.inc.com/profile/stackcommerce"/>
    <s v="StackCommerce"/>
    <s v="stackcommerce.com"/>
    <s v="46.5 Million"/>
    <n v="46500000"/>
    <n v="70.372600000000006"/>
    <s v="Business Products &amp; Services"/>
    <n v="108"/>
    <n v="48"/>
    <e v="#REF!"/>
    <n v="2011"/>
    <n v="2"/>
    <s v="Los Angeles"/>
    <s v="Los Angeles"/>
    <s v="Venice"/>
    <x v="9"/>
  </r>
  <r>
    <n v="4327"/>
    <s v="https://www.inc.com/profile/oxagile"/>
    <s v="Oxagile"/>
    <s v="oxagile.com"/>
    <s v="11.6 Million"/>
    <n v="11600000"/>
    <n v="70.372"/>
    <s v="Software"/>
    <n v="291"/>
    <n v="170"/>
    <e v="#REF!"/>
    <n v="2005"/>
    <n v="7"/>
    <s v="New York City"/>
    <s v="New York City"/>
    <s v="New York"/>
    <x v="12"/>
  </r>
  <r>
    <n v="4328"/>
    <s v="https://www.inc.com/profile/etica"/>
    <s v="Etica"/>
    <s v="vmracks.com"/>
    <s v="2.7 Million"/>
    <n v="2700000"/>
    <n v="70.371899999999997"/>
    <s v="IT Management"/>
    <n v="19"/>
    <n v="13"/>
    <e v="#REF!"/>
    <n v="1997"/>
    <n v="1"/>
    <s v="San Diego"/>
    <s v="San Diego"/>
    <s v="San Marcos"/>
    <x v="9"/>
  </r>
  <r>
    <n v="4329"/>
    <s v="https://www.inc.com/profile/myitpros"/>
    <s v="MyITpros"/>
    <s v="myitpros.com"/>
    <s v="6.6 Million"/>
    <n v="6600000"/>
    <n v="70.343000000000004"/>
    <s v="IT Management"/>
    <n v="42"/>
    <n v="26"/>
    <e v="#REF!"/>
    <n v="1993"/>
    <n v="4"/>
    <s v="Austin"/>
    <s v="Austin"/>
    <s v="Austin"/>
    <x v="2"/>
  </r>
  <r>
    <n v="4330"/>
    <s v="https://www.inc.com/profile/eanes-heating-and-air"/>
    <s v="Eanes Heating and Air"/>
    <s v="eanescomfort.com"/>
    <s v="11.7 Million"/>
    <n v="11700000"/>
    <n v="70.270399999999995"/>
    <s v="Construction"/>
    <n v="69"/>
    <n v="45"/>
    <e v="#REF!"/>
    <n v="1968"/>
    <n v="2"/>
    <s v=""/>
    <s v="-"/>
    <s v="High Point"/>
    <x v="18"/>
  </r>
  <r>
    <n v="4331"/>
    <s v="https://www.inc.com/profile/access-insurance-underwriter"/>
    <s v="Access Insurance Underwriter"/>
    <s v="accessinsuranceprotection.com"/>
    <s v="2.8 Million"/>
    <n v="2800000"/>
    <n v="70.254499999999993"/>
    <s v="Insurance"/>
    <n v="40"/>
    <n v="19"/>
    <e v="#REF!"/>
    <n v="2000"/>
    <n v="1"/>
    <s v="Miami"/>
    <s v="Miami"/>
    <s v="Fort Lauderdale"/>
    <x v="5"/>
  </r>
  <r>
    <n v="4332"/>
    <s v="https://www.inc.com/profile/clarendon-partners"/>
    <s v="Clarendon Partners"/>
    <s v="clarendonptrs.com"/>
    <s v="3.7 Million"/>
    <n v="3700000"/>
    <n v="70.216700000000003"/>
    <s v="Financial Services"/>
    <n v="17"/>
    <n v="8"/>
    <e v="#REF!"/>
    <n v="2013"/>
    <n v="1"/>
    <s v="Washington, DC"/>
    <s v="Washington"/>
    <s v="Arlington"/>
    <x v="7"/>
  </r>
  <r>
    <n v="4333"/>
    <s v="https://www.inc.com/profile/prohome-metro-dc"/>
    <s v="ProHome Metro DC"/>
    <s v="prohomedc.com"/>
    <s v="3 Million"/>
    <n v="3000000"/>
    <n v="70.155100000000004"/>
    <s v="Construction"/>
    <n v="39"/>
    <n v="27"/>
    <e v="#REF!"/>
    <n v="2002"/>
    <n v="1"/>
    <s v="Washington, DC"/>
    <s v="Washington"/>
    <s v="Catlett"/>
    <x v="7"/>
  </r>
  <r>
    <n v="4334"/>
    <s v="https://www.inc.com/profile/vox-network-solutions"/>
    <s v="VOX Network Solutions"/>
    <s v="voxns.com"/>
    <s v="60.3 Million"/>
    <n v="60300000"/>
    <n v="70.095799999999997"/>
    <s v="Telecommunications"/>
    <n v="134"/>
    <n v="110"/>
    <e v="#REF!"/>
    <n v="2006"/>
    <n v="10"/>
    <s v="San Francisco"/>
    <s v="San Francisco"/>
    <s v="Brisbane"/>
    <x v="9"/>
  </r>
  <r>
    <n v="4335"/>
    <s v="https://www.inc.com/profile/itegria"/>
    <s v="ITEGRIA"/>
    <s v="itegria.com"/>
    <s v="3.5 Million"/>
    <n v="3500000"/>
    <n v="70.043800000000005"/>
    <s v="IT Management"/>
    <n v="21"/>
    <n v="11"/>
    <e v="#REF!"/>
    <n v="2007"/>
    <n v="4"/>
    <s v="Chicago"/>
    <s v="Chicago"/>
    <s v="Northbrook"/>
    <x v="27"/>
  </r>
  <r>
    <n v="4336"/>
    <s v="https://www.inc.com/profile/timber-industries"/>
    <s v="Timber Industries"/>
    <s v="timberindustries.com"/>
    <s v="4.9 Million"/>
    <n v="4900000"/>
    <n v="69.999700000000004"/>
    <s v="Manufacturing"/>
    <n v="5"/>
    <n v="4"/>
    <e v="#REF!"/>
    <n v="2013"/>
    <n v="1"/>
    <s v="Baltimore"/>
    <s v="Baltimore"/>
    <s v="Cockeysville"/>
    <x v="21"/>
  </r>
  <r>
    <n v="4337"/>
    <s v="https://www.inc.com/profile/ga-partners"/>
    <s v="G&amp;A Partners"/>
    <s v="http://gnapartners.com"/>
    <s v="2.2 Billion"/>
    <n v="2200000"/>
    <n v="69.997299999999996"/>
    <s v="Human Resources"/>
    <n v="291"/>
    <n v="160"/>
    <e v="#REF!"/>
    <n v="1995"/>
    <n v="14"/>
    <s v="Houston"/>
    <s v="Houston"/>
    <s v="Houston"/>
    <x v="2"/>
  </r>
  <r>
    <n v="4338"/>
    <s v="https://www.inc.com/profile/phipps-reporting"/>
    <s v="Phipps Reporting"/>
    <s v="phippsreporting.com"/>
    <s v="10.6 Million"/>
    <n v="10600000"/>
    <n v="69.985699999999994"/>
    <s v="Business Products &amp; Services"/>
    <n v="48"/>
    <n v="18"/>
    <e v="#REF!"/>
    <n v="2010"/>
    <n v="6"/>
    <s v="Miami"/>
    <s v="Miami"/>
    <s v="West Palm Beach"/>
    <x v="5"/>
  </r>
  <r>
    <n v="4339"/>
    <s v="https://www.inc.com/profile/insurance-services-group-of-the-southeast"/>
    <s v="Insurance Services Group of the Southeast"/>
    <s v="isg-se.com"/>
    <s v="2.7 Million"/>
    <n v="2700000"/>
    <n v="69.953199999999995"/>
    <s v="Insurance"/>
    <n v="65"/>
    <n v="50"/>
    <e v="#REF!"/>
    <n v="2007"/>
    <n v="3"/>
    <s v="Tampa"/>
    <s v="Tampa"/>
    <s v="ST PETERSBURG"/>
    <x v="5"/>
  </r>
  <r>
    <n v="4340"/>
    <s v="https://www.inc.com/profile/burnham-benefits-insurance-services"/>
    <s v="Burnham Benefits Insurance Services"/>
    <s v="burnhambenefits.com"/>
    <s v="36 Million"/>
    <n v="36000000"/>
    <n v="69.896799999999999"/>
    <s v="Insurance"/>
    <n v="89"/>
    <n v="67"/>
    <e v="#REF!"/>
    <n v="1995"/>
    <n v="7"/>
    <s v="Los Angeles"/>
    <s v="Los Angeles"/>
    <s v="Irvine"/>
    <x v="9"/>
  </r>
  <r>
    <n v="4341"/>
    <s v="https://www.inc.com/profile/lighthouse-lab-services"/>
    <s v="Lighthouse Lab Services"/>
    <s v="lighthouselabservices.com"/>
    <s v="5.1 Million"/>
    <n v="5100000"/>
    <n v="69.832700000000003"/>
    <s v="Health"/>
    <n v="29"/>
    <n v="9"/>
    <e v="#REF!"/>
    <n v="2013"/>
    <n v="2"/>
    <s v="Raleigh, NC"/>
    <s v="Raleigh"/>
    <s v="Holly Springs"/>
    <x v="18"/>
  </r>
  <r>
    <n v="4342"/>
    <s v="https://www.inc.com/profile/covenant-eyes"/>
    <s v="Covenant Eyes"/>
    <s v="covenanteyes.com"/>
    <s v="23 Million"/>
    <n v="23000000"/>
    <n v="69.830200000000005"/>
    <s v="Software"/>
    <n v="184"/>
    <n v="120"/>
    <e v="#REF!"/>
    <n v="2000"/>
    <n v="9"/>
    <s v=""/>
    <s v="-"/>
    <s v="Owosso"/>
    <x v="20"/>
  </r>
  <r>
    <n v="4343"/>
    <s v="https://www.inc.com/profile/integrated-payroll-services"/>
    <s v="Integrated Payroll Services"/>
    <s v="ipsonline.net"/>
    <s v="8.6 Million"/>
    <n v="8600000"/>
    <n v="69.770099999999999"/>
    <s v="Financial Services"/>
    <n v="42"/>
    <n v="28"/>
    <e v="#REF!"/>
    <n v="2005"/>
    <n v="7"/>
    <s v="St. Louis, MO-IL"/>
    <s v="St. Louis"/>
    <s v="St. Louis"/>
    <x v="32"/>
  </r>
  <r>
    <n v="4344"/>
    <s v="https://www.inc.com/profile/caring-commercial-cleaning"/>
    <s v="Caring Commercial Cleaning"/>
    <s v="caringtx.com"/>
    <s v="2.8 Million"/>
    <n v="2800000"/>
    <n v="69.689700000000002"/>
    <s v="Business Products &amp; Services"/>
    <n v="95"/>
    <n v="60"/>
    <e v="#REF!"/>
    <n v="2007"/>
    <n v="1"/>
    <s v="Houston"/>
    <s v="Houston"/>
    <s v="Sugar Land"/>
    <x v="2"/>
  </r>
  <r>
    <n v="4345"/>
    <s v="https://www.inc.com/profile/compunnel-software-group"/>
    <s v="Compunnel Software Group"/>
    <s v="compunnel.com"/>
    <s v="191.1 Million"/>
    <n v="191100000"/>
    <n v="69.635099999999994"/>
    <s v="Human Resources"/>
    <n v="2278"/>
    <n v="1150"/>
    <e v="#REF!"/>
    <n v="1994"/>
    <n v="9"/>
    <s v="New York City"/>
    <s v="New York City"/>
    <s v="Plainsboro"/>
    <x v="6"/>
  </r>
  <r>
    <n v="4346"/>
    <s v="https://www.inc.com/profile/capstone-consulting"/>
    <s v="Capstone Consulting"/>
    <s v="capstonec.com"/>
    <s v="15 Million"/>
    <n v="15000000"/>
    <n v="69.615099999999998"/>
    <s v="IT Management"/>
    <n v="200"/>
    <n v="120"/>
    <e v="#REF!"/>
    <n v="1998"/>
    <n v="3"/>
    <s v="Omaha-Council Bluffs, NE-IA"/>
    <s v="Omaha-Council Bluffs"/>
    <s v="Omaha"/>
    <x v="35"/>
  </r>
  <r>
    <n v="4347"/>
    <s v="https://www.inc.com/profile/litigation-services"/>
    <s v="Litigation Services"/>
    <s v="http://litigationservices.com"/>
    <s v="64.5 Million"/>
    <n v="64500000"/>
    <n v="69.583500000000001"/>
    <s v="Business Products &amp; Services"/>
    <n v="165"/>
    <n v="128"/>
    <e v="#REF!"/>
    <n v="1999"/>
    <n v="6"/>
    <s v="Las Vegas, NV"/>
    <s v="Las Vegas"/>
    <s v="Las Vegas"/>
    <x v="29"/>
  </r>
  <r>
    <n v="4348"/>
    <s v="https://www.inc.com/profile/united-franchise-group"/>
    <s v="United Franchise Group"/>
    <s v="unitedfranchisegroup.com"/>
    <s v="56.7 Million"/>
    <n v="56700000"/>
    <n v="69.579099999999997"/>
    <s v="Business Products &amp; Services"/>
    <n v="246"/>
    <n v="144"/>
    <e v="#REF!"/>
    <n v="2005"/>
    <n v="1"/>
    <s v="Miami"/>
    <s v="Miami"/>
    <s v="West Palm Beach"/>
    <x v="5"/>
  </r>
  <r>
    <n v="4349"/>
    <s v="https://www.inc.com/profile/everlasting-capital"/>
    <s v="Everlasting Capital"/>
    <s v="everlastingcapital.com"/>
    <s v="2.5 Million"/>
    <n v="2500000"/>
    <n v="69.5227"/>
    <s v="Financial Services"/>
    <n v="15"/>
    <n v="10"/>
    <e v="#REF!"/>
    <n v="2012"/>
    <n v="2"/>
    <s v="Boston"/>
    <s v="Boston"/>
    <s v="Rochester"/>
    <x v="31"/>
  </r>
  <r>
    <n v="4350"/>
    <s v="https://www.inc.com/profile/stria"/>
    <s v="Stria"/>
    <s v="stria.com"/>
    <s v="6.1 Million"/>
    <n v="6100000"/>
    <n v="69.517099999999999"/>
    <s v="Business Products &amp; Services"/>
    <n v="135"/>
    <n v="80"/>
    <e v="#REF!"/>
    <n v="2001"/>
    <n v="4"/>
    <s v=""/>
    <s v="-"/>
    <s v="Bakersfield"/>
    <x v="9"/>
  </r>
  <r>
    <n v="4351"/>
    <s v="https://www.inc.com/profile/taylors-natural-green-lawn"/>
    <s v="Taylor's Natural Green Lawn"/>
    <s v="taylorsway.com"/>
    <s v="2 Million"/>
    <n v="2000000"/>
    <n v="69.492999999999995"/>
    <s v="Consumer Products &amp; Services"/>
    <n v="19"/>
    <n v="13"/>
    <e v="#REF!"/>
    <n v="1973"/>
    <n v="1"/>
    <s v=""/>
    <s v="-"/>
    <s v="Princeton"/>
    <x v="27"/>
  </r>
  <r>
    <n v="4352"/>
    <s v="https://www.inc.com/profile/the-rainmaker-group"/>
    <s v="The Rainmaker Group"/>
    <s v="letitrain.com"/>
    <s v="15 Million"/>
    <n v="15000000"/>
    <n v="69.473600000000005"/>
    <s v="Software"/>
    <n v="92"/>
    <n v="62"/>
    <e v="#REF!"/>
    <n v="1998"/>
    <n v="8"/>
    <s v="Atlanta"/>
    <s v="Atlanta"/>
    <s v="Alpharetta"/>
    <x v="13"/>
  </r>
  <r>
    <n v="4353"/>
    <s v="https://www.inc.com/profile/fidelus-technologies"/>
    <s v="Fidelus Technologies"/>
    <s v="fidelus.com"/>
    <s v="69 Million"/>
    <n v="69000000"/>
    <n v="69.448899999999995"/>
    <s v="IT Services"/>
    <n v="65"/>
    <n v="54"/>
    <e v="#REF!"/>
    <n v="2002"/>
    <n v="1"/>
    <s v=""/>
    <s v="-"/>
    <s v="New York"/>
    <x v="12"/>
  </r>
  <r>
    <n v="4354"/>
    <s v="https://www.inc.com/profile/right-sized-solutions"/>
    <s v="Right Sized Solutions"/>
    <s v="rss-i.com"/>
    <s v="2.7 Million"/>
    <n v="2700000"/>
    <n v="69.414500000000004"/>
    <s v="Government Services"/>
    <n v="23"/>
    <n v="15"/>
    <e v="#REF!"/>
    <n v="2010"/>
    <n v="2"/>
    <s v="Washington, DC"/>
    <s v="Washington"/>
    <s v="Sterling"/>
    <x v="7"/>
  </r>
  <r>
    <n v="4355"/>
    <s v="https://www.inc.com/profile/nl-investment-corp"/>
    <s v="N&amp;L Investment Corp"/>
    <s v="http://pitzersonehourair.com"/>
    <s v="12.2 Million"/>
    <n v="12200000"/>
    <n v="69.406199999999998"/>
    <s v="Construction"/>
    <n v="90"/>
    <n v="50"/>
    <e v="#REF!"/>
    <n v="1969"/>
    <n v="1"/>
    <s v="Phoenix"/>
    <s v="Phoenix"/>
    <s v="PHOENIX"/>
    <x v="0"/>
  </r>
  <r>
    <n v="4356"/>
    <s v="https://www.inc.com/profile/republic-bank-of-chicago"/>
    <s v="Republic Bank of Chicago"/>
    <s v="republicebank.com"/>
    <s v="109.5 Million"/>
    <n v="109500000"/>
    <n v="69.388300000000001"/>
    <s v="Financial Services"/>
    <n v="281"/>
    <n v="285"/>
    <e v="#REF!"/>
    <n v="1964"/>
    <n v="2"/>
    <s v="Chicago"/>
    <s v="Chicago"/>
    <s v="Oak Brook"/>
    <x v="27"/>
  </r>
  <r>
    <n v="4357"/>
    <s v="https://www.inc.com/profile/k-p-enterprises"/>
    <s v="K &amp; P Enterprises"/>
    <s v="kpremodeling.com"/>
    <s v="7.6 Million"/>
    <n v="7600000"/>
    <n v="69.363"/>
    <s v="Construction"/>
    <n v="24"/>
    <n v="12"/>
    <e v="#REF!"/>
    <n v="2013"/>
    <n v="3"/>
    <s v=""/>
    <s v="-"/>
    <s v="Knoxville"/>
    <x v="1"/>
  </r>
  <r>
    <n v="4358"/>
    <s v="https://www.inc.com/profile/tap-qa"/>
    <s v="tap|QA"/>
    <s v="http://tapqa.com"/>
    <s v="20.5 Million"/>
    <n v="20500000"/>
    <n v="69.272900000000007"/>
    <s v="Software"/>
    <n v="170"/>
    <n v="117"/>
    <e v="#REF!"/>
    <n v="2010"/>
    <n v="5"/>
    <s v="Minneapolis"/>
    <s v="Minneapolis"/>
    <s v="St Louis Park"/>
    <x v="22"/>
  </r>
  <r>
    <n v="4359"/>
    <s v="https://www.inc.com/profile/tpi-efficiency"/>
    <s v="TPI Efficiency"/>
    <s v="tpiefficiency.com"/>
    <s v="6.6 Million"/>
    <n v="6600000"/>
    <n v="69.271699999999996"/>
    <s v="Business Products &amp; Services"/>
    <n v="41"/>
    <n v="23"/>
    <e v="#REF!"/>
    <n v="2009"/>
    <n v="3"/>
    <s v="Cleveland"/>
    <s v="Cleveland"/>
    <s v="Cleveland"/>
    <x v="8"/>
  </r>
  <r>
    <n v="4360"/>
    <s v="https://www.inc.com/profile/spol"/>
    <s v="SPOL"/>
    <s v="spol.com"/>
    <s v="2.5 Million"/>
    <n v="2500000"/>
    <n v="69.251499999999993"/>
    <s v="Software"/>
    <n v="15"/>
    <n v="8"/>
    <e v="#REF!"/>
    <n v="2004"/>
    <n v="1"/>
    <s v="Miami"/>
    <s v="Miami"/>
    <s v="Coral Springs"/>
    <x v="5"/>
  </r>
  <r>
    <n v="4361"/>
    <s v="https://www.inc.com/profile/vs-carriers"/>
    <s v="VS carriers"/>
    <s v="vistatrans.com"/>
    <s v="52.5 Million"/>
    <n v="52500000"/>
    <n v="69.226299999999995"/>
    <s v="Logistics &amp; Transportation"/>
    <n v="296"/>
    <n v="180"/>
    <e v="#REF!"/>
    <n v="2011"/>
    <n v="1"/>
    <s v="Chicago"/>
    <s v="Chicago"/>
    <s v="Lake in the Hills"/>
    <x v="27"/>
  </r>
  <r>
    <n v="4362"/>
    <s v="https://www.inc.com/profile/hillmann-consulting"/>
    <s v="Hillmann Consulting"/>
    <s v="hillmannconsulting.com"/>
    <s v="29.3 Million"/>
    <n v="29300000"/>
    <n v="69.155600000000007"/>
    <s v="Environmental Services"/>
    <n v="154"/>
    <n v="112"/>
    <e v="#REF!"/>
    <n v="1985"/>
    <n v="1"/>
    <s v="New York City"/>
    <s v="New York City"/>
    <s v="Union"/>
    <x v="6"/>
  </r>
  <r>
    <n v="4363"/>
    <s v="https://www.inc.com/profile/top-class-actions"/>
    <s v="Top Class Actions"/>
    <s v="topclassactions.com"/>
    <s v="2.3 Million"/>
    <n v="2300000"/>
    <n v="69.039500000000004"/>
    <s v="Consumer Products &amp; Services"/>
    <n v="25"/>
    <n v="4"/>
    <e v="#REF!"/>
    <n v="2008"/>
    <n v="1"/>
    <s v="Phoenix"/>
    <s v="Phoenix"/>
    <s v="Phoenix"/>
    <x v="0"/>
  </r>
  <r>
    <n v="4364"/>
    <s v="https://www.inc.com/profile/brilliant-infotech"/>
    <s v="Brilliant Infotech"/>
    <s v="brilliantinfotech.com"/>
    <s v="2.9 Million"/>
    <n v="2900000"/>
    <n v="69.018699999999995"/>
    <s v="Software"/>
    <n v="24"/>
    <n v="4"/>
    <e v="#REF!"/>
    <n v="2007"/>
    <n v="2"/>
    <s v="New York City"/>
    <s v="New York City"/>
    <s v="Edison"/>
    <x v="6"/>
  </r>
  <r>
    <n v="4365"/>
    <s v="https://www.inc.com/profile/medication-management-partners"/>
    <s v="Medication Management Partners"/>
    <s v="mmprx.com"/>
    <s v="20 Million"/>
    <n v="20000000"/>
    <n v="69.003200000000007"/>
    <s v="Health"/>
    <n v="60"/>
    <n v="17"/>
    <e v="#REF!"/>
    <n v="2009"/>
    <n v="3"/>
    <s v="Chicago"/>
    <s v="Chicago"/>
    <s v="Crestwood"/>
    <x v="27"/>
  </r>
  <r>
    <n v="4366"/>
    <s v="https://www.inc.com/profile/consumer-cellular"/>
    <s v="Consumer Cellular"/>
    <s v="consumercellular.com"/>
    <s v="1 Billion"/>
    <n v="1000000"/>
    <n v="68.988900000000001"/>
    <s v="Telecommunications"/>
    <n v="1866"/>
    <n v="1276"/>
    <e v="#REF!"/>
    <n v="1995"/>
    <n v="11"/>
    <s v=""/>
    <s v="-"/>
    <s v="Portland"/>
    <x v="40"/>
  </r>
  <r>
    <n v="4367"/>
    <s v="https://www.inc.com/profile/onesource-virtual"/>
    <s v="OneSource Virtual"/>
    <s v="onesourcevirtual.com"/>
    <s v="123.9 Million"/>
    <n v="123900000"/>
    <n v="68.964500000000001"/>
    <s v="Business Products &amp; Services"/>
    <n v="885"/>
    <n v="600"/>
    <e v="#REF!"/>
    <n v="2008"/>
    <n v="7"/>
    <s v="Dallas"/>
    <s v="Dallas"/>
    <s v="Dallas"/>
    <x v="2"/>
  </r>
  <r>
    <n v="4368"/>
    <s v="https://www.inc.com/profile/the-wireless-experience"/>
    <s v="The Wireless Experience"/>
    <s v="thewirelessexperience.com"/>
    <s v="114.2 Million"/>
    <n v="114200000"/>
    <n v="68.955299999999994"/>
    <s v="Retail"/>
    <n v="414"/>
    <n v="298"/>
    <e v="#REF!"/>
    <n v="1997"/>
    <n v="4"/>
    <s v="New York City"/>
    <s v="New York City"/>
    <s v="Manahawkin"/>
    <x v="6"/>
  </r>
  <r>
    <n v="4369"/>
    <s v="https://www.inc.com/profile/ths-constructors"/>
    <s v="THS Constructors"/>
    <s v="thsconstructors.com"/>
    <s v="52.2 Million"/>
    <n v="52200000"/>
    <n v="68.900400000000005"/>
    <s v="Construction"/>
    <n v="27"/>
    <n v="17"/>
    <e v="#REF!"/>
    <n v="2005"/>
    <n v="1"/>
    <s v=""/>
    <s v="-"/>
    <s v="Greenville"/>
    <x v="37"/>
  </r>
  <r>
    <n v="4370"/>
    <s v="https://www.inc.com/profile/milk-honey"/>
    <s v="Milk + Honey"/>
    <s v="http://milkandhoneyspa.com"/>
    <s v="19.3 Million"/>
    <n v="19300000"/>
    <n v="68.876999999999995"/>
    <s v="Consumer Products &amp; Services"/>
    <n v="320"/>
    <n v="210"/>
    <e v="#REF!"/>
    <n v="2006"/>
    <n v="10"/>
    <s v="Austin"/>
    <s v="Austin"/>
    <s v="Austin"/>
    <x v="2"/>
  </r>
  <r>
    <n v="4371"/>
    <s v="https://www.inc.com/profile/seattle-coffee-gear"/>
    <s v="Seattle Coffee Gear"/>
    <s v="seattlecoffeegear.com"/>
    <s v="27.8 Million"/>
    <n v="27800000"/>
    <n v="68.8703"/>
    <s v="Retail"/>
    <n v="57"/>
    <n v="50"/>
    <e v="#REF!"/>
    <n v="2005"/>
    <n v="6"/>
    <s v="Seattle"/>
    <s v="Seattle"/>
    <s v="Lynnwood"/>
    <x v="11"/>
  </r>
  <r>
    <n v="4372"/>
    <s v="https://www.inc.com/profile/netrepid"/>
    <s v="Netrepid"/>
    <s v="netrepid.com"/>
    <s v="3.7 Million"/>
    <n v="3700000"/>
    <n v="68.825900000000004"/>
    <s v="IT Management"/>
    <n v="21"/>
    <n v="12"/>
    <e v="#REF!"/>
    <n v="2013"/>
    <n v="2"/>
    <s v=""/>
    <s v="-"/>
    <s v="Harrisburg"/>
    <x v="4"/>
  </r>
  <r>
    <n v="4373"/>
    <s v="https://www.inc.com/profile/service-professor"/>
    <s v="Service Professor"/>
    <s v="serviceprofessor.com"/>
    <s v="8.5 Million"/>
    <n v="8500000"/>
    <n v="68.825299999999999"/>
    <s v="Consumer Products &amp; Services"/>
    <n v="56"/>
    <n v="38"/>
    <e v="#REF!"/>
    <n v="1978"/>
    <n v="5"/>
    <s v=""/>
    <s v="-"/>
    <s v="Grand Rapids"/>
    <x v="20"/>
  </r>
  <r>
    <n v="4374"/>
    <s v="https://www.inc.com/profile/uis"/>
    <s v="UIS"/>
    <s v="uiscorp.com"/>
    <s v="17.2 Million"/>
    <n v="17200000"/>
    <n v="68.813400000000001"/>
    <s v="Business Products &amp; Services"/>
    <n v="68"/>
    <n v="43"/>
    <e v="#REF!"/>
    <n v="1976"/>
    <n v="1"/>
    <s v="Ann Arbor, MI"/>
    <s v="Ann Arbor"/>
    <s v="Dexter"/>
    <x v="20"/>
  </r>
  <r>
    <n v="4375"/>
    <s v="https://www.inc.com/profile/edwards-performance-solutions"/>
    <s v="Edwards Performance Solutions"/>
    <s v="edwps.com"/>
    <s v="14.9 Million"/>
    <n v="14900000"/>
    <n v="68.805599999999998"/>
    <s v="Business Products &amp; Services"/>
    <n v="98"/>
    <n v="50"/>
    <e v="#REF!"/>
    <n v="1997"/>
    <n v="10"/>
    <s v="Baltimore"/>
    <s v="Baltimore"/>
    <s v="Elkridge"/>
    <x v="21"/>
  </r>
  <r>
    <n v="4376"/>
    <s v="https://www.inc.com/profile/maverick-networks"/>
    <s v="Maverick Networks"/>
    <s v="mavericknetworks.net"/>
    <s v="5.1 Million"/>
    <n v="5100000"/>
    <n v="68.761499999999998"/>
    <s v="Telecommunications"/>
    <n v="17"/>
    <n v="12"/>
    <e v="#REF!"/>
    <n v="2003"/>
    <n v="3"/>
    <s v="San Francisco"/>
    <s v="San Francisco"/>
    <s v="Folsom"/>
    <x v="9"/>
  </r>
  <r>
    <n v="4377"/>
    <s v="https://www.inc.com/profile/impiger-technologies"/>
    <s v="Impiger Technologies"/>
    <s v="impigertech.com"/>
    <s v="8.5 Million"/>
    <n v="8500000"/>
    <n v="68.742900000000006"/>
    <s v="Software"/>
    <n v="358"/>
    <n v="264"/>
    <e v="#REF!"/>
    <n v="2004"/>
    <n v="4"/>
    <s v="Dallas"/>
    <s v="Dallas"/>
    <s v="Richardson"/>
    <x v="2"/>
  </r>
  <r>
    <n v="4378"/>
    <s v="https://www.inc.com/profile/ups-protection"/>
    <s v="UPS Protection"/>
    <s v="upsprotection.com"/>
    <s v="2.9 Million"/>
    <n v="2900000"/>
    <n v="68.655199999999994"/>
    <s v="IT Services"/>
    <n v="8"/>
    <n v="6"/>
    <e v="#REF!"/>
    <n v="2005"/>
    <n v="3"/>
    <s v="Los Angeles"/>
    <s v="Los Angeles"/>
    <s v="anaheim"/>
    <x v="9"/>
  </r>
  <r>
    <n v="4379"/>
    <s v="https://www.inc.com/profile/immersion-active"/>
    <s v="Immersion Active"/>
    <s v="immersionactive.com"/>
    <s v="4.7 Million"/>
    <n v="4700000"/>
    <n v="68.624099999999999"/>
    <s v="Advertising &amp; Marketing"/>
    <n v="27"/>
    <n v="16"/>
    <e v="#REF!"/>
    <n v="1998"/>
    <n v="2"/>
    <s v="Washington, DC"/>
    <s v="Washington"/>
    <s v="Frederick"/>
    <x v="21"/>
  </r>
  <r>
    <n v="4380"/>
    <s v="https://www.inc.com/profile/pharmalogics-recruiting"/>
    <s v="PharmaLogics Recruiting"/>
    <s v="pharmalogicsrecruiting.com"/>
    <s v="11.4 Million"/>
    <n v="11400000"/>
    <n v="68.589500000000001"/>
    <s v="Human Resources"/>
    <n v="70"/>
    <n v="40"/>
    <e v="#REF!"/>
    <n v="2003"/>
    <n v="6"/>
    <s v="Boston"/>
    <s v="Boston"/>
    <s v="Quincy"/>
    <x v="24"/>
  </r>
  <r>
    <n v="4381"/>
    <s v="https://www.inc.com/profile/mortgage-capital-trading"/>
    <s v="Mortgage Capital Trading"/>
    <s v="mct-trading.com"/>
    <s v="19.2 Million"/>
    <n v="19200000"/>
    <n v="68.583799999999997"/>
    <s v="Business Products &amp; Services"/>
    <n v="90"/>
    <n v="71"/>
    <e v="#REF!"/>
    <n v="2001"/>
    <n v="9"/>
    <s v=""/>
    <s v="-"/>
    <s v="San Diego"/>
    <x v="9"/>
  </r>
  <r>
    <n v="4382"/>
    <s v="https://www.inc.com/profile/five-star-connect"/>
    <s v="Five Star Connect"/>
    <s v="pronexis.com"/>
    <s v="2.4 Million"/>
    <n v="2400000"/>
    <n v="68.565799999999996"/>
    <s v="Software"/>
    <n v="57"/>
    <n v="39"/>
    <e v="#REF!"/>
    <n v="2015"/>
    <n v="1"/>
    <s v="Provo-Orem, UT"/>
    <s v="Provo-Orem"/>
    <s v="Spanish Fork"/>
    <x v="16"/>
  </r>
  <r>
    <n v="4383"/>
    <s v="https://www.inc.com/profile/canale-communications"/>
    <s v="Canale Communications"/>
    <s v="canalecomm.com"/>
    <s v="7.6 Million"/>
    <n v="7600000"/>
    <n v="68.559799999999996"/>
    <s v="Media"/>
    <n v="24"/>
    <n v="19"/>
    <e v="#REF!"/>
    <n v="2010"/>
    <n v="2"/>
    <s v="San Diego"/>
    <s v="San Diego"/>
    <s v="San Diego"/>
    <x v="9"/>
  </r>
  <r>
    <n v="4384"/>
    <s v="https://www.inc.com/profile/cleanchoice-energy"/>
    <s v="CleanChoice Energy"/>
    <s v="cleanchoiceenergy.com"/>
    <s v="94.8 Million"/>
    <n v="94800000"/>
    <n v="68.550700000000006"/>
    <s v="Energy"/>
    <n v="71"/>
    <n v="30"/>
    <e v="#REF!"/>
    <n v="2012"/>
    <n v="3"/>
    <s v="Washington, DC"/>
    <s v="Washington"/>
    <s v="Washington"/>
    <x v="34"/>
  </r>
  <r>
    <n v="4385"/>
    <s v="https://www.inc.com/profile/innovative-enterprises"/>
    <s v="Innovative Enterprises"/>
    <s v="knowthefacts.com"/>
    <s v="19.7 Million"/>
    <n v="19700000"/>
    <n v="68.549599999999998"/>
    <s v="Business Products &amp; Services"/>
    <n v="55"/>
    <n v="35"/>
    <e v="#REF!"/>
    <n v="1996"/>
    <n v="7"/>
    <s v="Virginia Beach"/>
    <s v="Virginia Beach"/>
    <s v="Newport News"/>
    <x v="7"/>
  </r>
  <r>
    <n v="4386"/>
    <s v="https://www.inc.com/profile/gnt-solutions"/>
    <s v="GNT Solutions"/>
    <s v="gntsolutions.com"/>
    <s v="5.1 Million"/>
    <n v="5100000"/>
    <n v="68.504300000000001"/>
    <s v="IT Management"/>
    <n v="20"/>
    <n v="10"/>
    <e v="#REF!"/>
    <n v="2004"/>
    <n v="3"/>
    <s v="Sacramento, CA"/>
    <s v="Sacramento"/>
    <s v="Sacramento"/>
    <x v="9"/>
  </r>
  <r>
    <n v="4387"/>
    <s v="https://www.inc.com/profile/professional-capital-services"/>
    <s v="Professional Capital Services"/>
    <s v="pcs401k.com"/>
    <s v="19.3 Million"/>
    <n v="19300000"/>
    <n v="68.495800000000003"/>
    <s v="Financial Services"/>
    <n v="102"/>
    <n v="69"/>
    <e v="#REF!"/>
    <n v="2001"/>
    <n v="12"/>
    <s v="Philadelphia"/>
    <s v="Philadelphia"/>
    <s v="Philadelphia"/>
    <x v="4"/>
  </r>
  <r>
    <n v="4388"/>
    <s v="https://www.inc.com/profile/24hr-homecare"/>
    <s v="24Hr HomeCare"/>
    <s v="24hrcares.com"/>
    <s v="79.7 Million"/>
    <n v="79700000"/>
    <n v="68.400499999999994"/>
    <s v="Health"/>
    <n v="210"/>
    <n v="143"/>
    <e v="#REF!"/>
    <n v="2008"/>
    <n v="7"/>
    <s v="Los Angeles"/>
    <s v="Los Angeles"/>
    <s v="El Segundo"/>
    <x v="9"/>
  </r>
  <r>
    <n v="4389"/>
    <s v="https://www.inc.com/profile/newmark-merrill-companies"/>
    <s v="NewMark Merrill Companies"/>
    <s v="newmarkmerrill.com"/>
    <s v="242.5 Million"/>
    <n v="242500000"/>
    <n v="68.372299999999996"/>
    <s v="Real Estate"/>
    <n v="80"/>
    <n v="77"/>
    <e v="#REF!"/>
    <n v="1997"/>
    <n v="1"/>
    <s v="Los Angeles"/>
    <s v="Los Angeles"/>
    <s v="Woodland Hills"/>
    <x v="9"/>
  </r>
  <r>
    <n v="4390"/>
    <s v="https://www.inc.com/profile/fluid-aire-dynamics"/>
    <s v="Fluid-Aire Dynamics"/>
    <s v="fluidairedynamics.com"/>
    <s v="10.3 Million"/>
    <n v="10300000"/>
    <n v="68.3309"/>
    <s v="Manufacturing"/>
    <n v="40"/>
    <n v="20"/>
    <e v="#REF!"/>
    <n v="1983"/>
    <n v="2"/>
    <s v="Chicago"/>
    <s v="Chicago"/>
    <s v="Schaumberg"/>
    <x v="27"/>
  </r>
  <r>
    <n v="4391"/>
    <s v="https://www.inc.com/profile/faye-business-systems-group"/>
    <s v="Faye Business Systems Group"/>
    <s v="fayebsg.com"/>
    <s v="8.1 Million"/>
    <n v="8100000"/>
    <n v="68.322199999999995"/>
    <s v="Software"/>
    <n v="23"/>
    <n v="25"/>
    <e v="#REF!"/>
    <n v="2009"/>
    <n v="6"/>
    <s v="Los Angeles"/>
    <s v="Los Angeles"/>
    <s v="Woodland Hills"/>
    <x v="9"/>
  </r>
  <r>
    <n v="4392"/>
    <s v="https://www.inc.com/profile/custom-tree-care"/>
    <s v="Custom Tree Care"/>
    <s v="customtreecare.com"/>
    <s v="5.5 Million"/>
    <n v="5500000"/>
    <n v="68.310900000000004"/>
    <s v="Construction"/>
    <n v="30"/>
    <n v="20"/>
    <e v="#REF!"/>
    <n v="1999"/>
    <n v="5"/>
    <s v=""/>
    <s v="-"/>
    <s v="Topeka"/>
    <x v="26"/>
  </r>
  <r>
    <n v="4393"/>
    <s v="https://www.inc.com/profile/lumark-technologies"/>
    <s v="Lumark Technologies"/>
    <s v="lumark.com"/>
    <s v="10.7 Million"/>
    <n v="10700000"/>
    <n v="68.305499999999995"/>
    <s v="Government Services"/>
    <n v="70"/>
    <n v="50"/>
    <e v="#REF!"/>
    <n v="1999"/>
    <n v="5"/>
    <s v="Washington, DC"/>
    <s v="Washington"/>
    <s v="Fairfax"/>
    <x v="7"/>
  </r>
  <r>
    <n v="4394"/>
    <s v="https://www.inc.com/profile/primal-health"/>
    <s v="Primal Health"/>
    <s v="primallabs.com"/>
    <s v="19.4 Million"/>
    <n v="19400000"/>
    <n v="68.258700000000005"/>
    <s v="Health"/>
    <n v="25"/>
    <n v="15"/>
    <e v="#REF!"/>
    <n v="2012"/>
    <n v="4"/>
    <s v="Dallas"/>
    <s v="Dallas"/>
    <s v="Allen"/>
    <x v="2"/>
  </r>
  <r>
    <n v="4395"/>
    <s v="https://www.inc.com/profile/coast-professional"/>
    <s v="Coast Professional"/>
    <s v="coastprofessional.com"/>
    <s v="83.5 Million"/>
    <n v="83500000"/>
    <n v="68.252300000000005"/>
    <s v="Financial Services"/>
    <n v="639"/>
    <n v="237"/>
    <e v="#REF!"/>
    <n v="1976"/>
    <n v="6"/>
    <s v="Rochester, NY"/>
    <s v="Rochester"/>
    <s v="Geneseo"/>
    <x v="12"/>
  </r>
  <r>
    <n v="4396"/>
    <s v="https://www.inc.com/profile/remindermedia"/>
    <s v="ReminderMedia"/>
    <s v="remindermedia.com"/>
    <s v="39.3 Million"/>
    <n v="39300000"/>
    <n v="68.218400000000003"/>
    <s v="Advertising &amp; Marketing"/>
    <n v="198"/>
    <n v="122"/>
    <e v="#REF!"/>
    <n v="2004"/>
    <n v="4"/>
    <s v="Philadelphia"/>
    <s v="Philadelphia"/>
    <s v="King of Prussia"/>
    <x v="4"/>
  </r>
  <r>
    <n v="4397"/>
    <s v="https://www.inc.com/profile/college-hunks-hauling-junk-moving-of-long-island"/>
    <s v="College Hunks Hauling Junk &amp; Moving of Long Island"/>
    <s v="collegehunkshaulingjunk.com/long-island"/>
    <s v="5 Million"/>
    <n v="5000000"/>
    <n v="68.162599999999998"/>
    <s v="Logistics &amp; Transportation"/>
    <n v="110"/>
    <n v="55"/>
    <e v="#REF!"/>
    <n v="2011"/>
    <n v="2"/>
    <s v="New York City"/>
    <s v="New York City"/>
    <s v="Bohemia"/>
    <x v="12"/>
  </r>
  <r>
    <n v="4398"/>
    <s v="https://www.inc.com/profile/akorbi"/>
    <s v="Akorbi"/>
    <s v="akorbi.com"/>
    <s v="39.3 Million"/>
    <n v="39300000"/>
    <n v="68.118499999999997"/>
    <s v="Business Products &amp; Services"/>
    <n v="350"/>
    <n v="650"/>
    <e v="#REF!"/>
    <n v="2003"/>
    <n v="4"/>
    <s v="Dallas"/>
    <s v="Dallas"/>
    <s v="Plano"/>
    <x v="2"/>
  </r>
  <r>
    <n v="4399"/>
    <s v="https://www.inc.com/profile/motherg"/>
    <s v="MotherG"/>
    <s v="motherg.com"/>
    <s v="5.7 Million"/>
    <n v="5700000"/>
    <n v="68.106800000000007"/>
    <s v="IT Management"/>
    <n v="29"/>
    <n v="21"/>
    <e v="#REF!"/>
    <n v="2006"/>
    <n v="3"/>
    <s v="Chicago"/>
    <s v="Chicago"/>
    <s v="Itasca"/>
    <x v="27"/>
  </r>
  <r>
    <n v="4400"/>
    <s v="https://www.inc.com/profile/jusbyjuliecom"/>
    <s v="JusbyJulie.com"/>
    <s v="jusbyjulie.com"/>
    <s v="16.1 Million"/>
    <n v="16100000.000000002"/>
    <n v="68.0916"/>
    <s v="Food &amp; Beverage"/>
    <n v="40"/>
    <n v="3"/>
    <e v="#REF!"/>
    <n v="2014"/>
    <n v="1"/>
    <s v="New York City"/>
    <s v="New York City"/>
    <s v="Brooklyn"/>
    <x v="12"/>
  </r>
  <r>
    <n v="4401"/>
    <s v="https://www.inc.com/profile/blue-microphones"/>
    <s v="Blue Microphones"/>
    <s v="bluedesigns.com"/>
    <s v="63 Million"/>
    <n v="63000000"/>
    <n v="68.034599999999998"/>
    <s v="Consumer Products &amp; Services"/>
    <n v="68"/>
    <n v="60"/>
    <e v="#REF!"/>
    <n v="1995"/>
    <n v="10"/>
    <s v="Oxnard-Thousand Oaks-Ventura, CA"/>
    <s v="Oxnard-Thousand Oaks-Ventura"/>
    <s v="WESTLAKE VILLAGE"/>
    <x v="9"/>
  </r>
  <r>
    <n v="4402"/>
    <s v="https://www.inc.com/profile/nexdine"/>
    <s v="NexDine"/>
    <s v="nexdine.com"/>
    <s v="35.3 Million"/>
    <n v="35300000"/>
    <n v="68.007999999999996"/>
    <s v="Food &amp; Beverage"/>
    <n v="387"/>
    <n v="240"/>
    <e v="#REF!"/>
    <n v="2009"/>
    <n v="1"/>
    <s v=""/>
    <s v="-"/>
    <s v="Mansfield"/>
    <x v="24"/>
  </r>
  <r>
    <n v="4403"/>
    <s v="https://www.inc.com/profile/comprehensive-finance"/>
    <s v="Comprehensive Finance"/>
    <s v="cfico.com"/>
    <s v="4 Million"/>
    <n v="4000000"/>
    <n v="67.992599999999996"/>
    <s v="Financial Services"/>
    <n v="21"/>
    <n v="11"/>
    <e v="#REF!"/>
    <n v="2011"/>
    <n v="1"/>
    <s v="Dallas"/>
    <s v="Dallas"/>
    <s v="Grapevine"/>
    <x v="2"/>
  </r>
  <r>
    <n v="4404"/>
    <s v="https://www.inc.com/profile/trideum-corporation"/>
    <s v="Trideum Corporation"/>
    <s v="trideum.com"/>
    <s v="27.7 Million"/>
    <n v="27700000"/>
    <n v="67.992000000000004"/>
    <s v="Government Services"/>
    <n v="202"/>
    <n v="115"/>
    <e v="#REF!"/>
    <n v="2005"/>
    <n v="7"/>
    <s v="Huntsville, AL"/>
    <s v="Huntsville"/>
    <s v="Huntsville"/>
    <x v="23"/>
  </r>
  <r>
    <n v="4405"/>
    <s v="https://www.inc.com/profile/v-soft-consulting-group"/>
    <s v="V-Soft Consulting Group"/>
    <s v="vsoftconsulting.com"/>
    <s v="120.1 Million"/>
    <n v="120100000"/>
    <n v="67.984399999999994"/>
    <s v="IT Management"/>
    <n v="993"/>
    <n v="591"/>
    <e v="#REF!"/>
    <n v="1997"/>
    <n v="12"/>
    <s v="Louisville/Jefferson County, KY-IN"/>
    <s v="Louisville/Jefferson County"/>
    <s v="Louisville"/>
    <x v="14"/>
  </r>
  <r>
    <n v="4406"/>
    <s v="https://www.inc.com/profile/exb-solutions"/>
    <s v="EXB Solutions"/>
    <s v="exbsolutions.com"/>
    <s v="20.7 Million"/>
    <n v="20700000"/>
    <n v="67.949100000000001"/>
    <s v="Software"/>
    <n v="115"/>
    <n v="75"/>
    <e v="#REF!"/>
    <n v="2000"/>
    <n v="5"/>
    <s v="Minneapolis"/>
    <s v="Minneapolis"/>
    <s v="Plymouth"/>
    <x v="22"/>
  </r>
  <r>
    <n v="4407"/>
    <s v="https://www.inc.com/profile/listengage"/>
    <s v="ListEngage"/>
    <s v="listengage.com"/>
    <s v="7.6 Million"/>
    <n v="7600000"/>
    <n v="67.920500000000004"/>
    <s v="Advertising &amp; Marketing"/>
    <n v="51"/>
    <n v="30"/>
    <e v="#REF!"/>
    <n v="2005"/>
    <n v="5"/>
    <s v="Boston"/>
    <s v="Boston"/>
    <s v="Framingham"/>
    <x v="24"/>
  </r>
  <r>
    <n v="4408"/>
    <s v="https://www.inc.com/profile/masteryprep"/>
    <s v="MasteryPrep"/>
    <s v="masteryprep.com"/>
    <s v="7 Million"/>
    <n v="7000000"/>
    <n v="67.900999999999996"/>
    <s v="Education"/>
    <n v="125"/>
    <n v="100"/>
    <e v="#REF!"/>
    <n v="2010"/>
    <n v="4"/>
    <s v="Baton Rouge, LA"/>
    <s v="Baton Rouge"/>
    <s v="Baton Rouge"/>
    <x v="38"/>
  </r>
  <r>
    <n v="4409"/>
    <s v="https://www.inc.com/profile/forthea-interactive"/>
    <s v="Forthea Interactive"/>
    <s v="forthea.com"/>
    <s v="7.9 Million"/>
    <n v="7900000"/>
    <n v="67.817700000000002"/>
    <s v="Advertising &amp; Marketing"/>
    <n v="35"/>
    <n v="25"/>
    <e v="#REF!"/>
    <n v="2006"/>
    <n v="3"/>
    <s v="Houston"/>
    <s v="Houston"/>
    <s v="Houston"/>
    <x v="2"/>
  </r>
  <r>
    <n v="4410"/>
    <s v="https://www.inc.com/profile/morgan-properties"/>
    <s v="Morgan Properties"/>
    <s v="morganproperties.com"/>
    <s v="692.5 Million"/>
    <n v="692500000"/>
    <n v="67.768600000000006"/>
    <s v="Real Estate"/>
    <n v="1216"/>
    <n v="406"/>
    <e v="#REF!"/>
    <n v="1985"/>
    <n v="2"/>
    <s v="Philadelphia"/>
    <s v="Philadelphia"/>
    <s v="King of Prussia"/>
    <x v="4"/>
  </r>
  <r>
    <n v="4411"/>
    <s v="https://www.inc.com/profile/first-flight-solutions"/>
    <s v="First Flight Solutions"/>
    <s v="firstflightsolutions.com"/>
    <s v="11.9 Million"/>
    <n v="11900000"/>
    <n v="67.736500000000007"/>
    <s v="Logistics &amp; Transportation"/>
    <n v="1"/>
    <n v="1"/>
    <e v="#REF!"/>
    <n v="2008"/>
    <n v="6"/>
    <s v=""/>
    <s v="-"/>
    <s v="Emerald Isle"/>
    <x v="18"/>
  </r>
  <r>
    <n v="4412"/>
    <s v="https://www.inc.com/profile/blend360"/>
    <s v="Blend360"/>
    <s v="http://blend360.com"/>
    <s v="19.2 Million"/>
    <n v="19200000"/>
    <n v="67.701400000000007"/>
    <s v="Advertising &amp; Marketing"/>
    <n v="180"/>
    <n v="130"/>
    <e v="#REF!"/>
    <n v="2002"/>
    <n v="1"/>
    <s v="New York City"/>
    <s v="New York City"/>
    <s v="Columbia"/>
    <x v="21"/>
  </r>
  <r>
    <n v="4413"/>
    <s v="https://www.inc.com/profile/illegal-petes"/>
    <s v="Illegal Pete's"/>
    <s v="illegalpetes.com"/>
    <s v="28.3 Million"/>
    <n v="28300000"/>
    <n v="67.699700000000007"/>
    <s v="Food &amp; Beverage"/>
    <n v="396"/>
    <n v="295"/>
    <e v="#REF!"/>
    <n v="1995"/>
    <n v="2"/>
    <s v="Denver"/>
    <s v="Denver"/>
    <s v="Denver"/>
    <x v="10"/>
  </r>
  <r>
    <n v="4414"/>
    <s v="https://www.inc.com/profile/whereoware"/>
    <s v="Whereoware"/>
    <s v="whereoware.com"/>
    <s v="13.8 Million"/>
    <n v="13800000"/>
    <n v="67.606300000000005"/>
    <s v="Advertising &amp; Marketing"/>
    <n v="103"/>
    <n v="60"/>
    <e v="#REF!"/>
    <n v="1999"/>
    <n v="3"/>
    <s v="Washington, DC"/>
    <s v="Washington"/>
    <s v="Chantilly"/>
    <x v="7"/>
  </r>
  <r>
    <n v="4415"/>
    <s v="https://www.inc.com/profile/insurance-brokers-west"/>
    <s v="Insurance Brokers West"/>
    <s v="ibwins.com"/>
    <s v="2.2 Million"/>
    <n v="2200000"/>
    <n v="67.568200000000004"/>
    <s v="Insurance"/>
    <n v="9"/>
    <n v="5"/>
    <e v="#REF!"/>
    <n v="2008"/>
    <n v="1"/>
    <s v="Oxnard-Thousand Oaks-Ventura, CA"/>
    <s v="Oxnard-Thousand Oaks-Ventura"/>
    <s v="Moorpark"/>
    <x v="9"/>
  </r>
  <r>
    <n v="4416"/>
    <s v="https://www.inc.com/profile/krd---kutchins-robbins-diamond-ltd"/>
    <s v="KRD - Kutchins, Robbins &amp; Diamond, Ltd."/>
    <s v="krdcpas.com"/>
    <s v="16.4 Million"/>
    <n v="16399999.999999998"/>
    <n v="67.563800000000001"/>
    <s v="Business Products &amp; Services"/>
    <n v="82"/>
    <n v="46"/>
    <e v="#REF!"/>
    <n v="1983"/>
    <n v="1"/>
    <s v="Chicago"/>
    <s v="Chicago"/>
    <s v="Schaumberg"/>
    <x v="27"/>
  </r>
  <r>
    <n v="4417"/>
    <s v="https://www.inc.com/profile/influence"/>
    <s v="Influence &amp; Co."/>
    <s v="http://influenceandco.com"/>
    <s v="7.3 Million"/>
    <n v="7300000"/>
    <n v="67.518100000000004"/>
    <s v="Advertising &amp; Marketing"/>
    <n v="82"/>
    <n v="68"/>
    <e v="#REF!"/>
    <n v="2011"/>
    <n v="4"/>
    <s v=""/>
    <s v="-"/>
    <s v="Columbia"/>
    <x v="32"/>
  </r>
  <r>
    <n v="4418"/>
    <s v="https://www.inc.com/profile/dane-street"/>
    <s v="Dane Street"/>
    <s v="danestreet.com"/>
    <s v="48.8 Million"/>
    <n v="48800000"/>
    <n v="67.513900000000007"/>
    <s v="Health"/>
    <n v="210"/>
    <n v="135"/>
    <e v="#REF!"/>
    <n v="2008"/>
    <n v="7"/>
    <s v="Boston"/>
    <s v="Boston"/>
    <s v="Boston"/>
    <x v="24"/>
  </r>
  <r>
    <n v="4419"/>
    <s v="https://www.inc.com/profile/nightlight-pediatric-urgent-care"/>
    <s v="Nightlight Pediatric Urgent Care"/>
    <s v="nightlightpediatrics.com"/>
    <s v="9.9 Million"/>
    <n v="9900000"/>
    <n v="67.441999999999993"/>
    <s v="Health"/>
    <n v="135"/>
    <n v="60"/>
    <e v="#REF!"/>
    <n v="2007"/>
    <n v="6"/>
    <s v="Houston"/>
    <s v="Houston"/>
    <s v="Sugarland"/>
    <x v="2"/>
  </r>
  <r>
    <n v="4420"/>
    <s v="https://www.inc.com/profile/ivision"/>
    <s v="iVision"/>
    <s v="ivision.com"/>
    <s v="66 Million"/>
    <n v="66000000"/>
    <n v="67.429299999999998"/>
    <s v="IT Management"/>
    <n v="127"/>
    <n v="99"/>
    <e v="#REF!"/>
    <n v="2004"/>
    <n v="9"/>
    <s v="Atlanta"/>
    <s v="Atlanta"/>
    <s v="Atlanta"/>
    <x v="13"/>
  </r>
  <r>
    <n v="4421"/>
    <s v="https://www.inc.com/profile/groggy-dog-sportswear-graphic-design"/>
    <s v="Groggy Dog Sportswear &amp; Graphic Design"/>
    <s v="groggydogonline.com"/>
    <s v="4.3 Million"/>
    <n v="4300000"/>
    <n v="67.428299999999993"/>
    <s v="Business Products &amp; Services"/>
    <n v="40"/>
    <n v="28"/>
    <e v="#REF!"/>
    <n v="2000"/>
    <n v="1"/>
    <s v="Dallas"/>
    <s v="Dallas"/>
    <s v="Denton"/>
    <x v="2"/>
  </r>
  <r>
    <n v="4422"/>
    <s v="https://www.inc.com/profile/momentum-telecom"/>
    <s v="Momentum Telecom"/>
    <s v="momentumtelecom.com"/>
    <s v="97.6 Million"/>
    <n v="97600000"/>
    <n v="67.420500000000004"/>
    <s v="Telecommunications"/>
    <n v="384"/>
    <n v="395"/>
    <e v="#REF!"/>
    <n v="2001"/>
    <n v="4"/>
    <s v="Birmingham, AL"/>
    <s v="Birmingham"/>
    <s v="Kennesaw"/>
    <x v="13"/>
  </r>
  <r>
    <n v="4423"/>
    <s v="https://www.inc.com/profile/parkers"/>
    <s v="Parker's"/>
    <s v="parkersav.com"/>
    <s v="492.6 Million"/>
    <n v="492600000"/>
    <n v="67.408500000000004"/>
    <s v="Retail"/>
    <n v="833"/>
    <n v="543"/>
    <e v="#REF!"/>
    <n v="1976"/>
    <n v="5"/>
    <s v=""/>
    <s v="-"/>
    <s v="Savannah"/>
    <x v="13"/>
  </r>
  <r>
    <n v="4424"/>
    <s v="https://www.inc.com/profile/walker-elliott"/>
    <s v="Walker Elliott"/>
    <s v="walker-elliott.com"/>
    <s v="3.6 Million"/>
    <n v="3600000"/>
    <n v="67.388999999999996"/>
    <s v="Human Resources"/>
    <n v="20"/>
    <n v="20"/>
    <e v="#REF!"/>
    <n v="2006"/>
    <n v="4"/>
    <s v=""/>
    <s v="-"/>
    <s v="Houston"/>
    <x v="2"/>
  </r>
  <r>
    <n v="4425"/>
    <s v="https://www.inc.com/profile/inboundprospect"/>
    <s v="InboundProspect"/>
    <s v="inboundprospect.com"/>
    <s v="3 Million"/>
    <n v="3000000"/>
    <n v="67.353499999999997"/>
    <s v="Advertising &amp; Marketing"/>
    <n v="4"/>
    <n v="2"/>
    <e v="#REF!"/>
    <n v="2003"/>
    <n v="2"/>
    <s v="Los Angeles"/>
    <s v="Los Angeles"/>
    <s v="Newport Beach"/>
    <x v="9"/>
  </r>
  <r>
    <n v="4426"/>
    <s v="https://www.inc.com/profile/big-data-supply"/>
    <s v="Big Data Supply"/>
    <s v="bigdatasupplyinc.com"/>
    <s v="2.2 Million"/>
    <n v="2200000"/>
    <n v="67.350300000000004"/>
    <s v="Computer Hardware"/>
    <n v="9"/>
    <n v="4"/>
    <e v="#REF!"/>
    <n v="2012"/>
    <n v="2"/>
    <s v="Los Angeles"/>
    <s v="Los Angeles"/>
    <s v="Santa Ana"/>
    <x v="9"/>
  </r>
  <r>
    <n v="4427"/>
    <s v="https://www.inc.com/profile/comtec-cloud-management-company"/>
    <s v="Comtec Cloud Management Company"/>
    <s v="comtecsystems.net"/>
    <s v="4.2 Million"/>
    <n v="4200000"/>
    <n v="67.344399999999993"/>
    <s v="Telecommunications"/>
    <n v="28"/>
    <n v="25"/>
    <e v="#REF!"/>
    <n v="1988"/>
    <n v="1"/>
    <s v=""/>
    <s v="-"/>
    <s v="Vineland"/>
    <x v="6"/>
  </r>
  <r>
    <n v="4428"/>
    <s v="https://www.inc.com/profile/vdart"/>
    <s v="VDart"/>
    <s v="vdartinc.com"/>
    <s v="132.9 Million"/>
    <n v="132900000"/>
    <n v="67.341200000000001"/>
    <s v="IT Management"/>
    <n v="753"/>
    <n v="389"/>
    <e v="#REF!"/>
    <n v="2007"/>
    <n v="7"/>
    <s v="Atlanta"/>
    <s v="Atlanta"/>
    <s v="Alpharetta"/>
    <x v="13"/>
  </r>
  <r>
    <n v="4429"/>
    <s v="https://www.inc.com/profile/hasko-trading"/>
    <s v="Hasko Trading"/>
    <s v="haskotrading.com"/>
    <s v="4.9 Million"/>
    <n v="4900000"/>
    <n v="67.242199999999997"/>
    <s v="Manufacturing"/>
    <n v="22"/>
    <n v="46"/>
    <e v="#REF!"/>
    <n v="2014"/>
    <n v="1"/>
    <s v="Los Angeles"/>
    <s v="Los Angeles"/>
    <s v="Santa Fe Springs"/>
    <x v="9"/>
  </r>
  <r>
    <n v="4430"/>
    <s v="https://www.inc.com/profile/groover-seminars"/>
    <s v="Groover Seminars"/>
    <s v="rachaeljayne.com"/>
    <s v="2.8 Million"/>
    <n v="2800000"/>
    <n v="67.217200000000005"/>
    <s v="Education"/>
    <n v="13"/>
    <n v="8"/>
    <e v="#REF!"/>
    <n v="2010"/>
    <n v="1"/>
    <s v=""/>
    <s v="-"/>
    <s v="Loveland"/>
    <x v="10"/>
  </r>
  <r>
    <n v="4431"/>
    <s v="https://www.inc.com/profile/freight-management-team"/>
    <s v="Freight Management Team"/>
    <s v="freightmanagementteam.com"/>
    <s v="4.1 Million"/>
    <n v="4099999.9999999995"/>
    <n v="67.205100000000002"/>
    <s v="Logistics &amp; Transportation"/>
    <n v="9"/>
    <n v="3"/>
    <e v="#REF!"/>
    <n v="2012"/>
    <n v="1"/>
    <s v="Cleveland"/>
    <s v="Cleveland"/>
    <s v="Lakewood"/>
    <x v="8"/>
  </r>
  <r>
    <n v="4432"/>
    <s v="https://www.inc.com/profile/trelevate"/>
    <s v="Trelevate"/>
    <s v="trelevate.com"/>
    <s v="7.5 Million"/>
    <n v="7500000"/>
    <n v="67.192999999999998"/>
    <s v="Business Products &amp; Services"/>
    <n v="122"/>
    <n v="74"/>
    <e v="#REF!"/>
    <n v="2012"/>
    <n v="3"/>
    <s v="Phoenix"/>
    <s v="Phoenix"/>
    <s v="Phoenix"/>
    <x v="0"/>
  </r>
  <r>
    <n v="4433"/>
    <s v="https://www.inc.com/profile/interglass-corp"/>
    <s v="Interglass Corp"/>
    <s v="interglasscorp.com"/>
    <s v="25.3 Million"/>
    <n v="25300000"/>
    <n v="67.118300000000005"/>
    <s v="Manufacturing"/>
    <n v="72"/>
    <n v="49"/>
    <e v="#REF!"/>
    <n v="2004"/>
    <n v="1"/>
    <s v="Miami"/>
    <s v="Miami"/>
    <s v="Miami"/>
    <x v="5"/>
  </r>
  <r>
    <n v="4434"/>
    <s v="https://www.inc.com/profile/impact-advisors"/>
    <s v="Impact Advisors"/>
    <s v="impact-advisors.com"/>
    <s v="84.8 Million"/>
    <n v="84800000"/>
    <n v="67.084500000000006"/>
    <s v="Health"/>
    <n v="223"/>
    <n v="162"/>
    <e v="#REF!"/>
    <n v="2007"/>
    <n v="5"/>
    <s v="Chicago"/>
    <s v="Chicago"/>
    <s v="Naperville"/>
    <x v="27"/>
  </r>
  <r>
    <n v="4435"/>
    <s v="https://www.inc.com/profile/tgrp-solutions"/>
    <s v="TGRP Solutions"/>
    <s v="tgrpsolutions.com"/>
    <s v="4.5 Million"/>
    <n v="4500000"/>
    <n v="67.073899999999995"/>
    <s v="Business Products &amp; Services"/>
    <n v="31"/>
    <n v="31"/>
    <e v="#REF!"/>
    <n v="2010"/>
    <n v="1"/>
    <s v="Denver"/>
    <s v="Denver"/>
    <s v="Englewood"/>
    <x v="10"/>
  </r>
  <r>
    <n v="4436"/>
    <s v="https://www.inc.com/profile/karavan-trailers"/>
    <s v="Karavan Trailers"/>
    <s v="karavantrailers.com"/>
    <s v="68.6 Million"/>
    <n v="68600000"/>
    <n v="67.036500000000004"/>
    <s v="Manufacturing"/>
    <n v="256"/>
    <n v="209"/>
    <e v="#REF!"/>
    <n v="1986"/>
    <n v="1"/>
    <s v=""/>
    <s v="-"/>
    <s v="Fox Lake"/>
    <x v="19"/>
  </r>
  <r>
    <n v="4437"/>
    <s v="https://www.inc.com/profile/pyramid-dental-integration"/>
    <s v="Pyramid Dental Integration"/>
    <s v="viennasmilesva.com"/>
    <s v="4.9 Million"/>
    <n v="4900000"/>
    <n v="66.979799999999997"/>
    <s v="Health"/>
    <n v="42"/>
    <n v="12"/>
    <e v="#REF!"/>
    <n v="2010"/>
    <n v="1"/>
    <s v="Washington, DC"/>
    <s v="Washington"/>
    <s v="Vienna"/>
    <x v="7"/>
  </r>
  <r>
    <n v="4438"/>
    <s v="https://www.inc.com/profile/exclusive-concepts"/>
    <s v="Exclusive Concepts"/>
    <s v="exclusiveconcepts.com"/>
    <s v="10.9 Million"/>
    <n v="10900000"/>
    <n v="66.970699999999994"/>
    <s v="Advertising &amp; Marketing"/>
    <n v="70"/>
    <n v="45"/>
    <e v="#REF!"/>
    <n v="1997"/>
    <n v="9"/>
    <s v="Boston"/>
    <s v="Boston"/>
    <s v="Burlington"/>
    <x v="24"/>
  </r>
  <r>
    <n v="4439"/>
    <s v="https://www.inc.com/profile/adler-windows"/>
    <s v="Adler Windows"/>
    <s v="adlerwindows.com"/>
    <s v="25.7 Million"/>
    <n v="25700000"/>
    <n v="66.956800000000001"/>
    <s v="Construction"/>
    <n v="105"/>
    <n v="70"/>
    <e v="#REF!"/>
    <n v="1986"/>
    <n v="6"/>
    <s v="New York City"/>
    <s v="New York City"/>
    <s v="New York"/>
    <x v="12"/>
  </r>
  <r>
    <n v="4440"/>
    <s v="https://www.inc.com/profile/myjobhelpercom"/>
    <s v="MyJobHelper.com"/>
    <s v="myjobhelper.com"/>
    <s v="12.7 Million"/>
    <n v="12700000"/>
    <n v="66.924499999999995"/>
    <s v="Business Products &amp; Services"/>
    <n v="13"/>
    <n v="13"/>
    <e v="#REF!"/>
    <n v="2012"/>
    <n v="4"/>
    <s v="New York City"/>
    <s v="New York City"/>
    <s v="New York"/>
    <x v="12"/>
  </r>
  <r>
    <n v="4441"/>
    <s v="https://www.inc.com/profile/aggressor-adventures"/>
    <s v="Aggressor Adventures"/>
    <s v="aggressor.com"/>
    <s v="42.3 Million"/>
    <n v="42300000"/>
    <n v="66.865099999999998"/>
    <s v="Travel &amp; Hospitality"/>
    <n v="32"/>
    <n v="28"/>
    <e v="#REF!"/>
    <n v="2007"/>
    <n v="1"/>
    <s v=""/>
    <s v="-"/>
    <s v="Augusta"/>
    <x v="13"/>
  </r>
  <r>
    <n v="4442"/>
    <s v="https://www.inc.com/profile/ware-malcomb"/>
    <s v="Ware Malcomb"/>
    <s v="waremalcomb.com"/>
    <s v="103.8 Million"/>
    <n v="103800000"/>
    <n v="66.842699999999994"/>
    <s v="Engineering"/>
    <n v="522"/>
    <n v="303"/>
    <e v="#REF!"/>
    <n v="1972"/>
    <n v="2"/>
    <s v="Los Angeles"/>
    <s v="Los Angeles"/>
    <s v="Irvine"/>
    <x v="9"/>
  </r>
  <r>
    <n v="4443"/>
    <s v="https://www.inc.com/profile/resonate"/>
    <s v="Resonate"/>
    <s v="resonate.com"/>
    <s v="43.1 Million"/>
    <n v="43100000"/>
    <n v="66.842299999999994"/>
    <s v="Software"/>
    <n v="101"/>
    <n v="81"/>
    <e v="#REF!"/>
    <n v="2008"/>
    <n v="7"/>
    <s v="Washington, DC"/>
    <s v="Washington"/>
    <s v="Reston"/>
    <x v="7"/>
  </r>
  <r>
    <n v="4444"/>
    <s v="https://www.inc.com/profile/classic-rock-fabrication"/>
    <s v="Classic Rock Fabrication"/>
    <s v="classicrockfab.com"/>
    <s v="16.3 Million"/>
    <n v="16300000"/>
    <n v="66.834299999999999"/>
    <s v="Manufacturing"/>
    <n v="97"/>
    <n v="64"/>
    <e v="#REF!"/>
    <n v="2006"/>
    <n v="1"/>
    <s v=""/>
    <s v="-"/>
    <s v="Harrisburg"/>
    <x v="4"/>
  </r>
  <r>
    <n v="4445"/>
    <s v="https://www.inc.com/profile/wgroup"/>
    <s v="WGroup"/>
    <s v="thinkwgroup.com"/>
    <s v="26.1 Million"/>
    <n v="26100000"/>
    <n v="66.834199999999996"/>
    <s v="IT Management"/>
    <n v="80"/>
    <n v="36"/>
    <e v="#REF!"/>
    <n v="2004"/>
    <n v="2"/>
    <s v="Philadelphia"/>
    <s v="Philadelphia"/>
    <s v="Radnor"/>
    <x v="4"/>
  </r>
  <r>
    <n v="4446"/>
    <s v="https://www.inc.com/profile/gaspar-insurance-services"/>
    <s v="Gaspar Insurance Services"/>
    <s v="gasparinsurance.com"/>
    <s v="5.8 Million"/>
    <n v="5800000"/>
    <n v="66.833399999999997"/>
    <s v="Insurance"/>
    <n v="46"/>
    <n v="25"/>
    <e v="#REF!"/>
    <n v="2008"/>
    <n v="2"/>
    <s v="Los Angeles"/>
    <s v="Los Angeles"/>
    <s v="WOODLAND HILLS"/>
    <x v="9"/>
  </r>
  <r>
    <n v="4447"/>
    <s v="https://www.inc.com/profile/pjp-marketing"/>
    <s v="PJP Marketing"/>
    <s v="philipfsmith.com"/>
    <s v="2.1 Million"/>
    <n v="2100000"/>
    <n v="66.794300000000007"/>
    <s v="Advertising &amp; Marketing"/>
    <n v="1"/>
    <n v="1"/>
    <e v="#REF!"/>
    <n v="2010"/>
    <n v="2"/>
    <s v="New York City"/>
    <s v="New York City"/>
    <s v="Smithtown"/>
    <x v="12"/>
  </r>
  <r>
    <n v="4448"/>
    <s v="https://www.inc.com/profile/exact-solar"/>
    <s v="Exact Solar"/>
    <s v="exactsolar.com"/>
    <s v="2.4 Million"/>
    <n v="2400000"/>
    <n v="66.7941"/>
    <s v="Energy"/>
    <n v="13"/>
    <n v="4"/>
    <e v="#REF!"/>
    <n v="2005"/>
    <n v="3"/>
    <s v="Philadelphia"/>
    <s v="Philadelphia"/>
    <s v="Yardley"/>
    <x v="4"/>
  </r>
  <r>
    <n v="4449"/>
    <s v="https://www.inc.com/profile/revel-interactive"/>
    <s v="Revel Interactive"/>
    <s v="revelinteractive.com"/>
    <s v="2 Million"/>
    <n v="2000000"/>
    <n v="66.787700000000001"/>
    <s v="Advertising &amp; Marketing"/>
    <n v="19"/>
    <n v="9"/>
    <e v="#REF!"/>
    <n v="2011"/>
    <n v="1"/>
    <s v="Denver"/>
    <s v="Denver"/>
    <s v="Denver"/>
    <x v="10"/>
  </r>
  <r>
    <n v="4450"/>
    <s v="https://www.inc.com/profile/jmjs"/>
    <s v="JMJS"/>
    <s v="coedistributing.com"/>
    <s v="70.7 Million"/>
    <n v="70700000"/>
    <n v="66.772300000000001"/>
    <s v="Business Products &amp; Services"/>
    <n v="86"/>
    <n v="38"/>
    <e v="#REF!"/>
    <n v="2009"/>
    <n v="6"/>
    <s v="Pittsburgh, PA"/>
    <s v="Pittsburgh"/>
    <s v="Smock"/>
    <x v="4"/>
  </r>
  <r>
    <n v="4451"/>
    <s v="https://www.inc.com/profile/taradel"/>
    <s v="Taradel"/>
    <s v="taradel.com"/>
    <s v="18.1 Million"/>
    <n v="18100000"/>
    <n v="66.714399999999998"/>
    <s v="Advertising &amp; Marketing"/>
    <n v="31"/>
    <n v="23"/>
    <e v="#REF!"/>
    <n v="2003"/>
    <n v="12"/>
    <s v="Richmond, VA"/>
    <s v="Richmond"/>
    <s v="Glen Allen"/>
    <x v="7"/>
  </r>
  <r>
    <n v="4452"/>
    <s v="https://www.inc.com/profile/zoom-technical-services"/>
    <s v="Zoom Technical Services"/>
    <s v="zoomtechnical.com"/>
    <s v="10.5 Million"/>
    <n v="10500000"/>
    <n v="66.667699999999996"/>
    <s v="Business Products &amp; Services"/>
    <n v="21"/>
    <n v="16"/>
    <e v="#REF!"/>
    <n v="2004"/>
    <n v="4"/>
    <s v="Boston"/>
    <s v="Boston"/>
    <s v="Woburn"/>
    <x v="24"/>
  </r>
  <r>
    <n v="4453"/>
    <s v="https://www.inc.com/profile/pop-yachts"/>
    <s v="POP Yachts"/>
    <s v="popyachts.com"/>
    <s v="8.7 Million"/>
    <n v="8700000"/>
    <n v="66.581999999999994"/>
    <s v="Consumer Products &amp; Services"/>
    <n v="22"/>
    <n v="18"/>
    <e v="#REF!"/>
    <n v="2009"/>
    <n v="2"/>
    <s v="Sarasota-Bradenton-Venice, FL"/>
    <s v="Sarasota-Bradenton-Venice"/>
    <s v="SARASOTA"/>
    <x v="5"/>
  </r>
  <r>
    <n v="4454"/>
    <s v="https://www.inc.com/profile/critical-link"/>
    <s v="Critical Link"/>
    <s v="criticallink.com"/>
    <s v="12.7 Million"/>
    <n v="12700000"/>
    <n v="66.578100000000006"/>
    <s v="Engineering"/>
    <n v="43"/>
    <n v="38"/>
    <e v="#REF!"/>
    <n v="1997"/>
    <n v="2"/>
    <s v=""/>
    <s v="-"/>
    <s v="Syracuse"/>
    <x v="12"/>
  </r>
  <r>
    <n v="4455"/>
    <s v="https://www.inc.com/profile/hms-global-maritime"/>
    <s v="HMS Global Maritime"/>
    <s v="aqsc.com"/>
    <s v="125.7 Million"/>
    <n v="125700000"/>
    <n v="66.569900000000004"/>
    <s v="Travel &amp; Hospitality"/>
    <n v="517"/>
    <n v="430"/>
    <e v="#REF!"/>
    <n v="2011"/>
    <n v="1"/>
    <s v="Louisville/Jefferson County, KY-IN"/>
    <s v="Louisville/Jefferson County"/>
    <s v="New Albany"/>
    <x v="33"/>
  </r>
  <r>
    <n v="4456"/>
    <s v="https://www.inc.com/profile/stored-technology-solutions"/>
    <s v="Stored Technology Solutions"/>
    <s v="storedtech.com"/>
    <s v="7.4 Million"/>
    <n v="7400000"/>
    <n v="66.566299999999998"/>
    <s v="IT Services"/>
    <n v="50"/>
    <n v="26"/>
    <e v="#REF!"/>
    <n v="2010"/>
    <n v="3"/>
    <s v=""/>
    <s v="-"/>
    <s v="Queensbury"/>
    <x v="12"/>
  </r>
  <r>
    <n v="4457"/>
    <s v="https://www.inc.com/profile/hnh-investment-lp"/>
    <s v="HNH Investment LP"/>
    <s v="whiskeycharlies.com"/>
    <s v="2.3 Million"/>
    <n v="2300000"/>
    <n v="66.564099999999996"/>
    <s v="Retail"/>
    <n v="7"/>
    <n v="7"/>
    <e v="#REF!"/>
    <n v="2009"/>
    <n v="1"/>
    <s v=""/>
    <s v="-"/>
    <s v="College Station"/>
    <x v="2"/>
  </r>
  <r>
    <n v="4458"/>
    <s v="https://www.inc.com/profile/momentum-consulting"/>
    <s v="Momentum Consulting"/>
    <s v="momentumcc.com"/>
    <s v="29.3 Million"/>
    <n v="29300000"/>
    <n v="66.542500000000004"/>
    <s v="IT Management"/>
    <n v="165"/>
    <n v="105"/>
    <e v="#REF!"/>
    <n v="2002"/>
    <n v="4"/>
    <s v="Miami"/>
    <s v="Miami"/>
    <s v="Miami Lakes"/>
    <x v="5"/>
  </r>
  <r>
    <n v="4459"/>
    <s v="https://www.inc.com/profile/connectyourcare"/>
    <s v="ConnectYourCare"/>
    <s v="connectyourcare.com"/>
    <s v="53.1 Million"/>
    <n v="53100000"/>
    <n v="66.529700000000005"/>
    <s v="Health"/>
    <n v="429"/>
    <n v="189"/>
    <e v="#REF!"/>
    <n v="2002"/>
    <n v="5"/>
    <s v="Baltimore"/>
    <s v="Baltimore"/>
    <s v="Hunt Valley"/>
    <x v="21"/>
  </r>
  <r>
    <n v="4460"/>
    <s v="https://www.inc.com/profile/vault-communications"/>
    <s v="Vault Communications"/>
    <s v="vaultcommunications.com"/>
    <s v="7.3 Million"/>
    <n v="7300000"/>
    <n v="66.516900000000007"/>
    <s v="Advertising &amp; Marketing"/>
    <n v="43"/>
    <n v="24"/>
    <e v="#REF!"/>
    <n v="1989"/>
    <n v="3"/>
    <s v="Philadelphia"/>
    <s v="Philadelphia"/>
    <s v="Plymouth Meeting"/>
    <x v="4"/>
  </r>
  <r>
    <n v="4461"/>
    <s v="https://www.inc.com/profile/maryland-and-delaware-group-of-long-and-foster"/>
    <s v="Maryland and Delaware Group of Long and Foster"/>
    <s v="easternshorehomesolutions.com"/>
    <s v="123.6 Million"/>
    <n v="123600000"/>
    <n v="66.454400000000007"/>
    <s v="Real Estate"/>
    <n v="18"/>
    <n v="3"/>
    <e v="#REF!"/>
    <n v="2014"/>
    <n v="2"/>
    <s v=""/>
    <s v="-"/>
    <s v="Salisbury"/>
    <x v="21"/>
  </r>
  <r>
    <n v="4462"/>
    <s v="https://www.inc.com/profile/medrisk"/>
    <s v="MedRisk"/>
    <s v="medrisknet.com"/>
    <s v="570 Million"/>
    <n v="570000000"/>
    <n v="66.391900000000007"/>
    <s v="Health"/>
    <n v="841"/>
    <n v="582"/>
    <e v="#REF!"/>
    <n v="1994"/>
    <n v="13"/>
    <s v="Philadelphia"/>
    <s v="Philadelphia"/>
    <s v="King of Prussia"/>
    <x v="4"/>
  </r>
  <r>
    <n v="4463"/>
    <s v="https://www.inc.com/profile/connective-talent"/>
    <s v="Connective Talent"/>
    <s v="connectivetalent.com"/>
    <s v="11.1 Million"/>
    <n v="11100000"/>
    <n v="66.3626"/>
    <s v="Human Resources"/>
    <n v="50"/>
    <n v="40"/>
    <e v="#REF!"/>
    <n v="2011"/>
    <n v="4"/>
    <s v="Houston"/>
    <s v="Houston"/>
    <s v="Houston"/>
    <x v="2"/>
  </r>
  <r>
    <n v="4464"/>
    <s v="https://www.inc.com/profile/lumitec-lighting"/>
    <s v="Lumitec Lighting"/>
    <s v="lumiteclighting.com"/>
    <s v="16.6 Million"/>
    <n v="16600000.000000002"/>
    <n v="66.348699999999994"/>
    <s v="Engineering"/>
    <n v="55"/>
    <n v="43"/>
    <e v="#REF!"/>
    <n v="2007"/>
    <n v="8"/>
    <s v="Miami"/>
    <s v="Miami"/>
    <s v="delray beach"/>
    <x v="5"/>
  </r>
  <r>
    <n v="4465"/>
    <s v="https://www.inc.com/profile/synchr"/>
    <s v="SyncHR"/>
    <s v="synchr.com"/>
    <s v="7.7 Million"/>
    <n v="7700000"/>
    <n v="66.325900000000004"/>
    <s v="Human Resources"/>
    <n v="122"/>
    <n v="70"/>
    <e v="#REF!"/>
    <n v="2010"/>
    <n v="1"/>
    <s v="Denver"/>
    <s v="Denver"/>
    <s v="Denver"/>
    <x v="10"/>
  </r>
  <r>
    <n v="4466"/>
    <s v="https://www.inc.com/profile/intellect-solutions"/>
    <s v="Intellect Solutions"/>
    <s v="intellectsolutions.com"/>
    <s v="13.9 Million"/>
    <n v="13900000"/>
    <n v="66.302400000000006"/>
    <s v="Government Services"/>
    <n v="85"/>
    <n v="45"/>
    <e v="#REF!"/>
    <n v="2002"/>
    <n v="1"/>
    <s v="Washington, DC"/>
    <s v="Washington"/>
    <s v="Alexandria"/>
    <x v="7"/>
  </r>
  <r>
    <n v="4467"/>
    <s v="https://www.inc.com/profile/tens-rx"/>
    <s v="TENS Rx"/>
    <s v="tensrx.com"/>
    <s v="3.6 Million"/>
    <n v="3600000"/>
    <n v="66.292500000000004"/>
    <s v="Health"/>
    <n v="25"/>
    <n v="15"/>
    <e v="#REF!"/>
    <n v="2002"/>
    <n v="2"/>
    <s v="Houston"/>
    <s v="Houston"/>
    <s v="Montgomery"/>
    <x v="2"/>
  </r>
  <r>
    <n v="4468"/>
    <s v="https://www.inc.com/profile/advanced-clinical"/>
    <s v="Advanced Clinical"/>
    <s v="advancedclinical.com"/>
    <s v="106.5 Million"/>
    <n v="106500000"/>
    <n v="66.222099999999998"/>
    <s v="Health"/>
    <n v="235"/>
    <n v="136"/>
    <e v="#REF!"/>
    <n v="1994"/>
    <n v="4"/>
    <s v="Chicago"/>
    <s v="Chicago"/>
    <s v="Deerfield"/>
    <x v="27"/>
  </r>
  <r>
    <n v="4469"/>
    <s v="https://www.inc.com/profile/demco-automation"/>
    <s v="Demco Automation"/>
    <s v="demcoautomation.com"/>
    <s v="3.6 Million"/>
    <n v="3600000"/>
    <n v="66.197299999999998"/>
    <s v="Manufacturing"/>
    <n v="20"/>
    <n v="14"/>
    <e v="#REF!"/>
    <n v="1989"/>
    <n v="2"/>
    <s v="Philadelphia"/>
    <s v="Philadelphia"/>
    <s v="Quakertown"/>
    <x v="4"/>
  </r>
  <r>
    <n v="4470"/>
    <s v="https://www.inc.com/profile/pra-business-events-new-orleans"/>
    <s v="PRA Business Events New Orleans"/>
    <s v="http://nolameetings.com"/>
    <s v="5.4 Million"/>
    <n v="5400000"/>
    <n v="66.168300000000002"/>
    <s v="Travel &amp; Hospitality"/>
    <n v="75"/>
    <n v="60"/>
    <e v="#REF!"/>
    <n v="2002"/>
    <n v="1"/>
    <s v=""/>
    <s v="-"/>
    <s v="NEW ORLEANS"/>
    <x v="38"/>
  </r>
  <r>
    <n v="4471"/>
    <s v="https://www.inc.com/profile/bluestone-staffing"/>
    <s v="blueStone Staffing"/>
    <s v="bluestonestaffing.com"/>
    <s v="13.6 Million"/>
    <n v="13600000"/>
    <n v="66.158600000000007"/>
    <s v="IT Management"/>
    <n v="84"/>
    <n v="53"/>
    <e v="#REF!"/>
    <n v="2002"/>
    <n v="4"/>
    <s v="Chicago"/>
    <s v="Chicago"/>
    <s v="Palatine"/>
    <x v="27"/>
  </r>
  <r>
    <n v="4472"/>
    <s v="https://www.inc.com/profile/juno-search-partners"/>
    <s v="Juno Search Partners"/>
    <s v="junosearchpartners.com"/>
    <s v="6 Million"/>
    <n v="6000000"/>
    <n v="66.054400000000001"/>
    <s v="Human Resources"/>
    <n v="163"/>
    <n v="129"/>
    <e v="#REF!"/>
    <n v="2010"/>
    <n v="4"/>
    <s v="Philadelphia"/>
    <s v="Philadelphia"/>
    <s v="Philadelphia"/>
    <x v="4"/>
  </r>
  <r>
    <n v="4473"/>
    <s v="https://www.inc.com/profile/ehealth-technologies"/>
    <s v="eHealth Technologies"/>
    <s v="ehealthtechnologies.com"/>
    <s v="22.5 Million"/>
    <n v="22500000"/>
    <n v="66.028000000000006"/>
    <s v="Health"/>
    <n v="246"/>
    <n v="167"/>
    <e v="#REF!"/>
    <n v="2006"/>
    <n v="3"/>
    <s v="Rochester, NY"/>
    <s v="Rochester"/>
    <s v="West Henrietta"/>
    <x v="12"/>
  </r>
  <r>
    <n v="4474"/>
    <s v="https://www.inc.com/profile/illuminate"/>
    <s v="Illuminate"/>
    <s v="illuminate.net"/>
    <s v="4.5 Million"/>
    <n v="4500000"/>
    <n v="65.996300000000005"/>
    <s v="Business Products &amp; Services"/>
    <n v="20"/>
    <n v="10"/>
    <e v="#REF!"/>
    <n v="2004"/>
    <n v="1"/>
    <s v="Boston"/>
    <s v="Boston"/>
    <s v="Boston"/>
    <x v="24"/>
  </r>
  <r>
    <n v="4475"/>
    <s v="https://www.inc.com/profile/bottlerocket-media"/>
    <s v="Bottlerocket Media"/>
    <s v="bottlerocketmedia.net"/>
    <s v="2 Million"/>
    <n v="2000000"/>
    <n v="65.984399999999994"/>
    <s v="Media"/>
    <n v="8"/>
    <n v="2"/>
    <e v="#REF!"/>
    <n v="2011"/>
    <n v="1"/>
    <s v="Chicago"/>
    <s v="Chicago"/>
    <s v="Oak Park"/>
    <x v="27"/>
  </r>
  <r>
    <n v="4476"/>
    <s v="https://www.inc.com/profile/corporate-essentials"/>
    <s v="Corporate Essentials"/>
    <s v="drinkcoffee.com"/>
    <s v="27.9 Million"/>
    <n v="27900000"/>
    <n v="65.982100000000003"/>
    <s v="Food &amp; Beverage"/>
    <n v="129"/>
    <n v="80"/>
    <e v="#REF!"/>
    <n v="1996"/>
    <n v="8"/>
    <s v="New York City"/>
    <s v="New York City"/>
    <s v="Parsippany"/>
    <x v="6"/>
  </r>
  <r>
    <n v="4477"/>
    <s v="https://www.inc.com/profile/globotech-usa-corporation"/>
    <s v="Globotech USA Corporation"/>
    <s v="globotech.com"/>
    <s v="6.2 Million"/>
    <n v="6200000"/>
    <n v="65.972300000000004"/>
    <s v="Advertising &amp; Marketing"/>
    <n v="31"/>
    <n v="16"/>
    <e v="#REF!"/>
    <n v="2009"/>
    <n v="1"/>
    <s v="Miami"/>
    <s v="Miami"/>
    <s v="Miami"/>
    <x v="5"/>
  </r>
  <r>
    <n v="4478"/>
    <s v="https://www.inc.com/profile/tech-keys"/>
    <s v="Tech-Keys"/>
    <s v="tech-keys.com"/>
    <s v="11.7 Million"/>
    <n v="11700000"/>
    <n v="65.971699999999998"/>
    <s v="IT Management"/>
    <n v="52"/>
    <n v="30"/>
    <e v="#REF!"/>
    <n v="2009"/>
    <n v="2"/>
    <s v="New York City"/>
    <s v="New York City"/>
    <s v="Howell"/>
    <x v="6"/>
  </r>
  <r>
    <n v="4479"/>
    <s v="https://www.inc.com/profile/staff-matters"/>
    <s v="Staff Matters"/>
    <s v="staffmattersinc.com"/>
    <s v="12 Million"/>
    <n v="12000000"/>
    <n v="65.946700000000007"/>
    <s v="Human Resources"/>
    <n v="222"/>
    <n v="136"/>
    <e v="#REF!"/>
    <n v="2010"/>
    <n v="4"/>
    <s v=""/>
    <s v="-"/>
    <s v="Tucson"/>
    <x v="0"/>
  </r>
  <r>
    <n v="4480"/>
    <s v="https://www.inc.com/profile/midtown-home-improvements"/>
    <s v="Midtown Home Improvements"/>
    <s v="midtownhomeimprovements.com"/>
    <s v="24 Million"/>
    <n v="24000000"/>
    <n v="65.926000000000002"/>
    <s v="Construction"/>
    <n v="110"/>
    <n v="45"/>
    <e v="#REF!"/>
    <n v="1990"/>
    <n v="1"/>
    <s v="St. Louis, MO-IL"/>
    <s v="St. Louis"/>
    <s v="Ofallon"/>
    <x v="32"/>
  </r>
  <r>
    <n v="4481"/>
    <s v="https://www.inc.com/profile/envision-capital-group"/>
    <s v="Envision Capital Group"/>
    <s v="envisioncapitalgroup.com"/>
    <s v="32.7 Million"/>
    <n v="32700000.000000004"/>
    <n v="65.907200000000003"/>
    <s v="Financial Services"/>
    <n v="26"/>
    <n v="13"/>
    <e v="#REF!"/>
    <n v="2007"/>
    <n v="5"/>
    <s v="Los Angeles"/>
    <s v="Los Angeles"/>
    <s v="Laguna Hills"/>
    <x v="9"/>
  </r>
  <r>
    <n v="4482"/>
    <s v="https://www.inc.com/profile/the-eye-doctors"/>
    <s v="The Eye Doctors"/>
    <s v="http://theeyedocs.com"/>
    <s v="4.9 Million"/>
    <n v="4900000"/>
    <n v="65.897300000000001"/>
    <s v="Health"/>
    <n v="31"/>
    <n v="33"/>
    <e v="#REF!"/>
    <n v="2008"/>
    <n v="1"/>
    <s v="Tampa"/>
    <s v="Tampa"/>
    <s v="Tampa"/>
    <x v="5"/>
  </r>
  <r>
    <n v="4483"/>
    <s v="https://www.inc.com/profile/dempsey-construction"/>
    <s v="Dempsey Construction"/>
    <s v="dempseyconstruction.com"/>
    <s v="89.3 Million"/>
    <n v="89300000"/>
    <n v="65.882300000000001"/>
    <s v="Construction"/>
    <n v="54"/>
    <n v="37"/>
    <e v="#REF!"/>
    <n v="2010"/>
    <n v="1"/>
    <s v="San Diego"/>
    <s v="San Diego"/>
    <s v="Carlsbad"/>
    <x v="9"/>
  </r>
  <r>
    <n v="4484"/>
    <s v="https://www.inc.com/profile/9gauge-partners"/>
    <s v="9Gauge Partners"/>
    <s v="9gauge.com"/>
    <s v="9 Million"/>
    <n v="9000000"/>
    <n v="65.877200000000002"/>
    <s v="Financial Services"/>
    <n v="65"/>
    <n v="50"/>
    <e v="#REF!"/>
    <n v="2011"/>
    <n v="5"/>
    <s v="Austin"/>
    <s v="Austin"/>
    <s v="Austin"/>
    <x v="2"/>
  </r>
  <r>
    <n v="4485"/>
    <s v="https://www.inc.com/profile/parsonex-enterprises"/>
    <s v="Parsonex Enterprises"/>
    <s v="parsonex.com"/>
    <s v="3.2 Million"/>
    <n v="3200000"/>
    <n v="65.864599999999996"/>
    <s v="Financial Services"/>
    <n v="9"/>
    <n v="3"/>
    <e v="#REF!"/>
    <n v="2011"/>
    <n v="1"/>
    <s v="Denver"/>
    <s v="Denver"/>
    <s v="Englewood"/>
    <x v="10"/>
  </r>
  <r>
    <n v="4486"/>
    <s v="https://www.inc.com/profile/baskervill"/>
    <s v="Baskervill"/>
    <s v="baskervill.com"/>
    <s v="23.7 Million"/>
    <n v="23700000"/>
    <n v="65.8416"/>
    <s v="Engineering"/>
    <n v="152"/>
    <n v="108"/>
    <e v="#REF!"/>
    <n v="1897"/>
    <n v="1"/>
    <s v="Richmond, VA"/>
    <s v="Richmond"/>
    <s v="Richmond"/>
    <x v="7"/>
  </r>
  <r>
    <n v="4487"/>
    <s v="https://www.inc.com/profile/consolidated-analytics"/>
    <s v="Consolidated Analytics"/>
    <s v="consolidatedanalytics.com"/>
    <s v="23 Million"/>
    <n v="23000000"/>
    <n v="65.828400000000002"/>
    <s v="Financial Services"/>
    <n v="95"/>
    <n v="50"/>
    <e v="#REF!"/>
    <n v="1996"/>
    <n v="1"/>
    <s v="Los Angeles"/>
    <s v="Los Angeles"/>
    <s v="Ahaheim"/>
    <x v="9"/>
  </r>
  <r>
    <n v="4488"/>
    <s v="https://www.inc.com/profile/edg"/>
    <s v="EDG"/>
    <s v="edgnyc.com"/>
    <s v="5 Million"/>
    <n v="5000000"/>
    <n v="65.781000000000006"/>
    <s v="Engineering"/>
    <n v="28"/>
    <n v="18"/>
    <e v="#REF!"/>
    <n v="2005"/>
    <n v="3"/>
    <s v="New York City"/>
    <s v="New York City"/>
    <s v="New York"/>
    <x v="12"/>
  </r>
  <r>
    <n v="4489"/>
    <s v="https://www.inc.com/profile/aterra-real-estate"/>
    <s v="Aterra Real Estate"/>
    <s v="aterrarealestate.com"/>
    <s v="7.3 Million"/>
    <n v="7300000"/>
    <n v="65.770700000000005"/>
    <s v="Real Estate"/>
    <n v="10"/>
    <n v="6"/>
    <e v="#REF!"/>
    <n v="2003"/>
    <n v="5"/>
    <s v="Des Moines, IA"/>
    <s v="Des Moines"/>
    <s v="West Des Moines"/>
    <x v="41"/>
  </r>
  <r>
    <n v="4490"/>
    <s v="https://www.inc.com/profile/azpro"/>
    <s v="Azpro"/>
    <s v="http://azprogroup.com"/>
    <s v="11.7 Million"/>
    <n v="11700000"/>
    <n v="65.645700000000005"/>
    <s v="Business Products &amp; Services"/>
    <n v="91"/>
    <n v="68"/>
    <e v="#REF!"/>
    <n v="2004"/>
    <n v="2"/>
    <s v="Phoenix"/>
    <s v="Phoenix"/>
    <s v="Avondale"/>
    <x v="0"/>
  </r>
  <r>
    <n v="4491"/>
    <s v="https://www.inc.com/profile/cota-global"/>
    <s v="CoTa Global"/>
    <s v="cotaglobal.com"/>
    <s v="8 Million"/>
    <n v="8000000"/>
    <n v="65.610900000000001"/>
    <s v="Consumer Products &amp; Services"/>
    <n v="30"/>
    <n v="30"/>
    <e v="#REF!"/>
    <n v="2004"/>
    <n v="6"/>
    <s v="Los Angeles"/>
    <s v="Los Angeles"/>
    <s v="Chatsworth"/>
    <x v="9"/>
  </r>
  <r>
    <n v="4492"/>
    <s v="https://www.inc.com/profile/scalar"/>
    <s v="Scalar"/>
    <s v="scalar.io"/>
    <s v="7 Million"/>
    <n v="7000000"/>
    <n v="65.593400000000003"/>
    <s v="Financial Services"/>
    <n v="40"/>
    <n v="27"/>
    <e v="#REF!"/>
    <n v="2009"/>
    <n v="2"/>
    <s v="Salt Lake City"/>
    <s v="Salt Lake City"/>
    <s v="Draper"/>
    <x v="16"/>
  </r>
  <r>
    <n v="4493"/>
    <s v="https://www.inc.com/profile/pro-mach"/>
    <s v="Pro Mach"/>
    <s v="promachbuilt.com"/>
    <s v="872.1 Million"/>
    <n v="872100000"/>
    <n v="65.575599999999994"/>
    <s v="Manufacturing"/>
    <n v="3087"/>
    <n v="1957"/>
    <e v="#REF!"/>
    <n v="1998"/>
    <n v="9"/>
    <s v="Cincinnati"/>
    <s v="Cincinnati"/>
    <s v="Covington"/>
    <x v="14"/>
  </r>
  <r>
    <n v="4494"/>
    <s v="https://www.inc.com/profile/fakhoury-global-immigration"/>
    <s v="Fakhoury Global Immigration"/>
    <s v="employmentimmigration.com"/>
    <s v="13.3 Million"/>
    <n v="13300000"/>
    <n v="65.569199999999995"/>
    <s v="Business Products &amp; Services"/>
    <n v="160"/>
    <n v="90"/>
    <e v="#REF!"/>
    <n v="1997"/>
    <n v="1"/>
    <s v="Detroit"/>
    <s v="Detroit"/>
    <s v="Troy"/>
    <x v="20"/>
  </r>
  <r>
    <n v="4495"/>
    <s v="https://www.inc.com/profile/kenway-consulting"/>
    <s v="Kenway Consulting"/>
    <s v="http://kenwayconsulting.com"/>
    <s v="12.3 Million"/>
    <n v="12300000"/>
    <n v="65.550399999999996"/>
    <s v="IT Services"/>
    <n v="52"/>
    <n v="32"/>
    <e v="#REF!"/>
    <n v="2004"/>
    <n v="1"/>
    <s v="Chicago"/>
    <s v="Chicago"/>
    <s v="Chicago"/>
    <x v="27"/>
  </r>
  <r>
    <n v="4496"/>
    <s v="https://www.inc.com/profile/avian"/>
    <s v="Avian"/>
    <s v="http://avian.com"/>
    <s v="43.4 Million"/>
    <n v="43400000"/>
    <n v="65.544600000000003"/>
    <s v="Government Services"/>
    <n v="252"/>
    <n v="150"/>
    <e v="#REF!"/>
    <n v="2005"/>
    <n v="10"/>
    <s v=""/>
    <s v="-"/>
    <s v="Lexington Park"/>
    <x v="21"/>
  </r>
  <r>
    <n v="4497"/>
    <s v="https://www.inc.com/profile/trinity-solar"/>
    <s v="Trinity Solar"/>
    <s v="trinity-solar.com"/>
    <s v="275.4 Million"/>
    <n v="275400000"/>
    <n v="65.521199999999993"/>
    <s v="Energy"/>
    <n v="1581"/>
    <n v="882"/>
    <e v="#REF!"/>
    <n v="1994"/>
    <n v="6"/>
    <s v="New York City"/>
    <s v="New York City"/>
    <s v="Wall"/>
    <x v="6"/>
  </r>
  <r>
    <n v="4498"/>
    <s v="https://www.inc.com/profile/relevant-web-strategies"/>
    <s v="Relevant Web Strategies"/>
    <s v="trupar.com"/>
    <s v="2.4 Million"/>
    <n v="2400000"/>
    <n v="65.518699999999995"/>
    <s v="Business Products &amp; Services"/>
    <n v="3"/>
    <n v="2"/>
    <e v="#REF!"/>
    <n v="2014"/>
    <n v="1"/>
    <s v="Los Angeles"/>
    <s v="Los Angeles"/>
    <s v="Los Angeles"/>
    <x v="9"/>
  </r>
  <r>
    <n v="4499"/>
    <s v="https://www.inc.com/profile/ingo-money"/>
    <s v="Ingo Money"/>
    <s v="ingomoney.com"/>
    <s v="28.3 Million"/>
    <n v="28300000"/>
    <n v="65.508099999999999"/>
    <s v="Financial Services"/>
    <n v="185"/>
    <n v="161"/>
    <e v="#REF!"/>
    <n v="2001"/>
    <n v="3"/>
    <s v="Atlanta"/>
    <s v="Atlanta"/>
    <s v="Alpharetta"/>
    <x v="13"/>
  </r>
  <r>
    <n v="4500"/>
    <s v="https://www.inc.com/profile/aegis-law"/>
    <s v="Aegis Law"/>
    <s v="http://aegislaw.com"/>
    <s v="3.8 Million"/>
    <n v="3800000"/>
    <n v="65.507999999999996"/>
    <s v="Business Products &amp; Services"/>
    <n v="25"/>
    <n v="15"/>
    <e v="#REF!"/>
    <n v="2003"/>
    <n v="1"/>
    <s v="St. Louis, MO-IL"/>
    <s v="St. Louis"/>
    <s v="Frontenac"/>
    <x v="32"/>
  </r>
  <r>
    <n v="4501"/>
    <s v="https://www.inc.com/profile/azimuth"/>
    <s v="Azimuth"/>
    <s v="azimuth-corp.com"/>
    <s v="20.3 Million"/>
    <n v="20300000"/>
    <n v="65.460499999999996"/>
    <s v="Government Services"/>
    <n v="120"/>
    <n v="75"/>
    <e v="#REF!"/>
    <n v="2001"/>
    <n v="4"/>
    <s v=""/>
    <s v="-"/>
    <s v="Beavercreek"/>
    <x v="8"/>
  </r>
  <r>
    <n v="4502"/>
    <s v="https://www.inc.com/profile/sriven-technologies"/>
    <s v="Sriven Technologies"/>
    <s v="http://sriventech.com"/>
    <s v="8.4 Million"/>
    <n v="8400000"/>
    <n v="65.435000000000002"/>
    <s v="IT System Development"/>
    <n v="72"/>
    <n v="51"/>
    <e v="#REF!"/>
    <n v="2009"/>
    <n v="6"/>
    <s v="Washington, DC"/>
    <s v="Washington"/>
    <s v="ASHBURN"/>
    <x v="7"/>
  </r>
  <r>
    <n v="4503"/>
    <s v="https://www.inc.com/profile/bernard-health"/>
    <s v="Bernard Health"/>
    <s v="bernardhealth.com"/>
    <s v="7.1 Million"/>
    <n v="7100000"/>
    <n v="65.405900000000003"/>
    <s v="Human Resources"/>
    <n v="75"/>
    <n v="68"/>
    <e v="#REF!"/>
    <n v="2006"/>
    <n v="3"/>
    <s v="Nashville"/>
    <s v="Nashville"/>
    <s v="Nashville"/>
    <x v="1"/>
  </r>
  <r>
    <n v="4504"/>
    <s v="https://www.inc.com/profile/summit-wealth-group"/>
    <s v="Summit Wealth Group"/>
    <s v="summitwealthgroup.com"/>
    <s v="9.2 Million"/>
    <n v="9200000"/>
    <n v="65.396500000000003"/>
    <s v="Financial Services"/>
    <n v="55"/>
    <n v="40"/>
    <e v="#REF!"/>
    <n v="2002"/>
    <n v="2"/>
    <s v=""/>
    <s v="-"/>
    <s v="Colorado Springs"/>
    <x v="10"/>
  </r>
  <r>
    <n v="4505"/>
    <s v="https://www.inc.com/profile/vantage-point"/>
    <s v="Vantage Point"/>
    <s v="vpcinnovations.com"/>
    <s v="45.1 Million"/>
    <n v="45100000"/>
    <n v="65.339699999999993"/>
    <s v="Computer Hardware"/>
    <n v="42"/>
    <n v="28"/>
    <e v="#REF!"/>
    <n v="2006"/>
    <n v="6"/>
    <s v="Chicago"/>
    <s v="Chicago"/>
    <s v="kenosha"/>
    <x v="19"/>
  </r>
  <r>
    <n v="4506"/>
    <s v="https://www.inc.com/profile/path-interactive"/>
    <s v="Path Interactive"/>
    <s v="pathinteractive.com"/>
    <s v="11.2 Million"/>
    <n v="11200000"/>
    <n v="65.297300000000007"/>
    <s v="Advertising &amp; Marketing"/>
    <n v="57"/>
    <n v="34"/>
    <e v="#REF!"/>
    <n v="2006"/>
    <n v="4"/>
    <s v="New York City"/>
    <s v="New York City"/>
    <s v="New York"/>
    <x v="12"/>
  </r>
  <r>
    <n v="4507"/>
    <s v="https://www.inc.com/profile/ameex-technologies"/>
    <s v="Ameex Technologies"/>
    <s v="http://ameexusa.com"/>
    <s v="8.6 Million"/>
    <n v="8600000"/>
    <n v="65.288799999999995"/>
    <s v="Software"/>
    <n v="428"/>
    <n v="307"/>
    <e v="#REF!"/>
    <n v="2007"/>
    <n v="6"/>
    <s v="Chicago"/>
    <s v="Chicago"/>
    <s v="Schaumberg"/>
    <x v="27"/>
  </r>
  <r>
    <n v="4508"/>
    <s v="https://www.inc.com/profile/highlands-residential-mortgage"/>
    <s v="Highlands Residential Mortgage"/>
    <s v="highlandsmortgage.com"/>
    <s v="69.3 Million"/>
    <n v="69300000"/>
    <n v="65.265799999999999"/>
    <s v="Financial Services"/>
    <n v="356"/>
    <n v="215"/>
    <e v="#REF!"/>
    <n v="2010"/>
    <n v="3"/>
    <s v="Dallas"/>
    <s v="Dallas"/>
    <s v="Dallas"/>
    <x v="2"/>
  </r>
  <r>
    <n v="4509"/>
    <s v="https://www.inc.com/profile/q-ship-usa"/>
    <s v="Q Ship USA"/>
    <s v="qshipusa.com"/>
    <s v="5.5 Million"/>
    <n v="5500000"/>
    <n v="65.2393"/>
    <s v="Logistics &amp; Transportation"/>
    <n v="15"/>
    <n v="10"/>
    <e v="#REF!"/>
    <n v="2013"/>
    <n v="3"/>
    <s v="New York City"/>
    <s v="New York City"/>
    <s v="Brooklyn"/>
    <x v="12"/>
  </r>
  <r>
    <n v="4510"/>
    <s v="https://www.inc.com/profile/premier-automation"/>
    <s v="Premier Automation"/>
    <s v="premierautomation.com"/>
    <s v="22.3 Million"/>
    <n v="22300000"/>
    <n v="65.233900000000006"/>
    <s v="Engineering"/>
    <n v="110"/>
    <n v="90"/>
    <e v="#REF!"/>
    <n v="2001"/>
    <n v="1"/>
    <s v="Pittsburgh, PA"/>
    <s v="Pittsburgh"/>
    <s v="Monroeville"/>
    <x v="4"/>
  </r>
  <r>
    <n v="4511"/>
    <s v="https://www.inc.com/profile/source-alliance-network"/>
    <s v="Source Alliance Network"/>
    <s v="sourcealliance.net"/>
    <s v="15.5 Million"/>
    <n v="15500000"/>
    <n v="65.220600000000005"/>
    <s v="Logistics &amp; Transportation"/>
    <n v="22"/>
    <n v="13"/>
    <e v="#REF!"/>
    <n v="2010"/>
    <n v="3"/>
    <s v="Chicago"/>
    <s v="Chicago"/>
    <s v="Chicago"/>
    <x v="27"/>
  </r>
  <r>
    <n v="4512"/>
    <s v="https://www.inc.com/profile/ticketmanager"/>
    <s v="TicketManager"/>
    <s v="ticketmanager.com"/>
    <s v="23.4 Million"/>
    <n v="23400000"/>
    <n v="65.187600000000003"/>
    <s v="Software"/>
    <n v="65"/>
    <n v="26"/>
    <e v="#REF!"/>
    <n v="2007"/>
    <n v="5"/>
    <s v="Los Angeles"/>
    <s v="Los Angeles"/>
    <s v="Calabasas"/>
    <x v="9"/>
  </r>
  <r>
    <n v="4513"/>
    <s v="https://www.inc.com/profile/guaranteed-rate"/>
    <s v="Guaranteed Rate"/>
    <s v="rate.com"/>
    <s v="802.6 Million"/>
    <n v="802600000"/>
    <n v="65.186400000000006"/>
    <s v="Financial Services"/>
    <n v="4642"/>
    <n v="2885"/>
    <e v="#REF!"/>
    <n v="2000"/>
    <n v="10"/>
    <s v="Chicago"/>
    <s v="Chicago"/>
    <s v="Chicago"/>
    <x v="27"/>
  </r>
  <r>
    <n v="4514"/>
    <s v="https://www.inc.com/profile/poetic-systems"/>
    <s v="Poetic Systems"/>
    <s v="poetic.io"/>
    <s v="3.7 Million"/>
    <n v="3700000"/>
    <n v="65.101900000000001"/>
    <s v="Software"/>
    <n v="28"/>
    <n v="36"/>
    <e v="#REF!"/>
    <n v="2007"/>
    <n v="4"/>
    <s v="Houston"/>
    <s v="Houston"/>
    <s v="Houston"/>
    <x v="2"/>
  </r>
  <r>
    <n v="4515"/>
    <s v="https://www.inc.com/profile/equator-coffees"/>
    <s v="Equator Coffees"/>
    <s v="equatorcoffees.com"/>
    <s v="19.5 Million"/>
    <n v="19500000"/>
    <n v="65.060199999999995"/>
    <s v="Food &amp; Beverage"/>
    <n v="143"/>
    <n v="82"/>
    <e v="#REF!"/>
    <n v="1995"/>
    <n v="6"/>
    <s v="San Francisco"/>
    <s v="San Francisco"/>
    <s v="San Rafael"/>
    <x v="9"/>
  </r>
  <r>
    <n v="4516"/>
    <s v="https://www.inc.com/profile/supreme-resources"/>
    <s v="Supreme Resources"/>
    <s v="supremeresources.com"/>
    <s v="99.3 Million"/>
    <n v="99300000"/>
    <n v="65.032499999999999"/>
    <s v="Business Products &amp; Services"/>
    <n v="22"/>
    <n v="15"/>
    <e v="#REF!"/>
    <n v="1988"/>
    <n v="7"/>
    <s v="Atlanta"/>
    <s v="Atlanta"/>
    <s v="Atlanta"/>
    <x v="13"/>
  </r>
  <r>
    <n v="4517"/>
    <s v="https://www.inc.com/profile/fuel-talent"/>
    <s v="Fuel Talent"/>
    <s v="fueltalent.com"/>
    <s v="6 Million"/>
    <n v="6000000"/>
    <n v="65.024699999999996"/>
    <s v="Human Resources"/>
    <n v="35"/>
    <n v="18"/>
    <e v="#REF!"/>
    <n v="2013"/>
    <n v="2"/>
    <s v="Seattle"/>
    <s v="Seattle"/>
    <s v="Seattle"/>
    <x v="11"/>
  </r>
  <r>
    <n v="4518"/>
    <s v="https://www.inc.com/profile/united-real-estate-group"/>
    <s v="United Real Estate Group"/>
    <s v="ure-group.com"/>
    <s v="41.5 Million"/>
    <n v="41500000"/>
    <n v="65.0214"/>
    <s v="Real Estate"/>
    <n v="95"/>
    <n v="92"/>
    <e v="#REF!"/>
    <n v="1925"/>
    <n v="4"/>
    <s v="Kansas City, MO-KS"/>
    <s v="Kansas City"/>
    <s v="Kansas City"/>
    <x v="32"/>
  </r>
  <r>
    <n v="4519"/>
    <s v="https://www.inc.com/profile/jw-construction"/>
    <s v="JW Construction"/>
    <s v="jwconstructioninc.com"/>
    <s v="22.8 Million"/>
    <n v="22800000"/>
    <n v="64.998599999999996"/>
    <s v="Construction"/>
    <n v="40"/>
    <n v="32"/>
    <e v="#REF!"/>
    <n v="1993"/>
    <n v="1"/>
    <s v="Boston"/>
    <s v="Boston"/>
    <s v="Burlington"/>
    <x v="24"/>
  </r>
  <r>
    <n v="4520"/>
    <s v="https://www.inc.com/profile/intercare-therapy"/>
    <s v="Intercare Therapy"/>
    <s v="intercaretherapy.com"/>
    <s v="23 Million"/>
    <n v="23000000"/>
    <n v="64.9542"/>
    <s v="Health"/>
    <n v="680"/>
    <n v="500"/>
    <e v="#REF!"/>
    <n v="1979"/>
    <n v="3"/>
    <s v="Los Angeles"/>
    <s v="Los Angeles"/>
    <s v="Los Angeles"/>
    <x v="9"/>
  </r>
  <r>
    <n v="4521"/>
    <s v="https://www.inc.com/profile/bizzell-corporation"/>
    <s v="Bizzell Corporation"/>
    <s v="bizzellcorp.com"/>
    <s v="3.1 Million"/>
    <n v="3100000"/>
    <n v="64.944599999999994"/>
    <s v="Government Services"/>
    <n v="38"/>
    <n v="8"/>
    <e v="#REF!"/>
    <n v="2011"/>
    <n v="1"/>
    <s v=""/>
    <s v="-"/>
    <s v="Cheyenne"/>
    <x v="36"/>
  </r>
  <r>
    <n v="4522"/>
    <s v="https://www.inc.com/profile/right-height-manufacturing"/>
    <s v="Right Height Manufacturing"/>
    <s v="http://rightheightmfg.com"/>
    <s v="4.9 Million"/>
    <n v="4900000"/>
    <n v="64.897900000000007"/>
    <s v="Manufacturing"/>
    <n v="8"/>
    <n v="11"/>
    <e v="#REF!"/>
    <n v="1991"/>
    <n v="3"/>
    <s v=""/>
    <s v="-"/>
    <s v="Manchester"/>
    <x v="31"/>
  </r>
  <r>
    <n v="4523"/>
    <s v="https://www.inc.com/profile/special-aerospace-services"/>
    <s v="Special Aerospace Services"/>
    <s v="specialaerospaceservices.com"/>
    <s v="14.5 Million"/>
    <n v="14500000"/>
    <n v="64.885599999999997"/>
    <s v="Engineering"/>
    <n v="80"/>
    <n v="25"/>
    <e v="#REF!"/>
    <n v="2007"/>
    <n v="3"/>
    <s v="Boulder, CO"/>
    <s v="Boulder"/>
    <s v="Boulder"/>
    <x v="10"/>
  </r>
  <r>
    <n v="4524"/>
    <s v="https://www.inc.com/profile/bm2-freight-services"/>
    <s v="BM2 Freight Services"/>
    <s v="bm2freight.com"/>
    <s v="36.6 Million"/>
    <n v="36600000"/>
    <n v="64.856899999999996"/>
    <s v="Logistics &amp; Transportation"/>
    <n v="32"/>
    <n v="32"/>
    <e v="#REF!"/>
    <n v="2008"/>
    <n v="1"/>
    <s v="Cincinnati"/>
    <s v="Cincinnati"/>
    <s v="Covington"/>
    <x v="14"/>
  </r>
  <r>
    <n v="4525"/>
    <s v="https://www.inc.com/profile/pma"/>
    <s v="PMA"/>
    <s v="printmgt.com"/>
    <s v="10.3 Million"/>
    <n v="10300000"/>
    <n v="64.853700000000003"/>
    <s v="Advertising &amp; Marketing"/>
    <n v="24"/>
    <n v="12"/>
    <e v="#REF!"/>
    <n v="1993"/>
    <n v="2"/>
    <s v="Los Angeles"/>
    <s v="Los Angeles"/>
    <s v="Cerritos"/>
    <x v="9"/>
  </r>
  <r>
    <n v="4526"/>
    <s v="https://www.inc.com/profile/compass-self-storage"/>
    <s v="Compass Self Storage"/>
    <s v="compassselfstorage.com"/>
    <s v="62.5 Million"/>
    <n v="62500000"/>
    <n v="64.839200000000005"/>
    <s v="Logistics &amp; Transportation"/>
    <n v="200"/>
    <n v="157"/>
    <e v="#REF!"/>
    <n v="2007"/>
    <n v="4"/>
    <s v="Cleveland"/>
    <s v="Cleveland"/>
    <s v="Cleveland"/>
    <x v="8"/>
  </r>
  <r>
    <n v="4527"/>
    <s v="https://www.inc.com/profile/the-woodhouse-day-spas"/>
    <s v="The Woodhouse Day Spas"/>
    <s v="woodhousespas.com"/>
    <s v="6.7 Million"/>
    <n v="6700000"/>
    <n v="64.834699999999998"/>
    <s v="Health"/>
    <n v="2000"/>
    <n v="1500"/>
    <e v="#REF!"/>
    <n v="2003"/>
    <n v="4"/>
    <s v=""/>
    <s v="-"/>
    <s v="Victoria"/>
    <x v="2"/>
  </r>
  <r>
    <n v="4528"/>
    <s v="https://www.inc.com/profile/ap-air-conditioning"/>
    <s v="A&amp;P Air Conditioning"/>
    <s v="apairconditioning.com"/>
    <s v="18.9 Million"/>
    <n v="18900000"/>
    <n v="64.815100000000001"/>
    <s v="Construction"/>
    <n v="120"/>
    <n v="66"/>
    <e v="#REF!"/>
    <n v="1982"/>
    <n v="1"/>
    <s v="Miami"/>
    <s v="Miami"/>
    <s v="Hialeah"/>
    <x v="5"/>
  </r>
  <r>
    <n v="4529"/>
    <s v="https://www.inc.com/profile/myriad360"/>
    <s v="Myriad360"/>
    <s v="myriad360.com"/>
    <s v="151.4 Million"/>
    <n v="151400000"/>
    <n v="64.803100000000001"/>
    <s v="IT Management"/>
    <n v="93"/>
    <n v="96"/>
    <e v="#REF!"/>
    <n v="2003"/>
    <n v="11"/>
    <s v="New York City"/>
    <s v="New York City"/>
    <s v="New York"/>
    <x v="12"/>
  </r>
  <r>
    <n v="4530"/>
    <s v="https://www.inc.com/profile/zzperformance"/>
    <s v="ZZPerformance"/>
    <s v="zzperformance.com"/>
    <s v="9.8 Million"/>
    <n v="9800000"/>
    <n v="64.767700000000005"/>
    <s v="Consumer Products &amp; Services"/>
    <n v="51"/>
    <n v="27"/>
    <e v="#REF!"/>
    <n v="2001"/>
    <n v="2"/>
    <s v=""/>
    <s v="-"/>
    <s v="Wyoming"/>
    <x v="20"/>
  </r>
  <r>
    <n v="4531"/>
    <s v="https://www.inc.com/profile/tengointernet"/>
    <s v="TengoInternet"/>
    <s v="tengointernet.com"/>
    <s v="10.2 Million"/>
    <n v="10200000"/>
    <n v="64.759699999999995"/>
    <s v="Telecommunications"/>
    <n v="38"/>
    <n v="38"/>
    <e v="#REF!"/>
    <n v="2002"/>
    <n v="9"/>
    <s v="Austin"/>
    <s v="Austin"/>
    <s v="Austin"/>
    <x v="2"/>
  </r>
  <r>
    <n v="4532"/>
    <s v="https://www.inc.com/profile/spoke-marketing"/>
    <s v="Spoke Marketing"/>
    <s v="spokemarketing.com"/>
    <s v="2.3 Million"/>
    <n v="2300000"/>
    <n v="64.755600000000001"/>
    <s v="Advertising &amp; Marketing"/>
    <n v="16"/>
    <n v="16"/>
    <e v="#REF!"/>
    <n v="2008"/>
    <n v="3"/>
    <s v="St. Louis, MO-IL"/>
    <s v="St. Louis"/>
    <s v="St. Louis MO"/>
    <x v="32"/>
  </r>
  <r>
    <n v="4533"/>
    <s v="https://www.inc.com/profile/the-signature-real-estate-companies"/>
    <s v="The Signature Real Estate Companies"/>
    <s v="signaturerealestatecompanies.com"/>
    <s v="18.8 Million"/>
    <n v="18800000"/>
    <n v="64.733199999999997"/>
    <s v="Real Estate"/>
    <n v="40"/>
    <n v="36"/>
    <e v="#REF!"/>
    <n v="2006"/>
    <n v="1"/>
    <s v="Miami"/>
    <s v="Miami"/>
    <s v="Boca Raton"/>
    <x v="5"/>
  </r>
  <r>
    <n v="4534"/>
    <s v="https://www.inc.com/profile/dreamclinic"/>
    <s v="Dreamclinic"/>
    <s v="dreamclinic.com"/>
    <s v="4.7 Million"/>
    <n v="4700000"/>
    <n v="64.629000000000005"/>
    <s v="Health"/>
    <n v="130"/>
    <n v="85"/>
    <e v="#REF!"/>
    <n v="2003"/>
    <n v="4"/>
    <s v="Seattle"/>
    <s v="Seattle"/>
    <s v="Seattle"/>
    <x v="11"/>
  </r>
  <r>
    <n v="4535"/>
    <s v="https://www.inc.com/profile/peopleg2"/>
    <s v="PeopleG2"/>
    <s v="peopleg2.com"/>
    <s v="4.1 Million"/>
    <n v="4099999.9999999995"/>
    <n v="64.606999999999999"/>
    <s v="Business Products &amp; Services"/>
    <n v="25"/>
    <n v="20"/>
    <e v="#REF!"/>
    <n v="2001"/>
    <n v="4"/>
    <s v="Los Angeles"/>
    <s v="Los Angeles"/>
    <s v="Brea"/>
    <x v="9"/>
  </r>
  <r>
    <n v="4536"/>
    <s v="https://www.inc.com/profile/involta"/>
    <s v="Involta"/>
    <s v="involta.com"/>
    <s v="52.6 Million"/>
    <n v="52600000"/>
    <n v="64.596199999999996"/>
    <s v="IT Management"/>
    <n v="245"/>
    <n v="185"/>
    <e v="#REF!"/>
    <n v="2007"/>
    <n v="7"/>
    <s v=""/>
    <s v="-"/>
    <s v="Cedar Rapids"/>
    <x v="41"/>
  </r>
  <r>
    <n v="4537"/>
    <s v="https://www.inc.com/profile/all-safe-industries"/>
    <s v="All Safe Industries"/>
    <s v="allsafeindustries.com"/>
    <s v="12.3 Million"/>
    <n v="12300000"/>
    <n v="64.588800000000006"/>
    <s v="Security"/>
    <n v="19"/>
    <n v="14"/>
    <e v="#REF!"/>
    <n v="1996"/>
    <n v="5"/>
    <s v=""/>
    <s v="-"/>
    <s v="Louisville"/>
    <x v="14"/>
  </r>
  <r>
    <n v="4538"/>
    <s v="https://www.inc.com/profile/law-offices-of-anidjar"/>
    <s v="Law Offices of Anidjar"/>
    <s v="anidjarlevine.com"/>
    <s v="21.6 Million"/>
    <n v="21600000"/>
    <n v="64.553100000000001"/>
    <s v="Consumer Products &amp; Services"/>
    <n v="75"/>
    <n v="45"/>
    <e v="#REF!"/>
    <n v="2005"/>
    <n v="2"/>
    <s v="Miami"/>
    <s v="Miami"/>
    <s v="Fort Lauderdale"/>
    <x v="5"/>
  </r>
  <r>
    <n v="4539"/>
    <s v="https://www.inc.com/profile/3pillar-global"/>
    <s v="3Pillar Global"/>
    <s v="3pillarglobal.com"/>
    <s v="53.7 Million"/>
    <n v="53700000"/>
    <n v="64.538700000000006"/>
    <s v="Software"/>
    <n v="899"/>
    <n v="657"/>
    <e v="#REF!"/>
    <n v="2006"/>
    <n v="8"/>
    <s v="Washington, DC"/>
    <s v="Washington"/>
    <s v="Fairfax"/>
    <x v="7"/>
  </r>
  <r>
    <n v="4540"/>
    <s v="https://www.inc.com/profile/double-good"/>
    <s v="Double Good"/>
    <s v="doublegood.com"/>
    <s v="15.3 Million"/>
    <n v="15300000"/>
    <n v="64.515600000000006"/>
    <s v="Food &amp; Beverage"/>
    <n v="54"/>
    <n v="30"/>
    <e v="#REF!"/>
    <n v="1998"/>
    <n v="12"/>
    <s v="Chicago"/>
    <s v="Chicago"/>
    <s v="Burr Ridge"/>
    <x v="27"/>
  </r>
  <r>
    <n v="4541"/>
    <s v="https://www.inc.com/profile/ascend-staffing"/>
    <s v="Ascend Staffing"/>
    <s v="ascendstaffing.com"/>
    <s v="73.7 Million"/>
    <n v="73700000"/>
    <n v="64.482600000000005"/>
    <s v="Human Resources"/>
    <n v="131"/>
    <n v="79"/>
    <e v="#REF!"/>
    <n v="1969"/>
    <n v="1"/>
    <s v="Ogden-Clearfield, UT"/>
    <s v="Ogden-Clearfield"/>
    <s v="North Salt Lake"/>
    <x v="16"/>
  </r>
  <r>
    <n v="4542"/>
    <s v="https://www.inc.com/profile/pics-itech"/>
    <s v="PICS ITech"/>
    <s v="pics-itech.com"/>
    <s v="6.5 Million"/>
    <n v="6500000"/>
    <n v="64.377300000000005"/>
    <s v="IT Services"/>
    <n v="28"/>
    <n v="24"/>
    <e v="#REF!"/>
    <n v="1994"/>
    <n v="1"/>
    <s v="Philadelphia"/>
    <s v="Philadelphia"/>
    <s v="Mt. Holly"/>
    <x v="6"/>
  </r>
  <r>
    <n v="4543"/>
    <s v="https://www.inc.com/profile/thermal-vac-technology"/>
    <s v="Thermal-Vac Technology"/>
    <s v="thermalvac.com"/>
    <s v="10.7 Million"/>
    <n v="10700000"/>
    <n v="64.345100000000002"/>
    <s v="Manufacturing"/>
    <n v="76"/>
    <n v="41"/>
    <e v="#REF!"/>
    <n v="1985"/>
    <n v="1"/>
    <s v="Los Angeles"/>
    <s v="Los Angeles"/>
    <s v="Orange"/>
    <x v="9"/>
  </r>
  <r>
    <n v="4544"/>
    <s v="https://www.inc.com/profile/convergence-consulting-group"/>
    <s v="Convergence Consulting Group"/>
    <s v="ccganalytics.com"/>
    <s v="17.7 Million"/>
    <n v="17700000"/>
    <n v="64.325900000000004"/>
    <s v="IT Management"/>
    <n v="89"/>
    <n v="55"/>
    <e v="#REF!"/>
    <n v="2002"/>
    <n v="10"/>
    <s v="Tampa"/>
    <s v="Tampa"/>
    <s v="Tampa"/>
    <x v="5"/>
  </r>
  <r>
    <n v="4545"/>
    <s v="https://www.inc.com/profile/rendition-infosec"/>
    <s v="Rendition Infosec"/>
    <s v="rsec.us"/>
    <s v="2 Million"/>
    <n v="2000000"/>
    <n v="64.313900000000004"/>
    <s v="Security"/>
    <n v="25"/>
    <n v="4"/>
    <e v="#REF!"/>
    <n v="2013"/>
    <n v="1"/>
    <s v=""/>
    <s v="-"/>
    <s v="Augusta"/>
    <x v="13"/>
  </r>
  <r>
    <n v="4546"/>
    <s v="https://www.inc.com/profile/organicix"/>
    <s v="Organicix"/>
    <s v="davincivaporizer.com"/>
    <s v="9.9 Million"/>
    <n v="9900000"/>
    <n v="64.303299999999993"/>
    <s v="Consumer Products &amp; Services"/>
    <n v="25"/>
    <n v="10"/>
    <e v="#REF!"/>
    <n v="2010"/>
    <n v="1"/>
    <s v="Las Vegas, NV"/>
    <s v="Las Vegas"/>
    <s v="Las Vegas"/>
    <x v="29"/>
  </r>
  <r>
    <n v="4547"/>
    <s v="https://www.inc.com/profile/sunny-days-in-home-care"/>
    <s v="Sunny Days In-Home Care"/>
    <s v="sunnydaysinhomecare.com"/>
    <s v="8.2 Million"/>
    <n v="8199999.9999999991"/>
    <n v="64.283699999999996"/>
    <s v="Health"/>
    <n v="400"/>
    <n v="150"/>
    <e v="#REF!"/>
    <n v="2011"/>
    <n v="4"/>
    <s v="Pittsburgh, PA"/>
    <s v="Pittsburgh"/>
    <s v="McMurray"/>
    <x v="4"/>
  </r>
  <r>
    <n v="4548"/>
    <s v="https://www.inc.com/profile/flowing-wells-landscape"/>
    <s v="Flowing Wells Landscape"/>
    <s v="flowingwells.com"/>
    <s v="4 Million"/>
    <n v="4000000"/>
    <n v="64.215500000000006"/>
    <s v="Construction"/>
    <n v="33"/>
    <n v="19"/>
    <e v="#REF!"/>
    <n v="1998"/>
    <n v="1"/>
    <s v="Phoenix"/>
    <s v="Phoenix"/>
    <s v="Chandler"/>
    <x v="0"/>
  </r>
  <r>
    <n v="4549"/>
    <s v="https://www.inc.com/profile/kinetix"/>
    <s v="Kinetix"/>
    <s v="kinetixfire.com"/>
    <s v="14.9 Million"/>
    <n v="14900000"/>
    <n v="64.1511"/>
    <s v="Security"/>
    <n v="76"/>
    <n v="47"/>
    <e v="#REF!"/>
    <n v="1993"/>
    <n v="5"/>
    <s v="Philadelphia"/>
    <s v="Philadelphia"/>
    <s v="Boothwyn"/>
    <x v="4"/>
  </r>
  <r>
    <n v="4550"/>
    <s v="https://www.inc.com/profile/tradetec-skyline"/>
    <s v="TradeTec Skyline"/>
    <s v="skylinetradetec.com"/>
    <s v="17.8 Million"/>
    <n v="17800000"/>
    <n v="64.138900000000007"/>
    <s v="Business Products &amp; Services"/>
    <n v="49"/>
    <n v="40"/>
    <e v="#REF!"/>
    <n v="1999"/>
    <n v="1"/>
    <s v="Chicago"/>
    <s v="Chicago"/>
    <s v="Lombard"/>
    <x v="27"/>
  </r>
  <r>
    <n v="4551"/>
    <s v="https://www.inc.com/profile/financial-carrier-services"/>
    <s v="Financial Carrier Services"/>
    <s v="financialcarrierservices.com"/>
    <s v="8.3 Million"/>
    <n v="8300000.0000000009"/>
    <n v="64.122299999999996"/>
    <s v="Logistics &amp; Transportation"/>
    <n v="45"/>
    <n v="26"/>
    <e v="#REF!"/>
    <n v="2010"/>
    <n v="2"/>
    <s v="Miami"/>
    <s v="Miami"/>
    <s v="Fort Lauderdale"/>
    <x v="5"/>
  </r>
  <r>
    <n v="4552"/>
    <s v="https://www.inc.com/profile/abacus-group"/>
    <s v="Abacus Group"/>
    <s v="abacusgroupllc.com"/>
    <s v="28.5 Million"/>
    <n v="28500000"/>
    <n v="64.119100000000003"/>
    <s v="IT Services"/>
    <n v="107"/>
    <n v="88"/>
    <e v="#REF!"/>
    <n v="2008"/>
    <n v="2"/>
    <s v="San Francisco"/>
    <s v="San Francisco"/>
    <s v="New York"/>
    <x v="12"/>
  </r>
  <r>
    <n v="4553"/>
    <s v="https://www.inc.com/profile/educere"/>
    <s v="Educere"/>
    <s v="educere.net"/>
    <s v="8.1 Million"/>
    <n v="8100000"/>
    <n v="64.113900000000001"/>
    <s v="Education"/>
    <n v="31"/>
    <n v="20"/>
    <e v="#REF!"/>
    <n v="2002"/>
    <n v="8"/>
    <s v="Philadelphia"/>
    <s v="Philadelphia"/>
    <s v="Fort Washington"/>
    <x v="4"/>
  </r>
  <r>
    <n v="4554"/>
    <s v="https://www.inc.com/profile/silicus-technologies"/>
    <s v="Silicus Technologies"/>
    <s v="silicus.com"/>
    <s v="22.1 Million"/>
    <n v="22100000"/>
    <n v="64.107299999999995"/>
    <s v="IT System Development"/>
    <n v="700"/>
    <n v="550"/>
    <e v="#REF!"/>
    <n v="2000"/>
    <n v="7"/>
    <s v="Houston"/>
    <s v="Houston"/>
    <s v="Houston"/>
    <x v="2"/>
  </r>
  <r>
    <n v="4555"/>
    <s v="https://www.inc.com/profile/ss-industries"/>
    <s v="SS Industries"/>
    <s v="ss.industries"/>
    <s v="17.2 Million"/>
    <n v="17200000"/>
    <n v="64.078800000000001"/>
    <s v="Manufacturing"/>
    <n v="107"/>
    <n v="81"/>
    <e v="#REF!"/>
    <n v="2008"/>
    <n v="4"/>
    <s v="Philadelphia"/>
    <s v="Philadelphia"/>
    <s v="COLLEGEVILLE"/>
    <x v="4"/>
  </r>
  <r>
    <n v="4556"/>
    <s v="https://www.inc.com/profile/ids-international-government-services"/>
    <s v="IDS International Government Services"/>
    <s v="idsinternational.com"/>
    <s v="44.7 Million"/>
    <n v="44700000"/>
    <n v="64.043599999999998"/>
    <s v="Government Services"/>
    <n v="0"/>
    <n v="682"/>
    <e v="#REF!"/>
    <n v="2006"/>
    <n v="3"/>
    <s v="Washington, DC"/>
    <s v="Washington"/>
    <s v="Arlington"/>
    <x v="7"/>
  </r>
  <r>
    <n v="4557"/>
    <s v="https://www.inc.com/profile/windsong-productions"/>
    <s v="Windsong Productions"/>
    <s v="windsongpro.com"/>
    <s v="2.2 Million"/>
    <n v="2200000"/>
    <n v="64.032399999999996"/>
    <s v="Media"/>
    <n v="13"/>
    <n v="11"/>
    <e v="#REF!"/>
    <n v="2011"/>
    <n v="1"/>
    <s v=""/>
    <s v="-"/>
    <s v="Fresno"/>
    <x v="9"/>
  </r>
  <r>
    <n v="4558"/>
    <s v="https://www.inc.com/profile/insight-technology-solutions"/>
    <s v="Insight Technology Solutions"/>
    <s v="insighttsi.com"/>
    <s v="26.7 Million"/>
    <n v="26700000"/>
    <n v="63.9893"/>
    <s v="Government Services"/>
    <n v="140"/>
    <n v="110"/>
    <e v="#REF!"/>
    <n v="1999"/>
    <n v="5"/>
    <s v="Washington, DC"/>
    <s v="Washington"/>
    <s v="Bowie"/>
    <x v="21"/>
  </r>
  <r>
    <n v="4559"/>
    <s v="https://www.inc.com/profile/rxlogix-corporation"/>
    <s v="RxLogix Corporation"/>
    <s v="rxlogix.com"/>
    <s v="17.6 Million"/>
    <n v="17600000"/>
    <n v="63.933"/>
    <s v="IT Services"/>
    <n v="53"/>
    <n v="34"/>
    <e v="#REF!"/>
    <n v="2010"/>
    <n v="1"/>
    <s v=""/>
    <s v="-"/>
    <s v="Princeton"/>
    <x v="6"/>
  </r>
  <r>
    <n v="4560"/>
    <s v="https://www.inc.com/profile/netsertive"/>
    <s v="Netsertive"/>
    <s v="netsertive.com"/>
    <s v="74.1 Million"/>
    <n v="74100000"/>
    <n v="63.925600000000003"/>
    <s v="Advertising &amp; Marketing"/>
    <n v="184"/>
    <n v="238"/>
    <e v="#REF!"/>
    <n v="2009"/>
    <n v="7"/>
    <s v="Raleigh, NC"/>
    <s v="Raleigh"/>
    <s v="Morrisville"/>
    <x v="18"/>
  </r>
  <r>
    <n v="4561"/>
    <s v="https://www.inc.com/profile/hooten-construction"/>
    <s v="Hooten Construction"/>
    <s v="hootenconstruction.com"/>
    <s v="22.1 Million"/>
    <n v="22100000"/>
    <n v="63.921700000000001"/>
    <s v="Construction"/>
    <n v="20"/>
    <n v="7"/>
    <e v="#REF!"/>
    <n v="2014"/>
    <n v="1"/>
    <s v="Baltimore"/>
    <s v="Baltimore"/>
    <s v="Columbia"/>
    <x v="21"/>
  </r>
  <r>
    <n v="4562"/>
    <s v="https://www.inc.com/profile/angler-construction"/>
    <s v="Angler Construction"/>
    <s v="anglerco.com"/>
    <s v="55.6 Million"/>
    <n v="55600000"/>
    <n v="63.878599999999999"/>
    <s v="Construction"/>
    <n v="38"/>
    <n v="17"/>
    <e v="#REF!"/>
    <n v="2010"/>
    <n v="2"/>
    <s v="Houston"/>
    <s v="Houston"/>
    <s v="Houston"/>
    <x v="2"/>
  </r>
  <r>
    <n v="4563"/>
    <s v="https://www.inc.com/profile/a-tech-consulting"/>
    <s v="A-Tech Consulting"/>
    <s v="atechinc.net"/>
    <s v="3.6 Million"/>
    <n v="3600000"/>
    <n v="63.8688"/>
    <s v="Environmental Services"/>
    <n v="32"/>
    <n v="16"/>
    <e v="#REF!"/>
    <n v="2002"/>
    <n v="2"/>
    <s v="Los Angeles"/>
    <s v="Los Angeles"/>
    <s v="Orange"/>
    <x v="9"/>
  </r>
  <r>
    <n v="4564"/>
    <s v="https://www.inc.com/profile/transport-express"/>
    <s v="Transport Express"/>
    <s v="transportexpress.com"/>
    <s v="16.7 Million"/>
    <n v="16700000"/>
    <n v="63.8643"/>
    <s v="Logistics &amp; Transportation"/>
    <n v="10"/>
    <n v="8"/>
    <e v="#REF!"/>
    <n v="1990"/>
    <n v="3"/>
    <s v="Minneapolis"/>
    <s v="Minneapolis"/>
    <s v="Eagan"/>
    <x v="22"/>
  </r>
  <r>
    <n v="4565"/>
    <s v="https://www.inc.com/profile/force-marketing"/>
    <s v="Force Marketing"/>
    <s v="forcemktg.com"/>
    <s v="54.6 Million"/>
    <n v="54600000"/>
    <n v="63.826799999999999"/>
    <s v="Advertising &amp; Marketing"/>
    <n v="105"/>
    <n v="98"/>
    <e v="#REF!"/>
    <n v="2007"/>
    <n v="10"/>
    <s v="Atlanta"/>
    <s v="Atlanta"/>
    <s v="Atlanta"/>
    <x v="13"/>
  </r>
  <r>
    <n v="4566"/>
    <s v="https://www.inc.com/profile/avizion-technologies-group-company"/>
    <s v="Avizion Technologies Group Company"/>
    <s v="bct-corp.com"/>
    <s v="5.4 Million"/>
    <n v="5400000"/>
    <n v="63.8155"/>
    <s v="IT Services"/>
    <n v="42"/>
    <n v="30"/>
    <e v="#REF!"/>
    <n v="2000"/>
    <n v="1"/>
    <s v="Dallas"/>
    <s v="Dallas"/>
    <s v="Dallas"/>
    <x v="2"/>
  </r>
  <r>
    <n v="4567"/>
    <s v="https://www.inc.com/profile/atlantic-blowers"/>
    <s v="Atlantic Blowers"/>
    <s v="http://atlanticblowers.com"/>
    <s v="3.2 Million"/>
    <n v="3200000"/>
    <n v="63.757300000000001"/>
    <s v="Manufacturing"/>
    <n v="8"/>
    <n v="9"/>
    <e v="#REF!"/>
    <n v="2005"/>
    <n v="2"/>
    <s v="Dallas"/>
    <s v="Dallas"/>
    <s v="Dallas"/>
    <x v="2"/>
  </r>
  <r>
    <n v="4568"/>
    <s v="https://www.inc.com/profile/vanguard-fire-systems"/>
    <s v="Vanguard Fire Systems"/>
    <s v="vgfire.com"/>
    <s v="9.4 Million"/>
    <n v="9400000"/>
    <n v="63.753100000000003"/>
    <s v="Construction"/>
    <n v="44"/>
    <n v="38"/>
    <e v="#REF!"/>
    <n v="1998"/>
    <n v="2"/>
    <s v="Austin"/>
    <s v="Austin"/>
    <s v="Pflugerville"/>
    <x v="2"/>
  </r>
  <r>
    <n v="4569"/>
    <s v="https://www.inc.com/profile/seeking-health"/>
    <s v="Seeking Health"/>
    <s v="seekinghealth.com"/>
    <s v="19 Million"/>
    <n v="19000000"/>
    <n v="63.742899999999999"/>
    <s v="Health"/>
    <n v="22"/>
    <n v="18"/>
    <e v="#REF!"/>
    <n v="2011"/>
    <n v="5"/>
    <s v=""/>
    <s v="-"/>
    <s v="Bellingham"/>
    <x v="11"/>
  </r>
  <r>
    <n v="4570"/>
    <s v="https://www.inc.com/profile/customized-energy-solutions"/>
    <s v="Customized Energy Solutions"/>
    <s v="ces-ltd.com"/>
    <s v="42.6 Million"/>
    <n v="42600000"/>
    <n v="63.718000000000004"/>
    <s v="Energy"/>
    <n v="170"/>
    <n v="120"/>
    <e v="#REF!"/>
    <n v="1998"/>
    <n v="11"/>
    <s v="Philadelphia"/>
    <s v="Philadelphia"/>
    <s v="Philadelphia"/>
    <x v="4"/>
  </r>
  <r>
    <n v="4571"/>
    <s v="https://www.inc.com/profile/tm5-properties"/>
    <s v="TM5 Properties"/>
    <s v="tm5properties.com"/>
    <s v="3.5 Million"/>
    <n v="3500000"/>
    <n v="63.713999999999999"/>
    <s v="Real Estate"/>
    <n v="7"/>
    <n v="5"/>
    <e v="#REF!"/>
    <n v="2010"/>
    <n v="2"/>
    <s v=""/>
    <s v="-"/>
    <s v="College Station"/>
    <x v="2"/>
  </r>
  <r>
    <n v="4572"/>
    <s v="https://www.inc.com/profile/ctems"/>
    <s v="Ctems"/>
    <s v="http://ctems-inc.com"/>
    <s v="15.2 Million"/>
    <n v="15200000"/>
    <n v="63.650500000000001"/>
    <s v="Manufacturing"/>
    <n v="70"/>
    <n v="150"/>
    <e v="#REF!"/>
    <n v="2011"/>
    <n v="4"/>
    <s v="San Jose"/>
    <s v="San Jose"/>
    <s v="Milpitas"/>
    <x v="9"/>
  </r>
  <r>
    <n v="4573"/>
    <s v="https://www.inc.com/profile/palmer-signs"/>
    <s v="Palmer Signs"/>
    <s v="palmersigns.com"/>
    <s v="2.3 Million"/>
    <n v="2300000"/>
    <n v="63.615000000000002"/>
    <s v="Advertising &amp; Marketing"/>
    <n v="15"/>
    <n v="9"/>
    <e v="#REF!"/>
    <n v="1990"/>
    <n v="1"/>
    <s v=""/>
    <s v="-"/>
    <s v="Roseville"/>
    <x v="9"/>
  </r>
  <r>
    <n v="4574"/>
    <s v="https://www.inc.com/profile/primerevenue"/>
    <s v="PrimeRevenue"/>
    <s v="primerevenue.com"/>
    <s v="34.3 Million"/>
    <n v="34300000"/>
    <n v="63.581600000000002"/>
    <s v="Financial Services"/>
    <n v="151"/>
    <n v="63"/>
    <e v="#REF!"/>
    <n v="2003"/>
    <n v="8"/>
    <s v="Atlanta"/>
    <s v="Atlanta"/>
    <s v="Atlanta"/>
    <x v="13"/>
  </r>
  <r>
    <n v="4575"/>
    <s v="https://www.inc.com/profile/morton"/>
    <s v="Morton"/>
    <s v="themortonway.com"/>
    <s v="12.8 Million"/>
    <n v="12800000"/>
    <n v="63.5428"/>
    <s v="IT Management"/>
    <n v="173"/>
    <n v="122"/>
    <e v="#REF!"/>
    <n v="2006"/>
    <n v="5"/>
    <s v="Richmond, VA"/>
    <s v="Richmond"/>
    <s v="Richmond"/>
    <x v="7"/>
  </r>
  <r>
    <n v="4576"/>
    <s v="https://www.inc.com/profile/opav"/>
    <s v="OPAV"/>
    <s v="op-av.com"/>
    <s v="7.6 Million"/>
    <n v="7600000"/>
    <n v="63.534500000000001"/>
    <s v="Media"/>
    <n v="49"/>
    <n v="30"/>
    <e v="#REF!"/>
    <n v="2008"/>
    <n v="4"/>
    <s v="Orlando, FL"/>
    <s v="Orlando"/>
    <s v="Orlando"/>
    <x v="5"/>
  </r>
  <r>
    <n v="4577"/>
    <s v="https://www.inc.com/profile/triangle-insights-group"/>
    <s v="Triangle Insights Group"/>
    <s v="triangleinsightsgroup.com"/>
    <s v="8.5 Million"/>
    <n v="8500000"/>
    <n v="63.511800000000001"/>
    <s v="Business Products &amp; Services"/>
    <n v="25"/>
    <n v="18"/>
    <e v="#REF!"/>
    <n v="2013"/>
    <n v="2"/>
    <s v="Durham, NC"/>
    <s v="Durham"/>
    <s v="Durham"/>
    <x v="18"/>
  </r>
  <r>
    <n v="4578"/>
    <s v="https://www.inc.com/profile/180-engineering"/>
    <s v="180 Engineering"/>
    <s v="180engineering.com"/>
    <s v="5.4 Million"/>
    <n v="5400000"/>
    <n v="63.3568"/>
    <s v="Engineering"/>
    <n v="100"/>
    <n v="30"/>
    <e v="#REF!"/>
    <n v="2008"/>
    <n v="1"/>
    <s v="Chicago"/>
    <s v="Chicago"/>
    <s v="Lisle"/>
    <x v="27"/>
  </r>
  <r>
    <n v="4579"/>
    <s v="https://www.inc.com/profile/powertrain-products"/>
    <s v="Powertrain Products"/>
    <s v="powertrainproducts.net"/>
    <s v="16.6 Million"/>
    <n v="16600000.000000002"/>
    <n v="63.330800000000004"/>
    <s v="Manufacturing"/>
    <n v="23"/>
    <n v="17"/>
    <e v="#REF!"/>
    <n v="2007"/>
    <n v="5"/>
    <s v="Baltimore"/>
    <s v="Baltimore"/>
    <s v="Stevensville"/>
    <x v="21"/>
  </r>
  <r>
    <n v="4580"/>
    <s v="https://www.inc.com/profile/comfort-supply"/>
    <s v="Comfort Supply"/>
    <s v="csipgh.com"/>
    <s v="25.4 Million"/>
    <n v="25400000"/>
    <n v="63.323999999999998"/>
    <s v="Consumer Products &amp; Services"/>
    <n v="34"/>
    <n v="22"/>
    <e v="#REF!"/>
    <n v="1985"/>
    <n v="1"/>
    <s v="Pittsburgh, PA"/>
    <s v="Pittsburgh"/>
    <s v="Pittsburgh"/>
    <x v="4"/>
  </r>
  <r>
    <n v="4581"/>
    <s v="https://www.inc.com/profile/oasis-turf-tree"/>
    <s v="Oasis Turf &amp; Tree"/>
    <s v="http://oasisturf.com"/>
    <s v="5.7 Million"/>
    <n v="5700000"/>
    <n v="63.305199999999999"/>
    <s v="Consumer Products &amp; Services"/>
    <n v="48"/>
    <n v="36"/>
    <e v="#REF!"/>
    <n v="1996"/>
    <n v="5"/>
    <s v="Cincinnati"/>
    <s v="Cincinnati"/>
    <s v="Loveland"/>
    <x v="8"/>
  </r>
  <r>
    <n v="4582"/>
    <s v="https://www.inc.com/profile/apex-hcm"/>
    <s v="Apex HCM"/>
    <s v="apexhcm.com"/>
    <s v="10.3 Million"/>
    <n v="10300000"/>
    <n v="63.287399999999998"/>
    <s v="Software"/>
    <n v="56"/>
    <n v="20"/>
    <e v="#REF!"/>
    <n v="2008"/>
    <n v="6"/>
    <s v="Atlanta"/>
    <s v="Atlanta"/>
    <s v="Roswell"/>
    <x v="13"/>
  </r>
  <r>
    <n v="4583"/>
    <s v="https://www.inc.com/profile/etek-it-services"/>
    <s v="eTek IT Services"/>
    <s v="etekit.com"/>
    <s v="10.3 Million"/>
    <n v="10300000"/>
    <n v="63.258200000000002"/>
    <s v="IT Management"/>
    <n v="80"/>
    <n v="35"/>
    <e v="#REF!"/>
    <n v="2004"/>
    <n v="5"/>
    <s v="Chicago"/>
    <s v="Chicago"/>
    <s v="Schaumberg"/>
    <x v="27"/>
  </r>
  <r>
    <n v="4584"/>
    <s v="https://www.inc.com/profile/10pearls"/>
    <s v="10Pearls"/>
    <s v="http://10pearls.com"/>
    <s v="16.2 Million"/>
    <n v="16200000"/>
    <n v="63.235500000000002"/>
    <s v="IT Services"/>
    <n v="402"/>
    <n v="25"/>
    <e v="#REF!"/>
    <n v="2004"/>
    <n v="1"/>
    <s v="Washington, DC"/>
    <s v="Washington"/>
    <s v="Vienna"/>
    <x v="7"/>
  </r>
  <r>
    <n v="4585"/>
    <s v="https://www.inc.com/profile/factory-expo-home-centers"/>
    <s v="Factory Expo Home Centers"/>
    <s v="factoryexpohomes.com"/>
    <s v="96.4 Million"/>
    <n v="96400000"/>
    <n v="63.224499999999999"/>
    <s v="Retail"/>
    <n v="125"/>
    <n v="75"/>
    <e v="#REF!"/>
    <n v="1999"/>
    <n v="4"/>
    <s v="Phoenix"/>
    <s v="Phoenix"/>
    <s v="Chandler"/>
    <x v="0"/>
  </r>
  <r>
    <n v="4586"/>
    <s v="https://www.inc.com/profile/kidd-roofing"/>
    <s v="Kidd Roofing"/>
    <s v="kiddroof.com"/>
    <s v="41.6 Million"/>
    <n v="41600000"/>
    <n v="63.198"/>
    <s v="Construction"/>
    <n v="100"/>
    <n v="80"/>
    <e v="#REF!"/>
    <n v="1982"/>
    <n v="6"/>
    <s v="Austin"/>
    <s v="Austin"/>
    <s v="Austin"/>
    <x v="2"/>
  </r>
  <r>
    <n v="4587"/>
    <s v="https://www.inc.com/profile/advanced-electronic-designs"/>
    <s v="Advanced Electronic Designs"/>
    <s v="aed.pro"/>
    <s v="3.9 Million"/>
    <n v="3900000"/>
    <n v="63.189100000000003"/>
    <s v="Engineering"/>
    <n v="24"/>
    <n v="19"/>
    <e v="#REF!"/>
    <n v="1994"/>
    <n v="2"/>
    <s v=""/>
    <s v="-"/>
    <s v="Bozeman"/>
    <x v="17"/>
  </r>
  <r>
    <n v="4588"/>
    <s v="https://www.inc.com/profile/brewer-stratton-property-management"/>
    <s v="Brewer &amp; Stratton Property Management"/>
    <s v="brewerstrattonpm.com"/>
    <s v="4.2 Million"/>
    <n v="4200000"/>
    <n v="63.183799999999998"/>
    <s v="Real Estate"/>
    <n v="21"/>
    <n v="16"/>
    <e v="#REF!"/>
    <n v="2012"/>
    <n v="2"/>
    <s v="Phoenix"/>
    <s v="Phoenix"/>
    <s v="Mesa"/>
    <x v="0"/>
  </r>
  <r>
    <n v="4589"/>
    <s v="https://www.inc.com/profile/americorp-the-matt-laricy-group"/>
    <s v="Americorp-The Matt Laricy Group"/>
    <s v="mattlaricygroup.com"/>
    <s v="2.8 Million"/>
    <n v="2800000"/>
    <n v="63.1646"/>
    <s v="Real Estate"/>
    <n v="9"/>
    <n v="5"/>
    <e v="#REF!"/>
    <n v="1978"/>
    <n v="4"/>
    <s v="Chicago"/>
    <s v="Chicago"/>
    <s v="Chicago"/>
    <x v="27"/>
  </r>
  <r>
    <n v="4590"/>
    <s v="https://www.inc.com/profile/sbc-contractors"/>
    <s v="SBC Contractors"/>
    <s v="sbccontractors.com"/>
    <s v="2 Million"/>
    <n v="2000000"/>
    <n v="63.146900000000002"/>
    <s v="Construction"/>
    <n v="5"/>
    <n v="4"/>
    <e v="#REF!"/>
    <n v="2003"/>
    <n v="1"/>
    <s v=""/>
    <s v="-"/>
    <s v="Roseville"/>
    <x v="9"/>
  </r>
  <r>
    <n v="4591"/>
    <s v="https://www.inc.com/profile/artful-living"/>
    <s v="Artful Living"/>
    <s v="artfulliving.com"/>
    <s v="2.7 Million"/>
    <n v="2700000"/>
    <n v="63.106999999999999"/>
    <s v="Media"/>
    <n v="10"/>
    <n v="5"/>
    <e v="#REF!"/>
    <n v="2008"/>
    <n v="1"/>
    <s v="Minneapolis"/>
    <s v="Minneapolis"/>
    <s v="Minneapolis"/>
    <x v="22"/>
  </r>
  <r>
    <n v="4592"/>
    <s v="https://www.inc.com/profile/crepes-a-latte"/>
    <s v="Crepes a Latte"/>
    <s v="crepesalatte.com"/>
    <s v="8.8 Million"/>
    <n v="8800000"/>
    <n v="63.090600000000002"/>
    <s v="Advertising &amp; Marketing"/>
    <n v="27"/>
    <n v="15"/>
    <e v="#REF!"/>
    <n v="2001"/>
    <n v="2"/>
    <s v="Chicago"/>
    <s v="Chicago"/>
    <s v="Vernon Hills"/>
    <x v="27"/>
  </r>
  <r>
    <n v="4593"/>
    <s v="https://www.inc.com/profile/mcci"/>
    <s v="MCCi"/>
    <s v="mccinnovations.com"/>
    <s v="22.2 Million"/>
    <n v="22200000"/>
    <n v="63.031700000000001"/>
    <s v="Business Products &amp; Services"/>
    <n v="92"/>
    <n v="48"/>
    <e v="#REF!"/>
    <n v="2003"/>
    <n v="3"/>
    <s v=""/>
    <s v="-"/>
    <s v="Tallahassee"/>
    <x v="5"/>
  </r>
  <r>
    <n v="4594"/>
    <s v="https://www.inc.com/profile/international-van-lines-ocean-star-international-"/>
    <s v="International Van Lines ( Ocean Star International )"/>
    <s v="internationalvanlines.com"/>
    <s v="8.6 Million"/>
    <n v="8600000"/>
    <n v="63.017000000000003"/>
    <s v="Logistics &amp; Transportation"/>
    <n v="30"/>
    <n v="8"/>
    <e v="#REF!"/>
    <n v="2007"/>
    <n v="1"/>
    <s v="Miami"/>
    <s v="Miami"/>
    <s v="Coral Springs"/>
    <x v="5"/>
  </r>
  <r>
    <n v="4595"/>
    <s v="https://www.inc.com/profile/luminfire"/>
    <s v="LuminFire"/>
    <s v="luminfire.com"/>
    <s v="2.3 Million"/>
    <n v="2300000"/>
    <n v="62.992800000000003"/>
    <s v="Software"/>
    <n v="19"/>
    <n v="9"/>
    <e v="#REF!"/>
    <n v="1986"/>
    <n v="1"/>
    <s v="Minneapolis"/>
    <s v="Minneapolis"/>
    <s v="Minneapolis"/>
    <x v="22"/>
  </r>
  <r>
    <n v="4596"/>
    <s v="https://www.inc.com/profile/liquid-web"/>
    <s v="Liquid Web"/>
    <s v="http://liquidweb.com"/>
    <s v="113.4 Million"/>
    <n v="113400000"/>
    <n v="62.976799999999997"/>
    <s v="IT Management"/>
    <n v="531"/>
    <n v="449"/>
    <e v="#REF!"/>
    <n v="1997"/>
    <n v="12"/>
    <s v=""/>
    <s v="-"/>
    <s v="Lansing"/>
    <x v="20"/>
  </r>
  <r>
    <n v="4597"/>
    <s v="https://www.inc.com/profile/sustainable-supply"/>
    <s v="Sustainable Supply"/>
    <s v="sustainablesupply.com"/>
    <s v="20.2 Million"/>
    <n v="20200000"/>
    <n v="62.967700000000001"/>
    <s v="Retail"/>
    <n v="21"/>
    <n v="16"/>
    <e v="#REF!"/>
    <n v="2009"/>
    <n v="7"/>
    <s v="Denver"/>
    <s v="Denver"/>
    <s v="Broomfield"/>
    <x v="10"/>
  </r>
  <r>
    <n v="4598"/>
    <s v="https://www.inc.com/profile/empireworks"/>
    <s v="EmpireWorks"/>
    <s v="empireworks.com"/>
    <s v="52 Million"/>
    <n v="52000000"/>
    <n v="62.860599999999998"/>
    <s v="Construction"/>
    <n v="500"/>
    <n v="300"/>
    <e v="#REF!"/>
    <n v="2002"/>
    <n v="4"/>
    <s v="Los Angeles"/>
    <s v="Los Angeles"/>
    <s v="Irvine"/>
    <x v="9"/>
  </r>
  <r>
    <n v="4599"/>
    <s v="https://www.inc.com/profile/fresh-concepts"/>
    <s v="Fresh Concepts"/>
    <s v="freshconceptsinc.com"/>
    <s v="11.5 Million"/>
    <n v="11500000"/>
    <n v="62.857300000000002"/>
    <s v="Food &amp; Beverage"/>
    <n v="35"/>
    <n v="24"/>
    <e v="#REF!"/>
    <n v="1987"/>
    <n v="2"/>
    <s v="Inland Empire, CA"/>
    <s v="Inland Empire"/>
    <s v="Murrieta"/>
    <x v="9"/>
  </r>
  <r>
    <n v="4600"/>
    <s v="https://www.inc.com/profile/highwire-public-relations"/>
    <s v="Highwire Public Relations"/>
    <s v="highwirepr.com"/>
    <s v="17.9 Million"/>
    <n v="17900000"/>
    <n v="62.8264"/>
    <s v="Advertising &amp; Marketing"/>
    <n v="74"/>
    <n v="55"/>
    <e v="#REF!"/>
    <n v="2008"/>
    <n v="7"/>
    <s v="San Francisco"/>
    <s v="San Francisco"/>
    <s v="San Francisco"/>
    <x v="9"/>
  </r>
  <r>
    <n v="4601"/>
    <s v="https://www.inc.com/profile/ch-baseball"/>
    <s v="C&amp;H Baseball"/>
    <s v="chbaseball.com"/>
    <s v="4 Million"/>
    <n v="4000000"/>
    <n v="62.822000000000003"/>
    <s v="Manufacturing"/>
    <n v="15"/>
    <n v="9"/>
    <e v="#REF!"/>
    <n v="1999"/>
    <n v="2"/>
    <s v="Sarasota-Bradenton-Venice, FL"/>
    <s v="Sarasota-Bradenton-Venice"/>
    <s v="Lakewood Ranch"/>
    <x v="5"/>
  </r>
  <r>
    <n v="4602"/>
    <s v="https://www.inc.com/profile/ovm-financial"/>
    <s v="OVM Financial"/>
    <s v="http://ovmfinancial.com"/>
    <s v="34.7 Million"/>
    <n v="34700000"/>
    <n v="62.793300000000002"/>
    <s v="Financial Services"/>
    <n v="155"/>
    <n v="113"/>
    <e v="#REF!"/>
    <n v="2001"/>
    <n v="5"/>
    <s v="Virginia Beach"/>
    <s v="Virginia Beach"/>
    <s v="Chesapeake"/>
    <x v="7"/>
  </r>
  <r>
    <n v="4603"/>
    <s v="https://www.inc.com/profile/biotech-x-ray"/>
    <s v="Biotech X-ray"/>
    <s v="biotechxray.com"/>
    <s v="18.4 Million"/>
    <n v="18400000"/>
    <n v="62.768999999999998"/>
    <s v="Health"/>
    <n v="160"/>
    <n v="90"/>
    <e v="#REF!"/>
    <n v="1994"/>
    <n v="2"/>
    <s v="St. Louis, MO-IL"/>
    <s v="St. Louis"/>
    <s v="St. Louis"/>
    <x v="32"/>
  </r>
  <r>
    <n v="4604"/>
    <s v="https://www.inc.com/profile/intralogic-solutions"/>
    <s v="IntraLogic Solutions"/>
    <s v="intralogicsolutions.com"/>
    <s v="14.1 Million"/>
    <n v="14100000"/>
    <n v="62.752800000000001"/>
    <s v="Security"/>
    <n v="60"/>
    <n v="55"/>
    <e v="#REF!"/>
    <n v="2004"/>
    <n v="7"/>
    <s v="New York City"/>
    <s v="New York City"/>
    <s v="Massapequa"/>
    <x v="12"/>
  </r>
  <r>
    <n v="4605"/>
    <s v="https://www.inc.com/profile/invariant"/>
    <s v="Invariant"/>
    <s v="invariantgr.com"/>
    <s v="12.1 Million"/>
    <n v="12100000"/>
    <n v="62.713099999999997"/>
    <s v="Business Products &amp; Services"/>
    <n v="19"/>
    <n v="13"/>
    <e v="#REF!"/>
    <n v="2007"/>
    <n v="1"/>
    <s v="Washington, DC"/>
    <s v="Washington"/>
    <s v="Washington"/>
    <x v="34"/>
  </r>
  <r>
    <n v="4606"/>
    <s v="https://www.inc.com/profile/targetxcom"/>
    <s v="TargetX.com"/>
    <s v="targetx.com"/>
    <s v="18.1 Million"/>
    <n v="18100000"/>
    <n v="62.678400000000003"/>
    <s v="Advertising &amp; Marketing"/>
    <n v="71"/>
    <n v="79"/>
    <e v="#REF!"/>
    <n v="1998"/>
    <n v="9"/>
    <s v="Philadelphia"/>
    <s v="Philadelphia"/>
    <s v="Oakland"/>
    <x v="9"/>
  </r>
  <r>
    <n v="4607"/>
    <s v="https://www.inc.com/profile/forcebrands"/>
    <s v="ForceBrands"/>
    <s v="forcebrands.com"/>
    <s v="11.5 Million"/>
    <n v="11500000"/>
    <n v="62.677999999999997"/>
    <s v="Human Resources"/>
    <n v="61"/>
    <n v="50"/>
    <e v="#REF!"/>
    <n v="2007"/>
    <n v="4"/>
    <s v="New York City"/>
    <s v="New York City"/>
    <s v="New York"/>
    <x v="12"/>
  </r>
  <r>
    <n v="4608"/>
    <s v="https://www.inc.com/profile/safety-management-group"/>
    <s v="Safety Management Group"/>
    <s v="safetymanagementgroup.com"/>
    <s v="30.6 Million"/>
    <n v="30600000"/>
    <n v="62.668900000000001"/>
    <s v="Business Products &amp; Services"/>
    <n v="190"/>
    <n v="139"/>
    <e v="#REF!"/>
    <n v="1991"/>
    <n v="6"/>
    <s v="Indianapolis, IN"/>
    <s v="Indianapolis"/>
    <s v="Indianapolis"/>
    <x v="33"/>
  </r>
  <r>
    <n v="4609"/>
    <s v="https://www.inc.com/profile/total-quality-logistics"/>
    <s v="Total Quality Logistics"/>
    <s v="tql.com"/>
    <s v="3.6 Billion"/>
    <n v="3600000"/>
    <n v="62.646799999999999"/>
    <s v="Logistics &amp; Transportation"/>
    <n v="5493"/>
    <n v="3791"/>
    <e v="#REF!"/>
    <n v="1997"/>
    <n v="14"/>
    <s v="Cincinnati"/>
    <s v="Cincinnati"/>
    <s v="Cincinnati"/>
    <x v="8"/>
  </r>
  <r>
    <n v="4610"/>
    <s v="https://www.inc.com/profile/pure-financial-advisors"/>
    <s v="Pure Financial Advisors"/>
    <s v="purefinancial.com"/>
    <s v="21.7 Million"/>
    <n v="21700000"/>
    <n v="62.641300000000001"/>
    <s v="Financial Services"/>
    <n v="71"/>
    <n v="50"/>
    <e v="#REF!"/>
    <n v="2007"/>
    <n v="5"/>
    <s v="San Diego"/>
    <s v="San Diego"/>
    <s v="San Diego"/>
    <x v="9"/>
  </r>
  <r>
    <n v="4611"/>
    <s v="https://www.inc.com/profile/linx"/>
    <s v="LINX"/>
    <s v="teamlinx.com"/>
    <s v="98.9 Million"/>
    <n v="98900000"/>
    <n v="62.5901"/>
    <s v="Telecommunications"/>
    <n v="482"/>
    <n v="312"/>
    <e v="#REF!"/>
    <n v="2003"/>
    <n v="8"/>
    <s v="Denver"/>
    <s v="Denver"/>
    <s v="Denver"/>
    <x v="10"/>
  </r>
  <r>
    <n v="4612"/>
    <s v="https://www.inc.com/profile/avroko"/>
    <s v="AvroKO"/>
    <s v="http://avroko.com"/>
    <s v="20.9 Million"/>
    <n v="20900000"/>
    <n v="62.5227"/>
    <s v="Construction"/>
    <n v="101"/>
    <n v="79"/>
    <e v="#REF!"/>
    <n v="2001"/>
    <n v="2"/>
    <s v="New York City"/>
    <s v="New York City"/>
    <s v="New York"/>
    <x v="12"/>
  </r>
  <r>
    <n v="4613"/>
    <s v="https://www.inc.com/profile/morrow-family-medicine"/>
    <s v="Morrow Family Medicine"/>
    <s v="morrowfammed.com"/>
    <s v="3.1 Million"/>
    <n v="3100000"/>
    <n v="62.515900000000002"/>
    <s v="Health"/>
    <n v="27"/>
    <n v="16"/>
    <e v="#REF!"/>
    <n v="2011"/>
    <n v="1"/>
    <s v="Atlanta"/>
    <s v="Atlanta"/>
    <s v="Cumming"/>
    <x v="13"/>
  </r>
  <r>
    <n v="4614"/>
    <s v="https://www.inc.com/profile/expomarketing-group"/>
    <s v="ExpoMarketing Group"/>
    <s v="expomarketing.com"/>
    <s v="6.5 Million"/>
    <n v="6500000"/>
    <n v="62.503799999999998"/>
    <s v="Business Products &amp; Services"/>
    <n v="25"/>
    <n v="18"/>
    <e v="#REF!"/>
    <n v="1991"/>
    <n v="1"/>
    <s v="Los Angeles"/>
    <s v="Los Angeles"/>
    <s v="Tustin"/>
    <x v="9"/>
  </r>
  <r>
    <n v="4615"/>
    <s v="https://www.inc.com/profile/the-denzel-group"/>
    <s v="The Denzel Group"/>
    <s v="thedenzelgroup.com"/>
    <s v="3.8 Million"/>
    <n v="3800000"/>
    <n v="62.497500000000002"/>
    <s v="Human Resources"/>
    <n v="12"/>
    <n v="6"/>
    <e v="#REF!"/>
    <n v="2006"/>
    <n v="3"/>
    <s v="Allentown-Bethlehem-Easton, PA-NJ"/>
    <s v="Allentown-Bethlehem-Easton"/>
    <s v="Allentown"/>
    <x v="4"/>
  </r>
  <r>
    <n v="4616"/>
    <s v="https://www.inc.com/profile/rock-solid-stabilization"/>
    <s v="Rock Solid Stabilization"/>
    <s v="rocksolidstabilization.com"/>
    <s v="49.5 Million"/>
    <n v="49500000"/>
    <n v="62.463299999999997"/>
    <s v="Construction"/>
    <n v="135"/>
    <n v="110"/>
    <e v="#REF!"/>
    <n v="2007"/>
    <n v="1"/>
    <s v=""/>
    <s v="-"/>
    <s v="Genoa City"/>
    <x v="19"/>
  </r>
  <r>
    <n v="4617"/>
    <s v="https://www.inc.com/profile/brewer-enterprises"/>
    <s v="Brewer Enterprises"/>
    <s v="brewercompanies.com"/>
    <s v="50.7 Million"/>
    <n v="50700000"/>
    <n v="62.455100000000002"/>
    <s v="Construction"/>
    <n v="286"/>
    <n v="185"/>
    <e v="#REF!"/>
    <n v="1990"/>
    <n v="1"/>
    <s v="Phoenix"/>
    <s v="Phoenix"/>
    <s v="Phoenix"/>
    <x v="0"/>
  </r>
  <r>
    <n v="4618"/>
    <s v="https://www.inc.com/profile/softclouds"/>
    <s v="SoftClouds"/>
    <s v="softclouds.com"/>
    <s v="8.4 Million"/>
    <n v="8400000"/>
    <n v="62.445"/>
    <s v="IT Management"/>
    <n v="126"/>
    <n v="52"/>
    <e v="#REF!"/>
    <n v="2005"/>
    <n v="3"/>
    <s v="San Diego"/>
    <s v="San Diego"/>
    <s v="San Diego"/>
    <x v="9"/>
  </r>
  <r>
    <n v="4619"/>
    <s v="https://www.inc.com/profile/swipeclock"/>
    <s v="SwipeClock"/>
    <s v="swipeclock.com"/>
    <s v="18.7 Million"/>
    <n v="18700000"/>
    <n v="62.412799999999997"/>
    <s v="Software"/>
    <n v="97"/>
    <n v="51"/>
    <e v="#REF!"/>
    <n v="1999"/>
    <n v="9"/>
    <s v="Salt Lake City"/>
    <s v="Salt Lake City"/>
    <s v="South Jordan"/>
    <x v="16"/>
  </r>
  <r>
    <n v="4620"/>
    <s v="https://www.inc.com/profile/ntiva"/>
    <s v="Ntiva"/>
    <s v="ntiva.com"/>
    <s v="25.3 Million"/>
    <n v="25300000"/>
    <n v="62.404699999999998"/>
    <s v="IT Management"/>
    <n v="106"/>
    <n v="70"/>
    <e v="#REF!"/>
    <n v="2004"/>
    <n v="6"/>
    <s v="Washington, DC"/>
    <s v="Washington"/>
    <s v="McLean"/>
    <x v="7"/>
  </r>
  <r>
    <n v="4621"/>
    <s v="https://www.inc.com/profile/infinite-windows"/>
    <s v="Infinite Windows"/>
    <s v="http://infinitewindows.com"/>
    <s v="10.8 Million"/>
    <n v="10800000"/>
    <n v="62.369500000000002"/>
    <s v="Construction"/>
    <n v="81"/>
    <n v="27"/>
    <e v="#REF!"/>
    <n v="2008"/>
    <n v="2"/>
    <s v="Miami"/>
    <s v="Miami"/>
    <s v="Doral"/>
    <x v="5"/>
  </r>
  <r>
    <n v="4622"/>
    <s v="https://www.inc.com/profile/quantum-workplace"/>
    <s v="Quantum Workplace"/>
    <s v="quantumworkplace.com"/>
    <s v="10.9 Million"/>
    <n v="10900000"/>
    <n v="62.354500000000002"/>
    <s v="Software"/>
    <n v="66"/>
    <n v="30"/>
    <e v="#REF!"/>
    <n v="2002"/>
    <n v="6"/>
    <s v="Omaha-Council Bluffs, NE-IA"/>
    <s v="Omaha-Council Bluffs"/>
    <s v="Omaha"/>
    <x v="35"/>
  </r>
  <r>
    <n v="4623"/>
    <s v="https://www.inc.com/profile/municipay"/>
    <s v="MuniciPAY"/>
    <s v="municipay.com"/>
    <s v="4.8 Million"/>
    <n v="4800000"/>
    <n v="62.339100000000002"/>
    <s v="Government Services"/>
    <n v="10"/>
    <n v="7"/>
    <e v="#REF!"/>
    <n v="2008"/>
    <n v="5"/>
    <s v=""/>
    <s v="-"/>
    <s v="Portland"/>
    <x v="25"/>
  </r>
  <r>
    <n v="4624"/>
    <s v="https://www.inc.com/profile/primary-staffing"/>
    <s v="Primary Staffing"/>
    <s v="primary-staffing.net"/>
    <s v="25.2 Million"/>
    <n v="25200000"/>
    <n v="62.279699999999998"/>
    <s v="Human Resources"/>
    <n v="6000"/>
    <n v="5500"/>
    <e v="#REF!"/>
    <n v="2007"/>
    <n v="1"/>
    <s v="Chicago"/>
    <s v="Chicago"/>
    <s v="Chicago"/>
    <x v="27"/>
  </r>
  <r>
    <n v="4625"/>
    <s v="https://www.inc.com/profile/pyramid-technologies"/>
    <s v="Pyramid Technologies"/>
    <s v="pyramidacceptors.com"/>
    <s v="8.2 Million"/>
    <n v="8199999.9999999991"/>
    <n v="62.209299999999999"/>
    <s v="Manufacturing"/>
    <n v="30"/>
    <n v="27"/>
    <e v="#REF!"/>
    <n v="2001"/>
    <n v="1"/>
    <s v="Phoenix"/>
    <s v="Phoenix"/>
    <s v="Mesa"/>
    <x v="0"/>
  </r>
  <r>
    <n v="4626"/>
    <s v="https://www.inc.com/profile/the-credit-pros"/>
    <s v="The Credit Pros"/>
    <s v="thecreditpros.com"/>
    <s v="10.7 Million"/>
    <n v="10700000"/>
    <n v="62.118000000000002"/>
    <s v="Consumer Products &amp; Services"/>
    <n v="65"/>
    <n v="46"/>
    <e v="#REF!"/>
    <n v="2009"/>
    <n v="6"/>
    <s v="New York City"/>
    <s v="New York City"/>
    <s v="Newark"/>
    <x v="6"/>
  </r>
  <r>
    <n v="4627"/>
    <s v="https://www.inc.com/profile/americollect"/>
    <s v="Americollect"/>
    <s v="americollect.com"/>
    <s v="28.4 Million"/>
    <n v="28400000"/>
    <n v="62.075899999999997"/>
    <s v="Health"/>
    <n v="275"/>
    <n v="258"/>
    <e v="#REF!"/>
    <n v="1964"/>
    <n v="11"/>
    <s v=""/>
    <s v="-"/>
    <s v="Manitowoc"/>
    <x v="19"/>
  </r>
  <r>
    <n v="4628"/>
    <s v="https://www.inc.com/profile/nexgrill-industries"/>
    <s v="Nexgrill Industries"/>
    <s v="nexgrill.com"/>
    <s v="203.7 Million"/>
    <n v="203700000"/>
    <n v="62.057400000000001"/>
    <s v="Consumer Products &amp; Services"/>
    <n v="69"/>
    <n v="57"/>
    <e v="#REF!"/>
    <n v="1993"/>
    <n v="4"/>
    <s v="Inland Empire, CA"/>
    <s v="Inland Empire"/>
    <s v="Chino"/>
    <x v="9"/>
  </r>
  <r>
    <n v="4629"/>
    <s v="https://www.inc.com/profile/cumming"/>
    <s v="Cumming"/>
    <s v="ccorpusa.com"/>
    <s v="166.4 Million"/>
    <n v="166400000"/>
    <n v="62.052799999999998"/>
    <s v="Construction"/>
    <n v="750"/>
    <n v="400"/>
    <e v="#REF!"/>
    <n v="1996"/>
    <n v="3"/>
    <s v="Los Angeles"/>
    <s v="Los Angeles"/>
    <s v="Los Angeles"/>
    <x v="9"/>
  </r>
  <r>
    <n v="4630"/>
    <s v="https://www.inc.com/profile/pinnacle-lodging"/>
    <s v="Pinnacle Lodging"/>
    <s v="pinnaclelodging.com"/>
    <s v="10.8 Million"/>
    <n v="10800000"/>
    <n v="62.0379"/>
    <s v="Travel &amp; Hospitality"/>
    <n v="21"/>
    <n v="15"/>
    <e v="#REF!"/>
    <n v="2012"/>
    <n v="4"/>
    <s v=""/>
    <s v="-"/>
    <s v="Frisco"/>
    <x v="10"/>
  </r>
  <r>
    <n v="4631"/>
    <s v="https://www.inc.com/profile/haztek"/>
    <s v="HazTek"/>
    <s v="haztekinc.com"/>
    <s v="27.1 Million"/>
    <n v="27100000"/>
    <n v="62.036200000000001"/>
    <s v="Business Products &amp; Services"/>
    <n v="210"/>
    <n v="140"/>
    <e v="#REF!"/>
    <n v="1997"/>
    <n v="6"/>
    <s v="Philadelphia"/>
    <s v="Philadelphia"/>
    <s v="Medford"/>
    <x v="6"/>
  </r>
  <r>
    <n v="4632"/>
    <s v="https://www.inc.com/profile/sentinel-security-solutions"/>
    <s v="Sentinel Security Solutions"/>
    <s v="sentinelsecuritysolutions.com"/>
    <s v="2.1 Million"/>
    <n v="2100000"/>
    <n v="62.028300000000002"/>
    <s v="Security"/>
    <n v="16"/>
    <n v="6"/>
    <e v="#REF!"/>
    <n v="2009"/>
    <n v="1"/>
    <s v=""/>
    <s v="-"/>
    <s v="Grover Beach"/>
    <x v="9"/>
  </r>
  <r>
    <n v="4633"/>
    <s v="https://www.inc.com/profile/streamline-publishing"/>
    <s v="Streamline Publishing"/>
    <s v="streamlinepublishing.com"/>
    <s v="7.8 Million"/>
    <n v="7800000"/>
    <n v="61.977699999999999"/>
    <s v="Advertising &amp; Marketing"/>
    <n v="25"/>
    <n v="15"/>
    <e v="#REF!"/>
    <n v="1987"/>
    <n v="5"/>
    <s v="Miami"/>
    <s v="Miami"/>
    <s v="Boca Raton"/>
    <x v="5"/>
  </r>
  <r>
    <n v="4634"/>
    <s v="https://www.inc.com/profile/jc-restoration"/>
    <s v="J.C. Restoration"/>
    <s v="jcr24.com"/>
    <s v="21.2 Million"/>
    <n v="21200000"/>
    <n v="61.954999999999998"/>
    <s v="Construction"/>
    <n v="100"/>
    <n v="85"/>
    <e v="#REF!"/>
    <n v="1982"/>
    <n v="3"/>
    <s v="Chicago"/>
    <s v="Chicago"/>
    <s v="Rolling Meadows"/>
    <x v="27"/>
  </r>
  <r>
    <n v="4635"/>
    <s v="https://www.inc.com/profile/julianna-rae"/>
    <s v="Julianna Rae"/>
    <s v="juliannarae.com"/>
    <s v="2.1 Million"/>
    <n v="2100000"/>
    <n v="61.9375"/>
    <s v="Retail"/>
    <n v="5"/>
    <n v="4"/>
    <e v="#REF!"/>
    <n v="2004"/>
    <n v="1"/>
    <s v="Boston"/>
    <s v="Boston"/>
    <s v="Burlington"/>
    <x v="24"/>
  </r>
  <r>
    <n v="4636"/>
    <s v="https://www.inc.com/profile/landscape-workshop"/>
    <s v="Landscape Workshop"/>
    <s v="landscapeworkshop.com"/>
    <s v="41.7 Million"/>
    <n v="41700000"/>
    <n v="61.898600000000002"/>
    <s v="Environmental Services"/>
    <n v="332"/>
    <n v="324"/>
    <e v="#REF!"/>
    <n v="1984"/>
    <n v="1"/>
    <s v="Birmingham, AL"/>
    <s v="Birmingham"/>
    <s v="Birmingham"/>
    <x v="23"/>
  </r>
  <r>
    <n v="4637"/>
    <s v="https://www.inc.com/profile/sacramento-rack-and-shelving"/>
    <s v="Sacramento Rack and Shelving"/>
    <s v="rackandshelving.com"/>
    <s v="6.8 Million"/>
    <n v="6800000"/>
    <n v="61.880400000000002"/>
    <s v="Business Products &amp; Services"/>
    <n v="16"/>
    <n v="10"/>
    <e v="#REF!"/>
    <n v="2001"/>
    <n v="1"/>
    <s v=""/>
    <s v="-"/>
    <s v="Sacramento"/>
    <x v="9"/>
  </r>
  <r>
    <n v="4638"/>
    <s v="https://www.inc.com/profile/touchsource"/>
    <s v="TouchSource"/>
    <s v="touchsource.com"/>
    <s v="9.2 Million"/>
    <n v="9200000"/>
    <n v="61.863700000000001"/>
    <s v="Business Products &amp; Services"/>
    <n v="44"/>
    <n v="22"/>
    <e v="#REF!"/>
    <n v="1985"/>
    <n v="5"/>
    <s v="Boulder, CO"/>
    <s v="Boulder"/>
    <s v="Lafayette"/>
    <x v="10"/>
  </r>
  <r>
    <n v="4639"/>
    <s v="https://www.inc.com/profile/msc-development"/>
    <s v="MSC Development"/>
    <s v="brighterimagelab.com"/>
    <s v="3.9 Million"/>
    <n v="3900000"/>
    <n v="61.841200000000001"/>
    <s v="Consumer Products &amp; Services"/>
    <n v="18"/>
    <n v="12"/>
    <e v="#REF!"/>
    <n v="1997"/>
    <n v="1"/>
    <s v="Dallas"/>
    <s v="Dallas"/>
    <s v="Fort Worth"/>
    <x v="2"/>
  </r>
  <r>
    <n v="4640"/>
    <s v="https://www.inc.com/profile/innovative-office-solutions"/>
    <s v="Innovative Office Solutions"/>
    <s v="innovativeos.com"/>
    <s v="141.4 Million"/>
    <n v="141400000"/>
    <n v="61.823799999999999"/>
    <s v="Business Products &amp; Services"/>
    <n v="285"/>
    <n v="175"/>
    <e v="#REF!"/>
    <n v="2001"/>
    <n v="11"/>
    <s v="Minneapolis"/>
    <s v="Minneapolis"/>
    <s v="Burnsville"/>
    <x v="22"/>
  </r>
  <r>
    <n v="4641"/>
    <s v="https://www.inc.com/profile/vha-prepaid-wireless"/>
    <s v="VHA Prepaid Wireless"/>
    <s v="vhacorp.com"/>
    <s v="349.9 Million"/>
    <n v="349900000"/>
    <n v="61.799399999999999"/>
    <s v="Telecommunications"/>
    <n v="85"/>
    <n v="50"/>
    <e v="#REF!"/>
    <n v="2001"/>
    <n v="1"/>
    <s v="Los Angeles"/>
    <s v="Los Angeles"/>
    <s v="Diamond Bar"/>
    <x v="9"/>
  </r>
  <r>
    <n v="4642"/>
    <s v="https://www.inc.com/profile/AgentHR"/>
    <s v="ARG - AgentHR Recruiting Group"/>
    <s v="http://argbackoffice.com"/>
    <s v="16.3 Million"/>
    <n v="16300000"/>
    <n v="61.795499999999997"/>
    <s v="Human Resources"/>
    <n v="285"/>
    <n v="162"/>
    <e v="#REF!"/>
    <n v="1998"/>
    <n v="4"/>
    <s v="Tampa"/>
    <s v="Tampa"/>
    <s v="Suwanee"/>
    <x v="13"/>
  </r>
  <r>
    <n v="4643"/>
    <s v="https://www.inc.com/profile/trutech-tools"/>
    <s v="TruTech Tools"/>
    <s v="trutechtools.com"/>
    <s v="10.9 Million"/>
    <n v="10900000"/>
    <n v="61.746299999999998"/>
    <s v="Business Products &amp; Services"/>
    <n v="12"/>
    <n v="9"/>
    <e v="#REF!"/>
    <n v="2007"/>
    <n v="3"/>
    <s v=""/>
    <s v="-"/>
    <s v="Mogadore"/>
    <x v="8"/>
  </r>
  <r>
    <n v="4644"/>
    <s v="https://www.inc.com/profile/peterman-heating-cooling-plumbing"/>
    <s v="Peterman Heating, Cooling &amp; Plumbing"/>
    <s v="petermanhvac.com"/>
    <s v="15.7 Million"/>
    <n v="15700000"/>
    <n v="61.7196"/>
    <s v="Consumer Products &amp; Services"/>
    <n v="120"/>
    <n v="40"/>
    <e v="#REF!"/>
    <n v="1986"/>
    <n v="1"/>
    <s v="Indianapolis, IN"/>
    <s v="Indianapolis"/>
    <s v="Indianapolis"/>
    <x v="33"/>
  </r>
  <r>
    <n v="4645"/>
    <s v="https://www.inc.com/profile/secure-medical"/>
    <s v="Secure Medical"/>
    <s v="securemedical.com"/>
    <s v="29 Million"/>
    <n v="29000000"/>
    <n v="61.6907"/>
    <s v="Health"/>
    <n v="20"/>
    <n v="27"/>
    <e v="#REF!"/>
    <n v="1998"/>
    <n v="1"/>
    <s v="Phoenix"/>
    <s v="Phoenix"/>
    <s v="tempe"/>
    <x v="0"/>
  </r>
  <r>
    <n v="4646"/>
    <s v="https://www.inc.com/profile/klemchuk-llp"/>
    <s v="Klemchuk"/>
    <s v="http://klemchuk.com"/>
    <s v="4.5 Million"/>
    <n v="4500000"/>
    <n v="61.603700000000003"/>
    <s v="Business Products &amp; Services"/>
    <n v="17"/>
    <n v="18"/>
    <e v="#REF!"/>
    <n v="2009"/>
    <n v="1"/>
    <s v="Dallas"/>
    <s v="Dallas"/>
    <s v="Dallas"/>
    <x v="2"/>
  </r>
  <r>
    <n v="4647"/>
    <s v="https://www.inc.com/profile/sundance-marketing-solutions"/>
    <s v="SunDance Marketing Solutions"/>
    <s v="sundanceusa.com"/>
    <s v="11.2 Million"/>
    <n v="11200000"/>
    <n v="61.601500000000001"/>
    <s v="Manufacturing"/>
    <n v="70"/>
    <n v="45"/>
    <e v="#REF!"/>
    <n v="2004"/>
    <n v="2"/>
    <s v="Orlando, FL"/>
    <s v="Orlando"/>
    <s v="Orlando"/>
    <x v="5"/>
  </r>
  <r>
    <n v="4648"/>
    <s v="https://www.inc.com/profile/accellis-technology-group"/>
    <s v="Accellis Technology Group"/>
    <s v="accellis.com"/>
    <s v="5 Million"/>
    <n v="5000000"/>
    <n v="61.565600000000003"/>
    <s v="IT Management"/>
    <n v="30"/>
    <n v="17"/>
    <e v="#REF!"/>
    <n v="2001"/>
    <n v="3"/>
    <s v="Cleveland"/>
    <s v="Cleveland"/>
    <s v="Cleveland"/>
    <x v="8"/>
  </r>
  <r>
    <n v="4649"/>
    <s v="https://www.inc.com/profile/danas-bakery"/>
    <s v="Dana's Bakery"/>
    <s v="danasbakery.com"/>
    <s v="2 Million"/>
    <n v="2000000"/>
    <n v="61.544699999999999"/>
    <s v="Food &amp; Beverage"/>
    <n v="40"/>
    <n v="10"/>
    <e v="#REF!"/>
    <n v="2012"/>
    <n v="2"/>
    <s v="New York City"/>
    <s v="New York City"/>
    <s v="South Hackensack"/>
    <x v="6"/>
  </r>
  <r>
    <n v="4650"/>
    <s v="https://www.inc.com/profile/northside-tool-rental"/>
    <s v="Northside Tool Rental"/>
    <s v="northsidetoolrental.com"/>
    <s v="3.7 Million"/>
    <n v="3700000"/>
    <n v="61.541899999999998"/>
    <s v="Retail"/>
    <n v="26"/>
    <n v="18"/>
    <e v="#REF!"/>
    <n v="1953"/>
    <n v="1"/>
    <s v="Atlanta"/>
    <s v="Atlanta"/>
    <s v="Atlanta"/>
    <x v="13"/>
  </r>
  <r>
    <n v="4651"/>
    <s v="https://www.inc.com/profile/precision-laser-services"/>
    <s v="Precision Laser Services"/>
    <s v="plsmfg.com"/>
    <s v="4.4 Million"/>
    <n v="4400000"/>
    <n v="61.5413"/>
    <s v="Manufacturing"/>
    <n v="47"/>
    <n v="31"/>
    <e v="#REF!"/>
    <n v="1941"/>
    <n v="3"/>
    <s v=""/>
    <s v="-"/>
    <s v="Fort Wayne"/>
    <x v="33"/>
  </r>
  <r>
    <n v="4652"/>
    <s v="https://www.inc.com/profile/softworld"/>
    <s v="Softworld"/>
    <s v="softworldinc.com"/>
    <s v="84.3 Million"/>
    <n v="84300000"/>
    <n v="61.516399999999997"/>
    <s v="Human Resources"/>
    <n v="130"/>
    <n v="75"/>
    <e v="#REF!"/>
    <n v="1993"/>
    <n v="5"/>
    <s v="Boston"/>
    <s v="Boston"/>
    <s v="Waltham"/>
    <x v="24"/>
  </r>
  <r>
    <n v="4653"/>
    <s v="https://www.inc.com/profile/neogov"/>
    <s v="Neogov"/>
    <s v="http://neogov.com"/>
    <s v="37.7 Million"/>
    <n v="37700000"/>
    <n v="61.487400000000001"/>
    <s v="Human Resources"/>
    <n v="180"/>
    <n v="99"/>
    <e v="#REF!"/>
    <n v="1999"/>
    <n v="8"/>
    <s v="Los Angeles"/>
    <s v="Los Angeles"/>
    <s v="El Segundo"/>
    <x v="9"/>
  </r>
  <r>
    <n v="4654"/>
    <s v="https://www.inc.com/profile/meeting-tomorrow"/>
    <s v="Meeting Tomorrow"/>
    <s v="meetingtomorrow.com"/>
    <s v="22.7 Million"/>
    <n v="22700000"/>
    <n v="61.471699999999998"/>
    <s v="Business Products &amp; Services"/>
    <n v="95"/>
    <n v="61"/>
    <e v="#REF!"/>
    <n v="2003"/>
    <n v="6"/>
    <s v="Chicago"/>
    <s v="Chicago"/>
    <s v="Chicago"/>
    <x v="27"/>
  </r>
  <r>
    <n v="4655"/>
    <s v="https://www.inc.com/profile/trilliant-surgical"/>
    <s v="Trilliant Surgical"/>
    <s v="trilliantsurgical.com"/>
    <s v="19.2 Million"/>
    <n v="19200000"/>
    <n v="61.446100000000001"/>
    <s v="Health"/>
    <n v="69"/>
    <n v="36"/>
    <e v="#REF!"/>
    <n v="2007"/>
    <n v="5"/>
    <s v="Houston"/>
    <s v="Houston"/>
    <s v="Houston"/>
    <x v="2"/>
  </r>
  <r>
    <n v="4656"/>
    <s v="https://www.inc.com/profile/medsource"/>
    <s v="MedSource"/>
    <s v="medsource.com"/>
    <s v="29.5 Million"/>
    <n v="29500000"/>
    <n v="61.434399999999997"/>
    <s v="Health"/>
    <n v="115"/>
    <n v="75"/>
    <e v="#REF!"/>
    <n v="1997"/>
    <n v="7"/>
    <s v="Houston"/>
    <s v="Houston"/>
    <s v="Houston"/>
    <x v="2"/>
  </r>
  <r>
    <n v="4657"/>
    <s v="https://www.inc.com/profile/techmd"/>
    <s v="TechMD"/>
    <s v="techmd.com"/>
    <s v="7.7 Million"/>
    <n v="7700000"/>
    <n v="61.432200000000002"/>
    <s v="IT Management"/>
    <n v="61"/>
    <n v="31"/>
    <e v="#REF!"/>
    <n v="2003"/>
    <n v="6"/>
    <s v="Los Angeles"/>
    <s v="Los Angeles"/>
    <s v="South Coast Metro"/>
    <x v="9"/>
  </r>
  <r>
    <n v="4658"/>
    <s v="https://www.inc.com/profile/dynamic-systems"/>
    <s v="Dynamic Systems"/>
    <s v="dynamicsystemsinc.com"/>
    <s v="201.1 Million"/>
    <n v="201100000"/>
    <n v="61.401200000000003"/>
    <s v="IT Management"/>
    <n v="67"/>
    <n v="58"/>
    <e v="#REF!"/>
    <n v="1991"/>
    <n v="9"/>
    <s v="Los Angeles"/>
    <s v="Los Angeles"/>
    <s v="El Segundo"/>
    <x v="9"/>
  </r>
  <r>
    <n v="4659"/>
    <s v="https://www.inc.com/profile/opys"/>
    <s v="OPYS"/>
    <s v="opys.com"/>
    <s v="8.8 Million"/>
    <n v="8800000"/>
    <n v="61.359000000000002"/>
    <s v="Health"/>
    <n v="55"/>
    <n v="30"/>
    <e v="#REF!"/>
    <n v="2012"/>
    <n v="2"/>
    <s v="Indianapolis, IN"/>
    <s v="Indianapolis"/>
    <s v="Indianapolis"/>
    <x v="33"/>
  </r>
  <r>
    <n v="4660"/>
    <s v="https://www.inc.com/profile/the-copley-consulting-group"/>
    <s v="The Copley Consulting Group"/>
    <s v="copleycg.com"/>
    <s v="11.3 Million"/>
    <n v="11300000"/>
    <n v="61.301900000000003"/>
    <s v="IT Management"/>
    <n v="45"/>
    <n v="25"/>
    <e v="#REF!"/>
    <n v="1989"/>
    <n v="3"/>
    <s v=""/>
    <s v="-"/>
    <s v="Woburn"/>
    <x v="24"/>
  </r>
  <r>
    <n v="4661"/>
    <s v="https://www.inc.com/profile/clickstop"/>
    <s v="Clickstop"/>
    <s v="clickstop.com"/>
    <s v="45.8 Million"/>
    <n v="45800000"/>
    <n v="61.298099999999998"/>
    <s v="Consumer Products &amp; Services"/>
    <n v="173"/>
    <n v="145"/>
    <e v="#REF!"/>
    <n v="2005"/>
    <n v="10"/>
    <s v=""/>
    <s v="-"/>
    <s v="Urbana"/>
    <x v="41"/>
  </r>
  <r>
    <n v="4662"/>
    <s v="https://www.inc.com/profile/weatherly-asset-management-lp"/>
    <s v="Weatherly Asset Management"/>
    <s v="http://weatherlyassetmgt.com"/>
    <s v="5.6 Million"/>
    <n v="5600000"/>
    <n v="61.298099999999998"/>
    <s v="Financial Services"/>
    <n v="12"/>
    <n v="8"/>
    <e v="#REF!"/>
    <n v="1994"/>
    <n v="1"/>
    <s v="San Diego"/>
    <s v="San Diego"/>
    <s v="Del Mar"/>
    <x v="9"/>
  </r>
  <r>
    <n v="4663"/>
    <s v="https://www.inc.com/profile/internet-creations"/>
    <s v="Internet Creations"/>
    <s v="internetcreations.com"/>
    <s v="7.9 Million"/>
    <n v="7900000"/>
    <n v="61.234200000000001"/>
    <s v="Software"/>
    <n v="45"/>
    <n v="30"/>
    <e v="#REF!"/>
    <n v="1996"/>
    <n v="7"/>
    <s v=""/>
    <s v="-"/>
    <s v="Hamilton"/>
    <x v="6"/>
  </r>
  <r>
    <n v="4664"/>
    <s v="https://www.inc.com/profile/rebelmouse"/>
    <s v="RebelMouse"/>
    <s v="rebelmouse.com"/>
    <s v="5.6 Million"/>
    <n v="5600000"/>
    <n v="61.212699999999998"/>
    <s v="Software"/>
    <n v="42"/>
    <n v="96"/>
    <e v="#REF!"/>
    <n v="2012"/>
    <n v="1"/>
    <s v="New York City"/>
    <s v="New York City"/>
    <s v="New York"/>
    <x v="12"/>
  </r>
  <r>
    <n v="4665"/>
    <s v="https://www.inc.com/profile/goldenhelix"/>
    <s v="Goldenhelix"/>
    <s v="goldenhelix.com"/>
    <s v="3.9 Million"/>
    <n v="3900000"/>
    <n v="61.131500000000003"/>
    <s v="Software"/>
    <n v="18"/>
    <n v="18"/>
    <e v="#REF!"/>
    <n v="1998"/>
    <n v="1"/>
    <s v=""/>
    <s v="-"/>
    <s v="Bozeman"/>
    <x v="17"/>
  </r>
  <r>
    <n v="4666"/>
    <s v="https://www.inc.com/profile/infoworks"/>
    <s v="InfoWorks"/>
    <s v="infoworks-tn.com"/>
    <s v="22.9 Million"/>
    <n v="22900000"/>
    <n v="61.099800000000002"/>
    <s v="IT System Development"/>
    <n v="109"/>
    <n v="88"/>
    <e v="#REF!"/>
    <n v="1997"/>
    <n v="4"/>
    <s v="Nashville"/>
    <s v="Nashville"/>
    <s v="Nashville"/>
    <x v="1"/>
  </r>
  <r>
    <n v="4667"/>
    <s v="https://www.inc.com/profile/motivworks"/>
    <s v="Motivworks"/>
    <s v="motivworks.com"/>
    <s v="10.4 Million"/>
    <n v="10400000"/>
    <n v="61.093400000000003"/>
    <s v="Business Products &amp; Services"/>
    <n v="86"/>
    <n v="39"/>
    <e v="#REF!"/>
    <n v="2013"/>
    <n v="1"/>
    <s v="Seattle"/>
    <s v="Seattle"/>
    <s v="Seattle"/>
    <x v="11"/>
  </r>
  <r>
    <n v="4668"/>
    <s v="https://www.inc.com/profile/american-painting-renovations"/>
    <s v="American Painting &amp; Renovations"/>
    <s v="amerapaint.com"/>
    <s v="24.8 Million"/>
    <n v="24800000"/>
    <n v="61.043799999999997"/>
    <s v="Construction"/>
    <n v="22"/>
    <n v="18"/>
    <e v="#REF!"/>
    <n v="1991"/>
    <n v="6"/>
    <s v="Atlanta"/>
    <s v="Atlanta"/>
    <s v="Suwanee"/>
    <x v="13"/>
  </r>
  <r>
    <n v="4669"/>
    <s v="https://www.inc.com/profile/common-angle"/>
    <s v="Common Angle"/>
    <s v="commonangle.com"/>
    <s v="3.4 Million"/>
    <n v="3400000"/>
    <n v="60.966299999999997"/>
    <s v="IT Services"/>
    <n v="20"/>
    <n v="13"/>
    <e v="#REF!"/>
    <n v="2012"/>
    <n v="1"/>
    <s v=""/>
    <s v="-"/>
    <s v="Petoskey"/>
    <x v="20"/>
  </r>
  <r>
    <n v="4670"/>
    <s v="https://www.inc.com/profile/carpet-source"/>
    <s v="Carpet Source"/>
    <s v="csowp.com"/>
    <s v="7 Million"/>
    <n v="7000000"/>
    <n v="60.959699999999998"/>
    <s v="Consumer Products &amp; Services"/>
    <n v="14"/>
    <n v="8"/>
    <e v="#REF!"/>
    <n v="2003"/>
    <n v="1"/>
    <s v="Orlando, FL"/>
    <s v="Orlando"/>
    <s v="WINTER PARK"/>
    <x v="5"/>
  </r>
  <r>
    <n v="4671"/>
    <s v="https://www.inc.com/profile/annex-wealth-management"/>
    <s v="Annex Wealth Management"/>
    <s v="annexwealth.com"/>
    <s v="18 Million"/>
    <n v="18000000"/>
    <n v="60.944099999999999"/>
    <s v="Financial Services"/>
    <n v="70"/>
    <n v="44"/>
    <e v="#REF!"/>
    <n v="2001"/>
    <n v="2"/>
    <s v="Milwaukee"/>
    <s v="Milwaukee"/>
    <s v="Elm Grove"/>
    <x v="19"/>
  </r>
  <r>
    <n v="4672"/>
    <s v="https://www.inc.com/profile/modern-technology-solutions"/>
    <s v="Modern Technology Solutions"/>
    <s v="mtsi-va.com"/>
    <s v="213.2 Million"/>
    <n v="213200000"/>
    <n v="60.941800000000001"/>
    <s v="Engineering"/>
    <n v="1000"/>
    <n v="600"/>
    <e v="#REF!"/>
    <n v="1993"/>
    <n v="9"/>
    <s v="Washington, DC"/>
    <s v="Washington"/>
    <s v="Alexandria"/>
    <x v="7"/>
  </r>
  <r>
    <n v="4673"/>
    <s v="https://www.inc.com/profile/carolinas-it"/>
    <s v="Carolinas IT"/>
    <s v="carolinasit.com"/>
    <s v="15.1 Million"/>
    <n v="15100000"/>
    <n v="60.930900000000001"/>
    <s v="IT Services"/>
    <n v="68"/>
    <n v="57"/>
    <e v="#REF!"/>
    <n v="1996"/>
    <n v="1"/>
    <s v="Raleigh, NC"/>
    <s v="Raleigh"/>
    <s v="Raleigh"/>
    <x v="18"/>
  </r>
  <r>
    <n v="4674"/>
    <s v="https://www.inc.com/profile/consolidated-asset-recovery-systems"/>
    <s v="Consolidated Asset Recovery Systems"/>
    <s v="ez-recovery.com"/>
    <s v="53 Million"/>
    <n v="53000000"/>
    <n v="60.930599999999998"/>
    <s v="Software"/>
    <n v="90"/>
    <n v="65"/>
    <e v="#REF!"/>
    <n v="2005"/>
    <n v="8"/>
    <s v="Raleigh, NC"/>
    <s v="Raleigh"/>
    <s v="Raleigh"/>
    <x v="18"/>
  </r>
  <r>
    <n v="4675"/>
    <s v="https://www.inc.com/profile/mdg-connected-solutions"/>
    <s v="MDG Connected Solutions"/>
    <s v="5gstore.com"/>
    <s v="11.3 Million"/>
    <n v="11300000"/>
    <n v="60.9268"/>
    <s v="Telecommunications"/>
    <n v="25"/>
    <n v="15"/>
    <e v="#REF!"/>
    <n v="1988"/>
    <n v="1"/>
    <s v="Chicago"/>
    <s v="Chicago"/>
    <s v="Crystal Lake"/>
    <x v="27"/>
  </r>
  <r>
    <n v="4676"/>
    <s v="https://www.inc.com/profile/park-square-homes"/>
    <s v="Park Square Homes"/>
    <s v="parksquarehomes.com"/>
    <s v="178.7 Million"/>
    <n v="178700000"/>
    <n v="60.902900000000002"/>
    <s v="Construction"/>
    <n v="135"/>
    <n v="90"/>
    <e v="#REF!"/>
    <n v="1984"/>
    <n v="3"/>
    <s v="Orlando, FL"/>
    <s v="Orlando"/>
    <s v="Orlando"/>
    <x v="5"/>
  </r>
  <r>
    <n v="4677"/>
    <s v="https://www.inc.com/profile/benchmark-realty"/>
    <s v="Benchmark Realty"/>
    <s v="benchmarkrealtytn.com"/>
    <s v="64.9 Million"/>
    <n v="64900000.000000007"/>
    <n v="60.814300000000003"/>
    <s v="Real Estate"/>
    <n v="1012"/>
    <n v="485"/>
    <e v="#REF!"/>
    <n v="2006"/>
    <n v="5"/>
    <s v="Nashville"/>
    <s v="Nashville"/>
    <s v="Franklin"/>
    <x v="1"/>
  </r>
  <r>
    <n v="4678"/>
    <s v="https://www.inc.com/profile/bravotech"/>
    <s v="BravoTECH"/>
    <s v="bravotech.com"/>
    <s v="22.8 Million"/>
    <n v="22800000"/>
    <n v="60.811999999999998"/>
    <s v="Human Resources"/>
    <n v="188"/>
    <n v="149"/>
    <e v="#REF!"/>
    <n v="1996"/>
    <n v="3"/>
    <s v="Dallas"/>
    <s v="Dallas"/>
    <s v="Dallas"/>
    <x v="2"/>
  </r>
  <r>
    <n v="4679"/>
    <s v="https://www.inc.com/profile/butters-construction-development"/>
    <s v="Butters Construction &amp; Development"/>
    <s v="butters.com"/>
    <s v="82.6 Million"/>
    <n v="82600000"/>
    <n v="60.811799999999998"/>
    <s v="Real Estate"/>
    <n v="50"/>
    <n v="40"/>
    <e v="#REF!"/>
    <n v="1986"/>
    <n v="1"/>
    <s v="Miami"/>
    <s v="Miami"/>
    <s v="Coconut Creek"/>
    <x v="5"/>
  </r>
  <r>
    <n v="4680"/>
    <s v="https://www.inc.com/profile/xposolutions"/>
    <s v="XpoSolutions"/>
    <s v="myxpos.com"/>
    <s v="8.1 Million"/>
    <n v="8100000"/>
    <n v="60.793500000000002"/>
    <s v="Logistics &amp; Transportation"/>
    <n v="16"/>
    <n v="12"/>
    <e v="#REF!"/>
    <n v="2010"/>
    <n v="4"/>
    <s v="Chicago"/>
    <s v="Chicago"/>
    <s v="Lemont"/>
    <x v="27"/>
  </r>
  <r>
    <n v="4681"/>
    <s v="https://www.inc.com/profile/s-bravo-systems"/>
    <s v="S. Bravo Systems"/>
    <s v="sbravo.com"/>
    <s v="24.4 Million"/>
    <n v="24400000"/>
    <n v="60.753999999999998"/>
    <s v="Manufacturing"/>
    <n v="150"/>
    <n v="115"/>
    <e v="#REF!"/>
    <n v="1987"/>
    <n v="1"/>
    <s v="Los Angeles"/>
    <s v="Los Angeles"/>
    <s v="Commerce"/>
    <x v="9"/>
  </r>
  <r>
    <n v="4682"/>
    <s v="https://www.inc.com/profile/k-parks-consulting"/>
    <s v="K. Parks Consulting"/>
    <s v="kparksconsulting.com"/>
    <s v="3.9 Million"/>
    <n v="3900000"/>
    <n v="60.7438"/>
    <s v="Education"/>
    <n v="7"/>
    <n v="5"/>
    <e v="#REF!"/>
    <n v="2008"/>
    <n v="2"/>
    <s v=""/>
    <s v="-"/>
    <s v="Melbourne"/>
    <x v="5"/>
  </r>
  <r>
    <n v="4683"/>
    <s v="https://www.inc.com/profile/wa-smith-financial-group"/>
    <s v="W.A. Smith Financial Group"/>
    <s v="wasmithfinancial.com"/>
    <s v="4.6 Million"/>
    <n v="4600000"/>
    <n v="60.7395"/>
    <s v="Financial Services"/>
    <n v="17"/>
    <n v="12"/>
    <e v="#REF!"/>
    <n v="2011"/>
    <n v="1"/>
    <s v=""/>
    <s v="-"/>
    <s v="Sandusky"/>
    <x v="8"/>
  </r>
  <r>
    <n v="4684"/>
    <s v="https://www.inc.com/profile/just-ryt-foods"/>
    <s v="Just Ryt Foods"/>
    <s v="amazon.com/giustosapore"/>
    <s v="5.3 Million"/>
    <n v="5300000"/>
    <n v="60.6922"/>
    <s v="Food &amp; Beverage"/>
    <n v="25"/>
    <n v="6"/>
    <e v="#REF!"/>
    <n v="2010"/>
    <n v="3"/>
    <s v="Miami"/>
    <s v="Miami"/>
    <s v="Pompano Beach"/>
    <x v="5"/>
  </r>
  <r>
    <n v="4685"/>
    <s v="https://www.inc.com/profile/van-horn-law-group-pa"/>
    <s v="Van Horn Law Group, PA"/>
    <s v="vanhornlawgroup.com"/>
    <s v="2.5 Million"/>
    <n v="2500000"/>
    <n v="60.680700000000002"/>
    <s v="Consumer Products &amp; Services"/>
    <n v="25"/>
    <n v="15"/>
    <e v="#REF!"/>
    <n v="2009"/>
    <n v="1"/>
    <s v="Miami"/>
    <s v="Miami"/>
    <s v="Fort Lauderdale"/>
    <x v="5"/>
  </r>
  <r>
    <n v="4686"/>
    <s v="https://www.inc.com/profile/five-star-restoration"/>
    <s v="Five Star Restoration"/>
    <s v="fivestarrestoration.com"/>
    <s v="10.6 Million"/>
    <n v="10600000"/>
    <n v="60.674300000000002"/>
    <s v="Construction"/>
    <n v="72"/>
    <n v="42"/>
    <e v="#REF!"/>
    <n v="1989"/>
    <n v="6"/>
    <s v="Sacramento, CA"/>
    <s v="Sacramento"/>
    <s v="Gold River"/>
    <x v="9"/>
  </r>
  <r>
    <n v="4687"/>
    <s v="https://www.inc.com/profile/rapid-response-marketing"/>
    <s v="Rapid Response Marketing"/>
    <s v="rapidresponseonline.com"/>
    <s v="8.6 Million"/>
    <n v="8600000"/>
    <n v="60.667999999999999"/>
    <s v="Advertising &amp; Marketing"/>
    <n v="3"/>
    <n v="4"/>
    <e v="#REF!"/>
    <n v="2000"/>
    <n v="1"/>
    <s v="Las Vegas, NV"/>
    <s v="Las Vegas"/>
    <s v="Las Vegas"/>
    <x v="29"/>
  </r>
  <r>
    <n v="4688"/>
    <s v="https://www.inc.com/profile/grobstein-teeple"/>
    <s v="Grobstein Teeple"/>
    <s v="gtllp.com"/>
    <s v="9.4 Million"/>
    <n v="9400000"/>
    <n v="60.6282"/>
    <s v="Financial Services"/>
    <n v="38"/>
    <n v="24"/>
    <e v="#REF!"/>
    <n v="2012"/>
    <n v="1"/>
    <s v="Los Angeles"/>
    <s v="Los Angeles"/>
    <s v="Woodland Hills"/>
    <x v="9"/>
  </r>
  <r>
    <n v="4689"/>
    <s v="https://www.inc.com/profile/scalefast"/>
    <s v="Scalefast"/>
    <s v="scalefast.com"/>
    <s v="28 Million"/>
    <n v="28000000"/>
    <n v="60.618000000000002"/>
    <s v="Business Products &amp; Services"/>
    <n v="89"/>
    <n v="25"/>
    <e v="#REF!"/>
    <n v="2014"/>
    <n v="2"/>
    <s v="Los Angeles"/>
    <s v="Los Angeles"/>
    <s v="El Segundo"/>
    <x v="9"/>
  </r>
  <r>
    <n v="4690"/>
    <s v="https://www.inc.com/profile/jl-dimensional-services"/>
    <s v="J&amp;L Dimensional Services"/>
    <s v="www,j-ldimensional.com"/>
    <s v="5.8 Million"/>
    <n v="5800000"/>
    <n v="60.552399999999999"/>
    <s v="Manufacturing"/>
    <n v="54"/>
    <n v="43"/>
    <e v="#REF!"/>
    <n v="1990"/>
    <n v="1"/>
    <s v=""/>
    <s v="-"/>
    <s v="La Porte"/>
    <x v="33"/>
  </r>
  <r>
    <n v="4691"/>
    <s v="https://www.inc.com/profile/lss-life-safety-services"/>
    <s v="LSS Life Safety Services"/>
    <s v="lifesafetyservices.com"/>
    <s v="11.7 Million"/>
    <n v="11700000"/>
    <n v="60.514699999999998"/>
    <s v="Business Products &amp; Services"/>
    <n v="100"/>
    <n v="65"/>
    <e v="#REF!"/>
    <n v="2004"/>
    <n v="10"/>
    <s v="Louisville/Jefferson County, KY-IN"/>
    <s v="Louisville/Jefferson County"/>
    <s v="Louisville"/>
    <x v="14"/>
  </r>
  <r>
    <n v="4692"/>
    <s v="https://www.inc.com/profile/cardinal-staffing-services"/>
    <s v="Cardinal Staffing Services"/>
    <s v="cardinalstaffing.com"/>
    <s v="48.9 Million"/>
    <n v="48900000"/>
    <n v="60.511499999999998"/>
    <s v="Human Resources"/>
    <n v="1200"/>
    <n v="800"/>
    <e v="#REF!"/>
    <n v="1994"/>
    <n v="1"/>
    <s v=""/>
    <s v="-"/>
    <s v="Maumee"/>
    <x v="8"/>
  </r>
  <r>
    <n v="4693"/>
    <s v="https://www.inc.com/profile/plumbing-hvac-seo"/>
    <s v="Plumbing &amp; HVAC SEO"/>
    <s v="plumberseo.net"/>
    <s v="4.1 Million"/>
    <n v="4099999.9999999995"/>
    <n v="60.497599999999998"/>
    <s v="Advertising &amp; Marketing"/>
    <n v="28"/>
    <n v="20"/>
    <e v="#REF!"/>
    <n v="2011"/>
    <n v="4"/>
    <s v="Miami"/>
    <s v="Miami"/>
    <s v="Doral"/>
    <x v="5"/>
  </r>
  <r>
    <n v="4694"/>
    <s v="https://www.inc.com/profile/underground-printing"/>
    <s v="Underground Printing"/>
    <s v="undergroundshirts.com"/>
    <s v="28.4 Million"/>
    <n v="28400000"/>
    <n v="60.494100000000003"/>
    <s v="Consumer Products &amp; Services"/>
    <n v="307"/>
    <n v="230"/>
    <e v="#REF!"/>
    <n v="2001"/>
    <n v="9"/>
    <s v="Ann Arbor, MI"/>
    <s v="Ann Arbor"/>
    <s v="Ann Arbor"/>
    <x v="20"/>
  </r>
  <r>
    <n v="4695"/>
    <s v="https://www.inc.com/profile/bridge-partners"/>
    <s v="Bridge Partners"/>
    <s v="http://bridgepartnersconsulting.com"/>
    <s v="50.1 Million"/>
    <n v="50100000"/>
    <n v="60.445599999999999"/>
    <s v="Business Products &amp; Services"/>
    <n v="238"/>
    <n v="162"/>
    <e v="#REF!"/>
    <n v="2007"/>
    <n v="8"/>
    <s v="Seattle"/>
    <s v="Seattle"/>
    <s v="Kirkland"/>
    <x v="11"/>
  </r>
  <r>
    <n v="4696"/>
    <s v="https://www.inc.com/profile/advent-advisory-group"/>
    <s v="Advent Advisory Group"/>
    <s v="adventadvisorygroup.com"/>
    <s v="5.9 Million"/>
    <n v="5900000"/>
    <n v="60.439100000000003"/>
    <s v="Health"/>
    <n v="27"/>
    <n v="20"/>
    <e v="#REF!"/>
    <n v="2007"/>
    <n v="2"/>
    <s v="New York City"/>
    <s v="New York City"/>
    <s v="Northport"/>
    <x v="12"/>
  </r>
  <r>
    <n v="4697"/>
    <s v="https://www.inc.com/profile/total-maintenance-services"/>
    <s v="Total Maintenance Services"/>
    <s v="totalservices.org"/>
    <s v="3.8 Million"/>
    <n v="3800000"/>
    <n v="60.4373"/>
    <s v="Business Products &amp; Services"/>
    <n v="100"/>
    <n v="50"/>
    <e v="#REF!"/>
    <n v="2003"/>
    <n v="3"/>
    <s v="New York City"/>
    <s v="New York City"/>
    <s v="Toms River"/>
    <x v="6"/>
  </r>
  <r>
    <n v="4698"/>
    <s v="https://www.inc.com/profile/improving"/>
    <s v="Improving"/>
    <s v="improving.com"/>
    <s v="68.3 Million"/>
    <n v="68300000"/>
    <n v="60.432299999999998"/>
    <s v="IT Management"/>
    <n v="390"/>
    <n v="286"/>
    <e v="#REF!"/>
    <n v="2007"/>
    <n v="10"/>
    <s v="Dallas"/>
    <s v="Dallas"/>
    <s v="Plano"/>
    <x v="2"/>
  </r>
  <r>
    <n v="4699"/>
    <s v="https://www.inc.com/profile/corefact"/>
    <s v="Corefact"/>
    <s v="corefact.com"/>
    <s v="19.3 Million"/>
    <n v="19300000"/>
    <n v="60.4161"/>
    <s v="Advertising &amp; Marketing"/>
    <n v="82"/>
    <n v="46"/>
    <e v="#REF!"/>
    <n v="2005"/>
    <n v="4"/>
    <s v="San Francisco"/>
    <s v="San Francisco"/>
    <s v="Hayward"/>
    <x v="9"/>
  </r>
  <r>
    <n v="4700"/>
    <s v="https://www.inc.com/profile/express-corporate-housing"/>
    <s v="Express Corporate Housing"/>
    <s v="expresscorporatehousing.com"/>
    <s v="31.4 Million"/>
    <n v="31400000"/>
    <n v="60.3996"/>
    <s v="Travel &amp; Hospitality"/>
    <n v="45"/>
    <n v="24"/>
    <e v="#REF!"/>
    <n v="2008"/>
    <n v="2"/>
    <s v="Houston"/>
    <s v="Houston"/>
    <s v="Houston"/>
    <x v="2"/>
  </r>
  <r>
    <n v="4701"/>
    <s v="https://www.inc.com/profile/any-lab-test-now"/>
    <s v="Any Lab Test Now"/>
    <s v="anylabtestnow.com"/>
    <s v="4.3 Million"/>
    <n v="4300000"/>
    <n v="60.386800000000001"/>
    <s v="Health"/>
    <n v="36"/>
    <n v="21"/>
    <e v="#REF!"/>
    <n v="2007"/>
    <n v="2"/>
    <s v="Atlanta"/>
    <s v="Atlanta"/>
    <s v="Woodstock"/>
    <x v="13"/>
  </r>
  <r>
    <n v="4702"/>
    <s v="https://www.inc.com/profile/monster-technology"/>
    <s v="Monster Technology"/>
    <s v="monstertechnology.net"/>
    <s v="4.5 Million"/>
    <n v="4500000"/>
    <n v="60.346200000000003"/>
    <s v="Business Products &amp; Services"/>
    <n v="15"/>
    <n v="8"/>
    <e v="#REF!"/>
    <n v="2012"/>
    <n v="3"/>
    <s v="Los Angeles"/>
    <s v="Los Angeles"/>
    <s v="Lawndale"/>
    <x v="9"/>
  </r>
  <r>
    <n v="4703"/>
    <s v="https://www.inc.com/profile/reliable-pharmaceutical-returns"/>
    <s v="Reliable Pharmaceutical Returns"/>
    <s v="rpreturns.com"/>
    <s v="2.5 Million"/>
    <n v="2500000"/>
    <n v="60.330800000000004"/>
    <s v="Health"/>
    <n v="9"/>
    <n v="5"/>
    <e v="#REF!"/>
    <n v="2007"/>
    <n v="1"/>
    <s v="Nashville"/>
    <s v="Nashville"/>
    <s v="Nashville"/>
    <x v="1"/>
  </r>
  <r>
    <n v="4704"/>
    <s v="https://www.inc.com/profile/smoothie-king"/>
    <s v="Smoothie King"/>
    <s v="smoothiekingfranchise.com"/>
    <s v="49.3 Million"/>
    <n v="49300000"/>
    <n v="60.282800000000002"/>
    <s v="Food &amp; Beverage"/>
    <n v="101"/>
    <n v="24"/>
    <e v="#REF!"/>
    <n v="1973"/>
    <n v="1"/>
    <s v="New Orleans"/>
    <s v="New Orleans"/>
    <s v="Dallas"/>
    <x v="2"/>
  </r>
  <r>
    <n v="4705"/>
    <s v="https://www.inc.com/profile/access-physical-therapy"/>
    <s v="Access Physical Therapy"/>
    <s v="accessphysicaltherapywellness.com"/>
    <s v="22.1 Million"/>
    <n v="22100000"/>
    <n v="60.254899999999999"/>
    <s v="Health"/>
    <n v="367"/>
    <n v="223"/>
    <e v="#REF!"/>
    <n v="2003"/>
    <n v="1"/>
    <s v=""/>
    <s v="-"/>
    <s v="Campbell Hall"/>
    <x v="12"/>
  </r>
  <r>
    <n v="4706"/>
    <s v="https://www.inc.com/profile/exhibitus"/>
    <s v="Exhibitus"/>
    <s v="exhibitus.com"/>
    <s v="33.1 Million"/>
    <n v="33100000"/>
    <n v="60.194299999999998"/>
    <s v="Advertising &amp; Marketing"/>
    <n v="120"/>
    <n v="80"/>
    <e v="#REF!"/>
    <n v="1994"/>
    <n v="3"/>
    <s v="Atlanta"/>
    <s v="Atlanta"/>
    <s v="Tucker"/>
    <x v="13"/>
  </r>
  <r>
    <n v="4707"/>
    <s v="https://www.inc.com/profile/scrimmage"/>
    <s v="Scrimmage"/>
    <s v="http://wescrimmage.com"/>
    <s v="4.4 Million"/>
    <n v="4400000"/>
    <n v="60.175400000000003"/>
    <s v="Software"/>
    <n v="24"/>
    <n v="12"/>
    <e v="#REF!"/>
    <n v="2010"/>
    <n v="2"/>
    <s v="Minneapolis"/>
    <s v="Minneapolis"/>
    <s v="Minneapolis"/>
    <x v="22"/>
  </r>
  <r>
    <n v="4708"/>
    <s v="https://www.inc.com/profile/athaco"/>
    <s v="Athaco"/>
    <s v="mainstreetsigns.net"/>
    <s v="2.6 Million"/>
    <n v="2600000"/>
    <n v="60.169899999999998"/>
    <s v="Manufacturing"/>
    <n v="22"/>
    <n v="10"/>
    <e v="#REF!"/>
    <n v="1999"/>
    <n v="1"/>
    <s v="Inland Empire, CA"/>
    <s v="Inland Empire"/>
    <s v="Ontario"/>
    <x v="9"/>
  </r>
  <r>
    <n v="4709"/>
    <s v="https://www.inc.com/profile/the-garland-company"/>
    <s v="The Garland Company"/>
    <s v="garlandco.com"/>
    <s v="738.2 Million"/>
    <n v="738200000"/>
    <n v="60.151000000000003"/>
    <s v="Manufacturing"/>
    <n v="1269"/>
    <n v="792"/>
    <e v="#REF!"/>
    <n v="1895"/>
    <n v="9"/>
    <s v="Cleveland"/>
    <s v="Cleveland"/>
    <s v="Cleveland"/>
    <x v="8"/>
  </r>
  <r>
    <n v="4710"/>
    <s v="https://www.inc.com/profile/md-connect"/>
    <s v="MD Connect"/>
    <s v="mdconnectinc.com"/>
    <s v="7.2 Million"/>
    <n v="7200000"/>
    <n v="60.098599999999998"/>
    <s v="Advertising &amp; Marketing"/>
    <n v="22"/>
    <n v="15"/>
    <e v="#REF!"/>
    <n v="2008"/>
    <n v="7"/>
    <s v="Boston"/>
    <s v="Boston"/>
    <s v="Waltham"/>
    <x v="24"/>
  </r>
  <r>
    <n v="4711"/>
    <s v="https://www.inc.com/profile/4-walls"/>
    <s v="4 Walls"/>
    <s v="respage.com"/>
    <s v="3.7 Million"/>
    <n v="3700000"/>
    <n v="60.054400000000001"/>
    <s v="Advertising &amp; Marketing"/>
    <n v="34"/>
    <n v="34"/>
    <e v="#REF!"/>
    <n v="2002"/>
    <n v="2"/>
    <s v="Philadelphia"/>
    <s v="Philadelphia"/>
    <s v="Narberth"/>
    <x v="4"/>
  </r>
  <r>
    <n v="4712"/>
    <s v="https://www.inc.com/profile/radiant-plumbing-air-conditioning"/>
    <s v="Radiant Plumbing &amp; Air Conditioning"/>
    <s v="radiantplumbing.com"/>
    <s v="12.5 Million"/>
    <n v="12500000"/>
    <n v="60.043599999999998"/>
    <s v="Consumer Products &amp; Services"/>
    <n v="82"/>
    <n v="46"/>
    <e v="#REF!"/>
    <n v="1999"/>
    <n v="1"/>
    <s v="Austin"/>
    <s v="Austin"/>
    <s v="Austin"/>
    <x v="2"/>
  </r>
  <r>
    <n v="4713"/>
    <s v="https://www.inc.com/profile/medicus-healthcare-solutions"/>
    <s v="Medicus Healthcare Solutions"/>
    <s v="medicushcs.com"/>
    <s v="193.3 Million"/>
    <n v="193300000"/>
    <n v="60.0349"/>
    <s v="Health"/>
    <n v="310"/>
    <n v="211"/>
    <e v="#REF!"/>
    <n v="2014"/>
    <n v="4"/>
    <s v="Boston"/>
    <s v="Boston"/>
    <s v="Windham"/>
    <x v="31"/>
  </r>
  <r>
    <n v="4714"/>
    <s v="https://www.inc.com/profile/nassau-national-cable"/>
    <s v="Nassau National Cable"/>
    <s v="http://nassaunationalcable.com"/>
    <s v="11 Million"/>
    <n v="11000000"/>
    <n v="59.993400000000001"/>
    <s v="Business Products &amp; Services"/>
    <n v="30"/>
    <n v="6"/>
    <e v="#REF!"/>
    <n v="0"/>
    <n v="6"/>
    <s v="New York City"/>
    <s v="New York City"/>
    <s v="GREAT NECK"/>
    <x v="12"/>
  </r>
  <r>
    <n v="4715"/>
    <s v="https://www.inc.com/profile/duvals-fresh-local-seafood"/>
    <s v="Duval's Fresh. Local. Seafood."/>
    <s v="duvalsfls.com"/>
    <s v="2.6 Million"/>
    <n v="2600000"/>
    <n v="59.991199999999999"/>
    <s v="Food &amp; Beverage"/>
    <n v="34"/>
    <n v="27"/>
    <e v="#REF!"/>
    <n v="2011"/>
    <n v="2"/>
    <s v="Sarasota-Bradenton-Venice, FL"/>
    <s v="Sarasota-Bradenton-Venice"/>
    <s v="Sarasota"/>
    <x v="5"/>
  </r>
  <r>
    <n v="4716"/>
    <s v="https://www.inc.com/profile/leigh-marcus-properties"/>
    <s v="Leigh Marcus | @properties"/>
    <s v="http://leighmarcus.com"/>
    <s v="2.8 Million"/>
    <n v="2800000"/>
    <n v="59.955100000000002"/>
    <s v="Real Estate"/>
    <n v="4"/>
    <n v="7"/>
    <e v="#REF!"/>
    <n v="2004"/>
    <n v="2"/>
    <s v="Chicago"/>
    <s v="Chicago"/>
    <s v="Chicago"/>
    <x v="27"/>
  </r>
  <r>
    <n v="4717"/>
    <s v="https://www.inc.com/profile/dimensional-innovations"/>
    <s v="Dimensional Innovations"/>
    <s v="dimin.com"/>
    <s v="37.6 Million"/>
    <n v="37600000"/>
    <n v="59.943899999999999"/>
    <s v="Business Products &amp; Services"/>
    <n v="225"/>
    <n v="158"/>
    <e v="#REF!"/>
    <n v="1993"/>
    <n v="5"/>
    <s v="Kansas City, MO-KS"/>
    <s v="Kansas City"/>
    <s v="Overland Park"/>
    <x v="26"/>
  </r>
  <r>
    <n v="4718"/>
    <s v="https://www.inc.com/profile/united-services-group"/>
    <s v="United Services Group"/>
    <s v="united-services.com"/>
    <s v="12.5 Million"/>
    <n v="12500000"/>
    <n v="59.919499999999999"/>
    <s v="Construction"/>
    <n v="156"/>
    <n v="100"/>
    <e v="#REF!"/>
    <n v="2015"/>
    <n v="1"/>
    <s v="Charlotte"/>
    <s v="Charlotte"/>
    <s v="Charlotte"/>
    <x v="18"/>
  </r>
  <r>
    <n v="4719"/>
    <s v="https://www.inc.com/profile/mgx-copy"/>
    <s v="MGX Copy"/>
    <s v="mgxcopy.com"/>
    <s v="8.2 Million"/>
    <n v="8199999.9999999991"/>
    <n v="59.861499999999999"/>
    <s v="Business Products &amp; Services"/>
    <n v="55"/>
    <n v="35"/>
    <e v="#REF!"/>
    <n v="2010"/>
    <n v="4"/>
    <s v="San Diego"/>
    <s v="San Diego"/>
    <s v="San Diego"/>
    <x v="9"/>
  </r>
  <r>
    <n v="4720"/>
    <s v="https://www.inc.com/profile/well-crafted-wine-beverage"/>
    <s v="Well Crafted Wine &amp; Beverage"/>
    <s v="wellcraftedbeverage.com"/>
    <s v="2.6 Million"/>
    <n v="2600000"/>
    <n v="59.840899999999998"/>
    <s v="Food &amp; Beverage"/>
    <n v="13"/>
    <n v="7"/>
    <e v="#REF!"/>
    <n v="2010"/>
    <n v="1"/>
    <s v="Washington, DC"/>
    <s v="Washington"/>
    <s v="Manassas"/>
    <x v="7"/>
  </r>
  <r>
    <n v="4721"/>
    <s v="https://www.inc.com/profile/intelligent-logistics"/>
    <s v="Intelligent Logistics"/>
    <s v="inlogistics.com"/>
    <s v="29.2 Million"/>
    <n v="29200000"/>
    <n v="59.7791"/>
    <s v="Logistics &amp; Transportation"/>
    <n v="76"/>
    <n v="55"/>
    <e v="#REF!"/>
    <n v="2002"/>
    <n v="11"/>
    <s v="Austin"/>
    <s v="Austin"/>
    <s v="Austin"/>
    <x v="2"/>
  </r>
  <r>
    <n v="4722"/>
    <s v="https://www.inc.com/profile/quaker-window-products"/>
    <s v="Quaker Window Products"/>
    <s v="quakerwindows.com"/>
    <s v="155.5 Million"/>
    <n v="155500000"/>
    <n v="59.7682"/>
    <s v="Manufacturing"/>
    <n v="1020"/>
    <n v="580"/>
    <e v="#REF!"/>
    <n v="1949"/>
    <n v="1"/>
    <s v=""/>
    <s v="-"/>
    <s v="Freeburg"/>
    <x v="32"/>
  </r>
  <r>
    <n v="4723"/>
    <s v="https://www.inc.com/profile/3nom"/>
    <s v="3nom"/>
    <s v="3nom.com"/>
    <s v="4.2 Million"/>
    <n v="4200000"/>
    <n v="59.746299999999998"/>
    <s v="IT Services"/>
    <n v="20"/>
    <n v="14"/>
    <e v="#REF!"/>
    <n v="2005"/>
    <n v="2"/>
    <s v="New York City"/>
    <s v="New York City"/>
    <s v="Teaneck"/>
    <x v="6"/>
  </r>
  <r>
    <n v="4724"/>
    <s v="https://www.inc.com/profile/netropole"/>
    <s v="Netropole"/>
    <s v="netropole.com"/>
    <s v="2 Million"/>
    <n v="2000000"/>
    <n v="59.740200000000002"/>
    <s v="IT Services"/>
    <n v="11"/>
    <n v="7"/>
    <e v="#REF!"/>
    <n v="1994"/>
    <n v="1"/>
    <s v=""/>
    <s v="-"/>
    <s v="Portland"/>
    <x v="40"/>
  </r>
  <r>
    <n v="4725"/>
    <s v="https://www.inc.com/profile/northstar-restoration-services"/>
    <s v="NorthStar Restoration Services"/>
    <s v="northstarrestorationservices.com"/>
    <s v="3.3 Million"/>
    <n v="3300000"/>
    <n v="59.725499999999997"/>
    <s v="Construction"/>
    <n v="31"/>
    <n v="22"/>
    <e v="#REF!"/>
    <n v="2011"/>
    <n v="1"/>
    <s v=""/>
    <s v="-"/>
    <s v="Wausau"/>
    <x v="19"/>
  </r>
  <r>
    <n v="4726"/>
    <s v="https://www.inc.com/profile/scisafe"/>
    <s v="SciSafe"/>
    <s v="scisafe.com"/>
    <s v="4.2 Million"/>
    <n v="4200000"/>
    <n v="59.716999999999999"/>
    <s v="Health"/>
    <n v="20"/>
    <n v="7"/>
    <e v="#REF!"/>
    <n v="2010"/>
    <n v="2"/>
    <s v="New York City"/>
    <s v="New York City"/>
    <s v="Cranbury"/>
    <x v="6"/>
  </r>
  <r>
    <n v="4727"/>
    <s v="https://www.inc.com/profile/zipline-logistics"/>
    <s v="Zipline Logistics"/>
    <s v="ziplinelogistics.com"/>
    <s v="49 Million"/>
    <n v="49000000"/>
    <n v="59.6952"/>
    <s v="Logistics &amp; Transportation"/>
    <n v="60"/>
    <n v="40"/>
    <e v="#REF!"/>
    <n v="2007"/>
    <n v="8"/>
    <s v="Columbus, OH"/>
    <s v="Columbus"/>
    <s v="Columbus"/>
    <x v="8"/>
  </r>
  <r>
    <n v="4728"/>
    <s v="https://www.inc.com/profile/intellifarms"/>
    <s v="Intellifarms"/>
    <s v="intellifarms.com"/>
    <s v="13.5 Million"/>
    <n v="13500000"/>
    <n v="59.690600000000003"/>
    <s v="Engineering"/>
    <n v="70"/>
    <n v="55"/>
    <e v="#REF!"/>
    <n v="2008"/>
    <n v="5"/>
    <s v="Kansas City, MO-KS"/>
    <s v="Kansas City"/>
    <s v="Garden City"/>
    <x v="32"/>
  </r>
  <r>
    <n v="4729"/>
    <s v="https://www.inc.com/profile/neostek"/>
    <s v="Neostek"/>
    <s v="http://neostek.com"/>
    <s v="5.6 Million"/>
    <n v="5600000"/>
    <n v="59.596400000000003"/>
    <s v="Government Services"/>
    <n v="40"/>
    <n v="18"/>
    <e v="#REF!"/>
    <n v="2010"/>
    <n v="4"/>
    <s v="Washington, DC"/>
    <s v="Washington"/>
    <s v="Arlington"/>
    <x v="7"/>
  </r>
  <r>
    <n v="4730"/>
    <s v="https://www.inc.com/profile/dciny"/>
    <s v="Dciny"/>
    <s v="http://dciny.org"/>
    <s v="7.9 Million"/>
    <n v="7900000"/>
    <n v="59.591700000000003"/>
    <s v="Media"/>
    <n v="22"/>
    <n v="20"/>
    <e v="#REF!"/>
    <n v="2007"/>
    <n v="5"/>
    <s v="New York City"/>
    <s v="New York City"/>
    <s v="New York"/>
    <x v="12"/>
  </r>
  <r>
    <n v="4731"/>
    <s v="https://www.inc.com/profile/arservices"/>
    <s v="ARServices"/>
    <s v="arslimited.com"/>
    <s v="17 Million"/>
    <n v="17000000"/>
    <n v="59.581800000000001"/>
    <s v="Government Services"/>
    <n v="105"/>
    <n v="93"/>
    <e v="#REF!"/>
    <n v="2003"/>
    <n v="5"/>
    <s v="Washington, DC"/>
    <s v="Washington"/>
    <s v="Alexandria"/>
    <x v="7"/>
  </r>
  <r>
    <n v="4732"/>
    <s v="https://www.inc.com/profile/black-clover-enterprises"/>
    <s v="Black Clover Enterprises"/>
    <s v="blackcloverusa.com"/>
    <s v="12.8 Million"/>
    <n v="12800000"/>
    <n v="59.549900000000001"/>
    <s v="Consumer Products &amp; Services"/>
    <n v="26"/>
    <n v="20"/>
    <e v="#REF!"/>
    <n v="2008"/>
    <n v="5"/>
    <s v="Salt Lake City"/>
    <s v="Salt Lake City"/>
    <s v="DRAPER"/>
    <x v="16"/>
  </r>
  <r>
    <n v="4733"/>
    <s v="https://www.inc.com/profile/redtail-technology"/>
    <s v="Redtail Technology"/>
    <s v="corporate.redtailtechnology.com"/>
    <s v="17.6 Million"/>
    <n v="17600000"/>
    <n v="59.536999999999999"/>
    <s v="Software"/>
    <n v="105"/>
    <n v="93"/>
    <e v="#REF!"/>
    <n v="2003"/>
    <n v="7"/>
    <s v="Sacramento, CA"/>
    <s v="Sacramento"/>
    <s v="Sacramento"/>
    <x v="9"/>
  </r>
  <r>
    <n v="4734"/>
    <s v="https://www.inc.com/profile/quality-mobile-home-services"/>
    <s v="Quality Mobile Home Services"/>
    <s v="callquality.com"/>
    <s v="4.6 Million"/>
    <n v="4600000"/>
    <n v="59.517699999999998"/>
    <s v="Construction"/>
    <n v="45"/>
    <n v="25"/>
    <e v="#REF!"/>
    <n v="2013"/>
    <n v="3"/>
    <s v="Inland Empire, CA"/>
    <s v="Inland Empire"/>
    <s v="Lake Elsinore"/>
    <x v="9"/>
  </r>
  <r>
    <n v="4735"/>
    <s v="https://www.inc.com/profile/list-partners"/>
    <s v="List Partners"/>
    <s v="listpartnersllc.com"/>
    <s v="20 Million"/>
    <n v="20000000"/>
    <n v="59.508899999999997"/>
    <s v="Advertising &amp; Marketing"/>
    <n v="111"/>
    <n v="46"/>
    <e v="#REF!"/>
    <n v="1995"/>
    <n v="7"/>
    <s v="Atlanta"/>
    <s v="Atlanta"/>
    <s v="Atlanta"/>
    <x v="13"/>
  </r>
  <r>
    <n v="4736"/>
    <s v="https://www.inc.com/profile/ben-kinney-companies"/>
    <s v="Ben Kinney Companies"/>
    <s v="http://benkinneycompanies.com"/>
    <s v="113.3 Million"/>
    <n v="113300000"/>
    <n v="59.4968"/>
    <s v="Real Estate"/>
    <n v="30"/>
    <n v="20"/>
    <e v="#REF!"/>
    <n v="2009"/>
    <n v="4"/>
    <s v=""/>
    <s v="-"/>
    <s v="Bellingham"/>
    <x v="11"/>
  </r>
  <r>
    <n v="4737"/>
    <s v="https://www.inc.com/profile/applied-imaging"/>
    <s v="Applied Imaging"/>
    <s v="appliedimaging.com"/>
    <s v="91.8 Million"/>
    <n v="91800000"/>
    <n v="59.477899999999998"/>
    <s v="Business Products &amp; Services"/>
    <n v="401"/>
    <n v="241"/>
    <e v="#REF!"/>
    <n v="1987"/>
    <n v="1"/>
    <s v=""/>
    <s v="-"/>
    <s v="Grand Rapids"/>
    <x v="20"/>
  </r>
  <r>
    <n v="4738"/>
    <s v="https://www.inc.com/profile/orthopedic-motion"/>
    <s v="Orthopedic Motion"/>
    <s v="orthopedicmotion.com"/>
    <s v="2.9 Million"/>
    <n v="2900000"/>
    <n v="59.477899999999998"/>
    <s v="Health"/>
    <n v="12"/>
    <n v="15"/>
    <e v="#REF!"/>
    <n v="1993"/>
    <n v="1"/>
    <s v="Las Vegas, NV"/>
    <s v="Las Vegas"/>
    <s v="Las Vegas"/>
    <x v="29"/>
  </r>
  <r>
    <n v="4739"/>
    <s v="https://www.inc.com/profile/windhaven-insurance"/>
    <s v="Windhaven Insurance"/>
    <s v="windhaven.com"/>
    <s v="427.6 Million"/>
    <n v="427600000"/>
    <n v="59.448099999999997"/>
    <s v="Insurance"/>
    <n v="700"/>
    <n v="410"/>
    <e v="#REF!"/>
    <n v="2004"/>
    <n v="4"/>
    <s v="Miami"/>
    <s v="Miami"/>
    <s v="Miami"/>
    <x v="5"/>
  </r>
  <r>
    <n v="4740"/>
    <s v="https://www.inc.com/profile/advice-media"/>
    <s v="Advice Media"/>
    <s v="advicemedia.com"/>
    <s v="11.8 Million"/>
    <n v="11800000"/>
    <n v="59.424999999999997"/>
    <s v="Advertising &amp; Marketing"/>
    <n v="70"/>
    <n v="25"/>
    <e v="#REF!"/>
    <n v="2008"/>
    <n v="4"/>
    <s v="Salt Lake City"/>
    <s v="Salt Lake City"/>
    <s v="Park CIty"/>
    <x v="16"/>
  </r>
  <r>
    <n v="4741"/>
    <s v="https://www.inc.com/profile/seam-group"/>
    <s v="SEAM Group"/>
    <s v="seamgroup.com"/>
    <s v="37.8 Million"/>
    <n v="37800000"/>
    <n v="59.367100000000001"/>
    <s v="Business Products &amp; Services"/>
    <n v="230"/>
    <n v="185"/>
    <e v="#REF!"/>
    <n v="1993"/>
    <n v="1"/>
    <s v="Indianapolis, IN"/>
    <s v="Indianapolis"/>
    <s v="Indianapolis"/>
    <x v="33"/>
  </r>
  <r>
    <n v="4742"/>
    <s v="https://www.inc.com/profile/studio-movie-grill"/>
    <s v="Studio Movie Grill"/>
    <s v="studiomoviegrill.com"/>
    <s v="257.2 Million"/>
    <n v="257200000"/>
    <n v="59.363300000000002"/>
    <s v="Food &amp; Beverage"/>
    <n v="5350"/>
    <n v="3375"/>
    <e v="#REF!"/>
    <n v="1998"/>
    <n v="4"/>
    <s v="Dallas"/>
    <s v="Dallas"/>
    <s v="Dallas"/>
    <x v="2"/>
  </r>
  <r>
    <n v="4743"/>
    <s v="https://www.inc.com/profile/actenviro"/>
    <s v="ACTenviro"/>
    <s v="actenviro.com"/>
    <s v="82.9 Million"/>
    <n v="82900000"/>
    <n v="59.356299999999997"/>
    <s v="Construction"/>
    <n v="371"/>
    <n v="237"/>
    <e v="#REF!"/>
    <n v="2000"/>
    <n v="10"/>
    <s v="San Jose"/>
    <s v="San Jose"/>
    <s v="San Jose"/>
    <x v="9"/>
  </r>
  <r>
    <n v="4744"/>
    <s v="https://www.inc.com/profile/imperial-lighting-maintenance-company"/>
    <s v="Imperial Lighting Maintenance Company"/>
    <s v="imperiallighting.com"/>
    <s v="12.5 Million"/>
    <n v="12500000"/>
    <n v="59.353099999999998"/>
    <s v="Business Products &amp; Services"/>
    <n v="52"/>
    <n v="35"/>
    <e v="#REF!"/>
    <n v="1973"/>
    <n v="1"/>
    <s v="Chicago"/>
    <s v="Chicago"/>
    <s v="Chicago"/>
    <x v="27"/>
  </r>
  <r>
    <n v="4745"/>
    <s v="https://www.inc.com/profile/nexus-systems"/>
    <s v="Nexus Systems"/>
    <s v="nexussystems.com"/>
    <s v="13.3 Million"/>
    <n v="13300000"/>
    <n v="59.327500000000001"/>
    <s v="Software"/>
    <n v="101"/>
    <n v="70"/>
    <e v="#REF!"/>
    <n v="1999"/>
    <n v="7"/>
    <s v="Washington, DC"/>
    <s v="Washington"/>
    <s v="Falls Church"/>
    <x v="7"/>
  </r>
  <r>
    <n v="4746"/>
    <s v="https://www.inc.com/profile/program-productions"/>
    <s v="Program Productions"/>
    <s v="programproductions.com"/>
    <s v="61.4 Million"/>
    <n v="61400000"/>
    <n v="59.296399999999998"/>
    <s v="Media"/>
    <n v="5799"/>
    <n v="4537"/>
    <e v="#REF!"/>
    <n v="1995"/>
    <n v="13"/>
    <s v="Chicago"/>
    <s v="Chicago"/>
    <s v="Lombard"/>
    <x v="27"/>
  </r>
  <r>
    <n v="4747"/>
    <s v="https://www.inc.com/profile/shopperschoicecom-dba-bbqguys"/>
    <s v="ShoppersChoice.com dba BBQGuys"/>
    <s v="bbqguys.com"/>
    <s v="113.5 Million"/>
    <n v="113500000"/>
    <n v="59.296300000000002"/>
    <s v="Consumer Products &amp; Services"/>
    <n v="244"/>
    <n v="140"/>
    <e v="#REF!"/>
    <n v="1998"/>
    <n v="1"/>
    <s v="Baton Rouge, LA"/>
    <s v="Baton Rouge"/>
    <s v="Baton Rouge"/>
    <x v="38"/>
  </r>
  <r>
    <n v="4748"/>
    <s v="https://www.inc.com/profile/plastic-molding-technology"/>
    <s v="Plastic Molding Technology"/>
    <s v="http://pmtinc.com"/>
    <s v="24.2 Million"/>
    <n v="24200000"/>
    <n v="59.279400000000003"/>
    <s v="Manufacturing"/>
    <n v="114"/>
    <n v="94"/>
    <e v="#REF!"/>
    <n v="1973"/>
    <n v="1"/>
    <s v=""/>
    <s v="-"/>
    <s v="EL PASO"/>
    <x v="2"/>
  </r>
  <r>
    <n v="4749"/>
    <s v="https://www.inc.com/profile/l-squared-engineering"/>
    <s v="L Squared Engineering"/>
    <s v="l2engineering.com"/>
    <s v="2.7 Million"/>
    <n v="2700000"/>
    <n v="59.252499999999998"/>
    <s v="Engineering"/>
    <n v="12"/>
    <n v="8"/>
    <e v="#REF!"/>
    <n v="2011"/>
    <n v="1"/>
    <s v="Houston"/>
    <s v="Houston"/>
    <s v="Montgomery"/>
    <x v="2"/>
  </r>
  <r>
    <n v="4750"/>
    <s v="https://www.inc.com/profile/monkee-boy-web-design"/>
    <s v="Monkee-Boy Web Design"/>
    <s v="monkee-boy.com"/>
    <s v="2.3 Million"/>
    <n v="2300000"/>
    <n v="59.249600000000001"/>
    <s v="Advertising &amp; Marketing"/>
    <n v="17"/>
    <n v="14"/>
    <e v="#REF!"/>
    <n v="1998"/>
    <n v="1"/>
    <s v="Austin"/>
    <s v="Austin"/>
    <s v="Austin"/>
    <x v="2"/>
  </r>
  <r>
    <n v="4751"/>
    <s v="https://www.inc.com/profile/crown-coverings"/>
    <s v="Crown Coverings"/>
    <s v="crowncoverings.com"/>
    <s v="2.6 Million"/>
    <n v="2600000"/>
    <n v="59.246600000000001"/>
    <s v="Construction"/>
    <n v="16"/>
    <n v="6"/>
    <e v="#REF!"/>
    <n v="2011"/>
    <n v="1"/>
    <s v="Chicago"/>
    <s v="Chicago"/>
    <s v="Roselle"/>
    <x v="27"/>
  </r>
  <r>
    <n v="4752"/>
    <s v="https://www.inc.com/profile/jones-therapy-services"/>
    <s v="Jones Therapy Services"/>
    <s v="jonestherapyservices.com"/>
    <s v="3.8 Million"/>
    <n v="3800000"/>
    <n v="59.206499999999998"/>
    <s v="Health"/>
    <n v="79"/>
    <n v="50"/>
    <e v="#REF!"/>
    <n v="2009"/>
    <n v="4"/>
    <s v="Nashville"/>
    <s v="Nashville"/>
    <s v="Franklin"/>
    <x v="1"/>
  </r>
  <r>
    <n v="4753"/>
    <s v="https://www.inc.com/profile/royal-interpack-group-usa"/>
    <s v="Royal Interpack Group USA"/>
    <s v="royalinterpackusa.com"/>
    <s v="37.3 Million"/>
    <n v="37300000"/>
    <n v="59.196800000000003"/>
    <s v="Manufacturing"/>
    <n v="97"/>
    <n v="62"/>
    <e v="#REF!"/>
    <n v="2011"/>
    <n v="1"/>
    <s v="Inland Empire, CA"/>
    <s v="Inland Empire"/>
    <s v="RIVERSIDE"/>
    <x v="9"/>
  </r>
  <r>
    <n v="4754"/>
    <s v="https://www.inc.com/profile/harmonics-consulting"/>
    <s v="Harmonics Consulting"/>
    <s v="harmonicsconsulting.com"/>
    <s v="4.5 Million"/>
    <n v="4500000"/>
    <n v="59.1462"/>
    <s v="Government Services"/>
    <n v="20"/>
    <n v="12"/>
    <e v="#REF!"/>
    <n v="2013"/>
    <n v="1"/>
    <s v="Washington, DC"/>
    <s v="Washington"/>
    <s v="Fairfax"/>
    <x v="7"/>
  </r>
  <r>
    <n v="4755"/>
    <s v="https://www.inc.com/profile/spacebound"/>
    <s v="SpaceBound"/>
    <s v="spacebound.com"/>
    <s v="62.2 Million"/>
    <n v="62200000"/>
    <n v="59.131799999999998"/>
    <s v="Retail"/>
    <n v="47"/>
    <n v="38"/>
    <e v="#REF!"/>
    <n v="1987"/>
    <n v="5"/>
    <s v=""/>
    <s v="-"/>
    <s v="Lagrange"/>
    <x v="8"/>
  </r>
  <r>
    <n v="4756"/>
    <s v="https://www.inc.com/profile/schneller-and-knochelmann-plumbing-heating-and-air"/>
    <s v="Schneller and Knochelmann Plumbing Heating and Air"/>
    <s v="schnellerair.com"/>
    <s v="10.7 Million"/>
    <n v="10700000"/>
    <n v="59.094200000000001"/>
    <s v="Consumer Products &amp; Services"/>
    <n v="59"/>
    <n v="29"/>
    <e v="#REF!"/>
    <n v="1928"/>
    <n v="2"/>
    <s v="Cincinnati"/>
    <s v="Cincinnati"/>
    <s v="Cincinnati"/>
    <x v="8"/>
  </r>
  <r>
    <n v="4757"/>
    <s v="https://www.inc.com/profile/multilingual-connections"/>
    <s v="Multilingual Connections"/>
    <s v="multilingualconnections.com"/>
    <s v="2.6 Million"/>
    <n v="2600000"/>
    <n v="59.050400000000003"/>
    <s v="Business Products &amp; Services"/>
    <n v="19"/>
    <n v="13"/>
    <e v="#REF!"/>
    <n v="2005"/>
    <n v="1"/>
    <s v="Chicago"/>
    <s v="Chicago"/>
    <s v="Evanston"/>
    <x v="27"/>
  </r>
  <r>
    <n v="4758"/>
    <s v="https://www.inc.com/profile/image-systems"/>
    <s v="Image Systems"/>
    <s v="isbscorp.com"/>
    <s v="9.7 Million"/>
    <n v="9700000"/>
    <n v="59.040100000000002"/>
    <s v="Business Products &amp; Services"/>
    <n v="60"/>
    <n v="30"/>
    <e v="#REF!"/>
    <n v="2005"/>
    <n v="2"/>
    <s v="Chicago"/>
    <s v="Chicago"/>
    <s v="Elk Grove Village"/>
    <x v="27"/>
  </r>
  <r>
    <n v="4759"/>
    <s v="https://www.inc.com/profile/universal-plant-services"/>
    <s v="Universal Plant Services"/>
    <s v="universalplant.com"/>
    <s v="522.6 Million"/>
    <n v="522600000"/>
    <n v="59.032899999999998"/>
    <s v="Construction"/>
    <n v="2336"/>
    <n v="1579"/>
    <e v="#REF!"/>
    <n v="1986"/>
    <n v="8"/>
    <s v="Houston"/>
    <s v="Houston"/>
    <s v="Deer Park"/>
    <x v="2"/>
  </r>
  <r>
    <n v="4760"/>
    <s v="https://www.inc.com/profile/boston-government-services"/>
    <s v="Boston Government Services"/>
    <s v="http://bgs-llc.com"/>
    <s v="15.2 Million"/>
    <n v="15200000"/>
    <n v="59.0137"/>
    <s v="Government Services"/>
    <n v="68"/>
    <n v="24"/>
    <e v="#REF!"/>
    <n v="2007"/>
    <n v="1"/>
    <s v=""/>
    <s v="-"/>
    <s v="Oak Ridge"/>
    <x v="1"/>
  </r>
  <r>
    <n v="4761"/>
    <s v="https://www.inc.com/profile/mobiledemand"/>
    <s v="MobileDemand"/>
    <s v="ruggedtabletpc.com"/>
    <s v="15.9 Million"/>
    <n v="15900000"/>
    <n v="58.999200000000002"/>
    <s v="Computer Hardware"/>
    <n v="40"/>
    <n v="23"/>
    <e v="#REF!"/>
    <n v="2003"/>
    <n v="6"/>
    <s v=""/>
    <s v="-"/>
    <s v="Hiawatha"/>
    <x v="41"/>
  </r>
  <r>
    <n v="4762"/>
    <s v="https://www.inc.com/profile/buckfire-buckfire"/>
    <s v="Buckfire &amp; Buckfire"/>
    <s v="buckfirelaw.com"/>
    <s v="6.8 Million"/>
    <n v="6800000"/>
    <n v="58.987200000000001"/>
    <s v="Consumer Products &amp; Services"/>
    <n v="21"/>
    <n v="17"/>
    <e v="#REF!"/>
    <n v="1969"/>
    <n v="3"/>
    <s v="Detroit"/>
    <s v="Detroit"/>
    <s v="Southfield"/>
    <x v="20"/>
  </r>
  <r>
    <n v="4763"/>
    <s v="https://www.inc.com/profile/employment-screening-services"/>
    <s v="Employment Screening Services"/>
    <s v="es2.com"/>
    <s v="29.5 Million"/>
    <n v="29500000"/>
    <n v="58.979500000000002"/>
    <s v="Human Resources"/>
    <n v="137"/>
    <n v="81"/>
    <e v="#REF!"/>
    <n v="1994"/>
    <n v="13"/>
    <s v="Birmingham, AL"/>
    <s v="Birmingham"/>
    <s v="Birmingham"/>
    <x v="23"/>
  </r>
  <r>
    <n v="4764"/>
    <s v="https://www.inc.com/profile/certified-languages-international"/>
    <s v="Certified Languages International"/>
    <s v="certifiedlanguages.com"/>
    <s v="41.4 Million"/>
    <n v="41400000"/>
    <n v="58.949300000000001"/>
    <s v="Business Products &amp; Services"/>
    <n v="170"/>
    <n v="100"/>
    <e v="#REF!"/>
    <n v="1996"/>
    <n v="8"/>
    <s v=""/>
    <s v="-"/>
    <s v="Portland"/>
    <x v="40"/>
  </r>
  <r>
    <n v="4765"/>
    <s v="https://www.inc.com/profile/empist"/>
    <s v="Empist"/>
    <s v="http://empist.com"/>
    <s v="8 Million"/>
    <n v="8000000"/>
    <n v="58.945999999999998"/>
    <s v="IT Management"/>
    <n v="72"/>
    <n v="52"/>
    <e v="#REF!"/>
    <n v="2000"/>
    <n v="8"/>
    <s v="Chicago"/>
    <s v="Chicago"/>
    <s v="Chicago"/>
    <x v="27"/>
  </r>
  <r>
    <n v="4766"/>
    <s v="https://www.inc.com/profile/secure-ideas"/>
    <s v="Secure Ideas"/>
    <s v="secureideas.com"/>
    <s v="2.8 Million"/>
    <n v="2800000"/>
    <n v="58.935699999999997"/>
    <s v="Security"/>
    <n v="21"/>
    <n v="8"/>
    <e v="#REF!"/>
    <n v="2010"/>
    <n v="1"/>
    <s v="Jacksonville, FL"/>
    <s v="Jacksonville"/>
    <s v="Jacksonville"/>
    <x v="5"/>
  </r>
  <r>
    <n v="4767"/>
    <s v="https://www.inc.com/profile/sedona-soul-adventures"/>
    <s v="Sedona Soul Adventures"/>
    <s v="sedonasouladventures.com"/>
    <s v="2.5 Million"/>
    <n v="2500000"/>
    <n v="58.917299999999997"/>
    <s v="Health"/>
    <n v="12"/>
    <n v="6"/>
    <e v="#REF!"/>
    <n v="2002"/>
    <n v="1"/>
    <s v=""/>
    <s v="-"/>
    <s v="Sedona"/>
    <x v="0"/>
  </r>
  <r>
    <n v="4768"/>
    <s v="https://www.inc.com/profile/debtmerica"/>
    <s v="Debtmerica"/>
    <s v="debtmerica.com"/>
    <s v="2.6 Million"/>
    <n v="2600000"/>
    <n v="58.905999999999999"/>
    <s v="Financial Services"/>
    <n v="12"/>
    <n v="3"/>
    <e v="#REF!"/>
    <n v="2006"/>
    <n v="3"/>
    <s v="Los Angeles"/>
    <s v="Los Angeles"/>
    <s v="Santa Ana"/>
    <x v="9"/>
  </r>
  <r>
    <n v="4769"/>
    <s v="https://www.inc.com/profile/clarity-software-solutions"/>
    <s v="Clarity Software Solutions"/>
    <s v="clarityssi.com"/>
    <s v="101.1 Million"/>
    <n v="101100000"/>
    <n v="58.888100000000001"/>
    <s v="Software"/>
    <n v="136"/>
    <n v="108"/>
    <e v="#REF!"/>
    <n v="2007"/>
    <n v="7"/>
    <s v=""/>
    <s v="-"/>
    <s v="Madison"/>
    <x v="28"/>
  </r>
  <r>
    <n v="4770"/>
    <s v="https://www.inc.com/profile/mobile-advance"/>
    <s v="Mobile Advance"/>
    <s v="mobileadvance.com"/>
    <s v="24.3 Million"/>
    <n v="24300000"/>
    <n v="58.860999999999997"/>
    <s v="Computer Hardware"/>
    <n v="10"/>
    <n v="6"/>
    <e v="#REF!"/>
    <n v="2005"/>
    <n v="4"/>
    <s v="Inland Empire, CA"/>
    <s v="Inland Empire"/>
    <s v="Chino"/>
    <x v="9"/>
  </r>
  <r>
    <n v="4771"/>
    <s v="https://www.inc.com/profile/eating-recovery-center"/>
    <s v="Eating Recovery Center"/>
    <s v="eatingrecovery.com"/>
    <s v="183.3 Million"/>
    <n v="183300000"/>
    <n v="58.860900000000001"/>
    <s v="Health"/>
    <n v="1300"/>
    <n v="770"/>
    <e v="#REF!"/>
    <n v="2008"/>
    <n v="5"/>
    <s v="Denver"/>
    <s v="Denver"/>
    <s v="Denver"/>
    <x v="10"/>
  </r>
  <r>
    <n v="4772"/>
    <s v="https://www.inc.com/profile/career-support-systems"/>
    <s v="Career Support Systems"/>
    <s v="careersupport.net"/>
    <s v="4 Million"/>
    <n v="4000000"/>
    <n v="58.826900000000002"/>
    <s v="Health"/>
    <n v="72"/>
    <n v="35"/>
    <e v="#REF!"/>
    <n v="1993"/>
    <n v="1"/>
    <s v="Richmond, VA"/>
    <s v="Richmond"/>
    <s v="Richmond"/>
    <x v="7"/>
  </r>
  <r>
    <n v="4773"/>
    <s v="https://www.inc.com/profile/coury-buehler-physical-therapy"/>
    <s v="Coury &amp; Buehler Physical Therapy"/>
    <s v="cbphysicaltherapy.com"/>
    <s v="13.1 Million"/>
    <n v="13100000"/>
    <n v="58.7498"/>
    <s v="Health"/>
    <n v="180"/>
    <n v="105"/>
    <e v="#REF!"/>
    <n v="2004"/>
    <n v="6"/>
    <s v="Los Angeles"/>
    <s v="Los Angeles"/>
    <s v="Brea"/>
    <x v="9"/>
  </r>
  <r>
    <n v="4774"/>
    <s v="https://www.inc.com/profile/hughes-environmental"/>
    <s v="Hughes Environmental"/>
    <s v="hughesenv.com"/>
    <s v="3.7 Million"/>
    <n v="3700000"/>
    <n v="58.7288"/>
    <s v="Environmental Services"/>
    <n v="37"/>
    <n v="25"/>
    <e v="#REF!"/>
    <n v="2005"/>
    <n v="3"/>
    <s v="Louisville/Jefferson County, KY-IN"/>
    <s v="Louisville/Jefferson County"/>
    <s v="Louisville"/>
    <x v="14"/>
  </r>
  <r>
    <n v="4775"/>
    <s v="https://www.inc.com/profile/jkaiser-workspaces"/>
    <s v="JKaiser Workspaces"/>
    <s v="jkaiser.com"/>
    <s v="2.4 Million"/>
    <n v="2400000"/>
    <n v="58.720999999999997"/>
    <s v="Retail"/>
    <n v="3"/>
    <n v="2"/>
    <e v="#REF!"/>
    <n v="2014"/>
    <n v="1"/>
    <s v=""/>
    <s v="-"/>
    <s v="Tucson"/>
    <x v="0"/>
  </r>
  <r>
    <n v="4776"/>
    <s v="https://www.inc.com/profile/milosi"/>
    <s v="Milosi"/>
    <s v="milosilandscape.com"/>
    <s v="5.3 Million"/>
    <n v="5300000"/>
    <n v="58.708599999999997"/>
    <s v="Business Products &amp; Services"/>
    <n v="50"/>
    <n v="35"/>
    <e v="#REF!"/>
    <n v="2001"/>
    <n v="2"/>
    <s v="Nashville"/>
    <s v="Nashville"/>
    <s v="Hendersonville"/>
    <x v="1"/>
  </r>
  <r>
    <n v="4777"/>
    <s v="https://www.inc.com/profile/the-kingston-group"/>
    <s v="The Kingston Group"/>
    <s v="buildkg.com"/>
    <s v="5.9 Million"/>
    <n v="5900000"/>
    <n v="58.667000000000002"/>
    <s v="Construction"/>
    <n v="13"/>
    <n v="12"/>
    <e v="#REF!"/>
    <n v="2007"/>
    <n v="4"/>
    <s v="Nashville"/>
    <s v="Nashville"/>
    <s v="Nashville"/>
    <x v="1"/>
  </r>
  <r>
    <n v="4778"/>
    <s v="https://www.inc.com/profile/rhythmlink-international"/>
    <s v="Rhythmlink International"/>
    <s v="rhythmlink.com"/>
    <s v="21.1 Million"/>
    <n v="21100000"/>
    <n v="58.656300000000002"/>
    <s v="Manufacturing"/>
    <n v="48"/>
    <n v="39"/>
    <e v="#REF!"/>
    <n v="2002"/>
    <n v="8"/>
    <s v="Columbia, SC"/>
    <s v="Columbia"/>
    <s v="Columbia"/>
    <x v="37"/>
  </r>
  <r>
    <n v="4779"/>
    <s v="https://www.inc.com/profile/tech-guru"/>
    <s v="Tech Guru"/>
    <s v="techguruit.com"/>
    <s v="3 Million"/>
    <n v="3000000"/>
    <n v="58.625900000000001"/>
    <s v="IT Management"/>
    <n v="11"/>
    <n v="8"/>
    <e v="#REF!"/>
    <n v="2004"/>
    <n v="3"/>
    <s v="Minneapolis"/>
    <s v="Minneapolis"/>
    <s v="Minneapolis"/>
    <x v="22"/>
  </r>
  <r>
    <n v="4780"/>
    <s v="https://www.inc.com/profile/priority-designs"/>
    <s v="Priority Designs"/>
    <s v="prioritydesigns.com"/>
    <s v="10.9 Million"/>
    <n v="10900000"/>
    <n v="58.592500000000001"/>
    <s v="Business Products &amp; Services"/>
    <n v="65"/>
    <n v="53"/>
    <e v="#REF!"/>
    <n v="1990"/>
    <n v="1"/>
    <s v="Columbus, OH"/>
    <s v="Columbus"/>
    <s v="Columbus"/>
    <x v="8"/>
  </r>
  <r>
    <n v="4781"/>
    <s v="https://www.inc.com/profile/strategic-factory"/>
    <s v="Strategic Factory"/>
    <s v="strategicfactory.com"/>
    <s v="20.4 Million"/>
    <n v="20400000"/>
    <n v="58.5807"/>
    <s v="Advertising &amp; Marketing"/>
    <n v="132"/>
    <n v="106"/>
    <e v="#REF!"/>
    <n v="1999"/>
    <n v="4"/>
    <s v="Baltimore"/>
    <s v="Baltimore"/>
    <s v="Owings Mills"/>
    <x v="21"/>
  </r>
  <r>
    <n v="4782"/>
    <s v="https://www.inc.com/profile/wet-sounds"/>
    <s v="Wet Sounds"/>
    <s v="wetsounds.com"/>
    <s v="28.8 Million"/>
    <n v="28800000"/>
    <n v="58.533799999999999"/>
    <s v="Manufacturing"/>
    <n v="44"/>
    <n v="23"/>
    <e v="#REF!"/>
    <n v="2005"/>
    <n v="5"/>
    <s v="Houston"/>
    <s v="Houston"/>
    <s v="Houston"/>
    <x v="2"/>
  </r>
  <r>
    <n v="4783"/>
    <s v="https://www.inc.com/profile/snapshot-interactive"/>
    <s v="SnapShot Interactive"/>
    <s v="snapshotinteractive.com"/>
    <s v="4.9 Million"/>
    <n v="4900000"/>
    <n v="58.454700000000003"/>
    <s v="Advertising &amp; Marketing"/>
    <n v="45"/>
    <n v="28"/>
    <e v="#REF!"/>
    <n v="2010"/>
    <n v="5"/>
    <s v="Nashville"/>
    <s v="Nashville"/>
    <s v="Nashville"/>
    <x v="1"/>
  </r>
  <r>
    <n v="4784"/>
    <s v="https://www.inc.com/profile/gxa-network-solutions"/>
    <s v="GXA Network Solutions"/>
    <s v="gxait.com"/>
    <s v="4.5 Million"/>
    <n v="4500000"/>
    <n v="58.434199999999997"/>
    <s v="IT Services"/>
    <n v="16"/>
    <n v="17"/>
    <e v="#REF!"/>
    <n v="2004"/>
    <n v="2"/>
    <s v="Dallas"/>
    <s v="Dallas"/>
    <s v="Richardson"/>
    <x v="2"/>
  </r>
  <r>
    <n v="4785"/>
    <s v="https://www.inc.com/profile/del-toro-loan-servicing"/>
    <s v="Del Toro Loan Servicing"/>
    <s v="deltoroloanservicing.com"/>
    <s v="2.8 Million"/>
    <n v="2800000"/>
    <n v="58.403300000000002"/>
    <s v="Financial Services"/>
    <n v="17"/>
    <n v="9"/>
    <e v="#REF!"/>
    <n v="2006"/>
    <n v="3"/>
    <s v="San Diego"/>
    <s v="San Diego"/>
    <s v="Chula Vista"/>
    <x v="9"/>
  </r>
  <r>
    <n v="4786"/>
    <s v="https://www.inc.com/profile/xidax-pcs"/>
    <s v="Xidax PCs"/>
    <s v="xidax.com"/>
    <s v="10.3 Million"/>
    <n v="10300000"/>
    <n v="58.360799999999998"/>
    <s v="Computer Hardware"/>
    <n v="48"/>
    <n v="13"/>
    <e v="#REF!"/>
    <n v="2014"/>
    <n v="1"/>
    <s v="Salt Lake City"/>
    <s v="Salt Lake City"/>
    <s v="Midvale"/>
    <x v="16"/>
  </r>
  <r>
    <n v="4787"/>
    <s v="https://www.inc.com/profile/rf-smart"/>
    <s v="RF-Smart"/>
    <s v="http://rfsmart.com"/>
    <s v="49 Million"/>
    <n v="49000000"/>
    <n v="58.314300000000003"/>
    <s v="Software"/>
    <n v="170"/>
    <n v="130"/>
    <e v="#REF!"/>
    <n v="1982"/>
    <n v="1"/>
    <s v="Jacksonville, FL"/>
    <s v="Jacksonville"/>
    <s v="Jacksonville"/>
    <x v="5"/>
  </r>
  <r>
    <n v="4788"/>
    <s v="https://www.inc.com/profile/davenport-group"/>
    <s v="Davenport Group"/>
    <s v="davenportgroup.com"/>
    <s v="35.2 Million"/>
    <n v="35200000"/>
    <n v="58.313699999999997"/>
    <s v="IT Management"/>
    <n v="46"/>
    <n v="29"/>
    <e v="#REF!"/>
    <n v="2001"/>
    <n v="7"/>
    <s v="Minneapolis"/>
    <s v="Minneapolis"/>
    <s v="St. Paul"/>
    <x v="22"/>
  </r>
  <r>
    <n v="4789"/>
    <s v="https://www.inc.com/profile/century-solutions-group"/>
    <s v="Century Solutions Group"/>
    <s v="centurygroup.net"/>
    <s v="7.1 Million"/>
    <n v="7100000"/>
    <n v="58.291499999999999"/>
    <s v="IT Management"/>
    <n v="44"/>
    <n v="32"/>
    <e v="#REF!"/>
    <n v="1996"/>
    <n v="2"/>
    <s v="Atlanta"/>
    <s v="Atlanta"/>
    <s v="Tyrone"/>
    <x v="13"/>
  </r>
  <r>
    <n v="4790"/>
    <s v="https://www.inc.com/profile/transport-services"/>
    <s v="Transport Services"/>
    <s v="transportservices.com"/>
    <s v="27.7 Million"/>
    <n v="27700000"/>
    <n v="58.254399999999997"/>
    <s v="Logistics &amp; Transportation"/>
    <n v="73"/>
    <n v="42"/>
    <e v="#REF!"/>
    <n v="1976"/>
    <n v="2"/>
    <s v="Cleveland"/>
    <s v="Cleveland"/>
    <s v="Cleveland"/>
    <x v="8"/>
  </r>
  <r>
    <n v="4791"/>
    <s v="https://www.inc.com/profile/pariveda-solutions"/>
    <s v="Pariveda Solutions"/>
    <s v="parivedasolutions.com"/>
    <s v="134.8 Million"/>
    <n v="134800000"/>
    <n v="58.229500000000002"/>
    <s v="IT Management"/>
    <n v="646"/>
    <n v="451"/>
    <e v="#REF!"/>
    <n v="2003"/>
    <n v="11"/>
    <s v="Dallas"/>
    <s v="Dallas"/>
    <s v="Dallas"/>
    <x v="2"/>
  </r>
  <r>
    <n v="4792"/>
    <s v="https://www.inc.com/profile/clarion-security"/>
    <s v="Clarion Security"/>
    <s v="clarionsecurity.com"/>
    <s v="11.4 Million"/>
    <n v="11400000"/>
    <n v="58.224899999999998"/>
    <s v="Security"/>
    <n v="465"/>
    <n v="310"/>
    <e v="#REF!"/>
    <n v="2009"/>
    <n v="5"/>
    <s v=""/>
    <s v="-"/>
    <s v="memphis"/>
    <x v="1"/>
  </r>
  <r>
    <n v="4793"/>
    <s v="https://www.inc.com/profile/big-d-construction-corp"/>
    <s v="Big-D Construction Corp."/>
    <s v="big-d.com"/>
    <s v="1.5 Billion"/>
    <n v="1500000"/>
    <n v="58.221299999999999"/>
    <s v="Construction"/>
    <n v="1423"/>
    <n v="1082"/>
    <e v="#REF!"/>
    <n v="1967"/>
    <n v="1"/>
    <s v="Salt Lake City"/>
    <s v="Salt Lake City"/>
    <s v="Salt Lake City"/>
    <x v="16"/>
  </r>
  <r>
    <n v="4794"/>
    <s v="https://www.inc.com/profile/hrq"/>
    <s v="hrQ"/>
    <s v="hrqinc.com"/>
    <s v="15.8 Million"/>
    <n v="15800000"/>
    <n v="58.2087"/>
    <s v="Human Resources"/>
    <n v="34"/>
    <n v="24"/>
    <e v="#REF!"/>
    <n v="1998"/>
    <n v="8"/>
    <s v=""/>
    <s v="-"/>
    <s v="Denver"/>
    <x v="10"/>
  </r>
  <r>
    <n v="4795"/>
    <s v="https://www.inc.com/profile/neta-scientific"/>
    <s v="Neta Scientific"/>
    <s v="netascientific.com"/>
    <s v="76.6 Million"/>
    <n v="76600000"/>
    <n v="58.196399999999997"/>
    <s v="Business Products &amp; Services"/>
    <n v="44"/>
    <n v="35"/>
    <e v="#REF!"/>
    <n v="2000"/>
    <n v="4"/>
    <s v="Philadelphia"/>
    <s v="Philadelphia"/>
    <s v="Hainesport"/>
    <x v="6"/>
  </r>
  <r>
    <n v="4796"/>
    <s v="https://www.inc.com/profile/angeion-group"/>
    <s v="Angeion Group"/>
    <s v="angeiongroup.com"/>
    <s v="10.2 Million"/>
    <n v="10200000"/>
    <n v="58.1526"/>
    <s v="Business Products &amp; Services"/>
    <n v="70"/>
    <n v="20"/>
    <e v="#REF!"/>
    <n v="2014"/>
    <n v="1"/>
    <s v="Philadelphia"/>
    <s v="Philadelphia"/>
    <s v="Philadelphia"/>
    <x v="4"/>
  </r>
  <r>
    <n v="4797"/>
    <s v="https://www.inc.com/profile/fig"/>
    <s v="FIG"/>
    <s v="figagency.com"/>
    <s v="17.1 Million"/>
    <n v="17100000"/>
    <n v="58.141800000000003"/>
    <s v="Advertising &amp; Marketing"/>
    <n v="65"/>
    <n v="39"/>
    <e v="#REF!"/>
    <n v="2013"/>
    <n v="1"/>
    <s v="New York City"/>
    <s v="New York City"/>
    <s v="New York"/>
    <x v="12"/>
  </r>
  <r>
    <n v="4798"/>
    <s v="https://www.inc.com/profile/keen-360"/>
    <s v="Keen 360"/>
    <s v="keen360.com"/>
    <s v="3.4 Million"/>
    <n v="3400000"/>
    <n v="58.119300000000003"/>
    <s v="Business Products &amp; Services"/>
    <n v="21"/>
    <n v="12"/>
    <e v="#REF!"/>
    <n v="2012"/>
    <n v="3"/>
    <s v="Philadelphia"/>
    <s v="Philadelphia"/>
    <s v="King"/>
    <x v="4"/>
  </r>
  <r>
    <n v="4799"/>
    <s v="https://www.inc.com/profile/world-of-wheels"/>
    <s v="World of Wheels"/>
    <s v="worldofwheelsonline.com"/>
    <s v="17.9 Million"/>
    <n v="17900000"/>
    <n v="58.092100000000002"/>
    <s v="Retail"/>
    <n v="24"/>
    <n v="13"/>
    <e v="#REF!"/>
    <n v="2015"/>
    <n v="1"/>
    <s v="Des Moines, IA"/>
    <s v="Des Moines"/>
    <s v="West Des Moines"/>
    <x v="41"/>
  </r>
  <r>
    <n v="4800"/>
    <s v="https://www.inc.com/profile/saffron-road-foods"/>
    <s v="Saffron Road Foods"/>
    <s v="saffronroadfood.com"/>
    <s v="42.3 Million"/>
    <n v="42300000"/>
    <n v="58.056399999999996"/>
    <s v="Consumer Products &amp; Services"/>
    <n v="31"/>
    <n v="27"/>
    <e v="#REF!"/>
    <n v="2010"/>
    <n v="3"/>
    <s v="Bridgeport-Stamford-Norwalk, CT"/>
    <s v="Bridgeport-Stamford-Norwalk"/>
    <s v="Stamford"/>
    <x v="28"/>
  </r>
  <r>
    <n v="4801"/>
    <s v="https://www.inc.com/profile/readerlink"/>
    <s v="Readerlink"/>
    <s v="readerlink.net"/>
    <s v="1.1 Billion"/>
    <n v="1100000"/>
    <n v="58.026000000000003"/>
    <s v="Consumer Products &amp; Services"/>
    <n v="1200"/>
    <n v="700"/>
    <e v="#REF!"/>
    <n v="2011"/>
    <n v="2"/>
    <s v="Chicago"/>
    <s v="Chicago"/>
    <s v="Oak Brook"/>
    <x v="27"/>
  </r>
  <r>
    <n v="4802"/>
    <s v="https://www.inc.com/profile/cap-city-dental-lab"/>
    <s v="Cap City Dental Lab"/>
    <s v="capcitydentallab.com"/>
    <s v="4.6 Million"/>
    <n v="4600000"/>
    <n v="57.991999999999997"/>
    <s v="Manufacturing"/>
    <n v="13"/>
    <n v="11"/>
    <e v="#REF!"/>
    <n v="2003"/>
    <n v="1"/>
    <s v="Columbus, OH"/>
    <s v="Columbus"/>
    <s v="Columbus"/>
    <x v="8"/>
  </r>
  <r>
    <n v="4803"/>
    <s v="https://www.inc.com/profile/next-day-dumpsters"/>
    <s v="Next Day Dumpsters"/>
    <s v="nextdaydumpsters.com"/>
    <s v="10.3 Million"/>
    <n v="10300000"/>
    <n v="57.980200000000004"/>
    <s v="Consumer Products &amp; Services"/>
    <n v="26"/>
    <n v="18"/>
    <e v="#REF!"/>
    <n v="2007"/>
    <n v="2"/>
    <s v="Washington, DC"/>
    <s v="Washington"/>
    <s v="Gaithersburg"/>
    <x v="21"/>
  </r>
  <r>
    <n v="4804"/>
    <s v="https://www.inc.com/profile/tapestry-technologies"/>
    <s v="Tapestry Technologies"/>
    <s v="tapestrytech.com"/>
    <s v="25.4 Million"/>
    <n v="25400000"/>
    <n v="57.978900000000003"/>
    <s v="Security"/>
    <n v="114"/>
    <n v="98"/>
    <e v="#REF!"/>
    <n v="2005"/>
    <n v="6"/>
    <s v=""/>
    <s v="-"/>
    <s v="Chambersburg"/>
    <x v="4"/>
  </r>
  <r>
    <n v="4805"/>
    <s v="https://www.inc.com/profile/ipipeline"/>
    <s v="ipipeline"/>
    <s v="ipipeline.com"/>
    <s v="157.5 Million"/>
    <n v="157500000"/>
    <n v="57.963799999999999"/>
    <s v="Software"/>
    <n v="700"/>
    <n v="475"/>
    <e v="#REF!"/>
    <n v="1995"/>
    <n v="11"/>
    <s v="Philadelphia"/>
    <s v="Philadelphia"/>
    <s v="Downingtown"/>
    <x v="4"/>
  </r>
  <r>
    <n v="4806"/>
    <s v="https://www.inc.com/profile/7summits"/>
    <s v="7Summits"/>
    <s v="7summitsinc.com"/>
    <s v="21.5 Million"/>
    <n v="21500000"/>
    <n v="57.948399999999999"/>
    <s v="Business Products &amp; Services"/>
    <n v="106"/>
    <n v="73"/>
    <e v="#REF!"/>
    <n v="2009"/>
    <n v="4"/>
    <s v="Milwaukee"/>
    <s v="Milwaukee"/>
    <s v="Milwaukee"/>
    <x v="19"/>
  </r>
  <r>
    <n v="4807"/>
    <s v="https://www.inc.com/profile/raw-artists"/>
    <s v="RAW Artists"/>
    <s v="rawartists.com"/>
    <s v="4.9 Million"/>
    <n v="4900000"/>
    <n v="57.929299999999998"/>
    <s v="Advertising &amp; Marketing"/>
    <n v="65"/>
    <n v="35"/>
    <e v="#REF!"/>
    <n v="2009"/>
    <n v="1"/>
    <s v="Los Angeles"/>
    <s v="Los Angeles"/>
    <s v="Los Angeles"/>
    <x v="9"/>
  </r>
  <r>
    <n v="4808"/>
    <s v="https://www.inc.com/profile/3-blind-mice-window-coverings"/>
    <s v="3 Blind Mice Window Coverings"/>
    <s v="3blindmiceusa.com"/>
    <s v="8 Million"/>
    <n v="8000000"/>
    <n v="57.897500000000001"/>
    <s v="Business Products &amp; Services"/>
    <n v="49"/>
    <n v="27"/>
    <e v="#REF!"/>
    <n v="2004"/>
    <n v="5"/>
    <s v="San Diego"/>
    <s v="San Diego"/>
    <s v="San Diego"/>
    <x v="9"/>
  </r>
  <r>
    <n v="4809"/>
    <s v="https://www.inc.com/profile/infutor-data-solutions"/>
    <s v="Infutor Data Solutions"/>
    <s v="infutor.com"/>
    <s v="32.3 Million"/>
    <n v="32299999.999999996"/>
    <n v="57.8917"/>
    <s v="Business Products &amp; Services"/>
    <n v="124"/>
    <n v="27"/>
    <e v="#REF!"/>
    <n v="2003"/>
    <n v="4"/>
    <s v="Chicago"/>
    <s v="Chicago"/>
    <s v="Oakbrook Terrace"/>
    <x v="27"/>
  </r>
  <r>
    <n v="4810"/>
    <s v="https://www.inc.com/profile/re-360"/>
    <s v="RE 360"/>
    <s v="re360co.com"/>
    <s v="5 Million"/>
    <n v="5000000"/>
    <n v="57.850499999999997"/>
    <s v="Real Estate"/>
    <n v="33"/>
    <n v="14"/>
    <e v="#REF!"/>
    <n v="2009"/>
    <n v="4"/>
    <s v="Pittsburgh, PA"/>
    <s v="Pittsburgh"/>
    <s v="Pittsburgh"/>
    <x v="4"/>
  </r>
  <r>
    <n v="4811"/>
    <s v="https://www.inc.com/profile/sterling-computers"/>
    <s v="Sterling Computers"/>
    <s v="sterlingcomputers.com"/>
    <s v="520.1 Million"/>
    <n v="520100000"/>
    <n v="57.8489"/>
    <s v="Government Services"/>
    <n v="180"/>
    <n v="140"/>
    <e v="#REF!"/>
    <n v="1996"/>
    <n v="8"/>
    <s v=""/>
    <s v="-"/>
    <s v="Dakota Dunes"/>
    <x v="45"/>
  </r>
  <r>
    <n v="4812"/>
    <s v="https://www.inc.com/profile/constellation-software-engineering"/>
    <s v="Constellation Software Engineering"/>
    <s v="cse-corp.com"/>
    <s v="14.5 Million"/>
    <n v="14500000"/>
    <n v="57.845199999999998"/>
    <s v="Government Services"/>
    <n v="85"/>
    <n v="69"/>
    <e v="#REF!"/>
    <n v="2002"/>
    <n v="5"/>
    <s v="Washington, DC"/>
    <s v="Washington"/>
    <s v="Annapolis"/>
    <x v="21"/>
  </r>
  <r>
    <n v="4813"/>
    <s v="https://www.inc.com/profile/abacus-wealth-partners"/>
    <s v="Abacus Wealth Partners"/>
    <s v="abacuswealth.com"/>
    <s v="17 Million"/>
    <n v="17000000"/>
    <n v="57.826799999999999"/>
    <s v="Financial Services"/>
    <n v="57"/>
    <n v="46"/>
    <e v="#REF!"/>
    <n v="2002"/>
    <n v="8"/>
    <s v="Los Angeles"/>
    <s v="Los Angeles"/>
    <s v="Santa Monica"/>
    <x v="9"/>
  </r>
  <r>
    <n v="4814"/>
    <s v="https://www.inc.com/profile/ebs-associates"/>
    <s v="Ebs Associates"/>
    <s v="http://ebsassociates.com"/>
    <s v="3.2 Million"/>
    <n v="3200000"/>
    <n v="57.819400000000002"/>
    <s v="Financial Services"/>
    <n v="27"/>
    <n v="21"/>
    <e v="#REF!"/>
    <n v="1982"/>
    <n v="3"/>
    <s v=""/>
    <s v="-"/>
    <s v="Tigard"/>
    <x v="40"/>
  </r>
  <r>
    <n v="4815"/>
    <s v="https://www.inc.com/profile/reach-sports-marketing-group"/>
    <s v="Reach Sports Marketing Group"/>
    <s v="reachmedianetwork.com"/>
    <s v="7 Million"/>
    <n v="7000000"/>
    <n v="57.794699999999999"/>
    <s v="Advertising &amp; Marketing"/>
    <n v="52"/>
    <n v="46"/>
    <e v="#REF!"/>
    <n v="2005"/>
    <n v="4"/>
    <s v="Minneapolis"/>
    <s v="Minneapolis"/>
    <s v="Eden Prairie"/>
    <x v="22"/>
  </r>
  <r>
    <n v="4816"/>
    <s v="https://www.inc.com/profile/oxi-fresh-carpet-cleaning"/>
    <s v="Oxi Fresh Carpet Cleaning"/>
    <s v="oxifresh.com"/>
    <s v="6.8 Million"/>
    <n v="6800000"/>
    <n v="57.791699999999999"/>
    <s v="Consumer Products &amp; Services"/>
    <n v="45"/>
    <n v="35"/>
    <e v="#REF!"/>
    <n v="2006"/>
    <n v="3"/>
    <s v=""/>
    <s v="-"/>
    <s v="Lakewood"/>
    <x v="10"/>
  </r>
  <r>
    <n v="4817"/>
    <s v="https://www.inc.com/profile/rezora"/>
    <s v="rezora"/>
    <s v="rezora.com"/>
    <s v="2.8 Million"/>
    <n v="2800000"/>
    <n v="57.785600000000002"/>
    <s v="Advertising &amp; Marketing"/>
    <n v="17"/>
    <n v="12"/>
    <e v="#REF!"/>
    <n v="2009"/>
    <n v="3"/>
    <s v="Boulder, CO"/>
    <s v="Boulder"/>
    <s v="Boulder"/>
    <x v="10"/>
  </r>
  <r>
    <n v="4818"/>
    <s v="https://www.inc.com/profile/barone-consulting"/>
    <s v="Barone Consulting"/>
    <s v="barone.net"/>
    <s v="2.4 Million"/>
    <n v="2400000"/>
    <n v="57.781100000000002"/>
    <s v="Government Services"/>
    <n v="12"/>
    <n v="8"/>
    <e v="#REF!"/>
    <n v="2012"/>
    <n v="1"/>
    <s v="Washington, DC"/>
    <s v="Washington"/>
    <s v="Arlington"/>
    <x v="7"/>
  </r>
  <r>
    <n v="4819"/>
    <s v="https://www.inc.com/profile/skyplanner"/>
    <s v="SkyPlanner"/>
    <s v="theskyplanner.com"/>
    <s v="2.5 Million"/>
    <n v="2500000"/>
    <n v="57.764200000000002"/>
    <s v="IT Services"/>
    <n v="34"/>
    <n v="15"/>
    <e v="#REF!"/>
    <n v="2011"/>
    <n v="1"/>
    <s v="Miami"/>
    <s v="Miami"/>
    <s v="Miami"/>
    <x v="5"/>
  </r>
  <r>
    <n v="4820"/>
    <s v="https://www.inc.com/profile/rogers-healy-and-associates-real-estate"/>
    <s v="Rogers Healy and Associates Real Estate"/>
    <s v="rogershealy.com"/>
    <s v="9.9 Million"/>
    <n v="9900000"/>
    <n v="57.762999999999998"/>
    <s v="Real Estate"/>
    <n v="200"/>
    <n v="90"/>
    <e v="#REF!"/>
    <n v="2006"/>
    <n v="3"/>
    <s v="Dallas"/>
    <s v="Dallas"/>
    <s v="Dallas"/>
    <x v="2"/>
  </r>
  <r>
    <n v="4821"/>
    <s v="https://www.inc.com/profile/arora-engineers"/>
    <s v="Arora Engineers"/>
    <s v="aroraengineers.com"/>
    <s v="26.5 Million"/>
    <n v="26500000"/>
    <n v="57.634"/>
    <s v="Engineering"/>
    <n v="160"/>
    <n v="101"/>
    <e v="#REF!"/>
    <n v="1986"/>
    <n v="11"/>
    <s v="Philadelphia"/>
    <s v="Philadelphia"/>
    <s v="Chadds Ford"/>
    <x v="4"/>
  </r>
  <r>
    <n v="4822"/>
    <s v="https://www.inc.com/profile/victor-12"/>
    <s v="Victor 12"/>
    <s v="victor12.com"/>
    <s v="10.5 Million"/>
    <n v="10500000"/>
    <n v="57.530999999999999"/>
    <s v="Government Services"/>
    <n v="51"/>
    <n v="20"/>
    <e v="#REF!"/>
    <n v="2011"/>
    <n v="3"/>
    <s v="Orlando, FL"/>
    <s v="Orlando"/>
    <s v="Orlando"/>
    <x v="5"/>
  </r>
  <r>
    <n v="4823"/>
    <s v="https://www.inc.com/profile/cassaday-company"/>
    <s v="Cassaday &amp; Company"/>
    <s v="http://cassaday.com"/>
    <s v="19.7 Million"/>
    <n v="19700000"/>
    <n v="57.506"/>
    <s v="Financial Services"/>
    <n v="49"/>
    <n v="36"/>
    <e v="#REF!"/>
    <n v="1993"/>
    <n v="8"/>
    <s v="Washington, DC"/>
    <s v="Washington"/>
    <s v="Mclean"/>
    <x v="7"/>
  </r>
  <r>
    <n v="4824"/>
    <s v="https://www.inc.com/profile/fresh-technology"/>
    <s v="Fresh Technology"/>
    <s v="http://fresh.technology"/>
    <s v="4.1 Million"/>
    <n v="4099999.9999999995"/>
    <n v="57.4938"/>
    <s v="IT Services"/>
    <n v="38"/>
    <n v="29"/>
    <e v="#REF!"/>
    <n v="2001"/>
    <n v="2"/>
    <s v="Birmingham, AL"/>
    <s v="Birmingham"/>
    <s v="Hoover"/>
    <x v="23"/>
  </r>
  <r>
    <n v="4825"/>
    <s v="https://www.inc.com/profile/ej4"/>
    <s v="ej4"/>
    <s v="ej4.com"/>
    <s v="8.4 Million"/>
    <n v="8400000"/>
    <n v="57.470300000000002"/>
    <s v="Business Products &amp; Services"/>
    <n v="36"/>
    <n v="30"/>
    <e v="#REF!"/>
    <n v="2004"/>
    <n v="3"/>
    <s v="St. Louis, MO-IL"/>
    <s v="St. Louis"/>
    <s v="St. Louis"/>
    <x v="32"/>
  </r>
  <r>
    <n v="4826"/>
    <s v="https://www.inc.com/profile/managed-solution"/>
    <s v="Managed Solution"/>
    <s v="managedsolution.com"/>
    <s v="13.1 Million"/>
    <n v="13100000"/>
    <n v="57.445799999999998"/>
    <s v="IT Management"/>
    <n v="71"/>
    <n v="54"/>
    <e v="#REF!"/>
    <n v="2002"/>
    <n v="2"/>
    <s v="San Diego"/>
    <s v="San Diego"/>
    <s v="San Diego"/>
    <x v="9"/>
  </r>
  <r>
    <n v="4827"/>
    <s v="https://www.inc.com/profile/clubdrive-systems"/>
    <s v="ClubDrive Systems"/>
    <s v="clubdrive.com"/>
    <s v="2.1 Million"/>
    <n v="2100000"/>
    <n v="57.360300000000002"/>
    <s v="IT Services"/>
    <n v="10"/>
    <n v="6"/>
    <e v="#REF!"/>
    <n v="2008"/>
    <n v="1"/>
    <s v="Atlanta"/>
    <s v="Atlanta"/>
    <s v="Atlanta"/>
    <x v="13"/>
  </r>
  <r>
    <n v="4828"/>
    <s v="https://www.inc.com/profile/gantom-lighting"/>
    <s v="Gantom Lighting"/>
    <s v="gantom.com"/>
    <s v="2.5 Million"/>
    <n v="2500000"/>
    <n v="57.231999999999999"/>
    <s v="Manufacturing"/>
    <n v="6"/>
    <n v="8"/>
    <e v="#REF!"/>
    <n v="2010"/>
    <n v="1"/>
    <s v="Los Angeles"/>
    <s v="Los Angeles"/>
    <s v="Valencia"/>
    <x v="9"/>
  </r>
  <r>
    <n v="4829"/>
    <s v="https://www.inc.com/profile/partner-assessment"/>
    <s v="Partner Assessment"/>
    <s v="partneresi.com"/>
    <s v="152.5 Million"/>
    <n v="152500000"/>
    <n v="57.2258"/>
    <s v="Environmental Services"/>
    <n v="751"/>
    <n v="564"/>
    <e v="#REF!"/>
    <n v="2007"/>
    <n v="5"/>
    <s v="Los Angeles"/>
    <s v="Los Angeles"/>
    <s v="Torrance"/>
    <x v="9"/>
  </r>
  <r>
    <n v="4830"/>
    <s v="https://www.inc.com/profile/grapevine-msp-technology-services"/>
    <s v="Grapevine MSP Technology Services"/>
    <s v="grapevinemsp.com"/>
    <s v="4.8 Million"/>
    <n v="4800000"/>
    <n v="57.214500000000001"/>
    <s v="IT Services"/>
    <n v="33"/>
    <n v="28"/>
    <e v="#REF!"/>
    <n v="2009"/>
    <n v="3"/>
    <s v=""/>
    <s v="-"/>
    <s v="Bakersfield"/>
    <x v="9"/>
  </r>
  <r>
    <n v="4831"/>
    <s v="https://www.inc.com/profile/traffic-planning-and-design"/>
    <s v="Traffic Planning and Design"/>
    <s v="trafficpd.com"/>
    <s v="20.7 Million"/>
    <n v="20700000"/>
    <n v="57.204000000000001"/>
    <s v="Engineering"/>
    <n v="150"/>
    <n v="95"/>
    <e v="#REF!"/>
    <n v="1989"/>
    <n v="5"/>
    <s v="Philadelphia"/>
    <s v="Philadelphia"/>
    <s v="Pottstown"/>
    <x v="4"/>
  </r>
  <r>
    <n v="4832"/>
    <s v="https://www.inc.com/profile/jpl"/>
    <s v="JPL"/>
    <s v="jplcreative.com"/>
    <s v="21.7 Million"/>
    <n v="21700000"/>
    <n v="57.186799999999998"/>
    <s v="Advertising &amp; Marketing"/>
    <n v="131"/>
    <n v="94"/>
    <e v="#REF!"/>
    <n v="1989"/>
    <n v="4"/>
    <s v=""/>
    <s v="-"/>
    <s v="Harrisburg"/>
    <x v="4"/>
  </r>
  <r>
    <n v="4833"/>
    <s v="https://www.inc.com/profile/meridian-star-pos"/>
    <s v="Meridian Star POS"/>
    <s v="mstarpos.com"/>
    <s v="4.3 Million"/>
    <n v="4300000"/>
    <n v="57.116100000000003"/>
    <s v="Software"/>
    <n v="19"/>
    <n v="8"/>
    <e v="#REF!"/>
    <n v="2011"/>
    <n v="2"/>
    <s v="Miami"/>
    <s v="Miami"/>
    <s v="Oakland Park"/>
    <x v="5"/>
  </r>
  <r>
    <n v="4834"/>
    <s v="https://www.inc.com/profile/choura-events"/>
    <s v="Choura Events"/>
    <s v="chouraevents.com"/>
    <s v="21.2 Million"/>
    <n v="21200000"/>
    <n v="57.113999999999997"/>
    <s v="Business Products &amp; Services"/>
    <n v="195"/>
    <n v="45"/>
    <e v="#REF!"/>
    <n v="2007"/>
    <n v="2"/>
    <s v="Los Angeles"/>
    <s v="Los Angeles"/>
    <s v="Torrance"/>
    <x v="9"/>
  </r>
  <r>
    <n v="4835"/>
    <s v="https://www.inc.com/profile/money-matters-with-ken-moraif"/>
    <s v="Money Matters with Ken Moraif"/>
    <s v="retirementplannersofamerica.com"/>
    <s v="50.6 Million"/>
    <n v="50600000"/>
    <n v="57.092500000000001"/>
    <s v="Financial Services"/>
    <n v="105"/>
    <n v="72"/>
    <e v="#REF!"/>
    <n v="2011"/>
    <n v="1"/>
    <s v="Dallas"/>
    <s v="Dallas"/>
    <s v="Plano"/>
    <x v="2"/>
  </r>
  <r>
    <n v="4836"/>
    <s v="https://www.inc.com/profile/acquia"/>
    <s v="Acquia"/>
    <s v="acquia.com"/>
    <s v="201.1 Million"/>
    <n v="201100000"/>
    <n v="57.091200000000001"/>
    <s v="Software"/>
    <n v="880"/>
    <n v="730"/>
    <e v="#REF!"/>
    <n v="2007"/>
    <n v="8"/>
    <s v="Boston"/>
    <s v="Boston"/>
    <s v="Boston"/>
    <x v="24"/>
  </r>
  <r>
    <n v="4837"/>
    <s v="https://www.inc.com/profile/wood-expressions"/>
    <s v="Wood Expressions"/>
    <s v="woodexpressions.com"/>
    <s v="4.2 Million"/>
    <n v="4200000"/>
    <n v="57.021599999999999"/>
    <s v="Consumer Products &amp; Services"/>
    <n v="17"/>
    <n v="10"/>
    <e v="#REF!"/>
    <n v="1977"/>
    <n v="1"/>
    <s v="Los Angeles"/>
    <s v="Los Angeles"/>
    <s v="Los Angeles"/>
    <x v="9"/>
  </r>
  <r>
    <n v="4838"/>
    <s v="https://www.inc.com/profile/softcrylic"/>
    <s v="Softcrylic"/>
    <s v="softcrylic.com"/>
    <s v="11.6 Million"/>
    <n v="11600000"/>
    <n v="57.016300000000001"/>
    <s v="IT Management"/>
    <n v="210"/>
    <n v="146"/>
    <e v="#REF!"/>
    <n v="2000"/>
    <n v="2"/>
    <s v="Minneapolis"/>
    <s v="Minneapolis"/>
    <s v="Minneapolis"/>
    <x v="22"/>
  </r>
  <r>
    <n v="4839"/>
    <s v="https://www.inc.com/profile/thread"/>
    <s v="Thread"/>
    <s v="threadhcm.com"/>
    <s v="3.1 Million"/>
    <n v="3100000"/>
    <n v="57"/>
    <s v="Human Resources"/>
    <n v="21"/>
    <n v="13"/>
    <e v="#REF!"/>
    <n v="2003"/>
    <n v="3"/>
    <s v="Atlanta"/>
    <s v="Atlanta"/>
    <s v="Alpharetta"/>
    <x v="13"/>
  </r>
  <r>
    <n v="4840"/>
    <s v="https://www.inc.com/profile/full-visibility"/>
    <s v="Full Visibility"/>
    <s v="fullvisibility.com"/>
    <s v="8.3 Million"/>
    <n v="8300000.0000000009"/>
    <n v="57"/>
    <s v="Government Services"/>
    <n v="49"/>
    <n v="26"/>
    <e v="#REF!"/>
    <n v="2006"/>
    <n v="6"/>
    <s v="Washington, DC"/>
    <s v="Washington"/>
    <s v="Vienna"/>
    <x v="7"/>
  </r>
  <r>
    <n v="4841"/>
    <s v="https://www.inc.com/profile/bizstream"/>
    <s v="BizStream"/>
    <s v="bizstream.com"/>
    <s v="4.4 Million"/>
    <n v="4400000"/>
    <n v="56.999099999999999"/>
    <s v="Software"/>
    <n v="31"/>
    <n v="23"/>
    <e v="#REF!"/>
    <n v="2001"/>
    <n v="1"/>
    <s v=""/>
    <s v="-"/>
    <s v="Allendale"/>
    <x v="20"/>
  </r>
  <r>
    <n v="4842"/>
    <s v="https://www.inc.com/profile/american-technologies"/>
    <s v="American Technologies"/>
    <s v="atirestoration.com"/>
    <s v="285.6 Million"/>
    <n v="285600000"/>
    <n v="56.989100000000001"/>
    <s v="Construction"/>
    <n v="1170"/>
    <n v="776"/>
    <e v="#REF!"/>
    <n v="1989"/>
    <n v="10"/>
    <s v="Los Angeles"/>
    <s v="Los Angeles"/>
    <s v="Anaheim"/>
    <x v="9"/>
  </r>
  <r>
    <n v="4843"/>
    <s v="https://www.inc.com/profile/cold-jet"/>
    <s v="Cold Jet"/>
    <s v="coldjet.com"/>
    <s v="81.2 Million"/>
    <n v="81200000"/>
    <n v="56.973700000000001"/>
    <s v="Manufacturing"/>
    <n v="254"/>
    <n v="178"/>
    <e v="#REF!"/>
    <n v="1986"/>
    <n v="8"/>
    <s v="Cincinnati"/>
    <s v="Cincinnati"/>
    <s v="Loveland"/>
    <x v="8"/>
  </r>
  <r>
    <n v="4844"/>
    <s v="https://www.inc.com/profile/mosaic-technologies-group"/>
    <s v="Mosaic Technologies Group"/>
    <s v="http://mosaicsgroup.com"/>
    <s v="33.1 Million"/>
    <n v="33100000"/>
    <n v="56.930199999999999"/>
    <s v="Government Services"/>
    <n v="235"/>
    <n v="146"/>
    <e v="#REF!"/>
    <n v="2005"/>
    <n v="1"/>
    <s v=""/>
    <s v="-"/>
    <s v="Fulton"/>
    <x v="21"/>
  </r>
  <r>
    <n v="4845"/>
    <s v="https://www.inc.com/profile/bast-amron-llp"/>
    <s v="Bast Amron LLP"/>
    <s v="bastamron.com"/>
    <s v="8.5 Million"/>
    <n v="8500000"/>
    <n v="56.895600000000002"/>
    <s v="Business Products &amp; Services"/>
    <n v="21"/>
    <n v="21"/>
    <e v="#REF!"/>
    <n v="2009"/>
    <n v="2"/>
    <s v="Miami"/>
    <s v="Miami"/>
    <s v="Miami"/>
    <x v="5"/>
  </r>
  <r>
    <n v="4846"/>
    <s v="https://www.inc.com/profile/kaplansky-insurance-agency"/>
    <s v="Kaplansky Insurance Agency"/>
    <s v="kaplansky.com"/>
    <s v="14.2 Million"/>
    <n v="14200000"/>
    <n v="56.8658"/>
    <s v="Insurance"/>
    <n v="79"/>
    <n v="59"/>
    <e v="#REF!"/>
    <n v="1974"/>
    <n v="1"/>
    <s v="Boston"/>
    <s v="Boston"/>
    <s v="Needham"/>
    <x v="24"/>
  </r>
  <r>
    <n v="4847"/>
    <s v="https://www.inc.com/profile/link-strategic-partners"/>
    <s v="LINK Strategic Partners"/>
    <s v="linksp.com"/>
    <s v="2.9 Million"/>
    <n v="2900000"/>
    <n v="56.839300000000001"/>
    <s v="Advertising &amp; Marketing"/>
    <n v="20"/>
    <n v="15"/>
    <e v="#REF!"/>
    <n v="2012"/>
    <n v="1"/>
    <s v="Washington, DC"/>
    <s v="Washington"/>
    <s v="Washington"/>
    <x v="34"/>
  </r>
  <r>
    <n v="4848"/>
    <s v="https://www.inc.com/profile/air-control-air-conditioning"/>
    <s v="Air Control Air Conditioning"/>
    <s v="aircontrolaz.com"/>
    <s v="5 Million"/>
    <n v="5000000"/>
    <n v="56.838299999999997"/>
    <s v="Construction"/>
    <n v="31"/>
    <n v="12"/>
    <e v="#REF!"/>
    <n v="1990"/>
    <n v="1"/>
    <s v=""/>
    <s v="-"/>
    <s v="Lake Havasu City"/>
    <x v="0"/>
  </r>
  <r>
    <n v="4849"/>
    <s v="https://www.inc.com/profile/commcreative"/>
    <s v="CommCreative"/>
    <s v="commcreative.com"/>
    <s v="11.1 Million"/>
    <n v="11100000"/>
    <n v="56.832799999999999"/>
    <s v="Advertising &amp; Marketing"/>
    <n v="42"/>
    <n v="25"/>
    <e v="#REF!"/>
    <n v="1991"/>
    <n v="5"/>
    <s v="Boston"/>
    <s v="Boston"/>
    <s v="Framingham"/>
    <x v="24"/>
  </r>
  <r>
    <n v="4850"/>
    <s v="https://www.inc.com/profile/equus-software"/>
    <s v="Equus Software"/>
    <s v="equusoft.com"/>
    <s v="30.4 Million"/>
    <n v="30400000"/>
    <n v="56.8324"/>
    <s v="Software"/>
    <n v="178"/>
    <n v="85"/>
    <e v="#REF!"/>
    <n v="1999"/>
    <n v="10"/>
    <s v="Denver"/>
    <s v="Denver"/>
    <s v="Denver"/>
    <x v="10"/>
  </r>
  <r>
    <n v="4851"/>
    <s v="https://www.inc.com/profile/pmd"/>
    <s v="pMD"/>
    <s v="pmd.com"/>
    <s v="10 Million"/>
    <n v="10000000"/>
    <n v="56.775700000000001"/>
    <s v="Health"/>
    <n v="28"/>
    <n v="13"/>
    <e v="#REF!"/>
    <n v="1998"/>
    <n v="8"/>
    <s v="San Francisco"/>
    <s v="San Francisco"/>
    <s v="San Francisco"/>
    <x v="9"/>
  </r>
  <r>
    <n v="4852"/>
    <s v="https://www.inc.com/profile/nina-hale"/>
    <s v="Nina Hale"/>
    <s v="http://ninahale.com"/>
    <s v="12.2 Million"/>
    <n v="12200000"/>
    <n v="56.774799999999999"/>
    <s v="Advertising &amp; Marketing"/>
    <n v="85"/>
    <n v="45"/>
    <e v="#REF!"/>
    <n v="2005"/>
    <n v="7"/>
    <s v="Minneapolis"/>
    <s v="Minneapolis"/>
    <s v="Minneapolis"/>
    <x v="22"/>
  </r>
  <r>
    <n v="4853"/>
    <s v="https://www.inc.com/profile/five-lakes-professional-services"/>
    <s v="Five Lakes Professional Services"/>
    <s v="fivelakespro.com"/>
    <s v="3.2 Million"/>
    <n v="3200000"/>
    <n v="56.763300000000001"/>
    <s v="Business Products &amp; Services"/>
    <n v="30"/>
    <n v="25"/>
    <e v="#REF!"/>
    <n v="2010"/>
    <n v="4"/>
    <s v="Cleveland"/>
    <s v="Cleveland"/>
    <s v="Mayfield Heights"/>
    <x v="8"/>
  </r>
  <r>
    <n v="4854"/>
    <s v="https://www.inc.com/profile/vance-thompson-vision"/>
    <s v="Vance Thompson Vision"/>
    <s v="vancethompsonvision.com"/>
    <s v="34.7 Million"/>
    <n v="34700000"/>
    <n v="56.728999999999999"/>
    <s v="Health"/>
    <n v="149"/>
    <n v="83"/>
    <e v="#REF!"/>
    <n v="2013"/>
    <n v="1"/>
    <s v=""/>
    <s v="-"/>
    <s v="Sioux Falls"/>
    <x v="45"/>
  </r>
  <r>
    <n v="4855"/>
    <s v="https://www.inc.com/profile/netplanner-systems"/>
    <s v="NetPlanner Systems"/>
    <s v="netplanner.com"/>
    <s v="51.4 Million"/>
    <n v="51400000"/>
    <n v="56.727400000000003"/>
    <s v="Telecommunications"/>
    <n v="300"/>
    <n v="216"/>
    <e v="#REF!"/>
    <n v="1987"/>
    <n v="2"/>
    <s v="Atlanta"/>
    <s v="Atlanta"/>
    <s v="Peachtree Corners"/>
    <x v="13"/>
  </r>
  <r>
    <n v="4856"/>
    <s v="https://www.inc.com/profile/openarc"/>
    <s v="OpenArc"/>
    <s v="openarc.net"/>
    <s v="15 Million"/>
    <n v="15000000"/>
    <n v="56.722499999999997"/>
    <s v="IT Management"/>
    <n v="90"/>
    <n v="95"/>
    <e v="#REF!"/>
    <n v="2010"/>
    <n v="5"/>
    <s v="Pittsburgh, PA"/>
    <s v="Pittsburgh"/>
    <s v="Wexford"/>
    <x v="4"/>
  </r>
  <r>
    <n v="4857"/>
    <s v="https://www.inc.com/profile/stonebrooke-engineering"/>
    <s v="Stonebrooke Engineering"/>
    <s v="stonebrookeengineering.com"/>
    <s v="6 Million"/>
    <n v="6000000"/>
    <n v="56.717199999999998"/>
    <s v="Government Services"/>
    <n v="47"/>
    <n v="38"/>
    <e v="#REF!"/>
    <n v="2003"/>
    <n v="2"/>
    <s v="Minneapolis"/>
    <s v="Minneapolis"/>
    <s v="Burnsville"/>
    <x v="22"/>
  </r>
  <r>
    <n v="4858"/>
    <s v="https://www.inc.com/profile/foreman-therapy-services"/>
    <s v="Foreman Therapy Services"/>
    <s v="foremantherapyservices.com"/>
    <s v="15.7 Million"/>
    <n v="15700000"/>
    <n v="56.706800000000001"/>
    <s v="Health"/>
    <n v="400"/>
    <n v="200"/>
    <e v="#REF!"/>
    <n v="2011"/>
    <n v="2"/>
    <s v="Dallas"/>
    <s v="Dallas"/>
    <s v="Dallas"/>
    <x v="2"/>
  </r>
  <r>
    <n v="4859"/>
    <s v="https://www.inc.com/profile/computer-solutions-east"/>
    <s v="Computer Solutions East"/>
    <s v="computersolutionseast.com"/>
    <s v="3.1 Million"/>
    <n v="3100000"/>
    <n v="56.705199999999998"/>
    <s v="IT Management"/>
    <n v="45"/>
    <n v="38"/>
    <e v="#REF!"/>
    <n v="2006"/>
    <n v="3"/>
    <s v="New York City"/>
    <s v="New York City"/>
    <s v="New Rochelle"/>
    <x v="12"/>
  </r>
  <r>
    <n v="4860"/>
    <s v="https://www.inc.com/profile/dobi-associates"/>
    <s v="Dobi &amp; Associates"/>
    <s v="cedarcraft.com"/>
    <s v="19.9 Million"/>
    <n v="19900000"/>
    <n v="56.656599999999997"/>
    <s v="Business Products &amp; Services"/>
    <n v="7"/>
    <n v="6"/>
    <e v="#REF!"/>
    <n v="2004"/>
    <n v="4"/>
    <s v="San Diego"/>
    <s v="San Diego"/>
    <s v="San Diego"/>
    <x v="9"/>
  </r>
  <r>
    <n v="4861"/>
    <s v="https://www.inc.com/profile/redpepper"/>
    <s v="Redpepper"/>
    <s v="http://redpepper.land"/>
    <s v="8.6 Million"/>
    <n v="8600000"/>
    <n v="56.6492"/>
    <s v="Advertising &amp; Marketing"/>
    <n v="45"/>
    <n v="32"/>
    <e v="#REF!"/>
    <n v="2001"/>
    <n v="7"/>
    <s v="Nashville"/>
    <s v="Nashville"/>
    <s v="Nashville"/>
    <x v="1"/>
  </r>
  <r>
    <n v="4862"/>
    <s v="https://www.inc.com/profile/w-l-french-excavating"/>
    <s v="W. L. French Excavating"/>
    <s v="wlfrench.com"/>
    <s v="101.4 Million"/>
    <n v="101400000"/>
    <n v="56.639000000000003"/>
    <s v="Construction"/>
    <n v="185"/>
    <n v="125"/>
    <e v="#REF!"/>
    <n v="1972"/>
    <n v="6"/>
    <s v="Boston"/>
    <s v="Boston"/>
    <s v="North Billerica"/>
    <x v="24"/>
  </r>
  <r>
    <n v="4863"/>
    <s v="https://www.inc.com/profile/us-logistics"/>
    <s v="US Logistics"/>
    <s v="uslfreight.com"/>
    <s v="151.6 Million"/>
    <n v="151600000"/>
    <n v="56.5625"/>
    <s v="Logistics &amp; Transportation"/>
    <n v="30"/>
    <n v="13"/>
    <e v="#REF!"/>
    <n v="2007"/>
    <n v="4"/>
    <s v="Cincinnati"/>
    <s v="Cincinnati"/>
    <s v="Cincinnati"/>
    <x v="8"/>
  </r>
  <r>
    <n v="4864"/>
    <s v="https://www.inc.com/profile/kbts-technologies"/>
    <s v="KBTS Technologies"/>
    <s v="kbtstech.com"/>
    <s v="7.7 Million"/>
    <n v="7700000"/>
    <n v="56.406599999999997"/>
    <s v="IT System Development"/>
    <n v="90"/>
    <n v="75"/>
    <e v="#REF!"/>
    <n v="1998"/>
    <n v="5"/>
    <s v="Detroit"/>
    <s v="Detroit"/>
    <s v="Novi"/>
    <x v="20"/>
  </r>
  <r>
    <n v="4865"/>
    <s v="https://www.inc.com/profile/securestrux"/>
    <s v="SecureStrux"/>
    <s v="securestrux.com"/>
    <s v="4 Million"/>
    <n v="4000000"/>
    <n v="56.352899999999998"/>
    <s v="Security"/>
    <n v="31"/>
    <n v="22"/>
    <e v="#REF!"/>
    <n v="2008"/>
    <n v="2"/>
    <s v="Washington, DC"/>
    <s v="Washington"/>
    <s v="Arlington"/>
    <x v="7"/>
  </r>
  <r>
    <n v="4866"/>
    <s v="https://www.inc.com/profile/mcgill-restoration"/>
    <s v="McGill Restoration"/>
    <s v="mcgillrestoration.com"/>
    <s v="16.9 Million"/>
    <n v="16900000"/>
    <n v="56.339599999999997"/>
    <s v="Construction"/>
    <n v="100"/>
    <n v="80"/>
    <e v="#REF!"/>
    <n v="1984"/>
    <n v="4"/>
    <s v="Omaha-Council Bluffs, NE-IA"/>
    <s v="Omaha-Council Bluffs"/>
    <s v="Omaha"/>
    <x v="35"/>
  </r>
  <r>
    <n v="4867"/>
    <s v="https://www.inc.com/profile/the-greer-group"/>
    <s v="The Greer Group"/>
    <s v="thegreergroup.com"/>
    <s v="35.6 Million"/>
    <n v="35600000"/>
    <n v="56.333399999999997"/>
    <s v="Human Resources"/>
    <n v="2531"/>
    <n v="1600"/>
    <e v="#REF!"/>
    <n v="1986"/>
    <n v="1"/>
    <s v="Raleigh, NC"/>
    <s v="Raleigh"/>
    <s v="Raleigh"/>
    <x v="18"/>
  </r>
  <r>
    <n v="4868"/>
    <s v="https://www.inc.com/profile/zone-enterprises"/>
    <s v="Zone Enterprises"/>
    <s v="zoneenterprisesusa.com"/>
    <s v="21.1 Million"/>
    <n v="21100000"/>
    <n v="56.314399999999999"/>
    <s v="Manufacturing"/>
    <n v="80"/>
    <n v="60"/>
    <e v="#REF!"/>
    <n v="2011"/>
    <n v="2"/>
    <s v="St. Louis, MO-IL"/>
    <s v="St. Louis"/>
    <s v="St Louis"/>
    <x v="32"/>
  </r>
  <r>
    <n v="4869"/>
    <s v="https://www.inc.com/profile/kidder-mathews"/>
    <s v="Kidder Mathews"/>
    <s v="kiddermathews.com"/>
    <s v="199.8 Million"/>
    <n v="199800000"/>
    <n v="56.241900000000001"/>
    <s v="Real Estate"/>
    <n v="765"/>
    <n v="522"/>
    <e v="#REF!"/>
    <n v="1969"/>
    <n v="6"/>
    <s v="Seattle"/>
    <s v="Seattle"/>
    <s v="Seattle"/>
    <x v="11"/>
  </r>
  <r>
    <n v="4870"/>
    <s v="https://www.inc.com/profile/creative-alignments"/>
    <s v="Creative Alignments"/>
    <s v="creativealignments.com"/>
    <s v="2.9 Million"/>
    <n v="2900000"/>
    <n v="56.240900000000003"/>
    <s v="Human Resources"/>
    <n v="26"/>
    <n v="18"/>
    <e v="#REF!"/>
    <n v="2010"/>
    <n v="2"/>
    <s v="Boulder, CO"/>
    <s v="Boulder"/>
    <s v="Boulder"/>
    <x v="10"/>
  </r>
  <r>
    <n v="4871"/>
    <s v="https://www.inc.com/profile/muscular-moving-men-storage"/>
    <s v="Muscular Moving Men &amp; Storage"/>
    <s v="muscularmovingmen.com"/>
    <s v="4.7 Million"/>
    <n v="4700000"/>
    <n v="56.192799999999998"/>
    <s v="Logistics &amp; Transportation"/>
    <n v="75"/>
    <n v="40"/>
    <e v="#REF!"/>
    <n v="2008"/>
    <n v="1"/>
    <s v="Phoenix"/>
    <s v="Phoenix"/>
    <s v="Phoenix"/>
    <x v="0"/>
  </r>
  <r>
    <n v="4872"/>
    <s v="https://www.inc.com/profile/senior1care"/>
    <s v="Senior1Care"/>
    <s v="senior1care.com"/>
    <s v="7.9 Million"/>
    <n v="7900000"/>
    <n v="56.172400000000003"/>
    <s v="Health"/>
    <n v="275"/>
    <n v="150"/>
    <e v="#REF!"/>
    <n v="2006"/>
    <n v="7"/>
    <s v=""/>
    <s v="-"/>
    <s v="Mishawaka"/>
    <x v="33"/>
  </r>
  <r>
    <n v="4873"/>
    <s v="https://www.inc.com/profile/datatility"/>
    <s v="Datatility"/>
    <s v="datatility.com"/>
    <s v="6.5 Million"/>
    <n v="6500000"/>
    <n v="56.168300000000002"/>
    <s v="IT System Development"/>
    <n v="18"/>
    <n v="12"/>
    <e v="#REF!"/>
    <n v="2003"/>
    <n v="4"/>
    <s v="Washington, DC"/>
    <s v="Washington"/>
    <s v="Ashburn"/>
    <x v="7"/>
  </r>
  <r>
    <n v="4874"/>
    <s v="https://www.inc.com/profile/evok-advertising"/>
    <s v="Evok Advertising"/>
    <s v="evokad.com"/>
    <s v="7.4 Million"/>
    <n v="7400000"/>
    <n v="56.166600000000003"/>
    <s v="Advertising &amp; Marketing"/>
    <n v="32"/>
    <n v="24"/>
    <e v="#REF!"/>
    <n v="2002"/>
    <n v="1"/>
    <s v="Orlando, FL"/>
    <s v="Orlando"/>
    <s v="Lake Mary"/>
    <x v="5"/>
  </r>
  <r>
    <n v="4875"/>
    <s v="https://www.inc.com/profile/extension"/>
    <s v="Extension"/>
    <s v="extensionrecruiting.com"/>
    <s v="11.1 Million"/>
    <n v="11100000"/>
    <n v="56.138399999999997"/>
    <s v="Human Resources"/>
    <n v="34"/>
    <n v="26"/>
    <e v="#REF!"/>
    <n v="2002"/>
    <n v="1"/>
    <s v="Milwaukee"/>
    <s v="Milwaukee"/>
    <s v="Milwaukee"/>
    <x v="19"/>
  </r>
  <r>
    <n v="4876"/>
    <s v="https://www.inc.com/profile/sovereign-lending-group"/>
    <s v="Sovereign Lending Group"/>
    <s v="slgmortgage.com"/>
    <s v="19.2 Million"/>
    <n v="19200000"/>
    <n v="56.115900000000003"/>
    <s v="Financial Services"/>
    <n v="83"/>
    <n v="41"/>
    <e v="#REF!"/>
    <n v="2005"/>
    <n v="7"/>
    <s v="Los Angeles"/>
    <s v="Los Angeles"/>
    <s v="Costa Mesa"/>
    <x v="9"/>
  </r>
  <r>
    <n v="4877"/>
    <s v="https://www.inc.com/profile/veracity-consulting"/>
    <s v="Veracity Consulting"/>
    <s v="engageveracity.com"/>
    <s v="18.3 Million"/>
    <n v="18300000"/>
    <n v="56.091799999999999"/>
    <s v="IT Services"/>
    <n v="81"/>
    <n v="60"/>
    <e v="#REF!"/>
    <n v="2006"/>
    <n v="1"/>
    <s v="Kansas City, MO-KS"/>
    <s v="Kansas City"/>
    <s v="Overland Park"/>
    <x v="26"/>
  </r>
  <r>
    <n v="4878"/>
    <s v="https://www.inc.com/profile/quest-national-services"/>
    <s v="Quest National Services"/>
    <s v="questns.com"/>
    <s v="2.2 Million"/>
    <n v="2200000"/>
    <n v="55.965699999999998"/>
    <s v="Business Products &amp; Services"/>
    <n v="16"/>
    <n v="12"/>
    <e v="#REF!"/>
    <n v="2008"/>
    <n v="1"/>
    <s v="Orlando, FL"/>
    <s v="Orlando"/>
    <s v="Orlando"/>
    <x v="5"/>
  </r>
  <r>
    <n v="4879"/>
    <s v="https://www.inc.com/profile/high-level-marketing"/>
    <s v="High Level Marketing"/>
    <s v="highlevelmarketing.com"/>
    <s v="5.2 Million"/>
    <n v="5200000"/>
    <n v="55.954000000000001"/>
    <s v="Advertising &amp; Marketing"/>
    <n v="45"/>
    <n v="20"/>
    <e v="#REF!"/>
    <n v="2009"/>
    <n v="3"/>
    <s v="Detroit"/>
    <s v="Detroit"/>
    <s v="West Bloomfield"/>
    <x v="20"/>
  </r>
  <r>
    <n v="4880"/>
    <s v="https://www.inc.com/profile/4cite-marketing"/>
    <s v="4CITE Marketing"/>
    <s v="4cite.com"/>
    <s v="7.7 Million"/>
    <n v="7700000"/>
    <n v="55.9313"/>
    <s v="Software"/>
    <n v="43"/>
    <n v="34"/>
    <e v="#REF!"/>
    <n v="2010"/>
    <n v="4"/>
    <s v="Albany-Schenectady-Troy, NY"/>
    <s v="Albany-Schenectady-Troy"/>
    <s v="Albany"/>
    <x v="12"/>
  </r>
  <r>
    <n v="4881"/>
    <s v="https://www.inc.com/profile/liquid-technology"/>
    <s v="Liquid Technology"/>
    <s v="liquidtechnology.net"/>
    <s v="22 Million"/>
    <n v="22000000"/>
    <n v="55.898000000000003"/>
    <s v="IT Services"/>
    <n v="82"/>
    <n v="60"/>
    <e v="#REF!"/>
    <n v="2001"/>
    <n v="10"/>
    <s v="New York City"/>
    <s v="New York City"/>
    <s v="Brooklyn"/>
    <x v="12"/>
  </r>
  <r>
    <n v="4882"/>
    <s v="https://www.inc.com/profile/the-event-studio"/>
    <s v="The Event Studio"/>
    <s v="eventstudio.com"/>
    <s v="2.5 Million"/>
    <n v="2500000"/>
    <n v="55.807000000000002"/>
    <s v="Business Products &amp; Services"/>
    <n v="18"/>
    <n v="10"/>
    <e v="#REF!"/>
    <n v="2008"/>
    <n v="2"/>
    <s v="Las Vegas, NV"/>
    <s v="Las Vegas"/>
    <s v="Parker"/>
    <x v="10"/>
  </r>
  <r>
    <n v="4883"/>
    <s v="https://www.inc.com/profile/ion-exhibits"/>
    <s v="Ion Exhibits"/>
    <s v="http://ionexhibits.com"/>
    <s v="9.4 Million"/>
    <n v="9400000"/>
    <n v="55.7941"/>
    <s v="Advertising &amp; Marketing"/>
    <n v="41"/>
    <n v="38"/>
    <e v="#REF!"/>
    <n v="2015"/>
    <n v="1"/>
    <s v="Chicago"/>
    <s v="Chicago"/>
    <s v="Itasca"/>
    <x v="27"/>
  </r>
  <r>
    <n v="4884"/>
    <s v="https://www.inc.com/profile/reliant-foodservice"/>
    <s v="Reliant Foodservice"/>
    <s v="reliantfoods.com"/>
    <s v="42.5 Million"/>
    <n v="42500000"/>
    <n v="55.790900000000001"/>
    <s v="Food &amp; Beverage"/>
    <n v="69"/>
    <n v="66"/>
    <e v="#REF!"/>
    <n v="1996"/>
    <n v="8"/>
    <s v="Inland Empire, CA"/>
    <s v="Inland Empire"/>
    <s v="Temecula"/>
    <x v="9"/>
  </r>
  <r>
    <n v="4885"/>
    <s v="https://www.inc.com/profile/argent-financial-group"/>
    <s v="Argent Financial Group"/>
    <s v="argentfinancial.com"/>
    <s v="60.4 Million"/>
    <n v="60400000"/>
    <n v="55.752899999999997"/>
    <s v="Financial Services"/>
    <n v="285"/>
    <n v="126"/>
    <e v="#REF!"/>
    <n v="1990"/>
    <n v="2"/>
    <s v=""/>
    <s v="-"/>
    <s v="Ruston"/>
    <x v="38"/>
  </r>
  <r>
    <n v="4886"/>
    <s v="https://www.inc.com/profile/threepds"/>
    <s v="ThreePDS"/>
    <s v="threepds.com"/>
    <s v="2.2 Million"/>
    <n v="2200000"/>
    <n v="55.745899999999999"/>
    <s v="Human Resources"/>
    <n v="40"/>
    <n v="25"/>
    <e v="#REF!"/>
    <n v="2003"/>
    <n v="1"/>
    <s v="Dallas"/>
    <s v="Dallas"/>
    <s v="Addison"/>
    <x v="2"/>
  </r>
  <r>
    <n v="4887"/>
    <s v="https://www.inc.com/profile/body-details"/>
    <s v="BODY DETAILS"/>
    <s v="bodydetails.com"/>
    <s v="7.8 Million"/>
    <n v="7800000"/>
    <n v="55.698099999999997"/>
    <s v="Retail"/>
    <n v="63"/>
    <n v="40"/>
    <e v="#REF!"/>
    <n v="2006"/>
    <n v="3"/>
    <s v="Miami"/>
    <s v="Miami"/>
    <s v="Boca Raton"/>
    <x v="5"/>
  </r>
  <r>
    <n v="4888"/>
    <s v="https://www.inc.com/profile/all-american-pest-control"/>
    <s v="All-American Pest Control"/>
    <s v="allamericanpestcontrol.com"/>
    <s v="6 Million"/>
    <n v="6000000"/>
    <n v="55.693199999999997"/>
    <s v="Consumer Products &amp; Services"/>
    <n v="45"/>
    <n v="33"/>
    <e v="#REF!"/>
    <n v="1961"/>
    <n v="1"/>
    <s v="Nashville"/>
    <s v="Nashville"/>
    <s v="Nashville"/>
    <x v="1"/>
  </r>
  <r>
    <n v="4889"/>
    <s v="https://www.inc.com/profile/timmons-group"/>
    <s v="Timmons Group"/>
    <s v="timmons.com"/>
    <s v="86.4 Million"/>
    <n v="86400000"/>
    <n v="55.686399999999999"/>
    <s v="Engineering"/>
    <n v="541"/>
    <n v="381"/>
    <e v="#REF!"/>
    <n v="1953"/>
    <n v="4"/>
    <s v="Richmond, VA"/>
    <s v="Richmond"/>
    <s v="Richmond"/>
    <x v="7"/>
  </r>
  <r>
    <n v="4890"/>
    <s v="https://www.inc.com/profile/american-drapery-systems"/>
    <s v="American Drapery Systems"/>
    <s v="americandrapery.com"/>
    <s v="3.7 Million"/>
    <n v="3700000"/>
    <n v="55.662500000000001"/>
    <s v="Business Products &amp; Services"/>
    <n v="4"/>
    <n v="4"/>
    <e v="#REF!"/>
    <n v="1977"/>
    <n v="1"/>
    <s v="Minneapolis"/>
    <s v="Minneapolis"/>
    <s v="GOLDEN VALLEY"/>
    <x v="22"/>
  </r>
  <r>
    <n v="4891"/>
    <s v="https://www.inc.com/profile/noble-capital-group"/>
    <s v="Noble Capital Group"/>
    <s v="noblecapital.com"/>
    <s v="7.8 Million"/>
    <n v="7800000"/>
    <n v="55.596699999999998"/>
    <s v="Financial Services"/>
    <n v="40"/>
    <n v="32"/>
    <e v="#REF!"/>
    <n v="2002"/>
    <n v="1"/>
    <s v="Austin"/>
    <s v="Austin"/>
    <s v="Austin"/>
    <x v="2"/>
  </r>
  <r>
    <n v="4892"/>
    <s v="https://www.inc.com/profile/environmental-lights"/>
    <s v="Environmental Lights"/>
    <s v="environmentallights.com"/>
    <s v="27.1 Million"/>
    <n v="27100000"/>
    <n v="55.590499999999999"/>
    <s v="Business Products &amp; Services"/>
    <n v="54"/>
    <n v="32"/>
    <e v="#REF!"/>
    <n v="2006"/>
    <n v="7"/>
    <s v="San Diego"/>
    <s v="San Diego"/>
    <s v="San Diego"/>
    <x v="9"/>
  </r>
  <r>
    <n v="4893"/>
    <s v="https://www.inc.com/profile/shipoffers"/>
    <s v="ShipOffers"/>
    <s v="shipoffers.com"/>
    <s v="12.6 Million"/>
    <n v="12600000"/>
    <n v="55.524799999999999"/>
    <s v="Health"/>
    <n v="30"/>
    <n v="9"/>
    <e v="#REF!"/>
    <n v="2001"/>
    <n v="6"/>
    <s v="Denver"/>
    <s v="Denver"/>
    <s v="Centennial"/>
    <x v="10"/>
  </r>
  <r>
    <n v="4894"/>
    <s v="https://www.inc.com/profile/gen3-marketing"/>
    <s v="Gen3 Marketing"/>
    <s v="gen3marketing.com"/>
    <s v="10.2 Million"/>
    <n v="10200000"/>
    <n v="55.493099999999998"/>
    <s v="Advertising &amp; Marketing"/>
    <n v="52"/>
    <n v="30"/>
    <e v="#REF!"/>
    <n v="2007"/>
    <n v="4"/>
    <s v="Philadelphia"/>
    <s v="Philadelphia"/>
    <s v="Blue Bell"/>
    <x v="4"/>
  </r>
  <r>
    <n v="4895"/>
    <s v="https://www.inc.com/profile/harvest-software-solutions"/>
    <s v="Harvest Software Solutions"/>
    <s v="harvest-soft.com"/>
    <s v="2.1 Million"/>
    <n v="2100000"/>
    <n v="55.476199999999999"/>
    <s v="IT System Development"/>
    <n v="16"/>
    <n v="11"/>
    <e v="#REF!"/>
    <n v="2004"/>
    <n v="2"/>
    <s v="Jacksonville, FL"/>
    <s v="Jacksonville"/>
    <s v="Jacksonville"/>
    <x v="5"/>
  </r>
  <r>
    <n v="4896"/>
    <s v="https://www.inc.com/profile/snap36"/>
    <s v="Snap36"/>
    <s v="snap36.com"/>
    <s v="7.2 Million"/>
    <n v="7200000"/>
    <n v="55.462200000000003"/>
    <s v="Consumer Products &amp; Services"/>
    <n v="34"/>
    <n v="16"/>
    <e v="#REF!"/>
    <n v="2008"/>
    <n v="5"/>
    <s v="Chicago"/>
    <s v="Chicago"/>
    <s v="Chicago"/>
    <x v="27"/>
  </r>
  <r>
    <n v="4897"/>
    <s v="https://www.inc.com/profile/tekcommands"/>
    <s v="TekCommands"/>
    <s v="tekcommands.com"/>
    <s v="3.2 Million"/>
    <n v="3200000"/>
    <n v="55.423000000000002"/>
    <s v="IT System Development"/>
    <n v="25"/>
    <n v="15"/>
    <e v="#REF!"/>
    <n v="2009"/>
    <n v="4"/>
    <s v="Detroit"/>
    <s v="Detroit"/>
    <s v="Troy"/>
    <x v="20"/>
  </r>
  <r>
    <n v="4898"/>
    <s v="https://www.inc.com/profile/horizontal-integration"/>
    <s v="Horizontal Integration"/>
    <s v="horizontalintegration.com"/>
    <s v="101.6 Million"/>
    <n v="101600000"/>
    <n v="55.395299999999999"/>
    <s v="IT Management"/>
    <n v="710"/>
    <n v="403"/>
    <e v="#REF!"/>
    <n v="2003"/>
    <n v="11"/>
    <s v="Minneapolis"/>
    <s v="Minneapolis"/>
    <s v="Saint Louis Park"/>
    <x v="22"/>
  </r>
  <r>
    <n v="4899"/>
    <s v="https://www.inc.com/profile/manifold"/>
    <s v="Manifold"/>
    <s v="wearemanifold.com"/>
    <s v="23.1 Million"/>
    <n v="23100000"/>
    <n v="55.333799999999997"/>
    <s v="Advertising &amp; Marketing"/>
    <n v="23"/>
    <n v="14"/>
    <e v="#REF!"/>
    <n v="2010"/>
    <n v="3"/>
    <s v="San Francisco"/>
    <s v="San Francisco"/>
    <s v="San Francisco"/>
    <x v="9"/>
  </r>
  <r>
    <n v="4900"/>
    <s v="https://www.inc.com/profile/profit-builders"/>
    <s v="Profit Builders"/>
    <s v="yourprofitbuilders.com"/>
    <s v="4 Million"/>
    <n v="4000000"/>
    <n v="55.290300000000002"/>
    <s v="Financial Services"/>
    <n v="34"/>
    <n v="25"/>
    <e v="#REF!"/>
    <n v="1994"/>
    <n v="3"/>
    <s v=""/>
    <s v="-"/>
    <s v="Wichita"/>
    <x v="26"/>
  </r>
  <r>
    <n v="4901"/>
    <s v="https://www.inc.com/profile/microsystems-automation-group"/>
    <s v="MicroSystems Automation Group"/>
    <s v="msag.net"/>
    <s v="36.6 Million"/>
    <n v="36600000"/>
    <n v="55.2804"/>
    <s v="Government Services"/>
    <n v="235"/>
    <n v="208"/>
    <e v="#REF!"/>
    <n v="1987"/>
    <n v="8"/>
    <s v="Washington, DC"/>
    <s v="Washington"/>
    <s v="FALLS CHURCH"/>
    <x v="7"/>
  </r>
  <r>
    <n v="4902"/>
    <s v="https://www.inc.com/profile/hirewell"/>
    <s v="Hirewell"/>
    <s v="hirewell.com"/>
    <s v="15.2 Million"/>
    <n v="15200000"/>
    <n v="55.257800000000003"/>
    <s v="Human Resources"/>
    <n v="110"/>
    <n v="50"/>
    <e v="#REF!"/>
    <n v="2001"/>
    <n v="7"/>
    <s v="Chicago"/>
    <s v="Chicago"/>
    <s v="Chicago"/>
    <x v="27"/>
  </r>
  <r>
    <n v="4903"/>
    <s v="https://www.inc.com/profile/meathead-movers"/>
    <s v="Meathead Movers"/>
    <s v="meatheadmovers.com"/>
    <s v="20.3 Million"/>
    <n v="20300000"/>
    <n v="55.181399999999996"/>
    <s v="Logistics &amp; Transportation"/>
    <n v="744"/>
    <n v="481"/>
    <e v="#REF!"/>
    <n v="1997"/>
    <n v="8"/>
    <s v=""/>
    <s v="-"/>
    <s v="San Luis Obispo"/>
    <x v="9"/>
  </r>
  <r>
    <n v="4904"/>
    <s v="https://www.inc.com/profile/freedom-information-systems"/>
    <s v="Freedom Information Systems"/>
    <s v="freedomis.com"/>
    <s v="4.1 Million"/>
    <n v="4099999.9999999995"/>
    <n v="55.1646"/>
    <s v="Government Services"/>
    <n v="25"/>
    <n v="17"/>
    <e v="#REF!"/>
    <n v="2003"/>
    <n v="3"/>
    <s v="Tampa"/>
    <s v="Tampa"/>
    <s v="Tampa"/>
    <x v="5"/>
  </r>
  <r>
    <n v="4905"/>
    <s v="https://www.inc.com/profile/in-store-experience"/>
    <s v="In Store Experience"/>
    <s v="instoreexperience.com"/>
    <s v="7.4 Million"/>
    <n v="7400000"/>
    <n v="55.155799999999999"/>
    <s v="Advertising &amp; Marketing"/>
    <n v="25"/>
    <n v="8"/>
    <e v="#REF!"/>
    <n v="2006"/>
    <n v="1"/>
    <s v="Bridgeport-Stamford-Norwalk, CT"/>
    <s v="Bridgeport-Stamford-Norwalk"/>
    <s v="Westport"/>
    <x v="28"/>
  </r>
  <r>
    <n v="4906"/>
    <s v="https://www.inc.com/profile/ckd-technology-partners"/>
    <s v="CKD Technology Partners"/>
    <s v="ckdtech.co"/>
    <s v="2.2 Million"/>
    <n v="2200000"/>
    <n v="55.0625"/>
    <s v="Software"/>
    <n v="14"/>
    <n v="10"/>
    <e v="#REF!"/>
    <n v="2003"/>
    <n v="1"/>
    <s v="Denver"/>
    <s v="Denver"/>
    <s v="Wheat Ridge"/>
    <x v="10"/>
  </r>
  <r>
    <n v="4907"/>
    <s v="https://www.inc.com/profile/civicminds"/>
    <s v="CivicMinds"/>
    <s v="civicminds.com"/>
    <s v="3.1 Million"/>
    <n v="3100000"/>
    <n v="55.041600000000003"/>
    <s v="Human Resources"/>
    <n v="38"/>
    <n v="11"/>
    <e v="#REF!"/>
    <n v="2006"/>
    <n v="1"/>
    <s v="Los Angeles"/>
    <s v="Los Angeles"/>
    <s v="STANTON"/>
    <x v="9"/>
  </r>
  <r>
    <n v="4908"/>
    <s v="https://www.inc.com/profile/addventures"/>
    <s v="(Add)ventures"/>
    <s v="http://addventures.com"/>
    <s v="15.2 Million"/>
    <n v="15200000"/>
    <n v="55.007399999999997"/>
    <s v="Advertising &amp; Marketing"/>
    <n v="62"/>
    <n v="44"/>
    <e v="#REF!"/>
    <n v="1989"/>
    <n v="11"/>
    <s v=""/>
    <s v="-"/>
    <s v="East Providence"/>
    <x v="50"/>
  </r>
  <r>
    <n v="4909"/>
    <s v="https://www.inc.com/profile/agent-elite"/>
    <s v="Agent Elite"/>
    <s v="agentelite.com"/>
    <s v="3.1 Million"/>
    <n v="3100000"/>
    <n v="54.985900000000001"/>
    <s v="Advertising &amp; Marketing"/>
    <n v="46"/>
    <n v="21"/>
    <e v="#REF!"/>
    <n v="2011"/>
    <n v="1"/>
    <s v="Los Angeles"/>
    <s v="Los Angeles"/>
    <s v="Newport Beach"/>
    <x v="9"/>
  </r>
  <r>
    <n v="4910"/>
    <s v="https://www.inc.com/profile/frontier-truck-gear"/>
    <s v="Frontier Truck Gear"/>
    <s v="frontier-gear.com"/>
    <s v="7.5 Million"/>
    <n v="7500000"/>
    <n v="54.978499999999997"/>
    <s v="Manufacturing"/>
    <n v="64"/>
    <n v="56"/>
    <e v="#REF!"/>
    <n v="2001"/>
    <n v="4"/>
    <s v=""/>
    <s v="-"/>
    <s v="Center Point"/>
    <x v="2"/>
  </r>
  <r>
    <n v="4911"/>
    <s v="https://www.inc.com/profile/page-per-page"/>
    <s v="Page Per Page"/>
    <s v="pageperpage.com"/>
    <s v="3.3 Million"/>
    <n v="3300000"/>
    <n v="54.95"/>
    <s v="Business Products &amp; Services"/>
    <n v="10"/>
    <n v="9"/>
    <e v="#REF!"/>
    <n v="2004"/>
    <n v="4"/>
    <s v="Phoenix"/>
    <s v="Phoenix"/>
    <s v="Chandler"/>
    <x v="0"/>
  </r>
  <r>
    <n v="4912"/>
    <s v="https://www.inc.com/profile/360-wraps"/>
    <s v="360 Wraps"/>
    <s v="360wraps.com"/>
    <s v="3.1 Million"/>
    <n v="3100000"/>
    <n v="54.890099999999997"/>
    <s v="Advertising &amp; Marketing"/>
    <n v="25"/>
    <n v="13"/>
    <e v="#REF!"/>
    <n v="2007"/>
    <n v="1"/>
    <s v="Dallas"/>
    <s v="Dallas"/>
    <s v="Dallas"/>
    <x v="2"/>
  </r>
  <r>
    <n v="4913"/>
    <s v="https://www.inc.com/profile/audio-visual-management-solutions"/>
    <s v="Audio Visual Management Solutions"/>
    <s v="avms.com"/>
    <s v="33.2 Million"/>
    <n v="33200000.000000004"/>
    <n v="54.885100000000001"/>
    <s v="Travel &amp; Hospitality"/>
    <n v="326"/>
    <n v="242"/>
    <e v="#REF!"/>
    <n v="1999"/>
    <n v="1"/>
    <s v="Seattle"/>
    <s v="Seattle"/>
    <s v="Seattle"/>
    <x v="11"/>
  </r>
  <r>
    <n v="4914"/>
    <s v="https://www.inc.com/profile/watersports-central"/>
    <s v="WaterSports Central"/>
    <s v="watersportscentral.com"/>
    <s v="28.1 Million"/>
    <n v="28100000"/>
    <n v="54.879800000000003"/>
    <s v="Retail"/>
    <n v="42"/>
    <n v="26"/>
    <e v="#REF!"/>
    <n v="1999"/>
    <n v="2"/>
    <s v="Atlanta"/>
    <s v="Atlanta"/>
    <s v="BUFORD"/>
    <x v="13"/>
  </r>
  <r>
    <n v="4915"/>
    <s v="https://www.inc.com/profile/red-caffeine"/>
    <s v="Red Caffeine"/>
    <s v="redcaffeine.com"/>
    <s v="2.2 Million"/>
    <n v="2200000"/>
    <n v="54.824599999999997"/>
    <s v="Advertising &amp; Marketing"/>
    <n v="18"/>
    <n v="14"/>
    <e v="#REF!"/>
    <n v="2013"/>
    <n v="2"/>
    <s v="Chicago"/>
    <s v="Chicago"/>
    <s v="Lombard"/>
    <x v="27"/>
  </r>
  <r>
    <n v="4916"/>
    <s v="https://www.inc.com/profile/netria-corporation"/>
    <s v="Netria Corporation"/>
    <s v="netriacorp.com"/>
    <s v="19.3 Million"/>
    <n v="19300000"/>
    <n v="54.793399999999998"/>
    <s v="Computer Hardware"/>
    <n v="35"/>
    <n v="12"/>
    <e v="#REF!"/>
    <n v="2003"/>
    <n v="1"/>
    <s v="Boston"/>
    <s v="Boston"/>
    <s v="Exeter"/>
    <x v="31"/>
  </r>
  <r>
    <n v="4917"/>
    <s v="https://www.inc.com/profile/tayse-international-trading"/>
    <s v="Tayse International Trading"/>
    <s v="http://tayse.com"/>
    <s v="19.9 Million"/>
    <n v="19900000"/>
    <n v="54.771900000000002"/>
    <s v="Consumer Products &amp; Services"/>
    <n v="65"/>
    <n v="24"/>
    <e v="#REF!"/>
    <n v="2005"/>
    <n v="2"/>
    <s v=""/>
    <s v="-"/>
    <s v="CALHOUN"/>
    <x v="13"/>
  </r>
  <r>
    <n v="4918"/>
    <s v="https://www.inc.com/profile/open-sky-group"/>
    <s v="Open Sky Group"/>
    <s v="openskygroup.com"/>
    <s v="5.3 Million"/>
    <n v="5300000"/>
    <n v="54.752600000000001"/>
    <s v="Logistics &amp; Transportation"/>
    <n v="40"/>
    <n v="23"/>
    <e v="#REF!"/>
    <n v="2006"/>
    <n v="3"/>
    <s v=""/>
    <s v="-"/>
    <s v="Fuquay-Varina"/>
    <x v="18"/>
  </r>
  <r>
    <n v="4919"/>
    <s v="https://www.inc.com/profile/procentrix"/>
    <s v="Procentrix"/>
    <s v="procentrix.com"/>
    <s v="30.2 Million"/>
    <n v="30200000"/>
    <n v="54.732500000000002"/>
    <s v="IT System Development"/>
    <n v="130"/>
    <n v="92"/>
    <e v="#REF!"/>
    <n v="2007"/>
    <n v="4"/>
    <s v="Washington, DC"/>
    <s v="Washington"/>
    <s v="Herndon"/>
    <x v="7"/>
  </r>
  <r>
    <n v="4920"/>
    <s v="https://www.inc.com/profile/avenue-link"/>
    <s v="Avenue Link"/>
    <s v="avenuelink.com"/>
    <s v="13.2 Million"/>
    <n v="13200000"/>
    <n v="54.666400000000003"/>
    <s v="Advertising &amp; Marketing"/>
    <n v="23"/>
    <n v="13"/>
    <e v="#REF!"/>
    <n v="2010"/>
    <n v="6"/>
    <s v="Kansas City, MO-KS"/>
    <s v="Kansas City"/>
    <s v="Overland Park"/>
    <x v="26"/>
  </r>
  <r>
    <n v="4921"/>
    <s v="https://www.inc.com/profile/vantage-outsourcing"/>
    <s v="Vantage Outsourcing"/>
    <s v="vantageoutsourcing.com"/>
    <s v="14.5 Million"/>
    <n v="14500000"/>
    <n v="54.633899999999997"/>
    <s v="Health"/>
    <n v="79"/>
    <n v="50"/>
    <e v="#REF!"/>
    <n v="1990"/>
    <n v="1"/>
    <s v=""/>
    <s v="-"/>
    <s v="Effingham"/>
    <x v="27"/>
  </r>
  <r>
    <n v="4922"/>
    <s v="https://www.inc.com/profile/wtwh-media"/>
    <s v="WTWH Media"/>
    <s v="wtwhmedia.com"/>
    <s v="16.6 Million"/>
    <n v="16600000.000000002"/>
    <n v="54.606200000000001"/>
    <s v="Media"/>
    <n v="71"/>
    <n v="43"/>
    <e v="#REF!"/>
    <n v="2006"/>
    <n v="9"/>
    <s v="Cleveland"/>
    <s v="Cleveland"/>
    <s v="Cleveland"/>
    <x v="8"/>
  </r>
  <r>
    <n v="4923"/>
    <s v="https://www.inc.com/profile/across-borders-management-consulting-group"/>
    <s v="Across Borders Management Consulting Group"/>
    <s v="integrass.com"/>
    <s v="5.2 Million"/>
    <n v="5200000"/>
    <n v="54.573"/>
    <s v="IT Services"/>
    <n v="40"/>
    <n v="25"/>
    <e v="#REF!"/>
    <n v="2007"/>
    <n v="1"/>
    <s v="Orlando, FL"/>
    <s v="Orlando"/>
    <s v="Lake Mary"/>
    <x v="5"/>
  </r>
  <r>
    <n v="4924"/>
    <s v="https://www.inc.com/profile/clayton-signs"/>
    <s v="Clayton Signs"/>
    <s v="claytonsigns.com"/>
    <s v="13.6 Million"/>
    <n v="13600000"/>
    <n v="54.518300000000004"/>
    <s v="Manufacturing"/>
    <n v="45"/>
    <n v="42"/>
    <e v="#REF!"/>
    <n v="1965"/>
    <n v="1"/>
    <s v="Atlanta"/>
    <s v="Atlanta"/>
    <s v="Lake City"/>
    <x v="13"/>
  </r>
  <r>
    <n v="4925"/>
    <s v="https://www.inc.com/profile/upsellit"/>
    <s v="UpSellit"/>
    <s v="upsellit.com"/>
    <s v="6.6 Million"/>
    <n v="6600000"/>
    <n v="54.454599999999999"/>
    <s v="Business Products &amp; Services"/>
    <n v="44"/>
    <n v="24"/>
    <e v="#REF!"/>
    <n v="2005"/>
    <n v="3"/>
    <s v="Los Angeles"/>
    <s v="Los Angeles"/>
    <s v="Agoura Hills"/>
    <x v="9"/>
  </r>
  <r>
    <n v="4926"/>
    <s v="https://www.inc.com/profile/pavone-marketing-group"/>
    <s v="Pavone Marketing Group"/>
    <s v="pavone.net"/>
    <s v="17.6 Million"/>
    <n v="17600000"/>
    <n v="54.430399999999999"/>
    <s v="Advertising &amp; Marketing"/>
    <n v="84"/>
    <n v="65"/>
    <e v="#REF!"/>
    <n v="1992"/>
    <n v="1"/>
    <s v=""/>
    <s v="-"/>
    <s v="Harrisburg"/>
    <x v="4"/>
  </r>
  <r>
    <n v="4927"/>
    <s v="https://www.inc.com/profile/84-lumber-company"/>
    <s v="84 Lumber Company"/>
    <s v="84lumber.com"/>
    <s v="3.9 Billion"/>
    <n v="3900000"/>
    <n v="54.397100000000002"/>
    <s v="Construction"/>
    <n v="5537"/>
    <n v="4650"/>
    <e v="#REF!"/>
    <n v="1956"/>
    <n v="1"/>
    <s v="Pittsburgh, PA"/>
    <s v="Pittsburgh"/>
    <s v="Eighty Four"/>
    <x v="4"/>
  </r>
  <r>
    <n v="4928"/>
    <s v="https://www.inc.com/profile/blount-fine-foods"/>
    <s v="Blount Fine Foods"/>
    <s v="blountfinefoods.com"/>
    <s v="360.8 Million"/>
    <n v="360800000"/>
    <n v="54.369399999999999"/>
    <s v="Food &amp; Beverage"/>
    <n v="790"/>
    <n v="550"/>
    <e v="#REF!"/>
    <n v="1946"/>
    <n v="7"/>
    <s v="Boston"/>
    <s v="Boston"/>
    <s v="Fall River"/>
    <x v="24"/>
  </r>
  <r>
    <n v="4929"/>
    <s v="https://www.inc.com/profile/280-group"/>
    <s v="280 Group"/>
    <s v="280group.com"/>
    <s v="5.1 Million"/>
    <n v="5100000"/>
    <n v="54.339700000000001"/>
    <s v="Business Products &amp; Services"/>
    <n v="16"/>
    <n v="8"/>
    <e v="#REF!"/>
    <n v="1998"/>
    <n v="3"/>
    <s v="San Jose"/>
    <s v="San Jose"/>
    <s v="Los Gatos"/>
    <x v="9"/>
  </r>
  <r>
    <n v="4930"/>
    <s v="https://www.inc.com/profile/virtual-supply"/>
    <s v="Virtual Supply"/>
    <s v="virtual-supply.com"/>
    <s v="101.4 Million"/>
    <n v="101400000"/>
    <n v="54.320300000000003"/>
    <s v="Consumer Products &amp; Services"/>
    <n v="49"/>
    <n v="36"/>
    <e v="#REF!"/>
    <n v="1927"/>
    <n v="1"/>
    <s v=""/>
    <s v="-"/>
    <s v="Beaverton"/>
    <x v="40"/>
  </r>
  <r>
    <n v="4931"/>
    <s v="https://www.inc.com/profile/green-mountain-technology"/>
    <s v="Green Mountain Technology"/>
    <s v="greenmountaintechnology.com"/>
    <s v="21.6 Million"/>
    <n v="21600000"/>
    <n v="54.204700000000003"/>
    <s v="Logistics &amp; Transportation"/>
    <n v="0"/>
    <n v="48"/>
    <e v="#REF!"/>
    <n v="1999"/>
    <n v="3"/>
    <s v=""/>
    <s v="-"/>
    <s v="Memphis"/>
    <x v="1"/>
  </r>
  <r>
    <n v="4932"/>
    <s v="https://www.inc.com/profile/paradigm-sample"/>
    <s v="Paradigm Sample"/>
    <s v="paradigmsample.com"/>
    <s v="7.4 Million"/>
    <n v="7400000"/>
    <n v="54.183100000000003"/>
    <s v="Advertising &amp; Marketing"/>
    <n v="55"/>
    <n v="35"/>
    <e v="#REF!"/>
    <n v="2009"/>
    <n v="1"/>
    <s v="New York City"/>
    <s v="New York City"/>
    <s v="Port Washington"/>
    <x v="12"/>
  </r>
  <r>
    <n v="4933"/>
    <s v="https://www.inc.com/profile/lasalle-network"/>
    <s v="LaSalle Network"/>
    <s v="lasallenetwork.com"/>
    <s v="74.5 Million"/>
    <n v="74500000"/>
    <n v="54.1402"/>
    <s v="Human Resources"/>
    <n v="218"/>
    <n v="136"/>
    <e v="#REF!"/>
    <n v="1998"/>
    <n v="12"/>
    <s v="Chicago"/>
    <s v="Chicago"/>
    <s v="Chicago"/>
    <x v="27"/>
  </r>
  <r>
    <n v="4934"/>
    <s v="https://www.inc.com/profile/team-velocity"/>
    <s v="Team Velocity"/>
    <s v="teamvelocitymarketing.com"/>
    <s v="120.5 Million"/>
    <n v="120500000"/>
    <n v="54.097700000000003"/>
    <s v="Advertising &amp; Marketing"/>
    <n v="267"/>
    <n v="221"/>
    <e v="#REF!"/>
    <n v="2005"/>
    <n v="6"/>
    <s v="Washington, DC"/>
    <s v="Washington"/>
    <s v="Herndon"/>
    <x v="7"/>
  </r>
  <r>
    <n v="4935"/>
    <s v="https://www.inc.com/profile/softerware"/>
    <s v="SofterWare"/>
    <s v="softerware.com"/>
    <s v="73 Million"/>
    <n v="73000000"/>
    <n v="54.084800000000001"/>
    <s v="Software"/>
    <n v="220"/>
    <n v="200"/>
    <e v="#REF!"/>
    <n v="1981"/>
    <n v="11"/>
    <s v="Philadelphia"/>
    <s v="Philadelphia"/>
    <s v="Fort Washington"/>
    <x v="4"/>
  </r>
  <r>
    <n v="4936"/>
    <s v="https://www.inc.com/profile/trextel"/>
    <s v="Trextel"/>
    <s v="trextel.com"/>
    <s v="24.4 Million"/>
    <n v="24400000"/>
    <n v="54.047199999999997"/>
    <s v="IT Services"/>
    <n v="118"/>
    <n v="73"/>
    <e v="#REF!"/>
    <n v="2007"/>
    <n v="1"/>
    <s v="Atlanta"/>
    <s v="Atlanta"/>
    <s v="Duluth"/>
    <x v="13"/>
  </r>
  <r>
    <n v="4937"/>
    <s v="https://www.inc.com/profile/john-greene-realtor"/>
    <s v="John Greene Realtor"/>
    <s v="http://johngreenerealtor.com"/>
    <s v="17.8 Million"/>
    <n v="17800000"/>
    <n v="53.9758"/>
    <s v="Real Estate"/>
    <n v="23"/>
    <n v="15"/>
    <e v="#REF!"/>
    <n v="1976"/>
    <n v="5"/>
    <s v="Chicago"/>
    <s v="Chicago"/>
    <s v="Naperville"/>
    <x v="27"/>
  </r>
  <r>
    <n v="4938"/>
    <s v="https://www.inc.com/profile/johnston-architectural-systems"/>
    <s v="Johnston Architectural Systems"/>
    <s v="deltafountains.com"/>
    <s v="7.3 Million"/>
    <n v="7300000"/>
    <n v="53.939500000000002"/>
    <s v="Manufacturing"/>
    <n v="26"/>
    <n v="22"/>
    <e v="#REF!"/>
    <n v="1994"/>
    <n v="1"/>
    <s v="Jacksonville, FL"/>
    <s v="Jacksonville"/>
    <s v="Jacksonville"/>
    <x v="5"/>
  </r>
  <r>
    <n v="4939"/>
    <s v="https://www.inc.com/profile/wine-cellar-international"/>
    <s v="Wine Cellar International"/>
    <s v="winecellarinternational.com"/>
    <s v="2.7 Million"/>
    <n v="2700000"/>
    <n v="53.840299999999999"/>
    <s v="Construction"/>
    <n v="15"/>
    <n v="5"/>
    <e v="#REF!"/>
    <n v="2009"/>
    <n v="1"/>
    <s v="Miami"/>
    <s v="Miami"/>
    <s v="Fort Lauderdale"/>
    <x v="5"/>
  </r>
  <r>
    <n v="4940"/>
    <s v="https://www.inc.com/profile/tekla-research"/>
    <s v="Tekla Research"/>
    <s v="teklaresearch.org"/>
    <s v="27.1 Million"/>
    <n v="27100000"/>
    <n v="53.830599999999997"/>
    <s v="Government Services"/>
    <n v="120"/>
    <n v="68"/>
    <e v="#REF!"/>
    <n v="1995"/>
    <n v="1"/>
    <s v="Washington, DC"/>
    <s v="Washington"/>
    <s v="Fredericksburg"/>
    <x v="7"/>
  </r>
  <r>
    <n v="4941"/>
    <s v="https://www.inc.com/profile/perfecta"/>
    <s v="Perfecta"/>
    <s v="perfecta.com"/>
    <s v="9.7 Million"/>
    <n v="9700000"/>
    <n v="53.825899999999997"/>
    <s v="IT System Development"/>
    <n v="32"/>
    <n v="15"/>
    <e v="#REF!"/>
    <n v="2008"/>
    <n v="4"/>
    <s v="Washington, DC"/>
    <s v="Washington"/>
    <s v="Springfield"/>
    <x v="7"/>
  </r>
  <r>
    <n v="4942"/>
    <s v="https://www.inc.com/profile/green-lawn-fertilizing"/>
    <s v="Green Lawn Fertilizing"/>
    <s v="greenlawnfertilizing.com"/>
    <s v="15.7 Million"/>
    <n v="15700000"/>
    <n v="53.820999999999998"/>
    <s v="Consumer Products &amp; Services"/>
    <n v="132"/>
    <n v="85"/>
    <e v="#REF!"/>
    <n v="2004"/>
    <n v="7"/>
    <s v="Philadelphia"/>
    <s v="Philadelphia"/>
    <s v="West Chester"/>
    <x v="4"/>
  </r>
  <r>
    <n v="4943"/>
    <s v="https://www.inc.com/profile/icube-consultancy-services"/>
    <s v="Icube Consultancy Services"/>
    <s v="http://icubecsi.com"/>
    <s v="4.5 Million"/>
    <n v="4500000"/>
    <n v="53.695"/>
    <s v="IT Services"/>
    <n v="25"/>
    <n v="24"/>
    <e v="#REF!"/>
    <n v="1997"/>
    <n v="4"/>
    <s v="Jacksonville, FL"/>
    <s v="Jacksonville"/>
    <s v="Jacksonville"/>
    <x v="5"/>
  </r>
  <r>
    <n v="4944"/>
    <s v="https://www.inc.com/profile/access-tca"/>
    <s v="Access TCA"/>
    <s v="accesstca.com"/>
    <s v="62.1 Million"/>
    <n v="62100000"/>
    <n v="53.6875"/>
    <s v="Advertising &amp; Marketing"/>
    <n v="160"/>
    <n v="110"/>
    <e v="#REF!"/>
    <n v="1985"/>
    <n v="1"/>
    <s v=""/>
    <s v="-"/>
    <s v="Whitinsville"/>
    <x v="24"/>
  </r>
  <r>
    <n v="4945"/>
    <s v="https://www.inc.com/profile/intercambio-express"/>
    <s v="Intercambio Express"/>
    <s v="intercambioexpress.com"/>
    <s v="46.8 Million"/>
    <n v="46800000"/>
    <n v="53.624600000000001"/>
    <s v="Financial Services"/>
    <n v="90"/>
    <n v="70"/>
    <e v="#REF!"/>
    <n v="1999"/>
    <n v="3"/>
    <s v=""/>
    <s v="-"/>
    <s v="Elkhart"/>
    <x v="33"/>
  </r>
  <r>
    <n v="4946"/>
    <s v="https://www.inc.com/profile/precision-machinery-systems"/>
    <s v="Precision Machinery Systems"/>
    <s v="precisionmachinerysystems.com"/>
    <s v="6.5 Million"/>
    <n v="6500000"/>
    <n v="53.565399999999997"/>
    <s v="Manufacturing"/>
    <n v="30"/>
    <n v="9"/>
    <e v="#REF!"/>
    <n v="1994"/>
    <n v="3"/>
    <s v=""/>
    <s v="-"/>
    <s v="York"/>
    <x v="4"/>
  </r>
  <r>
    <n v="4947"/>
    <s v="https://www.inc.com/profile/audacious-inquiry"/>
    <s v="Audacious Inquiry"/>
    <s v="ainq.com"/>
    <s v="22.5 Million"/>
    <n v="22500000"/>
    <n v="53.551499999999997"/>
    <s v="Software"/>
    <n v="125"/>
    <n v="71"/>
    <e v="#REF!"/>
    <n v="2004"/>
    <n v="9"/>
    <s v="Baltimore"/>
    <s v="Baltimore"/>
    <s v="Baltimore"/>
    <x v="21"/>
  </r>
  <r>
    <n v="4948"/>
    <s v="https://www.inc.com/profile/usa-financial"/>
    <s v="USA Financial"/>
    <s v="usafinancial.com"/>
    <s v="54.9 Million"/>
    <n v="54900000"/>
    <n v="53.544899999999998"/>
    <s v="Financial Services"/>
    <n v="64"/>
    <n v="48"/>
    <e v="#REF!"/>
    <n v="1988"/>
    <n v="5"/>
    <s v=""/>
    <s v="-"/>
    <s v="Ada"/>
    <x v="20"/>
  </r>
  <r>
    <n v="4949"/>
    <s v="https://www.inc.com/profile/bankers-healthcare-group"/>
    <s v="Bankers Healthcare Group"/>
    <s v="bankershealthcaregroup.com"/>
    <s v="220.3 Million"/>
    <n v="220300000"/>
    <n v="53.537300000000002"/>
    <s v="Financial Services"/>
    <n v="400"/>
    <n v="260"/>
    <e v="#REF!"/>
    <n v="2001"/>
    <n v="13"/>
    <s v="Miami"/>
    <s v="Miami"/>
    <s v="Davie"/>
    <x v="5"/>
  </r>
  <r>
    <n v="4950"/>
    <s v="https://www.inc.com/profile/mmi-engineered-solutions"/>
    <s v="MMI Engineered Solutions"/>
    <s v="mmi-es.com"/>
    <s v="38.1 Million"/>
    <n v="38100000"/>
    <n v="53.514299999999999"/>
    <s v="Manufacturing"/>
    <n v="166"/>
    <n v="86"/>
    <e v="#REF!"/>
    <n v="1983"/>
    <n v="3"/>
    <s v="Ann Arbor, MI"/>
    <s v="Ann Arbor"/>
    <s v="Saline"/>
    <x v="20"/>
  </r>
  <r>
    <n v="4951"/>
    <s v="https://www.inc.com/profile/miles-technologies"/>
    <s v="Miles Technologies"/>
    <s v="milestechnologies.com"/>
    <s v="27.4 Million"/>
    <n v="27400000"/>
    <n v="53.499000000000002"/>
    <s v="IT Services"/>
    <n v="781"/>
    <n v="155"/>
    <e v="#REF!"/>
    <n v="1997"/>
    <n v="5"/>
    <s v="Philadelphia"/>
    <s v="Philadelphia"/>
    <s v="Lumberton"/>
    <x v="6"/>
  </r>
  <r>
    <n v="4952"/>
    <s v="https://www.inc.com/profile/centurion-land-title"/>
    <s v="Centurion Land Title"/>
    <s v="centurionlandtitle.com"/>
    <s v="2.3 Million"/>
    <n v="2300000"/>
    <n v="53.480400000000003"/>
    <s v="Real Estate"/>
    <n v="22"/>
    <n v="15"/>
    <e v="#REF!"/>
    <n v="2013"/>
    <n v="1"/>
    <s v=""/>
    <s v="-"/>
    <s v="Fort Wayne"/>
    <x v="33"/>
  </r>
  <r>
    <n v="4953"/>
    <s v="https://www.inc.com/profile/data-path"/>
    <s v="Data Path"/>
    <s v="mydatapath.com"/>
    <s v="9.4 Million"/>
    <n v="9400000"/>
    <n v="53.434399999999997"/>
    <s v="IT Services"/>
    <n v="52"/>
    <n v="27"/>
    <e v="#REF!"/>
    <n v="2005"/>
    <n v="7"/>
    <s v=""/>
    <s v="-"/>
    <s v="Modesto"/>
    <x v="9"/>
  </r>
  <r>
    <n v="4954"/>
    <s v="https://www.inc.com/profile/cogent-solutions"/>
    <s v="Cogent Solutions"/>
    <s v="cogent-2000.com"/>
    <s v="4.2 Million"/>
    <n v="4200000"/>
    <n v="53.388800000000003"/>
    <s v="Government Services"/>
    <n v="43"/>
    <n v="21"/>
    <e v="#REF!"/>
    <n v="2000"/>
    <n v="2"/>
    <s v="Washington, DC"/>
    <s v="Washington"/>
    <s v="Fredericksburg"/>
    <x v="7"/>
  </r>
  <r>
    <n v="4955"/>
    <s v="https://www.inc.com/profile/oceans-healthcare"/>
    <s v="Oceans Healthcare"/>
    <s v="oceanshealthcare.com"/>
    <s v="119.1 Million"/>
    <n v="119100000"/>
    <n v="53.3429"/>
    <s v="Health"/>
    <n v="1308"/>
    <n v="1277"/>
    <e v="#REF!"/>
    <n v="2004"/>
    <n v="4"/>
    <s v="Dallas"/>
    <s v="Dallas"/>
    <s v="Plano"/>
    <x v="2"/>
  </r>
  <r>
    <n v="4956"/>
    <s v="https://www.inc.com/profile/adelante-consulting"/>
    <s v="Adelante Consulting"/>
    <s v="adelanteconsulting.com"/>
    <s v="4.2 Million"/>
    <n v="4200000"/>
    <n v="53.307400000000001"/>
    <s v="Environmental Services"/>
    <n v="23"/>
    <n v="17"/>
    <e v="#REF!"/>
    <n v="1998"/>
    <n v="1"/>
    <s v=""/>
    <s v="-"/>
    <s v="Beaufort"/>
    <x v="37"/>
  </r>
  <r>
    <n v="4957"/>
    <s v="https://www.inc.com/profile/proliant"/>
    <s v="Proliant"/>
    <s v="proliant.com"/>
    <s v="35.7 Million"/>
    <n v="35700000"/>
    <n v="53.302199999999999"/>
    <s v="Business Products &amp; Services"/>
    <n v="240"/>
    <n v="161"/>
    <e v="#REF!"/>
    <n v="1983"/>
    <n v="8"/>
    <s v="Atlanta"/>
    <s v="Atlanta"/>
    <s v="Atlanta"/>
    <x v="13"/>
  </r>
  <r>
    <n v="4958"/>
    <s v="https://www.inc.com/profile/american-specialty-health"/>
    <s v="American Specialty Health"/>
    <s v="ashcompanies.com"/>
    <s v="509.9 Million"/>
    <n v="509900000"/>
    <n v="53.286999999999999"/>
    <s v="Health"/>
    <n v="1422"/>
    <n v="1275"/>
    <e v="#REF!"/>
    <n v="1987"/>
    <n v="10"/>
    <s v="Indianapolis, IN"/>
    <s v="Indianapolis"/>
    <s v="Carmel"/>
    <x v="33"/>
  </r>
  <r>
    <n v="4959"/>
    <s v="https://www.inc.com/profile/western-timber-frame"/>
    <s v="Western Timber Frame"/>
    <s v="westerntimberframe.com"/>
    <s v="7.7 Million"/>
    <n v="7700000"/>
    <n v="53.284700000000001"/>
    <s v="Manufacturing"/>
    <n v="39"/>
    <n v="28"/>
    <e v="#REF!"/>
    <n v="2009"/>
    <n v="3"/>
    <s v="Provo-Orem, UT"/>
    <s v="Provo-Orem"/>
    <s v="Lehi"/>
    <x v="16"/>
  </r>
  <r>
    <n v="4960"/>
    <s v="https://www.inc.com/profile/exact-data"/>
    <s v="Exact Data"/>
    <s v="exactdata.com"/>
    <s v="15 Million"/>
    <n v="15000000"/>
    <n v="53.279699999999998"/>
    <s v="Advertising &amp; Marketing"/>
    <n v="111"/>
    <n v="100"/>
    <e v="#REF!"/>
    <n v="2001"/>
    <n v="8"/>
    <s v="Chicago"/>
    <s v="Chicago"/>
    <s v="Chicago"/>
    <x v="27"/>
  </r>
  <r>
    <n v="4961"/>
    <s v="https://www.inc.com/profile/corevist"/>
    <s v="Corevist"/>
    <s v="corevist.com"/>
    <s v="3.3 Million"/>
    <n v="3300000"/>
    <n v="53.210999999999999"/>
    <s v="Software"/>
    <n v="15"/>
    <n v="8"/>
    <e v="#REF!"/>
    <n v="2008"/>
    <n v="4"/>
    <s v="Raleigh, NC"/>
    <s v="Raleigh"/>
    <s v="Raleigh"/>
    <x v="18"/>
  </r>
  <r>
    <n v="4962"/>
    <s v="https://www.inc.com/profile/m9-solutions"/>
    <s v="M9 Solutions"/>
    <s v="m9solutions.com"/>
    <s v="22.7 Million"/>
    <n v="22700000"/>
    <n v="53.2104"/>
    <s v="IT Management"/>
    <n v="60"/>
    <n v="24"/>
    <e v="#REF!"/>
    <n v="2007"/>
    <n v="6"/>
    <s v="Atlanta"/>
    <s v="Atlanta"/>
    <s v="Atlanta"/>
    <x v="13"/>
  </r>
  <r>
    <n v="4963"/>
    <s v="https://www.inc.com/profile/monogram-foods"/>
    <s v="Monogram Foods"/>
    <s v="monogramfoods.com"/>
    <s v="660.5 Million"/>
    <n v="660500000"/>
    <n v="53.188899999999997"/>
    <s v="Food &amp; Beverage"/>
    <n v="2850"/>
    <n v="2100"/>
    <e v="#REF!"/>
    <n v="2004"/>
    <n v="11"/>
    <s v=""/>
    <s v="-"/>
    <s v="Memphis"/>
    <x v="1"/>
  </r>
  <r>
    <n v="4964"/>
    <s v="https://www.inc.com/profile/workforce-software"/>
    <s v="WorkForce Software"/>
    <s v="workforcesoftware.com"/>
    <s v="100.9 Million"/>
    <n v="100900000"/>
    <n v="53.173400000000001"/>
    <s v="Software"/>
    <n v="550"/>
    <n v="500"/>
    <e v="#REF!"/>
    <n v="1999"/>
    <n v="10"/>
    <s v="Detroit"/>
    <s v="Detroit"/>
    <s v="Livonia"/>
    <x v="20"/>
  </r>
  <r>
    <n v="4965"/>
    <s v="https://www.inc.com/profile/morris---sockle-pllc"/>
    <s v="Morris - Sockle, PLLC"/>
    <s v="morris-sockle.com"/>
    <s v="3.9 Million"/>
    <n v="3900000"/>
    <n v="53.143099999999997"/>
    <s v="Consumer Products &amp; Services"/>
    <n v="13"/>
    <n v="8"/>
    <e v="#REF!"/>
    <n v="1986"/>
    <n v="2"/>
    <s v=""/>
    <s v="-"/>
    <s v="Olympia"/>
    <x v="11"/>
  </r>
  <r>
    <n v="4966"/>
    <s v="https://www.inc.com/profile/drexel-building-supply"/>
    <s v="Drexel Building Supply"/>
    <s v="drexelteam.com"/>
    <s v="180.5 Million"/>
    <n v="180500000"/>
    <n v="53.125599999999999"/>
    <s v="Construction"/>
    <n v="379"/>
    <n v="240"/>
    <e v="#REF!"/>
    <n v="1985"/>
    <n v="9"/>
    <s v="Milwaukee"/>
    <s v="Milwaukee"/>
    <s v="Campbellsport"/>
    <x v="19"/>
  </r>
  <r>
    <n v="4967"/>
    <s v="https://www.inc.com/profile/alliance-2020"/>
    <s v="Alliance 2020"/>
    <s v="alliance2020.com"/>
    <s v="4.4 Million"/>
    <n v="4400000"/>
    <n v="53.118099999999998"/>
    <s v="Business Products &amp; Services"/>
    <n v="30"/>
    <n v="15"/>
    <e v="#REF!"/>
    <n v="1987"/>
    <n v="1"/>
    <s v="Seattle"/>
    <s v="Seattle"/>
    <s v="Renton"/>
    <x v="11"/>
  </r>
  <r>
    <n v="4968"/>
    <s v="https://www.inc.com/profile/atlas-oil-company"/>
    <s v="Atlas Oil Company"/>
    <s v="atlasoil.com"/>
    <s v="1.1 Billion"/>
    <n v="1100000"/>
    <n v="53.016100000000002"/>
    <s v="Energy"/>
    <n v="538"/>
    <n v="611"/>
    <e v="#REF!"/>
    <n v="1985"/>
    <n v="6"/>
    <s v="Detroit"/>
    <s v="Detroit"/>
    <s v="Taylor"/>
    <x v="20"/>
  </r>
  <r>
    <n v="4969"/>
    <s v="https://www.inc.com/profile/clearlyrated"/>
    <s v="ClearlyRated"/>
    <s v="clearlyrated.com"/>
    <s v="4.1 Million"/>
    <n v="4099999.9999999995"/>
    <n v="52.9602"/>
    <s v="Software"/>
    <n v="33"/>
    <n v="15"/>
    <e v="#REF!"/>
    <n v="2003"/>
    <n v="1"/>
    <s v=""/>
    <s v="-"/>
    <s v="Portland"/>
    <x v="40"/>
  </r>
  <r>
    <n v="4970"/>
    <s v="https://www.inc.com/profile/americaneaglecom"/>
    <s v="Americaneagle.com"/>
    <s v="americaneagle.com"/>
    <s v="60.7 Million"/>
    <n v="60700000"/>
    <n v="52.933500000000002"/>
    <s v="Business Products &amp; Services"/>
    <n v="425"/>
    <n v="316"/>
    <e v="#REF!"/>
    <n v="1978"/>
    <n v="6"/>
    <s v="Chicago"/>
    <s v="Chicago"/>
    <s v="Des Plaines"/>
    <x v="27"/>
  </r>
  <r>
    <n v="4971"/>
    <s v="https://www.inc.com/profile/freedom-boat-club"/>
    <s v="Freedom Boat Club"/>
    <s v="freedomboatclub.com"/>
    <s v="23.4 Million"/>
    <n v="23400000"/>
    <n v="52.929400000000001"/>
    <s v="Consumer Products &amp; Services"/>
    <n v="288"/>
    <n v="169"/>
    <e v="#REF!"/>
    <n v="1989"/>
    <n v="5"/>
    <s v="Sarasota-Bradenton-Venice, FL"/>
    <s v="Sarasota-Bradenton-Venice"/>
    <s v="Venice"/>
    <x v="5"/>
  </r>
  <r>
    <n v="4972"/>
    <s v="https://www.inc.com/profile/the-smb-help-desk"/>
    <s v="The SMB Help Desk"/>
    <s v="smbhd.com"/>
    <s v="5.4 Million"/>
    <n v="5400000"/>
    <n v="52.928199999999997"/>
    <s v="IT Services"/>
    <n v="30"/>
    <n v="25"/>
    <e v="#REF!"/>
    <n v="2010"/>
    <n v="3"/>
    <s v="Chicago"/>
    <s v="Chicago"/>
    <s v="Chicago"/>
    <x v="27"/>
  </r>
  <r>
    <n v="4973"/>
    <s v="https://www.inc.com/profile/malone-media-group"/>
    <s v="Malone Media Group"/>
    <s v="malonemediagroup.com"/>
    <s v="13.9 Million"/>
    <n v="13900000"/>
    <n v="52.919199999999996"/>
    <s v="Advertising &amp; Marketing"/>
    <n v="89"/>
    <n v="63"/>
    <e v="#REF!"/>
    <n v="2010"/>
    <n v="2"/>
    <s v="Houston"/>
    <s v="Houston"/>
    <s v="Houston"/>
    <x v="2"/>
  </r>
  <r>
    <n v="4974"/>
    <s v="https://www.inc.com/profile/pacific-dental-services"/>
    <s v="Pacific Dental Services"/>
    <s v="pacificdentalservices.com"/>
    <s v="1.4 Billion"/>
    <n v="1400000"/>
    <n v="52.910499999999999"/>
    <s v="Health"/>
    <n v="10392"/>
    <n v="7036"/>
    <e v="#REF!"/>
    <n v="1994"/>
    <n v="14"/>
    <s v="Los Angeles"/>
    <s v="Los Angeles"/>
    <s v="Irvine"/>
    <x v="9"/>
  </r>
  <r>
    <n v="4975"/>
    <s v="https://www.inc.com/profile/the-perfect-workout"/>
    <s v="The Perfect Workout"/>
    <s v="theperfectworkout.com"/>
    <s v="18 Million"/>
    <n v="18000000"/>
    <n v="52.871099999999998"/>
    <s v="Health"/>
    <n v="285"/>
    <n v="200"/>
    <e v="#REF!"/>
    <n v="1999"/>
    <n v="1"/>
    <s v="San Diego"/>
    <s v="San Diego"/>
    <s v="Encinitass"/>
    <x v="9"/>
  </r>
  <r>
    <n v="4976"/>
    <s v="https://www.inc.com/profile/spur"/>
    <s v="Spur"/>
    <s v="spurjobs.com"/>
    <s v="34.9 Million"/>
    <n v="34900000"/>
    <n v="52.856200000000001"/>
    <s v="Human Resources"/>
    <n v="4803"/>
    <n v="3248"/>
    <e v="#REF!"/>
    <n v="2008"/>
    <n v="8"/>
    <s v="Huntsville, AL"/>
    <s v="Huntsville"/>
    <s v="Huntsville"/>
    <x v="23"/>
  </r>
  <r>
    <n v="4977"/>
    <s v="https://www.inc.com/profile/jetco-delivery"/>
    <s v="Jetco Delivery"/>
    <s v="http://jetcodelivery.com"/>
    <s v="48.3 Million"/>
    <n v="48300000"/>
    <n v="52.842199999999998"/>
    <s v="Logistics &amp; Transportation"/>
    <n v="225"/>
    <n v="150"/>
    <e v="#REF!"/>
    <n v="2006"/>
    <n v="3"/>
    <s v="Houston"/>
    <s v="Houston"/>
    <s v="Houston"/>
    <x v="2"/>
  </r>
  <r>
    <n v="4978"/>
    <s v="https://www.inc.com/profile/internet-marketing-expert-group"/>
    <s v="Internet Marketing Expert Group"/>
    <s v="imegonline.com"/>
    <s v="6.5 Million"/>
    <n v="6500000"/>
    <n v="52.795499999999997"/>
    <s v="Travel &amp; Hospitality"/>
    <n v="17"/>
    <n v="9"/>
    <e v="#REF!"/>
    <n v="2010"/>
    <n v="6"/>
    <s v=""/>
    <s v="-"/>
    <s v="Sevierville"/>
    <x v="1"/>
  </r>
  <r>
    <n v="4979"/>
    <s v="https://www.inc.com/profile/jackson-design-and-remodeling"/>
    <s v="Jackson Design and Remodeling"/>
    <s v="jacksondesignandremodeling.com"/>
    <s v="21.3 Million"/>
    <n v="21300000"/>
    <n v="52.7881"/>
    <s v="Construction"/>
    <n v="62"/>
    <n v="48"/>
    <e v="#REF!"/>
    <n v="1989"/>
    <n v="10"/>
    <s v="San Diego"/>
    <s v="San Diego"/>
    <s v="San Diego"/>
    <x v="9"/>
  </r>
  <r>
    <n v="4980"/>
    <s v="https://www.inc.com/profile/msnw-group"/>
    <s v="MSNW Group"/>
    <s v="msnw.org"/>
    <s v="16.5 Million"/>
    <n v="16500000"/>
    <n v="52.741300000000003"/>
    <s v="Business Products &amp; Services"/>
    <n v="467"/>
    <n v="357"/>
    <e v="#REF!"/>
    <n v="1995"/>
    <n v="9"/>
    <s v=""/>
    <s v="-"/>
    <s v="Ferndale"/>
    <x v="11"/>
  </r>
  <r>
    <n v="4981"/>
    <s v="https://www.inc.com/profile/starfire-direct"/>
    <s v="Starfire Direct"/>
    <s v="starfiredirect.com"/>
    <s v="8 Million"/>
    <n v="8000000"/>
    <n v="52.717399999999998"/>
    <s v="Retail"/>
    <n v="23"/>
    <n v="16"/>
    <e v="#REF!"/>
    <n v="2007"/>
    <n v="4"/>
    <s v="Inland Empire, CA"/>
    <s v="Inland Empire"/>
    <s v="Temecula"/>
    <x v="9"/>
  </r>
  <r>
    <n v="4982"/>
    <s v="https://www.inc.com/profile/advantage-gold"/>
    <s v="Advantage Gold"/>
    <s v="advantagegold.com"/>
    <s v="57.7 Million"/>
    <n v="57700000"/>
    <n v="52.670900000000003"/>
    <s v="Financial Services"/>
    <n v="31"/>
    <n v="18"/>
    <e v="#REF!"/>
    <n v="2014"/>
    <n v="1"/>
    <s v="Los Angeles"/>
    <s v="Los Angeles"/>
    <s v="Los Angeles"/>
    <x v="9"/>
  </r>
  <r>
    <n v="4983"/>
    <s v="https://www.inc.com/profile/film-solutions"/>
    <s v="Film Solutions"/>
    <s v="filmsolutions.com"/>
    <s v="7.4 Million"/>
    <n v="7400000"/>
    <n v="52.649099999999997"/>
    <s v="Software"/>
    <n v="47"/>
    <n v="29"/>
    <e v="#REF!"/>
    <n v="2006"/>
    <n v="2"/>
    <s v="Los Angeles"/>
    <s v="Los Angeles"/>
    <s v="Burbank"/>
    <x v="9"/>
  </r>
  <r>
    <n v="4984"/>
    <s v="https://www.inc.com/profile/dymax"/>
    <s v="Dymax"/>
    <s v="dymax.com"/>
    <s v="104 Million"/>
    <n v="104000000"/>
    <n v="52.634399999999999"/>
    <s v="Manufacturing"/>
    <n v="377"/>
    <n v="274"/>
    <e v="#REF!"/>
    <n v="1980"/>
    <n v="9"/>
    <s v=""/>
    <s v="-"/>
    <s v="Torrington"/>
    <x v="28"/>
  </r>
  <r>
    <n v="4985"/>
    <s v="https://www.inc.com/profile/equip-studio"/>
    <s v="Equip Studio"/>
    <s v="equipstudio.com"/>
    <s v="2.2 Million"/>
    <n v="2200000"/>
    <n v="52.609200000000001"/>
    <s v="Construction"/>
    <n v="19"/>
    <n v="11"/>
    <e v="#REF!"/>
    <n v="1981"/>
    <n v="3"/>
    <s v="Greenville-Mauldin-Easley, SC"/>
    <s v="Greenville-Mauldin-Easley"/>
    <s v="GREENVILLE"/>
    <x v="37"/>
  </r>
  <r>
    <n v="4986"/>
    <s v="https://www.inc.com/profile/sunation-solar-systems"/>
    <s v="SUNation Solar Systems"/>
    <s v="sunation.com"/>
    <s v="33.8 Million"/>
    <n v="33800000"/>
    <n v="52.594700000000003"/>
    <s v="Energy"/>
    <n v="147"/>
    <n v="72"/>
    <e v="#REF!"/>
    <n v="2001"/>
    <n v="4"/>
    <s v="New York City"/>
    <s v="New York City"/>
    <s v="RONKONKOMA"/>
    <x v="12"/>
  </r>
  <r>
    <n v="4987"/>
    <s v="https://www.inc.com/profile/imarket-solutions"/>
    <s v="iMarket Solutions"/>
    <s v="imarketsolutions.com"/>
    <s v="4.8 Million"/>
    <n v="4800000"/>
    <n v="52.569699999999997"/>
    <s v="Advertising &amp; Marketing"/>
    <n v="40"/>
    <n v="23"/>
    <e v="#REF!"/>
    <n v="2010"/>
    <n v="5"/>
    <s v="Los Angeles"/>
    <s v="Los Angeles"/>
    <s v="Burlington"/>
    <x v="48"/>
  </r>
  <r>
    <n v="4988"/>
    <s v="https://www.inc.com/profile/vector-choice-technology-solutions"/>
    <s v="Vector Choice Technology Solutions"/>
    <s v="vectorchoice.com"/>
    <s v="2.1 Million"/>
    <n v="2100000"/>
    <n v="52.568399999999997"/>
    <s v="IT Management"/>
    <n v="13"/>
    <n v="9"/>
    <e v="#REF!"/>
    <n v="2008"/>
    <n v="1"/>
    <s v="Atlanta"/>
    <s v="Atlanta"/>
    <s v="Duluth"/>
    <x v="13"/>
  </r>
  <r>
    <n v="4989"/>
    <s v="https://www.inc.com/profile/taco-truck-creative"/>
    <s v="Taco Truck Creative"/>
    <s v="tacotruckcreative.com"/>
    <s v="3.6 Million"/>
    <n v="3600000"/>
    <n v="52.540999999999997"/>
    <s v="Advertising &amp; Marketing"/>
    <n v="14"/>
    <n v="6"/>
    <e v="#REF!"/>
    <n v="2013"/>
    <n v="1"/>
    <s v="San Diego"/>
    <s v="San Diego"/>
    <s v="Carlsbad"/>
    <x v="9"/>
  </r>
  <r>
    <n v="4990"/>
    <s v="https://www.inc.com/profile/smart-energy-today"/>
    <s v="Smart Energy Today"/>
    <s v="smartenergytoday.net"/>
    <s v="20.5 Million"/>
    <n v="20500000"/>
    <n v="52.5381"/>
    <s v="Energy"/>
    <n v="65"/>
    <n v="92"/>
    <e v="#REF!"/>
    <n v="2012"/>
    <n v="6"/>
    <s v=""/>
    <s v="-"/>
    <s v="Tumwater"/>
    <x v="11"/>
  </r>
  <r>
    <n v="4991"/>
    <s v="https://www.inc.com/profile/Distillery"/>
    <s v="Distillery"/>
    <s v="http://distillery.com"/>
    <s v="6.1 Million"/>
    <n v="6100000"/>
    <n v="52.523200000000003"/>
    <s v="Software"/>
    <n v="11"/>
    <n v="13"/>
    <e v="#REF!"/>
    <n v="2012"/>
    <n v="3"/>
    <s v="Los Angeles"/>
    <s v="Los Angeles"/>
    <s v="Santa Monica"/>
    <x v="9"/>
  </r>
  <r>
    <n v="4992"/>
    <s v="https://www.inc.com/profile/american-thermal-systems"/>
    <s v="American Thermal Systems"/>
    <s v="ats-construction.com"/>
    <s v="9.3 Million"/>
    <n v="9300000"/>
    <n v="52.4803"/>
    <s v="Construction"/>
    <n v="19"/>
    <n v="12"/>
    <e v="#REF!"/>
    <n v="1998"/>
    <n v="1"/>
    <s v="Houston"/>
    <s v="Houston"/>
    <s v="Conroe"/>
    <x v="2"/>
  </r>
  <r>
    <n v="4993"/>
    <s v="https://www.inc.com/profile/red-six-media"/>
    <s v="Red Six Media"/>
    <s v="redsixmedia.com"/>
    <s v="2 Million"/>
    <n v="2000000"/>
    <n v="52.444200000000002"/>
    <s v="Advertising &amp; Marketing"/>
    <n v="16"/>
    <n v="8"/>
    <e v="#REF!"/>
    <n v="2009"/>
    <n v="1"/>
    <s v="Baton Rouge, LA"/>
    <s v="Baton Rouge"/>
    <s v="Baton Rouge"/>
    <x v="38"/>
  </r>
  <r>
    <n v="4994"/>
    <s v="https://www.inc.com/profile/gemini-power-systems"/>
    <s v="Gemini Power Systems"/>
    <s v="geminipower.com"/>
    <s v="93 Million"/>
    <n v="93000000"/>
    <n v="52.43"/>
    <s v="Telecommunications"/>
    <n v="35"/>
    <n v="20"/>
    <e v="#REF!"/>
    <n v="2000"/>
    <n v="1"/>
    <s v="Tampa"/>
    <s v="Tampa"/>
    <s v="Saint Petersburg"/>
    <x v="5"/>
  </r>
  <r>
    <n v="4995"/>
    <s v="https://www.inc.com/profile/golden-star-technology"/>
    <s v="Golden Star Technology"/>
    <s v="gstes.com"/>
    <s v="154.4 Million"/>
    <n v="154400000"/>
    <n v="52.346699999999998"/>
    <s v="IT Services"/>
    <n v="99"/>
    <n v="70"/>
    <e v="#REF!"/>
    <n v="1985"/>
    <n v="5"/>
    <s v="Los Angeles"/>
    <s v="Los Angeles"/>
    <s v="Cerritos"/>
    <x v="9"/>
  </r>
  <r>
    <n v="4996"/>
    <s v="https://www.inc.com/profile/village-plumbing-air"/>
    <s v="Village Plumbing &amp; Air"/>
    <s v="villageplumbing.com"/>
    <s v="15.8 Million"/>
    <n v="15800000"/>
    <n v="52.237699999999997"/>
    <s v="Consumer Products &amp; Services"/>
    <n v="88"/>
    <n v="62"/>
    <e v="#REF!"/>
    <n v="1946"/>
    <n v="3"/>
    <s v="Houston"/>
    <s v="Houston"/>
    <s v="Houston"/>
    <x v="2"/>
  </r>
  <r>
    <n v="4997"/>
    <s v="https://www.inc.com/profile/real-restoration-group"/>
    <s v="Real Restoration Group"/>
    <s v="realrestoration.com"/>
    <s v="11.6 Million"/>
    <n v="11600000"/>
    <n v="52.212699999999998"/>
    <s v="Construction"/>
    <n v="380"/>
    <n v="220"/>
    <e v="#REF!"/>
    <n v="2011"/>
    <n v="1"/>
    <s v="Chicago"/>
    <s v="Chicago"/>
    <s v="Chicago"/>
    <x v="27"/>
  </r>
  <r>
    <n v="4998"/>
    <s v="https://www.inc.com/profile/naval-systems"/>
    <s v="Naval Systems"/>
    <s v="n-s-i.us"/>
    <s v="29.7 Million"/>
    <n v="29700000"/>
    <n v="52.203699999999998"/>
    <s v="Government Services"/>
    <n v="187"/>
    <n v="127"/>
    <e v="#REF!"/>
    <n v="2004"/>
    <n v="1"/>
    <s v=""/>
    <s v="-"/>
    <s v="LEXINGTON PARK"/>
    <x v="21"/>
  </r>
  <r>
    <n v="4999"/>
    <s v="https://www.inc.com/profile/hnm-systems"/>
    <s v="HNM Systems"/>
    <s v="hnmsystems.com"/>
    <s v="8.8 Million"/>
    <n v="8800000"/>
    <n v="52.191899999999997"/>
    <s v="Telecommunications"/>
    <n v="132"/>
    <n v="47"/>
    <e v="#REF!"/>
    <n v="2011"/>
    <n v="1"/>
    <s v="San Diego"/>
    <s v="San Diego"/>
    <s v="Solana Beach"/>
    <x v="9"/>
  </r>
  <r>
    <n v="5000"/>
    <s v="https://www.inc.com/profile/vivayic"/>
    <s v="Vivayic"/>
    <s v="vivayic.com"/>
    <s v="4.5 Million"/>
    <n v="4500000"/>
    <n v="52.1691"/>
    <s v="Business Products &amp; Services"/>
    <n v="27"/>
    <n v="22"/>
    <e v="#REF!"/>
    <n v="2006"/>
    <n v="4"/>
    <s v=""/>
    <s v="-"/>
    <s v="Lincoln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FAB2A-0879-4346-85B0-51399A6D33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5" firstHeaderRow="1" firstDataRow="1" firstDataCol="1"/>
  <pivotFields count="17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</pivotField>
  </pivotFields>
  <rowFields count="1">
    <field x="16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stat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0992-6EE5-4218-8264-C16F10DFAAE2}">
  <dimension ref="A3:B55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.332031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2" t="s">
        <v>2</v>
      </c>
      <c r="B4">
        <v>64</v>
      </c>
    </row>
    <row r="5" spans="1:2" x14ac:dyDescent="0.3">
      <c r="A5" s="2" t="s">
        <v>3</v>
      </c>
      <c r="B5">
        <v>10</v>
      </c>
    </row>
    <row r="6" spans="1:2" x14ac:dyDescent="0.3">
      <c r="A6" s="2" t="s">
        <v>4</v>
      </c>
      <c r="B6">
        <v>104</v>
      </c>
    </row>
    <row r="7" spans="1:2" x14ac:dyDescent="0.3">
      <c r="A7" s="2" t="s">
        <v>5</v>
      </c>
      <c r="B7">
        <v>712</v>
      </c>
    </row>
    <row r="8" spans="1:2" x14ac:dyDescent="0.3">
      <c r="A8" s="2" t="s">
        <v>6</v>
      </c>
      <c r="B8">
        <v>156</v>
      </c>
    </row>
    <row r="9" spans="1:2" x14ac:dyDescent="0.3">
      <c r="A9" s="2" t="s">
        <v>7</v>
      </c>
      <c r="B9">
        <v>37</v>
      </c>
    </row>
    <row r="10" spans="1:2" x14ac:dyDescent="0.3">
      <c r="A10" s="2" t="s">
        <v>8</v>
      </c>
      <c r="B10">
        <v>43</v>
      </c>
    </row>
    <row r="11" spans="1:2" x14ac:dyDescent="0.3">
      <c r="A11" s="2" t="s">
        <v>9</v>
      </c>
      <c r="B11">
        <v>11</v>
      </c>
    </row>
    <row r="12" spans="1:2" x14ac:dyDescent="0.3">
      <c r="A12" s="2" t="s">
        <v>10</v>
      </c>
      <c r="B12">
        <v>385</v>
      </c>
    </row>
    <row r="13" spans="1:2" x14ac:dyDescent="0.3">
      <c r="A13" s="2" t="s">
        <v>11</v>
      </c>
      <c r="B13">
        <v>219</v>
      </c>
    </row>
    <row r="14" spans="1:2" x14ac:dyDescent="0.3">
      <c r="A14" s="2" t="s">
        <v>12</v>
      </c>
      <c r="B14">
        <v>4</v>
      </c>
    </row>
    <row r="15" spans="1:2" x14ac:dyDescent="0.3">
      <c r="A15" s="2" t="s">
        <v>13</v>
      </c>
      <c r="B15">
        <v>31</v>
      </c>
    </row>
    <row r="16" spans="1:2" x14ac:dyDescent="0.3">
      <c r="A16" s="2" t="s">
        <v>14</v>
      </c>
      <c r="B16">
        <v>21</v>
      </c>
    </row>
    <row r="17" spans="1:2" x14ac:dyDescent="0.3">
      <c r="A17" s="2" t="s">
        <v>15</v>
      </c>
      <c r="B17">
        <v>241</v>
      </c>
    </row>
    <row r="18" spans="1:2" x14ac:dyDescent="0.3">
      <c r="A18" s="2" t="s">
        <v>16</v>
      </c>
      <c r="B18">
        <v>63</v>
      </c>
    </row>
    <row r="19" spans="1:2" x14ac:dyDescent="0.3">
      <c r="A19" s="2" t="s">
        <v>17</v>
      </c>
      <c r="B19">
        <v>27</v>
      </c>
    </row>
    <row r="20" spans="1:2" x14ac:dyDescent="0.3">
      <c r="A20" s="2" t="s">
        <v>18</v>
      </c>
      <c r="B20">
        <v>34</v>
      </c>
    </row>
    <row r="21" spans="1:2" x14ac:dyDescent="0.3">
      <c r="A21" s="2" t="s">
        <v>19</v>
      </c>
      <c r="B21">
        <v>37</v>
      </c>
    </row>
    <row r="22" spans="1:2" x14ac:dyDescent="0.3">
      <c r="A22" s="2" t="s">
        <v>20</v>
      </c>
      <c r="B22">
        <v>133</v>
      </c>
    </row>
    <row r="23" spans="1:2" x14ac:dyDescent="0.3">
      <c r="A23" s="2" t="s">
        <v>21</v>
      </c>
      <c r="B23">
        <v>130</v>
      </c>
    </row>
    <row r="24" spans="1:2" x14ac:dyDescent="0.3">
      <c r="A24" s="2" t="s">
        <v>22</v>
      </c>
      <c r="B24">
        <v>11</v>
      </c>
    </row>
    <row r="25" spans="1:2" x14ac:dyDescent="0.3">
      <c r="A25" s="2" t="s">
        <v>23</v>
      </c>
      <c r="B25">
        <v>82</v>
      </c>
    </row>
    <row r="26" spans="1:2" x14ac:dyDescent="0.3">
      <c r="A26" s="2" t="s">
        <v>24</v>
      </c>
      <c r="B26">
        <v>81</v>
      </c>
    </row>
    <row r="27" spans="1:2" x14ac:dyDescent="0.3">
      <c r="A27" s="2" t="s">
        <v>25</v>
      </c>
      <c r="B27">
        <v>75</v>
      </c>
    </row>
    <row r="28" spans="1:2" x14ac:dyDescent="0.3">
      <c r="A28" s="2" t="s">
        <v>26</v>
      </c>
      <c r="B28">
        <v>4</v>
      </c>
    </row>
    <row r="29" spans="1:2" x14ac:dyDescent="0.3">
      <c r="A29" s="2" t="s">
        <v>27</v>
      </c>
      <c r="B29">
        <v>11</v>
      </c>
    </row>
    <row r="30" spans="1:2" x14ac:dyDescent="0.3">
      <c r="A30" s="2" t="s">
        <v>28</v>
      </c>
      <c r="B30">
        <v>135</v>
      </c>
    </row>
    <row r="31" spans="1:2" x14ac:dyDescent="0.3">
      <c r="A31" s="2" t="s">
        <v>29</v>
      </c>
      <c r="B31">
        <v>10</v>
      </c>
    </row>
    <row r="32" spans="1:2" x14ac:dyDescent="0.3">
      <c r="A32" s="2" t="s">
        <v>30</v>
      </c>
      <c r="B32">
        <v>27</v>
      </c>
    </row>
    <row r="33" spans="1:2" x14ac:dyDescent="0.3">
      <c r="A33" s="2" t="s">
        <v>31</v>
      </c>
      <c r="B33">
        <v>20</v>
      </c>
    </row>
    <row r="34" spans="1:2" x14ac:dyDescent="0.3">
      <c r="A34" s="2" t="s">
        <v>32</v>
      </c>
      <c r="B34">
        <v>128</v>
      </c>
    </row>
    <row r="35" spans="1:2" x14ac:dyDescent="0.3">
      <c r="A35" s="2" t="s">
        <v>33</v>
      </c>
      <c r="B35">
        <v>7</v>
      </c>
    </row>
    <row r="36" spans="1:2" x14ac:dyDescent="0.3">
      <c r="A36" s="2" t="s">
        <v>34</v>
      </c>
      <c r="B36">
        <v>33</v>
      </c>
    </row>
    <row r="37" spans="1:2" x14ac:dyDescent="0.3">
      <c r="A37" s="2" t="s">
        <v>35</v>
      </c>
      <c r="B37">
        <v>300</v>
      </c>
    </row>
    <row r="38" spans="1:2" x14ac:dyDescent="0.3">
      <c r="A38" s="2" t="s">
        <v>36</v>
      </c>
      <c r="B38">
        <v>160</v>
      </c>
    </row>
    <row r="39" spans="1:2" x14ac:dyDescent="0.3">
      <c r="A39" s="2" t="s">
        <v>37</v>
      </c>
      <c r="B39">
        <v>28</v>
      </c>
    </row>
    <row r="40" spans="1:2" x14ac:dyDescent="0.3">
      <c r="A40" s="2" t="s">
        <v>38</v>
      </c>
      <c r="B40">
        <v>59</v>
      </c>
    </row>
    <row r="41" spans="1:2" x14ac:dyDescent="0.3">
      <c r="A41" s="2" t="s">
        <v>39</v>
      </c>
      <c r="B41">
        <v>172</v>
      </c>
    </row>
    <row r="42" spans="1:2" x14ac:dyDescent="0.3">
      <c r="A42" s="2" t="s">
        <v>40</v>
      </c>
      <c r="B42">
        <v>2</v>
      </c>
    </row>
    <row r="43" spans="1:2" x14ac:dyDescent="0.3">
      <c r="A43" s="2" t="s">
        <v>41</v>
      </c>
      <c r="B43">
        <v>5</v>
      </c>
    </row>
    <row r="44" spans="1:2" x14ac:dyDescent="0.3">
      <c r="A44" s="2" t="s">
        <v>42</v>
      </c>
      <c r="B44">
        <v>56</v>
      </c>
    </row>
    <row r="45" spans="1:2" x14ac:dyDescent="0.3">
      <c r="A45" s="2" t="s">
        <v>43</v>
      </c>
      <c r="B45">
        <v>14</v>
      </c>
    </row>
    <row r="46" spans="1:2" x14ac:dyDescent="0.3">
      <c r="A46" s="2" t="s">
        <v>44</v>
      </c>
      <c r="B46">
        <v>84</v>
      </c>
    </row>
    <row r="47" spans="1:2" x14ac:dyDescent="0.3">
      <c r="A47" s="2" t="s">
        <v>45</v>
      </c>
      <c r="B47">
        <v>467</v>
      </c>
    </row>
    <row r="48" spans="1:2" x14ac:dyDescent="0.3">
      <c r="A48" s="2" t="s">
        <v>46</v>
      </c>
      <c r="B48">
        <v>123</v>
      </c>
    </row>
    <row r="49" spans="1:2" x14ac:dyDescent="0.3">
      <c r="A49" s="2" t="s">
        <v>47</v>
      </c>
      <c r="B49">
        <v>288</v>
      </c>
    </row>
    <row r="50" spans="1:2" x14ac:dyDescent="0.3">
      <c r="A50" s="2" t="s">
        <v>48</v>
      </c>
      <c r="B50">
        <v>5</v>
      </c>
    </row>
    <row r="51" spans="1:2" x14ac:dyDescent="0.3">
      <c r="A51" s="2" t="s">
        <v>49</v>
      </c>
      <c r="B51">
        <v>101</v>
      </c>
    </row>
    <row r="52" spans="1:2" x14ac:dyDescent="0.3">
      <c r="A52" s="2" t="s">
        <v>50</v>
      </c>
      <c r="B52">
        <v>49</v>
      </c>
    </row>
    <row r="53" spans="1:2" x14ac:dyDescent="0.3">
      <c r="A53" s="2" t="s">
        <v>51</v>
      </c>
      <c r="B53">
        <v>7</v>
      </c>
    </row>
    <row r="54" spans="1:2" x14ac:dyDescent="0.3">
      <c r="A54" s="2" t="s">
        <v>52</v>
      </c>
      <c r="B54">
        <v>6</v>
      </c>
    </row>
    <row r="55" spans="1:2" x14ac:dyDescent="0.3">
      <c r="A55" s="2" t="s">
        <v>53</v>
      </c>
      <c r="B55">
        <v>5012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8103-2658-4CEE-AD44-4BF7578CCF63}">
  <dimension ref="A1:AA5013"/>
  <sheetViews>
    <sheetView tabSelected="1" topLeftCell="F1" workbookViewId="0">
      <selection activeCell="G1" sqref="G1"/>
    </sheetView>
  </sheetViews>
  <sheetFormatPr defaultRowHeight="15" customHeight="1" x14ac:dyDescent="0.3"/>
  <cols>
    <col min="1" max="1" width="6.88671875" bestFit="1" customWidth="1"/>
    <col min="2" max="2" width="74.109375" bestFit="1" customWidth="1"/>
    <col min="3" max="3" width="50.88671875" bestFit="1" customWidth="1"/>
    <col min="4" max="4" width="52.6640625" bestFit="1" customWidth="1"/>
    <col min="5" max="5" width="11.109375" bestFit="1" customWidth="1"/>
    <col min="6" max="6" width="17.6640625" style="5" bestFit="1" customWidth="1"/>
    <col min="7" max="7" width="11.109375" bestFit="1" customWidth="1"/>
    <col min="8" max="8" width="26" bestFit="1" customWidth="1"/>
    <col min="9" max="9" width="9.6640625" bestFit="1" customWidth="1"/>
    <col min="10" max="10" width="18.109375" bestFit="1" customWidth="1"/>
    <col min="11" max="11" width="17.6640625" bestFit="1" customWidth="1"/>
    <col min="12" max="16" width="17.6640625" customWidth="1"/>
    <col min="17" max="17" width="10" bestFit="1" customWidth="1"/>
    <col min="18" max="18" width="11.88671875" bestFit="1" customWidth="1"/>
    <col min="19" max="19" width="11.88671875" customWidth="1"/>
    <col min="20" max="21" width="21.6640625" bestFit="1" customWidth="1"/>
    <col min="22" max="22" width="13.44140625" bestFit="1" customWidth="1"/>
    <col min="23" max="23" width="11.88671875" customWidth="1"/>
    <col min="24" max="24" width="32.33203125" bestFit="1" customWidth="1"/>
    <col min="25" max="25" width="32.33203125" customWidth="1"/>
    <col min="26" max="26" width="19.33203125" bestFit="1" customWidth="1"/>
    <col min="27" max="27" width="7.44140625" bestFit="1" customWidth="1"/>
  </cols>
  <sheetData>
    <row r="1" spans="1:27" ht="15" customHeight="1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s="4" t="s">
        <v>59</v>
      </c>
      <c r="G1" t="s">
        <v>60</v>
      </c>
      <c r="H1" t="s">
        <v>61</v>
      </c>
      <c r="I1" t="s">
        <v>62</v>
      </c>
      <c r="J1" s="3" t="s">
        <v>63</v>
      </c>
      <c r="K1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t="s">
        <v>70</v>
      </c>
      <c r="R1" t="s">
        <v>71</v>
      </c>
      <c r="S1" s="3" t="s">
        <v>72</v>
      </c>
      <c r="T1" s="3" t="s">
        <v>73</v>
      </c>
      <c r="U1" s="3" t="s">
        <v>74</v>
      </c>
      <c r="V1" s="3" t="s">
        <v>75</v>
      </c>
      <c r="W1" s="3" t="s">
        <v>76</v>
      </c>
      <c r="X1" t="s">
        <v>77</v>
      </c>
      <c r="Y1" s="3" t="s">
        <v>78</v>
      </c>
      <c r="Z1" t="s">
        <v>79</v>
      </c>
      <c r="AA1" t="s">
        <v>80</v>
      </c>
    </row>
    <row r="2" spans="1:27" ht="15" customHeight="1" x14ac:dyDescent="0.3">
      <c r="A2">
        <v>1</v>
      </c>
      <c r="B2" t="s">
        <v>17728</v>
      </c>
      <c r="C2" t="s">
        <v>17729</v>
      </c>
      <c r="D2" t="s">
        <v>17730</v>
      </c>
      <c r="E2" t="s">
        <v>3456</v>
      </c>
      <c r="F2" s="5">
        <f>_xlfn.TEXTBEFORE(E2, " ") * 1000000</f>
        <v>36900000</v>
      </c>
      <c r="G2">
        <v>36680.388200000001</v>
      </c>
      <c r="H2" t="s">
        <v>803</v>
      </c>
      <c r="I2">
        <v>40</v>
      </c>
      <c r="J2">
        <f>IF(I2="",0,I2)</f>
        <v>40</v>
      </c>
      <c r="K2">
        <v>5</v>
      </c>
      <c r="L2">
        <f>I2-K2</f>
        <v>35</v>
      </c>
      <c r="M2" t="str">
        <f>IF(I2&lt;100,"small",IF(I2&lt;500,"medium","large"))</f>
        <v>small</v>
      </c>
      <c r="N2">
        <f>IF(M2="small",1,0)</f>
        <v>1</v>
      </c>
      <c r="O2">
        <f>IF(N2="medium",1,0)</f>
        <v>0</v>
      </c>
      <c r="P2">
        <f>IF(O2="large",1,0)</f>
        <v>0</v>
      </c>
      <c r="Q2">
        <v>2015</v>
      </c>
      <c r="R2">
        <v>1</v>
      </c>
      <c r="S2" t="str">
        <f>IF(R2=1, "First-time", IF(R2&lt;=3, "Rising Star", IF(R2&lt;10, "Established", "Elites")))</f>
        <v>First-time</v>
      </c>
      <c r="T2">
        <f>IF(S2 = "First-time",1,0)</f>
        <v>1</v>
      </c>
      <c r="U2">
        <f>IF(S2 = "Rising Star",1,0)</f>
        <v>0</v>
      </c>
      <c r="V2">
        <f>IF(S2 = "Established",1,0)</f>
        <v>0</v>
      </c>
      <c r="W2">
        <f>IF(S2 = "Elites",1,0)</f>
        <v>0</v>
      </c>
      <c r="X2" t="s">
        <v>272</v>
      </c>
      <c r="Y2" t="str">
        <f>IF(X2="","-",TRIM(LEFT(X2,FIND(",",X2&amp;",")-1)))</f>
        <v>Phoenix</v>
      </c>
      <c r="Z2" t="s">
        <v>272</v>
      </c>
      <c r="AA2" t="s">
        <v>4</v>
      </c>
    </row>
    <row r="3" spans="1:27" ht="15" customHeight="1" x14ac:dyDescent="0.3">
      <c r="A3">
        <v>2</v>
      </c>
      <c r="B3" t="s">
        <v>17316</v>
      </c>
      <c r="C3" t="s">
        <v>17317</v>
      </c>
      <c r="D3" t="s">
        <v>17318</v>
      </c>
      <c r="E3" t="s">
        <v>890</v>
      </c>
      <c r="F3" s="5">
        <f>_xlfn.TEXTBEFORE(E3, " ") * 1000000</f>
        <v>33600000</v>
      </c>
      <c r="G3">
        <v>30547.931700000001</v>
      </c>
      <c r="H3" t="s">
        <v>153</v>
      </c>
      <c r="I3">
        <v>39</v>
      </c>
      <c r="J3">
        <f>IF(I3="",0,I3)</f>
        <v>39</v>
      </c>
      <c r="K3">
        <v>8</v>
      </c>
      <c r="L3">
        <f>I3-K3</f>
        <v>31</v>
      </c>
      <c r="M3" t="str">
        <f>IF(I3&lt;100,"small",IF(I3&lt;500,"medium","large"))</f>
        <v>small</v>
      </c>
      <c r="N3">
        <f>IF(M3="small",1,0)</f>
        <v>1</v>
      </c>
      <c r="O3">
        <f>IF(N3="medium",1,0)</f>
        <v>0</v>
      </c>
      <c r="P3">
        <f>IF(O3="large",1,0)</f>
        <v>0</v>
      </c>
      <c r="Q3">
        <v>2015</v>
      </c>
      <c r="R3">
        <v>1</v>
      </c>
      <c r="S3" t="str">
        <f>IF(R3=1, "First-time", IF(R3&lt;=3, "Rising Star", IF(R3&lt;10, "Established", "Elites")))</f>
        <v>First-time</v>
      </c>
      <c r="T3">
        <f>IF(S3 = "First-time",1,0)</f>
        <v>1</v>
      </c>
      <c r="U3">
        <f>IF(S3 = "Rising Star",1,0)</f>
        <v>0</v>
      </c>
      <c r="V3">
        <f>IF(S3 = "Established",1,0)</f>
        <v>0</v>
      </c>
      <c r="W3">
        <f>IF(S3 = "Elites",1,0)</f>
        <v>0</v>
      </c>
      <c r="X3" t="s">
        <v>348</v>
      </c>
      <c r="Y3" t="str">
        <f>IF(X3="","-",TRIM(LEFT(X3,FIND(",",X3&amp;",")-1)))</f>
        <v>Nashville</v>
      </c>
      <c r="Z3" t="s">
        <v>3457</v>
      </c>
      <c r="AA3" t="s">
        <v>44</v>
      </c>
    </row>
    <row r="4" spans="1:27" ht="15" customHeight="1" x14ac:dyDescent="0.3">
      <c r="A4">
        <v>3</v>
      </c>
      <c r="B4" t="s">
        <v>17257</v>
      </c>
      <c r="C4" t="s">
        <v>17258</v>
      </c>
      <c r="D4" t="s">
        <v>17259</v>
      </c>
      <c r="E4" t="s">
        <v>2006</v>
      </c>
      <c r="F4" s="5">
        <f>_xlfn.TEXTBEFORE(E4, " ") * 1000000</f>
        <v>24900000</v>
      </c>
      <c r="G4">
        <v>23880.485199999999</v>
      </c>
      <c r="H4" t="s">
        <v>140</v>
      </c>
      <c r="I4">
        <v>190</v>
      </c>
      <c r="J4">
        <f>IF(I4="",0,I4)</f>
        <v>190</v>
      </c>
      <c r="K4">
        <v>10</v>
      </c>
      <c r="L4">
        <f>I4-K4</f>
        <v>180</v>
      </c>
      <c r="M4" t="str">
        <f>IF(I4&lt;100,"small",IF(I4&lt;500,"medium","large"))</f>
        <v>medium</v>
      </c>
      <c r="N4">
        <f>IF(M4="small",1,0)</f>
        <v>0</v>
      </c>
      <c r="O4">
        <f>IF(N4="medium",1,0)</f>
        <v>0</v>
      </c>
      <c r="P4">
        <f>IF(O4="large",1,0)</f>
        <v>0</v>
      </c>
      <c r="Q4">
        <v>2015</v>
      </c>
      <c r="R4">
        <v>1</v>
      </c>
      <c r="S4" t="str">
        <f>IF(R4=1, "First-time", IF(R4&lt;=3, "Rising Star", IF(R4&lt;10, "Established", "Elites")))</f>
        <v>First-time</v>
      </c>
      <c r="T4">
        <f>IF(S4 = "First-time",1,0)</f>
        <v>1</v>
      </c>
      <c r="U4">
        <f>IF(S4 = "Rising Star",1,0)</f>
        <v>0</v>
      </c>
      <c r="V4">
        <f>IF(S4 = "Established",1,0)</f>
        <v>0</v>
      </c>
      <c r="W4">
        <f>IF(S4 = "Elites",1,0)</f>
        <v>0</v>
      </c>
      <c r="X4" t="s">
        <v>838</v>
      </c>
      <c r="Y4" t="str">
        <f>IF(X4="","-",TRIM(LEFT(X4,FIND(",",X4&amp;",")-1)))</f>
        <v>Austin</v>
      </c>
      <c r="Z4" t="s">
        <v>838</v>
      </c>
      <c r="AA4" t="s">
        <v>45</v>
      </c>
    </row>
    <row r="5" spans="1:27" ht="15" customHeight="1" x14ac:dyDescent="0.3">
      <c r="A5">
        <v>4</v>
      </c>
      <c r="B5" t="s">
        <v>16249</v>
      </c>
      <c r="C5" t="s">
        <v>16250</v>
      </c>
      <c r="D5" t="s">
        <v>16251</v>
      </c>
      <c r="E5" t="s">
        <v>16252</v>
      </c>
      <c r="F5" s="5">
        <f>_xlfn.TEXTBEFORE(E5, " ") * 1000000</f>
        <v>32400000</v>
      </c>
      <c r="G5">
        <v>21849.892500000002</v>
      </c>
      <c r="H5" t="s">
        <v>174</v>
      </c>
      <c r="I5">
        <v>57</v>
      </c>
      <c r="J5">
        <f>IF(I5="",0,I5)</f>
        <v>57</v>
      </c>
      <c r="K5">
        <v>2</v>
      </c>
      <c r="L5">
        <f>I5-K5</f>
        <v>55</v>
      </c>
      <c r="M5" t="str">
        <f>IF(I5&lt;100,"small",IF(I5&lt;500,"medium","large"))</f>
        <v>small</v>
      </c>
      <c r="N5">
        <f>IF(M5="small",1,0)</f>
        <v>1</v>
      </c>
      <c r="O5">
        <f>IF(N5="medium",1,0)</f>
        <v>0</v>
      </c>
      <c r="P5">
        <f>IF(O5="large",1,0)</f>
        <v>0</v>
      </c>
      <c r="Q5">
        <v>2014</v>
      </c>
      <c r="R5">
        <v>1</v>
      </c>
      <c r="S5" t="str">
        <f>IF(R5=1, "First-time", IF(R5&lt;=3, "Rising Star", IF(R5&lt;10, "Established", "Elites")))</f>
        <v>First-time</v>
      </c>
      <c r="T5">
        <f>IF(S5 = "First-time",1,0)</f>
        <v>1</v>
      </c>
      <c r="U5">
        <f>IF(S5 = "Rising Star",1,0)</f>
        <v>0</v>
      </c>
      <c r="V5">
        <f>IF(S5 = "Established",1,0)</f>
        <v>0</v>
      </c>
      <c r="W5">
        <f>IF(S5 = "Elites",1,0)</f>
        <v>0</v>
      </c>
      <c r="X5" t="s">
        <v>99</v>
      </c>
      <c r="Y5" t="str">
        <f>IF(X5="","-",TRIM(LEFT(X5,FIND(",",X5&amp;",")-1)))</f>
        <v>-</v>
      </c>
      <c r="Z5" t="s">
        <v>1449</v>
      </c>
      <c r="AA5" t="s">
        <v>33</v>
      </c>
    </row>
    <row r="6" spans="1:27" ht="15" customHeight="1" x14ac:dyDescent="0.3">
      <c r="A6">
        <v>5</v>
      </c>
      <c r="B6" t="s">
        <v>16036</v>
      </c>
      <c r="C6" t="s">
        <v>16037</v>
      </c>
      <c r="D6" t="s">
        <v>16038</v>
      </c>
      <c r="E6" t="s">
        <v>4615</v>
      </c>
      <c r="F6" s="5">
        <f>_xlfn.TEXTBEFORE(E6, " ") * 1000000</f>
        <v>22500000</v>
      </c>
      <c r="G6">
        <v>18166.406999999999</v>
      </c>
      <c r="H6" t="s">
        <v>160</v>
      </c>
      <c r="I6">
        <v>25</v>
      </c>
      <c r="J6">
        <f>IF(I6="",0,I6)</f>
        <v>25</v>
      </c>
      <c r="K6">
        <v>6</v>
      </c>
      <c r="L6">
        <f>I6-K6</f>
        <v>19</v>
      </c>
      <c r="M6" t="str">
        <f>IF(I6&lt;100,"small",IF(I6&lt;500,"medium","large"))</f>
        <v>small</v>
      </c>
      <c r="N6">
        <f>IF(M6="small",1,0)</f>
        <v>1</v>
      </c>
      <c r="O6">
        <f>IF(N6="medium",1,0)</f>
        <v>0</v>
      </c>
      <c r="P6">
        <f>IF(O6="large",1,0)</f>
        <v>0</v>
      </c>
      <c r="Q6">
        <v>2014</v>
      </c>
      <c r="R6">
        <v>1</v>
      </c>
      <c r="S6" t="str">
        <f>IF(R6=1, "First-time", IF(R6&lt;=3, "Rising Star", IF(R6&lt;10, "Established", "Elites")))</f>
        <v>First-time</v>
      </c>
      <c r="T6">
        <f>IF(S6 = "First-time",1,0)</f>
        <v>1</v>
      </c>
      <c r="U6">
        <f>IF(S6 = "Rising Star",1,0)</f>
        <v>0</v>
      </c>
      <c r="V6">
        <f>IF(S6 = "Established",1,0)</f>
        <v>0</v>
      </c>
      <c r="W6">
        <f>IF(S6 = "Elites",1,0)</f>
        <v>0</v>
      </c>
      <c r="X6" t="s">
        <v>191</v>
      </c>
      <c r="Y6" t="str">
        <f>IF(X6="","-",TRIM(LEFT(X6,FIND(",",X6&amp;",")-1)))</f>
        <v>Philadelphia</v>
      </c>
      <c r="Z6" t="s">
        <v>191</v>
      </c>
      <c r="AA6" t="s">
        <v>39</v>
      </c>
    </row>
    <row r="7" spans="1:27" ht="15" customHeight="1" x14ac:dyDescent="0.3">
      <c r="A7">
        <v>6</v>
      </c>
      <c r="B7" t="s">
        <v>10066</v>
      </c>
      <c r="C7" t="s">
        <v>10067</v>
      </c>
      <c r="D7" t="s">
        <v>10068</v>
      </c>
      <c r="E7" t="s">
        <v>10069</v>
      </c>
      <c r="F7" s="5">
        <f>_xlfn.TEXTBEFORE(E7, " ") * 1000000</f>
        <v>271800000</v>
      </c>
      <c r="G7">
        <v>14183.4118</v>
      </c>
      <c r="H7" t="s">
        <v>353</v>
      </c>
      <c r="I7">
        <v>742</v>
      </c>
      <c r="J7">
        <f>IF(I7="",0,I7)</f>
        <v>742</v>
      </c>
      <c r="K7">
        <v>18</v>
      </c>
      <c r="L7">
        <f>I7-K7</f>
        <v>724</v>
      </c>
      <c r="M7" t="str">
        <f>IF(I7&lt;100,"small",IF(I7&lt;500,"medium","large"))</f>
        <v>large</v>
      </c>
      <c r="N7">
        <f>IF(M7="small",1,0)</f>
        <v>0</v>
      </c>
      <c r="O7">
        <f>IF(N7="medium",1,0)</f>
        <v>0</v>
      </c>
      <c r="P7">
        <f>IF(O7="large",1,0)</f>
        <v>0</v>
      </c>
      <c r="Q7">
        <v>2009</v>
      </c>
      <c r="R7">
        <v>1</v>
      </c>
      <c r="S7" t="str">
        <f>IF(R7=1, "First-time", IF(R7&lt;=3, "Rising Star", IF(R7&lt;10, "Established", "Elites")))</f>
        <v>First-time</v>
      </c>
      <c r="T7">
        <f>IF(S7 = "First-time",1,0)</f>
        <v>1</v>
      </c>
      <c r="U7">
        <f>IF(S7 = "Rising Star",1,0)</f>
        <v>0</v>
      </c>
      <c r="V7">
        <f>IF(S7 = "Established",1,0)</f>
        <v>0</v>
      </c>
      <c r="W7">
        <f>IF(S7 = "Elites",1,0)</f>
        <v>0</v>
      </c>
      <c r="X7" t="s">
        <v>689</v>
      </c>
      <c r="Y7" t="str">
        <f>IF(X7="","-",TRIM(LEFT(X7,FIND(",",X7&amp;",")-1)))</f>
        <v>Miami</v>
      </c>
      <c r="Z7" t="s">
        <v>689</v>
      </c>
      <c r="AA7" t="s">
        <v>10</v>
      </c>
    </row>
    <row r="8" spans="1:27" ht="15" customHeight="1" x14ac:dyDescent="0.3">
      <c r="A8">
        <v>7</v>
      </c>
      <c r="B8" t="s">
        <v>16253</v>
      </c>
      <c r="C8" t="s">
        <v>16254</v>
      </c>
      <c r="D8" t="s">
        <v>16255</v>
      </c>
      <c r="E8" t="s">
        <v>1675</v>
      </c>
      <c r="F8" s="5">
        <f>_xlfn.TEXTBEFORE(E8, " ") * 1000000</f>
        <v>20500000</v>
      </c>
      <c r="G8">
        <v>13480.731</v>
      </c>
      <c r="H8" t="s">
        <v>174</v>
      </c>
      <c r="I8">
        <v>12</v>
      </c>
      <c r="J8">
        <f>IF(I8="",0,I8)</f>
        <v>12</v>
      </c>
      <c r="K8">
        <v>1</v>
      </c>
      <c r="L8">
        <f>I8-K8</f>
        <v>11</v>
      </c>
      <c r="M8" t="str">
        <f>IF(I8&lt;100,"small",IF(I8&lt;500,"medium","large"))</f>
        <v>small</v>
      </c>
      <c r="N8">
        <f>IF(M8="small",1,0)</f>
        <v>1</v>
      </c>
      <c r="O8">
        <f>IF(N8="medium",1,0)</f>
        <v>0</v>
      </c>
      <c r="P8">
        <f>IF(O8="large",1,0)</f>
        <v>0</v>
      </c>
      <c r="Q8">
        <v>2014</v>
      </c>
      <c r="R8">
        <v>1</v>
      </c>
      <c r="S8" t="str">
        <f>IF(R8=1, "First-time", IF(R8&lt;=3, "Rising Star", IF(R8&lt;10, "Established", "Elites")))</f>
        <v>First-time</v>
      </c>
      <c r="T8">
        <f>IF(S8 = "First-time",1,0)</f>
        <v>1</v>
      </c>
      <c r="U8">
        <f>IF(S8 = "Rising Star",1,0)</f>
        <v>0</v>
      </c>
      <c r="V8">
        <f>IF(S8 = "Established",1,0)</f>
        <v>0</v>
      </c>
      <c r="W8">
        <f>IF(S8 = "Elites",1,0)</f>
        <v>0</v>
      </c>
      <c r="X8" t="s">
        <v>86</v>
      </c>
      <c r="Y8" t="str">
        <f>IF(X8="","-",TRIM(LEFT(X8,FIND(",",X8&amp;",")-1)))</f>
        <v>New York City</v>
      </c>
      <c r="Z8" t="s">
        <v>2649</v>
      </c>
      <c r="AA8" t="s">
        <v>32</v>
      </c>
    </row>
    <row r="9" spans="1:27" ht="15" customHeight="1" x14ac:dyDescent="0.3">
      <c r="A9">
        <v>8</v>
      </c>
      <c r="B9" t="s">
        <v>17220</v>
      </c>
      <c r="C9" t="s">
        <v>17221</v>
      </c>
      <c r="D9" t="s">
        <v>17222</v>
      </c>
      <c r="E9" t="s">
        <v>879</v>
      </c>
      <c r="F9" s="5">
        <f>_xlfn.TEXTBEFORE(E9, " ") * 1000000</f>
        <v>23300000</v>
      </c>
      <c r="G9">
        <v>12700.658799999999</v>
      </c>
      <c r="H9" t="s">
        <v>331</v>
      </c>
      <c r="I9">
        <v>72</v>
      </c>
      <c r="J9">
        <f>IF(I9="",0,I9)</f>
        <v>72</v>
      </c>
      <c r="K9">
        <v>1</v>
      </c>
      <c r="L9">
        <f>I9-K9</f>
        <v>71</v>
      </c>
      <c r="M9" t="str">
        <f>IF(I9&lt;100,"small",IF(I9&lt;500,"medium","large"))</f>
        <v>small</v>
      </c>
      <c r="N9">
        <f>IF(M9="small",1,0)</f>
        <v>1</v>
      </c>
      <c r="O9">
        <f>IF(N9="medium",1,0)</f>
        <v>0</v>
      </c>
      <c r="P9">
        <f>IF(O9="large",1,0)</f>
        <v>0</v>
      </c>
      <c r="Q9">
        <v>2015</v>
      </c>
      <c r="R9">
        <v>1</v>
      </c>
      <c r="S9" t="str">
        <f>IF(R9=1, "First-time", IF(R9&lt;=3, "Rising Star", IF(R9&lt;10, "Established", "Elites")))</f>
        <v>First-time</v>
      </c>
      <c r="T9">
        <f>IF(S9 = "First-time",1,0)</f>
        <v>1</v>
      </c>
      <c r="U9">
        <f>IF(S9 = "Rising Star",1,0)</f>
        <v>0</v>
      </c>
      <c r="V9">
        <f>IF(S9 = "Established",1,0)</f>
        <v>0</v>
      </c>
      <c r="W9">
        <f>IF(S9 = "Elites",1,0)</f>
        <v>0</v>
      </c>
      <c r="X9" t="s">
        <v>112</v>
      </c>
      <c r="Y9" t="str">
        <f>IF(X9="","-",TRIM(LEFT(X9,FIND(",",X9&amp;",")-1)))</f>
        <v>Richmond</v>
      </c>
      <c r="Z9" t="s">
        <v>17223</v>
      </c>
      <c r="AA9" t="s">
        <v>47</v>
      </c>
    </row>
    <row r="10" spans="1:27" ht="15" customHeight="1" x14ac:dyDescent="0.3">
      <c r="A10">
        <v>9</v>
      </c>
      <c r="B10" t="s">
        <v>8501</v>
      </c>
      <c r="C10" t="s">
        <v>8502</v>
      </c>
      <c r="D10" t="s">
        <v>8503</v>
      </c>
      <c r="E10" t="s">
        <v>8504</v>
      </c>
      <c r="F10" s="5">
        <f>_xlfn.TEXTBEFORE(E10, " ") * 1000000</f>
        <v>225900000</v>
      </c>
      <c r="G10">
        <v>12564.536400000001</v>
      </c>
      <c r="H10" t="s">
        <v>353</v>
      </c>
      <c r="I10">
        <v>60</v>
      </c>
      <c r="J10">
        <f>IF(I10="",0,I10)</f>
        <v>60</v>
      </c>
      <c r="K10">
        <v>10</v>
      </c>
      <c r="L10">
        <f>I10-K10</f>
        <v>50</v>
      </c>
      <c r="M10" t="str">
        <f>IF(I10&lt;100,"small",IF(I10&lt;500,"medium","large"))</f>
        <v>small</v>
      </c>
      <c r="N10">
        <f>IF(M10="small",1,0)</f>
        <v>1</v>
      </c>
      <c r="O10">
        <f>IF(N10="medium",1,0)</f>
        <v>0</v>
      </c>
      <c r="P10">
        <f>IF(O10="large",1,0)</f>
        <v>0</v>
      </c>
      <c r="Q10">
        <v>2008</v>
      </c>
      <c r="R10">
        <v>1</v>
      </c>
      <c r="S10" t="str">
        <f>IF(R10=1, "First-time", IF(R10&lt;=3, "Rising Star", IF(R10&lt;10, "Established", "Elites")))</f>
        <v>First-time</v>
      </c>
      <c r="T10">
        <f>IF(S10 = "First-time",1,0)</f>
        <v>1</v>
      </c>
      <c r="U10">
        <f>IF(S10 = "Rising Star",1,0)</f>
        <v>0</v>
      </c>
      <c r="V10">
        <f>IF(S10 = "Established",1,0)</f>
        <v>0</v>
      </c>
      <c r="W10">
        <f>IF(S10 = "Elites",1,0)</f>
        <v>0</v>
      </c>
      <c r="X10" t="s">
        <v>106</v>
      </c>
      <c r="Y10" t="str">
        <f>IF(X10="","-",TRIM(LEFT(X10,FIND(",",X10&amp;",")-1)))</f>
        <v>Cleveland</v>
      </c>
      <c r="Z10" t="s">
        <v>106</v>
      </c>
      <c r="AA10" t="s">
        <v>36</v>
      </c>
    </row>
    <row r="11" spans="1:27" ht="15" customHeight="1" x14ac:dyDescent="0.3">
      <c r="A11">
        <v>10</v>
      </c>
      <c r="B11" t="s">
        <v>16867</v>
      </c>
      <c r="C11" t="s">
        <v>16868</v>
      </c>
      <c r="D11" t="s">
        <v>16869</v>
      </c>
      <c r="E11" t="s">
        <v>3799</v>
      </c>
      <c r="F11" s="5">
        <f>_xlfn.TEXTBEFORE(E11, " ") * 1000000</f>
        <v>21400000</v>
      </c>
      <c r="G11">
        <v>11996.296399999999</v>
      </c>
      <c r="H11" t="s">
        <v>803</v>
      </c>
      <c r="I11">
        <v>37</v>
      </c>
      <c r="J11">
        <f>IF(I11="",0,I11)</f>
        <v>37</v>
      </c>
      <c r="K11">
        <v>5</v>
      </c>
      <c r="L11">
        <f>I11-K11</f>
        <v>32</v>
      </c>
      <c r="M11" t="str">
        <f>IF(I11&lt;100,"small",IF(I11&lt;500,"medium","large"))</f>
        <v>small</v>
      </c>
      <c r="N11">
        <f>IF(M11="small",1,0)</f>
        <v>1</v>
      </c>
      <c r="O11">
        <f>IF(N11="medium",1,0)</f>
        <v>0</v>
      </c>
      <c r="P11">
        <f>IF(O11="large",1,0)</f>
        <v>0</v>
      </c>
      <c r="Q11">
        <v>2014</v>
      </c>
      <c r="R11">
        <v>1</v>
      </c>
      <c r="S11" t="str">
        <f>IF(R11=1, "First-time", IF(R11&lt;=3, "Rising Star", IF(R11&lt;10, "Established", "Elites")))</f>
        <v>First-time</v>
      </c>
      <c r="T11">
        <f>IF(S11 = "First-time",1,0)</f>
        <v>1</v>
      </c>
      <c r="U11">
        <f>IF(S11 = "Rising Star",1,0)</f>
        <v>0</v>
      </c>
      <c r="V11">
        <f>IF(S11 = "Established",1,0)</f>
        <v>0</v>
      </c>
      <c r="W11">
        <f>IF(S11 = "Elites",1,0)</f>
        <v>0</v>
      </c>
      <c r="X11" t="s">
        <v>325</v>
      </c>
      <c r="Y11" t="str">
        <f>IF(X11="","-",TRIM(LEFT(X11,FIND(",",X11&amp;",")-1)))</f>
        <v>Los Angeles</v>
      </c>
      <c r="Z11" t="s">
        <v>325</v>
      </c>
      <c r="AA11" t="s">
        <v>5</v>
      </c>
    </row>
    <row r="12" spans="1:27" ht="15" customHeight="1" x14ac:dyDescent="0.3">
      <c r="A12">
        <v>11</v>
      </c>
      <c r="B12" t="s">
        <v>16830</v>
      </c>
      <c r="C12" t="s">
        <v>16831</v>
      </c>
      <c r="D12" t="s">
        <v>16832</v>
      </c>
      <c r="E12" t="s">
        <v>4297</v>
      </c>
      <c r="F12" s="5">
        <f>_xlfn.TEXTBEFORE(E12, " ") * 1000000</f>
        <v>13900000</v>
      </c>
      <c r="G12">
        <v>11949.179</v>
      </c>
      <c r="H12" t="s">
        <v>174</v>
      </c>
      <c r="I12">
        <v>40</v>
      </c>
      <c r="J12">
        <f>IF(I12="",0,I12)</f>
        <v>40</v>
      </c>
      <c r="K12">
        <v>2</v>
      </c>
      <c r="L12">
        <f>I12-K12</f>
        <v>38</v>
      </c>
      <c r="M12" t="str">
        <f>IF(I12&lt;100,"small",IF(I12&lt;500,"medium","large"))</f>
        <v>small</v>
      </c>
      <c r="N12">
        <f>IF(M12="small",1,0)</f>
        <v>1</v>
      </c>
      <c r="O12">
        <f>IF(N12="medium",1,0)</f>
        <v>0</v>
      </c>
      <c r="P12">
        <f>IF(O12="large",1,0)</f>
        <v>0</v>
      </c>
      <c r="Q12">
        <v>2014</v>
      </c>
      <c r="R12">
        <v>1</v>
      </c>
      <c r="S12" t="str">
        <f>IF(R12=1, "First-time", IF(R12&lt;=3, "Rising Star", IF(R12&lt;10, "Established", "Elites")))</f>
        <v>First-time</v>
      </c>
      <c r="T12">
        <f>IF(S12 = "First-time",1,0)</f>
        <v>1</v>
      </c>
      <c r="U12">
        <f>IF(S12 = "Rising Star",1,0)</f>
        <v>0</v>
      </c>
      <c r="V12">
        <f>IF(S12 = "Established",1,0)</f>
        <v>0</v>
      </c>
      <c r="W12">
        <f>IF(S12 = "Elites",1,0)</f>
        <v>0</v>
      </c>
      <c r="X12" t="s">
        <v>611</v>
      </c>
      <c r="Y12" t="str">
        <f>IF(X12="","-",TRIM(LEFT(X12,FIND(",",X12&amp;",")-1)))</f>
        <v>Denver</v>
      </c>
      <c r="Z12" t="s">
        <v>611</v>
      </c>
      <c r="AA12" t="s">
        <v>6</v>
      </c>
    </row>
    <row r="13" spans="1:27" ht="15" customHeight="1" x14ac:dyDescent="0.3">
      <c r="A13">
        <v>12</v>
      </c>
      <c r="B13" t="s">
        <v>14339</v>
      </c>
      <c r="C13" t="s">
        <v>14340</v>
      </c>
      <c r="D13" t="s">
        <v>14341</v>
      </c>
      <c r="E13" t="s">
        <v>471</v>
      </c>
      <c r="F13" s="5">
        <f>_xlfn.TEXTBEFORE(E13, " ") * 1000000</f>
        <v>30300000</v>
      </c>
      <c r="G13">
        <v>11632.8771</v>
      </c>
      <c r="H13" t="s">
        <v>153</v>
      </c>
      <c r="I13">
        <v>226</v>
      </c>
      <c r="J13">
        <f>IF(I13="",0,I13)</f>
        <v>226</v>
      </c>
      <c r="K13">
        <v>18</v>
      </c>
      <c r="L13">
        <f>I13-K13</f>
        <v>208</v>
      </c>
      <c r="M13" t="str">
        <f>IF(I13&lt;100,"small",IF(I13&lt;500,"medium","large"))</f>
        <v>medium</v>
      </c>
      <c r="N13">
        <f>IF(M13="small",1,0)</f>
        <v>0</v>
      </c>
      <c r="O13">
        <f>IF(N13="medium",1,0)</f>
        <v>0</v>
      </c>
      <c r="P13">
        <f>IF(O13="large",1,0)</f>
        <v>0</v>
      </c>
      <c r="Q13">
        <v>2013</v>
      </c>
      <c r="R13">
        <v>1</v>
      </c>
      <c r="S13" t="str">
        <f>IF(R13=1, "First-time", IF(R13&lt;=3, "Rising Star", IF(R13&lt;10, "Established", "Elites")))</f>
        <v>First-time</v>
      </c>
      <c r="T13">
        <f>IF(S13 = "First-time",1,0)</f>
        <v>1</v>
      </c>
      <c r="U13">
        <f>IF(S13 = "Rising Star",1,0)</f>
        <v>0</v>
      </c>
      <c r="V13">
        <f>IF(S13 = "Established",1,0)</f>
        <v>0</v>
      </c>
      <c r="W13">
        <f>IF(S13 = "Elites",1,0)</f>
        <v>0</v>
      </c>
      <c r="X13" t="s">
        <v>427</v>
      </c>
      <c r="Y13" t="str">
        <f>IF(X13="","-",TRIM(LEFT(X13,FIND(",",X13&amp;",")-1)))</f>
        <v>Washington</v>
      </c>
      <c r="Z13" t="s">
        <v>14342</v>
      </c>
      <c r="AA13" t="s">
        <v>47</v>
      </c>
    </row>
    <row r="14" spans="1:27" ht="15" customHeight="1" x14ac:dyDescent="0.3">
      <c r="A14">
        <v>13</v>
      </c>
      <c r="B14" t="s">
        <v>14311</v>
      </c>
      <c r="C14" t="s">
        <v>14312</v>
      </c>
      <c r="D14" t="s">
        <v>14313</v>
      </c>
      <c r="E14" t="s">
        <v>7415</v>
      </c>
      <c r="F14" s="5">
        <f>_xlfn.TEXTBEFORE(E14, " ") * 1000000</f>
        <v>19100000</v>
      </c>
      <c r="G14">
        <v>11622.5291</v>
      </c>
      <c r="H14" t="s">
        <v>140</v>
      </c>
      <c r="I14">
        <v>23</v>
      </c>
      <c r="J14">
        <f>IF(I14="",0,I14)</f>
        <v>23</v>
      </c>
      <c r="K14">
        <v>3</v>
      </c>
      <c r="L14">
        <f>I14-K14</f>
        <v>20</v>
      </c>
      <c r="M14" t="str">
        <f>IF(I14&lt;100,"small",IF(I14&lt;500,"medium","large"))</f>
        <v>small</v>
      </c>
      <c r="N14">
        <f>IF(M14="small",1,0)</f>
        <v>1</v>
      </c>
      <c r="O14">
        <f>IF(N14="medium",1,0)</f>
        <v>0</v>
      </c>
      <c r="P14">
        <f>IF(O14="large",1,0)</f>
        <v>0</v>
      </c>
      <c r="Q14">
        <v>2013</v>
      </c>
      <c r="R14">
        <v>1</v>
      </c>
      <c r="S14" t="str">
        <f>IF(R14=1, "First-time", IF(R14&lt;=3, "Rising Star", IF(R14&lt;10, "Established", "Elites")))</f>
        <v>First-time</v>
      </c>
      <c r="T14">
        <f>IF(S14 = "First-time",1,0)</f>
        <v>1</v>
      </c>
      <c r="U14">
        <f>IF(S14 = "Rising Star",1,0)</f>
        <v>0</v>
      </c>
      <c r="V14">
        <f>IF(S14 = "Established",1,0)</f>
        <v>0</v>
      </c>
      <c r="W14">
        <f>IF(S14 = "Elites",1,0)</f>
        <v>0</v>
      </c>
      <c r="X14" t="s">
        <v>260</v>
      </c>
      <c r="Y14" t="str">
        <f>IF(X14="","-",TRIM(LEFT(X14,FIND(",",X14&amp;",")-1)))</f>
        <v>Seattle</v>
      </c>
      <c r="Z14" t="s">
        <v>261</v>
      </c>
      <c r="AA14" t="s">
        <v>49</v>
      </c>
    </row>
    <row r="15" spans="1:27" ht="15" customHeight="1" x14ac:dyDescent="0.3">
      <c r="A15">
        <v>14</v>
      </c>
      <c r="B15" t="s">
        <v>17376</v>
      </c>
      <c r="C15" t="s">
        <v>17377</v>
      </c>
      <c r="D15" t="s">
        <v>17378</v>
      </c>
      <c r="E15" t="s">
        <v>7415</v>
      </c>
      <c r="F15" s="5">
        <f>_xlfn.TEXTBEFORE(E15, " ") * 1000000</f>
        <v>19100000</v>
      </c>
      <c r="G15">
        <v>10561.7147</v>
      </c>
      <c r="H15" t="s">
        <v>129</v>
      </c>
      <c r="I15">
        <v>66</v>
      </c>
      <c r="J15">
        <f>IF(I15="",0,I15)</f>
        <v>66</v>
      </c>
      <c r="K15">
        <v>10</v>
      </c>
      <c r="L15">
        <f>I15-K15</f>
        <v>56</v>
      </c>
      <c r="M15" t="str">
        <f>IF(I15&lt;100,"small",IF(I15&lt;500,"medium","large"))</f>
        <v>small</v>
      </c>
      <c r="N15">
        <f>IF(M15="small",1,0)</f>
        <v>1</v>
      </c>
      <c r="O15">
        <f>IF(N15="medium",1,0)</f>
        <v>0</v>
      </c>
      <c r="P15">
        <f>IF(O15="large",1,0)</f>
        <v>0</v>
      </c>
      <c r="Q15">
        <v>2015</v>
      </c>
      <c r="R15">
        <v>1</v>
      </c>
      <c r="S15" t="str">
        <f>IF(R15=1, "First-time", IF(R15&lt;=3, "Rising Star", IF(R15&lt;10, "Established", "Elites")))</f>
        <v>First-time</v>
      </c>
      <c r="T15">
        <f>IF(S15 = "First-time",1,0)</f>
        <v>1</v>
      </c>
      <c r="U15">
        <f>IF(S15 = "Rising Star",1,0)</f>
        <v>0</v>
      </c>
      <c r="V15">
        <f>IF(S15 = "Established",1,0)</f>
        <v>0</v>
      </c>
      <c r="W15">
        <f>IF(S15 = "Elites",1,0)</f>
        <v>0</v>
      </c>
      <c r="X15" t="s">
        <v>86</v>
      </c>
      <c r="Y15" t="str">
        <f>IF(X15="","-",TRIM(LEFT(X15,FIND(",",X15&amp;",")-1)))</f>
        <v>New York City</v>
      </c>
      <c r="Z15" t="s">
        <v>543</v>
      </c>
      <c r="AA15" t="s">
        <v>35</v>
      </c>
    </row>
    <row r="16" spans="1:27" ht="15" customHeight="1" x14ac:dyDescent="0.3">
      <c r="A16">
        <v>15</v>
      </c>
      <c r="B16" t="s">
        <v>16870</v>
      </c>
      <c r="C16" t="s">
        <v>16871</v>
      </c>
      <c r="D16" t="s">
        <v>16872</v>
      </c>
      <c r="E16" t="s">
        <v>1648</v>
      </c>
      <c r="F16" s="5">
        <f>_xlfn.TEXTBEFORE(E16, " ") * 1000000</f>
        <v>17300000</v>
      </c>
      <c r="G16">
        <v>10175.755300000001</v>
      </c>
      <c r="H16" t="s">
        <v>803</v>
      </c>
      <c r="I16">
        <v>109</v>
      </c>
      <c r="J16">
        <f>IF(I16="",0,I16)</f>
        <v>109</v>
      </c>
      <c r="K16">
        <v>8</v>
      </c>
      <c r="L16">
        <f>I16-K16</f>
        <v>101</v>
      </c>
      <c r="M16" t="str">
        <f>IF(I16&lt;100,"small",IF(I16&lt;500,"medium","large"))</f>
        <v>medium</v>
      </c>
      <c r="N16">
        <f>IF(M16="small",1,0)</f>
        <v>0</v>
      </c>
      <c r="O16">
        <f>IF(N16="medium",1,0)</f>
        <v>0</v>
      </c>
      <c r="P16">
        <f>IF(O16="large",1,0)</f>
        <v>0</v>
      </c>
      <c r="Q16">
        <v>2014</v>
      </c>
      <c r="R16">
        <v>3</v>
      </c>
      <c r="S16" t="str">
        <f>IF(R16=1, "First-time", IF(R16&lt;=3, "Rising Star", IF(R16&lt;10, "Established", "Elites")))</f>
        <v>Rising Star</v>
      </c>
      <c r="T16">
        <f>IF(S16 = "First-time",1,0)</f>
        <v>0</v>
      </c>
      <c r="U16">
        <f>IF(S16 = "Rising Star",1,0)</f>
        <v>1</v>
      </c>
      <c r="V16">
        <f>IF(S16 = "Established",1,0)</f>
        <v>0</v>
      </c>
      <c r="W16">
        <f>IF(S16 = "Elites",1,0)</f>
        <v>0</v>
      </c>
      <c r="X16" t="s">
        <v>325</v>
      </c>
      <c r="Y16" t="str">
        <f>IF(X16="","-",TRIM(LEFT(X16,FIND(",",X16&amp;",")-1)))</f>
        <v>Los Angeles</v>
      </c>
      <c r="Z16" t="s">
        <v>325</v>
      </c>
      <c r="AA16" t="s">
        <v>5</v>
      </c>
    </row>
    <row r="17" spans="1:27" ht="15" customHeight="1" x14ac:dyDescent="0.3">
      <c r="A17">
        <v>16</v>
      </c>
      <c r="B17" t="s">
        <v>17379</v>
      </c>
      <c r="C17" t="s">
        <v>17380</v>
      </c>
      <c r="D17" t="s">
        <v>17381</v>
      </c>
      <c r="E17" t="s">
        <v>179</v>
      </c>
      <c r="F17" s="5">
        <f>_xlfn.TEXTBEFORE(E17, " ") * 1000000</f>
        <v>10700000</v>
      </c>
      <c r="G17">
        <v>9753.2009999999991</v>
      </c>
      <c r="H17" t="s">
        <v>803</v>
      </c>
      <c r="I17">
        <v>110</v>
      </c>
      <c r="J17">
        <f>IF(I17="",0,I17)</f>
        <v>110</v>
      </c>
      <c r="K17">
        <v>3</v>
      </c>
      <c r="L17">
        <f>I17-K17</f>
        <v>107</v>
      </c>
      <c r="M17" t="str">
        <f>IF(I17&lt;100,"small",IF(I17&lt;500,"medium","large"))</f>
        <v>medium</v>
      </c>
      <c r="N17">
        <f>IF(M17="small",1,0)</f>
        <v>0</v>
      </c>
      <c r="O17">
        <f>IF(N17="medium",1,0)</f>
        <v>0</v>
      </c>
      <c r="P17">
        <f>IF(O17="large",1,0)</f>
        <v>0</v>
      </c>
      <c r="Q17">
        <v>2015</v>
      </c>
      <c r="R17">
        <v>1</v>
      </c>
      <c r="S17" t="str">
        <f>IF(R17=1, "First-time", IF(R17&lt;=3, "Rising Star", IF(R17&lt;10, "Established", "Elites")))</f>
        <v>First-time</v>
      </c>
      <c r="T17">
        <f>IF(S17 = "First-time",1,0)</f>
        <v>1</v>
      </c>
      <c r="U17">
        <f>IF(S17 = "Rising Star",1,0)</f>
        <v>0</v>
      </c>
      <c r="V17">
        <f>IF(S17 = "Established",1,0)</f>
        <v>0</v>
      </c>
      <c r="W17">
        <f>IF(S17 = "Elites",1,0)</f>
        <v>0</v>
      </c>
      <c r="X17" t="s">
        <v>86</v>
      </c>
      <c r="Y17" t="str">
        <f>IF(X17="","-",TRIM(LEFT(X17,FIND(",",X17&amp;",")-1)))</f>
        <v>New York City</v>
      </c>
      <c r="Z17" t="s">
        <v>543</v>
      </c>
      <c r="AA17" t="s">
        <v>35</v>
      </c>
    </row>
    <row r="18" spans="1:27" ht="15" customHeight="1" x14ac:dyDescent="0.3">
      <c r="A18">
        <v>17</v>
      </c>
      <c r="B18" t="s">
        <v>16594</v>
      </c>
      <c r="C18" t="s">
        <v>16595</v>
      </c>
      <c r="D18" t="s">
        <v>16596</v>
      </c>
      <c r="E18" t="s">
        <v>1242</v>
      </c>
      <c r="F18" s="5">
        <f>_xlfn.TEXTBEFORE(E18, " ") * 1000000</f>
        <v>105800000</v>
      </c>
      <c r="G18">
        <v>9265.2405999999992</v>
      </c>
      <c r="H18" t="s">
        <v>129</v>
      </c>
      <c r="I18">
        <v>190</v>
      </c>
      <c r="J18">
        <f>IF(I18="",0,I18)</f>
        <v>190</v>
      </c>
      <c r="K18">
        <v>32</v>
      </c>
      <c r="L18">
        <f>I18-K18</f>
        <v>158</v>
      </c>
      <c r="M18" t="str">
        <f>IF(I18&lt;100,"small",IF(I18&lt;500,"medium","large"))</f>
        <v>medium</v>
      </c>
      <c r="N18">
        <f>IF(M18="small",1,0)</f>
        <v>0</v>
      </c>
      <c r="O18">
        <f>IF(N18="medium",1,0)</f>
        <v>0</v>
      </c>
      <c r="P18">
        <f>IF(O18="large",1,0)</f>
        <v>0</v>
      </c>
      <c r="Q18">
        <v>2014</v>
      </c>
      <c r="R18">
        <v>1</v>
      </c>
      <c r="S18" t="str">
        <f>IF(R18=1, "First-time", IF(R18&lt;=3, "Rising Star", IF(R18&lt;10, "Established", "Elites")))</f>
        <v>First-time</v>
      </c>
      <c r="T18">
        <f>IF(S18 = "First-time",1,0)</f>
        <v>1</v>
      </c>
      <c r="U18">
        <f>IF(S18 = "Rising Star",1,0)</f>
        <v>0</v>
      </c>
      <c r="V18">
        <f>IF(S18 = "Established",1,0)</f>
        <v>0</v>
      </c>
      <c r="W18">
        <f>IF(S18 = "Elites",1,0)</f>
        <v>0</v>
      </c>
      <c r="X18" t="s">
        <v>242</v>
      </c>
      <c r="Y18" t="str">
        <f>IF(X18="","-",TRIM(LEFT(X18,FIND(",",X18&amp;",")-1)))</f>
        <v>Atlanta</v>
      </c>
      <c r="Z18" t="s">
        <v>4099</v>
      </c>
      <c r="AA18" t="s">
        <v>11</v>
      </c>
    </row>
    <row r="19" spans="1:27" ht="15" customHeight="1" x14ac:dyDescent="0.3">
      <c r="A19">
        <v>18</v>
      </c>
      <c r="B19" t="s">
        <v>14680</v>
      </c>
      <c r="C19" t="s">
        <v>14681</v>
      </c>
      <c r="D19" t="s">
        <v>14682</v>
      </c>
      <c r="E19" t="s">
        <v>3774</v>
      </c>
      <c r="F19" s="5">
        <f>_xlfn.TEXTBEFORE(E19, " ") * 1000000</f>
        <v>19000000</v>
      </c>
      <c r="G19">
        <v>9179.3318999999992</v>
      </c>
      <c r="H19" t="s">
        <v>174</v>
      </c>
      <c r="I19">
        <v>14</v>
      </c>
      <c r="J19">
        <f>IF(I19="",0,I19)</f>
        <v>14</v>
      </c>
      <c r="K19">
        <v>2</v>
      </c>
      <c r="L19">
        <f>I19-K19</f>
        <v>12</v>
      </c>
      <c r="M19" t="str">
        <f>IF(I19&lt;100,"small",IF(I19&lt;500,"medium","large"))</f>
        <v>small</v>
      </c>
      <c r="N19">
        <f>IF(M19="small",1,0)</f>
        <v>1</v>
      </c>
      <c r="O19">
        <f>IF(N19="medium",1,0)</f>
        <v>0</v>
      </c>
      <c r="P19">
        <f>IF(O19="large",1,0)</f>
        <v>0</v>
      </c>
      <c r="Q19">
        <v>2013</v>
      </c>
      <c r="R19">
        <v>1</v>
      </c>
      <c r="S19" t="str">
        <f>IF(R19=1, "First-time", IF(R19&lt;=3, "Rising Star", IF(R19&lt;10, "Established", "Elites")))</f>
        <v>First-time</v>
      </c>
      <c r="T19">
        <f>IF(S19 = "First-time",1,0)</f>
        <v>1</v>
      </c>
      <c r="U19">
        <f>IF(S19 = "Rising Star",1,0)</f>
        <v>0</v>
      </c>
      <c r="V19">
        <f>IF(S19 = "Established",1,0)</f>
        <v>0</v>
      </c>
      <c r="W19">
        <f>IF(S19 = "Elites",1,0)</f>
        <v>0</v>
      </c>
      <c r="X19" t="s">
        <v>86</v>
      </c>
      <c r="Y19" t="str">
        <f>IF(X19="","-",TRIM(LEFT(X19,FIND(",",X19&amp;",")-1)))</f>
        <v>New York City</v>
      </c>
      <c r="Z19" t="s">
        <v>543</v>
      </c>
      <c r="AA19" t="s">
        <v>35</v>
      </c>
    </row>
    <row r="20" spans="1:27" ht="15" customHeight="1" x14ac:dyDescent="0.3">
      <c r="A20">
        <v>19</v>
      </c>
      <c r="B20" t="s">
        <v>7184</v>
      </c>
      <c r="C20" t="s">
        <v>7185</v>
      </c>
      <c r="D20" t="s">
        <v>7186</v>
      </c>
      <c r="E20" t="s">
        <v>1312</v>
      </c>
      <c r="F20" s="5">
        <f>_xlfn.TEXTBEFORE(E20, " ") * 1000000</f>
        <v>24400000</v>
      </c>
      <c r="G20">
        <v>8656.9531999999999</v>
      </c>
      <c r="H20" t="s">
        <v>353</v>
      </c>
      <c r="I20">
        <v>191</v>
      </c>
      <c r="J20">
        <f>IF(I20="",0,I20)</f>
        <v>191</v>
      </c>
      <c r="K20">
        <v>66</v>
      </c>
      <c r="L20">
        <f>I20-K20</f>
        <v>125</v>
      </c>
      <c r="M20" t="str">
        <f>IF(I20&lt;100,"small",IF(I20&lt;500,"medium","large"))</f>
        <v>medium</v>
      </c>
      <c r="N20">
        <f>IF(M20="small",1,0)</f>
        <v>0</v>
      </c>
      <c r="O20">
        <f>IF(N20="medium",1,0)</f>
        <v>0</v>
      </c>
      <c r="P20">
        <f>IF(O20="large",1,0)</f>
        <v>0</v>
      </c>
      <c r="Q20">
        <v>2006</v>
      </c>
      <c r="R20">
        <v>1</v>
      </c>
      <c r="S20" t="str">
        <f>IF(R20=1, "First-time", IF(R20&lt;=3, "Rising Star", IF(R20&lt;10, "Established", "Elites")))</f>
        <v>First-time</v>
      </c>
      <c r="T20">
        <f>IF(S20 = "First-time",1,0)</f>
        <v>1</v>
      </c>
      <c r="U20">
        <f>IF(S20 = "Rising Star",1,0)</f>
        <v>0</v>
      </c>
      <c r="V20">
        <f>IF(S20 = "Established",1,0)</f>
        <v>0</v>
      </c>
      <c r="W20">
        <f>IF(S20 = "Elites",1,0)</f>
        <v>0</v>
      </c>
      <c r="X20" t="s">
        <v>325</v>
      </c>
      <c r="Y20" t="str">
        <f>IF(X20="","-",TRIM(LEFT(X20,FIND(",",X20&amp;",")-1)))</f>
        <v>Los Angeles</v>
      </c>
      <c r="Z20" t="s">
        <v>7187</v>
      </c>
      <c r="AA20" t="s">
        <v>5</v>
      </c>
    </row>
    <row r="21" spans="1:27" ht="15" customHeight="1" x14ac:dyDescent="0.3">
      <c r="A21">
        <v>20</v>
      </c>
      <c r="B21" t="s">
        <v>17650</v>
      </c>
      <c r="C21" t="s">
        <v>17651</v>
      </c>
      <c r="D21" t="s">
        <v>17652</v>
      </c>
      <c r="E21" t="s">
        <v>1805</v>
      </c>
      <c r="F21" s="5">
        <f>_xlfn.TEXTBEFORE(E21, " ") * 1000000</f>
        <v>9600000</v>
      </c>
      <c r="G21">
        <v>8543.9807999999994</v>
      </c>
      <c r="H21" t="s">
        <v>174</v>
      </c>
      <c r="I21">
        <v>35</v>
      </c>
      <c r="J21">
        <f>IF(I21="",0,I21)</f>
        <v>35</v>
      </c>
      <c r="K21">
        <v>2</v>
      </c>
      <c r="L21">
        <f>I21-K21</f>
        <v>33</v>
      </c>
      <c r="M21" t="str">
        <f>IF(I21&lt;100,"small",IF(I21&lt;500,"medium","large"))</f>
        <v>small</v>
      </c>
      <c r="N21">
        <f>IF(M21="small",1,0)</f>
        <v>1</v>
      </c>
      <c r="O21">
        <f>IF(N21="medium",1,0)</f>
        <v>0</v>
      </c>
      <c r="P21">
        <f>IF(O21="large",1,0)</f>
        <v>0</v>
      </c>
      <c r="Q21">
        <v>2015</v>
      </c>
      <c r="R21">
        <v>1</v>
      </c>
      <c r="S21" t="str">
        <f>IF(R21=1, "First-time", IF(R21&lt;=3, "Rising Star", IF(R21&lt;10, "Established", "Elites")))</f>
        <v>First-time</v>
      </c>
      <c r="T21">
        <f>IF(S21 = "First-time",1,0)</f>
        <v>1</v>
      </c>
      <c r="U21">
        <f>IF(S21 = "Rising Star",1,0)</f>
        <v>0</v>
      </c>
      <c r="V21">
        <f>IF(S21 = "Established",1,0)</f>
        <v>0</v>
      </c>
      <c r="W21">
        <f>IF(S21 = "Elites",1,0)</f>
        <v>0</v>
      </c>
      <c r="X21" t="s">
        <v>342</v>
      </c>
      <c r="Y21" t="str">
        <f>IF(X21="","-",TRIM(LEFT(X21,FIND(",",X21&amp;",")-1)))</f>
        <v>San Diego</v>
      </c>
      <c r="Z21" t="s">
        <v>1705</v>
      </c>
      <c r="AA21" t="s">
        <v>5</v>
      </c>
    </row>
    <row r="22" spans="1:27" ht="15" customHeight="1" x14ac:dyDescent="0.3">
      <c r="A22">
        <v>21</v>
      </c>
      <c r="B22" t="s">
        <v>17512</v>
      </c>
      <c r="C22" t="s">
        <v>17513</v>
      </c>
      <c r="D22" t="s">
        <v>17514</v>
      </c>
      <c r="E22" t="s">
        <v>2261</v>
      </c>
      <c r="F22" s="5">
        <f>_xlfn.TEXTBEFORE(E22, " ") * 1000000</f>
        <v>10200000</v>
      </c>
      <c r="G22">
        <v>8327.0956000000006</v>
      </c>
      <c r="H22" t="s">
        <v>353</v>
      </c>
      <c r="I22">
        <v>45</v>
      </c>
      <c r="J22">
        <f>IF(I22="",0,I22)</f>
        <v>45</v>
      </c>
      <c r="K22">
        <v>1</v>
      </c>
      <c r="L22">
        <f>I22-K22</f>
        <v>44</v>
      </c>
      <c r="M22" t="str">
        <f>IF(I22&lt;100,"small",IF(I22&lt;500,"medium","large"))</f>
        <v>small</v>
      </c>
      <c r="N22">
        <f>IF(M22="small",1,0)</f>
        <v>1</v>
      </c>
      <c r="O22">
        <f>IF(N22="medium",1,0)</f>
        <v>0</v>
      </c>
      <c r="P22">
        <f>IF(O22="large",1,0)</f>
        <v>0</v>
      </c>
      <c r="Q22">
        <v>2015</v>
      </c>
      <c r="R22">
        <v>1</v>
      </c>
      <c r="S22" t="str">
        <f>IF(R22=1, "First-time", IF(R22&lt;=3, "Rising Star", IF(R22&lt;10, "Established", "Elites")))</f>
        <v>First-time</v>
      </c>
      <c r="T22">
        <f>IF(S22 = "First-time",1,0)</f>
        <v>1</v>
      </c>
      <c r="U22">
        <f>IF(S22 = "Rising Star",1,0)</f>
        <v>0</v>
      </c>
      <c r="V22">
        <f>IF(S22 = "Established",1,0)</f>
        <v>0</v>
      </c>
      <c r="W22">
        <f>IF(S22 = "Elites",1,0)</f>
        <v>0</v>
      </c>
      <c r="X22" t="s">
        <v>99</v>
      </c>
      <c r="Y22" t="str">
        <f>IF(X22="","-",TRIM(LEFT(X22,FIND(",",X22&amp;",")-1)))</f>
        <v>-</v>
      </c>
      <c r="Z22" t="s">
        <v>17515</v>
      </c>
      <c r="AA22" t="s">
        <v>18</v>
      </c>
    </row>
    <row r="23" spans="1:27" ht="15" customHeight="1" x14ac:dyDescent="0.3">
      <c r="A23">
        <v>22</v>
      </c>
      <c r="B23" t="s">
        <v>16648</v>
      </c>
      <c r="C23" t="s">
        <v>16649</v>
      </c>
      <c r="D23" t="s">
        <v>16650</v>
      </c>
      <c r="E23" t="s">
        <v>384</v>
      </c>
      <c r="F23" s="5">
        <f>_xlfn.TEXTBEFORE(E23, " ") * 1000000</f>
        <v>11900000</v>
      </c>
      <c r="G23">
        <v>8282.8667999999998</v>
      </c>
      <c r="H23" t="s">
        <v>761</v>
      </c>
      <c r="I23">
        <v>12</v>
      </c>
      <c r="J23">
        <f>IF(I23="",0,I23)</f>
        <v>12</v>
      </c>
      <c r="K23">
        <v>2</v>
      </c>
      <c r="L23">
        <f>I23-K23</f>
        <v>10</v>
      </c>
      <c r="M23" t="str">
        <f>IF(I23&lt;100,"small",IF(I23&lt;500,"medium","large"))</f>
        <v>small</v>
      </c>
      <c r="N23">
        <f>IF(M23="small",1,0)</f>
        <v>1</v>
      </c>
      <c r="O23">
        <f>IF(N23="medium",1,0)</f>
        <v>0</v>
      </c>
      <c r="P23">
        <f>IF(O23="large",1,0)</f>
        <v>0</v>
      </c>
      <c r="Q23">
        <v>2014</v>
      </c>
      <c r="R23">
        <v>1</v>
      </c>
      <c r="S23" t="str">
        <f>IF(R23=1, "First-time", IF(R23&lt;=3, "Rising Star", IF(R23&lt;10, "Established", "Elites")))</f>
        <v>First-time</v>
      </c>
      <c r="T23">
        <f>IF(S23 = "First-time",1,0)</f>
        <v>1</v>
      </c>
      <c r="U23">
        <f>IF(S23 = "Rising Star",1,0)</f>
        <v>0</v>
      </c>
      <c r="V23">
        <f>IF(S23 = "Established",1,0)</f>
        <v>0</v>
      </c>
      <c r="W23">
        <f>IF(S23 = "Elites",1,0)</f>
        <v>0</v>
      </c>
      <c r="X23" t="s">
        <v>99</v>
      </c>
      <c r="Y23" t="str">
        <f>IF(X23="","-",TRIM(LEFT(X23,FIND(",",X23&amp;",")-1)))</f>
        <v>-</v>
      </c>
      <c r="Z23" t="s">
        <v>16651</v>
      </c>
      <c r="AA23" t="s">
        <v>10</v>
      </c>
    </row>
    <row r="24" spans="1:27" ht="15" customHeight="1" x14ac:dyDescent="0.3">
      <c r="A24">
        <v>23</v>
      </c>
      <c r="B24" t="s">
        <v>15167</v>
      </c>
      <c r="C24" t="s">
        <v>15168</v>
      </c>
      <c r="D24" t="s">
        <v>15169</v>
      </c>
      <c r="E24" t="s">
        <v>2080</v>
      </c>
      <c r="F24" s="5">
        <f>_xlfn.TEXTBEFORE(E24, " ") * 1000000</f>
        <v>13800000</v>
      </c>
      <c r="G24">
        <v>7965.9741000000004</v>
      </c>
      <c r="H24" t="s">
        <v>779</v>
      </c>
      <c r="I24">
        <v>37</v>
      </c>
      <c r="J24">
        <f>IF(I24="",0,I24)</f>
        <v>37</v>
      </c>
      <c r="K24">
        <v>10</v>
      </c>
      <c r="L24">
        <f>I24-K24</f>
        <v>27</v>
      </c>
      <c r="M24" t="str">
        <f>IF(I24&lt;100,"small",IF(I24&lt;500,"medium","large"))</f>
        <v>small</v>
      </c>
      <c r="N24">
        <f>IF(M24="small",1,0)</f>
        <v>1</v>
      </c>
      <c r="O24">
        <f>IF(N24="medium",1,0)</f>
        <v>0</v>
      </c>
      <c r="P24">
        <f>IF(O24="large",1,0)</f>
        <v>0</v>
      </c>
      <c r="Q24">
        <v>2013</v>
      </c>
      <c r="R24">
        <v>2</v>
      </c>
      <c r="S24" t="str">
        <f>IF(R24=1, "First-time", IF(R24&lt;=3, "Rising Star", IF(R24&lt;10, "Established", "Elites")))</f>
        <v>Rising Star</v>
      </c>
      <c r="T24">
        <f>IF(S24 = "First-time",1,0)</f>
        <v>0</v>
      </c>
      <c r="U24">
        <f>IF(S24 = "Rising Star",1,0)</f>
        <v>1</v>
      </c>
      <c r="V24">
        <f>IF(S24 = "Established",1,0)</f>
        <v>0</v>
      </c>
      <c r="W24">
        <f>IF(S24 = "Elites",1,0)</f>
        <v>0</v>
      </c>
      <c r="X24" t="s">
        <v>7067</v>
      </c>
      <c r="Y24" t="str">
        <f>IF(X24="","-",TRIM(LEFT(X24,FIND(",",X24&amp;",")-1)))</f>
        <v>Boise City-Nampa</v>
      </c>
      <c r="Z24" t="s">
        <v>7863</v>
      </c>
      <c r="AA24" t="s">
        <v>14</v>
      </c>
    </row>
    <row r="25" spans="1:27" ht="15" customHeight="1" x14ac:dyDescent="0.3">
      <c r="A25">
        <v>24</v>
      </c>
      <c r="B25" t="s">
        <v>17653</v>
      </c>
      <c r="C25" t="s">
        <v>17654</v>
      </c>
      <c r="D25" t="s">
        <v>17655</v>
      </c>
      <c r="E25" t="s">
        <v>2632</v>
      </c>
      <c r="F25" s="5">
        <f>_xlfn.TEXTBEFORE(E25, " ") * 1000000</f>
        <v>10500000</v>
      </c>
      <c r="G25">
        <v>7926.4243999999999</v>
      </c>
      <c r="H25" t="s">
        <v>779</v>
      </c>
      <c r="I25">
        <v>70</v>
      </c>
      <c r="J25">
        <f>IF(I25="",0,I25)</f>
        <v>70</v>
      </c>
      <c r="K25">
        <v>5</v>
      </c>
      <c r="L25">
        <f>I25-K25</f>
        <v>65</v>
      </c>
      <c r="M25" t="str">
        <f>IF(I25&lt;100,"small",IF(I25&lt;500,"medium","large"))</f>
        <v>small</v>
      </c>
      <c r="N25">
        <f>IF(M25="small",1,0)</f>
        <v>1</v>
      </c>
      <c r="O25">
        <f>IF(N25="medium",1,0)</f>
        <v>0</v>
      </c>
      <c r="P25">
        <f>IF(O25="large",1,0)</f>
        <v>0</v>
      </c>
      <c r="Q25">
        <v>2015</v>
      </c>
      <c r="R25">
        <v>1</v>
      </c>
      <c r="S25" t="str">
        <f>IF(R25=1, "First-time", IF(R25&lt;=3, "Rising Star", IF(R25&lt;10, "Established", "Elites")))</f>
        <v>First-time</v>
      </c>
      <c r="T25">
        <f>IF(S25 = "First-time",1,0)</f>
        <v>1</v>
      </c>
      <c r="U25">
        <f>IF(S25 = "Rising Star",1,0)</f>
        <v>0</v>
      </c>
      <c r="V25">
        <f>IF(S25 = "Established",1,0)</f>
        <v>0</v>
      </c>
      <c r="W25">
        <f>IF(S25 = "Elites",1,0)</f>
        <v>0</v>
      </c>
      <c r="X25" t="s">
        <v>1396</v>
      </c>
      <c r="Y25" t="str">
        <f>IF(X25="","-",TRIM(LEFT(X25,FIND(",",X25&amp;",")-1)))</f>
        <v>San Francisco</v>
      </c>
      <c r="Z25" t="s">
        <v>1396</v>
      </c>
      <c r="AA25" t="s">
        <v>5</v>
      </c>
    </row>
    <row r="26" spans="1:27" ht="15" customHeight="1" x14ac:dyDescent="0.3">
      <c r="A26">
        <v>25</v>
      </c>
      <c r="B26" t="s">
        <v>17238</v>
      </c>
      <c r="C26" t="s">
        <v>17239</v>
      </c>
      <c r="D26" t="s">
        <v>17240</v>
      </c>
      <c r="E26" t="s">
        <v>5371</v>
      </c>
      <c r="F26" s="5">
        <f>_xlfn.TEXTBEFORE(E26, " ") * 1000000</f>
        <v>8900000</v>
      </c>
      <c r="G26">
        <v>7478.1477999999997</v>
      </c>
      <c r="H26" t="s">
        <v>779</v>
      </c>
      <c r="I26">
        <v>42</v>
      </c>
      <c r="J26">
        <f>IF(I26="",0,I26)</f>
        <v>42</v>
      </c>
      <c r="K26">
        <v>2</v>
      </c>
      <c r="L26">
        <f>I26-K26</f>
        <v>40</v>
      </c>
      <c r="M26" t="str">
        <f>IF(I26&lt;100,"small",IF(I26&lt;500,"medium","large"))</f>
        <v>small</v>
      </c>
      <c r="N26">
        <f>IF(M26="small",1,0)</f>
        <v>1</v>
      </c>
      <c r="O26">
        <f>IF(N26="medium",1,0)</f>
        <v>0</v>
      </c>
      <c r="P26">
        <f>IF(O26="large",1,0)</f>
        <v>0</v>
      </c>
      <c r="Q26">
        <v>2015</v>
      </c>
      <c r="R26">
        <v>1</v>
      </c>
      <c r="S26" t="str">
        <f>IF(R26=1, "First-time", IF(R26&lt;=3, "Rising Star", IF(R26&lt;10, "Established", "Elites")))</f>
        <v>First-time</v>
      </c>
      <c r="T26">
        <f>IF(S26 = "First-time",1,0)</f>
        <v>1</v>
      </c>
      <c r="U26">
        <f>IF(S26 = "Rising Star",1,0)</f>
        <v>0</v>
      </c>
      <c r="V26">
        <f>IF(S26 = "Established",1,0)</f>
        <v>0</v>
      </c>
      <c r="W26">
        <f>IF(S26 = "Elites",1,0)</f>
        <v>0</v>
      </c>
      <c r="X26" t="s">
        <v>3805</v>
      </c>
      <c r="Y26" t="str">
        <f>IF(X26="","-",TRIM(LEFT(X26,FIND(",",X26&amp;",")-1)))</f>
        <v>Provo-Orem</v>
      </c>
      <c r="Z26" t="s">
        <v>6069</v>
      </c>
      <c r="AA26" t="s">
        <v>46</v>
      </c>
    </row>
    <row r="27" spans="1:27" ht="15" customHeight="1" x14ac:dyDescent="0.3">
      <c r="A27">
        <v>26</v>
      </c>
      <c r="B27" t="s">
        <v>17260</v>
      </c>
      <c r="C27" t="s">
        <v>17261</v>
      </c>
      <c r="D27" t="s">
        <v>17262</v>
      </c>
      <c r="E27" t="s">
        <v>17263</v>
      </c>
      <c r="F27" s="5">
        <f>_xlfn.TEXTBEFORE(E27, " ") * 1000000</f>
        <v>128199999.99999999</v>
      </c>
      <c r="G27">
        <v>7426.8072000000002</v>
      </c>
      <c r="H27" t="s">
        <v>1069</v>
      </c>
      <c r="I27">
        <v>191</v>
      </c>
      <c r="J27">
        <f>IF(I27="",0,I27)</f>
        <v>191</v>
      </c>
      <c r="K27">
        <v>14</v>
      </c>
      <c r="L27">
        <f>I27-K27</f>
        <v>177</v>
      </c>
      <c r="M27" t="str">
        <f>IF(I27&lt;100,"small",IF(I27&lt;500,"medium","large"))</f>
        <v>medium</v>
      </c>
      <c r="N27">
        <f>IF(M27="small",1,0)</f>
        <v>0</v>
      </c>
      <c r="O27">
        <f>IF(N27="medium",1,0)</f>
        <v>0</v>
      </c>
      <c r="P27">
        <f>IF(O27="large",1,0)</f>
        <v>0</v>
      </c>
      <c r="Q27">
        <v>2015</v>
      </c>
      <c r="R27">
        <v>1</v>
      </c>
      <c r="S27" t="str">
        <f>IF(R27=1, "First-time", IF(R27&lt;=3, "Rising Star", IF(R27&lt;10, "Established", "Elites")))</f>
        <v>First-time</v>
      </c>
      <c r="T27">
        <f>IF(S27 = "First-time",1,0)</f>
        <v>1</v>
      </c>
      <c r="U27">
        <f>IF(S27 = "Rising Star",1,0)</f>
        <v>0</v>
      </c>
      <c r="V27">
        <f>IF(S27 = "Established",1,0)</f>
        <v>0</v>
      </c>
      <c r="W27">
        <f>IF(S27 = "Elites",1,0)</f>
        <v>0</v>
      </c>
      <c r="X27" t="s">
        <v>99</v>
      </c>
      <c r="Y27" t="str">
        <f>IF(X27="","-",TRIM(LEFT(X27,FIND(",",X27&amp;",")-1)))</f>
        <v>-</v>
      </c>
      <c r="Z27" t="s">
        <v>9402</v>
      </c>
      <c r="AA27" t="s">
        <v>45</v>
      </c>
    </row>
    <row r="28" spans="1:27" ht="15" customHeight="1" x14ac:dyDescent="0.3">
      <c r="A28">
        <v>27</v>
      </c>
      <c r="B28" t="s">
        <v>14343</v>
      </c>
      <c r="C28" t="s">
        <v>14344</v>
      </c>
      <c r="D28" t="s">
        <v>14345</v>
      </c>
      <c r="E28" t="s">
        <v>231</v>
      </c>
      <c r="F28" s="5">
        <f>_xlfn.TEXTBEFORE(E28, " ") * 1000000</f>
        <v>15800000</v>
      </c>
      <c r="G28">
        <v>7329.3793999999998</v>
      </c>
      <c r="H28" t="s">
        <v>751</v>
      </c>
      <c r="I28">
        <v>191</v>
      </c>
      <c r="J28">
        <f>IF(I28="",0,I28)</f>
        <v>191</v>
      </c>
      <c r="K28">
        <v>7</v>
      </c>
      <c r="L28">
        <f>I28-K28</f>
        <v>184</v>
      </c>
      <c r="M28" t="str">
        <f>IF(I28&lt;100,"small",IF(I28&lt;500,"medium","large"))</f>
        <v>medium</v>
      </c>
      <c r="N28">
        <f>IF(M28="small",1,0)</f>
        <v>0</v>
      </c>
      <c r="O28">
        <f>IF(N28="medium",1,0)</f>
        <v>0</v>
      </c>
      <c r="P28">
        <f>IF(O28="large",1,0)</f>
        <v>0</v>
      </c>
      <c r="Q28">
        <v>2013</v>
      </c>
      <c r="R28">
        <v>1</v>
      </c>
      <c r="S28" t="str">
        <f>IF(R28=1, "First-time", IF(R28&lt;=3, "Rising Star", IF(R28&lt;10, "Established", "Elites")))</f>
        <v>First-time</v>
      </c>
      <c r="T28">
        <f>IF(S28 = "First-time",1,0)</f>
        <v>1</v>
      </c>
      <c r="U28">
        <f>IF(S28 = "Rising Star",1,0)</f>
        <v>0</v>
      </c>
      <c r="V28">
        <f>IF(S28 = "Established",1,0)</f>
        <v>0</v>
      </c>
      <c r="W28">
        <f>IF(S28 = "Elites",1,0)</f>
        <v>0</v>
      </c>
      <c r="X28" t="s">
        <v>112</v>
      </c>
      <c r="Y28" t="str">
        <f>IF(X28="","-",TRIM(LEFT(X28,FIND(",",X28&amp;",")-1)))</f>
        <v>Richmond</v>
      </c>
      <c r="Z28" t="s">
        <v>14346</v>
      </c>
      <c r="AA28" t="s">
        <v>47</v>
      </c>
    </row>
    <row r="29" spans="1:27" ht="15" customHeight="1" x14ac:dyDescent="0.3">
      <c r="A29">
        <v>28</v>
      </c>
      <c r="B29" t="s">
        <v>16580</v>
      </c>
      <c r="C29" t="s">
        <v>16581</v>
      </c>
      <c r="D29" t="s">
        <v>16582</v>
      </c>
      <c r="E29" t="s">
        <v>1302</v>
      </c>
      <c r="F29" s="5">
        <f>_xlfn.TEXTBEFORE(E29, " ") * 1000000</f>
        <v>7800000</v>
      </c>
      <c r="G29">
        <v>7301.3353999999999</v>
      </c>
      <c r="H29" t="s">
        <v>167</v>
      </c>
      <c r="I29">
        <v>8</v>
      </c>
      <c r="J29">
        <f>IF(I29="",0,I29)</f>
        <v>8</v>
      </c>
      <c r="K29">
        <v>1</v>
      </c>
      <c r="L29">
        <f>I29-K29</f>
        <v>7</v>
      </c>
      <c r="M29" t="str">
        <f>IF(I29&lt;100,"small",IF(I29&lt;500,"medium","large"))</f>
        <v>small</v>
      </c>
      <c r="N29">
        <f>IF(M29="small",1,0)</f>
        <v>1</v>
      </c>
      <c r="O29">
        <f>IF(N29="medium",1,0)</f>
        <v>0</v>
      </c>
      <c r="P29">
        <f>IF(O29="large",1,0)</f>
        <v>0</v>
      </c>
      <c r="Q29">
        <v>2014</v>
      </c>
      <c r="R29">
        <v>2</v>
      </c>
      <c r="S29" t="str">
        <f>IF(R29=1, "First-time", IF(R29&lt;=3, "Rising Star", IF(R29&lt;10, "Established", "Elites")))</f>
        <v>Rising Star</v>
      </c>
      <c r="T29">
        <f>IF(S29 = "First-time",1,0)</f>
        <v>0</v>
      </c>
      <c r="U29">
        <f>IF(S29 = "Rising Star",1,0)</f>
        <v>1</v>
      </c>
      <c r="V29">
        <f>IF(S29 = "Established",1,0)</f>
        <v>0</v>
      </c>
      <c r="W29">
        <f>IF(S29 = "Elites",1,0)</f>
        <v>0</v>
      </c>
      <c r="X29" t="s">
        <v>7067</v>
      </c>
      <c r="Y29" t="str">
        <f>IF(X29="","-",TRIM(LEFT(X29,FIND(",",X29&amp;",")-1)))</f>
        <v>Boise City-Nampa</v>
      </c>
      <c r="Z29" t="s">
        <v>7863</v>
      </c>
      <c r="AA29" t="s">
        <v>14</v>
      </c>
    </row>
    <row r="30" spans="1:27" ht="15" customHeight="1" x14ac:dyDescent="0.3">
      <c r="A30">
        <v>29</v>
      </c>
      <c r="B30" t="s">
        <v>16337</v>
      </c>
      <c r="C30" t="s">
        <v>16338</v>
      </c>
      <c r="D30" t="s">
        <v>16339</v>
      </c>
      <c r="E30" t="s">
        <v>832</v>
      </c>
      <c r="F30" s="5">
        <f>_xlfn.TEXTBEFORE(E30, " ") * 1000000</f>
        <v>11800000</v>
      </c>
      <c r="G30">
        <v>7045.3630999999996</v>
      </c>
      <c r="H30" t="s">
        <v>779</v>
      </c>
      <c r="I30">
        <v>60</v>
      </c>
      <c r="J30">
        <f>IF(I30="",0,I30)</f>
        <v>60</v>
      </c>
      <c r="K30">
        <v>3</v>
      </c>
      <c r="L30">
        <f>I30-K30</f>
        <v>57</v>
      </c>
      <c r="M30" t="str">
        <f>IF(I30&lt;100,"small",IF(I30&lt;500,"medium","large"))</f>
        <v>small</v>
      </c>
      <c r="N30">
        <f>IF(M30="small",1,0)</f>
        <v>1</v>
      </c>
      <c r="O30">
        <f>IF(N30="medium",1,0)</f>
        <v>0</v>
      </c>
      <c r="P30">
        <f>IF(O30="large",1,0)</f>
        <v>0</v>
      </c>
      <c r="Q30">
        <v>2014</v>
      </c>
      <c r="R30">
        <v>1</v>
      </c>
      <c r="S30" t="str">
        <f>IF(R30=1, "First-time", IF(R30&lt;=3, "Rising Star", IF(R30&lt;10, "Established", "Elites")))</f>
        <v>First-time</v>
      </c>
      <c r="T30">
        <f>IF(S30 = "First-time",1,0)</f>
        <v>1</v>
      </c>
      <c r="U30">
        <f>IF(S30 = "Rising Star",1,0)</f>
        <v>0</v>
      </c>
      <c r="V30">
        <f>IF(S30 = "Established",1,0)</f>
        <v>0</v>
      </c>
      <c r="W30">
        <f>IF(S30 = "Elites",1,0)</f>
        <v>0</v>
      </c>
      <c r="X30" t="s">
        <v>99</v>
      </c>
      <c r="Y30" t="str">
        <f>IF(X30="","-",TRIM(LEFT(X30,FIND(",",X30&amp;",")-1)))</f>
        <v>-</v>
      </c>
      <c r="Z30" t="s">
        <v>11015</v>
      </c>
      <c r="AA30" t="s">
        <v>27</v>
      </c>
    </row>
    <row r="31" spans="1:27" ht="15" customHeight="1" x14ac:dyDescent="0.3">
      <c r="A31">
        <v>30</v>
      </c>
      <c r="B31" t="s">
        <v>17599</v>
      </c>
      <c r="C31" t="s">
        <v>17600</v>
      </c>
      <c r="D31" t="s">
        <v>17601</v>
      </c>
      <c r="E31" t="s">
        <v>17602</v>
      </c>
      <c r="F31" s="5">
        <f>_xlfn.TEXTBEFORE(E31, " ") * 1000000</f>
        <v>156000000</v>
      </c>
      <c r="G31">
        <v>6900.2519000000002</v>
      </c>
      <c r="H31" t="s">
        <v>353</v>
      </c>
      <c r="I31">
        <v>37</v>
      </c>
      <c r="J31">
        <f>IF(I31="",0,I31)</f>
        <v>37</v>
      </c>
      <c r="K31">
        <v>6</v>
      </c>
      <c r="L31">
        <f>I31-K31</f>
        <v>31</v>
      </c>
      <c r="M31" t="str">
        <f>IF(I31&lt;100,"small",IF(I31&lt;500,"medium","large"))</f>
        <v>small</v>
      </c>
      <c r="N31">
        <f>IF(M31="small",1,0)</f>
        <v>1</v>
      </c>
      <c r="O31">
        <f>IF(N31="medium",1,0)</f>
        <v>0</v>
      </c>
      <c r="P31">
        <f>IF(O31="large",1,0)</f>
        <v>0</v>
      </c>
      <c r="Q31">
        <v>2015</v>
      </c>
      <c r="R31">
        <v>1</v>
      </c>
      <c r="S31" t="str">
        <f>IF(R31=1, "First-time", IF(R31&lt;=3, "Rising Star", IF(R31&lt;10, "Established", "Elites")))</f>
        <v>First-time</v>
      </c>
      <c r="T31">
        <f>IF(S31 = "First-time",1,0)</f>
        <v>1</v>
      </c>
      <c r="U31">
        <f>IF(S31 = "Rising Star",1,0)</f>
        <v>0</v>
      </c>
      <c r="V31">
        <f>IF(S31 = "Established",1,0)</f>
        <v>0</v>
      </c>
      <c r="W31">
        <f>IF(S31 = "Elites",1,0)</f>
        <v>0</v>
      </c>
      <c r="X31" t="s">
        <v>689</v>
      </c>
      <c r="Y31" t="str">
        <f>IF(X31="","-",TRIM(LEFT(X31,FIND(",",X31&amp;",")-1)))</f>
        <v>Miami</v>
      </c>
      <c r="Z31" t="s">
        <v>690</v>
      </c>
      <c r="AA31" t="s">
        <v>10</v>
      </c>
    </row>
    <row r="32" spans="1:27" ht="15" customHeight="1" x14ac:dyDescent="0.3">
      <c r="A32">
        <v>31</v>
      </c>
      <c r="B32" t="s">
        <v>16652</v>
      </c>
      <c r="C32" t="s">
        <v>16653</v>
      </c>
      <c r="D32" t="s">
        <v>16654</v>
      </c>
      <c r="E32" t="s">
        <v>1338</v>
      </c>
      <c r="F32" s="5">
        <f>_xlfn.TEXTBEFORE(E32, " ") * 1000000</f>
        <v>20400000</v>
      </c>
      <c r="G32">
        <v>6870.9856</v>
      </c>
      <c r="H32" t="s">
        <v>167</v>
      </c>
      <c r="I32">
        <v>51</v>
      </c>
      <c r="J32">
        <f>IF(I32="",0,I32)</f>
        <v>51</v>
      </c>
      <c r="K32">
        <v>35</v>
      </c>
      <c r="L32">
        <f>I32-K32</f>
        <v>16</v>
      </c>
      <c r="M32" t="str">
        <f>IF(I32&lt;100,"small",IF(I32&lt;500,"medium","large"))</f>
        <v>small</v>
      </c>
      <c r="N32">
        <f>IF(M32="small",1,0)</f>
        <v>1</v>
      </c>
      <c r="O32">
        <f>IF(N32="medium",1,0)</f>
        <v>0</v>
      </c>
      <c r="P32">
        <f>IF(O32="large",1,0)</f>
        <v>0</v>
      </c>
      <c r="Q32">
        <v>2014</v>
      </c>
      <c r="R32">
        <v>2</v>
      </c>
      <c r="S32" t="str">
        <f>IF(R32=1, "First-time", IF(R32&lt;=3, "Rising Star", IF(R32&lt;10, "Established", "Elites")))</f>
        <v>Rising Star</v>
      </c>
      <c r="T32">
        <f>IF(S32 = "First-time",1,0)</f>
        <v>0</v>
      </c>
      <c r="U32">
        <f>IF(S32 = "Rising Star",1,0)</f>
        <v>1</v>
      </c>
      <c r="V32">
        <f>IF(S32 = "Established",1,0)</f>
        <v>0</v>
      </c>
      <c r="W32">
        <f>IF(S32 = "Elites",1,0)</f>
        <v>0</v>
      </c>
      <c r="X32" t="s">
        <v>1206</v>
      </c>
      <c r="Y32" t="str">
        <f>IF(X32="","-",TRIM(LEFT(X32,FIND(",",X32&amp;",")-1)))</f>
        <v>Tampa</v>
      </c>
      <c r="Z32" t="s">
        <v>1206</v>
      </c>
      <c r="AA32" t="s">
        <v>10</v>
      </c>
    </row>
    <row r="33" spans="1:27" ht="15" customHeight="1" x14ac:dyDescent="0.3">
      <c r="A33">
        <v>32</v>
      </c>
      <c r="B33" t="s">
        <v>14314</v>
      </c>
      <c r="C33" t="s">
        <v>14315</v>
      </c>
      <c r="D33" t="s">
        <v>14316</v>
      </c>
      <c r="E33" t="s">
        <v>2261</v>
      </c>
      <c r="F33" s="5">
        <f>_xlfn.TEXTBEFORE(E33, " ") * 1000000</f>
        <v>10200000</v>
      </c>
      <c r="G33">
        <v>6641.6792999999998</v>
      </c>
      <c r="H33" t="s">
        <v>174</v>
      </c>
      <c r="I33">
        <v>21</v>
      </c>
      <c r="J33">
        <f>IF(I33="",0,I33)</f>
        <v>21</v>
      </c>
      <c r="K33">
        <v>4</v>
      </c>
      <c r="L33">
        <f>I33-K33</f>
        <v>17</v>
      </c>
      <c r="M33" t="str">
        <f>IF(I33&lt;100,"small",IF(I33&lt;500,"medium","large"))</f>
        <v>small</v>
      </c>
      <c r="N33">
        <f>IF(M33="small",1,0)</f>
        <v>1</v>
      </c>
      <c r="O33">
        <f>IF(N33="medium",1,0)</f>
        <v>0</v>
      </c>
      <c r="P33">
        <f>IF(O33="large",1,0)</f>
        <v>0</v>
      </c>
      <c r="Q33">
        <v>2013</v>
      </c>
      <c r="R33">
        <v>1</v>
      </c>
      <c r="S33" t="str">
        <f>IF(R33=1, "First-time", IF(R33&lt;=3, "Rising Star", IF(R33&lt;10, "Established", "Elites")))</f>
        <v>First-time</v>
      </c>
      <c r="T33">
        <f>IF(S33 = "First-time",1,0)</f>
        <v>1</v>
      </c>
      <c r="U33">
        <f>IF(S33 = "Rising Star",1,0)</f>
        <v>0</v>
      </c>
      <c r="V33">
        <f>IF(S33 = "Established",1,0)</f>
        <v>0</v>
      </c>
      <c r="W33">
        <f>IF(S33 = "Elites",1,0)</f>
        <v>0</v>
      </c>
      <c r="X33" t="s">
        <v>260</v>
      </c>
      <c r="Y33" t="str">
        <f>IF(X33="","-",TRIM(LEFT(X33,FIND(",",X33&amp;",")-1)))</f>
        <v>Seattle</v>
      </c>
      <c r="Z33" t="s">
        <v>260</v>
      </c>
      <c r="AA33" t="s">
        <v>49</v>
      </c>
    </row>
    <row r="34" spans="1:27" ht="15" customHeight="1" x14ac:dyDescent="0.3">
      <c r="A34">
        <v>33</v>
      </c>
      <c r="B34" t="s">
        <v>14557</v>
      </c>
      <c r="C34" t="s">
        <v>14558</v>
      </c>
      <c r="D34" t="s">
        <v>14559</v>
      </c>
      <c r="E34" t="s">
        <v>992</v>
      </c>
      <c r="F34" s="5">
        <f>_xlfn.TEXTBEFORE(E34, " ") * 1000000</f>
        <v>7200000</v>
      </c>
      <c r="G34">
        <v>6492.7884000000004</v>
      </c>
      <c r="H34" t="s">
        <v>105</v>
      </c>
      <c r="I34">
        <v>21</v>
      </c>
      <c r="J34">
        <f>IF(I34="",0,I34)</f>
        <v>21</v>
      </c>
      <c r="K34">
        <v>3</v>
      </c>
      <c r="L34">
        <f>I34-K34</f>
        <v>18</v>
      </c>
      <c r="M34" t="str">
        <f>IF(I34&lt;100,"small",IF(I34&lt;500,"medium","large"))</f>
        <v>small</v>
      </c>
      <c r="N34">
        <f>IF(M34="small",1,0)</f>
        <v>1</v>
      </c>
      <c r="O34">
        <f>IF(N34="medium",1,0)</f>
        <v>0</v>
      </c>
      <c r="P34">
        <f>IF(O34="large",1,0)</f>
        <v>0</v>
      </c>
      <c r="Q34">
        <v>2013</v>
      </c>
      <c r="R34">
        <v>1</v>
      </c>
      <c r="S34" t="str">
        <f>IF(R34=1, "First-time", IF(R34&lt;=3, "Rising Star", IF(R34&lt;10, "Established", "Elites")))</f>
        <v>First-time</v>
      </c>
      <c r="T34">
        <f>IF(S34 = "First-time",1,0)</f>
        <v>1</v>
      </c>
      <c r="U34">
        <f>IF(S34 = "Rising Star",1,0)</f>
        <v>0</v>
      </c>
      <c r="V34">
        <f>IF(S34 = "Established",1,0)</f>
        <v>0</v>
      </c>
      <c r="W34">
        <f>IF(S34 = "Elites",1,0)</f>
        <v>0</v>
      </c>
      <c r="X34" t="s">
        <v>99</v>
      </c>
      <c r="Y34" t="str">
        <f>IF(X34="","-",TRIM(LEFT(X34,FIND(",",X34&amp;",")-1)))</f>
        <v>-</v>
      </c>
      <c r="Z34" t="s">
        <v>1330</v>
      </c>
      <c r="AA34" t="s">
        <v>44</v>
      </c>
    </row>
    <row r="35" spans="1:27" ht="15" customHeight="1" x14ac:dyDescent="0.3">
      <c r="A35">
        <v>34</v>
      </c>
      <c r="B35" t="s">
        <v>10964</v>
      </c>
      <c r="C35" t="s">
        <v>10965</v>
      </c>
      <c r="D35" t="s">
        <v>10966</v>
      </c>
      <c r="E35" t="s">
        <v>1020</v>
      </c>
      <c r="F35" s="5">
        <f>_xlfn.TEXTBEFORE(E35, " ") * 1000000</f>
        <v>20800000</v>
      </c>
      <c r="G35">
        <v>6388.3661000000002</v>
      </c>
      <c r="H35" t="s">
        <v>1406</v>
      </c>
      <c r="I35">
        <v>21</v>
      </c>
      <c r="J35">
        <f>IF(I35="",0,I35)</f>
        <v>21</v>
      </c>
      <c r="K35">
        <v>6</v>
      </c>
      <c r="L35">
        <f>I35-K35</f>
        <v>15</v>
      </c>
      <c r="M35" t="str">
        <f>IF(I35&lt;100,"small",IF(I35&lt;500,"medium","large"))</f>
        <v>small</v>
      </c>
      <c r="N35">
        <f>IF(M35="small",1,0)</f>
        <v>1</v>
      </c>
      <c r="O35">
        <f>IF(N35="medium",1,0)</f>
        <v>0</v>
      </c>
      <c r="P35">
        <f>IF(O35="large",1,0)</f>
        <v>0</v>
      </c>
      <c r="Q35">
        <v>2010</v>
      </c>
      <c r="R35">
        <v>1</v>
      </c>
      <c r="S35" t="str">
        <f>IF(R35=1, "First-time", IF(R35&lt;=3, "Rising Star", IF(R35&lt;10, "Established", "Elites")))</f>
        <v>First-time</v>
      </c>
      <c r="T35">
        <f>IF(S35 = "First-time",1,0)</f>
        <v>1</v>
      </c>
      <c r="U35">
        <f>IF(S35 = "Rising Star",1,0)</f>
        <v>0</v>
      </c>
      <c r="V35">
        <f>IF(S35 = "Established",1,0)</f>
        <v>0</v>
      </c>
      <c r="W35">
        <f>IF(S35 = "Elites",1,0)</f>
        <v>0</v>
      </c>
      <c r="X35" t="s">
        <v>654</v>
      </c>
      <c r="Y35" t="str">
        <f>IF(X35="","-",TRIM(LEFT(X35,FIND(",",X35&amp;",")-1)))</f>
        <v>Raleigh</v>
      </c>
      <c r="Z35" t="s">
        <v>10967</v>
      </c>
      <c r="AA35" t="s">
        <v>28</v>
      </c>
    </row>
    <row r="36" spans="1:27" ht="15" customHeight="1" x14ac:dyDescent="0.3">
      <c r="A36">
        <v>35</v>
      </c>
      <c r="B36" t="s">
        <v>14304</v>
      </c>
      <c r="C36" t="s">
        <v>14305</v>
      </c>
      <c r="D36" t="s">
        <v>14306</v>
      </c>
      <c r="E36" t="s">
        <v>14307</v>
      </c>
      <c r="F36" s="5">
        <f>_xlfn.TEXTBEFORE(E36, " ") * 1000000</f>
        <v>162600000</v>
      </c>
      <c r="G36">
        <v>6382.9368000000004</v>
      </c>
      <c r="H36" t="s">
        <v>153</v>
      </c>
      <c r="I36">
        <v>38</v>
      </c>
      <c r="J36">
        <f>IF(I36="",0,I36)</f>
        <v>38</v>
      </c>
      <c r="K36">
        <v>13</v>
      </c>
      <c r="L36">
        <f>I36-K36</f>
        <v>25</v>
      </c>
      <c r="M36" t="str">
        <f>IF(I36&lt;100,"small",IF(I36&lt;500,"medium","large"))</f>
        <v>small</v>
      </c>
      <c r="N36">
        <f>IF(M36="small",1,0)</f>
        <v>1</v>
      </c>
      <c r="O36">
        <f>IF(N36="medium",1,0)</f>
        <v>0</v>
      </c>
      <c r="P36">
        <f>IF(O36="large",1,0)</f>
        <v>0</v>
      </c>
      <c r="Q36">
        <v>2013</v>
      </c>
      <c r="R36">
        <v>3</v>
      </c>
      <c r="S36" t="str">
        <f>IF(R36=1, "First-time", IF(R36&lt;=3, "Rising Star", IF(R36&lt;10, "Established", "Elites")))</f>
        <v>Rising Star</v>
      </c>
      <c r="T36">
        <f>IF(S36 = "First-time",1,0)</f>
        <v>0</v>
      </c>
      <c r="U36">
        <f>IF(S36 = "Rising Star",1,0)</f>
        <v>1</v>
      </c>
      <c r="V36">
        <f>IF(S36 = "Established",1,0)</f>
        <v>0</v>
      </c>
      <c r="W36">
        <f>IF(S36 = "Elites",1,0)</f>
        <v>0</v>
      </c>
      <c r="X36" t="s">
        <v>147</v>
      </c>
      <c r="Y36" t="str">
        <f>IF(X36="","-",TRIM(LEFT(X36,FIND(",",X36&amp;",")-1)))</f>
        <v>Madison</v>
      </c>
      <c r="Z36" t="s">
        <v>4257</v>
      </c>
      <c r="AA36" t="s">
        <v>50</v>
      </c>
    </row>
    <row r="37" spans="1:27" ht="15" customHeight="1" x14ac:dyDescent="0.3">
      <c r="A37">
        <v>36</v>
      </c>
      <c r="B37" t="s">
        <v>16381</v>
      </c>
      <c r="C37" t="s">
        <v>16382</v>
      </c>
      <c r="D37" t="s">
        <v>16383</v>
      </c>
      <c r="E37" t="s">
        <v>2001</v>
      </c>
      <c r="F37" s="5">
        <f>_xlfn.TEXTBEFORE(E37, " ") * 1000000</f>
        <v>48900000</v>
      </c>
      <c r="G37">
        <v>6337.2973000000002</v>
      </c>
      <c r="H37" t="s">
        <v>118</v>
      </c>
      <c r="I37">
        <v>52</v>
      </c>
      <c r="J37">
        <f>IF(I37="",0,I37)</f>
        <v>52</v>
      </c>
      <c r="K37">
        <v>2</v>
      </c>
      <c r="L37">
        <f>I37-K37</f>
        <v>50</v>
      </c>
      <c r="M37" t="str">
        <f>IF(I37&lt;100,"small",IF(I37&lt;500,"medium","large"))</f>
        <v>small</v>
      </c>
      <c r="N37">
        <f>IF(M37="small",1,0)</f>
        <v>1</v>
      </c>
      <c r="O37">
        <f>IF(N37="medium",1,0)</f>
        <v>0</v>
      </c>
      <c r="P37">
        <f>IF(O37="large",1,0)</f>
        <v>0</v>
      </c>
      <c r="Q37">
        <v>2014</v>
      </c>
      <c r="R37">
        <v>1</v>
      </c>
      <c r="S37" t="str">
        <f>IF(R37=1, "First-time", IF(R37&lt;=3, "Rising Star", IF(R37&lt;10, "Established", "Elites")))</f>
        <v>First-time</v>
      </c>
      <c r="T37">
        <f>IF(S37 = "First-time",1,0)</f>
        <v>1</v>
      </c>
      <c r="U37">
        <f>IF(S37 = "Rising Star",1,0)</f>
        <v>0</v>
      </c>
      <c r="V37">
        <f>IF(S37 = "Established",1,0)</f>
        <v>0</v>
      </c>
      <c r="W37">
        <f>IF(S37 = "Elites",1,0)</f>
        <v>0</v>
      </c>
      <c r="X37" t="s">
        <v>439</v>
      </c>
      <c r="Y37" t="str">
        <f>IF(X37="","-",TRIM(LEFT(X37,FIND(",",X37&amp;",")-1)))</f>
        <v>Detroit</v>
      </c>
      <c r="Z37" t="s">
        <v>440</v>
      </c>
      <c r="AA37" t="s">
        <v>23</v>
      </c>
    </row>
    <row r="38" spans="1:27" ht="15" customHeight="1" x14ac:dyDescent="0.3">
      <c r="A38">
        <v>37</v>
      </c>
      <c r="B38" t="s">
        <v>15406</v>
      </c>
      <c r="C38" t="s">
        <v>15407</v>
      </c>
      <c r="D38" t="s">
        <v>15408</v>
      </c>
      <c r="E38" t="s">
        <v>1553</v>
      </c>
      <c r="F38" s="5">
        <f>_xlfn.TEXTBEFORE(E38, " ") * 1000000</f>
        <v>24000000</v>
      </c>
      <c r="G38">
        <v>6287.4646000000002</v>
      </c>
      <c r="H38" t="s">
        <v>174</v>
      </c>
      <c r="I38">
        <v>11</v>
      </c>
      <c r="J38">
        <f>IF(I38="",0,I38)</f>
        <v>11</v>
      </c>
      <c r="K38">
        <v>5</v>
      </c>
      <c r="L38">
        <f>I38-K38</f>
        <v>6</v>
      </c>
      <c r="M38" t="str">
        <f>IF(I38&lt;100,"small",IF(I38&lt;500,"medium","large"))</f>
        <v>small</v>
      </c>
      <c r="N38">
        <f>IF(M38="small",1,0)</f>
        <v>1</v>
      </c>
      <c r="O38">
        <f>IF(N38="medium",1,0)</f>
        <v>0</v>
      </c>
      <c r="P38">
        <f>IF(O38="large",1,0)</f>
        <v>0</v>
      </c>
      <c r="Q38">
        <v>2013</v>
      </c>
      <c r="R38">
        <v>1</v>
      </c>
      <c r="S38" t="str">
        <f>IF(R38=1, "First-time", IF(R38&lt;=3, "Rising Star", IF(R38&lt;10, "Established", "Elites")))</f>
        <v>First-time</v>
      </c>
      <c r="T38">
        <f>IF(S38 = "First-time",1,0)</f>
        <v>1</v>
      </c>
      <c r="U38">
        <f>IF(S38 = "Rising Star",1,0)</f>
        <v>0</v>
      </c>
      <c r="V38">
        <f>IF(S38 = "Established",1,0)</f>
        <v>0</v>
      </c>
      <c r="W38">
        <f>IF(S38 = "Elites",1,0)</f>
        <v>0</v>
      </c>
      <c r="X38" t="s">
        <v>611</v>
      </c>
      <c r="Y38" t="str">
        <f>IF(X38="","-",TRIM(LEFT(X38,FIND(",",X38&amp;",")-1)))</f>
        <v>Denver</v>
      </c>
      <c r="Z38" t="s">
        <v>9011</v>
      </c>
      <c r="AA38" t="s">
        <v>6</v>
      </c>
    </row>
    <row r="39" spans="1:27" ht="15" customHeight="1" x14ac:dyDescent="0.3">
      <c r="A39">
        <v>38</v>
      </c>
      <c r="B39" t="s">
        <v>13557</v>
      </c>
      <c r="C39" t="s">
        <v>13558</v>
      </c>
      <c r="D39" t="s">
        <v>13559</v>
      </c>
      <c r="E39" t="s">
        <v>11192</v>
      </c>
      <c r="F39" s="5">
        <f>_xlfn.TEXTBEFORE(E39, " ") * 1000000</f>
        <v>17500000</v>
      </c>
      <c r="G39">
        <v>6176.6895999999997</v>
      </c>
      <c r="H39" t="s">
        <v>167</v>
      </c>
      <c r="I39">
        <v>85</v>
      </c>
      <c r="J39">
        <f>IF(I39="",0,I39)</f>
        <v>85</v>
      </c>
      <c r="K39">
        <v>25</v>
      </c>
      <c r="L39">
        <f>I39-K39</f>
        <v>60</v>
      </c>
      <c r="M39" t="str">
        <f>IF(I39&lt;100,"small",IF(I39&lt;500,"medium","large"))</f>
        <v>small</v>
      </c>
      <c r="N39">
        <f>IF(M39="small",1,0)</f>
        <v>1</v>
      </c>
      <c r="O39">
        <f>IF(N39="medium",1,0)</f>
        <v>0</v>
      </c>
      <c r="P39">
        <f>IF(O39="large",1,0)</f>
        <v>0</v>
      </c>
      <c r="Q39">
        <v>2012</v>
      </c>
      <c r="R39">
        <v>2</v>
      </c>
      <c r="S39" t="str">
        <f>IF(R39=1, "First-time", IF(R39&lt;=3, "Rising Star", IF(R39&lt;10, "Established", "Elites")))</f>
        <v>Rising Star</v>
      </c>
      <c r="T39">
        <f>IF(S39 = "First-time",1,0)</f>
        <v>0</v>
      </c>
      <c r="U39">
        <f>IF(S39 = "Rising Star",1,0)</f>
        <v>1</v>
      </c>
      <c r="V39">
        <f>IF(S39 = "Established",1,0)</f>
        <v>0</v>
      </c>
      <c r="W39">
        <f>IF(S39 = "Elites",1,0)</f>
        <v>0</v>
      </c>
      <c r="X39" t="s">
        <v>427</v>
      </c>
      <c r="Y39" t="str">
        <f>IF(X39="","-",TRIM(LEFT(X39,FIND(",",X39&amp;",")-1)))</f>
        <v>Washington</v>
      </c>
      <c r="Z39" t="s">
        <v>752</v>
      </c>
      <c r="AA39" t="s">
        <v>21</v>
      </c>
    </row>
    <row r="40" spans="1:27" ht="15" customHeight="1" x14ac:dyDescent="0.3">
      <c r="A40">
        <v>39</v>
      </c>
      <c r="B40" t="s">
        <v>14442</v>
      </c>
      <c r="C40" t="s">
        <v>14443</v>
      </c>
      <c r="D40" t="s">
        <v>14444</v>
      </c>
      <c r="E40" t="s">
        <v>14445</v>
      </c>
      <c r="F40" s="5">
        <f>_xlfn.TEXTBEFORE(E40, " ") * 1000000</f>
        <v>45200000</v>
      </c>
      <c r="G40">
        <v>6145.4571999999998</v>
      </c>
      <c r="H40" t="s">
        <v>118</v>
      </c>
      <c r="I40">
        <v>27</v>
      </c>
      <c r="J40">
        <f>IF(I40="",0,I40)</f>
        <v>27</v>
      </c>
      <c r="K40">
        <v>7</v>
      </c>
      <c r="L40">
        <f>I40-K40</f>
        <v>20</v>
      </c>
      <c r="M40" t="str">
        <f>IF(I40&lt;100,"small",IF(I40&lt;500,"medium","large"))</f>
        <v>small</v>
      </c>
      <c r="N40">
        <f>IF(M40="small",1,0)</f>
        <v>1</v>
      </c>
      <c r="O40">
        <f>IF(N40="medium",1,0)</f>
        <v>0</v>
      </c>
      <c r="P40">
        <f>IF(O40="large",1,0)</f>
        <v>0</v>
      </c>
      <c r="Q40">
        <v>2013</v>
      </c>
      <c r="R40">
        <v>2</v>
      </c>
      <c r="S40" t="str">
        <f>IF(R40=1, "First-time", IF(R40&lt;=3, "Rising Star", IF(R40&lt;10, "Established", "Elites")))</f>
        <v>Rising Star</v>
      </c>
      <c r="T40">
        <f>IF(S40 = "First-time",1,0)</f>
        <v>0</v>
      </c>
      <c r="U40">
        <f>IF(S40 = "Rising Star",1,0)</f>
        <v>1</v>
      </c>
      <c r="V40">
        <f>IF(S40 = "Established",1,0)</f>
        <v>0</v>
      </c>
      <c r="W40">
        <f>IF(S40 = "Elites",1,0)</f>
        <v>0</v>
      </c>
      <c r="X40" t="s">
        <v>232</v>
      </c>
      <c r="Y40" t="str">
        <f>IF(X40="","-",TRIM(LEFT(X40,FIND(",",X40&amp;",")-1)))</f>
        <v>Houston</v>
      </c>
      <c r="Z40" t="s">
        <v>5381</v>
      </c>
      <c r="AA40" t="s">
        <v>45</v>
      </c>
    </row>
    <row r="41" spans="1:27" ht="15" customHeight="1" x14ac:dyDescent="0.3">
      <c r="A41">
        <v>40</v>
      </c>
      <c r="B41" t="s">
        <v>15859</v>
      </c>
      <c r="C41" t="s">
        <v>15860</v>
      </c>
      <c r="D41" t="s">
        <v>15861</v>
      </c>
      <c r="E41" t="s">
        <v>789</v>
      </c>
      <c r="F41" s="5">
        <f>_xlfn.TEXTBEFORE(E41, " ") * 1000000</f>
        <v>15200000</v>
      </c>
      <c r="G41">
        <v>6134.3501999999999</v>
      </c>
      <c r="H41" t="s">
        <v>1750</v>
      </c>
      <c r="I41">
        <v>71</v>
      </c>
      <c r="J41">
        <f>IF(I41="",0,I41)</f>
        <v>71</v>
      </c>
      <c r="K41">
        <v>1</v>
      </c>
      <c r="L41">
        <f>I41-K41</f>
        <v>70</v>
      </c>
      <c r="M41" t="str">
        <f>IF(I41&lt;100,"small",IF(I41&lt;500,"medium","large"))</f>
        <v>small</v>
      </c>
      <c r="N41">
        <f>IF(M41="small",1,0)</f>
        <v>1</v>
      </c>
      <c r="O41">
        <f>IF(N41="medium",1,0)</f>
        <v>0</v>
      </c>
      <c r="P41">
        <f>IF(O41="large",1,0)</f>
        <v>0</v>
      </c>
      <c r="Q41">
        <v>2014</v>
      </c>
      <c r="R41">
        <v>1</v>
      </c>
      <c r="S41" t="str">
        <f>IF(R41=1, "First-time", IF(R41&lt;=3, "Rising Star", IF(R41&lt;10, "Established", "Elites")))</f>
        <v>First-time</v>
      </c>
      <c r="T41">
        <f>IF(S41 = "First-time",1,0)</f>
        <v>1</v>
      </c>
      <c r="U41">
        <f>IF(S41 = "Rising Star",1,0)</f>
        <v>0</v>
      </c>
      <c r="V41">
        <f>IF(S41 = "Established",1,0)</f>
        <v>0</v>
      </c>
      <c r="W41">
        <f>IF(S41 = "Elites",1,0)</f>
        <v>0</v>
      </c>
      <c r="X41" t="s">
        <v>130</v>
      </c>
      <c r="Y41" t="str">
        <f>IF(X41="","-",TRIM(LEFT(X41,FIND(",",X41&amp;",")-1)))</f>
        <v>Dallas</v>
      </c>
      <c r="Z41" t="s">
        <v>130</v>
      </c>
      <c r="AA41" t="s">
        <v>45</v>
      </c>
    </row>
    <row r="42" spans="1:27" ht="15" customHeight="1" x14ac:dyDescent="0.3">
      <c r="A42">
        <v>41</v>
      </c>
      <c r="B42" t="s">
        <v>16128</v>
      </c>
      <c r="C42" t="s">
        <v>16129</v>
      </c>
      <c r="D42" t="s">
        <v>16130</v>
      </c>
      <c r="E42" t="s">
        <v>3410</v>
      </c>
      <c r="F42" s="5">
        <f>_xlfn.TEXTBEFORE(E42, " ") * 1000000</f>
        <v>8300000.0000000009</v>
      </c>
      <c r="G42">
        <v>6055.9447</v>
      </c>
      <c r="H42" t="s">
        <v>160</v>
      </c>
      <c r="I42">
        <v>13</v>
      </c>
      <c r="J42">
        <f>IF(I42="",0,I42)</f>
        <v>13</v>
      </c>
      <c r="K42">
        <v>2</v>
      </c>
      <c r="L42">
        <f>I42-K42</f>
        <v>11</v>
      </c>
      <c r="M42" t="str">
        <f>IF(I42&lt;100,"small",IF(I42&lt;500,"medium","large"))</f>
        <v>small</v>
      </c>
      <c r="N42">
        <f>IF(M42="small",1,0)</f>
        <v>1</v>
      </c>
      <c r="O42">
        <f>IF(N42="medium",1,0)</f>
        <v>0</v>
      </c>
      <c r="P42">
        <f>IF(O42="large",1,0)</f>
        <v>0</v>
      </c>
      <c r="Q42">
        <v>2014</v>
      </c>
      <c r="R42">
        <v>1</v>
      </c>
      <c r="S42" t="str">
        <f>IF(R42=1, "First-time", IF(R42&lt;=3, "Rising Star", IF(R42&lt;10, "Established", "Elites")))</f>
        <v>First-time</v>
      </c>
      <c r="T42">
        <f>IF(S42 = "First-time",1,0)</f>
        <v>1</v>
      </c>
      <c r="U42">
        <f>IF(S42 = "Rising Star",1,0)</f>
        <v>0</v>
      </c>
      <c r="V42">
        <f>IF(S42 = "Established",1,0)</f>
        <v>0</v>
      </c>
      <c r="W42">
        <f>IF(S42 = "Elites",1,0)</f>
        <v>0</v>
      </c>
      <c r="X42" t="s">
        <v>86</v>
      </c>
      <c r="Y42" t="str">
        <f>IF(X42="","-",TRIM(LEFT(X42,FIND(",",X42&amp;",")-1)))</f>
        <v>New York City</v>
      </c>
      <c r="Z42" t="s">
        <v>543</v>
      </c>
      <c r="AA42" t="s">
        <v>35</v>
      </c>
    </row>
    <row r="43" spans="1:27" ht="15" customHeight="1" x14ac:dyDescent="0.3">
      <c r="A43">
        <v>42</v>
      </c>
      <c r="B43" t="s">
        <v>16131</v>
      </c>
      <c r="C43" t="s">
        <v>16132</v>
      </c>
      <c r="D43" t="s">
        <v>16133</v>
      </c>
      <c r="E43" t="s">
        <v>2072</v>
      </c>
      <c r="F43" s="5">
        <f>_xlfn.TEXTBEFORE(E43, " ") * 1000000</f>
        <v>6400000</v>
      </c>
      <c r="G43">
        <v>6017.8863000000001</v>
      </c>
      <c r="H43" t="s">
        <v>167</v>
      </c>
      <c r="I43">
        <v>41</v>
      </c>
      <c r="J43">
        <f>IF(I43="",0,I43)</f>
        <v>41</v>
      </c>
      <c r="K43">
        <v>5</v>
      </c>
      <c r="L43">
        <f>I43-K43</f>
        <v>36</v>
      </c>
      <c r="M43" t="str">
        <f>IF(I43&lt;100,"small",IF(I43&lt;500,"medium","large"))</f>
        <v>small</v>
      </c>
      <c r="N43">
        <f>IF(M43="small",1,0)</f>
        <v>1</v>
      </c>
      <c r="O43">
        <f>IF(N43="medium",1,0)</f>
        <v>0</v>
      </c>
      <c r="P43">
        <f>IF(O43="large",1,0)</f>
        <v>0</v>
      </c>
      <c r="Q43">
        <v>2014</v>
      </c>
      <c r="R43">
        <v>1</v>
      </c>
      <c r="S43" t="str">
        <f>IF(R43=1, "First-time", IF(R43&lt;=3, "Rising Star", IF(R43&lt;10, "Established", "Elites")))</f>
        <v>First-time</v>
      </c>
      <c r="T43">
        <f>IF(S43 = "First-time",1,0)</f>
        <v>1</v>
      </c>
      <c r="U43">
        <f>IF(S43 = "Rising Star",1,0)</f>
        <v>0</v>
      </c>
      <c r="V43">
        <f>IF(S43 = "Established",1,0)</f>
        <v>0</v>
      </c>
      <c r="W43">
        <f>IF(S43 = "Elites",1,0)</f>
        <v>0</v>
      </c>
      <c r="X43" t="s">
        <v>86</v>
      </c>
      <c r="Y43" t="str">
        <f>IF(X43="","-",TRIM(LEFT(X43,FIND(",",X43&amp;",")-1)))</f>
        <v>New York City</v>
      </c>
      <c r="Z43" t="s">
        <v>543</v>
      </c>
      <c r="AA43" t="s">
        <v>35</v>
      </c>
    </row>
    <row r="44" spans="1:27" ht="15" customHeight="1" x14ac:dyDescent="0.3">
      <c r="A44">
        <v>43</v>
      </c>
      <c r="B44" t="s">
        <v>16873</v>
      </c>
      <c r="C44" t="s">
        <v>16874</v>
      </c>
      <c r="D44" t="s">
        <v>16875</v>
      </c>
      <c r="E44" t="s">
        <v>1971</v>
      </c>
      <c r="F44" s="5">
        <f>_xlfn.TEXTBEFORE(E44, " ") * 1000000</f>
        <v>7000000</v>
      </c>
      <c r="G44">
        <v>5935.6786000000002</v>
      </c>
      <c r="H44" t="s">
        <v>1238</v>
      </c>
      <c r="I44">
        <v>15</v>
      </c>
      <c r="J44">
        <f>IF(I44="",0,I44)</f>
        <v>15</v>
      </c>
      <c r="K44">
        <v>1</v>
      </c>
      <c r="L44">
        <f>I44-K44</f>
        <v>14</v>
      </c>
      <c r="M44" t="str">
        <f>IF(I44&lt;100,"small",IF(I44&lt;500,"medium","large"))</f>
        <v>small</v>
      </c>
      <c r="N44">
        <f>IF(M44="small",1,0)</f>
        <v>1</v>
      </c>
      <c r="O44">
        <f>IF(N44="medium",1,0)</f>
        <v>0</v>
      </c>
      <c r="P44">
        <f>IF(O44="large",1,0)</f>
        <v>0</v>
      </c>
      <c r="Q44">
        <v>2014</v>
      </c>
      <c r="R44">
        <v>2</v>
      </c>
      <c r="S44" t="str">
        <f>IF(R44=1, "First-time", IF(R44&lt;=3, "Rising Star", IF(R44&lt;10, "Established", "Elites")))</f>
        <v>Rising Star</v>
      </c>
      <c r="T44">
        <f>IF(S44 = "First-time",1,0)</f>
        <v>0</v>
      </c>
      <c r="U44">
        <f>IF(S44 = "Rising Star",1,0)</f>
        <v>1</v>
      </c>
      <c r="V44">
        <f>IF(S44 = "Established",1,0)</f>
        <v>0</v>
      </c>
      <c r="W44">
        <f>IF(S44 = "Elites",1,0)</f>
        <v>0</v>
      </c>
      <c r="X44" t="s">
        <v>325</v>
      </c>
      <c r="Y44" t="str">
        <f>IF(X44="","-",TRIM(LEFT(X44,FIND(",",X44&amp;",")-1)))</f>
        <v>Los Angeles</v>
      </c>
      <c r="Z44" t="s">
        <v>325</v>
      </c>
      <c r="AA44" t="s">
        <v>5</v>
      </c>
    </row>
    <row r="45" spans="1:27" ht="15" customHeight="1" x14ac:dyDescent="0.3">
      <c r="A45">
        <v>44</v>
      </c>
      <c r="B45" t="s">
        <v>16134</v>
      </c>
      <c r="C45" t="s">
        <v>16135</v>
      </c>
      <c r="D45" t="s">
        <v>16136</v>
      </c>
      <c r="E45" t="s">
        <v>4059</v>
      </c>
      <c r="F45" s="5">
        <f>_xlfn.TEXTBEFORE(E45, " ") * 1000000</f>
        <v>8800000</v>
      </c>
      <c r="G45">
        <v>5852.2148999999999</v>
      </c>
      <c r="H45" t="s">
        <v>803</v>
      </c>
      <c r="I45">
        <v>40</v>
      </c>
      <c r="J45">
        <f>IF(I45="",0,I45)</f>
        <v>40</v>
      </c>
      <c r="K45">
        <v>12</v>
      </c>
      <c r="L45">
        <f>I45-K45</f>
        <v>28</v>
      </c>
      <c r="M45" t="str">
        <f>IF(I45&lt;100,"small",IF(I45&lt;500,"medium","large"))</f>
        <v>small</v>
      </c>
      <c r="N45">
        <f>IF(M45="small",1,0)</f>
        <v>1</v>
      </c>
      <c r="O45">
        <f>IF(N45="medium",1,0)</f>
        <v>0</v>
      </c>
      <c r="P45">
        <f>IF(O45="large",1,0)</f>
        <v>0</v>
      </c>
      <c r="Q45">
        <v>2014</v>
      </c>
      <c r="R45">
        <v>1</v>
      </c>
      <c r="S45" t="str">
        <f>IF(R45=1, "First-time", IF(R45&lt;=3, "Rising Star", IF(R45&lt;10, "Established", "Elites")))</f>
        <v>First-time</v>
      </c>
      <c r="T45">
        <f>IF(S45 = "First-time",1,0)</f>
        <v>1</v>
      </c>
      <c r="U45">
        <f>IF(S45 = "Rising Star",1,0)</f>
        <v>0</v>
      </c>
      <c r="V45">
        <f>IF(S45 = "Established",1,0)</f>
        <v>0</v>
      </c>
      <c r="W45">
        <f>IF(S45 = "Elites",1,0)</f>
        <v>0</v>
      </c>
      <c r="X45" t="s">
        <v>86</v>
      </c>
      <c r="Y45" t="str">
        <f>IF(X45="","-",TRIM(LEFT(X45,FIND(",",X45&amp;",")-1)))</f>
        <v>New York City</v>
      </c>
      <c r="Z45" t="s">
        <v>543</v>
      </c>
      <c r="AA45" t="s">
        <v>35</v>
      </c>
    </row>
    <row r="46" spans="1:27" ht="15" customHeight="1" x14ac:dyDescent="0.3">
      <c r="A46">
        <v>45</v>
      </c>
      <c r="B46" t="s">
        <v>5857</v>
      </c>
      <c r="C46" t="s">
        <v>5858</v>
      </c>
      <c r="D46" t="s">
        <v>5859</v>
      </c>
      <c r="E46" t="s">
        <v>1933</v>
      </c>
      <c r="F46" s="5">
        <f>_xlfn.TEXTBEFORE(E46, " ") * 1000000</f>
        <v>6200000</v>
      </c>
      <c r="G46">
        <v>5835.3894</v>
      </c>
      <c r="H46" t="s">
        <v>118</v>
      </c>
      <c r="I46">
        <v>10</v>
      </c>
      <c r="J46">
        <f>IF(I46="",0,I46)</f>
        <v>10</v>
      </c>
      <c r="K46">
        <v>2</v>
      </c>
      <c r="L46">
        <f>I46-K46</f>
        <v>8</v>
      </c>
      <c r="M46" t="str">
        <f>IF(I46&lt;100,"small",IF(I46&lt;500,"medium","large"))</f>
        <v>small</v>
      </c>
      <c r="N46">
        <f>IF(M46="small",1,0)</f>
        <v>1</v>
      </c>
      <c r="O46">
        <f>IF(N46="medium",1,0)</f>
        <v>0</v>
      </c>
      <c r="P46">
        <f>IF(O46="large",1,0)</f>
        <v>0</v>
      </c>
      <c r="Q46">
        <v>2004</v>
      </c>
      <c r="R46">
        <v>1</v>
      </c>
      <c r="S46" t="str">
        <f>IF(R46=1, "First-time", IF(R46&lt;=3, "Rising Star", IF(R46&lt;10, "Established", "Elites")))</f>
        <v>First-time</v>
      </c>
      <c r="T46">
        <f>IF(S46 = "First-time",1,0)</f>
        <v>1</v>
      </c>
      <c r="U46">
        <f>IF(S46 = "Rising Star",1,0)</f>
        <v>0</v>
      </c>
      <c r="V46">
        <f>IF(S46 = "Established",1,0)</f>
        <v>0</v>
      </c>
      <c r="W46">
        <f>IF(S46 = "Elites",1,0)</f>
        <v>0</v>
      </c>
      <c r="X46" t="s">
        <v>1396</v>
      </c>
      <c r="Y46" t="str">
        <f>IF(X46="","-",TRIM(LEFT(X46,FIND(",",X46&amp;",")-1)))</f>
        <v>San Francisco</v>
      </c>
      <c r="Z46" t="s">
        <v>1397</v>
      </c>
      <c r="AA46" t="s">
        <v>5</v>
      </c>
    </row>
    <row r="47" spans="1:27" ht="15" customHeight="1" x14ac:dyDescent="0.3">
      <c r="A47">
        <v>46</v>
      </c>
      <c r="B47" t="s">
        <v>16137</v>
      </c>
      <c r="C47" t="s">
        <v>16138</v>
      </c>
      <c r="D47" t="s">
        <v>16139</v>
      </c>
      <c r="E47" t="s">
        <v>1002</v>
      </c>
      <c r="F47" s="5">
        <f>_xlfn.TEXTBEFORE(E47, " ") * 1000000</f>
        <v>16900000</v>
      </c>
      <c r="G47">
        <v>5768.1832999999997</v>
      </c>
      <c r="H47" t="s">
        <v>779</v>
      </c>
      <c r="I47">
        <v>56</v>
      </c>
      <c r="J47">
        <f>IF(I47="",0,I47)</f>
        <v>56</v>
      </c>
      <c r="K47">
        <v>7</v>
      </c>
      <c r="L47">
        <f>I47-K47</f>
        <v>49</v>
      </c>
      <c r="M47" t="str">
        <f>IF(I47&lt;100,"small",IF(I47&lt;500,"medium","large"))</f>
        <v>small</v>
      </c>
      <c r="N47">
        <f>IF(M47="small",1,0)</f>
        <v>1</v>
      </c>
      <c r="O47">
        <f>IF(N47="medium",1,0)</f>
        <v>0</v>
      </c>
      <c r="P47">
        <f>IF(O47="large",1,0)</f>
        <v>0</v>
      </c>
      <c r="Q47">
        <v>2014</v>
      </c>
      <c r="R47">
        <v>1</v>
      </c>
      <c r="S47" t="str">
        <f>IF(R47=1, "First-time", IF(R47&lt;=3, "Rising Star", IF(R47&lt;10, "Established", "Elites")))</f>
        <v>First-time</v>
      </c>
      <c r="T47">
        <f>IF(S47 = "First-time",1,0)</f>
        <v>1</v>
      </c>
      <c r="U47">
        <f>IF(S47 = "Rising Star",1,0)</f>
        <v>0</v>
      </c>
      <c r="V47">
        <f>IF(S47 = "Established",1,0)</f>
        <v>0</v>
      </c>
      <c r="W47">
        <f>IF(S47 = "Elites",1,0)</f>
        <v>0</v>
      </c>
      <c r="X47" t="s">
        <v>86</v>
      </c>
      <c r="Y47" t="str">
        <f>IF(X47="","-",TRIM(LEFT(X47,FIND(",",X47&amp;",")-1)))</f>
        <v>New York City</v>
      </c>
      <c r="Z47" t="s">
        <v>543</v>
      </c>
      <c r="AA47" t="s">
        <v>35</v>
      </c>
    </row>
    <row r="48" spans="1:27" ht="15" customHeight="1" x14ac:dyDescent="0.3">
      <c r="A48">
        <v>47</v>
      </c>
      <c r="B48" t="s">
        <v>14594</v>
      </c>
      <c r="C48" t="s">
        <v>14595</v>
      </c>
      <c r="D48" t="s">
        <v>14596</v>
      </c>
      <c r="E48" t="s">
        <v>3113</v>
      </c>
      <c r="F48" s="5">
        <f>_xlfn.TEXTBEFORE(E48, " ") * 1000000</f>
        <v>6300000</v>
      </c>
      <c r="G48">
        <v>5638.3886000000002</v>
      </c>
      <c r="H48" t="s">
        <v>324</v>
      </c>
      <c r="I48">
        <v>46</v>
      </c>
      <c r="J48">
        <f>IF(I48="",0,I48)</f>
        <v>46</v>
      </c>
      <c r="K48">
        <v>5</v>
      </c>
      <c r="L48">
        <f>I48-K48</f>
        <v>41</v>
      </c>
      <c r="M48" t="str">
        <f>IF(I48&lt;100,"small",IF(I48&lt;500,"medium","large"))</f>
        <v>small</v>
      </c>
      <c r="N48">
        <f>IF(M48="small",1,0)</f>
        <v>1</v>
      </c>
      <c r="O48">
        <f>IF(N48="medium",1,0)</f>
        <v>0</v>
      </c>
      <c r="P48">
        <f>IF(O48="large",1,0)</f>
        <v>0</v>
      </c>
      <c r="Q48">
        <v>2013</v>
      </c>
      <c r="R48">
        <v>1</v>
      </c>
      <c r="S48" t="str">
        <f>IF(R48=1, "First-time", IF(R48&lt;=3, "Rising Star", IF(R48&lt;10, "Established", "Elites")))</f>
        <v>First-time</v>
      </c>
      <c r="T48">
        <f>IF(S48 = "First-time",1,0)</f>
        <v>1</v>
      </c>
      <c r="U48">
        <f>IF(S48 = "Rising Star",1,0)</f>
        <v>0</v>
      </c>
      <c r="V48">
        <f>IF(S48 = "Established",1,0)</f>
        <v>0</v>
      </c>
      <c r="W48">
        <f>IF(S48 = "Elites",1,0)</f>
        <v>0</v>
      </c>
      <c r="X48" t="s">
        <v>3843</v>
      </c>
      <c r="Y48" t="str">
        <f>IF(X48="","-",TRIM(LEFT(X48,FIND(",",X48&amp;",")-1)))</f>
        <v>Allentown-Bethlehem-Easton</v>
      </c>
      <c r="Z48" t="s">
        <v>3844</v>
      </c>
      <c r="AA48" t="s">
        <v>39</v>
      </c>
    </row>
    <row r="49" spans="1:27" ht="15" customHeight="1" x14ac:dyDescent="0.3">
      <c r="A49">
        <v>48</v>
      </c>
      <c r="B49" t="s">
        <v>16362</v>
      </c>
      <c r="C49" t="s">
        <v>16363</v>
      </c>
      <c r="D49" t="s">
        <v>16364</v>
      </c>
      <c r="E49" t="s">
        <v>3207</v>
      </c>
      <c r="F49" s="5">
        <f>_xlfn.TEXTBEFORE(E49, " ") * 1000000</f>
        <v>9800000</v>
      </c>
      <c r="G49">
        <v>5638.0311000000002</v>
      </c>
      <c r="H49" t="s">
        <v>472</v>
      </c>
      <c r="I49">
        <v>86</v>
      </c>
      <c r="J49">
        <f>IF(I49="",0,I49)</f>
        <v>86</v>
      </c>
      <c r="K49">
        <v>3</v>
      </c>
      <c r="L49">
        <f>I49-K49</f>
        <v>83</v>
      </c>
      <c r="M49" t="str">
        <f>IF(I49&lt;100,"small",IF(I49&lt;500,"medium","large"))</f>
        <v>small</v>
      </c>
      <c r="N49">
        <f>IF(M49="small",1,0)</f>
        <v>1</v>
      </c>
      <c r="O49">
        <f>IF(N49="medium",1,0)</f>
        <v>0</v>
      </c>
      <c r="P49">
        <f>IF(O49="large",1,0)</f>
        <v>0</v>
      </c>
      <c r="Q49">
        <v>2014</v>
      </c>
      <c r="R49">
        <v>1</v>
      </c>
      <c r="S49" t="str">
        <f>IF(R49=1, "First-time", IF(R49&lt;=3, "Rising Star", IF(R49&lt;10, "Established", "Elites")))</f>
        <v>First-time</v>
      </c>
      <c r="T49">
        <f>IF(S49 = "First-time",1,0)</f>
        <v>1</v>
      </c>
      <c r="U49">
        <f>IF(S49 = "Rising Star",1,0)</f>
        <v>0</v>
      </c>
      <c r="V49">
        <f>IF(S49 = "Established",1,0)</f>
        <v>0</v>
      </c>
      <c r="W49">
        <f>IF(S49 = "Elites",1,0)</f>
        <v>0</v>
      </c>
      <c r="X49" t="s">
        <v>354</v>
      </c>
      <c r="Y49" t="str">
        <f>IF(X49="","-",TRIM(LEFT(X49,FIND(",",X49&amp;",")-1)))</f>
        <v>Minneapolis</v>
      </c>
      <c r="Z49" t="s">
        <v>354</v>
      </c>
      <c r="AA49" t="s">
        <v>24</v>
      </c>
    </row>
    <row r="50" spans="1:27" ht="15" customHeight="1" x14ac:dyDescent="0.3">
      <c r="A50">
        <v>49</v>
      </c>
      <c r="B50" t="s">
        <v>11445</v>
      </c>
      <c r="C50" t="s">
        <v>11446</v>
      </c>
      <c r="D50" t="s">
        <v>11447</v>
      </c>
      <c r="E50" t="s">
        <v>302</v>
      </c>
      <c r="F50" s="5">
        <f>_xlfn.TEXTBEFORE(E50, " ") * 1000000</f>
        <v>7100000</v>
      </c>
      <c r="G50">
        <v>5634.3140999999996</v>
      </c>
      <c r="H50" t="s">
        <v>353</v>
      </c>
      <c r="I50">
        <v>22</v>
      </c>
      <c r="J50">
        <f>IF(I50="",0,I50)</f>
        <v>22</v>
      </c>
      <c r="K50">
        <v>6</v>
      </c>
      <c r="L50">
        <f>I50-K50</f>
        <v>16</v>
      </c>
      <c r="M50" t="str">
        <f>IF(I50&lt;100,"small",IF(I50&lt;500,"medium","large"))</f>
        <v>small</v>
      </c>
      <c r="N50">
        <f>IF(M50="small",1,0)</f>
        <v>1</v>
      </c>
      <c r="O50">
        <f>IF(N50="medium",1,0)</f>
        <v>0</v>
      </c>
      <c r="P50">
        <f>IF(O50="large",1,0)</f>
        <v>0</v>
      </c>
      <c r="Q50">
        <v>2010</v>
      </c>
      <c r="R50">
        <v>1</v>
      </c>
      <c r="S50" t="str">
        <f>IF(R50=1, "First-time", IF(R50&lt;=3, "Rising Star", IF(R50&lt;10, "Established", "Elites")))</f>
        <v>First-time</v>
      </c>
      <c r="T50">
        <f>IF(S50 = "First-time",1,0)</f>
        <v>1</v>
      </c>
      <c r="U50">
        <f>IF(S50 = "Rising Star",1,0)</f>
        <v>0</v>
      </c>
      <c r="V50">
        <f>IF(S50 = "Established",1,0)</f>
        <v>0</v>
      </c>
      <c r="W50">
        <f>IF(S50 = "Elites",1,0)</f>
        <v>0</v>
      </c>
      <c r="X50" t="s">
        <v>99</v>
      </c>
      <c r="Y50" t="str">
        <f>IF(X50="","-",TRIM(LEFT(X50,FIND(",",X50&amp;",")-1)))</f>
        <v>-</v>
      </c>
      <c r="Z50" t="s">
        <v>2787</v>
      </c>
      <c r="AA50" t="s">
        <v>5</v>
      </c>
    </row>
    <row r="51" spans="1:27" ht="15" customHeight="1" x14ac:dyDescent="0.3">
      <c r="A51">
        <v>50</v>
      </c>
      <c r="B51" t="s">
        <v>13560</v>
      </c>
      <c r="C51" t="s">
        <v>13561</v>
      </c>
      <c r="D51" t="s">
        <v>13562</v>
      </c>
      <c r="E51" t="s">
        <v>6610</v>
      </c>
      <c r="F51" s="5">
        <f>_xlfn.TEXTBEFORE(E51, " ") * 1000000</f>
        <v>48500000</v>
      </c>
      <c r="G51">
        <v>5484.3681999999999</v>
      </c>
      <c r="H51" t="s">
        <v>433</v>
      </c>
      <c r="I51">
        <v>500</v>
      </c>
      <c r="J51">
        <f>IF(I51="",0,I51)</f>
        <v>500</v>
      </c>
      <c r="K51">
        <v>70</v>
      </c>
      <c r="L51">
        <f>I51-K51</f>
        <v>430</v>
      </c>
      <c r="M51" t="str">
        <f>IF(I51&lt;100,"small",IF(I51&lt;500,"medium","large"))</f>
        <v>large</v>
      </c>
      <c r="N51">
        <f>IF(M51="small",1,0)</f>
        <v>0</v>
      </c>
      <c r="O51">
        <f>IF(N51="medium",1,0)</f>
        <v>0</v>
      </c>
      <c r="P51">
        <f>IF(O51="large",1,0)</f>
        <v>0</v>
      </c>
      <c r="Q51">
        <v>2012</v>
      </c>
      <c r="R51">
        <v>3</v>
      </c>
      <c r="S51" t="str">
        <f>IF(R51=1, "First-time", IF(R51&lt;=3, "Rising Star", IF(R51&lt;10, "Established", "Elites")))</f>
        <v>Rising Star</v>
      </c>
      <c r="T51">
        <f>IF(S51 = "First-time",1,0)</f>
        <v>0</v>
      </c>
      <c r="U51">
        <f>IF(S51 = "Rising Star",1,0)</f>
        <v>1</v>
      </c>
      <c r="V51">
        <f>IF(S51 = "Established",1,0)</f>
        <v>0</v>
      </c>
      <c r="W51">
        <f>IF(S51 = "Elites",1,0)</f>
        <v>0</v>
      </c>
      <c r="X51" t="s">
        <v>427</v>
      </c>
      <c r="Y51" t="str">
        <f>IF(X51="","-",TRIM(LEFT(X51,FIND(",",X51&amp;",")-1)))</f>
        <v>Washington</v>
      </c>
      <c r="Z51" t="s">
        <v>13563</v>
      </c>
      <c r="AA51" t="s">
        <v>21</v>
      </c>
    </row>
    <row r="52" spans="1:27" ht="15" customHeight="1" x14ac:dyDescent="0.3">
      <c r="A52">
        <v>51</v>
      </c>
      <c r="B52" t="s">
        <v>11999</v>
      </c>
      <c r="C52" t="s">
        <v>12000</v>
      </c>
      <c r="D52" t="s">
        <v>12001</v>
      </c>
      <c r="E52" t="s">
        <v>3230</v>
      </c>
      <c r="F52" s="5">
        <f>_xlfn.TEXTBEFORE(E52, " ") * 1000000</f>
        <v>25000000</v>
      </c>
      <c r="G52">
        <v>5449.6419999999998</v>
      </c>
      <c r="H52" t="s">
        <v>129</v>
      </c>
      <c r="I52">
        <v>400</v>
      </c>
      <c r="J52">
        <f>IF(I52="",0,I52)</f>
        <v>400</v>
      </c>
      <c r="K52">
        <v>4</v>
      </c>
      <c r="L52">
        <f>I52-K52</f>
        <v>396</v>
      </c>
      <c r="M52" t="str">
        <f>IF(I52&lt;100,"small",IF(I52&lt;500,"medium","large"))</f>
        <v>medium</v>
      </c>
      <c r="N52">
        <f>IF(M52="small",1,0)</f>
        <v>0</v>
      </c>
      <c r="O52">
        <f>IF(N52="medium",1,0)</f>
        <v>0</v>
      </c>
      <c r="P52">
        <f>IF(O52="large",1,0)</f>
        <v>0</v>
      </c>
      <c r="Q52">
        <v>2011</v>
      </c>
      <c r="R52">
        <v>1</v>
      </c>
      <c r="S52" t="str">
        <f>IF(R52=1, "First-time", IF(R52&lt;=3, "Rising Star", IF(R52&lt;10, "Established", "Elites")))</f>
        <v>First-time</v>
      </c>
      <c r="T52">
        <f>IF(S52 = "First-time",1,0)</f>
        <v>1</v>
      </c>
      <c r="U52">
        <f>IF(S52 = "Rising Star",1,0)</f>
        <v>0</v>
      </c>
      <c r="V52">
        <f>IF(S52 = "Established",1,0)</f>
        <v>0</v>
      </c>
      <c r="W52">
        <f>IF(S52 = "Elites",1,0)</f>
        <v>0</v>
      </c>
      <c r="X52" t="s">
        <v>86</v>
      </c>
      <c r="Y52" t="str">
        <f>IF(X52="","-",TRIM(LEFT(X52,FIND(",",X52&amp;",")-1)))</f>
        <v>New York City</v>
      </c>
      <c r="Z52" t="s">
        <v>12002</v>
      </c>
      <c r="AA52" t="s">
        <v>35</v>
      </c>
    </row>
    <row r="53" spans="1:27" ht="15" customHeight="1" x14ac:dyDescent="0.3">
      <c r="A53">
        <v>52</v>
      </c>
      <c r="B53" t="s">
        <v>15799</v>
      </c>
      <c r="C53" t="s">
        <v>15800</v>
      </c>
      <c r="D53" t="s">
        <v>15801</v>
      </c>
      <c r="E53" t="s">
        <v>2538</v>
      </c>
      <c r="F53" s="5">
        <f>_xlfn.TEXTBEFORE(E53, " ") * 1000000</f>
        <v>42500000</v>
      </c>
      <c r="G53">
        <v>5416.8842000000004</v>
      </c>
      <c r="H53" t="s">
        <v>779</v>
      </c>
      <c r="I53">
        <v>430</v>
      </c>
      <c r="J53">
        <f>IF(I53="",0,I53)</f>
        <v>430</v>
      </c>
      <c r="K53">
        <v>17</v>
      </c>
      <c r="L53">
        <f>I53-K53</f>
        <v>413</v>
      </c>
      <c r="M53" t="str">
        <f>IF(I53&lt;100,"small",IF(I53&lt;500,"medium","large"))</f>
        <v>medium</v>
      </c>
      <c r="N53">
        <f>IF(M53="small",1,0)</f>
        <v>0</v>
      </c>
      <c r="O53">
        <f>IF(N53="medium",1,0)</f>
        <v>0</v>
      </c>
      <c r="P53">
        <f>IF(O53="large",1,0)</f>
        <v>0</v>
      </c>
      <c r="Q53">
        <v>2014</v>
      </c>
      <c r="R53">
        <v>2</v>
      </c>
      <c r="S53" t="str">
        <f>IF(R53=1, "First-time", IF(R53&lt;=3, "Rising Star", IF(R53&lt;10, "Established", "Elites")))</f>
        <v>Rising Star</v>
      </c>
      <c r="T53">
        <f>IF(S53 = "First-time",1,0)</f>
        <v>0</v>
      </c>
      <c r="U53">
        <f>IF(S53 = "Rising Star",1,0)</f>
        <v>1</v>
      </c>
      <c r="V53">
        <f>IF(S53 = "Established",1,0)</f>
        <v>0</v>
      </c>
      <c r="W53">
        <f>IF(S53 = "Elites",1,0)</f>
        <v>0</v>
      </c>
      <c r="X53" t="s">
        <v>3805</v>
      </c>
      <c r="Y53" t="str">
        <f>IF(X53="","-",TRIM(LEFT(X53,FIND(",",X53&amp;",")-1)))</f>
        <v>Provo-Orem</v>
      </c>
      <c r="Z53" t="s">
        <v>3806</v>
      </c>
      <c r="AA53" t="s">
        <v>46</v>
      </c>
    </row>
    <row r="54" spans="1:27" ht="15" customHeight="1" x14ac:dyDescent="0.3">
      <c r="A54">
        <v>53</v>
      </c>
      <c r="B54" t="s">
        <v>13009</v>
      </c>
      <c r="C54" t="s">
        <v>13010</v>
      </c>
      <c r="D54" t="s">
        <v>13011</v>
      </c>
      <c r="E54" t="s">
        <v>2924</v>
      </c>
      <c r="F54" s="5">
        <f>_xlfn.TEXTBEFORE(E54, " ") * 1000000</f>
        <v>23900000</v>
      </c>
      <c r="G54">
        <v>5059.5724</v>
      </c>
      <c r="H54" t="s">
        <v>727</v>
      </c>
      <c r="I54">
        <v>60</v>
      </c>
      <c r="J54">
        <f>IF(I54="",0,I54)</f>
        <v>60</v>
      </c>
      <c r="K54">
        <v>7</v>
      </c>
      <c r="L54">
        <f>I54-K54</f>
        <v>53</v>
      </c>
      <c r="M54" t="str">
        <f>IF(I54&lt;100,"small",IF(I54&lt;500,"medium","large"))</f>
        <v>small</v>
      </c>
      <c r="N54">
        <f>IF(M54="small",1,0)</f>
        <v>1</v>
      </c>
      <c r="O54">
        <f>IF(N54="medium",1,0)</f>
        <v>0</v>
      </c>
      <c r="P54">
        <f>IF(O54="large",1,0)</f>
        <v>0</v>
      </c>
      <c r="Q54">
        <v>2012</v>
      </c>
      <c r="R54">
        <v>3</v>
      </c>
      <c r="S54" t="str">
        <f>IF(R54=1, "First-time", IF(R54&lt;=3, "Rising Star", IF(R54&lt;10, "Established", "Elites")))</f>
        <v>Rising Star</v>
      </c>
      <c r="T54">
        <f>IF(S54 = "First-time",1,0)</f>
        <v>0</v>
      </c>
      <c r="U54">
        <f>IF(S54 = "Rising Star",1,0)</f>
        <v>1</v>
      </c>
      <c r="V54">
        <f>IF(S54 = "Established",1,0)</f>
        <v>0</v>
      </c>
      <c r="W54">
        <f>IF(S54 = "Elites",1,0)</f>
        <v>0</v>
      </c>
      <c r="X54" t="s">
        <v>232</v>
      </c>
      <c r="Y54" t="str">
        <f>IF(X54="","-",TRIM(LEFT(X54,FIND(",",X54&amp;",")-1)))</f>
        <v>Houston</v>
      </c>
      <c r="Z54" t="s">
        <v>232</v>
      </c>
      <c r="AA54" t="s">
        <v>45</v>
      </c>
    </row>
    <row r="55" spans="1:27" ht="15" customHeight="1" x14ac:dyDescent="0.3">
      <c r="A55">
        <v>54</v>
      </c>
      <c r="B55" t="s">
        <v>15862</v>
      </c>
      <c r="C55" t="s">
        <v>15863</v>
      </c>
      <c r="D55" t="s">
        <v>15864</v>
      </c>
      <c r="E55" t="s">
        <v>7719</v>
      </c>
      <c r="F55" s="5">
        <f>_xlfn.TEXTBEFORE(E55, " ") * 1000000</f>
        <v>58800000</v>
      </c>
      <c r="G55">
        <v>4978.2687999999998</v>
      </c>
      <c r="H55" t="s">
        <v>92</v>
      </c>
      <c r="I55">
        <v>87</v>
      </c>
      <c r="J55">
        <f>IF(I55="",0,I55)</f>
        <v>87</v>
      </c>
      <c r="K55">
        <v>20</v>
      </c>
      <c r="L55">
        <f>I55-K55</f>
        <v>67</v>
      </c>
      <c r="M55" t="str">
        <f>IF(I55&lt;100,"small",IF(I55&lt;500,"medium","large"))</f>
        <v>small</v>
      </c>
      <c r="N55">
        <f>IF(M55="small",1,0)</f>
        <v>1</v>
      </c>
      <c r="O55">
        <f>IF(N55="medium",1,0)</f>
        <v>0</v>
      </c>
      <c r="P55">
        <f>IF(O55="large",1,0)</f>
        <v>0</v>
      </c>
      <c r="Q55">
        <v>2014</v>
      </c>
      <c r="R55">
        <v>2</v>
      </c>
      <c r="S55" t="str">
        <f>IF(R55=1, "First-time", IF(R55&lt;=3, "Rising Star", IF(R55&lt;10, "Established", "Elites")))</f>
        <v>Rising Star</v>
      </c>
      <c r="T55">
        <f>IF(S55 = "First-time",1,0)</f>
        <v>0</v>
      </c>
      <c r="U55">
        <f>IF(S55 = "Rising Star",1,0)</f>
        <v>1</v>
      </c>
      <c r="V55">
        <f>IF(S55 = "Established",1,0)</f>
        <v>0</v>
      </c>
      <c r="W55">
        <f>IF(S55 = "Elites",1,0)</f>
        <v>0</v>
      </c>
      <c r="X55" t="s">
        <v>130</v>
      </c>
      <c r="Y55" t="str">
        <f>IF(X55="","-",TRIM(LEFT(X55,FIND(",",X55&amp;",")-1)))</f>
        <v>Dallas</v>
      </c>
      <c r="Z55" t="s">
        <v>3434</v>
      </c>
      <c r="AA55" t="s">
        <v>45</v>
      </c>
    </row>
    <row r="56" spans="1:27" ht="15" customHeight="1" x14ac:dyDescent="0.3">
      <c r="A56">
        <v>55</v>
      </c>
      <c r="B56" t="s">
        <v>17743</v>
      </c>
      <c r="C56" t="s">
        <v>17744</v>
      </c>
      <c r="D56" t="s">
        <v>17745</v>
      </c>
      <c r="E56" t="s">
        <v>1875</v>
      </c>
      <c r="F56" s="5">
        <f>_xlfn.TEXTBEFORE(E56, " ") * 1000000</f>
        <v>5100000</v>
      </c>
      <c r="G56">
        <v>4971.4548999999997</v>
      </c>
      <c r="H56" t="s">
        <v>85</v>
      </c>
      <c r="I56">
        <v>30</v>
      </c>
      <c r="J56">
        <f>IF(I56="",0,I56)</f>
        <v>30</v>
      </c>
      <c r="K56">
        <v>2</v>
      </c>
      <c r="L56">
        <f>I56-K56</f>
        <v>28</v>
      </c>
      <c r="M56" t="str">
        <f>IF(I56&lt;100,"small",IF(I56&lt;500,"medium","large"))</f>
        <v>small</v>
      </c>
      <c r="N56">
        <f>IF(M56="small",1,0)</f>
        <v>1</v>
      </c>
      <c r="O56">
        <f>IF(N56="medium",1,0)</f>
        <v>0</v>
      </c>
      <c r="P56">
        <f>IF(O56="large",1,0)</f>
        <v>0</v>
      </c>
      <c r="Q56">
        <v>2015</v>
      </c>
      <c r="R56">
        <v>1</v>
      </c>
      <c r="S56" t="str">
        <f>IF(R56=1, "First-time", IF(R56&lt;=3, "Rising Star", IF(R56&lt;10, "Established", "Elites")))</f>
        <v>First-time</v>
      </c>
      <c r="T56">
        <f>IF(S56 = "First-time",1,0)</f>
        <v>1</v>
      </c>
      <c r="U56">
        <f>IF(S56 = "Rising Star",1,0)</f>
        <v>0</v>
      </c>
      <c r="V56">
        <f>IF(S56 = "Established",1,0)</f>
        <v>0</v>
      </c>
      <c r="W56">
        <f>IF(S56 = "Elites",1,0)</f>
        <v>0</v>
      </c>
      <c r="X56" t="s">
        <v>248</v>
      </c>
      <c r="Y56" t="str">
        <f>IF(X56="","-",TRIM(LEFT(X56,FIND(",",X56&amp;",")-1)))</f>
        <v>Birmingham</v>
      </c>
      <c r="Z56" t="s">
        <v>249</v>
      </c>
      <c r="AA56" t="s">
        <v>2</v>
      </c>
    </row>
    <row r="57" spans="1:27" ht="15" customHeight="1" x14ac:dyDescent="0.3">
      <c r="A57">
        <v>56</v>
      </c>
      <c r="B57" t="s">
        <v>16462</v>
      </c>
      <c r="C57" t="s">
        <v>16463</v>
      </c>
      <c r="D57" t="s">
        <v>16464</v>
      </c>
      <c r="E57" t="s">
        <v>721</v>
      </c>
      <c r="F57" s="5">
        <f>_xlfn.TEXTBEFORE(E57, " ") * 1000000</f>
        <v>8000000</v>
      </c>
      <c r="G57">
        <v>4916.2166999999999</v>
      </c>
      <c r="H57" t="s">
        <v>174</v>
      </c>
      <c r="I57">
        <v>25</v>
      </c>
      <c r="J57">
        <f>IF(I57="",0,I57)</f>
        <v>25</v>
      </c>
      <c r="K57">
        <v>8</v>
      </c>
      <c r="L57">
        <f>I57-K57</f>
        <v>17</v>
      </c>
      <c r="M57" t="str">
        <f>IF(I57&lt;100,"small",IF(I57&lt;500,"medium","large"))</f>
        <v>small</v>
      </c>
      <c r="N57">
        <f>IF(M57="small",1,0)</f>
        <v>1</v>
      </c>
      <c r="O57">
        <f>IF(N57="medium",1,0)</f>
        <v>0</v>
      </c>
      <c r="P57">
        <f>IF(O57="large",1,0)</f>
        <v>0</v>
      </c>
      <c r="Q57">
        <v>2014</v>
      </c>
      <c r="R57">
        <v>1</v>
      </c>
      <c r="S57" t="str">
        <f>IF(R57=1, "First-time", IF(R57&lt;=3, "Rising Star", IF(R57&lt;10, "Established", "Elites")))</f>
        <v>First-time</v>
      </c>
      <c r="T57">
        <f>IF(S57 = "First-time",1,0)</f>
        <v>1</v>
      </c>
      <c r="U57">
        <f>IF(S57 = "Rising Star",1,0)</f>
        <v>0</v>
      </c>
      <c r="V57">
        <f>IF(S57 = "Established",1,0)</f>
        <v>0</v>
      </c>
      <c r="W57">
        <f>IF(S57 = "Elites",1,0)</f>
        <v>0</v>
      </c>
      <c r="X57" t="s">
        <v>185</v>
      </c>
      <c r="Y57" t="str">
        <f>IF(X57="","-",TRIM(LEFT(X57,FIND(",",X57&amp;",")-1)))</f>
        <v>Boston</v>
      </c>
      <c r="Z57" t="s">
        <v>16465</v>
      </c>
      <c r="AA57" t="s">
        <v>20</v>
      </c>
    </row>
    <row r="58" spans="1:27" ht="15" customHeight="1" x14ac:dyDescent="0.3">
      <c r="A58">
        <v>57</v>
      </c>
      <c r="B58" t="s">
        <v>14643</v>
      </c>
      <c r="C58" t="s">
        <v>14644</v>
      </c>
      <c r="D58" t="s">
        <v>14645</v>
      </c>
      <c r="E58" t="s">
        <v>1302</v>
      </c>
      <c r="F58" s="5">
        <f>_xlfn.TEXTBEFORE(E58, " ") * 1000000</f>
        <v>7800000</v>
      </c>
      <c r="G58">
        <v>4908.4032999999999</v>
      </c>
      <c r="H58" t="s">
        <v>174</v>
      </c>
      <c r="I58">
        <v>7</v>
      </c>
      <c r="J58">
        <f>IF(I58="",0,I58)</f>
        <v>7</v>
      </c>
      <c r="K58">
        <v>4</v>
      </c>
      <c r="L58">
        <f>I58-K58</f>
        <v>3</v>
      </c>
      <c r="M58" t="str">
        <f>IF(I58&lt;100,"small",IF(I58&lt;500,"medium","large"))</f>
        <v>small</v>
      </c>
      <c r="N58">
        <f>IF(M58="small",1,0)</f>
        <v>1</v>
      </c>
      <c r="O58">
        <f>IF(N58="medium",1,0)</f>
        <v>0</v>
      </c>
      <c r="P58">
        <f>IF(O58="large",1,0)</f>
        <v>0</v>
      </c>
      <c r="Q58">
        <v>2013</v>
      </c>
      <c r="R58">
        <v>1</v>
      </c>
      <c r="S58" t="str">
        <f>IF(R58=1, "First-time", IF(R58&lt;=3, "Rising Star", IF(R58&lt;10, "Established", "Elites")))</f>
        <v>First-time</v>
      </c>
      <c r="T58">
        <f>IF(S58 = "First-time",1,0)</f>
        <v>1</v>
      </c>
      <c r="U58">
        <f>IF(S58 = "Rising Star",1,0)</f>
        <v>0</v>
      </c>
      <c r="V58">
        <f>IF(S58 = "Established",1,0)</f>
        <v>0</v>
      </c>
      <c r="W58">
        <f>IF(S58 = "Elites",1,0)</f>
        <v>0</v>
      </c>
      <c r="X58" t="s">
        <v>180</v>
      </c>
      <c r="Y58" t="str">
        <f>IF(X58="","-",TRIM(LEFT(X58,FIND(",",X58&amp;",")-1)))</f>
        <v>Cincinnati</v>
      </c>
      <c r="Z58" t="s">
        <v>2370</v>
      </c>
      <c r="AA58" t="s">
        <v>36</v>
      </c>
    </row>
    <row r="59" spans="1:27" ht="15" customHeight="1" x14ac:dyDescent="0.3">
      <c r="A59">
        <v>58</v>
      </c>
      <c r="B59" t="s">
        <v>17480</v>
      </c>
      <c r="C59" t="s">
        <v>17481</v>
      </c>
      <c r="D59" t="s">
        <v>17482</v>
      </c>
      <c r="E59" t="s">
        <v>7241</v>
      </c>
      <c r="F59" s="5">
        <f>_xlfn.TEXTBEFORE(E59, " ") * 1000000</f>
        <v>25900000</v>
      </c>
      <c r="G59">
        <v>4899.0268999999998</v>
      </c>
      <c r="H59" t="s">
        <v>174</v>
      </c>
      <c r="I59">
        <v>30</v>
      </c>
      <c r="J59">
        <f>IF(I59="",0,I59)</f>
        <v>30</v>
      </c>
      <c r="K59">
        <v>6</v>
      </c>
      <c r="L59">
        <f>I59-K59</f>
        <v>24</v>
      </c>
      <c r="M59" t="str">
        <f>IF(I59&lt;100,"small",IF(I59&lt;500,"medium","large"))</f>
        <v>small</v>
      </c>
      <c r="N59">
        <f>IF(M59="small",1,0)</f>
        <v>1</v>
      </c>
      <c r="O59">
        <f>IF(N59="medium",1,0)</f>
        <v>0</v>
      </c>
      <c r="P59">
        <f>IF(O59="large",1,0)</f>
        <v>0</v>
      </c>
      <c r="Q59">
        <v>2015</v>
      </c>
      <c r="R59">
        <v>1</v>
      </c>
      <c r="S59" t="str">
        <f>IF(R59=1, "First-time", IF(R59&lt;=3, "Rising Star", IF(R59&lt;10, "Established", "Elites")))</f>
        <v>First-time</v>
      </c>
      <c r="T59">
        <f>IF(S59 = "First-time",1,0)</f>
        <v>1</v>
      </c>
      <c r="U59">
        <f>IF(S59 = "Rising Star",1,0)</f>
        <v>0</v>
      </c>
      <c r="V59">
        <f>IF(S59 = "Established",1,0)</f>
        <v>0</v>
      </c>
      <c r="W59">
        <f>IF(S59 = "Elites",1,0)</f>
        <v>0</v>
      </c>
      <c r="X59" t="s">
        <v>439</v>
      </c>
      <c r="Y59" t="str">
        <f>IF(X59="","-",TRIM(LEFT(X59,FIND(",",X59&amp;",")-1)))</f>
        <v>Detroit</v>
      </c>
      <c r="Z59" t="s">
        <v>12375</v>
      </c>
      <c r="AA59" t="s">
        <v>23</v>
      </c>
    </row>
    <row r="60" spans="1:27" ht="15" customHeight="1" x14ac:dyDescent="0.3">
      <c r="A60">
        <v>59</v>
      </c>
      <c r="B60" t="s">
        <v>8520</v>
      </c>
      <c r="C60" t="s">
        <v>8521</v>
      </c>
      <c r="D60" t="s">
        <v>8522</v>
      </c>
      <c r="E60" t="s">
        <v>8523</v>
      </c>
      <c r="F60" s="5">
        <f>_xlfn.TEXTBEFORE(E60, " ") * 1000000</f>
        <v>107600000</v>
      </c>
      <c r="G60">
        <v>4838.0226000000002</v>
      </c>
      <c r="H60" t="s">
        <v>353</v>
      </c>
      <c r="I60">
        <v>116</v>
      </c>
      <c r="J60">
        <f>IF(I60="",0,I60)</f>
        <v>116</v>
      </c>
      <c r="K60">
        <v>70</v>
      </c>
      <c r="L60">
        <f>I60-K60</f>
        <v>46</v>
      </c>
      <c r="M60" t="str">
        <f>IF(I60&lt;100,"small",IF(I60&lt;500,"medium","large"))</f>
        <v>medium</v>
      </c>
      <c r="N60">
        <f>IF(M60="small",1,0)</f>
        <v>0</v>
      </c>
      <c r="O60">
        <f>IF(N60="medium",1,0)</f>
        <v>0</v>
      </c>
      <c r="P60">
        <f>IF(O60="large",1,0)</f>
        <v>0</v>
      </c>
      <c r="Q60">
        <v>2008</v>
      </c>
      <c r="R60">
        <v>2</v>
      </c>
      <c r="S60" t="str">
        <f>IF(R60=1, "First-time", IF(R60&lt;=3, "Rising Star", IF(R60&lt;10, "Established", "Elites")))</f>
        <v>Rising Star</v>
      </c>
      <c r="T60">
        <f>IF(S60 = "First-time",1,0)</f>
        <v>0</v>
      </c>
      <c r="U60">
        <f>IF(S60 = "Rising Star",1,0)</f>
        <v>1</v>
      </c>
      <c r="V60">
        <f>IF(S60 = "Established",1,0)</f>
        <v>0</v>
      </c>
      <c r="W60">
        <f>IF(S60 = "Elites",1,0)</f>
        <v>0</v>
      </c>
      <c r="X60" t="s">
        <v>86</v>
      </c>
      <c r="Y60" t="str">
        <f>IF(X60="","-",TRIM(LEFT(X60,FIND(",",X60&amp;",")-1)))</f>
        <v>New York City</v>
      </c>
      <c r="Z60" t="s">
        <v>543</v>
      </c>
      <c r="AA60" t="s">
        <v>35</v>
      </c>
    </row>
    <row r="61" spans="1:27" ht="15" customHeight="1" x14ac:dyDescent="0.3">
      <c r="A61">
        <v>60</v>
      </c>
      <c r="B61" t="s">
        <v>13919</v>
      </c>
      <c r="C61" t="s">
        <v>13920</v>
      </c>
      <c r="D61" t="s">
        <v>13921</v>
      </c>
      <c r="E61" t="s">
        <v>1205</v>
      </c>
      <c r="F61" s="5">
        <f>_xlfn.TEXTBEFORE(E61, " ") * 1000000</f>
        <v>42400000</v>
      </c>
      <c r="G61">
        <v>4820.2664999999997</v>
      </c>
      <c r="H61" t="s">
        <v>779</v>
      </c>
      <c r="I61">
        <v>254</v>
      </c>
      <c r="J61">
        <f>IF(I61="",0,I61)</f>
        <v>254</v>
      </c>
      <c r="K61">
        <v>25</v>
      </c>
      <c r="L61">
        <f>I61-K61</f>
        <v>229</v>
      </c>
      <c r="M61" t="str">
        <f>IF(I61&lt;100,"small",IF(I61&lt;500,"medium","large"))</f>
        <v>medium</v>
      </c>
      <c r="N61">
        <f>IF(M61="small",1,0)</f>
        <v>0</v>
      </c>
      <c r="O61">
        <f>IF(N61="medium",1,0)</f>
        <v>0</v>
      </c>
      <c r="P61">
        <f>IF(O61="large",1,0)</f>
        <v>0</v>
      </c>
      <c r="Q61">
        <v>2012</v>
      </c>
      <c r="R61">
        <v>2</v>
      </c>
      <c r="S61" t="str">
        <f>IF(R61=1, "First-time", IF(R61&lt;=3, "Rising Star", IF(R61&lt;10, "Established", "Elites")))</f>
        <v>Rising Star</v>
      </c>
      <c r="T61">
        <f>IF(S61 = "First-time",1,0)</f>
        <v>0</v>
      </c>
      <c r="U61">
        <f>IF(S61 = "Rising Star",1,0)</f>
        <v>1</v>
      </c>
      <c r="V61">
        <f>IF(S61 = "Established",1,0)</f>
        <v>0</v>
      </c>
      <c r="W61">
        <f>IF(S61 = "Elites",1,0)</f>
        <v>0</v>
      </c>
      <c r="X61" t="s">
        <v>611</v>
      </c>
      <c r="Y61" t="str">
        <f>IF(X61="","-",TRIM(LEFT(X61,FIND(",",X61&amp;",")-1)))</f>
        <v>Denver</v>
      </c>
      <c r="Z61" t="s">
        <v>2503</v>
      </c>
      <c r="AA61" t="s">
        <v>6</v>
      </c>
    </row>
    <row r="62" spans="1:27" ht="15" customHeight="1" x14ac:dyDescent="0.3">
      <c r="A62">
        <v>61</v>
      </c>
      <c r="B62" t="s">
        <v>16597</v>
      </c>
      <c r="C62" t="s">
        <v>16598</v>
      </c>
      <c r="D62" t="s">
        <v>16599</v>
      </c>
      <c r="E62" t="s">
        <v>1938</v>
      </c>
      <c r="F62" s="5">
        <f>_xlfn.TEXTBEFORE(E62, " ") * 1000000</f>
        <v>21500000</v>
      </c>
      <c r="G62">
        <v>4730.0523000000003</v>
      </c>
      <c r="H62" t="s">
        <v>779</v>
      </c>
      <c r="I62">
        <v>162</v>
      </c>
      <c r="J62">
        <f>IF(I62="",0,I62)</f>
        <v>162</v>
      </c>
      <c r="K62">
        <v>21</v>
      </c>
      <c r="L62">
        <f>I62-K62</f>
        <v>141</v>
      </c>
      <c r="M62" t="str">
        <f>IF(I62&lt;100,"small",IF(I62&lt;500,"medium","large"))</f>
        <v>medium</v>
      </c>
      <c r="N62">
        <f>IF(M62="small",1,0)</f>
        <v>0</v>
      </c>
      <c r="O62">
        <f>IF(N62="medium",1,0)</f>
        <v>0</v>
      </c>
      <c r="P62">
        <f>IF(O62="large",1,0)</f>
        <v>0</v>
      </c>
      <c r="Q62">
        <v>2014</v>
      </c>
      <c r="R62">
        <v>1</v>
      </c>
      <c r="S62" t="str">
        <f>IF(R62=1, "First-time", IF(R62&lt;=3, "Rising Star", IF(R62&lt;10, "Established", "Elites")))</f>
        <v>First-time</v>
      </c>
      <c r="T62">
        <f>IF(S62 = "First-time",1,0)</f>
        <v>1</v>
      </c>
      <c r="U62">
        <f>IF(S62 = "Rising Star",1,0)</f>
        <v>0</v>
      </c>
      <c r="V62">
        <f>IF(S62 = "Established",1,0)</f>
        <v>0</v>
      </c>
      <c r="W62">
        <f>IF(S62 = "Elites",1,0)</f>
        <v>0</v>
      </c>
      <c r="X62" t="s">
        <v>242</v>
      </c>
      <c r="Y62" t="str">
        <f>IF(X62="","-",TRIM(LEFT(X62,FIND(",",X62&amp;",")-1)))</f>
        <v>Atlanta</v>
      </c>
      <c r="Z62" t="s">
        <v>242</v>
      </c>
      <c r="AA62" t="s">
        <v>11</v>
      </c>
    </row>
    <row r="63" spans="1:27" ht="15" customHeight="1" x14ac:dyDescent="0.3">
      <c r="A63">
        <v>62</v>
      </c>
      <c r="B63" t="s">
        <v>13808</v>
      </c>
      <c r="C63" t="s">
        <v>13809</v>
      </c>
      <c r="D63" t="s">
        <v>13810</v>
      </c>
      <c r="E63" t="s">
        <v>5749</v>
      </c>
      <c r="F63" s="5">
        <f>_xlfn.TEXTBEFORE(E63, " ") * 1000000</f>
        <v>21000000</v>
      </c>
      <c r="G63">
        <v>4469.2112999999999</v>
      </c>
      <c r="H63" t="s">
        <v>140</v>
      </c>
      <c r="I63">
        <v>8</v>
      </c>
      <c r="J63">
        <f>IF(I63="",0,I63)</f>
        <v>8</v>
      </c>
      <c r="K63">
        <v>1</v>
      </c>
      <c r="L63">
        <f>I63-K63</f>
        <v>7</v>
      </c>
      <c r="M63" t="str">
        <f>IF(I63&lt;100,"small",IF(I63&lt;500,"medium","large"))</f>
        <v>small</v>
      </c>
      <c r="N63">
        <f>IF(M63="small",1,0)</f>
        <v>1</v>
      </c>
      <c r="O63">
        <f>IF(N63="medium",1,0)</f>
        <v>0</v>
      </c>
      <c r="P63">
        <f>IF(O63="large",1,0)</f>
        <v>0</v>
      </c>
      <c r="Q63">
        <v>2012</v>
      </c>
      <c r="R63">
        <v>2</v>
      </c>
      <c r="S63" t="str">
        <f>IF(R63=1, "First-time", IF(R63&lt;=3, "Rising Star", IF(R63&lt;10, "Established", "Elites")))</f>
        <v>Rising Star</v>
      </c>
      <c r="T63">
        <f>IF(S63 = "First-time",1,0)</f>
        <v>0</v>
      </c>
      <c r="U63">
        <f>IF(S63 = "Rising Star",1,0)</f>
        <v>1</v>
      </c>
      <c r="V63">
        <f>IF(S63 = "Established",1,0)</f>
        <v>0</v>
      </c>
      <c r="W63">
        <f>IF(S63 = "Elites",1,0)</f>
        <v>0</v>
      </c>
      <c r="X63" t="s">
        <v>99</v>
      </c>
      <c r="Y63" t="str">
        <f>IF(X63="","-",TRIM(LEFT(X63,FIND(",",X63&amp;",")-1)))</f>
        <v>-</v>
      </c>
      <c r="Z63" t="s">
        <v>1497</v>
      </c>
      <c r="AA63" t="s">
        <v>10</v>
      </c>
    </row>
    <row r="64" spans="1:27" ht="15" customHeight="1" x14ac:dyDescent="0.3">
      <c r="A64">
        <v>63</v>
      </c>
      <c r="B64" t="s">
        <v>7315</v>
      </c>
      <c r="C64" t="s">
        <v>7316</v>
      </c>
      <c r="D64" t="s">
        <v>7317</v>
      </c>
      <c r="E64" t="s">
        <v>1852</v>
      </c>
      <c r="F64" s="5">
        <f>_xlfn.TEXTBEFORE(E64, " ") * 1000000</f>
        <v>44600000</v>
      </c>
      <c r="G64">
        <v>4442.2488000000003</v>
      </c>
      <c r="H64" t="s">
        <v>105</v>
      </c>
      <c r="I64">
        <v>100</v>
      </c>
      <c r="J64">
        <f>IF(I64="",0,I64)</f>
        <v>100</v>
      </c>
      <c r="K64">
        <v>3</v>
      </c>
      <c r="L64">
        <f>I64-K64</f>
        <v>97</v>
      </c>
      <c r="M64" t="str">
        <f>IF(I64&lt;100,"small",IF(I64&lt;500,"medium","large"))</f>
        <v>medium</v>
      </c>
      <c r="N64">
        <f>IF(M64="small",1,0)</f>
        <v>0</v>
      </c>
      <c r="O64">
        <f>IF(N64="medium",1,0)</f>
        <v>0</v>
      </c>
      <c r="P64">
        <f>IF(O64="large",1,0)</f>
        <v>0</v>
      </c>
      <c r="Q64">
        <v>2007</v>
      </c>
      <c r="R64">
        <v>1</v>
      </c>
      <c r="S64" t="str">
        <f>IF(R64=1, "First-time", IF(R64&lt;=3, "Rising Star", IF(R64&lt;10, "Established", "Elites")))</f>
        <v>First-time</v>
      </c>
      <c r="T64">
        <f>IF(S64 = "First-time",1,0)</f>
        <v>1</v>
      </c>
      <c r="U64">
        <f>IF(S64 = "Rising Star",1,0)</f>
        <v>0</v>
      </c>
      <c r="V64">
        <f>IF(S64 = "Established",1,0)</f>
        <v>0</v>
      </c>
      <c r="W64">
        <f>IF(S64 = "Elites",1,0)</f>
        <v>0</v>
      </c>
      <c r="X64" t="s">
        <v>260</v>
      </c>
      <c r="Y64" t="str">
        <f>IF(X64="","-",TRIM(LEFT(X64,FIND(",",X64&amp;",")-1)))</f>
        <v>Seattle</v>
      </c>
      <c r="Z64" t="s">
        <v>260</v>
      </c>
      <c r="AA64" t="s">
        <v>49</v>
      </c>
    </row>
    <row r="65" spans="1:27" ht="15" customHeight="1" x14ac:dyDescent="0.3">
      <c r="A65">
        <v>64</v>
      </c>
      <c r="B65" t="s">
        <v>16297</v>
      </c>
      <c r="C65" t="s">
        <v>16298</v>
      </c>
      <c r="D65" t="s">
        <v>16299</v>
      </c>
      <c r="E65" t="s">
        <v>1585</v>
      </c>
      <c r="F65" s="5">
        <f>_xlfn.TEXTBEFORE(E65, " ") * 1000000</f>
        <v>5800000</v>
      </c>
      <c r="G65">
        <v>4430.1379999999999</v>
      </c>
      <c r="H65" t="s">
        <v>779</v>
      </c>
      <c r="I65">
        <v>28</v>
      </c>
      <c r="J65">
        <f>IF(I65="",0,I65)</f>
        <v>28</v>
      </c>
      <c r="K65">
        <v>3</v>
      </c>
      <c r="L65">
        <f>I65-K65</f>
        <v>25</v>
      </c>
      <c r="M65" t="str">
        <f>IF(I65&lt;100,"small",IF(I65&lt;500,"medium","large"))</f>
        <v>small</v>
      </c>
      <c r="N65">
        <f>IF(M65="small",1,0)</f>
        <v>1</v>
      </c>
      <c r="O65">
        <f>IF(N65="medium",1,0)</f>
        <v>0</v>
      </c>
      <c r="P65">
        <f>IF(O65="large",1,0)</f>
        <v>0</v>
      </c>
      <c r="Q65">
        <v>2014</v>
      </c>
      <c r="R65">
        <v>1</v>
      </c>
      <c r="S65" t="str">
        <f>IF(R65=1, "First-time", IF(R65&lt;=3, "Rising Star", IF(R65&lt;10, "Established", "Elites")))</f>
        <v>First-time</v>
      </c>
      <c r="T65">
        <f>IF(S65 = "First-time",1,0)</f>
        <v>1</v>
      </c>
      <c r="U65">
        <f>IF(S65 = "Rising Star",1,0)</f>
        <v>0</v>
      </c>
      <c r="V65">
        <f>IF(S65 = "Established",1,0)</f>
        <v>0</v>
      </c>
      <c r="W65">
        <f>IF(S65 = "Elites",1,0)</f>
        <v>0</v>
      </c>
      <c r="X65" t="s">
        <v>99</v>
      </c>
      <c r="Y65" t="str">
        <f>IF(X65="","-",TRIM(LEFT(X65,FIND(",",X65&amp;",")-1)))</f>
        <v>-</v>
      </c>
      <c r="Z65" t="s">
        <v>2671</v>
      </c>
      <c r="AA65" t="s">
        <v>28</v>
      </c>
    </row>
    <row r="66" spans="1:27" ht="15" customHeight="1" x14ac:dyDescent="0.3">
      <c r="A66">
        <v>65</v>
      </c>
      <c r="B66" t="s">
        <v>15746</v>
      </c>
      <c r="C66" t="s">
        <v>15747</v>
      </c>
      <c r="D66" t="s">
        <v>15748</v>
      </c>
      <c r="E66" t="s">
        <v>15749</v>
      </c>
      <c r="F66" s="5">
        <f>_xlfn.TEXTBEFORE(E66, " ") * 1000000</f>
        <v>89700000</v>
      </c>
      <c r="G66">
        <v>4405.2286000000004</v>
      </c>
      <c r="H66" t="s">
        <v>129</v>
      </c>
      <c r="I66">
        <v>158</v>
      </c>
      <c r="J66">
        <f>IF(I66="",0,I66)</f>
        <v>158</v>
      </c>
      <c r="K66">
        <v>4</v>
      </c>
      <c r="L66">
        <f>I66-K66</f>
        <v>154</v>
      </c>
      <c r="M66" t="str">
        <f>IF(I66&lt;100,"small",IF(I66&lt;500,"medium","large"))</f>
        <v>medium</v>
      </c>
      <c r="N66">
        <f>IF(M66="small",1,0)</f>
        <v>0</v>
      </c>
      <c r="O66">
        <f>IF(N66="medium",1,0)</f>
        <v>0</v>
      </c>
      <c r="P66">
        <f>IF(O66="large",1,0)</f>
        <v>0</v>
      </c>
      <c r="Q66">
        <v>2014</v>
      </c>
      <c r="R66">
        <v>1</v>
      </c>
      <c r="S66" t="str">
        <f>IF(R66=1, "First-time", IF(R66&lt;=3, "Rising Star", IF(R66&lt;10, "Established", "Elites")))</f>
        <v>First-time</v>
      </c>
      <c r="T66">
        <f>IF(S66 = "First-time",1,0)</f>
        <v>1</v>
      </c>
      <c r="U66">
        <f>IF(S66 = "Rising Star",1,0)</f>
        <v>0</v>
      </c>
      <c r="V66">
        <f>IF(S66 = "Established",1,0)</f>
        <v>0</v>
      </c>
      <c r="W66">
        <f>IF(S66 = "Elites",1,0)</f>
        <v>0</v>
      </c>
      <c r="X66" t="s">
        <v>112</v>
      </c>
      <c r="Y66" t="str">
        <f>IF(X66="","-",TRIM(LEFT(X66,FIND(",",X66&amp;",")-1)))</f>
        <v>Richmond</v>
      </c>
      <c r="Z66" t="s">
        <v>3775</v>
      </c>
      <c r="AA66" t="s">
        <v>47</v>
      </c>
    </row>
    <row r="67" spans="1:27" ht="15" customHeight="1" x14ac:dyDescent="0.3">
      <c r="A67">
        <v>66</v>
      </c>
      <c r="B67" t="s">
        <v>17656</v>
      </c>
      <c r="C67" t="s">
        <v>17657</v>
      </c>
      <c r="D67" t="s">
        <v>17658</v>
      </c>
      <c r="E67" t="s">
        <v>179</v>
      </c>
      <c r="F67" s="5">
        <f>_xlfn.TEXTBEFORE(E67, " ") * 1000000</f>
        <v>10700000</v>
      </c>
      <c r="G67">
        <v>4401.8690999999999</v>
      </c>
      <c r="H67" t="s">
        <v>118</v>
      </c>
      <c r="I67">
        <v>40</v>
      </c>
      <c r="J67">
        <f>IF(I67="",0,I67)</f>
        <v>40</v>
      </c>
      <c r="K67">
        <v>5</v>
      </c>
      <c r="L67">
        <f>I67-K67</f>
        <v>35</v>
      </c>
      <c r="M67" t="str">
        <f>IF(I67&lt;100,"small",IF(I67&lt;500,"medium","large"))</f>
        <v>small</v>
      </c>
      <c r="N67">
        <f>IF(M67="small",1,0)</f>
        <v>1</v>
      </c>
      <c r="O67">
        <f>IF(N67="medium",1,0)</f>
        <v>0</v>
      </c>
      <c r="P67">
        <f>IF(O67="large",1,0)</f>
        <v>0</v>
      </c>
      <c r="Q67">
        <v>2015</v>
      </c>
      <c r="R67">
        <v>1</v>
      </c>
      <c r="S67" t="str">
        <f>IF(R67=1, "First-time", IF(R67&lt;=3, "Rising Star", IF(R67&lt;10, "Established", "Elites")))</f>
        <v>First-time</v>
      </c>
      <c r="T67">
        <f>IF(S67 = "First-time",1,0)</f>
        <v>1</v>
      </c>
      <c r="U67">
        <f>IF(S67 = "Rising Star",1,0)</f>
        <v>0</v>
      </c>
      <c r="V67">
        <f>IF(S67 = "Established",1,0)</f>
        <v>0</v>
      </c>
      <c r="W67">
        <f>IF(S67 = "Elites",1,0)</f>
        <v>0</v>
      </c>
      <c r="X67" t="s">
        <v>1396</v>
      </c>
      <c r="Y67" t="str">
        <f>IF(X67="","-",TRIM(LEFT(X67,FIND(",",X67&amp;",")-1)))</f>
        <v>San Francisco</v>
      </c>
      <c r="Z67" t="s">
        <v>3002</v>
      </c>
      <c r="AA67" t="s">
        <v>5</v>
      </c>
    </row>
    <row r="68" spans="1:27" ht="15" customHeight="1" x14ac:dyDescent="0.3">
      <c r="A68">
        <v>67</v>
      </c>
      <c r="B68" t="s">
        <v>7339</v>
      </c>
      <c r="C68" t="s">
        <v>7340</v>
      </c>
      <c r="D68" t="s">
        <v>7341</v>
      </c>
      <c r="E68" t="s">
        <v>3928</v>
      </c>
      <c r="F68" s="5">
        <f>_xlfn.TEXTBEFORE(E68, " ") * 1000000</f>
        <v>12800000</v>
      </c>
      <c r="G68">
        <v>4345.7790000000005</v>
      </c>
      <c r="H68" t="s">
        <v>751</v>
      </c>
      <c r="I68">
        <v>64</v>
      </c>
      <c r="J68">
        <f>IF(I68="",0,I68)</f>
        <v>64</v>
      </c>
      <c r="K68">
        <v>1</v>
      </c>
      <c r="L68">
        <f>I68-K68</f>
        <v>63</v>
      </c>
      <c r="M68" t="str">
        <f>IF(I68&lt;100,"small",IF(I68&lt;500,"medium","large"))</f>
        <v>small</v>
      </c>
      <c r="N68">
        <f>IF(M68="small",1,0)</f>
        <v>1</v>
      </c>
      <c r="O68">
        <f>IF(N68="medium",1,0)</f>
        <v>0</v>
      </c>
      <c r="P68">
        <f>IF(O68="large",1,0)</f>
        <v>0</v>
      </c>
      <c r="Q68">
        <v>2007</v>
      </c>
      <c r="R68">
        <v>2</v>
      </c>
      <c r="S68" t="str">
        <f>IF(R68=1, "First-time", IF(R68&lt;=3, "Rising Star", IF(R68&lt;10, "Established", "Elites")))</f>
        <v>Rising Star</v>
      </c>
      <c r="T68">
        <f>IF(S68 = "First-time",1,0)</f>
        <v>0</v>
      </c>
      <c r="U68">
        <f>IF(S68 = "Rising Star",1,0)</f>
        <v>1</v>
      </c>
      <c r="V68">
        <f>IF(S68 = "Established",1,0)</f>
        <v>0</v>
      </c>
      <c r="W68">
        <f>IF(S68 = "Elites",1,0)</f>
        <v>0</v>
      </c>
      <c r="X68" t="s">
        <v>427</v>
      </c>
      <c r="Y68" t="str">
        <f>IF(X68="","-",TRIM(LEFT(X68,FIND(",",X68&amp;",")-1)))</f>
        <v>Washington</v>
      </c>
      <c r="Z68" t="s">
        <v>1407</v>
      </c>
      <c r="AA68" t="s">
        <v>47</v>
      </c>
    </row>
    <row r="69" spans="1:27" ht="15" customHeight="1" x14ac:dyDescent="0.3">
      <c r="A69">
        <v>68</v>
      </c>
      <c r="B69" t="s">
        <v>14308</v>
      </c>
      <c r="C69" t="s">
        <v>14309</v>
      </c>
      <c r="D69" t="s">
        <v>14310</v>
      </c>
      <c r="E69" t="s">
        <v>2808</v>
      </c>
      <c r="F69" s="5">
        <f>_xlfn.TEXTBEFORE(E69, " ") * 1000000</f>
        <v>9000000</v>
      </c>
      <c r="G69">
        <v>4322.5573000000004</v>
      </c>
      <c r="H69" t="s">
        <v>779</v>
      </c>
      <c r="I69">
        <v>63</v>
      </c>
      <c r="J69">
        <f>IF(I69="",0,I69)</f>
        <v>63</v>
      </c>
      <c r="K69">
        <v>31</v>
      </c>
      <c r="L69">
        <f>I69-K69</f>
        <v>32</v>
      </c>
      <c r="M69" t="str">
        <f>IF(I69&lt;100,"small",IF(I69&lt;500,"medium","large"))</f>
        <v>small</v>
      </c>
      <c r="N69">
        <f>IF(M69="small",1,0)</f>
        <v>1</v>
      </c>
      <c r="O69">
        <f>IF(N69="medium",1,0)</f>
        <v>0</v>
      </c>
      <c r="P69">
        <f>IF(O69="large",1,0)</f>
        <v>0</v>
      </c>
      <c r="Q69">
        <v>2013</v>
      </c>
      <c r="R69">
        <v>1</v>
      </c>
      <c r="S69" t="str">
        <f>IF(R69=1, "First-time", IF(R69&lt;=3, "Rising Star", IF(R69&lt;10, "Established", "Elites")))</f>
        <v>First-time</v>
      </c>
      <c r="T69">
        <f>IF(S69 = "First-time",1,0)</f>
        <v>1</v>
      </c>
      <c r="U69">
        <f>IF(S69 = "Rising Star",1,0)</f>
        <v>0</v>
      </c>
      <c r="V69">
        <f>IF(S69 = "Established",1,0)</f>
        <v>0</v>
      </c>
      <c r="W69">
        <f>IF(S69 = "Elites",1,0)</f>
        <v>0</v>
      </c>
      <c r="X69" t="s">
        <v>147</v>
      </c>
      <c r="Y69" t="str">
        <f>IF(X69="","-",TRIM(LEFT(X69,FIND(",",X69&amp;",")-1)))</f>
        <v>Madison</v>
      </c>
      <c r="Z69" t="s">
        <v>4257</v>
      </c>
      <c r="AA69" t="s">
        <v>50</v>
      </c>
    </row>
    <row r="70" spans="1:27" ht="15" customHeight="1" x14ac:dyDescent="0.3">
      <c r="A70">
        <v>69</v>
      </c>
      <c r="B70" t="s">
        <v>13972</v>
      </c>
      <c r="C70" t="s">
        <v>13973</v>
      </c>
      <c r="D70" t="s">
        <v>13974</v>
      </c>
      <c r="E70" t="s">
        <v>13975</v>
      </c>
      <c r="F70" s="5">
        <f>_xlfn.TEXTBEFORE(E70, " ") * 1000000</f>
        <v>146300000</v>
      </c>
      <c r="G70">
        <v>4308.7443999999996</v>
      </c>
      <c r="H70" t="s">
        <v>353</v>
      </c>
      <c r="I70">
        <v>380</v>
      </c>
      <c r="J70">
        <f>IF(I70="",0,I70)</f>
        <v>380</v>
      </c>
      <c r="K70">
        <v>110</v>
      </c>
      <c r="L70">
        <f>I70-K70</f>
        <v>270</v>
      </c>
      <c r="M70" t="str">
        <f>IF(I70&lt;100,"small",IF(I70&lt;500,"medium","large"))</f>
        <v>medium</v>
      </c>
      <c r="N70">
        <f>IF(M70="small",1,0)</f>
        <v>0</v>
      </c>
      <c r="O70">
        <f>IF(N70="medium",1,0)</f>
        <v>0</v>
      </c>
      <c r="P70">
        <f>IF(O70="large",1,0)</f>
        <v>0</v>
      </c>
      <c r="Q70">
        <v>2012</v>
      </c>
      <c r="R70">
        <v>1</v>
      </c>
      <c r="S70" t="str">
        <f>IF(R70=1, "First-time", IF(R70&lt;=3, "Rising Star", IF(R70&lt;10, "Established", "Elites")))</f>
        <v>First-time</v>
      </c>
      <c r="T70">
        <f>IF(S70 = "First-time",1,0)</f>
        <v>1</v>
      </c>
      <c r="U70">
        <f>IF(S70 = "Rising Star",1,0)</f>
        <v>0</v>
      </c>
      <c r="V70">
        <f>IF(S70 = "Established",1,0)</f>
        <v>0</v>
      </c>
      <c r="W70">
        <f>IF(S70 = "Elites",1,0)</f>
        <v>0</v>
      </c>
      <c r="X70" t="s">
        <v>1396</v>
      </c>
      <c r="Y70" t="str">
        <f>IF(X70="","-",TRIM(LEFT(X70,FIND(",",X70&amp;",")-1)))</f>
        <v>San Francisco</v>
      </c>
      <c r="Z70" t="s">
        <v>13976</v>
      </c>
      <c r="AA70" t="s">
        <v>5</v>
      </c>
    </row>
    <row r="71" spans="1:27" ht="15" customHeight="1" x14ac:dyDescent="0.3">
      <c r="A71">
        <v>70</v>
      </c>
      <c r="B71" t="s">
        <v>16876</v>
      </c>
      <c r="C71" t="s">
        <v>16877</v>
      </c>
      <c r="D71" t="s">
        <v>16878</v>
      </c>
      <c r="E71" t="s">
        <v>1377</v>
      </c>
      <c r="F71" s="5">
        <f>_xlfn.TEXTBEFORE(E71, " ") * 1000000</f>
        <v>14300000</v>
      </c>
      <c r="G71">
        <v>4283.2753000000002</v>
      </c>
      <c r="H71" t="s">
        <v>140</v>
      </c>
      <c r="I71">
        <v>7</v>
      </c>
      <c r="J71">
        <f>IF(I71="",0,I71)</f>
        <v>7</v>
      </c>
      <c r="K71">
        <v>5</v>
      </c>
      <c r="L71">
        <f>I71-K71</f>
        <v>2</v>
      </c>
      <c r="M71" t="str">
        <f>IF(I71&lt;100,"small",IF(I71&lt;500,"medium","large"))</f>
        <v>small</v>
      </c>
      <c r="N71">
        <f>IF(M71="small",1,0)</f>
        <v>1</v>
      </c>
      <c r="O71">
        <f>IF(N71="medium",1,0)</f>
        <v>0</v>
      </c>
      <c r="P71">
        <f>IF(O71="large",1,0)</f>
        <v>0</v>
      </c>
      <c r="Q71">
        <v>2014</v>
      </c>
      <c r="R71">
        <v>1</v>
      </c>
      <c r="S71" t="str">
        <f>IF(R71=1, "First-time", IF(R71&lt;=3, "Rising Star", IF(R71&lt;10, "Established", "Elites")))</f>
        <v>First-time</v>
      </c>
      <c r="T71">
        <f>IF(S71 = "First-time",1,0)</f>
        <v>1</v>
      </c>
      <c r="U71">
        <f>IF(S71 = "Rising Star",1,0)</f>
        <v>0</v>
      </c>
      <c r="V71">
        <f>IF(S71 = "Established",1,0)</f>
        <v>0</v>
      </c>
      <c r="W71">
        <f>IF(S71 = "Elites",1,0)</f>
        <v>0</v>
      </c>
      <c r="X71" t="s">
        <v>325</v>
      </c>
      <c r="Y71" t="str">
        <f>IF(X71="","-",TRIM(LEFT(X71,FIND(",",X71&amp;",")-1)))</f>
        <v>Los Angeles</v>
      </c>
      <c r="Z71" t="s">
        <v>15565</v>
      </c>
      <c r="AA71" t="s">
        <v>5</v>
      </c>
    </row>
    <row r="72" spans="1:27" ht="15" customHeight="1" x14ac:dyDescent="0.3">
      <c r="A72">
        <v>71</v>
      </c>
      <c r="B72" t="s">
        <v>16600</v>
      </c>
      <c r="C72" t="s">
        <v>16601</v>
      </c>
      <c r="D72" t="s">
        <v>16602</v>
      </c>
      <c r="E72" t="s">
        <v>1933</v>
      </c>
      <c r="F72" s="5">
        <f>_xlfn.TEXTBEFORE(E72, " ") * 1000000</f>
        <v>6200000</v>
      </c>
      <c r="G72">
        <v>4281.4016000000001</v>
      </c>
      <c r="H72" t="s">
        <v>1069</v>
      </c>
      <c r="I72">
        <v>13</v>
      </c>
      <c r="J72">
        <f>IF(I72="",0,I72)</f>
        <v>13</v>
      </c>
      <c r="K72">
        <v>7</v>
      </c>
      <c r="L72">
        <f>I72-K72</f>
        <v>6</v>
      </c>
      <c r="M72" t="str">
        <f>IF(I72&lt;100,"small",IF(I72&lt;500,"medium","large"))</f>
        <v>small</v>
      </c>
      <c r="N72">
        <f>IF(M72="small",1,0)</f>
        <v>1</v>
      </c>
      <c r="O72">
        <f>IF(N72="medium",1,0)</f>
        <v>0</v>
      </c>
      <c r="P72">
        <f>IF(O72="large",1,0)</f>
        <v>0</v>
      </c>
      <c r="Q72">
        <v>2014</v>
      </c>
      <c r="R72">
        <v>1</v>
      </c>
      <c r="S72" t="str">
        <f>IF(R72=1, "First-time", IF(R72&lt;=3, "Rising Star", IF(R72&lt;10, "Established", "Elites")))</f>
        <v>First-time</v>
      </c>
      <c r="T72">
        <f>IF(S72 = "First-time",1,0)</f>
        <v>1</v>
      </c>
      <c r="U72">
        <f>IF(S72 = "Rising Star",1,0)</f>
        <v>0</v>
      </c>
      <c r="V72">
        <f>IF(S72 = "Established",1,0)</f>
        <v>0</v>
      </c>
      <c r="W72">
        <f>IF(S72 = "Elites",1,0)</f>
        <v>0</v>
      </c>
      <c r="X72" t="s">
        <v>242</v>
      </c>
      <c r="Y72" t="str">
        <f>IF(X72="","-",TRIM(LEFT(X72,FIND(",",X72&amp;",")-1)))</f>
        <v>Atlanta</v>
      </c>
      <c r="Z72" t="s">
        <v>242</v>
      </c>
      <c r="AA72" t="s">
        <v>11</v>
      </c>
    </row>
    <row r="73" spans="1:27" ht="15" customHeight="1" x14ac:dyDescent="0.3">
      <c r="A73">
        <v>72</v>
      </c>
      <c r="B73" t="s">
        <v>17264</v>
      </c>
      <c r="C73" t="s">
        <v>17265</v>
      </c>
      <c r="D73" t="s">
        <v>17266</v>
      </c>
      <c r="E73" t="s">
        <v>2898</v>
      </c>
      <c r="F73" s="5">
        <f>_xlfn.TEXTBEFORE(E73, " ") * 1000000</f>
        <v>4700000</v>
      </c>
      <c r="G73">
        <v>4279.7745999999997</v>
      </c>
      <c r="H73" t="s">
        <v>174</v>
      </c>
      <c r="I73">
        <v>30</v>
      </c>
      <c r="J73">
        <f>IF(I73="",0,I73)</f>
        <v>30</v>
      </c>
      <c r="K73">
        <v>3</v>
      </c>
      <c r="L73">
        <f>I73-K73</f>
        <v>27</v>
      </c>
      <c r="M73" t="str">
        <f>IF(I73&lt;100,"small",IF(I73&lt;500,"medium","large"))</f>
        <v>small</v>
      </c>
      <c r="N73">
        <f>IF(M73="small",1,0)</f>
        <v>1</v>
      </c>
      <c r="O73">
        <f>IF(N73="medium",1,0)</f>
        <v>0</v>
      </c>
      <c r="P73">
        <f>IF(O73="large",1,0)</f>
        <v>0</v>
      </c>
      <c r="Q73">
        <v>2015</v>
      </c>
      <c r="R73">
        <v>1</v>
      </c>
      <c r="S73" t="str">
        <f>IF(R73=1, "First-time", IF(R73&lt;=3, "Rising Star", IF(R73&lt;10, "Established", "Elites")))</f>
        <v>First-time</v>
      </c>
      <c r="T73">
        <f>IF(S73 = "First-time",1,0)</f>
        <v>1</v>
      </c>
      <c r="U73">
        <f>IF(S73 = "Rising Star",1,0)</f>
        <v>0</v>
      </c>
      <c r="V73">
        <f>IF(S73 = "Established",1,0)</f>
        <v>0</v>
      </c>
      <c r="W73">
        <f>IF(S73 = "Elites",1,0)</f>
        <v>0</v>
      </c>
      <c r="X73" t="s">
        <v>838</v>
      </c>
      <c r="Y73" t="str">
        <f>IF(X73="","-",TRIM(LEFT(X73,FIND(",",X73&amp;",")-1)))</f>
        <v>Austin</v>
      </c>
      <c r="Z73" t="s">
        <v>838</v>
      </c>
      <c r="AA73" t="s">
        <v>45</v>
      </c>
    </row>
    <row r="74" spans="1:27" ht="15" customHeight="1" x14ac:dyDescent="0.3">
      <c r="A74">
        <v>73</v>
      </c>
      <c r="B74" t="s">
        <v>14859</v>
      </c>
      <c r="C74" t="s">
        <v>14860</v>
      </c>
      <c r="D74" t="s">
        <v>14861</v>
      </c>
      <c r="E74" t="s">
        <v>3916</v>
      </c>
      <c r="F74" s="5">
        <f>_xlfn.TEXTBEFORE(E74, " ") * 1000000</f>
        <v>20900000</v>
      </c>
      <c r="G74">
        <v>4266.8158000000003</v>
      </c>
      <c r="H74" t="s">
        <v>779</v>
      </c>
      <c r="I74">
        <v>258</v>
      </c>
      <c r="J74">
        <f>IF(I74="",0,I74)</f>
        <v>258</v>
      </c>
      <c r="K74">
        <v>28</v>
      </c>
      <c r="L74">
        <f>I74-K74</f>
        <v>230</v>
      </c>
      <c r="M74" t="str">
        <f>IF(I74&lt;100,"small",IF(I74&lt;500,"medium","large"))</f>
        <v>medium</v>
      </c>
      <c r="N74">
        <f>IF(M74="small",1,0)</f>
        <v>0</v>
      </c>
      <c r="O74">
        <f>IF(N74="medium",1,0)</f>
        <v>0</v>
      </c>
      <c r="P74">
        <f>IF(O74="large",1,0)</f>
        <v>0</v>
      </c>
      <c r="Q74">
        <v>2013</v>
      </c>
      <c r="R74">
        <v>1</v>
      </c>
      <c r="S74" t="str">
        <f>IF(R74=1, "First-time", IF(R74&lt;=3, "Rising Star", IF(R74&lt;10, "Established", "Elites")))</f>
        <v>First-time</v>
      </c>
      <c r="T74">
        <f>IF(S74 = "First-time",1,0)</f>
        <v>1</v>
      </c>
      <c r="U74">
        <f>IF(S74 = "Rising Star",1,0)</f>
        <v>0</v>
      </c>
      <c r="V74">
        <f>IF(S74 = "Established",1,0)</f>
        <v>0</v>
      </c>
      <c r="W74">
        <f>IF(S74 = "Elites",1,0)</f>
        <v>0</v>
      </c>
      <c r="X74" t="s">
        <v>654</v>
      </c>
      <c r="Y74" t="str">
        <f>IF(X74="","-",TRIM(LEFT(X74,FIND(",",X74&amp;",")-1)))</f>
        <v>Raleigh</v>
      </c>
      <c r="Z74" t="s">
        <v>1188</v>
      </c>
      <c r="AA74" t="s">
        <v>28</v>
      </c>
    </row>
    <row r="75" spans="1:27" ht="15" customHeight="1" x14ac:dyDescent="0.3">
      <c r="A75">
        <v>74</v>
      </c>
      <c r="B75" t="s">
        <v>12085</v>
      </c>
      <c r="C75" t="s">
        <v>12086</v>
      </c>
      <c r="D75" t="s">
        <v>12087</v>
      </c>
      <c r="E75" t="s">
        <v>947</v>
      </c>
      <c r="F75" s="5">
        <f>_xlfn.TEXTBEFORE(E75, " ") * 1000000</f>
        <v>4600000</v>
      </c>
      <c r="G75">
        <v>4246.7510000000002</v>
      </c>
      <c r="H75" t="s">
        <v>779</v>
      </c>
      <c r="I75">
        <v>39</v>
      </c>
      <c r="J75">
        <f>IF(I75="",0,I75)</f>
        <v>39</v>
      </c>
      <c r="K75">
        <v>1</v>
      </c>
      <c r="L75">
        <f>I75-K75</f>
        <v>38</v>
      </c>
      <c r="M75" t="str">
        <f>IF(I75&lt;100,"small",IF(I75&lt;500,"medium","large"))</f>
        <v>small</v>
      </c>
      <c r="N75">
        <f>IF(M75="small",1,0)</f>
        <v>1</v>
      </c>
      <c r="O75">
        <f>IF(N75="medium",1,0)</f>
        <v>0</v>
      </c>
      <c r="P75">
        <f>IF(O75="large",1,0)</f>
        <v>0</v>
      </c>
      <c r="Q75">
        <v>2011</v>
      </c>
      <c r="R75">
        <v>3</v>
      </c>
      <c r="S75" t="str">
        <f>IF(R75=1, "First-time", IF(R75&lt;=3, "Rising Star", IF(R75&lt;10, "Established", "Elites")))</f>
        <v>Rising Star</v>
      </c>
      <c r="T75">
        <f>IF(S75 = "First-time",1,0)</f>
        <v>0</v>
      </c>
      <c r="U75">
        <f>IF(S75 = "Rising Star",1,0)</f>
        <v>1</v>
      </c>
      <c r="V75">
        <f>IF(S75 = "Established",1,0)</f>
        <v>0</v>
      </c>
      <c r="W75">
        <f>IF(S75 = "Elites",1,0)</f>
        <v>0</v>
      </c>
      <c r="X75" t="s">
        <v>86</v>
      </c>
      <c r="Y75" t="str">
        <f>IF(X75="","-",TRIM(LEFT(X75,FIND(",",X75&amp;",")-1)))</f>
        <v>New York City</v>
      </c>
      <c r="Z75" t="s">
        <v>2011</v>
      </c>
      <c r="AA75" t="s">
        <v>32</v>
      </c>
    </row>
    <row r="76" spans="1:27" ht="15" customHeight="1" x14ac:dyDescent="0.3">
      <c r="A76">
        <v>75</v>
      </c>
      <c r="B76" t="s">
        <v>13811</v>
      </c>
      <c r="C76" t="s">
        <v>13812</v>
      </c>
      <c r="D76" t="s">
        <v>13813</v>
      </c>
      <c r="E76" t="s">
        <v>337</v>
      </c>
      <c r="F76" s="5">
        <f>_xlfn.TEXTBEFORE(E76, " ") * 1000000</f>
        <v>6700000</v>
      </c>
      <c r="G76">
        <v>4233.6743999999999</v>
      </c>
      <c r="H76" t="s">
        <v>727</v>
      </c>
      <c r="I76">
        <v>36</v>
      </c>
      <c r="J76">
        <f>IF(I76="",0,I76)</f>
        <v>36</v>
      </c>
      <c r="K76">
        <v>2</v>
      </c>
      <c r="L76">
        <f>I76-K76</f>
        <v>34</v>
      </c>
      <c r="M76" t="str">
        <f>IF(I76&lt;100,"small",IF(I76&lt;500,"medium","large"))</f>
        <v>small</v>
      </c>
      <c r="N76">
        <f>IF(M76="small",1,0)</f>
        <v>1</v>
      </c>
      <c r="O76">
        <f>IF(N76="medium",1,0)</f>
        <v>0</v>
      </c>
      <c r="P76">
        <f>IF(O76="large",1,0)</f>
        <v>0</v>
      </c>
      <c r="Q76">
        <v>2012</v>
      </c>
      <c r="R76">
        <v>1</v>
      </c>
      <c r="S76" t="str">
        <f>IF(R76=1, "First-time", IF(R76&lt;=3, "Rising Star", IF(R76&lt;10, "Established", "Elites")))</f>
        <v>First-time</v>
      </c>
      <c r="T76">
        <f>IF(S76 = "First-time",1,0)</f>
        <v>1</v>
      </c>
      <c r="U76">
        <f>IF(S76 = "Rising Star",1,0)</f>
        <v>0</v>
      </c>
      <c r="V76">
        <f>IF(S76 = "Established",1,0)</f>
        <v>0</v>
      </c>
      <c r="W76">
        <f>IF(S76 = "Elites",1,0)</f>
        <v>0</v>
      </c>
      <c r="X76" t="s">
        <v>689</v>
      </c>
      <c r="Y76" t="str">
        <f>IF(X76="","-",TRIM(LEFT(X76,FIND(",",X76&amp;",")-1)))</f>
        <v>Miami</v>
      </c>
      <c r="Z76" t="s">
        <v>689</v>
      </c>
      <c r="AA76" t="s">
        <v>10</v>
      </c>
    </row>
    <row r="77" spans="1:27" ht="15" customHeight="1" x14ac:dyDescent="0.3">
      <c r="A77">
        <v>76</v>
      </c>
      <c r="B77" t="s">
        <v>16401</v>
      </c>
      <c r="C77" t="s">
        <v>16402</v>
      </c>
      <c r="D77" t="s">
        <v>16403</v>
      </c>
      <c r="E77" t="s">
        <v>3006</v>
      </c>
      <c r="F77" s="5">
        <f>_xlfn.TEXTBEFORE(E77, " ") * 1000000</f>
        <v>10000000</v>
      </c>
      <c r="G77">
        <v>4207.8615</v>
      </c>
      <c r="H77" t="s">
        <v>353</v>
      </c>
      <c r="I77">
        <v>35</v>
      </c>
      <c r="J77">
        <f>IF(I77="",0,I77)</f>
        <v>35</v>
      </c>
      <c r="K77">
        <v>2</v>
      </c>
      <c r="L77">
        <f>I77-K77</f>
        <v>33</v>
      </c>
      <c r="M77" t="str">
        <f>IF(I77&lt;100,"small",IF(I77&lt;500,"medium","large"))</f>
        <v>small</v>
      </c>
      <c r="N77">
        <f>IF(M77="small",1,0)</f>
        <v>1</v>
      </c>
      <c r="O77">
        <f>IF(N77="medium",1,0)</f>
        <v>0</v>
      </c>
      <c r="P77">
        <f>IF(O77="large",1,0)</f>
        <v>0</v>
      </c>
      <c r="Q77">
        <v>2014</v>
      </c>
      <c r="R77">
        <v>1</v>
      </c>
      <c r="S77" t="str">
        <f>IF(R77=1, "First-time", IF(R77&lt;=3, "Rising Star", IF(R77&lt;10, "Established", "Elites")))</f>
        <v>First-time</v>
      </c>
      <c r="T77">
        <f>IF(S77 = "First-time",1,0)</f>
        <v>1</v>
      </c>
      <c r="U77">
        <f>IF(S77 = "Rising Star",1,0)</f>
        <v>0</v>
      </c>
      <c r="V77">
        <f>IF(S77 = "Established",1,0)</f>
        <v>0</v>
      </c>
      <c r="W77">
        <f>IF(S77 = "Elites",1,0)</f>
        <v>0</v>
      </c>
      <c r="X77" t="s">
        <v>99</v>
      </c>
      <c r="Y77" t="str">
        <f>IF(X77="","-",TRIM(LEFT(X77,FIND(",",X77&amp;",")-1)))</f>
        <v>-</v>
      </c>
      <c r="Z77" t="s">
        <v>1992</v>
      </c>
      <c r="AA77" t="s">
        <v>22</v>
      </c>
    </row>
    <row r="78" spans="1:27" ht="15" customHeight="1" x14ac:dyDescent="0.3">
      <c r="A78">
        <v>77</v>
      </c>
      <c r="B78" t="s">
        <v>17341</v>
      </c>
      <c r="C78" t="s">
        <v>17342</v>
      </c>
      <c r="D78" t="s">
        <v>17343</v>
      </c>
      <c r="E78" t="s">
        <v>3689</v>
      </c>
      <c r="F78" s="5">
        <f>_xlfn.TEXTBEFORE(E78, " ") * 1000000</f>
        <v>8199999.9999999991</v>
      </c>
      <c r="G78">
        <v>4138.1126000000004</v>
      </c>
      <c r="H78" t="s">
        <v>153</v>
      </c>
      <c r="I78">
        <v>78</v>
      </c>
      <c r="J78">
        <f>IF(I78="",0,I78)</f>
        <v>78</v>
      </c>
      <c r="K78">
        <v>11</v>
      </c>
      <c r="L78">
        <f>I78-K78</f>
        <v>67</v>
      </c>
      <c r="M78" t="str">
        <f>IF(I78&lt;100,"small",IF(I78&lt;500,"medium","large"))</f>
        <v>small</v>
      </c>
      <c r="N78">
        <f>IF(M78="small",1,0)</f>
        <v>1</v>
      </c>
      <c r="O78">
        <f>IF(N78="medium",1,0)</f>
        <v>0</v>
      </c>
      <c r="P78">
        <f>IF(O78="large",1,0)</f>
        <v>0</v>
      </c>
      <c r="Q78">
        <v>2015</v>
      </c>
      <c r="R78">
        <v>1</v>
      </c>
      <c r="S78" t="str">
        <f>IF(R78=1, "First-time", IF(R78&lt;=3, "Rising Star", IF(R78&lt;10, "Established", "Elites")))</f>
        <v>First-time</v>
      </c>
      <c r="T78">
        <f>IF(S78 = "First-time",1,0)</f>
        <v>1</v>
      </c>
      <c r="U78">
        <f>IF(S78 = "Rising Star",1,0)</f>
        <v>0</v>
      </c>
      <c r="V78">
        <f>IF(S78 = "Established",1,0)</f>
        <v>0</v>
      </c>
      <c r="W78">
        <f>IF(S78 = "Elites",1,0)</f>
        <v>0</v>
      </c>
      <c r="X78" t="s">
        <v>99</v>
      </c>
      <c r="Y78" t="str">
        <f>IF(X78="","-",TRIM(LEFT(X78,FIND(",",X78&amp;",")-1)))</f>
        <v>-</v>
      </c>
      <c r="Z78" t="s">
        <v>17344</v>
      </c>
      <c r="AA78" t="s">
        <v>39</v>
      </c>
    </row>
    <row r="79" spans="1:27" ht="15" customHeight="1" x14ac:dyDescent="0.3">
      <c r="A79">
        <v>78</v>
      </c>
      <c r="B79" t="s">
        <v>3551</v>
      </c>
      <c r="C79" t="s">
        <v>3552</v>
      </c>
      <c r="D79" t="s">
        <v>3553</v>
      </c>
      <c r="E79" t="s">
        <v>2403</v>
      </c>
      <c r="F79" s="5">
        <f>_xlfn.TEXTBEFORE(E79, " ") * 1000000</f>
        <v>4300000</v>
      </c>
      <c r="G79">
        <v>4090.7424000000001</v>
      </c>
      <c r="H79" t="s">
        <v>751</v>
      </c>
      <c r="I79">
        <v>14</v>
      </c>
      <c r="J79">
        <f>IF(I79="",0,I79)</f>
        <v>14</v>
      </c>
      <c r="K79">
        <v>1</v>
      </c>
      <c r="L79">
        <f>I79-K79</f>
        <v>13</v>
      </c>
      <c r="M79" t="str">
        <f>IF(I79&lt;100,"small",IF(I79&lt;500,"medium","large"))</f>
        <v>small</v>
      </c>
      <c r="N79">
        <f>IF(M79="small",1,0)</f>
        <v>1</v>
      </c>
      <c r="O79">
        <f>IF(N79="medium",1,0)</f>
        <v>0</v>
      </c>
      <c r="P79">
        <f>IF(O79="large",1,0)</f>
        <v>0</v>
      </c>
      <c r="Q79">
        <v>2000</v>
      </c>
      <c r="R79">
        <v>1</v>
      </c>
      <c r="S79" t="str">
        <f>IF(R79=1, "First-time", IF(R79&lt;=3, "Rising Star", IF(R79&lt;10, "Established", "Elites")))</f>
        <v>First-time</v>
      </c>
      <c r="T79">
        <f>IF(S79 = "First-time",1,0)</f>
        <v>1</v>
      </c>
      <c r="U79">
        <f>IF(S79 = "Rising Star",1,0)</f>
        <v>0</v>
      </c>
      <c r="V79">
        <f>IF(S79 = "Established",1,0)</f>
        <v>0</v>
      </c>
      <c r="W79">
        <f>IF(S79 = "Elites",1,0)</f>
        <v>0</v>
      </c>
      <c r="X79" t="s">
        <v>427</v>
      </c>
      <c r="Y79" t="str">
        <f>IF(X79="","-",TRIM(LEFT(X79,FIND(",",X79&amp;",")-1)))</f>
        <v>Washington</v>
      </c>
      <c r="Z79" t="s">
        <v>752</v>
      </c>
      <c r="AA79" t="s">
        <v>21</v>
      </c>
    </row>
    <row r="80" spans="1:27" ht="15" customHeight="1" x14ac:dyDescent="0.3">
      <c r="A80">
        <v>79</v>
      </c>
      <c r="B80" t="s">
        <v>4480</v>
      </c>
      <c r="C80" t="s">
        <v>4481</v>
      </c>
      <c r="D80" t="s">
        <v>4482</v>
      </c>
      <c r="E80" t="s">
        <v>992</v>
      </c>
      <c r="F80" s="5">
        <f>_xlfn.TEXTBEFORE(E80, " ") * 1000000</f>
        <v>7200000</v>
      </c>
      <c r="G80">
        <v>4089.6556999999998</v>
      </c>
      <c r="H80" t="s">
        <v>118</v>
      </c>
      <c r="I80">
        <v>40</v>
      </c>
      <c r="J80">
        <f>IF(I80="",0,I80)</f>
        <v>40</v>
      </c>
      <c r="K80">
        <v>6</v>
      </c>
      <c r="L80">
        <f>I80-K80</f>
        <v>34</v>
      </c>
      <c r="M80" t="str">
        <f>IF(I80&lt;100,"small",IF(I80&lt;500,"medium","large"))</f>
        <v>small</v>
      </c>
      <c r="N80">
        <f>IF(M80="small",1,0)</f>
        <v>1</v>
      </c>
      <c r="O80">
        <f>IF(N80="medium",1,0)</f>
        <v>0</v>
      </c>
      <c r="P80">
        <f>IF(O80="large",1,0)</f>
        <v>0</v>
      </c>
      <c r="Q80">
        <v>2002</v>
      </c>
      <c r="R80">
        <v>1</v>
      </c>
      <c r="S80" t="str">
        <f>IF(R80=1, "First-time", IF(R80&lt;=3, "Rising Star", IF(R80&lt;10, "Established", "Elites")))</f>
        <v>First-time</v>
      </c>
      <c r="T80">
        <f>IF(S80 = "First-time",1,0)</f>
        <v>1</v>
      </c>
      <c r="U80">
        <f>IF(S80 = "Rising Star",1,0)</f>
        <v>0</v>
      </c>
      <c r="V80">
        <f>IF(S80 = "Established",1,0)</f>
        <v>0</v>
      </c>
      <c r="W80">
        <f>IF(S80 = "Elites",1,0)</f>
        <v>0</v>
      </c>
      <c r="X80" t="s">
        <v>99</v>
      </c>
      <c r="Y80" t="str">
        <f>IF(X80="","-",TRIM(LEFT(X80,FIND(",",X80&amp;",")-1)))</f>
        <v>-</v>
      </c>
      <c r="Z80" t="s">
        <v>4483</v>
      </c>
      <c r="AA80" t="s">
        <v>23</v>
      </c>
    </row>
    <row r="81" spans="1:27" ht="15" customHeight="1" x14ac:dyDescent="0.3">
      <c r="A81">
        <v>80</v>
      </c>
      <c r="B81" t="s">
        <v>17241</v>
      </c>
      <c r="C81" t="s">
        <v>17242</v>
      </c>
      <c r="D81" t="s">
        <v>17243</v>
      </c>
      <c r="E81" t="s">
        <v>2898</v>
      </c>
      <c r="F81" s="5">
        <f>_xlfn.TEXTBEFORE(E81, " ") * 1000000</f>
        <v>4700000</v>
      </c>
      <c r="G81">
        <v>4088.0160000000001</v>
      </c>
      <c r="H81" t="s">
        <v>174</v>
      </c>
      <c r="I81">
        <v>12</v>
      </c>
      <c r="J81">
        <f>IF(I81="",0,I81)</f>
        <v>12</v>
      </c>
      <c r="K81">
        <v>2</v>
      </c>
      <c r="L81">
        <f>I81-K81</f>
        <v>10</v>
      </c>
      <c r="M81" t="str">
        <f>IF(I81&lt;100,"small",IF(I81&lt;500,"medium","large"))</f>
        <v>small</v>
      </c>
      <c r="N81">
        <f>IF(M81="small",1,0)</f>
        <v>1</v>
      </c>
      <c r="O81">
        <f>IF(N81="medium",1,0)</f>
        <v>0</v>
      </c>
      <c r="P81">
        <f>IF(O81="large",1,0)</f>
        <v>0</v>
      </c>
      <c r="Q81">
        <v>2015</v>
      </c>
      <c r="R81">
        <v>1</v>
      </c>
      <c r="S81" t="str">
        <f>IF(R81=1, "First-time", IF(R81&lt;=3, "Rising Star", IF(R81&lt;10, "Established", "Elites")))</f>
        <v>First-time</v>
      </c>
      <c r="T81">
        <f>IF(S81 = "First-time",1,0)</f>
        <v>1</v>
      </c>
      <c r="U81">
        <f>IF(S81 = "Rising Star",1,0)</f>
        <v>0</v>
      </c>
      <c r="V81">
        <f>IF(S81 = "Established",1,0)</f>
        <v>0</v>
      </c>
      <c r="W81">
        <f>IF(S81 = "Elites",1,0)</f>
        <v>0</v>
      </c>
      <c r="X81" t="s">
        <v>3805</v>
      </c>
      <c r="Y81" t="str">
        <f>IF(X81="","-",TRIM(LEFT(X81,FIND(",",X81&amp;",")-1)))</f>
        <v>Provo-Orem</v>
      </c>
      <c r="Z81" t="s">
        <v>6069</v>
      </c>
      <c r="AA81" t="s">
        <v>46</v>
      </c>
    </row>
    <row r="82" spans="1:27" ht="15" customHeight="1" x14ac:dyDescent="0.3">
      <c r="A82">
        <v>81</v>
      </c>
      <c r="B82" t="s">
        <v>16408</v>
      </c>
      <c r="C82" t="s">
        <v>16409</v>
      </c>
      <c r="D82" t="s">
        <v>16410</v>
      </c>
      <c r="E82" t="s">
        <v>2952</v>
      </c>
      <c r="F82" s="5">
        <f>_xlfn.TEXTBEFORE(E82, " ") * 1000000</f>
        <v>16300000</v>
      </c>
      <c r="G82">
        <v>4035.1824999999999</v>
      </c>
      <c r="H82" t="s">
        <v>353</v>
      </c>
      <c r="I82">
        <v>38</v>
      </c>
      <c r="J82">
        <f>IF(I82="",0,I82)</f>
        <v>38</v>
      </c>
      <c r="K82">
        <v>8</v>
      </c>
      <c r="L82">
        <f>I82-K82</f>
        <v>30</v>
      </c>
      <c r="M82" t="str">
        <f>IF(I82&lt;100,"small",IF(I82&lt;500,"medium","large"))</f>
        <v>small</v>
      </c>
      <c r="N82">
        <f>IF(M82="small",1,0)</f>
        <v>1</v>
      </c>
      <c r="O82">
        <f>IF(N82="medium",1,0)</f>
        <v>0</v>
      </c>
      <c r="P82">
        <f>IF(O82="large",1,0)</f>
        <v>0</v>
      </c>
      <c r="Q82">
        <v>2014</v>
      </c>
      <c r="R82">
        <v>1</v>
      </c>
      <c r="S82" t="str">
        <f>IF(R82=1, "First-time", IF(R82&lt;=3, "Rising Star", IF(R82&lt;10, "Established", "Elites")))</f>
        <v>First-time</v>
      </c>
      <c r="T82">
        <f>IF(S82 = "First-time",1,0)</f>
        <v>1</v>
      </c>
      <c r="U82">
        <f>IF(S82 = "Rising Star",1,0)</f>
        <v>0</v>
      </c>
      <c r="V82">
        <f>IF(S82 = "Established",1,0)</f>
        <v>0</v>
      </c>
      <c r="W82">
        <f>IF(S82 = "Elites",1,0)</f>
        <v>0</v>
      </c>
      <c r="X82" t="s">
        <v>93</v>
      </c>
      <c r="Y82" t="str">
        <f>IF(X82="","-",TRIM(LEFT(X82,FIND(",",X82&amp;",")-1)))</f>
        <v>Baltimore</v>
      </c>
      <c r="Z82" t="s">
        <v>8683</v>
      </c>
      <c r="AA82" t="s">
        <v>21</v>
      </c>
    </row>
    <row r="83" spans="1:27" ht="15" customHeight="1" x14ac:dyDescent="0.3">
      <c r="A83">
        <v>82</v>
      </c>
      <c r="B83" t="s">
        <v>17520</v>
      </c>
      <c r="C83" t="s">
        <v>17521</v>
      </c>
      <c r="D83" t="s">
        <v>17522</v>
      </c>
      <c r="E83" t="s">
        <v>17523</v>
      </c>
      <c r="F83" s="5">
        <f>_xlfn.TEXTBEFORE(E83, " ") * 1000000</f>
        <v>54400000</v>
      </c>
      <c r="G83">
        <v>3839.8420000000001</v>
      </c>
      <c r="H83" t="s">
        <v>153</v>
      </c>
      <c r="I83">
        <v>50</v>
      </c>
      <c r="J83">
        <f>IF(I83="",0,I83)</f>
        <v>50</v>
      </c>
      <c r="K83">
        <v>4</v>
      </c>
      <c r="L83">
        <f>I83-K83</f>
        <v>46</v>
      </c>
      <c r="M83" t="str">
        <f>IF(I83&lt;100,"small",IF(I83&lt;500,"medium","large"))</f>
        <v>small</v>
      </c>
      <c r="N83">
        <f>IF(M83="small",1,0)</f>
        <v>1</v>
      </c>
      <c r="O83">
        <f>IF(N83="medium",1,0)</f>
        <v>0</v>
      </c>
      <c r="P83">
        <f>IF(O83="large",1,0)</f>
        <v>0</v>
      </c>
      <c r="Q83">
        <v>2015</v>
      </c>
      <c r="R83">
        <v>1</v>
      </c>
      <c r="S83" t="str">
        <f>IF(R83=1, "First-time", IF(R83&lt;=3, "Rising Star", IF(R83&lt;10, "Established", "Elites")))</f>
        <v>First-time</v>
      </c>
      <c r="T83">
        <f>IF(S83 = "First-time",1,0)</f>
        <v>1</v>
      </c>
      <c r="U83">
        <f>IF(S83 = "Rising Star",1,0)</f>
        <v>0</v>
      </c>
      <c r="V83">
        <f>IF(S83 = "Established",1,0)</f>
        <v>0</v>
      </c>
      <c r="W83">
        <f>IF(S83 = "Elites",1,0)</f>
        <v>0</v>
      </c>
      <c r="X83" t="s">
        <v>168</v>
      </c>
      <c r="Y83" t="str">
        <f>IF(X83="","-",TRIM(LEFT(X83,FIND(",",X83&amp;",")-1)))</f>
        <v>Kansas City</v>
      </c>
      <c r="Z83" t="s">
        <v>1904</v>
      </c>
      <c r="AA83" t="s">
        <v>17</v>
      </c>
    </row>
    <row r="84" spans="1:27" ht="15" customHeight="1" x14ac:dyDescent="0.3">
      <c r="A84">
        <v>83</v>
      </c>
      <c r="B84" t="s">
        <v>13012</v>
      </c>
      <c r="C84" t="s">
        <v>13013</v>
      </c>
      <c r="D84" t="s">
        <v>13014</v>
      </c>
      <c r="E84" t="s">
        <v>1875</v>
      </c>
      <c r="F84" s="5">
        <f>_xlfn.TEXTBEFORE(E84, " ") * 1000000</f>
        <v>5100000</v>
      </c>
      <c r="G84">
        <v>3778.5391</v>
      </c>
      <c r="H84" t="s">
        <v>779</v>
      </c>
      <c r="I84">
        <v>50</v>
      </c>
      <c r="J84">
        <f>IF(I84="",0,I84)</f>
        <v>50</v>
      </c>
      <c r="K84">
        <v>15</v>
      </c>
      <c r="L84">
        <f>I84-K84</f>
        <v>35</v>
      </c>
      <c r="M84" t="str">
        <f>IF(I84&lt;100,"small",IF(I84&lt;500,"medium","large"))</f>
        <v>small</v>
      </c>
      <c r="N84">
        <f>IF(M84="small",1,0)</f>
        <v>1</v>
      </c>
      <c r="O84">
        <f>IF(N84="medium",1,0)</f>
        <v>0</v>
      </c>
      <c r="P84">
        <f>IF(O84="large",1,0)</f>
        <v>0</v>
      </c>
      <c r="Q84">
        <v>2012</v>
      </c>
      <c r="R84">
        <v>2</v>
      </c>
      <c r="S84" t="str">
        <f>IF(R84=1, "First-time", IF(R84&lt;=3, "Rising Star", IF(R84&lt;10, "Established", "Elites")))</f>
        <v>Rising Star</v>
      </c>
      <c r="T84">
        <f>IF(S84 = "First-time",1,0)</f>
        <v>0</v>
      </c>
      <c r="U84">
        <f>IF(S84 = "Rising Star",1,0)</f>
        <v>1</v>
      </c>
      <c r="V84">
        <f>IF(S84 = "Established",1,0)</f>
        <v>0</v>
      </c>
      <c r="W84">
        <f>IF(S84 = "Elites",1,0)</f>
        <v>0</v>
      </c>
      <c r="X84" t="s">
        <v>130</v>
      </c>
      <c r="Y84" t="str">
        <f>IF(X84="","-",TRIM(LEFT(X84,FIND(",",X84&amp;",")-1)))</f>
        <v>Dallas</v>
      </c>
      <c r="Z84" t="s">
        <v>2575</v>
      </c>
      <c r="AA84" t="s">
        <v>45</v>
      </c>
    </row>
    <row r="85" spans="1:27" ht="15" customHeight="1" x14ac:dyDescent="0.3">
      <c r="A85">
        <v>83</v>
      </c>
      <c r="B85" t="s">
        <v>15436</v>
      </c>
      <c r="C85" t="s">
        <v>15437</v>
      </c>
      <c r="D85" t="s">
        <v>15438</v>
      </c>
      <c r="E85" t="s">
        <v>10305</v>
      </c>
      <c r="F85" s="5">
        <f>_xlfn.TEXTBEFORE(E85, " ") * 1000000</f>
        <v>25800000</v>
      </c>
      <c r="G85">
        <v>3775.1386000000002</v>
      </c>
      <c r="H85" t="s">
        <v>118</v>
      </c>
      <c r="I85">
        <v>25</v>
      </c>
      <c r="J85">
        <f>IF(I85="",0,I85)</f>
        <v>25</v>
      </c>
      <c r="K85">
        <v>3</v>
      </c>
      <c r="L85">
        <f>I85-K85</f>
        <v>22</v>
      </c>
      <c r="M85" t="str">
        <f>IF(I85&lt;100,"small",IF(I85&lt;500,"medium","large"))</f>
        <v>small</v>
      </c>
      <c r="N85">
        <f>IF(M85="small",1,0)</f>
        <v>1</v>
      </c>
      <c r="O85">
        <f>IF(N85="medium",1,0)</f>
        <v>0</v>
      </c>
      <c r="P85">
        <f>IF(O85="large",1,0)</f>
        <v>0</v>
      </c>
      <c r="Q85">
        <v>2013</v>
      </c>
      <c r="R85">
        <v>1</v>
      </c>
      <c r="S85" t="str">
        <f>IF(R85=1, "First-time", IF(R85&lt;=3, "Rising Star", IF(R85&lt;10, "Established", "Elites")))</f>
        <v>First-time</v>
      </c>
      <c r="T85">
        <f>IF(S85 = "First-time",1,0)</f>
        <v>1</v>
      </c>
      <c r="U85">
        <f>IF(S85 = "Rising Star",1,0)</f>
        <v>0</v>
      </c>
      <c r="V85">
        <f>IF(S85 = "Established",1,0)</f>
        <v>0</v>
      </c>
      <c r="W85">
        <f>IF(S85 = "Elites",1,0)</f>
        <v>0</v>
      </c>
      <c r="X85" t="s">
        <v>1396</v>
      </c>
      <c r="Y85" t="str">
        <f>IF(X85="","-",TRIM(LEFT(X85,FIND(",",X85&amp;",")-1)))</f>
        <v>San Francisco</v>
      </c>
      <c r="Z85" t="s">
        <v>5916</v>
      </c>
      <c r="AA85" t="s">
        <v>5</v>
      </c>
    </row>
    <row r="86" spans="1:27" ht="15" customHeight="1" x14ac:dyDescent="0.3">
      <c r="A86">
        <v>84</v>
      </c>
      <c r="B86" t="s">
        <v>15802</v>
      </c>
      <c r="C86" t="s">
        <v>15803</v>
      </c>
      <c r="D86" t="s">
        <v>15804</v>
      </c>
      <c r="E86" t="s">
        <v>2808</v>
      </c>
      <c r="F86" s="5">
        <f>_xlfn.TEXTBEFORE(E86, " ") * 1000000</f>
        <v>9000000</v>
      </c>
      <c r="G86">
        <v>3727.5346</v>
      </c>
      <c r="H86" t="s">
        <v>803</v>
      </c>
      <c r="I86">
        <v>13</v>
      </c>
      <c r="J86">
        <f>IF(I86="",0,I86)</f>
        <v>13</v>
      </c>
      <c r="K86">
        <v>10</v>
      </c>
      <c r="L86">
        <f>I86-K86</f>
        <v>3</v>
      </c>
      <c r="M86" t="str">
        <f>IF(I86&lt;100,"small",IF(I86&lt;500,"medium","large"))</f>
        <v>small</v>
      </c>
      <c r="N86">
        <f>IF(M86="small",1,0)</f>
        <v>1</v>
      </c>
      <c r="O86">
        <f>IF(N86="medium",1,0)</f>
        <v>0</v>
      </c>
      <c r="P86">
        <f>IF(O86="large",1,0)</f>
        <v>0</v>
      </c>
      <c r="Q86">
        <v>2014</v>
      </c>
      <c r="R86">
        <v>2</v>
      </c>
      <c r="S86" t="str">
        <f>IF(R86=1, "First-time", IF(R86&lt;=3, "Rising Star", IF(R86&lt;10, "Established", "Elites")))</f>
        <v>Rising Star</v>
      </c>
      <c r="T86">
        <f>IF(S86 = "First-time",1,0)</f>
        <v>0</v>
      </c>
      <c r="U86">
        <f>IF(S86 = "Rising Star",1,0)</f>
        <v>1</v>
      </c>
      <c r="V86">
        <f>IF(S86 = "Established",1,0)</f>
        <v>0</v>
      </c>
      <c r="W86">
        <f>IF(S86 = "Elites",1,0)</f>
        <v>0</v>
      </c>
      <c r="X86" t="s">
        <v>3805</v>
      </c>
      <c r="Y86" t="str">
        <f>IF(X86="","-",TRIM(LEFT(X86,FIND(",",X86&amp;",")-1)))</f>
        <v>Provo-Orem</v>
      </c>
      <c r="Z86" t="s">
        <v>4781</v>
      </c>
      <c r="AA86" t="s">
        <v>46</v>
      </c>
    </row>
    <row r="87" spans="1:27" ht="15" customHeight="1" x14ac:dyDescent="0.3">
      <c r="A87">
        <v>85</v>
      </c>
      <c r="B87" t="s">
        <v>17731</v>
      </c>
      <c r="C87" t="s">
        <v>17732</v>
      </c>
      <c r="D87" t="s">
        <v>17733</v>
      </c>
      <c r="E87" t="s">
        <v>2808</v>
      </c>
      <c r="F87" s="5">
        <f>_xlfn.TEXTBEFORE(E87, " ") * 1000000</f>
        <v>9000000</v>
      </c>
      <c r="G87">
        <v>3692.3510000000001</v>
      </c>
      <c r="H87" t="s">
        <v>129</v>
      </c>
      <c r="I87">
        <v>19</v>
      </c>
      <c r="J87">
        <f>IF(I87="",0,I87)</f>
        <v>19</v>
      </c>
      <c r="K87">
        <v>3</v>
      </c>
      <c r="L87">
        <f>I87-K87</f>
        <v>16</v>
      </c>
      <c r="M87" t="str">
        <f>IF(I87&lt;100,"small",IF(I87&lt;500,"medium","large"))</f>
        <v>small</v>
      </c>
      <c r="N87">
        <f>IF(M87="small",1,0)</f>
        <v>1</v>
      </c>
      <c r="O87">
        <f>IF(N87="medium",1,0)</f>
        <v>0</v>
      </c>
      <c r="P87">
        <f>IF(O87="large",1,0)</f>
        <v>0</v>
      </c>
      <c r="Q87">
        <v>2015</v>
      </c>
      <c r="R87">
        <v>1</v>
      </c>
      <c r="S87" t="str">
        <f>IF(R87=1, "First-time", IF(R87&lt;=3, "Rising Star", IF(R87&lt;10, "Established", "Elites")))</f>
        <v>First-time</v>
      </c>
      <c r="T87">
        <f>IF(S87 = "First-time",1,0)</f>
        <v>1</v>
      </c>
      <c r="U87">
        <f>IF(S87 = "Rising Star",1,0)</f>
        <v>0</v>
      </c>
      <c r="V87">
        <f>IF(S87 = "Established",1,0)</f>
        <v>0</v>
      </c>
      <c r="W87">
        <f>IF(S87 = "Elites",1,0)</f>
        <v>0</v>
      </c>
      <c r="X87" t="s">
        <v>272</v>
      </c>
      <c r="Y87" t="str">
        <f>IF(X87="","-",TRIM(LEFT(X87,FIND(",",X87&amp;",")-1)))</f>
        <v>Phoenix</v>
      </c>
      <c r="Z87" t="s">
        <v>272</v>
      </c>
      <c r="AA87" t="s">
        <v>4</v>
      </c>
    </row>
    <row r="88" spans="1:27" ht="15" customHeight="1" x14ac:dyDescent="0.3">
      <c r="A88">
        <v>86</v>
      </c>
      <c r="B88" t="s">
        <v>17267</v>
      </c>
      <c r="C88" t="s">
        <v>17268</v>
      </c>
      <c r="D88" t="s">
        <v>17269</v>
      </c>
      <c r="E88" t="s">
        <v>1103</v>
      </c>
      <c r="F88" s="5">
        <f>_xlfn.TEXTBEFORE(E88, " ") * 1000000</f>
        <v>4500000</v>
      </c>
      <c r="G88">
        <v>3683.6824000000001</v>
      </c>
      <c r="H88" t="s">
        <v>85</v>
      </c>
      <c r="I88">
        <v>463</v>
      </c>
      <c r="J88">
        <f>IF(I88="",0,I88)</f>
        <v>463</v>
      </c>
      <c r="K88">
        <v>22</v>
      </c>
      <c r="L88">
        <f>I88-K88</f>
        <v>441</v>
      </c>
      <c r="M88" t="str">
        <f>IF(I88&lt;100,"small",IF(I88&lt;500,"medium","large"))</f>
        <v>medium</v>
      </c>
      <c r="N88">
        <f>IF(M88="small",1,0)</f>
        <v>0</v>
      </c>
      <c r="O88">
        <f>IF(N88="medium",1,0)</f>
        <v>0</v>
      </c>
      <c r="P88">
        <f>IF(O88="large",1,0)</f>
        <v>0</v>
      </c>
      <c r="Q88">
        <v>2015</v>
      </c>
      <c r="R88">
        <v>1</v>
      </c>
      <c r="S88" t="str">
        <f>IF(R88=1, "First-time", IF(R88&lt;=3, "Rising Star", IF(R88&lt;10, "Established", "Elites")))</f>
        <v>First-time</v>
      </c>
      <c r="T88">
        <f>IF(S88 = "First-time",1,0)</f>
        <v>1</v>
      </c>
      <c r="U88">
        <f>IF(S88 = "Rising Star",1,0)</f>
        <v>0</v>
      </c>
      <c r="V88">
        <f>IF(S88 = "Established",1,0)</f>
        <v>0</v>
      </c>
      <c r="W88">
        <f>IF(S88 = "Elites",1,0)</f>
        <v>0</v>
      </c>
      <c r="X88" t="s">
        <v>838</v>
      </c>
      <c r="Y88" t="str">
        <f>IF(X88="","-",TRIM(LEFT(X88,FIND(",",X88&amp;",")-1)))</f>
        <v>Austin</v>
      </c>
      <c r="Z88" t="s">
        <v>838</v>
      </c>
      <c r="AA88" t="s">
        <v>45</v>
      </c>
    </row>
    <row r="89" spans="1:27" ht="15" customHeight="1" x14ac:dyDescent="0.3">
      <c r="A89">
        <v>87</v>
      </c>
      <c r="B89" t="s">
        <v>13977</v>
      </c>
      <c r="C89" t="s">
        <v>13978</v>
      </c>
      <c r="D89" t="s">
        <v>13979</v>
      </c>
      <c r="E89" t="s">
        <v>11600</v>
      </c>
      <c r="F89" s="5">
        <f>_xlfn.TEXTBEFORE(E89, " ") * 1000000</f>
        <v>104100000</v>
      </c>
      <c r="G89">
        <v>3665.0612000000001</v>
      </c>
      <c r="H89" t="s">
        <v>174</v>
      </c>
      <c r="I89">
        <v>1200</v>
      </c>
      <c r="J89">
        <f>IF(I89="",0,I89)</f>
        <v>1200</v>
      </c>
      <c r="K89">
        <v>30</v>
      </c>
      <c r="L89">
        <f>I89-K89</f>
        <v>1170</v>
      </c>
      <c r="M89" t="str">
        <f>IF(I89&lt;100,"small",IF(I89&lt;500,"medium","large"))</f>
        <v>large</v>
      </c>
      <c r="N89">
        <f>IF(M89="small",1,0)</f>
        <v>0</v>
      </c>
      <c r="O89">
        <f>IF(N89="medium",1,0)</f>
        <v>0</v>
      </c>
      <c r="P89">
        <f>IF(O89="large",1,0)</f>
        <v>0</v>
      </c>
      <c r="Q89">
        <v>2012</v>
      </c>
      <c r="R89">
        <v>2</v>
      </c>
      <c r="S89" t="str">
        <f>IF(R89=1, "First-time", IF(R89&lt;=3, "Rising Star", IF(R89&lt;10, "Established", "Elites")))</f>
        <v>Rising Star</v>
      </c>
      <c r="T89">
        <f>IF(S89 = "First-time",1,0)</f>
        <v>0</v>
      </c>
      <c r="U89">
        <f>IF(S89 = "Rising Star",1,0)</f>
        <v>1</v>
      </c>
      <c r="V89">
        <f>IF(S89 = "Established",1,0)</f>
        <v>0</v>
      </c>
      <c r="W89">
        <f>IF(S89 = "Elites",1,0)</f>
        <v>0</v>
      </c>
      <c r="X89" t="s">
        <v>1396</v>
      </c>
      <c r="Y89" t="str">
        <f>IF(X89="","-",TRIM(LEFT(X89,FIND(",",X89&amp;",")-1)))</f>
        <v>San Francisco</v>
      </c>
      <c r="Z89" t="s">
        <v>1396</v>
      </c>
      <c r="AA89" t="s">
        <v>5</v>
      </c>
    </row>
    <row r="90" spans="1:27" ht="15" customHeight="1" x14ac:dyDescent="0.3">
      <c r="A90">
        <v>88</v>
      </c>
      <c r="B90" t="s">
        <v>17659</v>
      </c>
      <c r="C90" t="s">
        <v>17660</v>
      </c>
      <c r="D90" t="s">
        <v>17661</v>
      </c>
      <c r="E90" t="s">
        <v>1147</v>
      </c>
      <c r="F90" s="5">
        <f>_xlfn.TEXTBEFORE(E90, " ") * 1000000</f>
        <v>3900000</v>
      </c>
      <c r="G90">
        <v>3623.0563000000002</v>
      </c>
      <c r="H90" t="s">
        <v>324</v>
      </c>
      <c r="I90">
        <v>25</v>
      </c>
      <c r="J90">
        <f>IF(I90="",0,I90)</f>
        <v>25</v>
      </c>
      <c r="K90">
        <v>3</v>
      </c>
      <c r="L90">
        <f>I90-K90</f>
        <v>22</v>
      </c>
      <c r="M90" t="str">
        <f>IF(I90&lt;100,"small",IF(I90&lt;500,"medium","large"))</f>
        <v>small</v>
      </c>
      <c r="N90">
        <f>IF(M90="small",1,0)</f>
        <v>1</v>
      </c>
      <c r="O90">
        <f>IF(N90="medium",1,0)</f>
        <v>0</v>
      </c>
      <c r="P90">
        <f>IF(O90="large",1,0)</f>
        <v>0</v>
      </c>
      <c r="Q90">
        <v>2015</v>
      </c>
      <c r="R90">
        <v>1</v>
      </c>
      <c r="S90" t="str">
        <f>IF(R90=1, "First-time", IF(R90&lt;=3, "Rising Star", IF(R90&lt;10, "Established", "Elites")))</f>
        <v>First-time</v>
      </c>
      <c r="T90">
        <f>IF(S90 = "First-time",1,0)</f>
        <v>1</v>
      </c>
      <c r="U90">
        <f>IF(S90 = "Rising Star",1,0)</f>
        <v>0</v>
      </c>
      <c r="V90">
        <f>IF(S90 = "Established",1,0)</f>
        <v>0</v>
      </c>
      <c r="W90">
        <f>IF(S90 = "Elites",1,0)</f>
        <v>0</v>
      </c>
      <c r="X90" t="s">
        <v>325</v>
      </c>
      <c r="Y90" t="str">
        <f>IF(X90="","-",TRIM(LEFT(X90,FIND(",",X90&amp;",")-1)))</f>
        <v>Los Angeles</v>
      </c>
      <c r="Z90" t="s">
        <v>10359</v>
      </c>
      <c r="AA90" t="s">
        <v>5</v>
      </c>
    </row>
    <row r="91" spans="1:27" ht="15" customHeight="1" x14ac:dyDescent="0.3">
      <c r="A91">
        <v>89</v>
      </c>
      <c r="B91" t="s">
        <v>17662</v>
      </c>
      <c r="C91" t="s">
        <v>17663</v>
      </c>
      <c r="D91" t="s">
        <v>17664</v>
      </c>
      <c r="E91" t="s">
        <v>4256</v>
      </c>
      <c r="F91" s="5">
        <f>_xlfn.TEXTBEFORE(E91, " ") * 1000000</f>
        <v>10400000</v>
      </c>
      <c r="G91">
        <v>3534.7662999999998</v>
      </c>
      <c r="H91" t="s">
        <v>1750</v>
      </c>
      <c r="I91">
        <v>178</v>
      </c>
      <c r="J91">
        <f>IF(I91="",0,I91)</f>
        <v>178</v>
      </c>
      <c r="K91">
        <v>11</v>
      </c>
      <c r="L91">
        <f>I91-K91</f>
        <v>167</v>
      </c>
      <c r="M91" t="str">
        <f>IF(I91&lt;100,"small",IF(I91&lt;500,"medium","large"))</f>
        <v>medium</v>
      </c>
      <c r="N91">
        <f>IF(M91="small",1,0)</f>
        <v>0</v>
      </c>
      <c r="O91">
        <f>IF(N91="medium",1,0)</f>
        <v>0</v>
      </c>
      <c r="P91">
        <f>IF(O91="large",1,0)</f>
        <v>0</v>
      </c>
      <c r="Q91">
        <v>2015</v>
      </c>
      <c r="R91">
        <v>2</v>
      </c>
      <c r="S91" t="str">
        <f>IF(R91=1, "First-time", IF(R91&lt;=3, "Rising Star", IF(R91&lt;10, "Established", "Elites")))</f>
        <v>Rising Star</v>
      </c>
      <c r="T91">
        <f>IF(S91 = "First-time",1,0)</f>
        <v>0</v>
      </c>
      <c r="U91">
        <f>IF(S91 = "Rising Star",1,0)</f>
        <v>1</v>
      </c>
      <c r="V91">
        <f>IF(S91 = "Established",1,0)</f>
        <v>0</v>
      </c>
      <c r="W91">
        <f>IF(S91 = "Elites",1,0)</f>
        <v>0</v>
      </c>
      <c r="X91" t="s">
        <v>3010</v>
      </c>
      <c r="Y91" t="str">
        <f>IF(X91="","-",TRIM(LEFT(X91,FIND(",",X91&amp;",")-1)))</f>
        <v>San Jose</v>
      </c>
      <c r="Z91" t="s">
        <v>3010</v>
      </c>
      <c r="AA91" t="s">
        <v>5</v>
      </c>
    </row>
    <row r="92" spans="1:27" ht="15" customHeight="1" x14ac:dyDescent="0.3">
      <c r="A92">
        <v>90</v>
      </c>
      <c r="B92" t="s">
        <v>15117</v>
      </c>
      <c r="C92" t="s">
        <v>15118</v>
      </c>
      <c r="D92" t="s">
        <v>15119</v>
      </c>
      <c r="E92" t="s">
        <v>1532</v>
      </c>
      <c r="F92" s="5">
        <f>_xlfn.TEXTBEFORE(E92, " ") * 1000000</f>
        <v>14400000</v>
      </c>
      <c r="G92">
        <v>3531.5913</v>
      </c>
      <c r="H92" t="s">
        <v>433</v>
      </c>
      <c r="I92">
        <v>49</v>
      </c>
      <c r="J92">
        <f>IF(I92="",0,I92)</f>
        <v>49</v>
      </c>
      <c r="K92">
        <v>4</v>
      </c>
      <c r="L92">
        <f>I92-K92</f>
        <v>45</v>
      </c>
      <c r="M92" t="str">
        <f>IF(I92&lt;100,"small",IF(I92&lt;500,"medium","large"))</f>
        <v>small</v>
      </c>
      <c r="N92">
        <f>IF(M92="small",1,0)</f>
        <v>1</v>
      </c>
      <c r="O92">
        <f>IF(N92="medium",1,0)</f>
        <v>0</v>
      </c>
      <c r="P92">
        <f>IF(O92="large",1,0)</f>
        <v>0</v>
      </c>
      <c r="Q92">
        <v>2013</v>
      </c>
      <c r="R92">
        <v>2</v>
      </c>
      <c r="S92" t="str">
        <f>IF(R92=1, "First-time", IF(R92&lt;=3, "Rising Star", IF(R92&lt;10, "Established", "Elites")))</f>
        <v>Rising Star</v>
      </c>
      <c r="T92">
        <f>IF(S92 = "First-time",1,0)</f>
        <v>0</v>
      </c>
      <c r="U92">
        <f>IF(S92 = "Rising Star",1,0)</f>
        <v>1</v>
      </c>
      <c r="V92">
        <f>IF(S92 = "Established",1,0)</f>
        <v>0</v>
      </c>
      <c r="W92">
        <f>IF(S92 = "Elites",1,0)</f>
        <v>0</v>
      </c>
      <c r="X92" t="s">
        <v>271</v>
      </c>
      <c r="Y92" t="str">
        <f>IF(X92="","-",TRIM(LEFT(X92,FIND(",",X92&amp;",")-1)))</f>
        <v>Chicago</v>
      </c>
      <c r="Z92" t="s">
        <v>271</v>
      </c>
      <c r="AA92" t="s">
        <v>15</v>
      </c>
    </row>
    <row r="93" spans="1:27" ht="15" customHeight="1" x14ac:dyDescent="0.3">
      <c r="A93">
        <v>91</v>
      </c>
      <c r="B93" t="s">
        <v>12919</v>
      </c>
      <c r="C93" t="s">
        <v>12920</v>
      </c>
      <c r="D93" t="s">
        <v>12921</v>
      </c>
      <c r="E93" t="s">
        <v>2072</v>
      </c>
      <c r="F93" s="5">
        <f>_xlfn.TEXTBEFORE(E93, " ") * 1000000</f>
        <v>6400000</v>
      </c>
      <c r="G93">
        <v>3469.3888999999999</v>
      </c>
      <c r="H93" t="s">
        <v>751</v>
      </c>
      <c r="I93">
        <v>35</v>
      </c>
      <c r="J93">
        <f>IF(I93="",0,I93)</f>
        <v>35</v>
      </c>
      <c r="K93">
        <v>5</v>
      </c>
      <c r="L93">
        <f>I93-K93</f>
        <v>30</v>
      </c>
      <c r="M93" t="str">
        <f>IF(I93&lt;100,"small",IF(I93&lt;500,"medium","large"))</f>
        <v>small</v>
      </c>
      <c r="N93">
        <f>IF(M93="small",1,0)</f>
        <v>1</v>
      </c>
      <c r="O93">
        <f>IF(N93="medium",1,0)</f>
        <v>0</v>
      </c>
      <c r="P93">
        <f>IF(O93="large",1,0)</f>
        <v>0</v>
      </c>
      <c r="Q93">
        <v>2012</v>
      </c>
      <c r="R93">
        <v>2</v>
      </c>
      <c r="S93" t="str">
        <f>IF(R93=1, "First-time", IF(R93&lt;=3, "Rising Star", IF(R93&lt;10, "Established", "Elites")))</f>
        <v>Rising Star</v>
      </c>
      <c r="T93">
        <f>IF(S93 = "First-time",1,0)</f>
        <v>0</v>
      </c>
      <c r="U93">
        <f>IF(S93 = "Rising Star",1,0)</f>
        <v>1</v>
      </c>
      <c r="V93">
        <f>IF(S93 = "Established",1,0)</f>
        <v>0</v>
      </c>
      <c r="W93">
        <f>IF(S93 = "Elites",1,0)</f>
        <v>0</v>
      </c>
      <c r="X93" t="s">
        <v>427</v>
      </c>
      <c r="Y93" t="str">
        <f>IF(X93="","-",TRIM(LEFT(X93,FIND(",",X93&amp;",")-1)))</f>
        <v>Washington</v>
      </c>
      <c r="Z93" t="s">
        <v>1407</v>
      </c>
      <c r="AA93" t="s">
        <v>47</v>
      </c>
    </row>
    <row r="94" spans="1:27" ht="15" customHeight="1" x14ac:dyDescent="0.3">
      <c r="A94">
        <v>92</v>
      </c>
      <c r="B94" t="s">
        <v>16489</v>
      </c>
      <c r="C94" t="s">
        <v>16490</v>
      </c>
      <c r="D94" t="s">
        <v>16491</v>
      </c>
      <c r="E94" t="s">
        <v>1026</v>
      </c>
      <c r="F94" s="5">
        <f>_xlfn.TEXTBEFORE(E94, " ") * 1000000</f>
        <v>4900000</v>
      </c>
      <c r="G94">
        <v>3417.6307999999999</v>
      </c>
      <c r="H94" t="s">
        <v>353</v>
      </c>
      <c r="I94">
        <v>19</v>
      </c>
      <c r="J94">
        <f>IF(I94="",0,I94)</f>
        <v>19</v>
      </c>
      <c r="K94">
        <v>1</v>
      </c>
      <c r="L94">
        <f>I94-K94</f>
        <v>18</v>
      </c>
      <c r="M94" t="str">
        <f>IF(I94&lt;100,"small",IF(I94&lt;500,"medium","large"))</f>
        <v>small</v>
      </c>
      <c r="N94">
        <f>IF(M94="small",1,0)</f>
        <v>1</v>
      </c>
      <c r="O94">
        <f>IF(N94="medium",1,0)</f>
        <v>0</v>
      </c>
      <c r="P94">
        <f>IF(O94="large",1,0)</f>
        <v>0</v>
      </c>
      <c r="Q94">
        <v>2014</v>
      </c>
      <c r="R94">
        <v>1</v>
      </c>
      <c r="S94" t="str">
        <f>IF(R94=1, "First-time", IF(R94&lt;=3, "Rising Star", IF(R94&lt;10, "Established", "Elites")))</f>
        <v>First-time</v>
      </c>
      <c r="T94">
        <f>IF(S94 = "First-time",1,0)</f>
        <v>1</v>
      </c>
      <c r="U94">
        <f>IF(S94 = "Rising Star",1,0)</f>
        <v>0</v>
      </c>
      <c r="V94">
        <f>IF(S94 = "Established",1,0)</f>
        <v>0</v>
      </c>
      <c r="W94">
        <f>IF(S94 = "Elites",1,0)</f>
        <v>0</v>
      </c>
      <c r="X94" t="s">
        <v>880</v>
      </c>
      <c r="Y94" t="str">
        <f>IF(X94="","-",TRIM(LEFT(X94,FIND(",",X94&amp;",")-1)))</f>
        <v>Louisville/Jefferson County</v>
      </c>
      <c r="Z94" t="s">
        <v>16492</v>
      </c>
      <c r="AA94" t="s">
        <v>18</v>
      </c>
    </row>
    <row r="95" spans="1:27" ht="15" customHeight="1" x14ac:dyDescent="0.3">
      <c r="A95">
        <v>93</v>
      </c>
      <c r="B95" t="s">
        <v>14971</v>
      </c>
      <c r="C95" t="s">
        <v>14972</v>
      </c>
      <c r="D95" t="s">
        <v>14973</v>
      </c>
      <c r="E95" t="s">
        <v>552</v>
      </c>
      <c r="F95" s="5">
        <f>_xlfn.TEXTBEFORE(E95, " ") * 1000000</f>
        <v>6600000</v>
      </c>
      <c r="G95">
        <v>3399.5282000000002</v>
      </c>
      <c r="H95" t="s">
        <v>160</v>
      </c>
      <c r="I95">
        <v>25</v>
      </c>
      <c r="J95">
        <f>IF(I95="",0,I95)</f>
        <v>25</v>
      </c>
      <c r="K95">
        <v>3</v>
      </c>
      <c r="L95">
        <f>I95-K95</f>
        <v>22</v>
      </c>
      <c r="M95" t="str">
        <f>IF(I95&lt;100,"small",IF(I95&lt;500,"medium","large"))</f>
        <v>small</v>
      </c>
      <c r="N95">
        <f>IF(M95="small",1,0)</f>
        <v>1</v>
      </c>
      <c r="O95">
        <f>IF(N95="medium",1,0)</f>
        <v>0</v>
      </c>
      <c r="P95">
        <f>IF(O95="large",1,0)</f>
        <v>0</v>
      </c>
      <c r="Q95">
        <v>2013</v>
      </c>
      <c r="R95">
        <v>2</v>
      </c>
      <c r="S95" t="str">
        <f>IF(R95=1, "First-time", IF(R95&lt;=3, "Rising Star", IF(R95&lt;10, "Established", "Elites")))</f>
        <v>Rising Star</v>
      </c>
      <c r="T95">
        <f>IF(S95 = "First-time",1,0)</f>
        <v>0</v>
      </c>
      <c r="U95">
        <f>IF(S95 = "Rising Star",1,0)</f>
        <v>1</v>
      </c>
      <c r="V95">
        <f>IF(S95 = "Established",1,0)</f>
        <v>0</v>
      </c>
      <c r="W95">
        <f>IF(S95 = "Elites",1,0)</f>
        <v>0</v>
      </c>
      <c r="X95" t="s">
        <v>99</v>
      </c>
      <c r="Y95" t="str">
        <f>IF(X95="","-",TRIM(LEFT(X95,FIND(",",X95&amp;",")-1)))</f>
        <v>-</v>
      </c>
      <c r="Z95" t="s">
        <v>14974</v>
      </c>
      <c r="AA95" t="s">
        <v>23</v>
      </c>
    </row>
    <row r="96" spans="1:27" ht="15" customHeight="1" x14ac:dyDescent="0.3">
      <c r="A96">
        <v>94</v>
      </c>
      <c r="B96" t="s">
        <v>16140</v>
      </c>
      <c r="C96" t="s">
        <v>16141</v>
      </c>
      <c r="D96" t="s">
        <v>16142</v>
      </c>
      <c r="E96" t="s">
        <v>490</v>
      </c>
      <c r="F96" s="5">
        <f>_xlfn.TEXTBEFORE(E96, " ") * 1000000</f>
        <v>7300000</v>
      </c>
      <c r="G96">
        <v>3387.6552000000001</v>
      </c>
      <c r="H96" t="s">
        <v>331</v>
      </c>
      <c r="I96">
        <v>65</v>
      </c>
      <c r="J96">
        <f>IF(I96="",0,I96)</f>
        <v>65</v>
      </c>
      <c r="K96">
        <v>7</v>
      </c>
      <c r="L96">
        <f>I96-K96</f>
        <v>58</v>
      </c>
      <c r="M96" t="str">
        <f>IF(I96&lt;100,"small",IF(I96&lt;500,"medium","large"))</f>
        <v>small</v>
      </c>
      <c r="N96">
        <f>IF(M96="small",1,0)</f>
        <v>1</v>
      </c>
      <c r="O96">
        <f>IF(N96="medium",1,0)</f>
        <v>0</v>
      </c>
      <c r="P96">
        <f>IF(O96="large",1,0)</f>
        <v>0</v>
      </c>
      <c r="Q96">
        <v>2014</v>
      </c>
      <c r="R96">
        <v>1</v>
      </c>
      <c r="S96" t="str">
        <f>IF(R96=1, "First-time", IF(R96&lt;=3, "Rising Star", IF(R96&lt;10, "Established", "Elites")))</f>
        <v>First-time</v>
      </c>
      <c r="T96">
        <f>IF(S96 = "First-time",1,0)</f>
        <v>1</v>
      </c>
      <c r="U96">
        <f>IF(S96 = "Rising Star",1,0)</f>
        <v>0</v>
      </c>
      <c r="V96">
        <f>IF(S96 = "Established",1,0)</f>
        <v>0</v>
      </c>
      <c r="W96">
        <f>IF(S96 = "Elites",1,0)</f>
        <v>0</v>
      </c>
      <c r="X96" t="s">
        <v>86</v>
      </c>
      <c r="Y96" t="str">
        <f>IF(X96="","-",TRIM(LEFT(X96,FIND(",",X96&amp;",")-1)))</f>
        <v>New York City</v>
      </c>
      <c r="Z96" t="s">
        <v>6871</v>
      </c>
      <c r="AA96" t="s">
        <v>35</v>
      </c>
    </row>
    <row r="97" spans="1:27" ht="15" customHeight="1" x14ac:dyDescent="0.3">
      <c r="A97">
        <v>95</v>
      </c>
      <c r="B97" t="s">
        <v>16879</v>
      </c>
      <c r="C97" t="s">
        <v>16880</v>
      </c>
      <c r="D97" t="s">
        <v>16881</v>
      </c>
      <c r="E97" t="s">
        <v>2648</v>
      </c>
      <c r="F97" s="5">
        <f>_xlfn.TEXTBEFORE(E97, " ") * 1000000</f>
        <v>7400000</v>
      </c>
      <c r="G97">
        <v>3371.0279999999998</v>
      </c>
      <c r="H97" t="s">
        <v>803</v>
      </c>
      <c r="I97">
        <v>85</v>
      </c>
      <c r="J97">
        <f>IF(I97="",0,I97)</f>
        <v>85</v>
      </c>
      <c r="K97">
        <v>1</v>
      </c>
      <c r="L97">
        <f>I97-K97</f>
        <v>84</v>
      </c>
      <c r="M97" t="str">
        <f>IF(I97&lt;100,"small",IF(I97&lt;500,"medium","large"))</f>
        <v>small</v>
      </c>
      <c r="N97">
        <f>IF(M97="small",1,0)</f>
        <v>1</v>
      </c>
      <c r="O97">
        <f>IF(N97="medium",1,0)</f>
        <v>0</v>
      </c>
      <c r="P97">
        <f>IF(O97="large",1,0)</f>
        <v>0</v>
      </c>
      <c r="Q97">
        <v>2014</v>
      </c>
      <c r="R97">
        <v>1</v>
      </c>
      <c r="S97" t="str">
        <f>IF(R97=1, "First-time", IF(R97&lt;=3, "Rising Star", IF(R97&lt;10, "Established", "Elites")))</f>
        <v>First-time</v>
      </c>
      <c r="T97">
        <f>IF(S97 = "First-time",1,0)</f>
        <v>1</v>
      </c>
      <c r="U97">
        <f>IF(S97 = "Rising Star",1,0)</f>
        <v>0</v>
      </c>
      <c r="V97">
        <f>IF(S97 = "Established",1,0)</f>
        <v>0</v>
      </c>
      <c r="W97">
        <f>IF(S97 = "Elites",1,0)</f>
        <v>0</v>
      </c>
      <c r="X97" t="s">
        <v>325</v>
      </c>
      <c r="Y97" t="str">
        <f>IF(X97="","-",TRIM(LEFT(X97,FIND(",",X97&amp;",")-1)))</f>
        <v>Los Angeles</v>
      </c>
      <c r="Z97" t="s">
        <v>2800</v>
      </c>
      <c r="AA97" t="s">
        <v>5</v>
      </c>
    </row>
    <row r="98" spans="1:27" ht="15" customHeight="1" x14ac:dyDescent="0.3">
      <c r="A98">
        <v>96</v>
      </c>
      <c r="B98" t="s">
        <v>12634</v>
      </c>
      <c r="C98" t="s">
        <v>12635</v>
      </c>
      <c r="D98" t="s">
        <v>12636</v>
      </c>
      <c r="E98" t="s">
        <v>2929</v>
      </c>
      <c r="F98" s="5">
        <f>_xlfn.TEXTBEFORE(E98, " ") * 1000000</f>
        <v>15300000</v>
      </c>
      <c r="G98">
        <v>3357.7037999999998</v>
      </c>
      <c r="H98" t="s">
        <v>353</v>
      </c>
      <c r="I98">
        <v>16</v>
      </c>
      <c r="J98">
        <f>IF(I98="",0,I98)</f>
        <v>16</v>
      </c>
      <c r="K98">
        <v>8</v>
      </c>
      <c r="L98">
        <f>I98-K98</f>
        <v>8</v>
      </c>
      <c r="M98" t="str">
        <f>IF(I98&lt;100,"small",IF(I98&lt;500,"medium","large"))</f>
        <v>small</v>
      </c>
      <c r="N98">
        <f>IF(M98="small",1,0)</f>
        <v>1</v>
      </c>
      <c r="O98">
        <f>IF(N98="medium",1,0)</f>
        <v>0</v>
      </c>
      <c r="P98">
        <f>IF(O98="large",1,0)</f>
        <v>0</v>
      </c>
      <c r="Q98">
        <v>2011</v>
      </c>
      <c r="R98">
        <v>1</v>
      </c>
      <c r="S98" t="str">
        <f>IF(R98=1, "First-time", IF(R98&lt;=3, "Rising Star", IF(R98&lt;10, "Established", "Elites")))</f>
        <v>First-time</v>
      </c>
      <c r="T98">
        <f>IF(S98 = "First-time",1,0)</f>
        <v>1</v>
      </c>
      <c r="U98">
        <f>IF(S98 = "Rising Star",1,0)</f>
        <v>0</v>
      </c>
      <c r="V98">
        <f>IF(S98 = "Established",1,0)</f>
        <v>0</v>
      </c>
      <c r="W98">
        <f>IF(S98 = "Elites",1,0)</f>
        <v>0</v>
      </c>
      <c r="X98" t="s">
        <v>342</v>
      </c>
      <c r="Y98" t="str">
        <f>IF(X98="","-",TRIM(LEFT(X98,FIND(",",X98&amp;",")-1)))</f>
        <v>San Diego</v>
      </c>
      <c r="Z98" t="s">
        <v>342</v>
      </c>
      <c r="AA98" t="s">
        <v>5</v>
      </c>
    </row>
    <row r="99" spans="1:27" ht="15" customHeight="1" x14ac:dyDescent="0.3">
      <c r="A99">
        <v>97</v>
      </c>
      <c r="B99" t="s">
        <v>16143</v>
      </c>
      <c r="C99" t="s">
        <v>16144</v>
      </c>
      <c r="D99" t="s">
        <v>16145</v>
      </c>
      <c r="E99" t="s">
        <v>1064</v>
      </c>
      <c r="F99" s="5">
        <f>_xlfn.TEXTBEFORE(E99, " ") * 1000000</f>
        <v>13700000</v>
      </c>
      <c r="G99">
        <v>3350.0091000000002</v>
      </c>
      <c r="H99" t="s">
        <v>129</v>
      </c>
      <c r="I99">
        <v>54</v>
      </c>
      <c r="J99">
        <f>IF(I99="",0,I99)</f>
        <v>54</v>
      </c>
      <c r="K99">
        <v>10</v>
      </c>
      <c r="L99">
        <f>I99-K99</f>
        <v>44</v>
      </c>
      <c r="M99" t="str">
        <f>IF(I99&lt;100,"small",IF(I99&lt;500,"medium","large"))</f>
        <v>small</v>
      </c>
      <c r="N99">
        <f>IF(M99="small",1,0)</f>
        <v>1</v>
      </c>
      <c r="O99">
        <f>IF(N99="medium",1,0)</f>
        <v>0</v>
      </c>
      <c r="P99">
        <f>IF(O99="large",1,0)</f>
        <v>0</v>
      </c>
      <c r="Q99">
        <v>2014</v>
      </c>
      <c r="R99">
        <v>1</v>
      </c>
      <c r="S99" t="str">
        <f>IF(R99=1, "First-time", IF(R99&lt;=3, "Rising Star", IF(R99&lt;10, "Established", "Elites")))</f>
        <v>First-time</v>
      </c>
      <c r="T99">
        <f>IF(S99 = "First-time",1,0)</f>
        <v>1</v>
      </c>
      <c r="U99">
        <f>IF(S99 = "Rising Star",1,0)</f>
        <v>0</v>
      </c>
      <c r="V99">
        <f>IF(S99 = "Established",1,0)</f>
        <v>0</v>
      </c>
      <c r="W99">
        <f>IF(S99 = "Elites",1,0)</f>
        <v>0</v>
      </c>
      <c r="X99" t="s">
        <v>86</v>
      </c>
      <c r="Y99" t="str">
        <f>IF(X99="","-",TRIM(LEFT(X99,FIND(",",X99&amp;",")-1)))</f>
        <v>New York City</v>
      </c>
      <c r="Z99" t="s">
        <v>543</v>
      </c>
      <c r="AA99" t="s">
        <v>35</v>
      </c>
    </row>
    <row r="100" spans="1:27" ht="15" customHeight="1" x14ac:dyDescent="0.3">
      <c r="A100">
        <v>98</v>
      </c>
      <c r="B100" t="s">
        <v>16085</v>
      </c>
      <c r="C100" t="s">
        <v>16086</v>
      </c>
      <c r="D100" t="s">
        <v>16087</v>
      </c>
      <c r="E100" t="s">
        <v>736</v>
      </c>
      <c r="F100" s="5">
        <f>_xlfn.TEXTBEFORE(E100, " ") * 1000000</f>
        <v>4800000</v>
      </c>
      <c r="G100">
        <v>3339.6237000000001</v>
      </c>
      <c r="H100" t="s">
        <v>153</v>
      </c>
      <c r="I100">
        <v>35</v>
      </c>
      <c r="J100">
        <f>IF(I100="",0,I100)</f>
        <v>35</v>
      </c>
      <c r="K100">
        <v>1</v>
      </c>
      <c r="L100">
        <f>I100-K100</f>
        <v>34</v>
      </c>
      <c r="M100" t="str">
        <f>IF(I100&lt;100,"small",IF(I100&lt;500,"medium","large"))</f>
        <v>small</v>
      </c>
      <c r="N100">
        <f>IF(M100="small",1,0)</f>
        <v>1</v>
      </c>
      <c r="O100">
        <f>IF(N100="medium",1,0)</f>
        <v>0</v>
      </c>
      <c r="P100">
        <f>IF(O100="large",1,0)</f>
        <v>0</v>
      </c>
      <c r="Q100">
        <v>2014</v>
      </c>
      <c r="R100">
        <v>1</v>
      </c>
      <c r="S100" t="str">
        <f>IF(R100=1, "First-time", IF(R100&lt;=3, "Rising Star", IF(R100&lt;10, "Established", "Elites")))</f>
        <v>First-time</v>
      </c>
      <c r="T100">
        <f>IF(S100 = "First-time",1,0)</f>
        <v>1</v>
      </c>
      <c r="U100">
        <f>IF(S100 = "Rising Star",1,0)</f>
        <v>0</v>
      </c>
      <c r="V100">
        <f>IF(S100 = "Established",1,0)</f>
        <v>0</v>
      </c>
      <c r="W100">
        <f>IF(S100 = "Elites",1,0)</f>
        <v>0</v>
      </c>
      <c r="X100" t="s">
        <v>332</v>
      </c>
      <c r="Y100" t="str">
        <f>IF(X100="","-",TRIM(LEFT(X100,FIND(",",X100&amp;",")-1)))</f>
        <v>Columbus</v>
      </c>
      <c r="Z100" t="s">
        <v>461</v>
      </c>
      <c r="AA100" t="s">
        <v>36</v>
      </c>
    </row>
    <row r="101" spans="1:27" ht="15" customHeight="1" x14ac:dyDescent="0.3">
      <c r="A101">
        <v>99</v>
      </c>
      <c r="B101" t="s">
        <v>16518</v>
      </c>
      <c r="C101" t="s">
        <v>16519</v>
      </c>
      <c r="D101" t="s">
        <v>16520</v>
      </c>
      <c r="E101" t="s">
        <v>3524</v>
      </c>
      <c r="F101" s="5">
        <f>_xlfn.TEXTBEFORE(E101, " ") * 1000000</f>
        <v>34200000</v>
      </c>
      <c r="G101">
        <v>3325.7138</v>
      </c>
      <c r="H101" t="s">
        <v>153</v>
      </c>
      <c r="I101">
        <v>450</v>
      </c>
      <c r="J101">
        <f>IF(I101="",0,I101)</f>
        <v>450</v>
      </c>
      <c r="K101">
        <v>25</v>
      </c>
      <c r="L101">
        <f>I101-K101</f>
        <v>425</v>
      </c>
      <c r="M101" t="str">
        <f>IF(I101&lt;100,"small",IF(I101&lt;500,"medium","large"))</f>
        <v>medium</v>
      </c>
      <c r="N101">
        <f>IF(M101="small",1,0)</f>
        <v>0</v>
      </c>
      <c r="O101">
        <f>IF(N101="medium",1,0)</f>
        <v>0</v>
      </c>
      <c r="P101">
        <f>IF(O101="large",1,0)</f>
        <v>0</v>
      </c>
      <c r="Q101">
        <v>2014</v>
      </c>
      <c r="R101">
        <v>1</v>
      </c>
      <c r="S101" t="str">
        <f>IF(R101=1, "First-time", IF(R101&lt;=3, "Rising Star", IF(R101&lt;10, "Established", "Elites")))</f>
        <v>First-time</v>
      </c>
      <c r="T101">
        <f>IF(S101 = "First-time",1,0)</f>
        <v>1</v>
      </c>
      <c r="U101">
        <f>IF(S101 = "Rising Star",1,0)</f>
        <v>0</v>
      </c>
      <c r="V101">
        <f>IF(S101 = "Established",1,0)</f>
        <v>0</v>
      </c>
      <c r="W101">
        <f>IF(S101 = "Elites",1,0)</f>
        <v>0</v>
      </c>
      <c r="X101" t="s">
        <v>271</v>
      </c>
      <c r="Y101" t="str">
        <f>IF(X101="","-",TRIM(LEFT(X101,FIND(",",X101&amp;",")-1)))</f>
        <v>Chicago</v>
      </c>
      <c r="Z101" t="s">
        <v>271</v>
      </c>
      <c r="AA101" t="s">
        <v>15</v>
      </c>
    </row>
    <row r="102" spans="1:27" ht="15" customHeight="1" x14ac:dyDescent="0.3">
      <c r="A102">
        <v>100</v>
      </c>
      <c r="B102" t="s">
        <v>17452</v>
      </c>
      <c r="C102" t="s">
        <v>17453</v>
      </c>
      <c r="D102" t="s">
        <v>17454</v>
      </c>
      <c r="E102" t="s">
        <v>1459</v>
      </c>
      <c r="F102" s="5">
        <f>_xlfn.TEXTBEFORE(E102, " ") * 1000000</f>
        <v>102900000</v>
      </c>
      <c r="G102">
        <v>3307.1657</v>
      </c>
      <c r="H102" t="s">
        <v>118</v>
      </c>
      <c r="I102">
        <v>585</v>
      </c>
      <c r="J102">
        <f>IF(I102="",0,I102)</f>
        <v>585</v>
      </c>
      <c r="K102">
        <v>15</v>
      </c>
      <c r="L102">
        <f>I102-K102</f>
        <v>570</v>
      </c>
      <c r="M102" t="str">
        <f>IF(I102&lt;100,"small",IF(I102&lt;500,"medium","large"))</f>
        <v>large</v>
      </c>
      <c r="N102">
        <f>IF(M102="small",1,0)</f>
        <v>0</v>
      </c>
      <c r="O102">
        <f>IF(N102="medium",1,0)</f>
        <v>0</v>
      </c>
      <c r="P102">
        <f>IF(O102="large",1,0)</f>
        <v>0</v>
      </c>
      <c r="Q102">
        <v>2015</v>
      </c>
      <c r="R102">
        <v>2</v>
      </c>
      <c r="S102" t="str">
        <f>IF(R102=1, "First-time", IF(R102&lt;=3, "Rising Star", IF(R102&lt;10, "Established", "Elites")))</f>
        <v>Rising Star</v>
      </c>
      <c r="T102">
        <f>IF(S102 = "First-time",1,0)</f>
        <v>0</v>
      </c>
      <c r="U102">
        <f>IF(S102 = "Rising Star",1,0)</f>
        <v>1</v>
      </c>
      <c r="V102">
        <f>IF(S102 = "Established",1,0)</f>
        <v>0</v>
      </c>
      <c r="W102">
        <f>IF(S102 = "Elites",1,0)</f>
        <v>0</v>
      </c>
      <c r="X102" t="s">
        <v>99</v>
      </c>
      <c r="Y102" t="str">
        <f>IF(X102="","-",TRIM(LEFT(X102,FIND(",",X102&amp;",")-1)))</f>
        <v>-</v>
      </c>
      <c r="Z102" t="s">
        <v>2710</v>
      </c>
      <c r="AA102" t="s">
        <v>28</v>
      </c>
    </row>
    <row r="103" spans="1:27" ht="15" customHeight="1" x14ac:dyDescent="0.3">
      <c r="A103">
        <v>101</v>
      </c>
      <c r="B103" t="s">
        <v>16655</v>
      </c>
      <c r="C103" t="s">
        <v>16656</v>
      </c>
      <c r="D103" t="s">
        <v>16657</v>
      </c>
      <c r="E103" t="s">
        <v>4297</v>
      </c>
      <c r="F103" s="5">
        <f>_xlfn.TEXTBEFORE(E103, " ") * 1000000</f>
        <v>13900000</v>
      </c>
      <c r="G103">
        <v>3279.2231000000002</v>
      </c>
      <c r="H103" t="s">
        <v>129</v>
      </c>
      <c r="I103">
        <v>50</v>
      </c>
      <c r="J103">
        <f>IF(I103="",0,I103)</f>
        <v>50</v>
      </c>
      <c r="K103">
        <v>18</v>
      </c>
      <c r="L103">
        <f>I103-K103</f>
        <v>32</v>
      </c>
      <c r="M103" t="str">
        <f>IF(I103&lt;100,"small",IF(I103&lt;500,"medium","large"))</f>
        <v>small</v>
      </c>
      <c r="N103">
        <f>IF(M103="small",1,0)</f>
        <v>1</v>
      </c>
      <c r="O103">
        <f>IF(N103="medium",1,0)</f>
        <v>0</v>
      </c>
      <c r="P103">
        <f>IF(O103="large",1,0)</f>
        <v>0</v>
      </c>
      <c r="Q103">
        <v>2014</v>
      </c>
      <c r="R103">
        <v>1</v>
      </c>
      <c r="S103" t="str">
        <f>IF(R103=1, "First-time", IF(R103&lt;=3, "Rising Star", IF(R103&lt;10, "Established", "Elites")))</f>
        <v>First-time</v>
      </c>
      <c r="T103">
        <f>IF(S103 = "First-time",1,0)</f>
        <v>1</v>
      </c>
      <c r="U103">
        <f>IF(S103 = "Rising Star",1,0)</f>
        <v>0</v>
      </c>
      <c r="V103">
        <f>IF(S103 = "Established",1,0)</f>
        <v>0</v>
      </c>
      <c r="W103">
        <f>IF(S103 = "Elites",1,0)</f>
        <v>0</v>
      </c>
      <c r="X103" t="s">
        <v>689</v>
      </c>
      <c r="Y103" t="str">
        <f>IF(X103="","-",TRIM(LEFT(X103,FIND(",",X103&amp;",")-1)))</f>
        <v>Miami</v>
      </c>
      <c r="Z103" t="s">
        <v>690</v>
      </c>
      <c r="AA103" t="s">
        <v>10</v>
      </c>
    </row>
    <row r="104" spans="1:27" ht="15" customHeight="1" x14ac:dyDescent="0.3">
      <c r="A104">
        <v>102</v>
      </c>
      <c r="B104" t="s">
        <v>17434</v>
      </c>
      <c r="C104" t="s">
        <v>17435</v>
      </c>
      <c r="D104" t="s">
        <v>17436</v>
      </c>
      <c r="E104" t="s">
        <v>2808</v>
      </c>
      <c r="F104" s="5">
        <f>_xlfn.TEXTBEFORE(E104, " ") * 1000000</f>
        <v>9000000</v>
      </c>
      <c r="G104">
        <v>3244.549</v>
      </c>
      <c r="H104" t="s">
        <v>779</v>
      </c>
      <c r="I104">
        <v>86</v>
      </c>
      <c r="J104">
        <f>IF(I104="",0,I104)</f>
        <v>86</v>
      </c>
      <c r="K104">
        <v>4</v>
      </c>
      <c r="L104">
        <f>I104-K104</f>
        <v>82</v>
      </c>
      <c r="M104" t="str">
        <f>IF(I104&lt;100,"small",IF(I104&lt;500,"medium","large"))</f>
        <v>small</v>
      </c>
      <c r="N104">
        <f>IF(M104="small",1,0)</f>
        <v>1</v>
      </c>
      <c r="O104">
        <f>IF(N104="medium",1,0)</f>
        <v>0</v>
      </c>
      <c r="P104">
        <f>IF(O104="large",1,0)</f>
        <v>0</v>
      </c>
      <c r="Q104">
        <v>2015</v>
      </c>
      <c r="R104">
        <v>1</v>
      </c>
      <c r="S104" t="str">
        <f>IF(R104=1, "First-time", IF(R104&lt;=3, "Rising Star", IF(R104&lt;10, "Established", "Elites")))</f>
        <v>First-time</v>
      </c>
      <c r="T104">
        <f>IF(S104 = "First-time",1,0)</f>
        <v>1</v>
      </c>
      <c r="U104">
        <f>IF(S104 = "Rising Star",1,0)</f>
        <v>0</v>
      </c>
      <c r="V104">
        <f>IF(S104 = "Established",1,0)</f>
        <v>0</v>
      </c>
      <c r="W104">
        <f>IF(S104 = "Elites",1,0)</f>
        <v>0</v>
      </c>
      <c r="X104" t="s">
        <v>86</v>
      </c>
      <c r="Y104" t="str">
        <f>IF(X104="","-",TRIM(LEFT(X104,FIND(",",X104&amp;",")-1)))</f>
        <v>New York City</v>
      </c>
      <c r="Z104" t="s">
        <v>10926</v>
      </c>
      <c r="AA104" t="s">
        <v>32</v>
      </c>
    </row>
    <row r="105" spans="1:27" ht="15" customHeight="1" x14ac:dyDescent="0.3">
      <c r="A105">
        <v>103</v>
      </c>
      <c r="B105" t="s">
        <v>15750</v>
      </c>
      <c r="C105" t="s">
        <v>15751</v>
      </c>
      <c r="D105" t="s">
        <v>15752</v>
      </c>
      <c r="E105" t="s">
        <v>2517</v>
      </c>
      <c r="F105" s="5">
        <f>_xlfn.TEXTBEFORE(E105, " ") * 1000000</f>
        <v>33000000</v>
      </c>
      <c r="G105">
        <v>3215.1140999999998</v>
      </c>
      <c r="H105" t="s">
        <v>751</v>
      </c>
      <c r="I105">
        <v>151</v>
      </c>
      <c r="J105">
        <f>IF(I105="",0,I105)</f>
        <v>151</v>
      </c>
      <c r="K105">
        <v>24</v>
      </c>
      <c r="L105">
        <f>I105-K105</f>
        <v>127</v>
      </c>
      <c r="M105" t="str">
        <f>IF(I105&lt;100,"small",IF(I105&lt;500,"medium","large"))</f>
        <v>medium</v>
      </c>
      <c r="N105">
        <f>IF(M105="small",1,0)</f>
        <v>0</v>
      </c>
      <c r="O105">
        <f>IF(N105="medium",1,0)</f>
        <v>0</v>
      </c>
      <c r="P105">
        <f>IF(O105="large",1,0)</f>
        <v>0</v>
      </c>
      <c r="Q105">
        <v>2014</v>
      </c>
      <c r="R105">
        <v>1</v>
      </c>
      <c r="S105" t="str">
        <f>IF(R105=1, "First-time", IF(R105&lt;=3, "Rising Star", IF(R105&lt;10, "Established", "Elites")))</f>
        <v>First-time</v>
      </c>
      <c r="T105">
        <f>IF(S105 = "First-time",1,0)</f>
        <v>1</v>
      </c>
      <c r="U105">
        <f>IF(S105 = "Rising Star",1,0)</f>
        <v>0</v>
      </c>
      <c r="V105">
        <f>IF(S105 = "Established",1,0)</f>
        <v>0</v>
      </c>
      <c r="W105">
        <f>IF(S105 = "Elites",1,0)</f>
        <v>0</v>
      </c>
      <c r="X105" t="s">
        <v>427</v>
      </c>
      <c r="Y105" t="str">
        <f>IF(X105="","-",TRIM(LEFT(X105,FIND(",",X105&amp;",")-1)))</f>
        <v>Washington</v>
      </c>
      <c r="Z105" t="s">
        <v>1041</v>
      </c>
      <c r="AA105" t="s">
        <v>47</v>
      </c>
    </row>
    <row r="106" spans="1:27" ht="15" customHeight="1" x14ac:dyDescent="0.3">
      <c r="A106">
        <v>104</v>
      </c>
      <c r="B106" t="s">
        <v>11750</v>
      </c>
      <c r="C106" t="s">
        <v>11751</v>
      </c>
      <c r="D106" t="s">
        <v>11752</v>
      </c>
      <c r="E106" t="s">
        <v>1532</v>
      </c>
      <c r="F106" s="5">
        <f>_xlfn.TEXTBEFORE(E106, " ") * 1000000</f>
        <v>14400000</v>
      </c>
      <c r="G106">
        <v>3210.2557000000002</v>
      </c>
      <c r="H106" t="s">
        <v>118</v>
      </c>
      <c r="I106">
        <v>46</v>
      </c>
      <c r="J106">
        <f>IF(I106="",0,I106)</f>
        <v>46</v>
      </c>
      <c r="K106">
        <v>1</v>
      </c>
      <c r="L106">
        <f>I106-K106</f>
        <v>45</v>
      </c>
      <c r="M106" t="str">
        <f>IF(I106&lt;100,"small",IF(I106&lt;500,"medium","large"))</f>
        <v>small</v>
      </c>
      <c r="N106">
        <f>IF(M106="small",1,0)</f>
        <v>1</v>
      </c>
      <c r="O106">
        <f>IF(N106="medium",1,0)</f>
        <v>0</v>
      </c>
      <c r="P106">
        <f>IF(O106="large",1,0)</f>
        <v>0</v>
      </c>
      <c r="Q106">
        <v>2011</v>
      </c>
      <c r="R106">
        <v>1</v>
      </c>
      <c r="S106" t="str">
        <f>IF(R106=1, "First-time", IF(R106&lt;=3, "Rising Star", IF(R106&lt;10, "Established", "Elites")))</f>
        <v>First-time</v>
      </c>
      <c r="T106">
        <f>IF(S106 = "First-time",1,0)</f>
        <v>1</v>
      </c>
      <c r="U106">
        <f>IF(S106 = "Rising Star",1,0)</f>
        <v>0</v>
      </c>
      <c r="V106">
        <f>IF(S106 = "Established",1,0)</f>
        <v>0</v>
      </c>
      <c r="W106">
        <f>IF(S106 = "Elites",1,0)</f>
        <v>0</v>
      </c>
      <c r="X106" t="s">
        <v>130</v>
      </c>
      <c r="Y106" t="str">
        <f>IF(X106="","-",TRIM(LEFT(X106,FIND(",",X106&amp;",")-1)))</f>
        <v>Dallas</v>
      </c>
      <c r="Z106" t="s">
        <v>11753</v>
      </c>
      <c r="AA106" t="s">
        <v>45</v>
      </c>
    </row>
    <row r="107" spans="1:27" ht="15" customHeight="1" x14ac:dyDescent="0.3">
      <c r="A107">
        <v>105</v>
      </c>
      <c r="B107" t="s">
        <v>16365</v>
      </c>
      <c r="C107" t="s">
        <v>16366</v>
      </c>
      <c r="D107" t="s">
        <v>16367</v>
      </c>
      <c r="E107" t="s">
        <v>1680</v>
      </c>
      <c r="F107" s="5">
        <f>_xlfn.TEXTBEFORE(E107, " ") * 1000000</f>
        <v>11100000</v>
      </c>
      <c r="G107">
        <v>3205.607</v>
      </c>
      <c r="H107" t="s">
        <v>779</v>
      </c>
      <c r="I107">
        <v>180</v>
      </c>
      <c r="J107">
        <f>IF(I107="",0,I107)</f>
        <v>180</v>
      </c>
      <c r="K107">
        <v>12</v>
      </c>
      <c r="L107">
        <f>I107-K107</f>
        <v>168</v>
      </c>
      <c r="M107" t="str">
        <f>IF(I107&lt;100,"small",IF(I107&lt;500,"medium","large"))</f>
        <v>medium</v>
      </c>
      <c r="N107">
        <f>IF(M107="small",1,0)</f>
        <v>0</v>
      </c>
      <c r="O107">
        <f>IF(N107="medium",1,0)</f>
        <v>0</v>
      </c>
      <c r="P107">
        <f>IF(O107="large",1,0)</f>
        <v>0</v>
      </c>
      <c r="Q107">
        <v>2014</v>
      </c>
      <c r="R107">
        <v>2</v>
      </c>
      <c r="S107" t="str">
        <f>IF(R107=1, "First-time", IF(R107&lt;=3, "Rising Star", IF(R107&lt;10, "Established", "Elites")))</f>
        <v>Rising Star</v>
      </c>
      <c r="T107">
        <f>IF(S107 = "First-time",1,0)</f>
        <v>0</v>
      </c>
      <c r="U107">
        <f>IF(S107 = "Rising Star",1,0)</f>
        <v>1</v>
      </c>
      <c r="V107">
        <f>IF(S107 = "Established",1,0)</f>
        <v>0</v>
      </c>
      <c r="W107">
        <f>IF(S107 = "Elites",1,0)</f>
        <v>0</v>
      </c>
      <c r="X107" t="s">
        <v>354</v>
      </c>
      <c r="Y107" t="str">
        <f>IF(X107="","-",TRIM(LEFT(X107,FIND(",",X107&amp;",")-1)))</f>
        <v>Minneapolis</v>
      </c>
      <c r="Z107" t="s">
        <v>354</v>
      </c>
      <c r="AA107" t="s">
        <v>24</v>
      </c>
    </row>
    <row r="108" spans="1:27" ht="15" customHeight="1" x14ac:dyDescent="0.3">
      <c r="A108">
        <v>106</v>
      </c>
      <c r="B108" t="s">
        <v>17665</v>
      </c>
      <c r="C108" t="s">
        <v>17666</v>
      </c>
      <c r="D108" t="s">
        <v>17667</v>
      </c>
      <c r="E108" t="s">
        <v>957</v>
      </c>
      <c r="F108" s="5">
        <f>_xlfn.TEXTBEFORE(E108, " ") * 1000000</f>
        <v>3500000</v>
      </c>
      <c r="G108">
        <v>3201.1487999999999</v>
      </c>
      <c r="H108" t="s">
        <v>85</v>
      </c>
      <c r="I108">
        <v>18</v>
      </c>
      <c r="J108">
        <f>IF(I108="",0,I108)</f>
        <v>18</v>
      </c>
      <c r="K108">
        <v>3</v>
      </c>
      <c r="L108">
        <f>I108-K108</f>
        <v>15</v>
      </c>
      <c r="M108" t="str">
        <f>IF(I108&lt;100,"small",IF(I108&lt;500,"medium","large"))</f>
        <v>small</v>
      </c>
      <c r="N108">
        <f>IF(M108="small",1,0)</f>
        <v>1</v>
      </c>
      <c r="O108">
        <f>IF(N108="medium",1,0)</f>
        <v>0</v>
      </c>
      <c r="P108">
        <f>IF(O108="large",1,0)</f>
        <v>0</v>
      </c>
      <c r="Q108">
        <v>2015</v>
      </c>
      <c r="R108">
        <v>1</v>
      </c>
      <c r="S108" t="str">
        <f>IF(R108=1, "First-time", IF(R108&lt;=3, "Rising Star", IF(R108&lt;10, "Established", "Elites")))</f>
        <v>First-time</v>
      </c>
      <c r="T108">
        <f>IF(S108 = "First-time",1,0)</f>
        <v>1</v>
      </c>
      <c r="U108">
        <f>IF(S108 = "Rising Star",1,0)</f>
        <v>0</v>
      </c>
      <c r="V108">
        <f>IF(S108 = "Established",1,0)</f>
        <v>0</v>
      </c>
      <c r="W108">
        <f>IF(S108 = "Elites",1,0)</f>
        <v>0</v>
      </c>
      <c r="X108" t="s">
        <v>325</v>
      </c>
      <c r="Y108" t="str">
        <f>IF(X108="","-",TRIM(LEFT(X108,FIND(",",X108&amp;",")-1)))</f>
        <v>Los Angeles</v>
      </c>
      <c r="Z108" t="s">
        <v>4653</v>
      </c>
      <c r="AA108" t="s">
        <v>5</v>
      </c>
    </row>
    <row r="109" spans="1:27" ht="15" customHeight="1" x14ac:dyDescent="0.3">
      <c r="A109">
        <v>107</v>
      </c>
      <c r="B109" t="s">
        <v>17382</v>
      </c>
      <c r="C109" t="s">
        <v>17383</v>
      </c>
      <c r="D109" t="s">
        <v>17384</v>
      </c>
      <c r="E109" t="s">
        <v>1147</v>
      </c>
      <c r="F109" s="5">
        <f>_xlfn.TEXTBEFORE(E109, " ") * 1000000</f>
        <v>3900000</v>
      </c>
      <c r="G109">
        <v>3178.6799000000001</v>
      </c>
      <c r="H109" t="s">
        <v>85</v>
      </c>
      <c r="I109">
        <v>1</v>
      </c>
      <c r="J109">
        <f>IF(I109="",0,I109)</f>
        <v>1</v>
      </c>
      <c r="K109">
        <v>1</v>
      </c>
      <c r="L109">
        <f>I109-K109</f>
        <v>0</v>
      </c>
      <c r="M109" t="str">
        <f>IF(I109&lt;100,"small",IF(I109&lt;500,"medium","large"))</f>
        <v>small</v>
      </c>
      <c r="N109">
        <f>IF(M109="small",1,0)</f>
        <v>1</v>
      </c>
      <c r="O109">
        <f>IF(N109="medium",1,0)</f>
        <v>0</v>
      </c>
      <c r="P109">
        <f>IF(O109="large",1,0)</f>
        <v>0</v>
      </c>
      <c r="Q109">
        <v>2015</v>
      </c>
      <c r="R109">
        <v>1</v>
      </c>
      <c r="S109" t="str">
        <f>IF(R109=1, "First-time", IF(R109&lt;=3, "Rising Star", IF(R109&lt;10, "Established", "Elites")))</f>
        <v>First-time</v>
      </c>
      <c r="T109">
        <f>IF(S109 = "First-time",1,0)</f>
        <v>1</v>
      </c>
      <c r="U109">
        <f>IF(S109 = "Rising Star",1,0)</f>
        <v>0</v>
      </c>
      <c r="V109">
        <f>IF(S109 = "Established",1,0)</f>
        <v>0</v>
      </c>
      <c r="W109">
        <f>IF(S109 = "Elites",1,0)</f>
        <v>0</v>
      </c>
      <c r="X109" t="s">
        <v>99</v>
      </c>
      <c r="Y109" t="str">
        <f>IF(X109="","-",TRIM(LEFT(X109,FIND(",",X109&amp;",")-1)))</f>
        <v>-</v>
      </c>
      <c r="Z109" t="s">
        <v>17385</v>
      </c>
      <c r="AA109" t="s">
        <v>35</v>
      </c>
    </row>
    <row r="110" spans="1:27" ht="15" customHeight="1" x14ac:dyDescent="0.3">
      <c r="A110">
        <v>108</v>
      </c>
      <c r="B110" t="s">
        <v>17568</v>
      </c>
      <c r="C110" t="s">
        <v>17569</v>
      </c>
      <c r="D110" t="s">
        <v>17570</v>
      </c>
      <c r="E110" t="s">
        <v>3965</v>
      </c>
      <c r="F110" s="5">
        <f>_xlfn.TEXTBEFORE(E110, " ") * 1000000</f>
        <v>7600000</v>
      </c>
      <c r="G110">
        <v>3135.6529</v>
      </c>
      <c r="H110" t="s">
        <v>779</v>
      </c>
      <c r="I110">
        <v>50</v>
      </c>
      <c r="J110">
        <f>IF(I110="",0,I110)</f>
        <v>50</v>
      </c>
      <c r="K110">
        <v>8</v>
      </c>
      <c r="L110">
        <f>I110-K110</f>
        <v>42</v>
      </c>
      <c r="M110" t="str">
        <f>IF(I110&lt;100,"small",IF(I110&lt;500,"medium","large"))</f>
        <v>small</v>
      </c>
      <c r="N110">
        <f>IF(M110="small",1,0)</f>
        <v>1</v>
      </c>
      <c r="O110">
        <f>IF(N110="medium",1,0)</f>
        <v>0</v>
      </c>
      <c r="P110">
        <f>IF(O110="large",1,0)</f>
        <v>0</v>
      </c>
      <c r="Q110">
        <v>2015</v>
      </c>
      <c r="R110">
        <v>1</v>
      </c>
      <c r="S110" t="str">
        <f>IF(R110=1, "First-time", IF(R110&lt;=3, "Rising Star", IF(R110&lt;10, "Established", "Elites")))</f>
        <v>First-time</v>
      </c>
      <c r="T110">
        <f>IF(S110 = "First-time",1,0)</f>
        <v>1</v>
      </c>
      <c r="U110">
        <f>IF(S110 = "Rising Star",1,0)</f>
        <v>0</v>
      </c>
      <c r="V110">
        <f>IF(S110 = "Established",1,0)</f>
        <v>0</v>
      </c>
      <c r="W110">
        <f>IF(S110 = "Elites",1,0)</f>
        <v>0</v>
      </c>
      <c r="X110" t="s">
        <v>242</v>
      </c>
      <c r="Y110" t="str">
        <f>IF(X110="","-",TRIM(LEFT(X110,FIND(",",X110&amp;",")-1)))</f>
        <v>Atlanta</v>
      </c>
      <c r="Z110" t="s">
        <v>242</v>
      </c>
      <c r="AA110" t="s">
        <v>11</v>
      </c>
    </row>
    <row r="111" spans="1:27" ht="15" customHeight="1" x14ac:dyDescent="0.3">
      <c r="A111">
        <v>109</v>
      </c>
      <c r="B111" t="s">
        <v>8200</v>
      </c>
      <c r="C111" t="s">
        <v>8201</v>
      </c>
      <c r="D111" t="s">
        <v>8202</v>
      </c>
      <c r="E111" t="s">
        <v>8203</v>
      </c>
      <c r="F111" s="5">
        <f>_xlfn.TEXTBEFORE(E111, " ") * 1000000</f>
        <v>59300000</v>
      </c>
      <c r="G111">
        <v>3134.4692</v>
      </c>
      <c r="H111" t="s">
        <v>751</v>
      </c>
      <c r="I111">
        <v>145</v>
      </c>
      <c r="J111">
        <f>IF(I111="",0,I111)</f>
        <v>145</v>
      </c>
      <c r="K111">
        <v>17</v>
      </c>
      <c r="L111">
        <f>I111-K111</f>
        <v>128</v>
      </c>
      <c r="M111" t="str">
        <f>IF(I111&lt;100,"small",IF(I111&lt;500,"medium","large"))</f>
        <v>medium</v>
      </c>
      <c r="N111">
        <f>IF(M111="small",1,0)</f>
        <v>0</v>
      </c>
      <c r="O111">
        <f>IF(N111="medium",1,0)</f>
        <v>0</v>
      </c>
      <c r="P111">
        <f>IF(O111="large",1,0)</f>
        <v>0</v>
      </c>
      <c r="Q111">
        <v>2008</v>
      </c>
      <c r="R111">
        <v>3</v>
      </c>
      <c r="S111" t="str">
        <f>IF(R111=1, "First-time", IF(R111&lt;=3, "Rising Star", IF(R111&lt;10, "Established", "Elites")))</f>
        <v>Rising Star</v>
      </c>
      <c r="T111">
        <f>IF(S111 = "First-time",1,0)</f>
        <v>0</v>
      </c>
      <c r="U111">
        <f>IF(S111 = "Rising Star",1,0)</f>
        <v>1</v>
      </c>
      <c r="V111">
        <f>IF(S111 = "Established",1,0)</f>
        <v>0</v>
      </c>
      <c r="W111">
        <f>IF(S111 = "Elites",1,0)</f>
        <v>0</v>
      </c>
      <c r="X111" t="s">
        <v>427</v>
      </c>
      <c r="Y111" t="str">
        <f>IF(X111="","-",TRIM(LEFT(X111,FIND(",",X111&amp;",")-1)))</f>
        <v>Washington</v>
      </c>
      <c r="Z111" t="s">
        <v>3047</v>
      </c>
      <c r="AA111" t="s">
        <v>47</v>
      </c>
    </row>
    <row r="112" spans="1:27" ht="15" customHeight="1" x14ac:dyDescent="0.3">
      <c r="A112">
        <v>110</v>
      </c>
      <c r="B112" t="s">
        <v>6389</v>
      </c>
      <c r="C112" t="s">
        <v>6390</v>
      </c>
      <c r="D112" t="s">
        <v>6391</v>
      </c>
      <c r="E112" t="s">
        <v>2898</v>
      </c>
      <c r="F112" s="5">
        <f>_xlfn.TEXTBEFORE(E112, " ") * 1000000</f>
        <v>4700000</v>
      </c>
      <c r="G112">
        <v>3099.3348000000001</v>
      </c>
      <c r="H112" t="s">
        <v>160</v>
      </c>
      <c r="I112">
        <v>10</v>
      </c>
      <c r="J112">
        <f>IF(I112="",0,I112)</f>
        <v>10</v>
      </c>
      <c r="K112">
        <v>2</v>
      </c>
      <c r="L112">
        <f>I112-K112</f>
        <v>8</v>
      </c>
      <c r="M112" t="str">
        <f>IF(I112&lt;100,"small",IF(I112&lt;500,"medium","large"))</f>
        <v>small</v>
      </c>
      <c r="N112">
        <f>IF(M112="small",1,0)</f>
        <v>1</v>
      </c>
      <c r="O112">
        <f>IF(N112="medium",1,0)</f>
        <v>0</v>
      </c>
      <c r="P112">
        <f>IF(O112="large",1,0)</f>
        <v>0</v>
      </c>
      <c r="Q112">
        <v>2005</v>
      </c>
      <c r="R112">
        <v>2</v>
      </c>
      <c r="S112" t="str">
        <f>IF(R112=1, "First-time", IF(R112&lt;=3, "Rising Star", IF(R112&lt;10, "Established", "Elites")))</f>
        <v>Rising Star</v>
      </c>
      <c r="T112">
        <f>IF(S112 = "First-time",1,0)</f>
        <v>0</v>
      </c>
      <c r="U112">
        <f>IF(S112 = "Rising Star",1,0)</f>
        <v>1</v>
      </c>
      <c r="V112">
        <f>IF(S112 = "Established",1,0)</f>
        <v>0</v>
      </c>
      <c r="W112">
        <f>IF(S112 = "Elites",1,0)</f>
        <v>0</v>
      </c>
      <c r="X112" t="s">
        <v>1454</v>
      </c>
      <c r="Y112" t="str">
        <f>IF(X112="","-",TRIM(LEFT(X112,FIND(",",X112&amp;",")-1)))</f>
        <v>St. Louis</v>
      </c>
      <c r="Z112" t="s">
        <v>1546</v>
      </c>
      <c r="AA112" t="s">
        <v>15</v>
      </c>
    </row>
    <row r="113" spans="1:27" ht="15" customHeight="1" x14ac:dyDescent="0.3">
      <c r="A113">
        <v>111</v>
      </c>
      <c r="B113" t="s">
        <v>4575</v>
      </c>
      <c r="C113" t="s">
        <v>4576</v>
      </c>
      <c r="D113" t="s">
        <v>4577</v>
      </c>
      <c r="E113" t="s">
        <v>1302</v>
      </c>
      <c r="F113" s="5">
        <f>_xlfn.TEXTBEFORE(E113, " ") * 1000000</f>
        <v>7800000</v>
      </c>
      <c r="G113">
        <v>3051.3321999999998</v>
      </c>
      <c r="H113" t="s">
        <v>751</v>
      </c>
      <c r="I113">
        <v>52</v>
      </c>
      <c r="J113">
        <f>IF(I113="",0,I113)</f>
        <v>52</v>
      </c>
      <c r="K113">
        <v>12</v>
      </c>
      <c r="L113">
        <f>I113-K113</f>
        <v>40</v>
      </c>
      <c r="M113" t="str">
        <f>IF(I113&lt;100,"small",IF(I113&lt;500,"medium","large"))</f>
        <v>small</v>
      </c>
      <c r="N113">
        <f>IF(M113="small",1,0)</f>
        <v>1</v>
      </c>
      <c r="O113">
        <f>IF(N113="medium",1,0)</f>
        <v>0</v>
      </c>
      <c r="P113">
        <f>IF(O113="large",1,0)</f>
        <v>0</v>
      </c>
      <c r="Q113">
        <v>2002</v>
      </c>
      <c r="R113">
        <v>1</v>
      </c>
      <c r="S113" t="str">
        <f>IF(R113=1, "First-time", IF(R113&lt;=3, "Rising Star", IF(R113&lt;10, "Established", "Elites")))</f>
        <v>First-time</v>
      </c>
      <c r="T113">
        <f>IF(S113 = "First-time",1,0)</f>
        <v>1</v>
      </c>
      <c r="U113">
        <f>IF(S113 = "Rising Star",1,0)</f>
        <v>0</v>
      </c>
      <c r="V113">
        <f>IF(S113 = "Established",1,0)</f>
        <v>0</v>
      </c>
      <c r="W113">
        <f>IF(S113 = "Elites",1,0)</f>
        <v>0</v>
      </c>
      <c r="X113" t="s">
        <v>99</v>
      </c>
      <c r="Y113" t="str">
        <f>IF(X113="","-",TRIM(LEFT(X113,FIND(",",X113&amp;",")-1)))</f>
        <v>-</v>
      </c>
      <c r="Z113" t="s">
        <v>4578</v>
      </c>
      <c r="AA113" t="s">
        <v>10</v>
      </c>
    </row>
    <row r="114" spans="1:27" ht="15" customHeight="1" x14ac:dyDescent="0.3">
      <c r="A114">
        <v>112</v>
      </c>
      <c r="B114" t="s">
        <v>17668</v>
      </c>
      <c r="C114" t="s">
        <v>17669</v>
      </c>
      <c r="D114" t="s">
        <v>17670</v>
      </c>
      <c r="E114" t="s">
        <v>1391</v>
      </c>
      <c r="F114" s="5">
        <f>_xlfn.TEXTBEFORE(E114, " ") * 1000000</f>
        <v>3800000</v>
      </c>
      <c r="G114">
        <v>3050.0025000000001</v>
      </c>
      <c r="H114" t="s">
        <v>803</v>
      </c>
      <c r="I114">
        <v>310</v>
      </c>
      <c r="J114">
        <f>IF(I114="",0,I114)</f>
        <v>310</v>
      </c>
      <c r="K114">
        <v>30</v>
      </c>
      <c r="L114">
        <f>I114-K114</f>
        <v>280</v>
      </c>
      <c r="M114" t="str">
        <f>IF(I114&lt;100,"small",IF(I114&lt;500,"medium","large"))</f>
        <v>medium</v>
      </c>
      <c r="N114">
        <f>IF(M114="small",1,0)</f>
        <v>0</v>
      </c>
      <c r="O114">
        <f>IF(N114="medium",1,0)</f>
        <v>0</v>
      </c>
      <c r="P114">
        <f>IF(O114="large",1,0)</f>
        <v>0</v>
      </c>
      <c r="Q114">
        <v>2015</v>
      </c>
      <c r="R114">
        <v>1</v>
      </c>
      <c r="S114" t="str">
        <f>IF(R114=1, "First-time", IF(R114&lt;=3, "Rising Star", IF(R114&lt;10, "Established", "Elites")))</f>
        <v>First-time</v>
      </c>
      <c r="T114">
        <f>IF(S114 = "First-time",1,0)</f>
        <v>1</v>
      </c>
      <c r="U114">
        <f>IF(S114 = "Rising Star",1,0)</f>
        <v>0</v>
      </c>
      <c r="V114">
        <f>IF(S114 = "Established",1,0)</f>
        <v>0</v>
      </c>
      <c r="W114">
        <f>IF(S114 = "Elites",1,0)</f>
        <v>0</v>
      </c>
      <c r="X114" t="s">
        <v>342</v>
      </c>
      <c r="Y114" t="str">
        <f>IF(X114="","-",TRIM(LEFT(X114,FIND(",",X114&amp;",")-1)))</f>
        <v>San Diego</v>
      </c>
      <c r="Z114" t="s">
        <v>7192</v>
      </c>
      <c r="AA114" t="s">
        <v>5</v>
      </c>
    </row>
    <row r="115" spans="1:27" ht="15" customHeight="1" x14ac:dyDescent="0.3">
      <c r="A115">
        <v>113</v>
      </c>
      <c r="B115" t="s">
        <v>17270</v>
      </c>
      <c r="C115" t="s">
        <v>17271</v>
      </c>
      <c r="D115" t="s">
        <v>17272</v>
      </c>
      <c r="E115" t="s">
        <v>1875</v>
      </c>
      <c r="F115" s="5">
        <f>_xlfn.TEXTBEFORE(E115, " ") * 1000000</f>
        <v>5100000</v>
      </c>
      <c r="G115">
        <v>3031.4203000000002</v>
      </c>
      <c r="H115" t="s">
        <v>353</v>
      </c>
      <c r="I115">
        <v>15</v>
      </c>
      <c r="J115">
        <f>IF(I115="",0,I115)</f>
        <v>15</v>
      </c>
      <c r="K115">
        <v>2</v>
      </c>
      <c r="L115">
        <f>I115-K115</f>
        <v>13</v>
      </c>
      <c r="M115" t="str">
        <f>IF(I115&lt;100,"small",IF(I115&lt;500,"medium","large"))</f>
        <v>small</v>
      </c>
      <c r="N115">
        <f>IF(M115="small",1,0)</f>
        <v>1</v>
      </c>
      <c r="O115">
        <f>IF(N115="medium",1,0)</f>
        <v>0</v>
      </c>
      <c r="P115">
        <f>IF(O115="large",1,0)</f>
        <v>0</v>
      </c>
      <c r="Q115">
        <v>2015</v>
      </c>
      <c r="R115">
        <v>1</v>
      </c>
      <c r="S115" t="str">
        <f>IF(R115=1, "First-time", IF(R115&lt;=3, "Rising Star", IF(R115&lt;10, "Established", "Elites")))</f>
        <v>First-time</v>
      </c>
      <c r="T115">
        <f>IF(S115 = "First-time",1,0)</f>
        <v>1</v>
      </c>
      <c r="U115">
        <f>IF(S115 = "Rising Star",1,0)</f>
        <v>0</v>
      </c>
      <c r="V115">
        <f>IF(S115 = "Established",1,0)</f>
        <v>0</v>
      </c>
      <c r="W115">
        <f>IF(S115 = "Elites",1,0)</f>
        <v>0</v>
      </c>
      <c r="X115" t="s">
        <v>838</v>
      </c>
      <c r="Y115" t="str">
        <f>IF(X115="","-",TRIM(LEFT(X115,FIND(",",X115&amp;",")-1)))</f>
        <v>Austin</v>
      </c>
      <c r="Z115" t="s">
        <v>838</v>
      </c>
      <c r="AA115" t="s">
        <v>45</v>
      </c>
    </row>
    <row r="116" spans="1:27" ht="15" customHeight="1" x14ac:dyDescent="0.3">
      <c r="A116">
        <v>114</v>
      </c>
      <c r="B116" t="s">
        <v>10827</v>
      </c>
      <c r="C116" t="s">
        <v>10828</v>
      </c>
      <c r="D116" t="s">
        <v>10829</v>
      </c>
      <c r="E116" t="s">
        <v>2072</v>
      </c>
      <c r="F116" s="5">
        <f>_xlfn.TEXTBEFORE(E116, " ") * 1000000</f>
        <v>6400000</v>
      </c>
      <c r="G116">
        <v>3026.3532</v>
      </c>
      <c r="H116" t="s">
        <v>140</v>
      </c>
      <c r="I116">
        <v>5</v>
      </c>
      <c r="J116">
        <f>IF(I116="",0,I116)</f>
        <v>5</v>
      </c>
      <c r="K116">
        <v>3</v>
      </c>
      <c r="L116">
        <f>I116-K116</f>
        <v>2</v>
      </c>
      <c r="M116" t="str">
        <f>IF(I116&lt;100,"small",IF(I116&lt;500,"medium","large"))</f>
        <v>small</v>
      </c>
      <c r="N116">
        <f>IF(M116="small",1,0)</f>
        <v>1</v>
      </c>
      <c r="O116">
        <f>IF(N116="medium",1,0)</f>
        <v>0</v>
      </c>
      <c r="P116">
        <f>IF(O116="large",1,0)</f>
        <v>0</v>
      </c>
      <c r="Q116">
        <v>2010</v>
      </c>
      <c r="R116">
        <v>1</v>
      </c>
      <c r="S116" t="str">
        <f>IF(R116=1, "First-time", IF(R116&lt;=3, "Rising Star", IF(R116&lt;10, "Established", "Elites")))</f>
        <v>First-time</v>
      </c>
      <c r="T116">
        <f>IF(S116 = "First-time",1,0)</f>
        <v>1</v>
      </c>
      <c r="U116">
        <f>IF(S116 = "Rising Star",1,0)</f>
        <v>0</v>
      </c>
      <c r="V116">
        <f>IF(S116 = "Established",1,0)</f>
        <v>0</v>
      </c>
      <c r="W116">
        <f>IF(S116 = "Elites",1,0)</f>
        <v>0</v>
      </c>
      <c r="X116" t="s">
        <v>86</v>
      </c>
      <c r="Y116" t="str">
        <f>IF(X116="","-",TRIM(LEFT(X116,FIND(",",X116&amp;",")-1)))</f>
        <v>New York City</v>
      </c>
      <c r="Z116" t="s">
        <v>543</v>
      </c>
      <c r="AA116" t="s">
        <v>35</v>
      </c>
    </row>
    <row r="117" spans="1:27" ht="15" customHeight="1" x14ac:dyDescent="0.3">
      <c r="A117">
        <v>115</v>
      </c>
      <c r="B117" t="s">
        <v>15439</v>
      </c>
      <c r="C117" t="s">
        <v>15440</v>
      </c>
      <c r="D117" t="s">
        <v>15441</v>
      </c>
      <c r="E117" t="s">
        <v>3774</v>
      </c>
      <c r="F117" s="5">
        <f>_xlfn.TEXTBEFORE(E117, " ") * 1000000</f>
        <v>19000000</v>
      </c>
      <c r="G117">
        <v>3023.1327999999999</v>
      </c>
      <c r="H117" t="s">
        <v>779</v>
      </c>
      <c r="I117">
        <v>191</v>
      </c>
      <c r="J117">
        <f>IF(I117="",0,I117)</f>
        <v>191</v>
      </c>
      <c r="K117">
        <v>46</v>
      </c>
      <c r="L117">
        <f>I117-K117</f>
        <v>145</v>
      </c>
      <c r="M117" t="str">
        <f>IF(I117&lt;100,"small",IF(I117&lt;500,"medium","large"))</f>
        <v>medium</v>
      </c>
      <c r="N117">
        <f>IF(M117="small",1,0)</f>
        <v>0</v>
      </c>
      <c r="O117">
        <f>IF(N117="medium",1,0)</f>
        <v>0</v>
      </c>
      <c r="P117">
        <f>IF(O117="large",1,0)</f>
        <v>0</v>
      </c>
      <c r="Q117">
        <v>2013</v>
      </c>
      <c r="R117">
        <v>1</v>
      </c>
      <c r="S117" t="str">
        <f>IF(R117=1, "First-time", IF(R117&lt;=3, "Rising Star", IF(R117&lt;10, "Established", "Elites")))</f>
        <v>First-time</v>
      </c>
      <c r="T117">
        <f>IF(S117 = "First-time",1,0)</f>
        <v>1</v>
      </c>
      <c r="U117">
        <f>IF(S117 = "Rising Star",1,0)</f>
        <v>0</v>
      </c>
      <c r="V117">
        <f>IF(S117 = "Established",1,0)</f>
        <v>0</v>
      </c>
      <c r="W117">
        <f>IF(S117 = "Elites",1,0)</f>
        <v>0</v>
      </c>
      <c r="X117" t="s">
        <v>1396</v>
      </c>
      <c r="Y117" t="str">
        <f>IF(X117="","-",TRIM(LEFT(X117,FIND(",",X117&amp;",")-1)))</f>
        <v>San Francisco</v>
      </c>
      <c r="Z117" t="s">
        <v>1396</v>
      </c>
      <c r="AA117" t="s">
        <v>5</v>
      </c>
    </row>
    <row r="118" spans="1:27" ht="15" customHeight="1" x14ac:dyDescent="0.3">
      <c r="A118">
        <v>116</v>
      </c>
      <c r="B118" t="s">
        <v>17746</v>
      </c>
      <c r="C118" t="s">
        <v>17747</v>
      </c>
      <c r="D118" t="s">
        <v>17748</v>
      </c>
      <c r="E118" t="s">
        <v>217</v>
      </c>
      <c r="F118" s="5">
        <f>_xlfn.TEXTBEFORE(E118, " ") * 1000000</f>
        <v>3300000</v>
      </c>
      <c r="G118">
        <v>2994.2887999999998</v>
      </c>
      <c r="H118" t="s">
        <v>118</v>
      </c>
      <c r="I118">
        <v>40</v>
      </c>
      <c r="J118">
        <f>IF(I118="",0,I118)</f>
        <v>40</v>
      </c>
      <c r="K118">
        <v>1</v>
      </c>
      <c r="L118">
        <f>I118-K118</f>
        <v>39</v>
      </c>
      <c r="M118" t="str">
        <f>IF(I118&lt;100,"small",IF(I118&lt;500,"medium","large"))</f>
        <v>small</v>
      </c>
      <c r="N118">
        <f>IF(M118="small",1,0)</f>
        <v>1</v>
      </c>
      <c r="O118">
        <f>IF(N118="medium",1,0)</f>
        <v>0</v>
      </c>
      <c r="P118">
        <f>IF(O118="large",1,0)</f>
        <v>0</v>
      </c>
      <c r="Q118">
        <v>2015</v>
      </c>
      <c r="R118">
        <v>1</v>
      </c>
      <c r="S118" t="str">
        <f>IF(R118=1, "First-time", IF(R118&lt;=3, "Rising Star", IF(R118&lt;10, "Established", "Elites")))</f>
        <v>First-time</v>
      </c>
      <c r="T118">
        <f>IF(S118 = "First-time",1,0)</f>
        <v>1</v>
      </c>
      <c r="U118">
        <f>IF(S118 = "Rising Star",1,0)</f>
        <v>0</v>
      </c>
      <c r="V118">
        <f>IF(S118 = "Established",1,0)</f>
        <v>0</v>
      </c>
      <c r="W118">
        <f>IF(S118 = "Elites",1,0)</f>
        <v>0</v>
      </c>
      <c r="X118" t="s">
        <v>248</v>
      </c>
      <c r="Y118" t="str">
        <f>IF(X118="","-",TRIM(LEFT(X118,FIND(",",X118&amp;",")-1)))</f>
        <v>Birmingham</v>
      </c>
      <c r="Z118" t="s">
        <v>249</v>
      </c>
      <c r="AA118" t="s">
        <v>2</v>
      </c>
    </row>
    <row r="119" spans="1:27" ht="15" customHeight="1" x14ac:dyDescent="0.3">
      <c r="A119">
        <v>117</v>
      </c>
      <c r="B119" t="s">
        <v>17571</v>
      </c>
      <c r="C119" t="s">
        <v>17572</v>
      </c>
      <c r="D119" t="s">
        <v>17573</v>
      </c>
      <c r="E119" t="s">
        <v>4800</v>
      </c>
      <c r="F119" s="5">
        <f>_xlfn.TEXTBEFORE(E119, " ") * 1000000</f>
        <v>3100000</v>
      </c>
      <c r="G119">
        <v>2957.3530000000001</v>
      </c>
      <c r="H119" t="s">
        <v>445</v>
      </c>
      <c r="I119">
        <v>30</v>
      </c>
      <c r="J119">
        <f>IF(I119="",0,I119)</f>
        <v>30</v>
      </c>
      <c r="K119">
        <v>3</v>
      </c>
      <c r="L119">
        <f>I119-K119</f>
        <v>27</v>
      </c>
      <c r="M119" t="str">
        <f>IF(I119&lt;100,"small",IF(I119&lt;500,"medium","large"))</f>
        <v>small</v>
      </c>
      <c r="N119">
        <f>IF(M119="small",1,0)</f>
        <v>1</v>
      </c>
      <c r="O119">
        <f>IF(N119="medium",1,0)</f>
        <v>0</v>
      </c>
      <c r="P119">
        <f>IF(O119="large",1,0)</f>
        <v>0</v>
      </c>
      <c r="Q119">
        <v>2015</v>
      </c>
      <c r="R119">
        <v>1</v>
      </c>
      <c r="S119" t="str">
        <f>IF(R119=1, "First-time", IF(R119&lt;=3, "Rising Star", IF(R119&lt;10, "Established", "Elites")))</f>
        <v>First-time</v>
      </c>
      <c r="T119">
        <f>IF(S119 = "First-time",1,0)</f>
        <v>1</v>
      </c>
      <c r="U119">
        <f>IF(S119 = "Rising Star",1,0)</f>
        <v>0</v>
      </c>
      <c r="V119">
        <f>IF(S119 = "Established",1,0)</f>
        <v>0</v>
      </c>
      <c r="W119">
        <f>IF(S119 = "Elites",1,0)</f>
        <v>0</v>
      </c>
      <c r="X119" t="s">
        <v>242</v>
      </c>
      <c r="Y119" t="str">
        <f>IF(X119="","-",TRIM(LEFT(X119,FIND(",",X119&amp;",")-1)))</f>
        <v>Atlanta</v>
      </c>
      <c r="Z119" t="s">
        <v>242</v>
      </c>
      <c r="AA119" t="s">
        <v>11</v>
      </c>
    </row>
    <row r="120" spans="1:27" ht="15" customHeight="1" x14ac:dyDescent="0.3">
      <c r="A120">
        <v>118</v>
      </c>
      <c r="B120" t="s">
        <v>16603</v>
      </c>
      <c r="C120" t="s">
        <v>16604</v>
      </c>
      <c r="D120" t="s">
        <v>16605</v>
      </c>
      <c r="E120" t="s">
        <v>289</v>
      </c>
      <c r="F120" s="5">
        <f>_xlfn.TEXTBEFORE(E120, " ") * 1000000</f>
        <v>3700000</v>
      </c>
      <c r="G120">
        <v>2938.5448999999999</v>
      </c>
      <c r="H120" t="s">
        <v>153</v>
      </c>
      <c r="I120">
        <v>15</v>
      </c>
      <c r="J120">
        <f>IF(I120="",0,I120)</f>
        <v>15</v>
      </c>
      <c r="K120">
        <v>1</v>
      </c>
      <c r="L120">
        <f>I120-K120</f>
        <v>14</v>
      </c>
      <c r="M120" t="str">
        <f>IF(I120&lt;100,"small",IF(I120&lt;500,"medium","large"))</f>
        <v>small</v>
      </c>
      <c r="N120">
        <f>IF(M120="small",1,0)</f>
        <v>1</v>
      </c>
      <c r="O120">
        <f>IF(N120="medium",1,0)</f>
        <v>0</v>
      </c>
      <c r="P120">
        <f>IF(O120="large",1,0)</f>
        <v>0</v>
      </c>
      <c r="Q120">
        <v>2014</v>
      </c>
      <c r="R120">
        <v>1</v>
      </c>
      <c r="S120" t="str">
        <f>IF(R120=1, "First-time", IF(R120&lt;=3, "Rising Star", IF(R120&lt;10, "Established", "Elites")))</f>
        <v>First-time</v>
      </c>
      <c r="T120">
        <f>IF(S120 = "First-time",1,0)</f>
        <v>1</v>
      </c>
      <c r="U120">
        <f>IF(S120 = "Rising Star",1,0)</f>
        <v>0</v>
      </c>
      <c r="V120">
        <f>IF(S120 = "Established",1,0)</f>
        <v>0</v>
      </c>
      <c r="W120">
        <f>IF(S120 = "Elites",1,0)</f>
        <v>0</v>
      </c>
      <c r="X120" t="s">
        <v>242</v>
      </c>
      <c r="Y120" t="str">
        <f>IF(X120="","-",TRIM(LEFT(X120,FIND(",",X120&amp;",")-1)))</f>
        <v>Atlanta</v>
      </c>
      <c r="Z120" t="s">
        <v>242</v>
      </c>
      <c r="AA120" t="s">
        <v>11</v>
      </c>
    </row>
    <row r="121" spans="1:27" ht="15" customHeight="1" x14ac:dyDescent="0.3">
      <c r="A121">
        <v>119</v>
      </c>
      <c r="B121" t="s">
        <v>15442</v>
      </c>
      <c r="C121" t="s">
        <v>15443</v>
      </c>
      <c r="D121" t="s">
        <v>15444</v>
      </c>
      <c r="E121" t="s">
        <v>1137</v>
      </c>
      <c r="F121" s="5">
        <f>_xlfn.TEXTBEFORE(E121, " ") * 1000000</f>
        <v>23600000</v>
      </c>
      <c r="G121">
        <v>2911.1745999999998</v>
      </c>
      <c r="H121" t="s">
        <v>433</v>
      </c>
      <c r="I121">
        <v>740</v>
      </c>
      <c r="J121">
        <f>IF(I121="",0,I121)</f>
        <v>740</v>
      </c>
      <c r="K121">
        <v>5</v>
      </c>
      <c r="L121">
        <f>I121-K121</f>
        <v>735</v>
      </c>
      <c r="M121" t="str">
        <f>IF(I121&lt;100,"small",IF(I121&lt;500,"medium","large"))</f>
        <v>large</v>
      </c>
      <c r="N121">
        <f>IF(M121="small",1,0)</f>
        <v>0</v>
      </c>
      <c r="O121">
        <f>IF(N121="medium",1,0)</f>
        <v>0</v>
      </c>
      <c r="P121">
        <f>IF(O121="large",1,0)</f>
        <v>0</v>
      </c>
      <c r="Q121">
        <v>2013</v>
      </c>
      <c r="R121">
        <v>2</v>
      </c>
      <c r="S121" t="str">
        <f>IF(R121=1, "First-time", IF(R121&lt;=3, "Rising Star", IF(R121&lt;10, "Established", "Elites")))</f>
        <v>Rising Star</v>
      </c>
      <c r="T121">
        <f>IF(S121 = "First-time",1,0)</f>
        <v>0</v>
      </c>
      <c r="U121">
        <f>IF(S121 = "Rising Star",1,0)</f>
        <v>1</v>
      </c>
      <c r="V121">
        <f>IF(S121 = "Established",1,0)</f>
        <v>0</v>
      </c>
      <c r="W121">
        <f>IF(S121 = "Elites",1,0)</f>
        <v>0</v>
      </c>
      <c r="X121" t="s">
        <v>325</v>
      </c>
      <c r="Y121" t="str">
        <f>IF(X121="","-",TRIM(LEFT(X121,FIND(",",X121&amp;",")-1)))</f>
        <v>Los Angeles</v>
      </c>
      <c r="Z121" t="s">
        <v>326</v>
      </c>
      <c r="AA121" t="s">
        <v>5</v>
      </c>
    </row>
    <row r="122" spans="1:27" ht="15" customHeight="1" x14ac:dyDescent="0.3">
      <c r="A122">
        <v>120</v>
      </c>
      <c r="B122" t="s">
        <v>13531</v>
      </c>
      <c r="C122" t="s">
        <v>13532</v>
      </c>
      <c r="D122" t="s">
        <v>13533</v>
      </c>
      <c r="E122" t="s">
        <v>10305</v>
      </c>
      <c r="F122" s="5">
        <f>_xlfn.TEXTBEFORE(E122, " ") * 1000000</f>
        <v>25800000</v>
      </c>
      <c r="G122">
        <v>2872.1059</v>
      </c>
      <c r="H122" t="s">
        <v>153</v>
      </c>
      <c r="I122">
        <v>37</v>
      </c>
      <c r="J122">
        <f>IF(I122="",0,I122)</f>
        <v>37</v>
      </c>
      <c r="K122">
        <v>12</v>
      </c>
      <c r="L122">
        <f>I122-K122</f>
        <v>25</v>
      </c>
      <c r="M122" t="str">
        <f>IF(I122&lt;100,"small",IF(I122&lt;500,"medium","large"))</f>
        <v>small</v>
      </c>
      <c r="N122">
        <f>IF(M122="small",1,0)</f>
        <v>1</v>
      </c>
      <c r="O122">
        <f>IF(N122="medium",1,0)</f>
        <v>0</v>
      </c>
      <c r="P122">
        <f>IF(O122="large",1,0)</f>
        <v>0</v>
      </c>
      <c r="Q122">
        <v>2012</v>
      </c>
      <c r="R122">
        <v>1</v>
      </c>
      <c r="S122" t="str">
        <f>IF(R122=1, "First-time", IF(R122&lt;=3, "Rising Star", IF(R122&lt;10, "Established", "Elites")))</f>
        <v>First-time</v>
      </c>
      <c r="T122">
        <f>IF(S122 = "First-time",1,0)</f>
        <v>1</v>
      </c>
      <c r="U122">
        <f>IF(S122 = "Rising Star",1,0)</f>
        <v>0</v>
      </c>
      <c r="V122">
        <f>IF(S122 = "Established",1,0)</f>
        <v>0</v>
      </c>
      <c r="W122">
        <f>IF(S122 = "Elites",1,0)</f>
        <v>0</v>
      </c>
      <c r="X122" t="s">
        <v>99</v>
      </c>
      <c r="Y122" t="str">
        <f>IF(X122="","-",TRIM(LEFT(X122,FIND(",",X122&amp;",")-1)))</f>
        <v>-</v>
      </c>
      <c r="Z122" t="s">
        <v>666</v>
      </c>
      <c r="AA122" t="s">
        <v>23</v>
      </c>
    </row>
    <row r="123" spans="1:27" ht="15" customHeight="1" x14ac:dyDescent="0.3">
      <c r="A123">
        <v>121</v>
      </c>
      <c r="B123" t="s">
        <v>13764</v>
      </c>
      <c r="C123" t="s">
        <v>13765</v>
      </c>
      <c r="D123" t="s">
        <v>13766</v>
      </c>
      <c r="E123" t="s">
        <v>2451</v>
      </c>
      <c r="F123" s="5">
        <f>_xlfn.TEXTBEFORE(E123, " ") * 1000000</f>
        <v>12300000</v>
      </c>
      <c r="G123">
        <v>2861.2368999999999</v>
      </c>
      <c r="H123" t="s">
        <v>129</v>
      </c>
      <c r="I123">
        <v>66</v>
      </c>
      <c r="J123">
        <f>IF(I123="",0,I123)</f>
        <v>66</v>
      </c>
      <c r="K123">
        <v>12</v>
      </c>
      <c r="L123">
        <f>I123-K123</f>
        <v>54</v>
      </c>
      <c r="M123" t="str">
        <f>IF(I123&lt;100,"small",IF(I123&lt;500,"medium","large"))</f>
        <v>small</v>
      </c>
      <c r="N123">
        <f>IF(M123="small",1,0)</f>
        <v>1</v>
      </c>
      <c r="O123">
        <f>IF(N123="medium",1,0)</f>
        <v>0</v>
      </c>
      <c r="P123">
        <f>IF(O123="large",1,0)</f>
        <v>0</v>
      </c>
      <c r="Q123">
        <v>2012</v>
      </c>
      <c r="R123">
        <v>1</v>
      </c>
      <c r="S123" t="str">
        <f>IF(R123=1, "First-time", IF(R123&lt;=3, "Rising Star", IF(R123&lt;10, "Established", "Elites")))</f>
        <v>First-time</v>
      </c>
      <c r="T123">
        <f>IF(S123 = "First-time",1,0)</f>
        <v>1</v>
      </c>
      <c r="U123">
        <f>IF(S123 = "Rising Star",1,0)</f>
        <v>0</v>
      </c>
      <c r="V123">
        <f>IF(S123 = "Established",1,0)</f>
        <v>0</v>
      </c>
      <c r="W123">
        <f>IF(S123 = "Elites",1,0)</f>
        <v>0</v>
      </c>
      <c r="X123" t="s">
        <v>242</v>
      </c>
      <c r="Y123" t="str">
        <f>IF(X123="","-",TRIM(LEFT(X123,FIND(",",X123&amp;",")-1)))</f>
        <v>Atlanta</v>
      </c>
      <c r="Z123" t="s">
        <v>242</v>
      </c>
      <c r="AA123" t="s">
        <v>11</v>
      </c>
    </row>
    <row r="124" spans="1:27" ht="14.4" x14ac:dyDescent="0.3">
      <c r="A124">
        <v>122</v>
      </c>
      <c r="B124" t="s">
        <v>16824</v>
      </c>
      <c r="C124" t="s">
        <v>16825</v>
      </c>
      <c r="D124" t="s">
        <v>16826</v>
      </c>
      <c r="E124" t="s">
        <v>552</v>
      </c>
      <c r="F124" s="5">
        <f>_xlfn.TEXTBEFORE(E124, " ") * 1000000</f>
        <v>6600000</v>
      </c>
      <c r="G124">
        <v>2812.6795999999999</v>
      </c>
      <c r="H124" t="s">
        <v>85</v>
      </c>
      <c r="I124">
        <v>60</v>
      </c>
      <c r="J124">
        <f>IF(I124="",0,I124)</f>
        <v>60</v>
      </c>
      <c r="K124">
        <v>15</v>
      </c>
      <c r="L124">
        <f>I124-K124</f>
        <v>45</v>
      </c>
      <c r="M124" t="str">
        <f>IF(I124&lt;100,"small",IF(I124&lt;500,"medium","large"))</f>
        <v>small</v>
      </c>
      <c r="N124">
        <f>IF(M124="small",1,0)</f>
        <v>1</v>
      </c>
      <c r="O124">
        <f>IF(N124="medium",1,0)</f>
        <v>0</v>
      </c>
      <c r="P124">
        <f>IF(O124="large",1,0)</f>
        <v>0</v>
      </c>
      <c r="Q124">
        <v>2014</v>
      </c>
      <c r="R124">
        <v>1</v>
      </c>
      <c r="S124" t="str">
        <f>IF(R124=1, "First-time", IF(R124&lt;=3, "Rising Star", IF(R124&lt;10, "Established", "Elites")))</f>
        <v>First-time</v>
      </c>
      <c r="T124">
        <f>IF(S124 = "First-time",1,0)</f>
        <v>1</v>
      </c>
      <c r="U124">
        <f>IF(S124 = "Rising Star",1,0)</f>
        <v>0</v>
      </c>
      <c r="V124">
        <f>IF(S124 = "Established",1,0)</f>
        <v>0</v>
      </c>
      <c r="W124">
        <f>IF(S124 = "Elites",1,0)</f>
        <v>0</v>
      </c>
      <c r="X124" t="s">
        <v>1021</v>
      </c>
      <c r="Y124" t="str">
        <f>IF(X124="","-",TRIM(LEFT(X124,FIND(",",X124&amp;",")-1)))</f>
        <v>Bridgeport-Stamford-Norwalk</v>
      </c>
      <c r="Z124" t="s">
        <v>451</v>
      </c>
      <c r="AA124" t="s">
        <v>7</v>
      </c>
    </row>
    <row r="125" spans="1:27" ht="14.4" x14ac:dyDescent="0.3">
      <c r="A125">
        <v>123</v>
      </c>
      <c r="B125" t="s">
        <v>17142</v>
      </c>
      <c r="C125" t="s">
        <v>17143</v>
      </c>
      <c r="D125" t="s">
        <v>17144</v>
      </c>
      <c r="E125" t="s">
        <v>17145</v>
      </c>
      <c r="F125" s="5">
        <f>_xlfn.TEXTBEFORE(E125, " ") * 1000000</f>
        <v>79000000</v>
      </c>
      <c r="G125">
        <v>2804.9504000000002</v>
      </c>
      <c r="H125" t="s">
        <v>174</v>
      </c>
      <c r="I125">
        <v>196</v>
      </c>
      <c r="J125">
        <f>IF(I125="",0,I125)</f>
        <v>196</v>
      </c>
      <c r="K125">
        <v>32</v>
      </c>
      <c r="L125">
        <f>I125-K125</f>
        <v>164</v>
      </c>
      <c r="M125" t="str">
        <f>IF(I125&lt;100,"small",IF(I125&lt;500,"medium","large"))</f>
        <v>medium</v>
      </c>
      <c r="N125">
        <f>IF(M125="small",1,0)</f>
        <v>0</v>
      </c>
      <c r="O125">
        <f>IF(N125="medium",1,0)</f>
        <v>0</v>
      </c>
      <c r="P125">
        <f>IF(O125="large",1,0)</f>
        <v>0</v>
      </c>
      <c r="Q125">
        <v>2014</v>
      </c>
      <c r="R125">
        <v>1</v>
      </c>
      <c r="S125" t="str">
        <f>IF(R125=1, "First-time", IF(R125&lt;=3, "Rising Star", IF(R125&lt;10, "Established", "Elites")))</f>
        <v>First-time</v>
      </c>
      <c r="T125">
        <f>IF(S125 = "First-time",1,0)</f>
        <v>1</v>
      </c>
      <c r="U125">
        <f>IF(S125 = "Rising Star",1,0)</f>
        <v>0</v>
      </c>
      <c r="V125">
        <f>IF(S125 = "Established",1,0)</f>
        <v>0</v>
      </c>
      <c r="W125">
        <f>IF(S125 = "Elites",1,0)</f>
        <v>0</v>
      </c>
      <c r="X125" t="s">
        <v>272</v>
      </c>
      <c r="Y125" t="str">
        <f>IF(X125="","-",TRIM(LEFT(X125,FIND(",",X125&amp;",")-1)))</f>
        <v>Phoenix</v>
      </c>
      <c r="Z125" t="s">
        <v>2809</v>
      </c>
      <c r="AA125" t="s">
        <v>4</v>
      </c>
    </row>
    <row r="126" spans="1:27" ht="14.4" x14ac:dyDescent="0.3">
      <c r="A126">
        <v>124</v>
      </c>
      <c r="B126" t="s">
        <v>13980</v>
      </c>
      <c r="C126" t="s">
        <v>13981</v>
      </c>
      <c r="D126" t="s">
        <v>13982</v>
      </c>
      <c r="E126" t="s">
        <v>957</v>
      </c>
      <c r="F126" s="5">
        <f>_xlfn.TEXTBEFORE(E126, " ") * 1000000</f>
        <v>3500000</v>
      </c>
      <c r="G126">
        <v>2795.4056999999998</v>
      </c>
      <c r="H126" t="s">
        <v>153</v>
      </c>
      <c r="I126">
        <v>19</v>
      </c>
      <c r="J126">
        <f>IF(I126="",0,I126)</f>
        <v>19</v>
      </c>
      <c r="K126">
        <v>7</v>
      </c>
      <c r="L126">
        <f>I126-K126</f>
        <v>12</v>
      </c>
      <c r="M126" t="str">
        <f>IF(I126&lt;100,"small",IF(I126&lt;500,"medium","large"))</f>
        <v>small</v>
      </c>
      <c r="N126">
        <f>IF(M126="small",1,0)</f>
        <v>1</v>
      </c>
      <c r="O126">
        <f>IF(N126="medium",1,0)</f>
        <v>0</v>
      </c>
      <c r="P126">
        <f>IF(O126="large",1,0)</f>
        <v>0</v>
      </c>
      <c r="Q126">
        <v>2012</v>
      </c>
      <c r="R126">
        <v>1</v>
      </c>
      <c r="S126" t="str">
        <f>IF(R126=1, "First-time", IF(R126&lt;=3, "Rising Star", IF(R126&lt;10, "Established", "Elites")))</f>
        <v>First-time</v>
      </c>
      <c r="T126">
        <f>IF(S126 = "First-time",1,0)</f>
        <v>1</v>
      </c>
      <c r="U126">
        <f>IF(S126 = "Rising Star",1,0)</f>
        <v>0</v>
      </c>
      <c r="V126">
        <f>IF(S126 = "Established",1,0)</f>
        <v>0</v>
      </c>
      <c r="W126">
        <f>IF(S126 = "Elites",1,0)</f>
        <v>0</v>
      </c>
      <c r="X126" t="s">
        <v>1396</v>
      </c>
      <c r="Y126" t="str">
        <f>IF(X126="","-",TRIM(LEFT(X126,FIND(",",X126&amp;",")-1)))</f>
        <v>San Francisco</v>
      </c>
      <c r="Z126" t="s">
        <v>1396</v>
      </c>
      <c r="AA126" t="s">
        <v>5</v>
      </c>
    </row>
    <row r="127" spans="1:27" ht="14.4" x14ac:dyDescent="0.3">
      <c r="A127">
        <v>125</v>
      </c>
      <c r="B127" t="s">
        <v>16882</v>
      </c>
      <c r="C127" t="s">
        <v>16883</v>
      </c>
      <c r="D127" t="s">
        <v>16884</v>
      </c>
      <c r="E127" t="s">
        <v>525</v>
      </c>
      <c r="F127" s="5">
        <f>_xlfn.TEXTBEFORE(E127, " ") * 1000000</f>
        <v>38800000</v>
      </c>
      <c r="G127">
        <v>2781.5682000000002</v>
      </c>
      <c r="H127" t="s">
        <v>353</v>
      </c>
      <c r="I127">
        <v>375</v>
      </c>
      <c r="J127">
        <f>IF(I127="",0,I127)</f>
        <v>375</v>
      </c>
      <c r="K127">
        <v>75</v>
      </c>
      <c r="L127">
        <f>I127-K127</f>
        <v>300</v>
      </c>
      <c r="M127" t="str">
        <f>IF(I127&lt;100,"small",IF(I127&lt;500,"medium","large"))</f>
        <v>medium</v>
      </c>
      <c r="N127">
        <f>IF(M127="small",1,0)</f>
        <v>0</v>
      </c>
      <c r="O127">
        <f>IF(N127="medium",1,0)</f>
        <v>0</v>
      </c>
      <c r="P127">
        <f>IF(O127="large",1,0)</f>
        <v>0</v>
      </c>
      <c r="Q127">
        <v>2014</v>
      </c>
      <c r="R127">
        <v>1</v>
      </c>
      <c r="S127" t="str">
        <f>IF(R127=1, "First-time", IF(R127&lt;=3, "Rising Star", IF(R127&lt;10, "Established", "Elites")))</f>
        <v>First-time</v>
      </c>
      <c r="T127">
        <f>IF(S127 = "First-time",1,0)</f>
        <v>1</v>
      </c>
      <c r="U127">
        <f>IF(S127 = "Rising Star",1,0)</f>
        <v>0</v>
      </c>
      <c r="V127">
        <f>IF(S127 = "Established",1,0)</f>
        <v>0</v>
      </c>
      <c r="W127">
        <f>IF(S127 = "Elites",1,0)</f>
        <v>0</v>
      </c>
      <c r="X127" t="s">
        <v>325</v>
      </c>
      <c r="Y127" t="str">
        <f>IF(X127="","-",TRIM(LEFT(X127,FIND(",",X127&amp;",")-1)))</f>
        <v>Los Angeles</v>
      </c>
      <c r="Z127" t="s">
        <v>4653</v>
      </c>
      <c r="AA127" t="s">
        <v>5</v>
      </c>
    </row>
    <row r="128" spans="1:27" ht="14.4" x14ac:dyDescent="0.3">
      <c r="A128">
        <v>126</v>
      </c>
      <c r="B128" t="s">
        <v>17603</v>
      </c>
      <c r="C128" t="s">
        <v>17604</v>
      </c>
      <c r="D128" t="s">
        <v>17605</v>
      </c>
      <c r="E128" t="s">
        <v>2898</v>
      </c>
      <c r="F128" s="5">
        <f>_xlfn.TEXTBEFORE(E128, " ") * 1000000</f>
        <v>4700000</v>
      </c>
      <c r="G128">
        <v>2773.5884000000001</v>
      </c>
      <c r="H128" t="s">
        <v>85</v>
      </c>
      <c r="I128">
        <v>25</v>
      </c>
      <c r="J128">
        <f>IF(I128="",0,I128)</f>
        <v>25</v>
      </c>
      <c r="K128">
        <v>5</v>
      </c>
      <c r="L128">
        <f>I128-K128</f>
        <v>20</v>
      </c>
      <c r="M128" t="str">
        <f>IF(I128&lt;100,"small",IF(I128&lt;500,"medium","large"))</f>
        <v>small</v>
      </c>
      <c r="N128">
        <f>IF(M128="small",1,0)</f>
        <v>1</v>
      </c>
      <c r="O128">
        <f>IF(N128="medium",1,0)</f>
        <v>0</v>
      </c>
      <c r="P128">
        <f>IF(O128="large",1,0)</f>
        <v>0</v>
      </c>
      <c r="Q128">
        <v>2015</v>
      </c>
      <c r="R128">
        <v>1</v>
      </c>
      <c r="S128" t="str">
        <f>IF(R128=1, "First-time", IF(R128&lt;=3, "Rising Star", IF(R128&lt;10, "Established", "Elites")))</f>
        <v>First-time</v>
      </c>
      <c r="T128">
        <f>IF(S128 = "First-time",1,0)</f>
        <v>1</v>
      </c>
      <c r="U128">
        <f>IF(S128 = "Rising Star",1,0)</f>
        <v>0</v>
      </c>
      <c r="V128">
        <f>IF(S128 = "Established",1,0)</f>
        <v>0</v>
      </c>
      <c r="W128">
        <f>IF(S128 = "Elites",1,0)</f>
        <v>0</v>
      </c>
      <c r="X128" t="s">
        <v>689</v>
      </c>
      <c r="Y128" t="str">
        <f>IF(X128="","-",TRIM(LEFT(X128,FIND(",",X128&amp;",")-1)))</f>
        <v>Miami</v>
      </c>
      <c r="Z128" t="s">
        <v>824</v>
      </c>
      <c r="AA128" t="s">
        <v>10</v>
      </c>
    </row>
    <row r="129" spans="1:27" ht="14.4" x14ac:dyDescent="0.3">
      <c r="A129">
        <v>127</v>
      </c>
      <c r="B129" t="s">
        <v>17368</v>
      </c>
      <c r="C129" t="s">
        <v>17369</v>
      </c>
      <c r="D129" t="s">
        <v>17370</v>
      </c>
      <c r="E129" t="s">
        <v>857</v>
      </c>
      <c r="F129" s="5">
        <f>_xlfn.TEXTBEFORE(E129, " ") * 1000000</f>
        <v>3200000</v>
      </c>
      <c r="G129">
        <v>2742.6432</v>
      </c>
      <c r="H129" t="s">
        <v>353</v>
      </c>
      <c r="I129">
        <v>8</v>
      </c>
      <c r="J129">
        <f>IF(I129="",0,I129)</f>
        <v>8</v>
      </c>
      <c r="K129">
        <v>1</v>
      </c>
      <c r="L129">
        <f>I129-K129</f>
        <v>7</v>
      </c>
      <c r="M129" t="str">
        <f>IF(I129&lt;100,"small",IF(I129&lt;500,"medium","large"))</f>
        <v>small</v>
      </c>
      <c r="N129">
        <f>IF(M129="small",1,0)</f>
        <v>1</v>
      </c>
      <c r="O129">
        <f>IF(N129="medium",1,0)</f>
        <v>0</v>
      </c>
      <c r="P129">
        <f>IF(O129="large",1,0)</f>
        <v>0</v>
      </c>
      <c r="Q129">
        <v>2015</v>
      </c>
      <c r="R129">
        <v>1</v>
      </c>
      <c r="S129" t="str">
        <f>IF(R129=1, "First-time", IF(R129&lt;=3, "Rising Star", IF(R129&lt;10, "Established", "Elites")))</f>
        <v>First-time</v>
      </c>
      <c r="T129">
        <f>IF(S129 = "First-time",1,0)</f>
        <v>1</v>
      </c>
      <c r="U129">
        <f>IF(S129 = "Rising Star",1,0)</f>
        <v>0</v>
      </c>
      <c r="V129">
        <f>IF(S129 = "Established",1,0)</f>
        <v>0</v>
      </c>
      <c r="W129">
        <f>IF(S129 = "Elites",1,0)</f>
        <v>0</v>
      </c>
      <c r="X129" t="s">
        <v>99</v>
      </c>
      <c r="Y129" t="str">
        <f>IF(X129="","-",TRIM(LEFT(X129,FIND(",",X129&amp;",")-1)))</f>
        <v>-</v>
      </c>
      <c r="Z129" t="s">
        <v>17371</v>
      </c>
      <c r="AA129" t="s">
        <v>36</v>
      </c>
    </row>
    <row r="130" spans="1:27" ht="14.4" x14ac:dyDescent="0.3">
      <c r="A130">
        <v>128</v>
      </c>
      <c r="B130" t="s">
        <v>16658</v>
      </c>
      <c r="C130" t="s">
        <v>16659</v>
      </c>
      <c r="D130" t="s">
        <v>16660</v>
      </c>
      <c r="E130" t="s">
        <v>857</v>
      </c>
      <c r="F130" s="5">
        <f>_xlfn.TEXTBEFORE(E130, " ") * 1000000</f>
        <v>3200000</v>
      </c>
      <c r="G130">
        <v>2729.3507</v>
      </c>
      <c r="H130" t="s">
        <v>85</v>
      </c>
      <c r="I130">
        <v>20</v>
      </c>
      <c r="J130">
        <f>IF(I130="",0,I130)</f>
        <v>20</v>
      </c>
      <c r="K130">
        <v>4</v>
      </c>
      <c r="L130">
        <f>I130-K130</f>
        <v>16</v>
      </c>
      <c r="M130" t="str">
        <f>IF(I130&lt;100,"small",IF(I130&lt;500,"medium","large"))</f>
        <v>small</v>
      </c>
      <c r="N130">
        <f>IF(M130="small",1,0)</f>
        <v>1</v>
      </c>
      <c r="O130">
        <f>IF(N130="medium",1,0)</f>
        <v>0</v>
      </c>
      <c r="P130">
        <f>IF(O130="large",1,0)</f>
        <v>0</v>
      </c>
      <c r="Q130">
        <v>2014</v>
      </c>
      <c r="R130">
        <v>1</v>
      </c>
      <c r="S130" t="str">
        <f>IF(R130=1, "First-time", IF(R130&lt;=3, "Rising Star", IF(R130&lt;10, "Established", "Elites")))</f>
        <v>First-time</v>
      </c>
      <c r="T130">
        <f>IF(S130 = "First-time",1,0)</f>
        <v>1</v>
      </c>
      <c r="U130">
        <f>IF(S130 = "Rising Star",1,0)</f>
        <v>0</v>
      </c>
      <c r="V130">
        <f>IF(S130 = "Established",1,0)</f>
        <v>0</v>
      </c>
      <c r="W130">
        <f>IF(S130 = "Elites",1,0)</f>
        <v>0</v>
      </c>
      <c r="X130" t="s">
        <v>1206</v>
      </c>
      <c r="Y130" t="str">
        <f>IF(X130="","-",TRIM(LEFT(X130,FIND(",",X130&amp;",")-1)))</f>
        <v>Tampa</v>
      </c>
      <c r="Z130" t="s">
        <v>3650</v>
      </c>
      <c r="AA130" t="s">
        <v>10</v>
      </c>
    </row>
    <row r="131" spans="1:27" ht="14.4" x14ac:dyDescent="0.3">
      <c r="A131">
        <v>129</v>
      </c>
      <c r="B131" t="s">
        <v>17224</v>
      </c>
      <c r="C131" t="s">
        <v>17225</v>
      </c>
      <c r="D131" t="s">
        <v>17226</v>
      </c>
      <c r="E131" t="s">
        <v>6841</v>
      </c>
      <c r="F131" s="5">
        <f>_xlfn.TEXTBEFORE(E131, " ") * 1000000</f>
        <v>30000000</v>
      </c>
      <c r="G131">
        <v>2728.9886000000001</v>
      </c>
      <c r="H131" t="s">
        <v>331</v>
      </c>
      <c r="I131">
        <v>125</v>
      </c>
      <c r="J131">
        <f>IF(I131="",0,I131)</f>
        <v>125</v>
      </c>
      <c r="K131">
        <v>8</v>
      </c>
      <c r="L131">
        <f>I131-K131</f>
        <v>117</v>
      </c>
      <c r="M131" t="str">
        <f>IF(I131&lt;100,"small",IF(I131&lt;500,"medium","large"))</f>
        <v>medium</v>
      </c>
      <c r="N131">
        <f>IF(M131="small",1,0)</f>
        <v>0</v>
      </c>
      <c r="O131">
        <f>IF(N131="medium",1,0)</f>
        <v>0</v>
      </c>
      <c r="P131">
        <f>IF(O131="large",1,0)</f>
        <v>0</v>
      </c>
      <c r="Q131">
        <v>2015</v>
      </c>
      <c r="R131">
        <v>1</v>
      </c>
      <c r="S131" t="str">
        <f>IF(R131=1, "First-time", IF(R131&lt;=3, "Rising Star", IF(R131&lt;10, "Established", "Elites")))</f>
        <v>First-time</v>
      </c>
      <c r="T131">
        <f>IF(S131 = "First-time",1,0)</f>
        <v>1</v>
      </c>
      <c r="U131">
        <f>IF(S131 = "Rising Star",1,0)</f>
        <v>0</v>
      </c>
      <c r="V131">
        <f>IF(S131 = "Established",1,0)</f>
        <v>0</v>
      </c>
      <c r="W131">
        <f>IF(S131 = "Elites",1,0)</f>
        <v>0</v>
      </c>
      <c r="X131" t="s">
        <v>427</v>
      </c>
      <c r="Y131" t="str">
        <f>IF(X131="","-",TRIM(LEFT(X131,FIND(",",X131&amp;",")-1)))</f>
        <v>Washington</v>
      </c>
      <c r="Z131" t="s">
        <v>17227</v>
      </c>
      <c r="AA131" t="s">
        <v>47</v>
      </c>
    </row>
    <row r="132" spans="1:27" ht="14.4" x14ac:dyDescent="0.3">
      <c r="A132">
        <v>130</v>
      </c>
      <c r="B132" t="s">
        <v>17531</v>
      </c>
      <c r="C132" t="s">
        <v>17532</v>
      </c>
      <c r="D132" t="s">
        <v>17533</v>
      </c>
      <c r="E132" t="s">
        <v>4800</v>
      </c>
      <c r="F132" s="5">
        <f>_xlfn.TEXTBEFORE(E132, " ") * 1000000</f>
        <v>3100000</v>
      </c>
      <c r="G132">
        <v>2704.9665</v>
      </c>
      <c r="H132" t="s">
        <v>105</v>
      </c>
      <c r="I132">
        <v>5</v>
      </c>
      <c r="J132">
        <f>IF(I132="",0,I132)</f>
        <v>5</v>
      </c>
      <c r="K132">
        <v>1</v>
      </c>
      <c r="L132">
        <f>I132-K132</f>
        <v>4</v>
      </c>
      <c r="M132" t="str">
        <f>IF(I132&lt;100,"small",IF(I132&lt;500,"medium","large"))</f>
        <v>small</v>
      </c>
      <c r="N132">
        <f>IF(M132="small",1,0)</f>
        <v>1</v>
      </c>
      <c r="O132">
        <f>IF(N132="medium",1,0)</f>
        <v>0</v>
      </c>
      <c r="P132">
        <f>IF(O132="large",1,0)</f>
        <v>0</v>
      </c>
      <c r="Q132">
        <v>2015</v>
      </c>
      <c r="R132">
        <v>1</v>
      </c>
      <c r="S132" t="str">
        <f>IF(R132=1, "First-time", IF(R132&lt;=3, "Rising Star", IF(R132&lt;10, "Established", "Elites")))</f>
        <v>First-time</v>
      </c>
      <c r="T132">
        <f>IF(S132 = "First-time",1,0)</f>
        <v>1</v>
      </c>
      <c r="U132">
        <f>IF(S132 = "Rising Star",1,0)</f>
        <v>0</v>
      </c>
      <c r="V132">
        <f>IF(S132 = "Established",1,0)</f>
        <v>0</v>
      </c>
      <c r="W132">
        <f>IF(S132 = "Elites",1,0)</f>
        <v>0</v>
      </c>
      <c r="X132" t="s">
        <v>271</v>
      </c>
      <c r="Y132" t="str">
        <f>IF(X132="","-",TRIM(LEFT(X132,FIND(",",X132&amp;",")-1)))</f>
        <v>Chicago</v>
      </c>
      <c r="Z132" t="s">
        <v>271</v>
      </c>
      <c r="AA132" t="s">
        <v>15</v>
      </c>
    </row>
    <row r="133" spans="1:27" ht="14.4" x14ac:dyDescent="0.3">
      <c r="A133">
        <v>131</v>
      </c>
      <c r="B133" t="s">
        <v>15189</v>
      </c>
      <c r="C133" t="s">
        <v>15190</v>
      </c>
      <c r="D133" t="s">
        <v>15191</v>
      </c>
      <c r="E133" t="s">
        <v>337</v>
      </c>
      <c r="F133" s="5">
        <f>_xlfn.TEXTBEFORE(E133, " ") * 1000000</f>
        <v>6700000</v>
      </c>
      <c r="G133">
        <v>2696.6318999999999</v>
      </c>
      <c r="H133" t="s">
        <v>85</v>
      </c>
      <c r="I133">
        <v>98</v>
      </c>
      <c r="J133">
        <f>IF(I133="",0,I133)</f>
        <v>98</v>
      </c>
      <c r="K133">
        <v>12</v>
      </c>
      <c r="L133">
        <f>I133-K133</f>
        <v>86</v>
      </c>
      <c r="M133" t="str">
        <f>IF(I133&lt;100,"small",IF(I133&lt;500,"medium","large"))</f>
        <v>small</v>
      </c>
      <c r="N133">
        <f>IF(M133="small",1,0)</f>
        <v>1</v>
      </c>
      <c r="O133">
        <f>IF(N133="medium",1,0)</f>
        <v>0</v>
      </c>
      <c r="P133">
        <f>IF(O133="large",1,0)</f>
        <v>0</v>
      </c>
      <c r="Q133">
        <v>2013</v>
      </c>
      <c r="R133">
        <v>1</v>
      </c>
      <c r="S133" t="str">
        <f>IF(R133=1, "First-time", IF(R133&lt;=3, "Rising Star", IF(R133&lt;10, "Established", "Elites")))</f>
        <v>First-time</v>
      </c>
      <c r="T133">
        <f>IF(S133 = "First-time",1,0)</f>
        <v>1</v>
      </c>
      <c r="U133">
        <f>IF(S133 = "Rising Star",1,0)</f>
        <v>0</v>
      </c>
      <c r="V133">
        <f>IF(S133 = "Established",1,0)</f>
        <v>0</v>
      </c>
      <c r="W133">
        <f>IF(S133 = "Elites",1,0)</f>
        <v>0</v>
      </c>
      <c r="X133" t="s">
        <v>242</v>
      </c>
      <c r="Y133" t="str">
        <f>IF(X133="","-",TRIM(LEFT(X133,FIND(",",X133&amp;",")-1)))</f>
        <v>Atlanta</v>
      </c>
      <c r="Z133" t="s">
        <v>242</v>
      </c>
      <c r="AA133" t="s">
        <v>11</v>
      </c>
    </row>
    <row r="134" spans="1:27" ht="14.4" x14ac:dyDescent="0.3">
      <c r="A134">
        <v>132</v>
      </c>
      <c r="B134" t="s">
        <v>17146</v>
      </c>
      <c r="C134" t="s">
        <v>17147</v>
      </c>
      <c r="D134" t="s">
        <v>17148</v>
      </c>
      <c r="E134" t="s">
        <v>7853</v>
      </c>
      <c r="F134" s="5">
        <f>_xlfn.TEXTBEFORE(E134, " ") * 1000000</f>
        <v>84800000</v>
      </c>
      <c r="G134">
        <v>2694.3301999999999</v>
      </c>
      <c r="H134" t="s">
        <v>353</v>
      </c>
      <c r="I134">
        <v>941</v>
      </c>
      <c r="J134">
        <f>IF(I134="",0,I134)</f>
        <v>941</v>
      </c>
      <c r="K134">
        <v>51</v>
      </c>
      <c r="L134">
        <f>I134-K134</f>
        <v>890</v>
      </c>
      <c r="M134" t="str">
        <f>IF(I134&lt;100,"small",IF(I134&lt;500,"medium","large"))</f>
        <v>large</v>
      </c>
      <c r="N134">
        <f>IF(M134="small",1,0)</f>
        <v>0</v>
      </c>
      <c r="O134">
        <f>IF(N134="medium",1,0)</f>
        <v>0</v>
      </c>
      <c r="P134">
        <f>IF(O134="large",1,0)</f>
        <v>0</v>
      </c>
      <c r="Q134">
        <v>2014</v>
      </c>
      <c r="R134">
        <v>1</v>
      </c>
      <c r="S134" t="str">
        <f>IF(R134=1, "First-time", IF(R134&lt;=3, "Rising Star", IF(R134&lt;10, "Established", "Elites")))</f>
        <v>First-time</v>
      </c>
      <c r="T134">
        <f>IF(S134 = "First-time",1,0)</f>
        <v>1</v>
      </c>
      <c r="U134">
        <f>IF(S134 = "Rising Star",1,0)</f>
        <v>0</v>
      </c>
      <c r="V134">
        <f>IF(S134 = "Established",1,0)</f>
        <v>0</v>
      </c>
      <c r="W134">
        <f>IF(S134 = "Elites",1,0)</f>
        <v>0</v>
      </c>
      <c r="X134" t="s">
        <v>272</v>
      </c>
      <c r="Y134" t="str">
        <f>IF(X134="","-",TRIM(LEFT(X134,FIND(",",X134&amp;",")-1)))</f>
        <v>Phoenix</v>
      </c>
      <c r="Z134" t="s">
        <v>17149</v>
      </c>
      <c r="AA134" t="s">
        <v>4</v>
      </c>
    </row>
    <row r="135" spans="1:27" ht="14.4" x14ac:dyDescent="0.3">
      <c r="A135">
        <v>133</v>
      </c>
      <c r="B135" t="s">
        <v>17386</v>
      </c>
      <c r="C135" t="s">
        <v>17387</v>
      </c>
      <c r="D135" t="s">
        <v>17388</v>
      </c>
      <c r="E135" t="s">
        <v>914</v>
      </c>
      <c r="F135" s="5">
        <f>_xlfn.TEXTBEFORE(E135, " ") * 1000000</f>
        <v>12400000</v>
      </c>
      <c r="G135">
        <v>2689.6147999999998</v>
      </c>
      <c r="H135" t="s">
        <v>174</v>
      </c>
      <c r="I135">
        <v>11</v>
      </c>
      <c r="J135">
        <f>IF(I135="",0,I135)</f>
        <v>11</v>
      </c>
      <c r="K135">
        <v>2</v>
      </c>
      <c r="L135">
        <f>I135-K135</f>
        <v>9</v>
      </c>
      <c r="M135" t="str">
        <f>IF(I135&lt;100,"small",IF(I135&lt;500,"medium","large"))</f>
        <v>small</v>
      </c>
      <c r="N135">
        <f>IF(M135="small",1,0)</f>
        <v>1</v>
      </c>
      <c r="O135">
        <f>IF(N135="medium",1,0)</f>
        <v>0</v>
      </c>
      <c r="P135">
        <f>IF(O135="large",1,0)</f>
        <v>0</v>
      </c>
      <c r="Q135">
        <v>2015</v>
      </c>
      <c r="R135">
        <v>1</v>
      </c>
      <c r="S135" t="str">
        <f>IF(R135=1, "First-time", IF(R135&lt;=3, "Rising Star", IF(R135&lt;10, "Established", "Elites")))</f>
        <v>First-time</v>
      </c>
      <c r="T135">
        <f>IF(S135 = "First-time",1,0)</f>
        <v>1</v>
      </c>
      <c r="U135">
        <f>IF(S135 = "Rising Star",1,0)</f>
        <v>0</v>
      </c>
      <c r="V135">
        <f>IF(S135 = "Established",1,0)</f>
        <v>0</v>
      </c>
      <c r="W135">
        <f>IF(S135 = "Elites",1,0)</f>
        <v>0</v>
      </c>
      <c r="X135" t="s">
        <v>86</v>
      </c>
      <c r="Y135" t="str">
        <f>IF(X135="","-",TRIM(LEFT(X135,FIND(",",X135&amp;",")-1)))</f>
        <v>New York City</v>
      </c>
      <c r="Z135" t="s">
        <v>17389</v>
      </c>
      <c r="AA135" t="s">
        <v>35</v>
      </c>
    </row>
    <row r="136" spans="1:27" ht="14.4" x14ac:dyDescent="0.3">
      <c r="A136">
        <v>134</v>
      </c>
      <c r="B136" t="s">
        <v>15445</v>
      </c>
      <c r="C136" t="s">
        <v>15446</v>
      </c>
      <c r="D136" t="s">
        <v>15447</v>
      </c>
      <c r="E136" t="s">
        <v>525</v>
      </c>
      <c r="F136" s="5">
        <f>_xlfn.TEXTBEFORE(E136, " ") * 1000000</f>
        <v>38800000</v>
      </c>
      <c r="G136">
        <v>2678.5391</v>
      </c>
      <c r="H136" t="s">
        <v>324</v>
      </c>
      <c r="I136">
        <v>274</v>
      </c>
      <c r="J136">
        <f>IF(I136="",0,I136)</f>
        <v>274</v>
      </c>
      <c r="K136">
        <v>54</v>
      </c>
      <c r="L136">
        <f>I136-K136</f>
        <v>220</v>
      </c>
      <c r="M136" t="str">
        <f>IF(I136&lt;100,"small",IF(I136&lt;500,"medium","large"))</f>
        <v>medium</v>
      </c>
      <c r="N136">
        <f>IF(M136="small",1,0)</f>
        <v>0</v>
      </c>
      <c r="O136">
        <f>IF(N136="medium",1,0)</f>
        <v>0</v>
      </c>
      <c r="P136">
        <f>IF(O136="large",1,0)</f>
        <v>0</v>
      </c>
      <c r="Q136">
        <v>2013</v>
      </c>
      <c r="R136">
        <v>2</v>
      </c>
      <c r="S136" t="str">
        <f>IF(R136=1, "First-time", IF(R136&lt;=3, "Rising Star", IF(R136&lt;10, "Established", "Elites")))</f>
        <v>Rising Star</v>
      </c>
      <c r="T136">
        <f>IF(S136 = "First-time",1,0)</f>
        <v>0</v>
      </c>
      <c r="U136">
        <f>IF(S136 = "Rising Star",1,0)</f>
        <v>1</v>
      </c>
      <c r="V136">
        <f>IF(S136 = "Established",1,0)</f>
        <v>0</v>
      </c>
      <c r="W136">
        <f>IF(S136 = "Elites",1,0)</f>
        <v>0</v>
      </c>
      <c r="X136" t="s">
        <v>1396</v>
      </c>
      <c r="Y136" t="str">
        <f>IF(X136="","-",TRIM(LEFT(X136,FIND(",",X136&amp;",")-1)))</f>
        <v>San Francisco</v>
      </c>
      <c r="Z136" t="s">
        <v>5890</v>
      </c>
      <c r="AA136" t="s">
        <v>5</v>
      </c>
    </row>
    <row r="137" spans="1:27" ht="14.4" x14ac:dyDescent="0.3">
      <c r="A137">
        <v>135</v>
      </c>
      <c r="B137" t="s">
        <v>17345</v>
      </c>
      <c r="C137" t="s">
        <v>17346</v>
      </c>
      <c r="D137" t="s">
        <v>17347</v>
      </c>
      <c r="E137" t="s">
        <v>1466</v>
      </c>
      <c r="F137" s="5">
        <f>_xlfn.TEXTBEFORE(E137, " ") * 1000000</f>
        <v>4000000</v>
      </c>
      <c r="G137">
        <v>2668.0059000000001</v>
      </c>
      <c r="H137" t="s">
        <v>779</v>
      </c>
      <c r="I137">
        <v>21</v>
      </c>
      <c r="J137">
        <f>IF(I137="",0,I137)</f>
        <v>21</v>
      </c>
      <c r="K137">
        <v>5</v>
      </c>
      <c r="L137">
        <f>I137-K137</f>
        <v>16</v>
      </c>
      <c r="M137" t="str">
        <f>IF(I137&lt;100,"small",IF(I137&lt;500,"medium","large"))</f>
        <v>small</v>
      </c>
      <c r="N137">
        <f>IF(M137="small",1,0)</f>
        <v>1</v>
      </c>
      <c r="O137">
        <f>IF(N137="medium",1,0)</f>
        <v>0</v>
      </c>
      <c r="P137">
        <f>IF(O137="large",1,0)</f>
        <v>0</v>
      </c>
      <c r="Q137">
        <v>2015</v>
      </c>
      <c r="R137">
        <v>1</v>
      </c>
      <c r="S137" t="str">
        <f>IF(R137=1, "First-time", IF(R137&lt;=3, "Rising Star", IF(R137&lt;10, "Established", "Elites")))</f>
        <v>First-time</v>
      </c>
      <c r="T137">
        <f>IF(S137 = "First-time",1,0)</f>
        <v>1</v>
      </c>
      <c r="U137">
        <f>IF(S137 = "Rising Star",1,0)</f>
        <v>0</v>
      </c>
      <c r="V137">
        <f>IF(S137 = "Established",1,0)</f>
        <v>0</v>
      </c>
      <c r="W137">
        <f>IF(S137 = "Elites",1,0)</f>
        <v>0</v>
      </c>
      <c r="X137" t="s">
        <v>191</v>
      </c>
      <c r="Y137" t="str">
        <f>IF(X137="","-",TRIM(LEFT(X137,FIND(",",X137&amp;",")-1)))</f>
        <v>Philadelphia</v>
      </c>
      <c r="Z137" t="s">
        <v>1997</v>
      </c>
      <c r="AA137" t="s">
        <v>39</v>
      </c>
    </row>
    <row r="138" spans="1:27" ht="14.4" x14ac:dyDescent="0.3">
      <c r="A138">
        <v>136</v>
      </c>
      <c r="B138" t="s">
        <v>17273</v>
      </c>
      <c r="C138" t="s">
        <v>17274</v>
      </c>
      <c r="D138" t="s">
        <v>17275</v>
      </c>
      <c r="E138" t="s">
        <v>533</v>
      </c>
      <c r="F138" s="5">
        <f>_xlfn.TEXTBEFORE(E138, " ") * 1000000</f>
        <v>5400000</v>
      </c>
      <c r="G138">
        <v>2657.4126999999999</v>
      </c>
      <c r="H138" t="s">
        <v>353</v>
      </c>
      <c r="I138">
        <v>6</v>
      </c>
      <c r="J138">
        <f>IF(I138="",0,I138)</f>
        <v>6</v>
      </c>
      <c r="K138">
        <v>2</v>
      </c>
      <c r="L138">
        <f>I138-K138</f>
        <v>4</v>
      </c>
      <c r="M138" t="str">
        <f>IF(I138&lt;100,"small",IF(I138&lt;500,"medium","large"))</f>
        <v>small</v>
      </c>
      <c r="N138">
        <f>IF(M138="small",1,0)</f>
        <v>1</v>
      </c>
      <c r="O138">
        <f>IF(N138="medium",1,0)</f>
        <v>0</v>
      </c>
      <c r="P138">
        <f>IF(O138="large",1,0)</f>
        <v>0</v>
      </c>
      <c r="Q138">
        <v>2015</v>
      </c>
      <c r="R138">
        <v>1</v>
      </c>
      <c r="S138" t="str">
        <f>IF(R138=1, "First-time", IF(R138&lt;=3, "Rising Star", IF(R138&lt;10, "Established", "Elites")))</f>
        <v>First-time</v>
      </c>
      <c r="T138">
        <f>IF(S138 = "First-time",1,0)</f>
        <v>1</v>
      </c>
      <c r="U138">
        <f>IF(S138 = "Rising Star",1,0)</f>
        <v>0</v>
      </c>
      <c r="V138">
        <f>IF(S138 = "Established",1,0)</f>
        <v>0</v>
      </c>
      <c r="W138">
        <f>IF(S138 = "Elites",1,0)</f>
        <v>0</v>
      </c>
      <c r="X138" t="s">
        <v>4323</v>
      </c>
      <c r="Y138" t="str">
        <f>IF(X138="","-",TRIM(LEFT(X138,FIND(",",X138&amp;",")-1)))</f>
        <v>San Antonio</v>
      </c>
      <c r="Z138" t="s">
        <v>839</v>
      </c>
      <c r="AA138" t="s">
        <v>45</v>
      </c>
    </row>
    <row r="139" spans="1:27" ht="14.4" x14ac:dyDescent="0.3">
      <c r="A139">
        <v>137</v>
      </c>
      <c r="B139" t="s">
        <v>16146</v>
      </c>
      <c r="C139" t="s">
        <v>16147</v>
      </c>
      <c r="D139" t="s">
        <v>16148</v>
      </c>
      <c r="E139" t="s">
        <v>1496</v>
      </c>
      <c r="F139" s="5">
        <f>_xlfn.TEXTBEFORE(E139, " ") * 1000000</f>
        <v>6500000</v>
      </c>
      <c r="G139">
        <v>2635.922</v>
      </c>
      <c r="H139" t="s">
        <v>174</v>
      </c>
      <c r="I139">
        <v>6</v>
      </c>
      <c r="J139">
        <f>IF(I139="",0,I139)</f>
        <v>6</v>
      </c>
      <c r="K139">
        <v>2</v>
      </c>
      <c r="L139">
        <f>I139-K139</f>
        <v>4</v>
      </c>
      <c r="M139" t="str">
        <f>IF(I139&lt;100,"small",IF(I139&lt;500,"medium","large"))</f>
        <v>small</v>
      </c>
      <c r="N139">
        <f>IF(M139="small",1,0)</f>
        <v>1</v>
      </c>
      <c r="O139">
        <f>IF(N139="medium",1,0)</f>
        <v>0</v>
      </c>
      <c r="P139">
        <f>IF(O139="large",1,0)</f>
        <v>0</v>
      </c>
      <c r="Q139">
        <v>2014</v>
      </c>
      <c r="R139">
        <v>1</v>
      </c>
      <c r="S139" t="str">
        <f>IF(R139=1, "First-time", IF(R139&lt;=3, "Rising Star", IF(R139&lt;10, "Established", "Elites")))</f>
        <v>First-time</v>
      </c>
      <c r="T139">
        <f>IF(S139 = "First-time",1,0)</f>
        <v>1</v>
      </c>
      <c r="U139">
        <f>IF(S139 = "Rising Star",1,0)</f>
        <v>0</v>
      </c>
      <c r="V139">
        <f>IF(S139 = "Established",1,0)</f>
        <v>0</v>
      </c>
      <c r="W139">
        <f>IF(S139 = "Elites",1,0)</f>
        <v>0</v>
      </c>
      <c r="X139" t="s">
        <v>86</v>
      </c>
      <c r="Y139" t="str">
        <f>IF(X139="","-",TRIM(LEFT(X139,FIND(",",X139&amp;",")-1)))</f>
        <v>New York City</v>
      </c>
      <c r="Z139" t="s">
        <v>543</v>
      </c>
      <c r="AA139" t="s">
        <v>35</v>
      </c>
    </row>
    <row r="140" spans="1:27" ht="14.4" x14ac:dyDescent="0.3">
      <c r="A140">
        <v>138</v>
      </c>
      <c r="B140" t="s">
        <v>16149</v>
      </c>
      <c r="C140" t="s">
        <v>16150</v>
      </c>
      <c r="D140" t="s">
        <v>16151</v>
      </c>
      <c r="E140" t="s">
        <v>3207</v>
      </c>
      <c r="F140" s="5">
        <f>_xlfn.TEXTBEFORE(E140, " ") * 1000000</f>
        <v>9800000</v>
      </c>
      <c r="G140">
        <v>2633.9524999999999</v>
      </c>
      <c r="H140" t="s">
        <v>1750</v>
      </c>
      <c r="I140">
        <v>176</v>
      </c>
      <c r="J140">
        <f>IF(I140="",0,I140)</f>
        <v>176</v>
      </c>
      <c r="K140">
        <v>10</v>
      </c>
      <c r="L140">
        <f>I140-K140</f>
        <v>166</v>
      </c>
      <c r="M140" t="str">
        <f>IF(I140&lt;100,"small",IF(I140&lt;500,"medium","large"))</f>
        <v>medium</v>
      </c>
      <c r="N140">
        <f>IF(M140="small",1,0)</f>
        <v>0</v>
      </c>
      <c r="O140">
        <f>IF(N140="medium",1,0)</f>
        <v>0</v>
      </c>
      <c r="P140">
        <f>IF(O140="large",1,0)</f>
        <v>0</v>
      </c>
      <c r="Q140">
        <v>2014</v>
      </c>
      <c r="R140">
        <v>1</v>
      </c>
      <c r="S140" t="str">
        <f>IF(R140=1, "First-time", IF(R140&lt;=3, "Rising Star", IF(R140&lt;10, "Established", "Elites")))</f>
        <v>First-time</v>
      </c>
      <c r="T140">
        <f>IF(S140 = "First-time",1,0)</f>
        <v>1</v>
      </c>
      <c r="U140">
        <f>IF(S140 = "Rising Star",1,0)</f>
        <v>0</v>
      </c>
      <c r="V140">
        <f>IF(S140 = "Established",1,0)</f>
        <v>0</v>
      </c>
      <c r="W140">
        <f>IF(S140 = "Elites",1,0)</f>
        <v>0</v>
      </c>
      <c r="X140" t="s">
        <v>86</v>
      </c>
      <c r="Y140" t="str">
        <f>IF(X140="","-",TRIM(LEFT(X140,FIND(",",X140&amp;",")-1)))</f>
        <v>New York City</v>
      </c>
      <c r="Z140" t="s">
        <v>543</v>
      </c>
      <c r="AA140" t="s">
        <v>35</v>
      </c>
    </row>
    <row r="141" spans="1:27" ht="14.4" x14ac:dyDescent="0.3">
      <c r="A141">
        <v>139</v>
      </c>
      <c r="B141" t="s">
        <v>14807</v>
      </c>
      <c r="C141" t="s">
        <v>14808</v>
      </c>
      <c r="D141" t="s">
        <v>14809</v>
      </c>
      <c r="E141" t="s">
        <v>1338</v>
      </c>
      <c r="F141" s="5">
        <f>_xlfn.TEXTBEFORE(E141, " ") * 1000000</f>
        <v>20400000</v>
      </c>
      <c r="G141">
        <v>2623.9495000000002</v>
      </c>
      <c r="H141" t="s">
        <v>761</v>
      </c>
      <c r="I141">
        <v>10</v>
      </c>
      <c r="J141">
        <f>IF(I141="",0,I141)</f>
        <v>10</v>
      </c>
      <c r="K141">
        <v>2</v>
      </c>
      <c r="L141">
        <f>I141-K141</f>
        <v>8</v>
      </c>
      <c r="M141" t="str">
        <f>IF(I141&lt;100,"small",IF(I141&lt;500,"medium","large"))</f>
        <v>small</v>
      </c>
      <c r="N141">
        <f>IF(M141="small",1,0)</f>
        <v>1</v>
      </c>
      <c r="O141">
        <f>IF(N141="medium",1,0)</f>
        <v>0</v>
      </c>
      <c r="P141">
        <f>IF(O141="large",1,0)</f>
        <v>0</v>
      </c>
      <c r="Q141">
        <v>2013</v>
      </c>
      <c r="R141">
        <v>2</v>
      </c>
      <c r="S141" t="str">
        <f>IF(R141=1, "First-time", IF(R141&lt;=3, "Rising Star", IF(R141&lt;10, "Established", "Elites")))</f>
        <v>Rising Star</v>
      </c>
      <c r="T141">
        <f>IF(S141 = "First-time",1,0)</f>
        <v>0</v>
      </c>
      <c r="U141">
        <f>IF(S141 = "Rising Star",1,0)</f>
        <v>1</v>
      </c>
      <c r="V141">
        <f>IF(S141 = "Established",1,0)</f>
        <v>0</v>
      </c>
      <c r="W141">
        <f>IF(S141 = "Elites",1,0)</f>
        <v>0</v>
      </c>
      <c r="X141" t="s">
        <v>191</v>
      </c>
      <c r="Y141" t="str">
        <f>IF(X141="","-",TRIM(LEFT(X141,FIND(",",X141&amp;",")-1)))</f>
        <v>Philadelphia</v>
      </c>
      <c r="Z141" t="s">
        <v>6926</v>
      </c>
      <c r="AA141" t="s">
        <v>32</v>
      </c>
    </row>
    <row r="142" spans="1:27" ht="14.4" x14ac:dyDescent="0.3">
      <c r="A142">
        <v>140</v>
      </c>
      <c r="B142" t="s">
        <v>17390</v>
      </c>
      <c r="C142" t="s">
        <v>17391</v>
      </c>
      <c r="D142" t="s">
        <v>17392</v>
      </c>
      <c r="E142" t="s">
        <v>4800</v>
      </c>
      <c r="F142" s="5">
        <f>_xlfn.TEXTBEFORE(E142, " ") * 1000000</f>
        <v>3100000</v>
      </c>
      <c r="G142">
        <v>2620.7597999999998</v>
      </c>
      <c r="H142" t="s">
        <v>174</v>
      </c>
      <c r="I142">
        <v>4</v>
      </c>
      <c r="J142">
        <f>IF(I142="",0,I142)</f>
        <v>4</v>
      </c>
      <c r="K142">
        <v>2</v>
      </c>
      <c r="L142">
        <f>I142-K142</f>
        <v>2</v>
      </c>
      <c r="M142" t="str">
        <f>IF(I142&lt;100,"small",IF(I142&lt;500,"medium","large"))</f>
        <v>small</v>
      </c>
      <c r="N142">
        <f>IF(M142="small",1,0)</f>
        <v>1</v>
      </c>
      <c r="O142">
        <f>IF(N142="medium",1,0)</f>
        <v>0</v>
      </c>
      <c r="P142">
        <f>IF(O142="large",1,0)</f>
        <v>0</v>
      </c>
      <c r="Q142">
        <v>2015</v>
      </c>
      <c r="R142">
        <v>1</v>
      </c>
      <c r="S142" t="str">
        <f>IF(R142=1, "First-time", IF(R142&lt;=3, "Rising Star", IF(R142&lt;10, "Established", "Elites")))</f>
        <v>First-time</v>
      </c>
      <c r="T142">
        <f>IF(S142 = "First-time",1,0)</f>
        <v>1</v>
      </c>
      <c r="U142">
        <f>IF(S142 = "Rising Star",1,0)</f>
        <v>0</v>
      </c>
      <c r="V142">
        <f>IF(S142 = "Established",1,0)</f>
        <v>0</v>
      </c>
      <c r="W142">
        <f>IF(S142 = "Elites",1,0)</f>
        <v>0</v>
      </c>
      <c r="X142" t="s">
        <v>86</v>
      </c>
      <c r="Y142" t="str">
        <f>IF(X142="","-",TRIM(LEFT(X142,FIND(",",X142&amp;",")-1)))</f>
        <v>New York City</v>
      </c>
      <c r="Z142" t="s">
        <v>543</v>
      </c>
      <c r="AA142" t="s">
        <v>35</v>
      </c>
    </row>
    <row r="143" spans="1:27" ht="14.4" x14ac:dyDescent="0.3">
      <c r="A143">
        <v>141</v>
      </c>
      <c r="B143" t="s">
        <v>15865</v>
      </c>
      <c r="C143" t="s">
        <v>15866</v>
      </c>
      <c r="D143" t="s">
        <v>15867</v>
      </c>
      <c r="E143" t="s">
        <v>302</v>
      </c>
      <c r="F143" s="5">
        <f>_xlfn.TEXTBEFORE(E143, " ") * 1000000</f>
        <v>7100000</v>
      </c>
      <c r="G143">
        <v>2618.0194999999999</v>
      </c>
      <c r="H143" t="s">
        <v>751</v>
      </c>
      <c r="I143">
        <v>12</v>
      </c>
      <c r="J143">
        <f>IF(I143="",0,I143)</f>
        <v>12</v>
      </c>
      <c r="K143">
        <v>3</v>
      </c>
      <c r="L143">
        <f>I143-K143</f>
        <v>9</v>
      </c>
      <c r="M143" t="str">
        <f>IF(I143&lt;100,"small",IF(I143&lt;500,"medium","large"))</f>
        <v>small</v>
      </c>
      <c r="N143">
        <f>IF(M143="small",1,0)</f>
        <v>1</v>
      </c>
      <c r="O143">
        <f>IF(N143="medium",1,0)</f>
        <v>0</v>
      </c>
      <c r="P143">
        <f>IF(O143="large",1,0)</f>
        <v>0</v>
      </c>
      <c r="Q143">
        <v>2014</v>
      </c>
      <c r="R143">
        <v>1</v>
      </c>
      <c r="S143" t="str">
        <f>IF(R143=1, "First-time", IF(R143&lt;=3, "Rising Star", IF(R143&lt;10, "Established", "Elites")))</f>
        <v>First-time</v>
      </c>
      <c r="T143">
        <f>IF(S143 = "First-time",1,0)</f>
        <v>1</v>
      </c>
      <c r="U143">
        <f>IF(S143 = "Rising Star",1,0)</f>
        <v>0</v>
      </c>
      <c r="V143">
        <f>IF(S143 = "Established",1,0)</f>
        <v>0</v>
      </c>
      <c r="W143">
        <f>IF(S143 = "Elites",1,0)</f>
        <v>0</v>
      </c>
      <c r="X143" t="s">
        <v>4323</v>
      </c>
      <c r="Y143" t="str">
        <f>IF(X143="","-",TRIM(LEFT(X143,FIND(",",X143&amp;",")-1)))</f>
        <v>San Antonio</v>
      </c>
      <c r="Z143" t="s">
        <v>839</v>
      </c>
      <c r="AA143" t="s">
        <v>45</v>
      </c>
    </row>
    <row r="144" spans="1:27" ht="14.4" x14ac:dyDescent="0.3">
      <c r="A144">
        <v>142</v>
      </c>
      <c r="B144" t="s">
        <v>15448</v>
      </c>
      <c r="C144" t="s">
        <v>15449</v>
      </c>
      <c r="D144" t="s">
        <v>15450</v>
      </c>
      <c r="E144" t="s">
        <v>7997</v>
      </c>
      <c r="F144" s="5">
        <f>_xlfn.TEXTBEFORE(E144, " ") * 1000000</f>
        <v>101100000</v>
      </c>
      <c r="G144">
        <v>2603.3870999999999</v>
      </c>
      <c r="H144" t="s">
        <v>1069</v>
      </c>
      <c r="I144">
        <v>358</v>
      </c>
      <c r="J144">
        <f>IF(I144="",0,I144)</f>
        <v>358</v>
      </c>
      <c r="K144">
        <v>84</v>
      </c>
      <c r="L144">
        <f>I144-K144</f>
        <v>274</v>
      </c>
      <c r="M144" t="str">
        <f>IF(I144&lt;100,"small",IF(I144&lt;500,"medium","large"))</f>
        <v>medium</v>
      </c>
      <c r="N144">
        <f>IF(M144="small",1,0)</f>
        <v>0</v>
      </c>
      <c r="O144">
        <f>IF(N144="medium",1,0)</f>
        <v>0</v>
      </c>
      <c r="P144">
        <f>IF(O144="large",1,0)</f>
        <v>0</v>
      </c>
      <c r="Q144">
        <v>2013</v>
      </c>
      <c r="R144">
        <v>2</v>
      </c>
      <c r="S144" t="str">
        <f>IF(R144=1, "First-time", IF(R144&lt;=3, "Rising Star", IF(R144&lt;10, "Established", "Elites")))</f>
        <v>Rising Star</v>
      </c>
      <c r="T144">
        <f>IF(S144 = "First-time",1,0)</f>
        <v>0</v>
      </c>
      <c r="U144">
        <f>IF(S144 = "Rising Star",1,0)</f>
        <v>1</v>
      </c>
      <c r="V144">
        <f>IF(S144 = "Established",1,0)</f>
        <v>0</v>
      </c>
      <c r="W144">
        <f>IF(S144 = "Elites",1,0)</f>
        <v>0</v>
      </c>
      <c r="X144" t="s">
        <v>1307</v>
      </c>
      <c r="Y144" t="str">
        <f>IF(X144="","-",TRIM(LEFT(X144,FIND(",",X144&amp;",")-1)))</f>
        <v>Inland Empire</v>
      </c>
      <c r="Z144" t="s">
        <v>2539</v>
      </c>
      <c r="AA144" t="s">
        <v>5</v>
      </c>
    </row>
    <row r="145" spans="1:27" ht="14.4" x14ac:dyDescent="0.3">
      <c r="A145">
        <v>143</v>
      </c>
      <c r="B145" t="s">
        <v>10473</v>
      </c>
      <c r="C145" t="s">
        <v>10474</v>
      </c>
      <c r="D145" t="s">
        <v>10475</v>
      </c>
      <c r="E145" t="s">
        <v>4789</v>
      </c>
      <c r="F145" s="5">
        <f>_xlfn.TEXTBEFORE(E145, " ") * 1000000</f>
        <v>25100000</v>
      </c>
      <c r="G145">
        <v>2596.3186000000001</v>
      </c>
      <c r="H145" t="s">
        <v>751</v>
      </c>
      <c r="I145">
        <v>145</v>
      </c>
      <c r="J145">
        <f>IF(I145="",0,I145)</f>
        <v>145</v>
      </c>
      <c r="K145">
        <v>1</v>
      </c>
      <c r="L145">
        <f>I145-K145</f>
        <v>144</v>
      </c>
      <c r="M145" t="str">
        <f>IF(I145&lt;100,"small",IF(I145&lt;500,"medium","large"))</f>
        <v>medium</v>
      </c>
      <c r="N145">
        <f>IF(M145="small",1,0)</f>
        <v>0</v>
      </c>
      <c r="O145">
        <f>IF(N145="medium",1,0)</f>
        <v>0</v>
      </c>
      <c r="P145">
        <f>IF(O145="large",1,0)</f>
        <v>0</v>
      </c>
      <c r="Q145">
        <v>2010</v>
      </c>
      <c r="R145">
        <v>2</v>
      </c>
      <c r="S145" t="str">
        <f>IF(R145=1, "First-time", IF(R145&lt;=3, "Rising Star", IF(R145&lt;10, "Established", "Elites")))</f>
        <v>Rising Star</v>
      </c>
      <c r="T145">
        <f>IF(S145 = "First-time",1,0)</f>
        <v>0</v>
      </c>
      <c r="U145">
        <f>IF(S145 = "Rising Star",1,0)</f>
        <v>1</v>
      </c>
      <c r="V145">
        <f>IF(S145 = "Established",1,0)</f>
        <v>0</v>
      </c>
      <c r="W145">
        <f>IF(S145 = "Elites",1,0)</f>
        <v>0</v>
      </c>
      <c r="X145" t="s">
        <v>427</v>
      </c>
      <c r="Y145" t="str">
        <f>IF(X145="","-",TRIM(LEFT(X145,FIND(",",X145&amp;",")-1)))</f>
        <v>Washington</v>
      </c>
      <c r="Z145" t="s">
        <v>1964</v>
      </c>
      <c r="AA145" t="s">
        <v>47</v>
      </c>
    </row>
    <row r="146" spans="1:27" ht="14.4" x14ac:dyDescent="0.3">
      <c r="A146">
        <v>144</v>
      </c>
      <c r="B146" t="s">
        <v>15977</v>
      </c>
      <c r="C146" t="s">
        <v>15978</v>
      </c>
      <c r="D146" t="s">
        <v>15979</v>
      </c>
      <c r="E146" t="s">
        <v>2898</v>
      </c>
      <c r="F146" s="5">
        <f>_xlfn.TEXTBEFORE(E146, " ") * 1000000</f>
        <v>4700000</v>
      </c>
      <c r="G146">
        <v>2578.6271999999999</v>
      </c>
      <c r="H146" t="s">
        <v>85</v>
      </c>
      <c r="I146">
        <v>4</v>
      </c>
      <c r="J146">
        <f>IF(I146="",0,I146)</f>
        <v>4</v>
      </c>
      <c r="K146">
        <v>2</v>
      </c>
      <c r="L146">
        <f>I146-K146</f>
        <v>2</v>
      </c>
      <c r="M146" t="str">
        <f>IF(I146&lt;100,"small",IF(I146&lt;500,"medium","large"))</f>
        <v>small</v>
      </c>
      <c r="N146">
        <f>IF(M146="small",1,0)</f>
        <v>1</v>
      </c>
      <c r="O146">
        <f>IF(N146="medium",1,0)</f>
        <v>0</v>
      </c>
      <c r="P146">
        <f>IF(O146="large",1,0)</f>
        <v>0</v>
      </c>
      <c r="Q146">
        <v>2014</v>
      </c>
      <c r="R146">
        <v>1</v>
      </c>
      <c r="S146" t="str">
        <f>IF(R146=1, "First-time", IF(R146&lt;=3, "Rising Star", IF(R146&lt;10, "Established", "Elites")))</f>
        <v>First-time</v>
      </c>
      <c r="T146">
        <f>IF(S146 = "First-time",1,0)</f>
        <v>1</v>
      </c>
      <c r="U146">
        <f>IF(S146 = "Rising Star",1,0)</f>
        <v>0</v>
      </c>
      <c r="V146">
        <f>IF(S146 = "Established",1,0)</f>
        <v>0</v>
      </c>
      <c r="W146">
        <f>IF(S146 = "Elites",1,0)</f>
        <v>0</v>
      </c>
      <c r="X146" t="s">
        <v>99</v>
      </c>
      <c r="Y146" t="str">
        <f>IF(X146="","-",TRIM(LEFT(X146,FIND(",",X146&amp;",")-1)))</f>
        <v>-</v>
      </c>
      <c r="Z146" t="s">
        <v>1330</v>
      </c>
      <c r="AA146" t="s">
        <v>44</v>
      </c>
    </row>
    <row r="147" spans="1:27" ht="14.4" x14ac:dyDescent="0.3">
      <c r="A147">
        <v>145</v>
      </c>
      <c r="B147" t="s">
        <v>15006</v>
      </c>
      <c r="C147" t="s">
        <v>15007</v>
      </c>
      <c r="D147" t="s">
        <v>15008</v>
      </c>
      <c r="E147" t="s">
        <v>957</v>
      </c>
      <c r="F147" s="5">
        <f>_xlfn.TEXTBEFORE(E147, " ") * 1000000</f>
        <v>3500000</v>
      </c>
      <c r="G147">
        <v>2564.3741</v>
      </c>
      <c r="H147" t="s">
        <v>118</v>
      </c>
      <c r="I147">
        <v>16</v>
      </c>
      <c r="J147">
        <f>IF(I147="",0,I147)</f>
        <v>16</v>
      </c>
      <c r="K147">
        <v>2</v>
      </c>
      <c r="L147">
        <f>I147-K147</f>
        <v>14</v>
      </c>
      <c r="M147" t="str">
        <f>IF(I147&lt;100,"small",IF(I147&lt;500,"medium","large"))</f>
        <v>small</v>
      </c>
      <c r="N147">
        <f>IF(M147="small",1,0)</f>
        <v>1</v>
      </c>
      <c r="O147">
        <f>IF(N147="medium",1,0)</f>
        <v>0</v>
      </c>
      <c r="P147">
        <f>IF(O147="large",1,0)</f>
        <v>0</v>
      </c>
      <c r="Q147">
        <v>2013</v>
      </c>
      <c r="R147">
        <v>1</v>
      </c>
      <c r="S147" t="str">
        <f>IF(R147=1, "First-time", IF(R147&lt;=3, "Rising Star", IF(R147&lt;10, "Established", "Elites")))</f>
        <v>First-time</v>
      </c>
      <c r="T147">
        <f>IF(S147 = "First-time",1,0)</f>
        <v>1</v>
      </c>
      <c r="U147">
        <f>IF(S147 = "Rising Star",1,0)</f>
        <v>0</v>
      </c>
      <c r="V147">
        <f>IF(S147 = "Established",1,0)</f>
        <v>0</v>
      </c>
      <c r="W147">
        <f>IF(S147 = "Elites",1,0)</f>
        <v>0</v>
      </c>
      <c r="X147" t="s">
        <v>427</v>
      </c>
      <c r="Y147" t="str">
        <f>IF(X147="","-",TRIM(LEFT(X147,FIND(",",X147&amp;",")-1)))</f>
        <v>Washington</v>
      </c>
      <c r="Z147" t="s">
        <v>8673</v>
      </c>
      <c r="AA147" t="s">
        <v>21</v>
      </c>
    </row>
    <row r="148" spans="1:27" ht="14.4" x14ac:dyDescent="0.3">
      <c r="A148">
        <v>146</v>
      </c>
      <c r="B148" t="s">
        <v>10476</v>
      </c>
      <c r="C148" t="s">
        <v>10477</v>
      </c>
      <c r="D148" t="s">
        <v>10478</v>
      </c>
      <c r="E148" t="s">
        <v>533</v>
      </c>
      <c r="F148" s="5">
        <f>_xlfn.TEXTBEFORE(E148, " ") * 1000000</f>
        <v>5400000</v>
      </c>
      <c r="G148">
        <v>2555.6570000000002</v>
      </c>
      <c r="H148" t="s">
        <v>751</v>
      </c>
      <c r="I148">
        <v>57</v>
      </c>
      <c r="J148">
        <f>IF(I148="",0,I148)</f>
        <v>57</v>
      </c>
      <c r="K148">
        <v>1</v>
      </c>
      <c r="L148">
        <f>I148-K148</f>
        <v>56</v>
      </c>
      <c r="M148" t="str">
        <f>IF(I148&lt;100,"small",IF(I148&lt;500,"medium","large"))</f>
        <v>small</v>
      </c>
      <c r="N148">
        <f>IF(M148="small",1,0)</f>
        <v>1</v>
      </c>
      <c r="O148">
        <f>IF(N148="medium",1,0)</f>
        <v>0</v>
      </c>
      <c r="P148">
        <f>IF(O148="large",1,0)</f>
        <v>0</v>
      </c>
      <c r="Q148">
        <v>2010</v>
      </c>
      <c r="R148">
        <v>2</v>
      </c>
      <c r="S148" t="str">
        <f>IF(R148=1, "First-time", IF(R148&lt;=3, "Rising Star", IF(R148&lt;10, "Established", "Elites")))</f>
        <v>Rising Star</v>
      </c>
      <c r="T148">
        <f>IF(S148 = "First-time",1,0)</f>
        <v>0</v>
      </c>
      <c r="U148">
        <f>IF(S148 = "Rising Star",1,0)</f>
        <v>1</v>
      </c>
      <c r="V148">
        <f>IF(S148 = "Established",1,0)</f>
        <v>0</v>
      </c>
      <c r="W148">
        <f>IF(S148 = "Elites",1,0)</f>
        <v>0</v>
      </c>
      <c r="X148" t="s">
        <v>427</v>
      </c>
      <c r="Y148" t="str">
        <f>IF(X148="","-",TRIM(LEFT(X148,FIND(",",X148&amp;",")-1)))</f>
        <v>Washington</v>
      </c>
      <c r="Z148" t="s">
        <v>1411</v>
      </c>
      <c r="AA148" t="s">
        <v>47</v>
      </c>
    </row>
    <row r="149" spans="1:27" ht="14.4" x14ac:dyDescent="0.3">
      <c r="A149">
        <v>147</v>
      </c>
      <c r="B149" t="s">
        <v>3250</v>
      </c>
      <c r="C149" t="s">
        <v>3251</v>
      </c>
      <c r="D149" t="s">
        <v>3252</v>
      </c>
      <c r="E149" t="s">
        <v>732</v>
      </c>
      <c r="F149" s="5">
        <f>_xlfn.TEXTBEFORE(E149, " ") * 1000000</f>
        <v>9200000</v>
      </c>
      <c r="G149">
        <v>2540.4144999999999</v>
      </c>
      <c r="H149" t="s">
        <v>153</v>
      </c>
      <c r="I149">
        <v>18</v>
      </c>
      <c r="J149">
        <f>IF(I149="",0,I149)</f>
        <v>18</v>
      </c>
      <c r="K149">
        <v>1</v>
      </c>
      <c r="L149">
        <f>I149-K149</f>
        <v>17</v>
      </c>
      <c r="M149" t="str">
        <f>IF(I149&lt;100,"small",IF(I149&lt;500,"medium","large"))</f>
        <v>small</v>
      </c>
      <c r="N149">
        <f>IF(M149="small",1,0)</f>
        <v>1</v>
      </c>
      <c r="O149">
        <f>IF(N149="medium",1,0)</f>
        <v>0</v>
      </c>
      <c r="P149">
        <f>IF(O149="large",1,0)</f>
        <v>0</v>
      </c>
      <c r="Q149">
        <v>1999</v>
      </c>
      <c r="R149">
        <v>1</v>
      </c>
      <c r="S149" t="str">
        <f>IF(R149=1, "First-time", IF(R149&lt;=3, "Rising Star", IF(R149&lt;10, "Established", "Elites")))</f>
        <v>First-time</v>
      </c>
      <c r="T149">
        <f>IF(S149 = "First-time",1,0)</f>
        <v>1</v>
      </c>
      <c r="U149">
        <f>IF(S149 = "Rising Star",1,0)</f>
        <v>0</v>
      </c>
      <c r="V149">
        <f>IF(S149 = "Established",1,0)</f>
        <v>0</v>
      </c>
      <c r="W149">
        <f>IF(S149 = "Elites",1,0)</f>
        <v>0</v>
      </c>
      <c r="X149" t="s">
        <v>168</v>
      </c>
      <c r="Y149" t="str">
        <f>IF(X149="","-",TRIM(LEFT(X149,FIND(",",X149&amp;",")-1)))</f>
        <v>Kansas City</v>
      </c>
      <c r="Z149" t="s">
        <v>1904</v>
      </c>
      <c r="AA149" t="s">
        <v>17</v>
      </c>
    </row>
    <row r="150" spans="1:27" ht="14.4" x14ac:dyDescent="0.3">
      <c r="A150">
        <v>148</v>
      </c>
      <c r="B150" t="s">
        <v>13389</v>
      </c>
      <c r="C150" t="s">
        <v>13390</v>
      </c>
      <c r="D150" t="s">
        <v>13391</v>
      </c>
      <c r="E150" t="s">
        <v>7255</v>
      </c>
      <c r="F150" s="5">
        <f>_xlfn.TEXTBEFORE(E150, " ") * 1000000</f>
        <v>18500000</v>
      </c>
      <c r="G150">
        <v>2525.5636</v>
      </c>
      <c r="H150" t="s">
        <v>331</v>
      </c>
      <c r="I150">
        <v>36</v>
      </c>
      <c r="J150">
        <f>IF(I150="",0,I150)</f>
        <v>36</v>
      </c>
      <c r="K150">
        <v>3</v>
      </c>
      <c r="L150">
        <f>I150-K150</f>
        <v>33</v>
      </c>
      <c r="M150" t="str">
        <f>IF(I150&lt;100,"small",IF(I150&lt;500,"medium","large"))</f>
        <v>small</v>
      </c>
      <c r="N150">
        <f>IF(M150="small",1,0)</f>
        <v>1</v>
      </c>
      <c r="O150">
        <f>IF(N150="medium",1,0)</f>
        <v>0</v>
      </c>
      <c r="P150">
        <f>IF(O150="large",1,0)</f>
        <v>0</v>
      </c>
      <c r="Q150">
        <v>2012</v>
      </c>
      <c r="R150">
        <v>2</v>
      </c>
      <c r="S150" t="str">
        <f>IF(R150=1, "First-time", IF(R150&lt;=3, "Rising Star", IF(R150&lt;10, "Established", "Elites")))</f>
        <v>Rising Star</v>
      </c>
      <c r="T150">
        <f>IF(S150 = "First-time",1,0)</f>
        <v>0</v>
      </c>
      <c r="U150">
        <f>IF(S150 = "Rising Star",1,0)</f>
        <v>1</v>
      </c>
      <c r="V150">
        <f>IF(S150 = "Established",1,0)</f>
        <v>0</v>
      </c>
      <c r="W150">
        <f>IF(S150 = "Elites",1,0)</f>
        <v>0</v>
      </c>
      <c r="X150" t="s">
        <v>202</v>
      </c>
      <c r="Y150" t="str">
        <f>IF(X150="","-",TRIM(LEFT(X150,FIND(",",X150&amp;",")-1)))</f>
        <v>Las Vegas</v>
      </c>
      <c r="Z150" t="s">
        <v>203</v>
      </c>
      <c r="AA150" t="s">
        <v>34</v>
      </c>
    </row>
    <row r="151" spans="1:27" ht="14.4" x14ac:dyDescent="0.3">
      <c r="A151">
        <v>149</v>
      </c>
      <c r="B151" t="s">
        <v>17534</v>
      </c>
      <c r="C151" t="s">
        <v>17535</v>
      </c>
      <c r="D151" t="s">
        <v>17536</v>
      </c>
      <c r="E151" t="s">
        <v>615</v>
      </c>
      <c r="F151" s="5">
        <f>_xlfn.TEXTBEFORE(E151, " ") * 1000000</f>
        <v>2800000</v>
      </c>
      <c r="G151">
        <v>2514.3020999999999</v>
      </c>
      <c r="H151" t="s">
        <v>803</v>
      </c>
      <c r="I151">
        <v>12</v>
      </c>
      <c r="J151">
        <f>IF(I151="",0,I151)</f>
        <v>12</v>
      </c>
      <c r="K151">
        <v>2</v>
      </c>
      <c r="L151">
        <f>I151-K151</f>
        <v>10</v>
      </c>
      <c r="M151" t="str">
        <f>IF(I151&lt;100,"small",IF(I151&lt;500,"medium","large"))</f>
        <v>small</v>
      </c>
      <c r="N151">
        <f>IF(M151="small",1,0)</f>
        <v>1</v>
      </c>
      <c r="O151">
        <f>IF(N151="medium",1,0)</f>
        <v>0</v>
      </c>
      <c r="P151">
        <f>IF(O151="large",1,0)</f>
        <v>0</v>
      </c>
      <c r="Q151">
        <v>2015</v>
      </c>
      <c r="R151">
        <v>1</v>
      </c>
      <c r="S151" t="str">
        <f>IF(R151=1, "First-time", IF(R151&lt;=3, "Rising Star", IF(R151&lt;10, "Established", "Elites")))</f>
        <v>First-time</v>
      </c>
      <c r="T151">
        <f>IF(S151 = "First-time",1,0)</f>
        <v>1</v>
      </c>
      <c r="U151">
        <f>IF(S151 = "Rising Star",1,0)</f>
        <v>0</v>
      </c>
      <c r="V151">
        <f>IF(S151 = "Established",1,0)</f>
        <v>0</v>
      </c>
      <c r="W151">
        <f>IF(S151 = "Elites",1,0)</f>
        <v>0</v>
      </c>
      <c r="X151" t="s">
        <v>271</v>
      </c>
      <c r="Y151" t="str">
        <f>IF(X151="","-",TRIM(LEFT(X151,FIND(",",X151&amp;",")-1)))</f>
        <v>Chicago</v>
      </c>
      <c r="Z151" t="s">
        <v>271</v>
      </c>
      <c r="AA151" t="s">
        <v>15</v>
      </c>
    </row>
    <row r="152" spans="1:27" ht="14.4" x14ac:dyDescent="0.3">
      <c r="A152">
        <v>150</v>
      </c>
      <c r="B152" t="s">
        <v>6948</v>
      </c>
      <c r="C152" t="s">
        <v>6949</v>
      </c>
      <c r="D152" t="s">
        <v>6950</v>
      </c>
      <c r="E152" t="s">
        <v>923</v>
      </c>
      <c r="F152" s="5">
        <f>_xlfn.TEXTBEFORE(E152, " ") * 1000000</f>
        <v>5500000</v>
      </c>
      <c r="G152">
        <v>2506.9261999999999</v>
      </c>
      <c r="H152" t="s">
        <v>129</v>
      </c>
      <c r="I152">
        <v>55</v>
      </c>
      <c r="J152">
        <f>IF(I152="",0,I152)</f>
        <v>55</v>
      </c>
      <c r="K152">
        <v>1</v>
      </c>
      <c r="L152">
        <f>I152-K152</f>
        <v>54</v>
      </c>
      <c r="M152" t="str">
        <f>IF(I152&lt;100,"small",IF(I152&lt;500,"medium","large"))</f>
        <v>small</v>
      </c>
      <c r="N152">
        <f>IF(M152="small",1,0)</f>
        <v>1</v>
      </c>
      <c r="O152">
        <f>IF(N152="medium",1,0)</f>
        <v>0</v>
      </c>
      <c r="P152">
        <f>IF(O152="large",1,0)</f>
        <v>0</v>
      </c>
      <c r="Q152">
        <v>2006</v>
      </c>
      <c r="R152">
        <v>2</v>
      </c>
      <c r="S152" t="str">
        <f>IF(R152=1, "First-time", IF(R152&lt;=3, "Rising Star", IF(R152&lt;10, "Established", "Elites")))</f>
        <v>Rising Star</v>
      </c>
      <c r="T152">
        <f>IF(S152 = "First-time",1,0)</f>
        <v>0</v>
      </c>
      <c r="U152">
        <f>IF(S152 = "Rising Star",1,0)</f>
        <v>1</v>
      </c>
      <c r="V152">
        <f>IF(S152 = "Established",1,0)</f>
        <v>0</v>
      </c>
      <c r="W152">
        <f>IF(S152 = "Elites",1,0)</f>
        <v>0</v>
      </c>
      <c r="X152" t="s">
        <v>99</v>
      </c>
      <c r="Y152" t="str">
        <f>IF(X152="","-",TRIM(LEFT(X152,FIND(",",X152&amp;",")-1)))</f>
        <v>-</v>
      </c>
      <c r="Z152" t="s">
        <v>5569</v>
      </c>
      <c r="AA152" t="s">
        <v>29</v>
      </c>
    </row>
    <row r="153" spans="1:27" ht="14.4" x14ac:dyDescent="0.3">
      <c r="A153">
        <v>151</v>
      </c>
      <c r="B153" t="s">
        <v>16885</v>
      </c>
      <c r="C153" t="s">
        <v>16886</v>
      </c>
      <c r="D153" t="s">
        <v>16887</v>
      </c>
      <c r="E153" t="s">
        <v>212</v>
      </c>
      <c r="F153" s="5">
        <f>_xlfn.TEXTBEFORE(E153, " ") * 1000000</f>
        <v>4400000</v>
      </c>
      <c r="G153">
        <v>2482.3452000000002</v>
      </c>
      <c r="H153" t="s">
        <v>779</v>
      </c>
      <c r="I153">
        <v>55</v>
      </c>
      <c r="J153">
        <f>IF(I153="",0,I153)</f>
        <v>55</v>
      </c>
      <c r="K153">
        <v>6</v>
      </c>
      <c r="L153">
        <f>I153-K153</f>
        <v>49</v>
      </c>
      <c r="M153" t="str">
        <f>IF(I153&lt;100,"small",IF(I153&lt;500,"medium","large"))</f>
        <v>small</v>
      </c>
      <c r="N153">
        <f>IF(M153="small",1,0)</f>
        <v>1</v>
      </c>
      <c r="O153">
        <f>IF(N153="medium",1,0)</f>
        <v>0</v>
      </c>
      <c r="P153">
        <f>IF(O153="large",1,0)</f>
        <v>0</v>
      </c>
      <c r="Q153">
        <v>2014</v>
      </c>
      <c r="R153">
        <v>1</v>
      </c>
      <c r="S153" t="str">
        <f>IF(R153=1, "First-time", IF(R153&lt;=3, "Rising Star", IF(R153&lt;10, "Established", "Elites")))</f>
        <v>First-time</v>
      </c>
      <c r="T153">
        <f>IF(S153 = "First-time",1,0)</f>
        <v>1</v>
      </c>
      <c r="U153">
        <f>IF(S153 = "Rising Star",1,0)</f>
        <v>0</v>
      </c>
      <c r="V153">
        <f>IF(S153 = "Established",1,0)</f>
        <v>0</v>
      </c>
      <c r="W153">
        <f>IF(S153 = "Elites",1,0)</f>
        <v>0</v>
      </c>
      <c r="X153" t="s">
        <v>1396</v>
      </c>
      <c r="Y153" t="str">
        <f>IF(X153="","-",TRIM(LEFT(X153,FIND(",",X153&amp;",")-1)))</f>
        <v>San Francisco</v>
      </c>
      <c r="Z153" t="s">
        <v>16888</v>
      </c>
      <c r="AA153" t="s">
        <v>5</v>
      </c>
    </row>
    <row r="154" spans="1:27" ht="14.4" x14ac:dyDescent="0.3">
      <c r="A154">
        <v>152</v>
      </c>
      <c r="B154" t="s">
        <v>17606</v>
      </c>
      <c r="C154" t="s">
        <v>17607</v>
      </c>
      <c r="D154" t="s">
        <v>17608</v>
      </c>
      <c r="E154" t="s">
        <v>7172</v>
      </c>
      <c r="F154" s="5">
        <f>_xlfn.TEXTBEFORE(E154, " ") * 1000000</f>
        <v>21800000</v>
      </c>
      <c r="G154">
        <v>2482.1293000000001</v>
      </c>
      <c r="H154" t="s">
        <v>118</v>
      </c>
      <c r="I154">
        <v>71</v>
      </c>
      <c r="J154">
        <f>IF(I154="",0,I154)</f>
        <v>71</v>
      </c>
      <c r="K154">
        <v>21</v>
      </c>
      <c r="L154">
        <f>I154-K154</f>
        <v>50</v>
      </c>
      <c r="M154" t="str">
        <f>IF(I154&lt;100,"small",IF(I154&lt;500,"medium","large"))</f>
        <v>small</v>
      </c>
      <c r="N154">
        <f>IF(M154="small",1,0)</f>
        <v>1</v>
      </c>
      <c r="O154">
        <f>IF(N154="medium",1,0)</f>
        <v>0</v>
      </c>
      <c r="P154">
        <f>IF(O154="large",1,0)</f>
        <v>0</v>
      </c>
      <c r="Q154">
        <v>2015</v>
      </c>
      <c r="R154">
        <v>1</v>
      </c>
      <c r="S154" t="str">
        <f>IF(R154=1, "First-time", IF(R154&lt;=3, "Rising Star", IF(R154&lt;10, "Established", "Elites")))</f>
        <v>First-time</v>
      </c>
      <c r="T154">
        <f>IF(S154 = "First-time",1,0)</f>
        <v>1</v>
      </c>
      <c r="U154">
        <f>IF(S154 = "Rising Star",1,0)</f>
        <v>0</v>
      </c>
      <c r="V154">
        <f>IF(S154 = "Established",1,0)</f>
        <v>0</v>
      </c>
      <c r="W154">
        <f>IF(S154 = "Elites",1,0)</f>
        <v>0</v>
      </c>
      <c r="X154" t="s">
        <v>99</v>
      </c>
      <c r="Y154" t="str">
        <f>IF(X154="","-",TRIM(LEFT(X154,FIND(",",X154&amp;",")-1)))</f>
        <v>-</v>
      </c>
      <c r="Z154" t="s">
        <v>17609</v>
      </c>
      <c r="AA154" t="s">
        <v>10</v>
      </c>
    </row>
    <row r="155" spans="1:27" ht="14.4" x14ac:dyDescent="0.3">
      <c r="A155">
        <v>153</v>
      </c>
      <c r="B155" t="s">
        <v>12125</v>
      </c>
      <c r="C155" t="s">
        <v>12126</v>
      </c>
      <c r="D155" t="s">
        <v>12127</v>
      </c>
      <c r="E155" t="s">
        <v>212</v>
      </c>
      <c r="F155" s="5">
        <f>_xlfn.TEXTBEFORE(E155, " ") * 1000000</f>
        <v>4400000</v>
      </c>
      <c r="G155">
        <v>2474.5437000000002</v>
      </c>
      <c r="H155" t="s">
        <v>779</v>
      </c>
      <c r="I155">
        <v>48</v>
      </c>
      <c r="J155">
        <f>IF(I155="",0,I155)</f>
        <v>48</v>
      </c>
      <c r="K155">
        <v>20</v>
      </c>
      <c r="L155">
        <f>I155-K155</f>
        <v>28</v>
      </c>
      <c r="M155" t="str">
        <f>IF(I155&lt;100,"small",IF(I155&lt;500,"medium","large"))</f>
        <v>small</v>
      </c>
      <c r="N155">
        <f>IF(M155="small",1,0)</f>
        <v>1</v>
      </c>
      <c r="O155">
        <f>IF(N155="medium",1,0)</f>
        <v>0</v>
      </c>
      <c r="P155">
        <f>IF(O155="large",1,0)</f>
        <v>0</v>
      </c>
      <c r="Q155">
        <v>2011</v>
      </c>
      <c r="R155">
        <v>1</v>
      </c>
      <c r="S155" t="str">
        <f>IF(R155=1, "First-time", IF(R155&lt;=3, "Rising Star", IF(R155&lt;10, "Established", "Elites")))</f>
        <v>First-time</v>
      </c>
      <c r="T155">
        <f>IF(S155 = "First-time",1,0)</f>
        <v>1</v>
      </c>
      <c r="U155">
        <f>IF(S155 = "Rising Star",1,0)</f>
        <v>0</v>
      </c>
      <c r="V155">
        <f>IF(S155 = "Established",1,0)</f>
        <v>0</v>
      </c>
      <c r="W155">
        <f>IF(S155 = "Elites",1,0)</f>
        <v>0</v>
      </c>
      <c r="X155" t="s">
        <v>99</v>
      </c>
      <c r="Y155" t="str">
        <f>IF(X155="","-",TRIM(LEFT(X155,FIND(",",X155&amp;",")-1)))</f>
        <v>-</v>
      </c>
      <c r="Z155" t="s">
        <v>6934</v>
      </c>
      <c r="AA155" t="s">
        <v>31</v>
      </c>
    </row>
    <row r="156" spans="1:27" ht="14.4" x14ac:dyDescent="0.3">
      <c r="A156">
        <v>154</v>
      </c>
      <c r="B156" t="s">
        <v>16661</v>
      </c>
      <c r="C156" t="s">
        <v>16662</v>
      </c>
      <c r="D156" t="s">
        <v>16663</v>
      </c>
      <c r="E156" t="s">
        <v>374</v>
      </c>
      <c r="F156" s="5">
        <f>_xlfn.TEXTBEFORE(E156, " ") * 1000000</f>
        <v>28400000</v>
      </c>
      <c r="G156">
        <v>2470.116</v>
      </c>
      <c r="H156" t="s">
        <v>153</v>
      </c>
      <c r="I156">
        <v>350</v>
      </c>
      <c r="J156">
        <f>IF(I156="",0,I156)</f>
        <v>350</v>
      </c>
      <c r="K156">
        <v>30</v>
      </c>
      <c r="L156">
        <f>I156-K156</f>
        <v>320</v>
      </c>
      <c r="M156" t="str">
        <f>IF(I156&lt;100,"small",IF(I156&lt;500,"medium","large"))</f>
        <v>medium</v>
      </c>
      <c r="N156">
        <f>IF(M156="small",1,0)</f>
        <v>0</v>
      </c>
      <c r="O156">
        <f>IF(N156="medium",1,0)</f>
        <v>0</v>
      </c>
      <c r="P156">
        <f>IF(O156="large",1,0)</f>
        <v>0</v>
      </c>
      <c r="Q156">
        <v>2014</v>
      </c>
      <c r="R156">
        <v>2</v>
      </c>
      <c r="S156" t="str">
        <f>IF(R156=1, "First-time", IF(R156&lt;=3, "Rising Star", IF(R156&lt;10, "Established", "Elites")))</f>
        <v>Rising Star</v>
      </c>
      <c r="T156">
        <f>IF(S156 = "First-time",1,0)</f>
        <v>0</v>
      </c>
      <c r="U156">
        <f>IF(S156 = "Rising Star",1,0)</f>
        <v>1</v>
      </c>
      <c r="V156">
        <f>IF(S156 = "Established",1,0)</f>
        <v>0</v>
      </c>
      <c r="W156">
        <f>IF(S156 = "Elites",1,0)</f>
        <v>0</v>
      </c>
      <c r="X156" t="s">
        <v>689</v>
      </c>
      <c r="Y156" t="str">
        <f>IF(X156="","-",TRIM(LEFT(X156,FIND(",",X156&amp;",")-1)))</f>
        <v>Miami</v>
      </c>
      <c r="Z156" t="s">
        <v>1378</v>
      </c>
      <c r="AA156" t="s">
        <v>10</v>
      </c>
    </row>
    <row r="157" spans="1:27" ht="14.4" x14ac:dyDescent="0.3">
      <c r="A157">
        <v>155</v>
      </c>
      <c r="B157" t="s">
        <v>15451</v>
      </c>
      <c r="C157" t="s">
        <v>15452</v>
      </c>
      <c r="D157" t="s">
        <v>15453</v>
      </c>
      <c r="E157" t="s">
        <v>1466</v>
      </c>
      <c r="F157" s="5">
        <f>_xlfn.TEXTBEFORE(E157, " ") * 1000000</f>
        <v>4000000</v>
      </c>
      <c r="G157">
        <v>2465.5724</v>
      </c>
      <c r="H157" t="s">
        <v>803</v>
      </c>
      <c r="I157">
        <v>5</v>
      </c>
      <c r="J157">
        <f>IF(I157="",0,I157)</f>
        <v>5</v>
      </c>
      <c r="K157">
        <v>1</v>
      </c>
      <c r="L157">
        <f>I157-K157</f>
        <v>4</v>
      </c>
      <c r="M157" t="str">
        <f>IF(I157&lt;100,"small",IF(I157&lt;500,"medium","large"))</f>
        <v>small</v>
      </c>
      <c r="N157">
        <f>IF(M157="small",1,0)</f>
        <v>1</v>
      </c>
      <c r="O157">
        <f>IF(N157="medium",1,0)</f>
        <v>0</v>
      </c>
      <c r="P157">
        <f>IF(O157="large",1,0)</f>
        <v>0</v>
      </c>
      <c r="Q157">
        <v>2013</v>
      </c>
      <c r="R157">
        <v>1</v>
      </c>
      <c r="S157" t="str">
        <f>IF(R157=1, "First-time", IF(R157&lt;=3, "Rising Star", IF(R157&lt;10, "Established", "Elites")))</f>
        <v>First-time</v>
      </c>
      <c r="T157">
        <f>IF(S157 = "First-time",1,0)</f>
        <v>1</v>
      </c>
      <c r="U157">
        <f>IF(S157 = "Rising Star",1,0)</f>
        <v>0</v>
      </c>
      <c r="V157">
        <f>IF(S157 = "Established",1,0)</f>
        <v>0</v>
      </c>
      <c r="W157">
        <f>IF(S157 = "Elites",1,0)</f>
        <v>0</v>
      </c>
      <c r="X157" t="s">
        <v>325</v>
      </c>
      <c r="Y157" t="str">
        <f>IF(X157="","-",TRIM(LEFT(X157,FIND(",",X157&amp;",")-1)))</f>
        <v>Los Angeles</v>
      </c>
      <c r="Z157" t="s">
        <v>15454</v>
      </c>
      <c r="AA157" t="s">
        <v>5</v>
      </c>
    </row>
    <row r="158" spans="1:27" ht="14.4" x14ac:dyDescent="0.3">
      <c r="A158">
        <v>156</v>
      </c>
      <c r="B158" t="s">
        <v>17495</v>
      </c>
      <c r="C158" t="s">
        <v>17496</v>
      </c>
      <c r="D158" t="s">
        <v>17497</v>
      </c>
      <c r="E158" t="s">
        <v>397</v>
      </c>
      <c r="F158" s="5">
        <f>_xlfn.TEXTBEFORE(E158, " ") * 1000000</f>
        <v>13600000</v>
      </c>
      <c r="G158">
        <v>2417.9715000000001</v>
      </c>
      <c r="H158" t="s">
        <v>779</v>
      </c>
      <c r="I158">
        <v>58</v>
      </c>
      <c r="J158">
        <f>IF(I158="",0,I158)</f>
        <v>58</v>
      </c>
      <c r="K158">
        <v>5</v>
      </c>
      <c r="L158">
        <f>I158-K158</f>
        <v>53</v>
      </c>
      <c r="M158" t="str">
        <f>IF(I158&lt;100,"small",IF(I158&lt;500,"medium","large"))</f>
        <v>small</v>
      </c>
      <c r="N158">
        <f>IF(M158="small",1,0)</f>
        <v>1</v>
      </c>
      <c r="O158">
        <f>IF(N158="medium",1,0)</f>
        <v>0</v>
      </c>
      <c r="P158">
        <f>IF(O158="large",1,0)</f>
        <v>0</v>
      </c>
      <c r="Q158">
        <v>2015</v>
      </c>
      <c r="R158">
        <v>1</v>
      </c>
      <c r="S158" t="str">
        <f>IF(R158=1, "First-time", IF(R158&lt;=3, "Rising Star", IF(R158&lt;10, "Established", "Elites")))</f>
        <v>First-time</v>
      </c>
      <c r="T158">
        <f>IF(S158 = "First-time",1,0)</f>
        <v>1</v>
      </c>
      <c r="U158">
        <f>IF(S158 = "Rising Star",1,0)</f>
        <v>0</v>
      </c>
      <c r="V158">
        <f>IF(S158 = "Established",1,0)</f>
        <v>0</v>
      </c>
      <c r="W158">
        <f>IF(S158 = "Elites",1,0)</f>
        <v>0</v>
      </c>
      <c r="X158" t="s">
        <v>185</v>
      </c>
      <c r="Y158" t="str">
        <f>IF(X158="","-",TRIM(LEFT(X158,FIND(",",X158&amp;",")-1)))</f>
        <v>Boston</v>
      </c>
      <c r="Z158" t="s">
        <v>185</v>
      </c>
      <c r="AA158" t="s">
        <v>20</v>
      </c>
    </row>
    <row r="159" spans="1:27" ht="14.4" x14ac:dyDescent="0.3">
      <c r="A159">
        <v>157</v>
      </c>
      <c r="B159" t="s">
        <v>6494</v>
      </c>
      <c r="C159" t="s">
        <v>6495</v>
      </c>
      <c r="D159" t="s">
        <v>6496</v>
      </c>
      <c r="E159" t="s">
        <v>870</v>
      </c>
      <c r="F159" s="5">
        <f>_xlfn.TEXTBEFORE(E159, " ") * 1000000</f>
        <v>3000000</v>
      </c>
      <c r="G159">
        <v>2415.7359000000001</v>
      </c>
      <c r="H159" t="s">
        <v>751</v>
      </c>
      <c r="I159">
        <v>42</v>
      </c>
      <c r="J159">
        <f>IF(I159="",0,I159)</f>
        <v>42</v>
      </c>
      <c r="K159">
        <v>5</v>
      </c>
      <c r="L159">
        <f>I159-K159</f>
        <v>37</v>
      </c>
      <c r="M159" t="str">
        <f>IF(I159&lt;100,"small",IF(I159&lt;500,"medium","large"))</f>
        <v>small</v>
      </c>
      <c r="N159">
        <f>IF(M159="small",1,0)</f>
        <v>1</v>
      </c>
      <c r="O159">
        <f>IF(N159="medium",1,0)</f>
        <v>0</v>
      </c>
      <c r="P159">
        <f>IF(O159="large",1,0)</f>
        <v>0</v>
      </c>
      <c r="Q159">
        <v>2005</v>
      </c>
      <c r="R159">
        <v>2</v>
      </c>
      <c r="S159" t="str">
        <f>IF(R159=1, "First-time", IF(R159&lt;=3, "Rising Star", IF(R159&lt;10, "Established", "Elites")))</f>
        <v>Rising Star</v>
      </c>
      <c r="T159">
        <f>IF(S159 = "First-time",1,0)</f>
        <v>0</v>
      </c>
      <c r="U159">
        <f>IF(S159 = "Rising Star",1,0)</f>
        <v>1</v>
      </c>
      <c r="V159">
        <f>IF(S159 = "Established",1,0)</f>
        <v>0</v>
      </c>
      <c r="W159">
        <f>IF(S159 = "Elites",1,0)</f>
        <v>0</v>
      </c>
      <c r="X159" t="s">
        <v>325</v>
      </c>
      <c r="Y159" t="str">
        <f>IF(X159="","-",TRIM(LEFT(X159,FIND(",",X159&amp;",")-1)))</f>
        <v>Los Angeles</v>
      </c>
      <c r="Z159" t="s">
        <v>5900</v>
      </c>
      <c r="AA159" t="s">
        <v>5</v>
      </c>
    </row>
    <row r="160" spans="1:27" ht="14.4" x14ac:dyDescent="0.3">
      <c r="A160">
        <v>158</v>
      </c>
      <c r="B160" t="s">
        <v>9647</v>
      </c>
      <c r="C160" t="s">
        <v>9648</v>
      </c>
      <c r="D160" t="s">
        <v>9649</v>
      </c>
      <c r="E160" t="s">
        <v>3659</v>
      </c>
      <c r="F160" s="5">
        <f>_xlfn.TEXTBEFORE(E160, " ") * 1000000</f>
        <v>20600000</v>
      </c>
      <c r="G160">
        <v>2412.1028999999999</v>
      </c>
      <c r="H160" t="s">
        <v>433</v>
      </c>
      <c r="I160">
        <v>545</v>
      </c>
      <c r="J160">
        <f>IF(I160="",0,I160)</f>
        <v>545</v>
      </c>
      <c r="K160">
        <v>166</v>
      </c>
      <c r="L160">
        <f>I160-K160</f>
        <v>379</v>
      </c>
      <c r="M160" t="str">
        <f>IF(I160&lt;100,"small",IF(I160&lt;500,"medium","large"))</f>
        <v>large</v>
      </c>
      <c r="N160">
        <f>IF(M160="small",1,0)</f>
        <v>0</v>
      </c>
      <c r="O160">
        <f>IF(N160="medium",1,0)</f>
        <v>0</v>
      </c>
      <c r="P160">
        <f>IF(O160="large",1,0)</f>
        <v>0</v>
      </c>
      <c r="Q160">
        <v>2009</v>
      </c>
      <c r="R160">
        <v>8</v>
      </c>
      <c r="S160" t="str">
        <f>IF(R160=1, "First-time", IF(R160&lt;=3, "Rising Star", IF(R160&lt;10, "Established", "Elites")))</f>
        <v>Established</v>
      </c>
      <c r="T160">
        <f>IF(S160 = "First-time",1,0)</f>
        <v>0</v>
      </c>
      <c r="U160">
        <f>IF(S160 = "Rising Star",1,0)</f>
        <v>0</v>
      </c>
      <c r="V160">
        <f>IF(S160 = "Established",1,0)</f>
        <v>1</v>
      </c>
      <c r="W160">
        <f>IF(S160 = "Elites",1,0)</f>
        <v>0</v>
      </c>
      <c r="X160" t="s">
        <v>99</v>
      </c>
      <c r="Y160" t="str">
        <f>IF(X160="","-",TRIM(LEFT(X160,FIND(",",X160&amp;",")-1)))</f>
        <v>-</v>
      </c>
      <c r="Z160" t="s">
        <v>4921</v>
      </c>
      <c r="AA160" t="s">
        <v>35</v>
      </c>
    </row>
    <row r="161" spans="1:27" ht="14.4" x14ac:dyDescent="0.3">
      <c r="A161">
        <v>159</v>
      </c>
      <c r="B161" t="s">
        <v>16300</v>
      </c>
      <c r="C161" t="s">
        <v>16301</v>
      </c>
      <c r="D161" t="s">
        <v>16302</v>
      </c>
      <c r="E161" t="s">
        <v>870</v>
      </c>
      <c r="F161" s="5">
        <f>_xlfn.TEXTBEFORE(E161, " ") * 1000000</f>
        <v>3000000</v>
      </c>
      <c r="G161">
        <v>2391.8562999999999</v>
      </c>
      <c r="H161" t="s">
        <v>174</v>
      </c>
      <c r="I161">
        <v>15</v>
      </c>
      <c r="J161">
        <f>IF(I161="",0,I161)</f>
        <v>15</v>
      </c>
      <c r="K161">
        <v>3</v>
      </c>
      <c r="L161">
        <f>I161-K161</f>
        <v>12</v>
      </c>
      <c r="M161" t="str">
        <f>IF(I161&lt;100,"small",IF(I161&lt;500,"medium","large"))</f>
        <v>small</v>
      </c>
      <c r="N161">
        <f>IF(M161="small",1,0)</f>
        <v>1</v>
      </c>
      <c r="O161">
        <f>IF(N161="medium",1,0)</f>
        <v>0</v>
      </c>
      <c r="P161">
        <f>IF(O161="large",1,0)</f>
        <v>0</v>
      </c>
      <c r="Q161">
        <v>2014</v>
      </c>
      <c r="R161">
        <v>1</v>
      </c>
      <c r="S161" t="str">
        <f>IF(R161=1, "First-time", IF(R161&lt;=3, "Rising Star", IF(R161&lt;10, "Established", "Elites")))</f>
        <v>First-time</v>
      </c>
      <c r="T161">
        <f>IF(S161 = "First-time",1,0)</f>
        <v>1</v>
      </c>
      <c r="U161">
        <f>IF(S161 = "Rising Star",1,0)</f>
        <v>0</v>
      </c>
      <c r="V161">
        <f>IF(S161 = "Established",1,0)</f>
        <v>0</v>
      </c>
      <c r="W161">
        <f>IF(S161 = "Elites",1,0)</f>
        <v>0</v>
      </c>
      <c r="X161" t="s">
        <v>99</v>
      </c>
      <c r="Y161" t="str">
        <f>IF(X161="","-",TRIM(LEFT(X161,FIND(",",X161&amp;",")-1)))</f>
        <v>-</v>
      </c>
      <c r="Z161" t="s">
        <v>16303</v>
      </c>
      <c r="AA161" t="s">
        <v>28</v>
      </c>
    </row>
    <row r="162" spans="1:27" ht="14.4" x14ac:dyDescent="0.3">
      <c r="A162">
        <v>160</v>
      </c>
      <c r="B162" t="s">
        <v>15695</v>
      </c>
      <c r="C162" t="s">
        <v>15696</v>
      </c>
      <c r="D162" t="s">
        <v>15697</v>
      </c>
      <c r="E162" t="s">
        <v>1026</v>
      </c>
      <c r="F162" s="5">
        <f>_xlfn.TEXTBEFORE(E162, " ") * 1000000</f>
        <v>4900000</v>
      </c>
      <c r="G162">
        <v>2383.9486000000002</v>
      </c>
      <c r="H162" t="s">
        <v>105</v>
      </c>
      <c r="I162">
        <v>36</v>
      </c>
      <c r="J162">
        <f>IF(I162="",0,I162)</f>
        <v>36</v>
      </c>
      <c r="K162">
        <v>5</v>
      </c>
      <c r="L162">
        <f>I162-K162</f>
        <v>31</v>
      </c>
      <c r="M162" t="str">
        <f>IF(I162&lt;100,"small",IF(I162&lt;500,"medium","large"))</f>
        <v>small</v>
      </c>
      <c r="N162">
        <f>IF(M162="small",1,0)</f>
        <v>1</v>
      </c>
      <c r="O162">
        <f>IF(N162="medium",1,0)</f>
        <v>0</v>
      </c>
      <c r="P162">
        <f>IF(O162="large",1,0)</f>
        <v>0</v>
      </c>
      <c r="Q162">
        <v>2014</v>
      </c>
      <c r="R162">
        <v>1</v>
      </c>
      <c r="S162" t="str">
        <f>IF(R162=1, "First-time", IF(R162&lt;=3, "Rising Star", IF(R162&lt;10, "Established", "Elites")))</f>
        <v>First-time</v>
      </c>
      <c r="T162">
        <f>IF(S162 = "First-time",1,0)</f>
        <v>1</v>
      </c>
      <c r="U162">
        <f>IF(S162 = "Rising Star",1,0)</f>
        <v>0</v>
      </c>
      <c r="V162">
        <f>IF(S162 = "Established",1,0)</f>
        <v>0</v>
      </c>
      <c r="W162">
        <f>IF(S162 = "Elites",1,0)</f>
        <v>0</v>
      </c>
      <c r="X162" t="s">
        <v>147</v>
      </c>
      <c r="Y162" t="str">
        <f>IF(X162="","-",TRIM(LEFT(X162,FIND(",",X162&amp;",")-1)))</f>
        <v>Madison</v>
      </c>
      <c r="Z162" t="s">
        <v>15698</v>
      </c>
      <c r="AA162" t="s">
        <v>50</v>
      </c>
    </row>
    <row r="163" spans="1:27" ht="14.4" x14ac:dyDescent="0.3">
      <c r="A163">
        <v>161</v>
      </c>
      <c r="B163" t="s">
        <v>11280</v>
      </c>
      <c r="C163" t="s">
        <v>11281</v>
      </c>
      <c r="D163" t="s">
        <v>11282</v>
      </c>
      <c r="E163" t="s">
        <v>11283</v>
      </c>
      <c r="F163" s="5">
        <f>_xlfn.TEXTBEFORE(E163, " ") * 1000000</f>
        <v>72300000</v>
      </c>
      <c r="G163">
        <v>2370.3591000000001</v>
      </c>
      <c r="H163" t="s">
        <v>324</v>
      </c>
      <c r="I163">
        <v>650</v>
      </c>
      <c r="J163">
        <f>IF(I163="",0,I163)</f>
        <v>650</v>
      </c>
      <c r="K163">
        <v>200</v>
      </c>
      <c r="L163">
        <f>I163-K163</f>
        <v>450</v>
      </c>
      <c r="M163" t="str">
        <f>IF(I163&lt;100,"small",IF(I163&lt;500,"medium","large"))</f>
        <v>large</v>
      </c>
      <c r="N163">
        <f>IF(M163="small",1,0)</f>
        <v>0</v>
      </c>
      <c r="O163">
        <f>IF(N163="medium",1,0)</f>
        <v>0</v>
      </c>
      <c r="P163">
        <f>IF(O163="large",1,0)</f>
        <v>0</v>
      </c>
      <c r="Q163">
        <v>2010</v>
      </c>
      <c r="R163">
        <v>4</v>
      </c>
      <c r="S163" t="str">
        <f>IF(R163=1, "First-time", IF(R163&lt;=3, "Rising Star", IF(R163&lt;10, "Established", "Elites")))</f>
        <v>Established</v>
      </c>
      <c r="T163">
        <f>IF(S163 = "First-time",1,0)</f>
        <v>0</v>
      </c>
      <c r="U163">
        <f>IF(S163 = "Rising Star",1,0)</f>
        <v>0</v>
      </c>
      <c r="V163">
        <f>IF(S163 = "Established",1,0)</f>
        <v>1</v>
      </c>
      <c r="W163">
        <f>IF(S163 = "Elites",1,0)</f>
        <v>0</v>
      </c>
      <c r="X163" t="s">
        <v>1206</v>
      </c>
      <c r="Y163" t="str">
        <f>IF(X163="","-",TRIM(LEFT(X163,FIND(",",X163&amp;",")-1)))</f>
        <v>Tampa</v>
      </c>
      <c r="Z163" t="s">
        <v>3650</v>
      </c>
      <c r="AA163" t="s">
        <v>10</v>
      </c>
    </row>
    <row r="164" spans="1:27" ht="14.4" x14ac:dyDescent="0.3">
      <c r="A164">
        <v>162</v>
      </c>
      <c r="B164" t="s">
        <v>17276</v>
      </c>
      <c r="C164" t="s">
        <v>17277</v>
      </c>
      <c r="D164" t="s">
        <v>17278</v>
      </c>
      <c r="E164" t="s">
        <v>2681</v>
      </c>
      <c r="F164" s="5">
        <f>_xlfn.TEXTBEFORE(E164, " ") * 1000000</f>
        <v>13300000</v>
      </c>
      <c r="G164">
        <v>2358.2483000000002</v>
      </c>
      <c r="H164" t="s">
        <v>1069</v>
      </c>
      <c r="I164">
        <v>8</v>
      </c>
      <c r="J164">
        <f>IF(I164="",0,I164)</f>
        <v>8</v>
      </c>
      <c r="K164">
        <v>2</v>
      </c>
      <c r="L164">
        <f>I164-K164</f>
        <v>6</v>
      </c>
      <c r="M164" t="str">
        <f>IF(I164&lt;100,"small",IF(I164&lt;500,"medium","large"))</f>
        <v>small</v>
      </c>
      <c r="N164">
        <f>IF(M164="small",1,0)</f>
        <v>1</v>
      </c>
      <c r="O164">
        <f>IF(N164="medium",1,0)</f>
        <v>0</v>
      </c>
      <c r="P164">
        <f>IF(O164="large",1,0)</f>
        <v>0</v>
      </c>
      <c r="Q164">
        <v>2015</v>
      </c>
      <c r="R164">
        <v>1</v>
      </c>
      <c r="S164" t="str">
        <f>IF(R164=1, "First-time", IF(R164&lt;=3, "Rising Star", IF(R164&lt;10, "Established", "Elites")))</f>
        <v>First-time</v>
      </c>
      <c r="T164">
        <f>IF(S164 = "First-time",1,0)</f>
        <v>1</v>
      </c>
      <c r="U164">
        <f>IF(S164 = "Rising Star",1,0)</f>
        <v>0</v>
      </c>
      <c r="V164">
        <f>IF(S164 = "Established",1,0)</f>
        <v>0</v>
      </c>
      <c r="W164">
        <f>IF(S164 = "Elites",1,0)</f>
        <v>0</v>
      </c>
      <c r="X164" t="s">
        <v>838</v>
      </c>
      <c r="Y164" t="str">
        <f>IF(X164="","-",TRIM(LEFT(X164,FIND(",",X164&amp;",")-1)))</f>
        <v>Austin</v>
      </c>
      <c r="Z164" t="s">
        <v>838</v>
      </c>
      <c r="AA164" t="s">
        <v>45</v>
      </c>
    </row>
    <row r="165" spans="1:27" ht="14.4" x14ac:dyDescent="0.3">
      <c r="A165">
        <v>163</v>
      </c>
      <c r="B165" t="s">
        <v>15262</v>
      </c>
      <c r="C165" t="s">
        <v>15263</v>
      </c>
      <c r="D165" t="s">
        <v>15264</v>
      </c>
      <c r="E165" t="s">
        <v>1471</v>
      </c>
      <c r="F165" s="5">
        <f>_xlfn.TEXTBEFORE(E165, " ") * 1000000</f>
        <v>2500000</v>
      </c>
      <c r="G165">
        <v>2356.7775999999999</v>
      </c>
      <c r="H165" t="s">
        <v>779</v>
      </c>
      <c r="I165">
        <v>60</v>
      </c>
      <c r="J165">
        <f>IF(I165="",0,I165)</f>
        <v>60</v>
      </c>
      <c r="K165">
        <v>25</v>
      </c>
      <c r="L165">
        <f>I165-K165</f>
        <v>35</v>
      </c>
      <c r="M165" t="str">
        <f>IF(I165&lt;100,"small",IF(I165&lt;500,"medium","large"))</f>
        <v>small</v>
      </c>
      <c r="N165">
        <f>IF(M165="small",1,0)</f>
        <v>1</v>
      </c>
      <c r="O165">
        <f>IF(N165="medium",1,0)</f>
        <v>0</v>
      </c>
      <c r="P165">
        <f>IF(O165="large",1,0)</f>
        <v>0</v>
      </c>
      <c r="Q165">
        <v>2013</v>
      </c>
      <c r="R165">
        <v>1</v>
      </c>
      <c r="S165" t="str">
        <f>IF(R165=1, "First-time", IF(R165&lt;=3, "Rising Star", IF(R165&lt;10, "Established", "Elites")))</f>
        <v>First-time</v>
      </c>
      <c r="T165">
        <f>IF(S165 = "First-time",1,0)</f>
        <v>1</v>
      </c>
      <c r="U165">
        <f>IF(S165 = "Rising Star",1,0)</f>
        <v>0</v>
      </c>
      <c r="V165">
        <f>IF(S165 = "Established",1,0)</f>
        <v>0</v>
      </c>
      <c r="W165">
        <f>IF(S165 = "Elites",1,0)</f>
        <v>0</v>
      </c>
      <c r="X165" t="s">
        <v>1206</v>
      </c>
      <c r="Y165" t="str">
        <f>IF(X165="","-",TRIM(LEFT(X165,FIND(",",X165&amp;",")-1)))</f>
        <v>Tampa</v>
      </c>
      <c r="Z165" t="s">
        <v>1206</v>
      </c>
      <c r="AA165" t="s">
        <v>10</v>
      </c>
    </row>
    <row r="166" spans="1:27" ht="14.4" x14ac:dyDescent="0.3">
      <c r="A166">
        <v>164</v>
      </c>
      <c r="B166" t="s">
        <v>12218</v>
      </c>
      <c r="C166" t="s">
        <v>12219</v>
      </c>
      <c r="D166" t="s">
        <v>12220</v>
      </c>
      <c r="E166" t="s">
        <v>862</v>
      </c>
      <c r="F166" s="5">
        <f>_xlfn.TEXTBEFORE(E166, " ") * 1000000</f>
        <v>15900000</v>
      </c>
      <c r="G166">
        <v>2354.4234999999999</v>
      </c>
      <c r="H166" t="s">
        <v>472</v>
      </c>
      <c r="I166">
        <v>100</v>
      </c>
      <c r="J166">
        <f>IF(I166="",0,I166)</f>
        <v>100</v>
      </c>
      <c r="K166">
        <v>6</v>
      </c>
      <c r="L166">
        <f>I166-K166</f>
        <v>94</v>
      </c>
      <c r="M166" t="str">
        <f>IF(I166&lt;100,"small",IF(I166&lt;500,"medium","large"))</f>
        <v>medium</v>
      </c>
      <c r="N166">
        <f>IF(M166="small",1,0)</f>
        <v>0</v>
      </c>
      <c r="O166">
        <f>IF(N166="medium",1,0)</f>
        <v>0</v>
      </c>
      <c r="P166">
        <f>IF(O166="large",1,0)</f>
        <v>0</v>
      </c>
      <c r="Q166">
        <v>2011</v>
      </c>
      <c r="R166">
        <v>1</v>
      </c>
      <c r="S166" t="str">
        <f>IF(R166=1, "First-time", IF(R166&lt;=3, "Rising Star", IF(R166&lt;10, "Established", "Elites")))</f>
        <v>First-time</v>
      </c>
      <c r="T166">
        <f>IF(S166 = "First-time",1,0)</f>
        <v>1</v>
      </c>
      <c r="U166">
        <f>IF(S166 = "Rising Star",1,0)</f>
        <v>0</v>
      </c>
      <c r="V166">
        <f>IF(S166 = "Established",1,0)</f>
        <v>0</v>
      </c>
      <c r="W166">
        <f>IF(S166 = "Elites",1,0)</f>
        <v>0</v>
      </c>
      <c r="X166" t="s">
        <v>427</v>
      </c>
      <c r="Y166" t="str">
        <f>IF(X166="","-",TRIM(LEFT(X166,FIND(",",X166&amp;",")-1)))</f>
        <v>Washington</v>
      </c>
      <c r="Z166" t="s">
        <v>3215</v>
      </c>
      <c r="AA166" t="s">
        <v>21</v>
      </c>
    </row>
    <row r="167" spans="1:27" ht="14.4" x14ac:dyDescent="0.3">
      <c r="A167">
        <v>165</v>
      </c>
      <c r="B167" t="s">
        <v>14683</v>
      </c>
      <c r="C167" t="s">
        <v>14684</v>
      </c>
      <c r="D167" t="s">
        <v>14685</v>
      </c>
      <c r="E167" t="s">
        <v>14686</v>
      </c>
      <c r="F167" s="5">
        <f>_xlfn.TEXTBEFORE(E167, " ") * 1000000</f>
        <v>100800000</v>
      </c>
      <c r="G167">
        <v>2345.0086000000001</v>
      </c>
      <c r="H167" t="s">
        <v>174</v>
      </c>
      <c r="I167">
        <v>63</v>
      </c>
      <c r="J167">
        <f>IF(I167="",0,I167)</f>
        <v>63</v>
      </c>
      <c r="K167">
        <v>11</v>
      </c>
      <c r="L167">
        <f>I167-K167</f>
        <v>52</v>
      </c>
      <c r="M167" t="str">
        <f>IF(I167&lt;100,"small",IF(I167&lt;500,"medium","large"))</f>
        <v>small</v>
      </c>
      <c r="N167">
        <f>IF(M167="small",1,0)</f>
        <v>1</v>
      </c>
      <c r="O167">
        <f>IF(N167="medium",1,0)</f>
        <v>0</v>
      </c>
      <c r="P167">
        <f>IF(O167="large",1,0)</f>
        <v>0</v>
      </c>
      <c r="Q167">
        <v>2013</v>
      </c>
      <c r="R167">
        <v>2</v>
      </c>
      <c r="S167" t="str">
        <f>IF(R167=1, "First-time", IF(R167&lt;=3, "Rising Star", IF(R167&lt;10, "Established", "Elites")))</f>
        <v>Rising Star</v>
      </c>
      <c r="T167">
        <f>IF(S167 = "First-time",1,0)</f>
        <v>0</v>
      </c>
      <c r="U167">
        <f>IF(S167 = "Rising Star",1,0)</f>
        <v>1</v>
      </c>
      <c r="V167">
        <f>IF(S167 = "Established",1,0)</f>
        <v>0</v>
      </c>
      <c r="W167">
        <f>IF(S167 = "Elites",1,0)</f>
        <v>0</v>
      </c>
      <c r="X167" t="s">
        <v>86</v>
      </c>
      <c r="Y167" t="str">
        <f>IF(X167="","-",TRIM(LEFT(X167,FIND(",",X167&amp;",")-1)))</f>
        <v>New York City</v>
      </c>
      <c r="Z167" t="s">
        <v>543</v>
      </c>
      <c r="AA167" t="s">
        <v>35</v>
      </c>
    </row>
    <row r="168" spans="1:27" ht="14.4" x14ac:dyDescent="0.3">
      <c r="A168">
        <v>166</v>
      </c>
      <c r="B168" t="s">
        <v>14975</v>
      </c>
      <c r="C168" t="s">
        <v>14976</v>
      </c>
      <c r="D168" t="s">
        <v>14977</v>
      </c>
      <c r="E168" t="s">
        <v>870</v>
      </c>
      <c r="F168" s="5">
        <f>_xlfn.TEXTBEFORE(E168, " ") * 1000000</f>
        <v>3000000</v>
      </c>
      <c r="G168">
        <v>2339.9301999999998</v>
      </c>
      <c r="H168" t="s">
        <v>174</v>
      </c>
      <c r="I168">
        <v>12</v>
      </c>
      <c r="J168">
        <f>IF(I168="",0,I168)</f>
        <v>12</v>
      </c>
      <c r="K168">
        <v>3</v>
      </c>
      <c r="L168">
        <f>I168-K168</f>
        <v>9</v>
      </c>
      <c r="M168" t="str">
        <f>IF(I168&lt;100,"small",IF(I168&lt;500,"medium","large"))</f>
        <v>small</v>
      </c>
      <c r="N168">
        <f>IF(M168="small",1,0)</f>
        <v>1</v>
      </c>
      <c r="O168">
        <f>IF(N168="medium",1,0)</f>
        <v>0</v>
      </c>
      <c r="P168">
        <f>IF(O168="large",1,0)</f>
        <v>0</v>
      </c>
      <c r="Q168">
        <v>2013</v>
      </c>
      <c r="R168">
        <v>1</v>
      </c>
      <c r="S168" t="str">
        <f>IF(R168=1, "First-time", IF(R168&lt;=3, "Rising Star", IF(R168&lt;10, "Established", "Elites")))</f>
        <v>First-time</v>
      </c>
      <c r="T168">
        <f>IF(S168 = "First-time",1,0)</f>
        <v>1</v>
      </c>
      <c r="U168">
        <f>IF(S168 = "Rising Star",1,0)</f>
        <v>0</v>
      </c>
      <c r="V168">
        <f>IF(S168 = "Established",1,0)</f>
        <v>0</v>
      </c>
      <c r="W168">
        <f>IF(S168 = "Elites",1,0)</f>
        <v>0</v>
      </c>
      <c r="X168" t="s">
        <v>99</v>
      </c>
      <c r="Y168" t="str">
        <f>IF(X168="","-",TRIM(LEFT(X168,FIND(",",X168&amp;",")-1)))</f>
        <v>-</v>
      </c>
      <c r="Z168" t="s">
        <v>666</v>
      </c>
      <c r="AA168" t="s">
        <v>23</v>
      </c>
    </row>
    <row r="169" spans="1:27" ht="14.4" x14ac:dyDescent="0.3">
      <c r="A169">
        <v>167</v>
      </c>
      <c r="B169" t="s">
        <v>15265</v>
      </c>
      <c r="C169" t="s">
        <v>15266</v>
      </c>
      <c r="D169" t="s">
        <v>15267</v>
      </c>
      <c r="E169" t="s">
        <v>3198</v>
      </c>
      <c r="F169" s="5">
        <f>_xlfn.TEXTBEFORE(E169, " ") * 1000000</f>
        <v>15500000</v>
      </c>
      <c r="G169">
        <v>2313.8368999999998</v>
      </c>
      <c r="H169" t="s">
        <v>353</v>
      </c>
      <c r="I169">
        <v>40</v>
      </c>
      <c r="J169">
        <f>IF(I169="",0,I169)</f>
        <v>40</v>
      </c>
      <c r="K169">
        <v>8</v>
      </c>
      <c r="L169">
        <f>I169-K169</f>
        <v>32</v>
      </c>
      <c r="M169" t="str">
        <f>IF(I169&lt;100,"small",IF(I169&lt;500,"medium","large"))</f>
        <v>small</v>
      </c>
      <c r="N169">
        <f>IF(M169="small",1,0)</f>
        <v>1</v>
      </c>
      <c r="O169">
        <f>IF(N169="medium",1,0)</f>
        <v>0</v>
      </c>
      <c r="P169">
        <f>IF(O169="large",1,0)</f>
        <v>0</v>
      </c>
      <c r="Q169">
        <v>2013</v>
      </c>
      <c r="R169">
        <v>1</v>
      </c>
      <c r="S169" t="str">
        <f>IF(R169=1, "First-time", IF(R169&lt;=3, "Rising Star", IF(R169&lt;10, "Established", "Elites")))</f>
        <v>First-time</v>
      </c>
      <c r="T169">
        <f>IF(S169 = "First-time",1,0)</f>
        <v>1</v>
      </c>
      <c r="U169">
        <f>IF(S169 = "Rising Star",1,0)</f>
        <v>0</v>
      </c>
      <c r="V169">
        <f>IF(S169 = "Established",1,0)</f>
        <v>0</v>
      </c>
      <c r="W169">
        <f>IF(S169 = "Elites",1,0)</f>
        <v>0</v>
      </c>
      <c r="X169" t="s">
        <v>1206</v>
      </c>
      <c r="Y169" t="str">
        <f>IF(X169="","-",TRIM(LEFT(X169,FIND(",",X169&amp;",")-1)))</f>
        <v>Tampa</v>
      </c>
      <c r="Z169" t="s">
        <v>15268</v>
      </c>
      <c r="AA169" t="s">
        <v>10</v>
      </c>
    </row>
    <row r="170" spans="1:27" ht="14.4" x14ac:dyDescent="0.3">
      <c r="A170">
        <v>168</v>
      </c>
      <c r="B170" t="s">
        <v>16411</v>
      </c>
      <c r="C170" t="s">
        <v>16412</v>
      </c>
      <c r="D170" t="s">
        <v>16413</v>
      </c>
      <c r="E170" t="s">
        <v>4505</v>
      </c>
      <c r="F170" s="5">
        <f>_xlfn.TEXTBEFORE(E170, " ") * 1000000</f>
        <v>53100000</v>
      </c>
      <c r="G170">
        <v>2305.0499</v>
      </c>
      <c r="H170" t="s">
        <v>751</v>
      </c>
      <c r="I170">
        <v>199</v>
      </c>
      <c r="J170">
        <f>IF(I170="",0,I170)</f>
        <v>199</v>
      </c>
      <c r="K170">
        <v>2</v>
      </c>
      <c r="L170">
        <f>I170-K170</f>
        <v>197</v>
      </c>
      <c r="M170" t="str">
        <f>IF(I170&lt;100,"small",IF(I170&lt;500,"medium","large"))</f>
        <v>medium</v>
      </c>
      <c r="N170">
        <f>IF(M170="small",1,0)</f>
        <v>0</v>
      </c>
      <c r="O170">
        <f>IF(N170="medium",1,0)</f>
        <v>0</v>
      </c>
      <c r="P170">
        <f>IF(O170="large",1,0)</f>
        <v>0</v>
      </c>
      <c r="Q170">
        <v>2014</v>
      </c>
      <c r="R170">
        <v>1</v>
      </c>
      <c r="S170" t="str">
        <f>IF(R170=1, "First-time", IF(R170&lt;=3, "Rising Star", IF(R170&lt;10, "Established", "Elites")))</f>
        <v>First-time</v>
      </c>
      <c r="T170">
        <f>IF(S170 = "First-time",1,0)</f>
        <v>1</v>
      </c>
      <c r="U170">
        <f>IF(S170 = "Rising Star",1,0)</f>
        <v>0</v>
      </c>
      <c r="V170">
        <f>IF(S170 = "Established",1,0)</f>
        <v>0</v>
      </c>
      <c r="W170">
        <f>IF(S170 = "Elites",1,0)</f>
        <v>0</v>
      </c>
      <c r="X170" t="s">
        <v>427</v>
      </c>
      <c r="Y170" t="str">
        <f>IF(X170="","-",TRIM(LEFT(X170,FIND(",",X170&amp;",")-1)))</f>
        <v>Washington</v>
      </c>
      <c r="Z170" t="s">
        <v>8673</v>
      </c>
      <c r="AA170" t="s">
        <v>21</v>
      </c>
    </row>
    <row r="171" spans="1:27" ht="14.4" x14ac:dyDescent="0.3">
      <c r="A171">
        <v>169</v>
      </c>
      <c r="B171" t="s">
        <v>15868</v>
      </c>
      <c r="C171" t="s">
        <v>15869</v>
      </c>
      <c r="D171" t="s">
        <v>15870</v>
      </c>
      <c r="E171" t="s">
        <v>4800</v>
      </c>
      <c r="F171" s="5">
        <f>_xlfn.TEXTBEFORE(E171, " ") * 1000000</f>
        <v>3100000</v>
      </c>
      <c r="G171">
        <v>2276.0888</v>
      </c>
      <c r="H171" t="s">
        <v>779</v>
      </c>
      <c r="I171">
        <v>36</v>
      </c>
      <c r="J171">
        <f>IF(I171="",0,I171)</f>
        <v>36</v>
      </c>
      <c r="K171">
        <v>7</v>
      </c>
      <c r="L171">
        <f>I171-K171</f>
        <v>29</v>
      </c>
      <c r="M171" t="str">
        <f>IF(I171&lt;100,"small",IF(I171&lt;500,"medium","large"))</f>
        <v>small</v>
      </c>
      <c r="N171">
        <f>IF(M171="small",1,0)</f>
        <v>1</v>
      </c>
      <c r="O171">
        <f>IF(N171="medium",1,0)</f>
        <v>0</v>
      </c>
      <c r="P171">
        <f>IF(O171="large",1,0)</f>
        <v>0</v>
      </c>
      <c r="Q171">
        <v>2014</v>
      </c>
      <c r="R171">
        <v>1</v>
      </c>
      <c r="S171" t="str">
        <f>IF(R171=1, "First-time", IF(R171&lt;=3, "Rising Star", IF(R171&lt;10, "Established", "Elites")))</f>
        <v>First-time</v>
      </c>
      <c r="T171">
        <f>IF(S171 = "First-time",1,0)</f>
        <v>1</v>
      </c>
      <c r="U171">
        <f>IF(S171 = "Rising Star",1,0)</f>
        <v>0</v>
      </c>
      <c r="V171">
        <f>IF(S171 = "Established",1,0)</f>
        <v>0</v>
      </c>
      <c r="W171">
        <f>IF(S171 = "Elites",1,0)</f>
        <v>0</v>
      </c>
      <c r="X171" t="s">
        <v>130</v>
      </c>
      <c r="Y171" t="str">
        <f>IF(X171="","-",TRIM(LEFT(X171,FIND(",",X171&amp;",")-1)))</f>
        <v>Dallas</v>
      </c>
      <c r="Z171" t="s">
        <v>2575</v>
      </c>
      <c r="AA171" t="s">
        <v>45</v>
      </c>
    </row>
    <row r="172" spans="1:27" ht="14.4" x14ac:dyDescent="0.3">
      <c r="A172">
        <v>170</v>
      </c>
      <c r="B172" t="s">
        <v>16343</v>
      </c>
      <c r="C172" t="s">
        <v>16344</v>
      </c>
      <c r="D172" t="s">
        <v>16345</v>
      </c>
      <c r="E172" t="s">
        <v>2072</v>
      </c>
      <c r="F172" s="5">
        <f>_xlfn.TEXTBEFORE(E172, " ") * 1000000</f>
        <v>6400000</v>
      </c>
      <c r="G172">
        <v>2274.4095000000002</v>
      </c>
      <c r="H172" t="s">
        <v>803</v>
      </c>
      <c r="I172">
        <v>90</v>
      </c>
      <c r="J172">
        <f>IF(I172="",0,I172)</f>
        <v>90</v>
      </c>
      <c r="K172">
        <v>6</v>
      </c>
      <c r="L172">
        <f>I172-K172</f>
        <v>84</v>
      </c>
      <c r="M172" t="str">
        <f>IF(I172&lt;100,"small",IF(I172&lt;500,"medium","large"))</f>
        <v>small</v>
      </c>
      <c r="N172">
        <f>IF(M172="small",1,0)</f>
        <v>1</v>
      </c>
      <c r="O172">
        <f>IF(N172="medium",1,0)</f>
        <v>0</v>
      </c>
      <c r="P172">
        <f>IF(O172="large",1,0)</f>
        <v>0</v>
      </c>
      <c r="Q172">
        <v>2014</v>
      </c>
      <c r="R172">
        <v>2</v>
      </c>
      <c r="S172" t="str">
        <f>IF(R172=1, "First-time", IF(R172&lt;=3, "Rising Star", IF(R172&lt;10, "Established", "Elites")))</f>
        <v>Rising Star</v>
      </c>
      <c r="T172">
        <f>IF(S172 = "First-time",1,0)</f>
        <v>0</v>
      </c>
      <c r="U172">
        <f>IF(S172 = "Rising Star",1,0)</f>
        <v>1</v>
      </c>
      <c r="V172">
        <f>IF(S172 = "Established",1,0)</f>
        <v>0</v>
      </c>
      <c r="W172">
        <f>IF(S172 = "Elites",1,0)</f>
        <v>0</v>
      </c>
      <c r="X172" t="s">
        <v>1454</v>
      </c>
      <c r="Y172" t="str">
        <f>IF(X172="","-",TRIM(LEFT(X172,FIND(",",X172&amp;",")-1)))</f>
        <v>St. Louis</v>
      </c>
      <c r="Z172" t="s">
        <v>1455</v>
      </c>
      <c r="AA172" t="s">
        <v>25</v>
      </c>
    </row>
    <row r="173" spans="1:27" ht="14.4" x14ac:dyDescent="0.3">
      <c r="A173">
        <v>171</v>
      </c>
      <c r="B173" t="s">
        <v>13596</v>
      </c>
      <c r="C173" t="s">
        <v>13597</v>
      </c>
      <c r="D173" t="s">
        <v>13598</v>
      </c>
      <c r="E173" t="s">
        <v>870</v>
      </c>
      <c r="F173" s="5">
        <f>_xlfn.TEXTBEFORE(E173, " ") * 1000000</f>
        <v>3000000</v>
      </c>
      <c r="G173">
        <v>2262.8640999999998</v>
      </c>
      <c r="H173" t="s">
        <v>803</v>
      </c>
      <c r="I173">
        <v>30</v>
      </c>
      <c r="J173">
        <f>IF(I173="",0,I173)</f>
        <v>30</v>
      </c>
      <c r="K173">
        <v>3</v>
      </c>
      <c r="L173">
        <f>I173-K173</f>
        <v>27</v>
      </c>
      <c r="M173" t="str">
        <f>IF(I173&lt;100,"small",IF(I173&lt;500,"medium","large"))</f>
        <v>small</v>
      </c>
      <c r="N173">
        <f>IF(M173="small",1,0)</f>
        <v>1</v>
      </c>
      <c r="O173">
        <f>IF(N173="medium",1,0)</f>
        <v>0</v>
      </c>
      <c r="P173">
        <f>IF(O173="large",1,0)</f>
        <v>0</v>
      </c>
      <c r="Q173">
        <v>2012</v>
      </c>
      <c r="R173">
        <v>1</v>
      </c>
      <c r="S173" t="str">
        <f>IF(R173=1, "First-time", IF(R173&lt;=3, "Rising Star", IF(R173&lt;10, "Established", "Elites")))</f>
        <v>First-time</v>
      </c>
      <c r="T173">
        <f>IF(S173 = "First-time",1,0)</f>
        <v>1</v>
      </c>
      <c r="U173">
        <f>IF(S173 = "Rising Star",1,0)</f>
        <v>0</v>
      </c>
      <c r="V173">
        <f>IF(S173 = "Established",1,0)</f>
        <v>0</v>
      </c>
      <c r="W173">
        <f>IF(S173 = "Elites",1,0)</f>
        <v>0</v>
      </c>
      <c r="X173" t="s">
        <v>185</v>
      </c>
      <c r="Y173" t="str">
        <f>IF(X173="","-",TRIM(LEFT(X173,FIND(",",X173&amp;",")-1)))</f>
        <v>Boston</v>
      </c>
      <c r="Z173" t="s">
        <v>185</v>
      </c>
      <c r="AA173" t="s">
        <v>20</v>
      </c>
    </row>
    <row r="174" spans="1:27" ht="14.4" x14ac:dyDescent="0.3">
      <c r="A174">
        <v>172</v>
      </c>
      <c r="B174" t="s">
        <v>17524</v>
      </c>
      <c r="C174" t="s">
        <v>17525</v>
      </c>
      <c r="D174" t="s">
        <v>17526</v>
      </c>
      <c r="E174" t="s">
        <v>537</v>
      </c>
      <c r="F174" s="5">
        <f>_xlfn.TEXTBEFORE(E174, " ") * 1000000</f>
        <v>5700000</v>
      </c>
      <c r="G174">
        <v>2248.4713000000002</v>
      </c>
      <c r="H174" t="s">
        <v>174</v>
      </c>
      <c r="I174">
        <v>8</v>
      </c>
      <c r="J174">
        <f>IF(I174="",0,I174)</f>
        <v>8</v>
      </c>
      <c r="K174">
        <v>3</v>
      </c>
      <c r="L174">
        <f>I174-K174</f>
        <v>5</v>
      </c>
      <c r="M174" t="str">
        <f>IF(I174&lt;100,"small",IF(I174&lt;500,"medium","large"))</f>
        <v>small</v>
      </c>
      <c r="N174">
        <f>IF(M174="small",1,0)</f>
        <v>1</v>
      </c>
      <c r="O174">
        <f>IF(N174="medium",1,0)</f>
        <v>0</v>
      </c>
      <c r="P174">
        <f>IF(O174="large",1,0)</f>
        <v>0</v>
      </c>
      <c r="Q174">
        <v>2015</v>
      </c>
      <c r="R174">
        <v>1</v>
      </c>
      <c r="S174" t="str">
        <f>IF(R174=1, "First-time", IF(R174&lt;=3, "Rising Star", IF(R174&lt;10, "Established", "Elites")))</f>
        <v>First-time</v>
      </c>
      <c r="T174">
        <f>IF(S174 = "First-time",1,0)</f>
        <v>1</v>
      </c>
      <c r="U174">
        <f>IF(S174 = "Rising Star",1,0)</f>
        <v>0</v>
      </c>
      <c r="V174">
        <f>IF(S174 = "Established",1,0)</f>
        <v>0</v>
      </c>
      <c r="W174">
        <f>IF(S174 = "Elites",1,0)</f>
        <v>0</v>
      </c>
      <c r="X174" t="s">
        <v>636</v>
      </c>
      <c r="Y174" t="str">
        <f>IF(X174="","-",TRIM(LEFT(X174,FIND(",",X174&amp;",")-1)))</f>
        <v>Indianapolis</v>
      </c>
      <c r="Z174" t="s">
        <v>17527</v>
      </c>
      <c r="AA174" t="s">
        <v>16</v>
      </c>
    </row>
    <row r="175" spans="1:27" ht="14.4" x14ac:dyDescent="0.3">
      <c r="A175">
        <v>173</v>
      </c>
      <c r="B175" t="s">
        <v>15871</v>
      </c>
      <c r="C175" t="s">
        <v>15872</v>
      </c>
      <c r="D175" t="s">
        <v>15873</v>
      </c>
      <c r="E175" t="s">
        <v>5568</v>
      </c>
      <c r="F175" s="5">
        <f>_xlfn.TEXTBEFORE(E175, " ") * 1000000</f>
        <v>17400000</v>
      </c>
      <c r="G175">
        <v>2240.0028000000002</v>
      </c>
      <c r="H175" t="s">
        <v>803</v>
      </c>
      <c r="I175">
        <v>48</v>
      </c>
      <c r="J175">
        <f>IF(I175="",0,I175)</f>
        <v>48</v>
      </c>
      <c r="K175">
        <v>2</v>
      </c>
      <c r="L175">
        <f>I175-K175</f>
        <v>46</v>
      </c>
      <c r="M175" t="str">
        <f>IF(I175&lt;100,"small",IF(I175&lt;500,"medium","large"))</f>
        <v>small</v>
      </c>
      <c r="N175">
        <f>IF(M175="small",1,0)</f>
        <v>1</v>
      </c>
      <c r="O175">
        <f>IF(N175="medium",1,0)</f>
        <v>0</v>
      </c>
      <c r="P175">
        <f>IF(O175="large",1,0)</f>
        <v>0</v>
      </c>
      <c r="Q175">
        <v>2014</v>
      </c>
      <c r="R175">
        <v>2</v>
      </c>
      <c r="S175" t="str">
        <f>IF(R175=1, "First-time", IF(R175&lt;=3, "Rising Star", IF(R175&lt;10, "Established", "Elites")))</f>
        <v>Rising Star</v>
      </c>
      <c r="T175">
        <f>IF(S175 = "First-time",1,0)</f>
        <v>0</v>
      </c>
      <c r="U175">
        <f>IF(S175 = "Rising Star",1,0)</f>
        <v>1</v>
      </c>
      <c r="V175">
        <f>IF(S175 = "Established",1,0)</f>
        <v>0</v>
      </c>
      <c r="W175">
        <f>IF(S175 = "Elites",1,0)</f>
        <v>0</v>
      </c>
      <c r="X175" t="s">
        <v>130</v>
      </c>
      <c r="Y175" t="str">
        <f>IF(X175="","-",TRIM(LEFT(X175,FIND(",",X175&amp;",")-1)))</f>
        <v>Dallas</v>
      </c>
      <c r="Z175" t="s">
        <v>3434</v>
      </c>
      <c r="AA175" t="s">
        <v>45</v>
      </c>
    </row>
    <row r="176" spans="1:27" ht="14.4" x14ac:dyDescent="0.3">
      <c r="A176">
        <v>174</v>
      </c>
      <c r="B176" t="s">
        <v>17537</v>
      </c>
      <c r="C176" t="s">
        <v>17538</v>
      </c>
      <c r="D176" t="s">
        <v>17539</v>
      </c>
      <c r="E176" t="s">
        <v>1405</v>
      </c>
      <c r="F176" s="5">
        <f>_xlfn.TEXTBEFORE(E176, " ") * 1000000</f>
        <v>2600000</v>
      </c>
      <c r="G176">
        <v>2235.9439000000002</v>
      </c>
      <c r="H176" t="s">
        <v>85</v>
      </c>
      <c r="I176">
        <v>30</v>
      </c>
      <c r="J176">
        <f>IF(I176="",0,I176)</f>
        <v>30</v>
      </c>
      <c r="K176">
        <v>8</v>
      </c>
      <c r="L176">
        <f>I176-K176</f>
        <v>22</v>
      </c>
      <c r="M176" t="str">
        <f>IF(I176&lt;100,"small",IF(I176&lt;500,"medium","large"))</f>
        <v>small</v>
      </c>
      <c r="N176">
        <f>IF(M176="small",1,0)</f>
        <v>1</v>
      </c>
      <c r="O176">
        <f>IF(N176="medium",1,0)</f>
        <v>0</v>
      </c>
      <c r="P176">
        <f>IF(O176="large",1,0)</f>
        <v>0</v>
      </c>
      <c r="Q176">
        <v>2015</v>
      </c>
      <c r="R176">
        <v>1</v>
      </c>
      <c r="S176" t="str">
        <f>IF(R176=1, "First-time", IF(R176&lt;=3, "Rising Star", IF(R176&lt;10, "Established", "Elites")))</f>
        <v>First-time</v>
      </c>
      <c r="T176">
        <f>IF(S176 = "First-time",1,0)</f>
        <v>1</v>
      </c>
      <c r="U176">
        <f>IF(S176 = "Rising Star",1,0)</f>
        <v>0</v>
      </c>
      <c r="V176">
        <f>IF(S176 = "Established",1,0)</f>
        <v>0</v>
      </c>
      <c r="W176">
        <f>IF(S176 = "Elites",1,0)</f>
        <v>0</v>
      </c>
      <c r="X176" t="s">
        <v>271</v>
      </c>
      <c r="Y176" t="str">
        <f>IF(X176="","-",TRIM(LEFT(X176,FIND(",",X176&amp;",")-1)))</f>
        <v>Chicago</v>
      </c>
      <c r="Z176" t="s">
        <v>271</v>
      </c>
      <c r="AA176" t="s">
        <v>15</v>
      </c>
    </row>
    <row r="177" spans="1:27" ht="14.4" x14ac:dyDescent="0.3">
      <c r="A177">
        <v>175</v>
      </c>
      <c r="B177" t="s">
        <v>12829</v>
      </c>
      <c r="C177" t="s">
        <v>12830</v>
      </c>
      <c r="D177" t="s">
        <v>12831</v>
      </c>
      <c r="E177" t="s">
        <v>547</v>
      </c>
      <c r="F177" s="5">
        <f>_xlfn.TEXTBEFORE(E177, " ") * 1000000</f>
        <v>14200000</v>
      </c>
      <c r="G177">
        <v>2233.8330999999998</v>
      </c>
      <c r="H177" t="s">
        <v>779</v>
      </c>
      <c r="I177">
        <v>105</v>
      </c>
      <c r="J177">
        <f>IF(I177="",0,I177)</f>
        <v>105</v>
      </c>
      <c r="K177">
        <v>25</v>
      </c>
      <c r="L177">
        <f>I177-K177</f>
        <v>80</v>
      </c>
      <c r="M177" t="str">
        <f>IF(I177&lt;100,"small",IF(I177&lt;500,"medium","large"))</f>
        <v>medium</v>
      </c>
      <c r="N177">
        <f>IF(M177="small",1,0)</f>
        <v>0</v>
      </c>
      <c r="O177">
        <f>IF(N177="medium",1,0)</f>
        <v>0</v>
      </c>
      <c r="P177">
        <f>IF(O177="large",1,0)</f>
        <v>0</v>
      </c>
      <c r="Q177">
        <v>2011</v>
      </c>
      <c r="R177">
        <v>3</v>
      </c>
      <c r="S177" t="str">
        <f>IF(R177=1, "First-time", IF(R177&lt;=3, "Rising Star", IF(R177&lt;10, "Established", "Elites")))</f>
        <v>Rising Star</v>
      </c>
      <c r="T177">
        <f>IF(S177 = "First-time",1,0)</f>
        <v>0</v>
      </c>
      <c r="U177">
        <f>IF(S177 = "Rising Star",1,0)</f>
        <v>1</v>
      </c>
      <c r="V177">
        <f>IF(S177 = "Established",1,0)</f>
        <v>0</v>
      </c>
      <c r="W177">
        <f>IF(S177 = "Elites",1,0)</f>
        <v>0</v>
      </c>
      <c r="X177" t="s">
        <v>272</v>
      </c>
      <c r="Y177" t="str">
        <f>IF(X177="","-",TRIM(LEFT(X177,FIND(",",X177&amp;",")-1)))</f>
        <v>Phoenix</v>
      </c>
      <c r="Z177" t="s">
        <v>12832</v>
      </c>
      <c r="AA177" t="s">
        <v>4</v>
      </c>
    </row>
    <row r="178" spans="1:27" ht="14.4" x14ac:dyDescent="0.3">
      <c r="A178">
        <v>176</v>
      </c>
      <c r="B178" t="s">
        <v>17393</v>
      </c>
      <c r="C178" t="s">
        <v>17394</v>
      </c>
      <c r="D178" t="s">
        <v>17395</v>
      </c>
      <c r="E178" t="s">
        <v>1360</v>
      </c>
      <c r="F178" s="5">
        <f>_xlfn.TEXTBEFORE(E178, " ") * 1000000</f>
        <v>12000000</v>
      </c>
      <c r="G178">
        <v>2230.9276</v>
      </c>
      <c r="H178" t="s">
        <v>727</v>
      </c>
      <c r="I178">
        <v>80</v>
      </c>
      <c r="J178">
        <f>IF(I178="",0,I178)</f>
        <v>80</v>
      </c>
      <c r="K178">
        <v>40</v>
      </c>
      <c r="L178">
        <f>I178-K178</f>
        <v>40</v>
      </c>
      <c r="M178" t="str">
        <f>IF(I178&lt;100,"small",IF(I178&lt;500,"medium","large"))</f>
        <v>small</v>
      </c>
      <c r="N178">
        <f>IF(M178="small",1,0)</f>
        <v>1</v>
      </c>
      <c r="O178">
        <f>IF(N178="medium",1,0)</f>
        <v>0</v>
      </c>
      <c r="P178">
        <f>IF(O178="large",1,0)</f>
        <v>0</v>
      </c>
      <c r="Q178">
        <v>2015</v>
      </c>
      <c r="R178">
        <v>1</v>
      </c>
      <c r="S178" t="str">
        <f>IF(R178=1, "First-time", IF(R178&lt;=3, "Rising Star", IF(R178&lt;10, "Established", "Elites")))</f>
        <v>First-time</v>
      </c>
      <c r="T178">
        <f>IF(S178 = "First-time",1,0)</f>
        <v>1</v>
      </c>
      <c r="U178">
        <f>IF(S178 = "Rising Star",1,0)</f>
        <v>0</v>
      </c>
      <c r="V178">
        <f>IF(S178 = "Established",1,0)</f>
        <v>0</v>
      </c>
      <c r="W178">
        <f>IF(S178 = "Elites",1,0)</f>
        <v>0</v>
      </c>
      <c r="X178" t="s">
        <v>86</v>
      </c>
      <c r="Y178" t="str">
        <f>IF(X178="","-",TRIM(LEFT(X178,FIND(",",X178&amp;",")-1)))</f>
        <v>New York City</v>
      </c>
      <c r="Z178" t="s">
        <v>3896</v>
      </c>
      <c r="AA178" t="s">
        <v>35</v>
      </c>
    </row>
    <row r="179" spans="1:27" ht="14.4" x14ac:dyDescent="0.3">
      <c r="A179">
        <v>177</v>
      </c>
      <c r="B179" t="s">
        <v>17396</v>
      </c>
      <c r="C179" t="s">
        <v>17397</v>
      </c>
      <c r="D179" t="s">
        <v>17398</v>
      </c>
      <c r="E179" t="s">
        <v>217</v>
      </c>
      <c r="F179" s="5">
        <f>_xlfn.TEXTBEFORE(E179, " ") * 1000000</f>
        <v>3300000</v>
      </c>
      <c r="G179">
        <v>2205.1824000000001</v>
      </c>
      <c r="H179" t="s">
        <v>803</v>
      </c>
      <c r="I179">
        <v>9</v>
      </c>
      <c r="J179">
        <f>IF(I179="",0,I179)</f>
        <v>9</v>
      </c>
      <c r="K179">
        <v>2</v>
      </c>
      <c r="L179">
        <f>I179-K179</f>
        <v>7</v>
      </c>
      <c r="M179" t="str">
        <f>IF(I179&lt;100,"small",IF(I179&lt;500,"medium","large"))</f>
        <v>small</v>
      </c>
      <c r="N179">
        <f>IF(M179="small",1,0)</f>
        <v>1</v>
      </c>
      <c r="O179">
        <f>IF(N179="medium",1,0)</f>
        <v>0</v>
      </c>
      <c r="P179">
        <f>IF(O179="large",1,0)</f>
        <v>0</v>
      </c>
      <c r="Q179">
        <v>2015</v>
      </c>
      <c r="R179">
        <v>1</v>
      </c>
      <c r="S179" t="str">
        <f>IF(R179=1, "First-time", IF(R179&lt;=3, "Rising Star", IF(R179&lt;10, "Established", "Elites")))</f>
        <v>First-time</v>
      </c>
      <c r="T179">
        <f>IF(S179 = "First-time",1,0)</f>
        <v>1</v>
      </c>
      <c r="U179">
        <f>IF(S179 = "Rising Star",1,0)</f>
        <v>0</v>
      </c>
      <c r="V179">
        <f>IF(S179 = "Established",1,0)</f>
        <v>0</v>
      </c>
      <c r="W179">
        <f>IF(S179 = "Elites",1,0)</f>
        <v>0</v>
      </c>
      <c r="X179" t="s">
        <v>86</v>
      </c>
      <c r="Y179" t="str">
        <f>IF(X179="","-",TRIM(LEFT(X179,FIND(",",X179&amp;",")-1)))</f>
        <v>New York City</v>
      </c>
      <c r="Z179" t="s">
        <v>3896</v>
      </c>
      <c r="AA179" t="s">
        <v>35</v>
      </c>
    </row>
    <row r="180" spans="1:27" ht="14.4" x14ac:dyDescent="0.3">
      <c r="A180">
        <v>178</v>
      </c>
      <c r="B180" t="s">
        <v>12637</v>
      </c>
      <c r="C180" t="s">
        <v>12638</v>
      </c>
      <c r="D180" t="s">
        <v>12639</v>
      </c>
      <c r="E180" t="s">
        <v>1971</v>
      </c>
      <c r="F180" s="5">
        <f>_xlfn.TEXTBEFORE(E180, " ") * 1000000</f>
        <v>7000000</v>
      </c>
      <c r="G180">
        <v>2171.9647</v>
      </c>
      <c r="H180" t="s">
        <v>174</v>
      </c>
      <c r="I180">
        <v>18</v>
      </c>
      <c r="J180">
        <f>IF(I180="",0,I180)</f>
        <v>18</v>
      </c>
      <c r="K180">
        <v>5</v>
      </c>
      <c r="L180">
        <f>I180-K180</f>
        <v>13</v>
      </c>
      <c r="M180" t="str">
        <f>IF(I180&lt;100,"small",IF(I180&lt;500,"medium","large"))</f>
        <v>small</v>
      </c>
      <c r="N180">
        <f>IF(M180="small",1,0)</f>
        <v>1</v>
      </c>
      <c r="O180">
        <f>IF(N180="medium",1,0)</f>
        <v>0</v>
      </c>
      <c r="P180">
        <f>IF(O180="large",1,0)</f>
        <v>0</v>
      </c>
      <c r="Q180">
        <v>2011</v>
      </c>
      <c r="R180">
        <v>1</v>
      </c>
      <c r="S180" t="str">
        <f>IF(R180=1, "First-time", IF(R180&lt;=3, "Rising Star", IF(R180&lt;10, "Established", "Elites")))</f>
        <v>First-time</v>
      </c>
      <c r="T180">
        <f>IF(S180 = "First-time",1,0)</f>
        <v>1</v>
      </c>
      <c r="U180">
        <f>IF(S180 = "Rising Star",1,0)</f>
        <v>0</v>
      </c>
      <c r="V180">
        <f>IF(S180 = "Established",1,0)</f>
        <v>0</v>
      </c>
      <c r="W180">
        <f>IF(S180 = "Elites",1,0)</f>
        <v>0</v>
      </c>
      <c r="X180" t="s">
        <v>342</v>
      </c>
      <c r="Y180" t="str">
        <f>IF(X180="","-",TRIM(LEFT(X180,FIND(",",X180&amp;",")-1)))</f>
        <v>San Diego</v>
      </c>
      <c r="Z180" t="s">
        <v>5923</v>
      </c>
      <c r="AA180" t="s">
        <v>5</v>
      </c>
    </row>
    <row r="181" spans="1:27" ht="14.4" x14ac:dyDescent="0.3">
      <c r="A181">
        <v>179</v>
      </c>
      <c r="B181" t="s">
        <v>12447</v>
      </c>
      <c r="C181" t="s">
        <v>12448</v>
      </c>
      <c r="D181" t="s">
        <v>12449</v>
      </c>
      <c r="E181" t="s">
        <v>590</v>
      </c>
      <c r="F181" s="5">
        <f>_xlfn.TEXTBEFORE(E181, " ") * 1000000</f>
        <v>9900000</v>
      </c>
      <c r="G181">
        <v>2155.4069</v>
      </c>
      <c r="H181" t="s">
        <v>1069</v>
      </c>
      <c r="I181">
        <v>50</v>
      </c>
      <c r="J181">
        <f>IF(I181="",0,I181)</f>
        <v>50</v>
      </c>
      <c r="K181">
        <v>10</v>
      </c>
      <c r="L181">
        <f>I181-K181</f>
        <v>40</v>
      </c>
      <c r="M181" t="str">
        <f>IF(I181&lt;100,"small",IF(I181&lt;500,"medium","large"))</f>
        <v>small</v>
      </c>
      <c r="N181">
        <f>IF(M181="small",1,0)</f>
        <v>1</v>
      </c>
      <c r="O181">
        <f>IF(N181="medium",1,0)</f>
        <v>0</v>
      </c>
      <c r="P181">
        <f>IF(O181="large",1,0)</f>
        <v>0</v>
      </c>
      <c r="Q181">
        <v>2011</v>
      </c>
      <c r="R181">
        <v>1</v>
      </c>
      <c r="S181" t="str">
        <f>IF(R181=1, "First-time", IF(R181&lt;=3, "Rising Star", IF(R181&lt;10, "Established", "Elites")))</f>
        <v>First-time</v>
      </c>
      <c r="T181">
        <f>IF(S181 = "First-time",1,0)</f>
        <v>1</v>
      </c>
      <c r="U181">
        <f>IF(S181 = "Rising Star",1,0)</f>
        <v>0</v>
      </c>
      <c r="V181">
        <f>IF(S181 = "Established",1,0)</f>
        <v>0</v>
      </c>
      <c r="W181">
        <f>IF(S181 = "Elites",1,0)</f>
        <v>0</v>
      </c>
      <c r="X181" t="s">
        <v>1206</v>
      </c>
      <c r="Y181" t="str">
        <f>IF(X181="","-",TRIM(LEFT(X181,FIND(",",X181&amp;",")-1)))</f>
        <v>Tampa</v>
      </c>
      <c r="Z181" t="s">
        <v>1206</v>
      </c>
      <c r="AA181" t="s">
        <v>10</v>
      </c>
    </row>
    <row r="182" spans="1:27" ht="14.4" x14ac:dyDescent="0.3">
      <c r="A182">
        <v>180</v>
      </c>
      <c r="B182" t="s">
        <v>16521</v>
      </c>
      <c r="C182" t="s">
        <v>16522</v>
      </c>
      <c r="D182" t="s">
        <v>16523</v>
      </c>
      <c r="E182" t="s">
        <v>961</v>
      </c>
      <c r="F182" s="5">
        <f>_xlfn.TEXTBEFORE(E182, " ") * 1000000</f>
        <v>10300000</v>
      </c>
      <c r="G182">
        <v>2142.2694999999999</v>
      </c>
      <c r="H182" t="s">
        <v>105</v>
      </c>
      <c r="I182">
        <v>13</v>
      </c>
      <c r="J182">
        <f>IF(I182="",0,I182)</f>
        <v>13</v>
      </c>
      <c r="K182">
        <v>3</v>
      </c>
      <c r="L182">
        <f>I182-K182</f>
        <v>10</v>
      </c>
      <c r="M182" t="str">
        <f>IF(I182&lt;100,"small",IF(I182&lt;500,"medium","large"))</f>
        <v>small</v>
      </c>
      <c r="N182">
        <f>IF(M182="small",1,0)</f>
        <v>1</v>
      </c>
      <c r="O182">
        <f>IF(N182="medium",1,0)</f>
        <v>0</v>
      </c>
      <c r="P182">
        <f>IF(O182="large",1,0)</f>
        <v>0</v>
      </c>
      <c r="Q182">
        <v>2014</v>
      </c>
      <c r="R182">
        <v>1</v>
      </c>
      <c r="S182" t="str">
        <f>IF(R182=1, "First-time", IF(R182&lt;=3, "Rising Star", IF(R182&lt;10, "Established", "Elites")))</f>
        <v>First-time</v>
      </c>
      <c r="T182">
        <f>IF(S182 = "First-time",1,0)</f>
        <v>1</v>
      </c>
      <c r="U182">
        <f>IF(S182 = "Rising Star",1,0)</f>
        <v>0</v>
      </c>
      <c r="V182">
        <f>IF(S182 = "Established",1,0)</f>
        <v>0</v>
      </c>
      <c r="W182">
        <f>IF(S182 = "Elites",1,0)</f>
        <v>0</v>
      </c>
      <c r="X182" t="s">
        <v>271</v>
      </c>
      <c r="Y182" t="str">
        <f>IF(X182="","-",TRIM(LEFT(X182,FIND(",",X182&amp;",")-1)))</f>
        <v>Chicago</v>
      </c>
      <c r="Z182" t="s">
        <v>271</v>
      </c>
      <c r="AA182" t="s">
        <v>15</v>
      </c>
    </row>
    <row r="183" spans="1:27" ht="14.4" x14ac:dyDescent="0.3">
      <c r="A183">
        <v>181</v>
      </c>
      <c r="B183" t="s">
        <v>7860</v>
      </c>
      <c r="C183" t="s">
        <v>7861</v>
      </c>
      <c r="D183" t="s">
        <v>7862</v>
      </c>
      <c r="E183" t="s">
        <v>4800</v>
      </c>
      <c r="F183" s="5">
        <f>_xlfn.TEXTBEFORE(E183, " ") * 1000000</f>
        <v>3100000</v>
      </c>
      <c r="G183">
        <v>2142.0754000000002</v>
      </c>
      <c r="H183" t="s">
        <v>803</v>
      </c>
      <c r="I183">
        <v>41</v>
      </c>
      <c r="J183">
        <f>IF(I183="",0,I183)</f>
        <v>41</v>
      </c>
      <c r="K183">
        <v>1</v>
      </c>
      <c r="L183">
        <f>I183-K183</f>
        <v>40</v>
      </c>
      <c r="M183" t="str">
        <f>IF(I183&lt;100,"small",IF(I183&lt;500,"medium","large"))</f>
        <v>small</v>
      </c>
      <c r="N183">
        <f>IF(M183="small",1,0)</f>
        <v>1</v>
      </c>
      <c r="O183">
        <f>IF(N183="medium",1,0)</f>
        <v>0</v>
      </c>
      <c r="P183">
        <f>IF(O183="large",1,0)</f>
        <v>0</v>
      </c>
      <c r="Q183">
        <v>2007</v>
      </c>
      <c r="R183">
        <v>1</v>
      </c>
      <c r="S183" t="str">
        <f>IF(R183=1, "First-time", IF(R183&lt;=3, "Rising Star", IF(R183&lt;10, "Established", "Elites")))</f>
        <v>First-time</v>
      </c>
      <c r="T183">
        <f>IF(S183 = "First-time",1,0)</f>
        <v>1</v>
      </c>
      <c r="U183">
        <f>IF(S183 = "Rising Star",1,0)</f>
        <v>0</v>
      </c>
      <c r="V183">
        <f>IF(S183 = "Established",1,0)</f>
        <v>0</v>
      </c>
      <c r="W183">
        <f>IF(S183 = "Elites",1,0)</f>
        <v>0</v>
      </c>
      <c r="X183" t="s">
        <v>7067</v>
      </c>
      <c r="Y183" t="str">
        <f>IF(X183="","-",TRIM(LEFT(X183,FIND(",",X183&amp;",")-1)))</f>
        <v>Boise City-Nampa</v>
      </c>
      <c r="Z183" t="s">
        <v>7863</v>
      </c>
      <c r="AA183" t="s">
        <v>14</v>
      </c>
    </row>
    <row r="184" spans="1:27" ht="14.4" x14ac:dyDescent="0.3">
      <c r="A184">
        <v>182</v>
      </c>
      <c r="B184" t="s">
        <v>15980</v>
      </c>
      <c r="C184" t="s">
        <v>15981</v>
      </c>
      <c r="D184" t="s">
        <v>15982</v>
      </c>
      <c r="E184" t="s">
        <v>947</v>
      </c>
      <c r="F184" s="5">
        <f>_xlfn.TEXTBEFORE(E184, " ") * 1000000</f>
        <v>4600000</v>
      </c>
      <c r="G184">
        <v>2138.2033999999999</v>
      </c>
      <c r="H184" t="s">
        <v>472</v>
      </c>
      <c r="I184">
        <v>55</v>
      </c>
      <c r="J184">
        <f>IF(I184="",0,I184)</f>
        <v>55</v>
      </c>
      <c r="K184">
        <v>20</v>
      </c>
      <c r="L184">
        <f>I184-K184</f>
        <v>35</v>
      </c>
      <c r="M184" t="str">
        <f>IF(I184&lt;100,"small",IF(I184&lt;500,"medium","large"))</f>
        <v>small</v>
      </c>
      <c r="N184">
        <f>IF(M184="small",1,0)</f>
        <v>1</v>
      </c>
      <c r="O184">
        <f>IF(N184="medium",1,0)</f>
        <v>0</v>
      </c>
      <c r="P184">
        <f>IF(O184="large",1,0)</f>
        <v>0</v>
      </c>
      <c r="Q184">
        <v>2014</v>
      </c>
      <c r="R184">
        <v>1</v>
      </c>
      <c r="S184" t="str">
        <f>IF(R184=1, "First-time", IF(R184&lt;=3, "Rising Star", IF(R184&lt;10, "Established", "Elites")))</f>
        <v>First-time</v>
      </c>
      <c r="T184">
        <f>IF(S184 = "First-time",1,0)</f>
        <v>1</v>
      </c>
      <c r="U184">
        <f>IF(S184 = "Rising Star",1,0)</f>
        <v>0</v>
      </c>
      <c r="V184">
        <f>IF(S184 = "Established",1,0)</f>
        <v>0</v>
      </c>
      <c r="W184">
        <f>IF(S184 = "Elites",1,0)</f>
        <v>0</v>
      </c>
      <c r="X184" t="s">
        <v>99</v>
      </c>
      <c r="Y184" t="str">
        <f>IF(X184="","-",TRIM(LEFT(X184,FIND(",",X184&amp;",")-1)))</f>
        <v>-</v>
      </c>
      <c r="Z184" t="s">
        <v>15032</v>
      </c>
      <c r="AA184" t="s">
        <v>44</v>
      </c>
    </row>
    <row r="185" spans="1:27" ht="14.4" x14ac:dyDescent="0.3">
      <c r="A185">
        <v>183</v>
      </c>
      <c r="B185" t="s">
        <v>5328</v>
      </c>
      <c r="C185" t="s">
        <v>5329</v>
      </c>
      <c r="D185" t="s">
        <v>5330</v>
      </c>
      <c r="E185" t="s">
        <v>3928</v>
      </c>
      <c r="F185" s="5">
        <f>_xlfn.TEXTBEFORE(E185, " ") * 1000000</f>
        <v>12800000</v>
      </c>
      <c r="G185">
        <v>2122.6612</v>
      </c>
      <c r="H185" t="s">
        <v>779</v>
      </c>
      <c r="I185">
        <v>100</v>
      </c>
      <c r="J185">
        <f>IF(I185="",0,I185)</f>
        <v>100</v>
      </c>
      <c r="K185">
        <v>15</v>
      </c>
      <c r="L185">
        <f>I185-K185</f>
        <v>85</v>
      </c>
      <c r="M185" t="str">
        <f>IF(I185&lt;100,"small",IF(I185&lt;500,"medium","large"))</f>
        <v>medium</v>
      </c>
      <c r="N185">
        <f>IF(M185="small",1,0)</f>
        <v>0</v>
      </c>
      <c r="O185">
        <f>IF(N185="medium",1,0)</f>
        <v>0</v>
      </c>
      <c r="P185">
        <f>IF(O185="large",1,0)</f>
        <v>0</v>
      </c>
      <c r="Q185">
        <v>2004</v>
      </c>
      <c r="R185">
        <v>2</v>
      </c>
      <c r="S185" t="str">
        <f>IF(R185=1, "First-time", IF(R185&lt;=3, "Rising Star", IF(R185&lt;10, "Established", "Elites")))</f>
        <v>Rising Star</v>
      </c>
      <c r="T185">
        <f>IF(S185 = "First-time",1,0)</f>
        <v>0</v>
      </c>
      <c r="U185">
        <f>IF(S185 = "Rising Star",1,0)</f>
        <v>1</v>
      </c>
      <c r="V185">
        <f>IF(S185 = "Established",1,0)</f>
        <v>0</v>
      </c>
      <c r="W185">
        <f>IF(S185 = "Elites",1,0)</f>
        <v>0</v>
      </c>
      <c r="X185" t="s">
        <v>260</v>
      </c>
      <c r="Y185" t="str">
        <f>IF(X185="","-",TRIM(LEFT(X185,FIND(",",X185&amp;",")-1)))</f>
        <v>Seattle</v>
      </c>
      <c r="Z185" t="s">
        <v>3762</v>
      </c>
      <c r="AA185" t="s">
        <v>49</v>
      </c>
    </row>
    <row r="186" spans="1:27" ht="14.4" x14ac:dyDescent="0.3">
      <c r="A186">
        <v>184</v>
      </c>
      <c r="B186" t="s">
        <v>17574</v>
      </c>
      <c r="C186" t="s">
        <v>17575</v>
      </c>
      <c r="D186" t="s">
        <v>17576</v>
      </c>
      <c r="E186" t="s">
        <v>2766</v>
      </c>
      <c r="F186" s="5">
        <f>_xlfn.TEXTBEFORE(E186, " ") * 1000000</f>
        <v>2700000</v>
      </c>
      <c r="G186">
        <v>2116.4110000000001</v>
      </c>
      <c r="H186" t="s">
        <v>353</v>
      </c>
      <c r="I186">
        <v>64</v>
      </c>
      <c r="J186">
        <f>IF(I186="",0,I186)</f>
        <v>64</v>
      </c>
      <c r="K186">
        <v>12</v>
      </c>
      <c r="L186">
        <f>I186-K186</f>
        <v>52</v>
      </c>
      <c r="M186" t="str">
        <f>IF(I186&lt;100,"small",IF(I186&lt;500,"medium","large"))</f>
        <v>small</v>
      </c>
      <c r="N186">
        <f>IF(M186="small",1,0)</f>
        <v>1</v>
      </c>
      <c r="O186">
        <f>IF(N186="medium",1,0)</f>
        <v>0</v>
      </c>
      <c r="P186">
        <f>IF(O186="large",1,0)</f>
        <v>0</v>
      </c>
      <c r="Q186">
        <v>2015</v>
      </c>
      <c r="R186">
        <v>1</v>
      </c>
      <c r="S186" t="str">
        <f>IF(R186=1, "First-time", IF(R186&lt;=3, "Rising Star", IF(R186&lt;10, "Established", "Elites")))</f>
        <v>First-time</v>
      </c>
      <c r="T186">
        <f>IF(S186 = "First-time",1,0)</f>
        <v>1</v>
      </c>
      <c r="U186">
        <f>IF(S186 = "Rising Star",1,0)</f>
        <v>0</v>
      </c>
      <c r="V186">
        <f>IF(S186 = "Established",1,0)</f>
        <v>0</v>
      </c>
      <c r="W186">
        <f>IF(S186 = "Elites",1,0)</f>
        <v>0</v>
      </c>
      <c r="X186" t="s">
        <v>242</v>
      </c>
      <c r="Y186" t="str">
        <f>IF(X186="","-",TRIM(LEFT(X186,FIND(",",X186&amp;",")-1)))</f>
        <v>Atlanta</v>
      </c>
      <c r="Z186" t="s">
        <v>8866</v>
      </c>
      <c r="AA186" t="s">
        <v>11</v>
      </c>
    </row>
    <row r="187" spans="1:27" ht="14.4" x14ac:dyDescent="0.3">
      <c r="A187">
        <v>185</v>
      </c>
      <c r="B187" t="s">
        <v>16833</v>
      </c>
      <c r="C187" t="s">
        <v>16834</v>
      </c>
      <c r="D187" t="s">
        <v>16835</v>
      </c>
      <c r="E187" t="s">
        <v>16836</v>
      </c>
      <c r="F187" s="5">
        <f>_xlfn.TEXTBEFORE(E187, " ") * 1000000</f>
        <v>85800000</v>
      </c>
      <c r="G187">
        <v>2112.1974</v>
      </c>
      <c r="H187" t="s">
        <v>85</v>
      </c>
      <c r="I187">
        <v>103</v>
      </c>
      <c r="J187">
        <f>IF(I187="",0,I187)</f>
        <v>103</v>
      </c>
      <c r="K187">
        <v>3</v>
      </c>
      <c r="L187">
        <f>I187-K187</f>
        <v>100</v>
      </c>
      <c r="M187" t="str">
        <f>IF(I187&lt;100,"small",IF(I187&lt;500,"medium","large"))</f>
        <v>medium</v>
      </c>
      <c r="N187">
        <f>IF(M187="small",1,0)</f>
        <v>0</v>
      </c>
      <c r="O187">
        <f>IF(N187="medium",1,0)</f>
        <v>0</v>
      </c>
      <c r="P187">
        <f>IF(O187="large",1,0)</f>
        <v>0</v>
      </c>
      <c r="Q187">
        <v>2014</v>
      </c>
      <c r="R187">
        <v>2</v>
      </c>
      <c r="S187" t="str">
        <f>IF(R187=1, "First-time", IF(R187&lt;=3, "Rising Star", IF(R187&lt;10, "Established", "Elites")))</f>
        <v>Rising Star</v>
      </c>
      <c r="T187">
        <f>IF(S187 = "First-time",1,0)</f>
        <v>0</v>
      </c>
      <c r="U187">
        <f>IF(S187 = "Rising Star",1,0)</f>
        <v>1</v>
      </c>
      <c r="V187">
        <f>IF(S187 = "Established",1,0)</f>
        <v>0</v>
      </c>
      <c r="W187">
        <f>IF(S187 = "Elites",1,0)</f>
        <v>0</v>
      </c>
      <c r="X187" t="s">
        <v>611</v>
      </c>
      <c r="Y187" t="str">
        <f>IF(X187="","-",TRIM(LEFT(X187,FIND(",",X187&amp;",")-1)))</f>
        <v>Denver</v>
      </c>
      <c r="Z187" t="s">
        <v>611</v>
      </c>
      <c r="AA187" t="s">
        <v>6</v>
      </c>
    </row>
    <row r="188" spans="1:27" ht="14.4" x14ac:dyDescent="0.3">
      <c r="A188">
        <v>186</v>
      </c>
      <c r="B188" t="s">
        <v>17228</v>
      </c>
      <c r="C188" t="s">
        <v>17229</v>
      </c>
      <c r="D188" t="s">
        <v>17230</v>
      </c>
      <c r="E188" t="s">
        <v>533</v>
      </c>
      <c r="F188" s="5">
        <f>_xlfn.TEXTBEFORE(E188, " ") * 1000000</f>
        <v>5400000</v>
      </c>
      <c r="G188">
        <v>2107.0365000000002</v>
      </c>
      <c r="H188" t="s">
        <v>118</v>
      </c>
      <c r="I188">
        <v>23</v>
      </c>
      <c r="J188">
        <f>IF(I188="",0,I188)</f>
        <v>23</v>
      </c>
      <c r="K188">
        <v>1</v>
      </c>
      <c r="L188">
        <f>I188-K188</f>
        <v>22</v>
      </c>
      <c r="M188" t="str">
        <f>IF(I188&lt;100,"small",IF(I188&lt;500,"medium","large"))</f>
        <v>small</v>
      </c>
      <c r="N188">
        <f>IF(M188="small",1,0)</f>
        <v>1</v>
      </c>
      <c r="O188">
        <f>IF(N188="medium",1,0)</f>
        <v>0</v>
      </c>
      <c r="P188">
        <f>IF(O188="large",1,0)</f>
        <v>0</v>
      </c>
      <c r="Q188">
        <v>2015</v>
      </c>
      <c r="R188">
        <v>1</v>
      </c>
      <c r="S188" t="str">
        <f>IF(R188=1, "First-time", IF(R188&lt;=3, "Rising Star", IF(R188&lt;10, "Established", "Elites")))</f>
        <v>First-time</v>
      </c>
      <c r="T188">
        <f>IF(S188 = "First-time",1,0)</f>
        <v>1</v>
      </c>
      <c r="U188">
        <f>IF(S188 = "Rising Star",1,0)</f>
        <v>0</v>
      </c>
      <c r="V188">
        <f>IF(S188 = "Established",1,0)</f>
        <v>0</v>
      </c>
      <c r="W188">
        <f>IF(S188 = "Elites",1,0)</f>
        <v>0</v>
      </c>
      <c r="X188" t="s">
        <v>427</v>
      </c>
      <c r="Y188" t="str">
        <f>IF(X188="","-",TRIM(LEFT(X188,FIND(",",X188&amp;",")-1)))</f>
        <v>Washington</v>
      </c>
      <c r="Z188" t="s">
        <v>1317</v>
      </c>
      <c r="AA188" t="s">
        <v>47</v>
      </c>
    </row>
    <row r="189" spans="1:27" ht="14.4" x14ac:dyDescent="0.3">
      <c r="A189">
        <v>187</v>
      </c>
      <c r="B189" t="s">
        <v>15455</v>
      </c>
      <c r="C189" t="s">
        <v>15456</v>
      </c>
      <c r="D189" t="s">
        <v>15457</v>
      </c>
      <c r="E189" t="s">
        <v>3689</v>
      </c>
      <c r="F189" s="5">
        <f>_xlfn.TEXTBEFORE(E189, " ") * 1000000</f>
        <v>8199999.9999999991</v>
      </c>
      <c r="G189">
        <v>2100.9602</v>
      </c>
      <c r="H189" t="s">
        <v>140</v>
      </c>
      <c r="I189">
        <v>15</v>
      </c>
      <c r="J189">
        <f>IF(I189="",0,I189)</f>
        <v>15</v>
      </c>
      <c r="K189">
        <v>1</v>
      </c>
      <c r="L189">
        <f>I189-K189</f>
        <v>14</v>
      </c>
      <c r="M189" t="str">
        <f>IF(I189&lt;100,"small",IF(I189&lt;500,"medium","large"))</f>
        <v>small</v>
      </c>
      <c r="N189">
        <f>IF(M189="small",1,0)</f>
        <v>1</v>
      </c>
      <c r="O189">
        <f>IF(N189="medium",1,0)</f>
        <v>0</v>
      </c>
      <c r="P189">
        <f>IF(O189="large",1,0)</f>
        <v>0</v>
      </c>
      <c r="Q189">
        <v>2013</v>
      </c>
      <c r="R189">
        <v>1</v>
      </c>
      <c r="S189" t="str">
        <f>IF(R189=1, "First-time", IF(R189&lt;=3, "Rising Star", IF(R189&lt;10, "Established", "Elites")))</f>
        <v>First-time</v>
      </c>
      <c r="T189">
        <f>IF(S189 = "First-time",1,0)</f>
        <v>1</v>
      </c>
      <c r="U189">
        <f>IF(S189 = "Rising Star",1,0)</f>
        <v>0</v>
      </c>
      <c r="V189">
        <f>IF(S189 = "Established",1,0)</f>
        <v>0</v>
      </c>
      <c r="W189">
        <f>IF(S189 = "Elites",1,0)</f>
        <v>0</v>
      </c>
      <c r="X189" t="s">
        <v>325</v>
      </c>
      <c r="Y189" t="str">
        <f>IF(X189="","-",TRIM(LEFT(X189,FIND(",",X189&amp;",")-1)))</f>
        <v>Los Angeles</v>
      </c>
      <c r="Z189" t="s">
        <v>342</v>
      </c>
      <c r="AA189" t="s">
        <v>5</v>
      </c>
    </row>
    <row r="190" spans="1:27" ht="14.4" x14ac:dyDescent="0.3">
      <c r="A190">
        <v>188</v>
      </c>
      <c r="B190" t="s">
        <v>17577</v>
      </c>
      <c r="C190" t="s">
        <v>17578</v>
      </c>
      <c r="D190" t="s">
        <v>17579</v>
      </c>
      <c r="E190" t="s">
        <v>1372</v>
      </c>
      <c r="F190" s="5">
        <f>_xlfn.TEXTBEFORE(E190, " ") * 1000000</f>
        <v>6900000</v>
      </c>
      <c r="G190">
        <v>2099.2096999999999</v>
      </c>
      <c r="H190" t="s">
        <v>140</v>
      </c>
      <c r="I190">
        <v>142</v>
      </c>
      <c r="J190">
        <f>IF(I190="",0,I190)</f>
        <v>142</v>
      </c>
      <c r="K190">
        <v>6</v>
      </c>
      <c r="L190">
        <f>I190-K190</f>
        <v>136</v>
      </c>
      <c r="M190" t="str">
        <f>IF(I190&lt;100,"small",IF(I190&lt;500,"medium","large"))</f>
        <v>medium</v>
      </c>
      <c r="N190">
        <f>IF(M190="small",1,0)</f>
        <v>0</v>
      </c>
      <c r="O190">
        <f>IF(N190="medium",1,0)</f>
        <v>0</v>
      </c>
      <c r="P190">
        <f>IF(O190="large",1,0)</f>
        <v>0</v>
      </c>
      <c r="Q190">
        <v>2015</v>
      </c>
      <c r="R190">
        <v>1</v>
      </c>
      <c r="S190" t="str">
        <f>IF(R190=1, "First-time", IF(R190&lt;=3, "Rising Star", IF(R190&lt;10, "Established", "Elites")))</f>
        <v>First-time</v>
      </c>
      <c r="T190">
        <f>IF(S190 = "First-time",1,0)</f>
        <v>1</v>
      </c>
      <c r="U190">
        <f>IF(S190 = "Rising Star",1,0)</f>
        <v>0</v>
      </c>
      <c r="V190">
        <f>IF(S190 = "Established",1,0)</f>
        <v>0</v>
      </c>
      <c r="W190">
        <f>IF(S190 = "Elites",1,0)</f>
        <v>0</v>
      </c>
      <c r="X190" t="s">
        <v>242</v>
      </c>
      <c r="Y190" t="str">
        <f>IF(X190="","-",TRIM(LEFT(X190,FIND(",",X190&amp;",")-1)))</f>
        <v>Atlanta</v>
      </c>
      <c r="Z190" t="s">
        <v>242</v>
      </c>
      <c r="AA190" t="s">
        <v>11</v>
      </c>
    </row>
    <row r="191" spans="1:27" ht="14.4" x14ac:dyDescent="0.3">
      <c r="A191">
        <v>189</v>
      </c>
      <c r="B191" t="s">
        <v>14852</v>
      </c>
      <c r="C191" t="s">
        <v>14853</v>
      </c>
      <c r="D191" t="s">
        <v>14854</v>
      </c>
      <c r="E191" t="s">
        <v>992</v>
      </c>
      <c r="F191" s="5">
        <f>_xlfn.TEXTBEFORE(E191, " ") * 1000000</f>
        <v>7200000</v>
      </c>
      <c r="G191">
        <v>2097.5284999999999</v>
      </c>
      <c r="H191" t="s">
        <v>160</v>
      </c>
      <c r="I191">
        <v>18</v>
      </c>
      <c r="J191">
        <f>IF(I191="",0,I191)</f>
        <v>18</v>
      </c>
      <c r="K191">
        <v>3</v>
      </c>
      <c r="L191">
        <f>I191-K191</f>
        <v>15</v>
      </c>
      <c r="M191" t="str">
        <f>IF(I191&lt;100,"small",IF(I191&lt;500,"medium","large"))</f>
        <v>small</v>
      </c>
      <c r="N191">
        <f>IF(M191="small",1,0)</f>
        <v>1</v>
      </c>
      <c r="O191">
        <f>IF(N191="medium",1,0)</f>
        <v>0</v>
      </c>
      <c r="P191">
        <f>IF(O191="large",1,0)</f>
        <v>0</v>
      </c>
      <c r="Q191">
        <v>2013</v>
      </c>
      <c r="R191">
        <v>2</v>
      </c>
      <c r="S191" t="str">
        <f>IF(R191=1, "First-time", IF(R191&lt;=3, "Rising Star", IF(R191&lt;10, "Established", "Elites")))</f>
        <v>Rising Star</v>
      </c>
      <c r="T191">
        <f>IF(S191 = "First-time",1,0)</f>
        <v>0</v>
      </c>
      <c r="U191">
        <f>IF(S191 = "Rising Star",1,0)</f>
        <v>1</v>
      </c>
      <c r="V191">
        <f>IF(S191 = "Established",1,0)</f>
        <v>0</v>
      </c>
      <c r="W191">
        <f>IF(S191 = "Elites",1,0)</f>
        <v>0</v>
      </c>
      <c r="X191" t="s">
        <v>99</v>
      </c>
      <c r="Y191" t="str">
        <f>IF(X191="","-",TRIM(LEFT(X191,FIND(",",X191&amp;",")-1)))</f>
        <v>-</v>
      </c>
      <c r="Z191" t="s">
        <v>5569</v>
      </c>
      <c r="AA191" t="s">
        <v>29</v>
      </c>
    </row>
    <row r="192" spans="1:27" ht="14.4" x14ac:dyDescent="0.3">
      <c r="A192">
        <v>190</v>
      </c>
      <c r="B192" t="s">
        <v>16256</v>
      </c>
      <c r="C192" t="s">
        <v>16257</v>
      </c>
      <c r="D192" t="s">
        <v>16258</v>
      </c>
      <c r="E192" t="s">
        <v>1955</v>
      </c>
      <c r="F192" s="5">
        <f>_xlfn.TEXTBEFORE(E192, " ") * 1000000</f>
        <v>12700000</v>
      </c>
      <c r="G192">
        <v>2095.6151</v>
      </c>
      <c r="H192" t="s">
        <v>140</v>
      </c>
      <c r="I192">
        <v>28</v>
      </c>
      <c r="J192">
        <f>IF(I192="",0,I192)</f>
        <v>28</v>
      </c>
      <c r="K192">
        <v>2</v>
      </c>
      <c r="L192">
        <f>I192-K192</f>
        <v>26</v>
      </c>
      <c r="M192" t="str">
        <f>IF(I192&lt;100,"small",IF(I192&lt;500,"medium","large"))</f>
        <v>small</v>
      </c>
      <c r="N192">
        <f>IF(M192="small",1,0)</f>
        <v>1</v>
      </c>
      <c r="O192">
        <f>IF(N192="medium",1,0)</f>
        <v>0</v>
      </c>
      <c r="P192">
        <f>IF(O192="large",1,0)</f>
        <v>0</v>
      </c>
      <c r="Q192">
        <v>2014</v>
      </c>
      <c r="R192">
        <v>1</v>
      </c>
      <c r="S192" t="str">
        <f>IF(R192=1, "First-time", IF(R192&lt;=3, "Rising Star", IF(R192&lt;10, "Established", "Elites")))</f>
        <v>First-time</v>
      </c>
      <c r="T192">
        <f>IF(S192 = "First-time",1,0)</f>
        <v>1</v>
      </c>
      <c r="U192">
        <f>IF(S192 = "Rising Star",1,0)</f>
        <v>0</v>
      </c>
      <c r="V192">
        <f>IF(S192 = "Established",1,0)</f>
        <v>0</v>
      </c>
      <c r="W192">
        <f>IF(S192 = "Elites",1,0)</f>
        <v>0</v>
      </c>
      <c r="X192" t="s">
        <v>86</v>
      </c>
      <c r="Y192" t="str">
        <f>IF(X192="","-",TRIM(LEFT(X192,FIND(",",X192&amp;",")-1)))</f>
        <v>New York City</v>
      </c>
      <c r="Z192" t="s">
        <v>16259</v>
      </c>
      <c r="AA192" t="s">
        <v>32</v>
      </c>
    </row>
    <row r="193" spans="1:27" ht="14.4" x14ac:dyDescent="0.3">
      <c r="A193">
        <v>191</v>
      </c>
      <c r="B193" t="s">
        <v>17580</v>
      </c>
      <c r="C193" t="s">
        <v>17581</v>
      </c>
      <c r="D193" t="s">
        <v>17582</v>
      </c>
      <c r="E193" t="s">
        <v>330</v>
      </c>
      <c r="F193" s="5">
        <f>_xlfn.TEXTBEFORE(E193, " ") * 1000000</f>
        <v>4099999.9999999995</v>
      </c>
      <c r="G193">
        <v>2081.8944999999999</v>
      </c>
      <c r="H193" t="s">
        <v>105</v>
      </c>
      <c r="I193">
        <v>14</v>
      </c>
      <c r="J193">
        <f>IF(I193="",0,I193)</f>
        <v>14</v>
      </c>
      <c r="K193">
        <v>1</v>
      </c>
      <c r="L193">
        <f>I193-K193</f>
        <v>13</v>
      </c>
      <c r="M193" t="str">
        <f>IF(I193&lt;100,"small",IF(I193&lt;500,"medium","large"))</f>
        <v>small</v>
      </c>
      <c r="N193">
        <f>IF(M193="small",1,0)</f>
        <v>1</v>
      </c>
      <c r="O193">
        <f>IF(N193="medium",1,0)</f>
        <v>0</v>
      </c>
      <c r="P193">
        <f>IF(O193="large",1,0)</f>
        <v>0</v>
      </c>
      <c r="Q193">
        <v>2015</v>
      </c>
      <c r="R193">
        <v>1</v>
      </c>
      <c r="S193" t="str">
        <f>IF(R193=1, "First-time", IF(R193&lt;=3, "Rising Star", IF(R193&lt;10, "Established", "Elites")))</f>
        <v>First-time</v>
      </c>
      <c r="T193">
        <f>IF(S193 = "First-time",1,0)</f>
        <v>1</v>
      </c>
      <c r="U193">
        <f>IF(S193 = "Rising Star",1,0)</f>
        <v>0</v>
      </c>
      <c r="V193">
        <f>IF(S193 = "Established",1,0)</f>
        <v>0</v>
      </c>
      <c r="W193">
        <f>IF(S193 = "Elites",1,0)</f>
        <v>0</v>
      </c>
      <c r="X193" t="s">
        <v>242</v>
      </c>
      <c r="Y193" t="str">
        <f>IF(X193="","-",TRIM(LEFT(X193,FIND(",",X193&amp;",")-1)))</f>
        <v>Atlanta</v>
      </c>
      <c r="Z193" t="s">
        <v>242</v>
      </c>
      <c r="AA193" t="s">
        <v>11</v>
      </c>
    </row>
    <row r="194" spans="1:27" ht="14.4" x14ac:dyDescent="0.3">
      <c r="A194">
        <v>192</v>
      </c>
      <c r="B194" t="s">
        <v>2123</v>
      </c>
      <c r="C194" t="s">
        <v>2124</v>
      </c>
      <c r="D194" t="s">
        <v>2125</v>
      </c>
      <c r="E194" t="s">
        <v>1200</v>
      </c>
      <c r="F194" s="5">
        <f>_xlfn.TEXTBEFORE(E194, " ") * 1000000</f>
        <v>24700000</v>
      </c>
      <c r="G194">
        <v>2077.0156000000002</v>
      </c>
      <c r="H194" t="s">
        <v>751</v>
      </c>
      <c r="I194">
        <v>350</v>
      </c>
      <c r="J194">
        <f>IF(I194="",0,I194)</f>
        <v>350</v>
      </c>
      <c r="K194">
        <v>35</v>
      </c>
      <c r="L194">
        <f>I194-K194</f>
        <v>315</v>
      </c>
      <c r="M194" t="str">
        <f>IF(I194&lt;100,"small",IF(I194&lt;500,"medium","large"))</f>
        <v>medium</v>
      </c>
      <c r="N194">
        <f>IF(M194="small",1,0)</f>
        <v>0</v>
      </c>
      <c r="O194">
        <f>IF(N194="medium",1,0)</f>
        <v>0</v>
      </c>
      <c r="P194">
        <f>IF(O194="large",1,0)</f>
        <v>0</v>
      </c>
      <c r="Q194">
        <v>1995</v>
      </c>
      <c r="R194">
        <v>4</v>
      </c>
      <c r="S194" t="str">
        <f>IF(R194=1, "First-time", IF(R194&lt;=3, "Rising Star", IF(R194&lt;10, "Established", "Elites")))</f>
        <v>Established</v>
      </c>
      <c r="T194">
        <f>IF(S194 = "First-time",1,0)</f>
        <v>0</v>
      </c>
      <c r="U194">
        <f>IF(S194 = "Rising Star",1,0)</f>
        <v>0</v>
      </c>
      <c r="V194">
        <f>IF(S194 = "Established",1,0)</f>
        <v>1</v>
      </c>
      <c r="W194">
        <f>IF(S194 = "Elites",1,0)</f>
        <v>0</v>
      </c>
      <c r="X194" t="s">
        <v>427</v>
      </c>
      <c r="Y194" t="str">
        <f>IF(X194="","-",TRIM(LEFT(X194,FIND(",",X194&amp;",")-1)))</f>
        <v>Washington</v>
      </c>
      <c r="Z194" t="s">
        <v>1411</v>
      </c>
      <c r="AA194" t="s">
        <v>47</v>
      </c>
    </row>
    <row r="195" spans="1:27" ht="14.4" x14ac:dyDescent="0.3">
      <c r="A195">
        <v>193</v>
      </c>
      <c r="B195" t="s">
        <v>9895</v>
      </c>
      <c r="C195" t="s">
        <v>9896</v>
      </c>
      <c r="D195" t="s">
        <v>9897</v>
      </c>
      <c r="E195" t="s">
        <v>1103</v>
      </c>
      <c r="F195" s="5">
        <f>_xlfn.TEXTBEFORE(E195, " ") * 1000000</f>
        <v>4500000</v>
      </c>
      <c r="G195">
        <v>2076.8838999999998</v>
      </c>
      <c r="H195" t="s">
        <v>751</v>
      </c>
      <c r="I195">
        <v>10</v>
      </c>
      <c r="J195">
        <f>IF(I195="",0,I195)</f>
        <v>10</v>
      </c>
      <c r="K195">
        <v>2</v>
      </c>
      <c r="L195">
        <f>I195-K195</f>
        <v>8</v>
      </c>
      <c r="M195" t="str">
        <f>IF(I195&lt;100,"small",IF(I195&lt;500,"medium","large"))</f>
        <v>small</v>
      </c>
      <c r="N195">
        <f>IF(M195="small",1,0)</f>
        <v>1</v>
      </c>
      <c r="O195">
        <f>IF(N195="medium",1,0)</f>
        <v>0</v>
      </c>
      <c r="P195">
        <f>IF(O195="large",1,0)</f>
        <v>0</v>
      </c>
      <c r="Q195">
        <v>2009</v>
      </c>
      <c r="R195">
        <v>1</v>
      </c>
      <c r="S195" t="str">
        <f>IF(R195=1, "First-time", IF(R195&lt;=3, "Rising Star", IF(R195&lt;10, "Established", "Elites")))</f>
        <v>First-time</v>
      </c>
      <c r="T195">
        <f>IF(S195 = "First-time",1,0)</f>
        <v>1</v>
      </c>
      <c r="U195">
        <f>IF(S195 = "Rising Star",1,0)</f>
        <v>0</v>
      </c>
      <c r="V195">
        <f>IF(S195 = "Established",1,0)</f>
        <v>0</v>
      </c>
      <c r="W195">
        <f>IF(S195 = "Elites",1,0)</f>
        <v>0</v>
      </c>
      <c r="X195" t="s">
        <v>427</v>
      </c>
      <c r="Y195" t="str">
        <f>IF(X195="","-",TRIM(LEFT(X195,FIND(",",X195&amp;",")-1)))</f>
        <v>Washington</v>
      </c>
      <c r="Z195" t="s">
        <v>3571</v>
      </c>
      <c r="AA195" t="s">
        <v>21</v>
      </c>
    </row>
    <row r="196" spans="1:27" ht="14.4" x14ac:dyDescent="0.3">
      <c r="A196">
        <v>194</v>
      </c>
      <c r="B196" t="s">
        <v>16664</v>
      </c>
      <c r="C196" t="s">
        <v>16665</v>
      </c>
      <c r="D196" t="s">
        <v>16666</v>
      </c>
      <c r="E196" t="s">
        <v>5228</v>
      </c>
      <c r="F196" s="5">
        <f>_xlfn.TEXTBEFORE(E196, " ") * 1000000</f>
        <v>32900000</v>
      </c>
      <c r="G196">
        <v>2068.4929000000002</v>
      </c>
      <c r="H196" t="s">
        <v>153</v>
      </c>
      <c r="I196">
        <v>45</v>
      </c>
      <c r="J196">
        <f>IF(I196="",0,I196)</f>
        <v>45</v>
      </c>
      <c r="K196">
        <v>4</v>
      </c>
      <c r="L196">
        <f>I196-K196</f>
        <v>41</v>
      </c>
      <c r="M196" t="str">
        <f>IF(I196&lt;100,"small",IF(I196&lt;500,"medium","large"))</f>
        <v>small</v>
      </c>
      <c r="N196">
        <f>IF(M196="small",1,0)</f>
        <v>1</v>
      </c>
      <c r="O196">
        <f>IF(N196="medium",1,0)</f>
        <v>0</v>
      </c>
      <c r="P196">
        <f>IF(O196="large",1,0)</f>
        <v>0</v>
      </c>
      <c r="Q196">
        <v>2014</v>
      </c>
      <c r="R196">
        <v>1</v>
      </c>
      <c r="S196" t="str">
        <f>IF(R196=1, "First-time", IF(R196&lt;=3, "Rising Star", IF(R196&lt;10, "Established", "Elites")))</f>
        <v>First-time</v>
      </c>
      <c r="T196">
        <f>IF(S196 = "First-time",1,0)</f>
        <v>1</v>
      </c>
      <c r="U196">
        <f>IF(S196 = "Rising Star",1,0)</f>
        <v>0</v>
      </c>
      <c r="V196">
        <f>IF(S196 = "Established",1,0)</f>
        <v>0</v>
      </c>
      <c r="W196">
        <f>IF(S196 = "Elites",1,0)</f>
        <v>0</v>
      </c>
      <c r="X196" t="s">
        <v>683</v>
      </c>
      <c r="Y196" t="str">
        <f>IF(X196="","-",TRIM(LEFT(X196,FIND(",",X196&amp;",")-1)))</f>
        <v>Orlando</v>
      </c>
      <c r="Z196" t="s">
        <v>15339</v>
      </c>
      <c r="AA196" t="s">
        <v>10</v>
      </c>
    </row>
    <row r="197" spans="1:27" ht="14.4" x14ac:dyDescent="0.3">
      <c r="A197">
        <v>195</v>
      </c>
      <c r="B197" t="s">
        <v>16889</v>
      </c>
      <c r="C197" t="s">
        <v>16890</v>
      </c>
      <c r="D197" t="s">
        <v>16891</v>
      </c>
      <c r="E197" t="s">
        <v>808</v>
      </c>
      <c r="F197" s="5">
        <f>_xlfn.TEXTBEFORE(E197, " ") * 1000000</f>
        <v>2200000</v>
      </c>
      <c r="G197">
        <v>2047.1978999999999</v>
      </c>
      <c r="H197" t="s">
        <v>1069</v>
      </c>
      <c r="I197">
        <v>10</v>
      </c>
      <c r="J197">
        <f>IF(I197="",0,I197)</f>
        <v>10</v>
      </c>
      <c r="K197">
        <v>2</v>
      </c>
      <c r="L197">
        <f>I197-K197</f>
        <v>8</v>
      </c>
      <c r="M197" t="str">
        <f>IF(I197&lt;100,"small",IF(I197&lt;500,"medium","large"))</f>
        <v>small</v>
      </c>
      <c r="N197">
        <f>IF(M197="small",1,0)</f>
        <v>1</v>
      </c>
      <c r="O197">
        <f>IF(N197="medium",1,0)</f>
        <v>0</v>
      </c>
      <c r="P197">
        <f>IF(O197="large",1,0)</f>
        <v>0</v>
      </c>
      <c r="Q197">
        <v>2014</v>
      </c>
      <c r="R197">
        <v>1</v>
      </c>
      <c r="S197" t="str">
        <f>IF(R197=1, "First-time", IF(R197&lt;=3, "Rising Star", IF(R197&lt;10, "Established", "Elites")))</f>
        <v>First-time</v>
      </c>
      <c r="T197">
        <f>IF(S197 = "First-time",1,0)</f>
        <v>1</v>
      </c>
      <c r="U197">
        <f>IF(S197 = "Rising Star",1,0)</f>
        <v>0</v>
      </c>
      <c r="V197">
        <f>IF(S197 = "Established",1,0)</f>
        <v>0</v>
      </c>
      <c r="W197">
        <f>IF(S197 = "Elites",1,0)</f>
        <v>0</v>
      </c>
      <c r="X197" t="s">
        <v>99</v>
      </c>
      <c r="Y197" t="str">
        <f>IF(X197="","-",TRIM(LEFT(X197,FIND(",",X197&amp;",")-1)))</f>
        <v>-</v>
      </c>
      <c r="Z197" t="s">
        <v>2804</v>
      </c>
      <c r="AA197" t="s">
        <v>5</v>
      </c>
    </row>
    <row r="198" spans="1:27" ht="14.4" x14ac:dyDescent="0.3">
      <c r="A198">
        <v>196</v>
      </c>
      <c r="B198" t="s">
        <v>16892</v>
      </c>
      <c r="C198" t="s">
        <v>16893</v>
      </c>
      <c r="D198" t="s">
        <v>16894</v>
      </c>
      <c r="E198" t="s">
        <v>1329</v>
      </c>
      <c r="F198" s="5">
        <f>_xlfn.TEXTBEFORE(E198, " ") * 1000000</f>
        <v>3600000</v>
      </c>
      <c r="G198">
        <v>2037.4483</v>
      </c>
      <c r="H198" t="s">
        <v>167</v>
      </c>
      <c r="I198">
        <v>62</v>
      </c>
      <c r="J198">
        <f>IF(I198="",0,I198)</f>
        <v>62</v>
      </c>
      <c r="K198">
        <v>5</v>
      </c>
      <c r="L198">
        <f>I198-K198</f>
        <v>57</v>
      </c>
      <c r="M198" t="str">
        <f>IF(I198&lt;100,"small",IF(I198&lt;500,"medium","large"))</f>
        <v>small</v>
      </c>
      <c r="N198">
        <f>IF(M198="small",1,0)</f>
        <v>1</v>
      </c>
      <c r="O198">
        <f>IF(N198="medium",1,0)</f>
        <v>0</v>
      </c>
      <c r="P198">
        <f>IF(O198="large",1,0)</f>
        <v>0</v>
      </c>
      <c r="Q198">
        <v>2014</v>
      </c>
      <c r="R198">
        <v>1</v>
      </c>
      <c r="S198" t="str">
        <f>IF(R198=1, "First-time", IF(R198&lt;=3, "Rising Star", IF(R198&lt;10, "Established", "Elites")))</f>
        <v>First-time</v>
      </c>
      <c r="T198">
        <f>IF(S198 = "First-time",1,0)</f>
        <v>1</v>
      </c>
      <c r="U198">
        <f>IF(S198 = "Rising Star",1,0)</f>
        <v>0</v>
      </c>
      <c r="V198">
        <f>IF(S198 = "Established",1,0)</f>
        <v>0</v>
      </c>
      <c r="W198">
        <f>IF(S198 = "Elites",1,0)</f>
        <v>0</v>
      </c>
      <c r="X198" t="s">
        <v>325</v>
      </c>
      <c r="Y198" t="str">
        <f>IF(X198="","-",TRIM(LEFT(X198,FIND(",",X198&amp;",")-1)))</f>
        <v>Los Angeles</v>
      </c>
      <c r="Z198" t="s">
        <v>495</v>
      </c>
      <c r="AA198" t="s">
        <v>5</v>
      </c>
    </row>
    <row r="199" spans="1:27" ht="14.4" x14ac:dyDescent="0.3">
      <c r="A199">
        <v>197</v>
      </c>
      <c r="B199" t="s">
        <v>13564</v>
      </c>
      <c r="C199" t="s">
        <v>13565</v>
      </c>
      <c r="D199" t="s">
        <v>13566</v>
      </c>
      <c r="E199" t="s">
        <v>1020</v>
      </c>
      <c r="F199" s="5">
        <f>_xlfn.TEXTBEFORE(E199, " ") * 1000000</f>
        <v>20800000</v>
      </c>
      <c r="G199">
        <v>2037.0893000000001</v>
      </c>
      <c r="H199" t="s">
        <v>751</v>
      </c>
      <c r="I199">
        <v>60</v>
      </c>
      <c r="J199">
        <f>IF(I199="",0,I199)</f>
        <v>60</v>
      </c>
      <c r="K199">
        <v>10</v>
      </c>
      <c r="L199">
        <f>I199-K199</f>
        <v>50</v>
      </c>
      <c r="M199" t="str">
        <f>IF(I199&lt;100,"small",IF(I199&lt;500,"medium","large"))</f>
        <v>small</v>
      </c>
      <c r="N199">
        <f>IF(M199="small",1,0)</f>
        <v>1</v>
      </c>
      <c r="O199">
        <f>IF(N199="medium",1,0)</f>
        <v>0</v>
      </c>
      <c r="P199">
        <f>IF(O199="large",1,0)</f>
        <v>0</v>
      </c>
      <c r="Q199">
        <v>2012</v>
      </c>
      <c r="R199">
        <v>3</v>
      </c>
      <c r="S199" t="str">
        <f>IF(R199=1, "First-time", IF(R199&lt;=3, "Rising Star", IF(R199&lt;10, "Established", "Elites")))</f>
        <v>Rising Star</v>
      </c>
      <c r="T199">
        <f>IF(S199 = "First-time",1,0)</f>
        <v>0</v>
      </c>
      <c r="U199">
        <f>IF(S199 = "Rising Star",1,0)</f>
        <v>1</v>
      </c>
      <c r="V199">
        <f>IF(S199 = "Established",1,0)</f>
        <v>0</v>
      </c>
      <c r="W199">
        <f>IF(S199 = "Elites",1,0)</f>
        <v>0</v>
      </c>
      <c r="X199" t="s">
        <v>93</v>
      </c>
      <c r="Y199" t="str">
        <f>IF(X199="","-",TRIM(LEFT(X199,FIND(",",X199&amp;",")-1)))</f>
        <v>Baltimore</v>
      </c>
      <c r="Z199" t="s">
        <v>4009</v>
      </c>
      <c r="AA199" t="s">
        <v>21</v>
      </c>
    </row>
    <row r="200" spans="1:27" ht="14.4" x14ac:dyDescent="0.3">
      <c r="A200">
        <v>198</v>
      </c>
      <c r="B200" t="s">
        <v>14405</v>
      </c>
      <c r="C200" t="s">
        <v>14406</v>
      </c>
      <c r="D200" t="s">
        <v>14407</v>
      </c>
      <c r="E200" t="s">
        <v>1329</v>
      </c>
      <c r="F200" s="5">
        <f>_xlfn.TEXTBEFORE(E200, " ") * 1000000</f>
        <v>3600000</v>
      </c>
      <c r="G200">
        <v>2029.6605999999999</v>
      </c>
      <c r="H200" t="s">
        <v>779</v>
      </c>
      <c r="I200">
        <v>18</v>
      </c>
      <c r="J200">
        <f>IF(I200="",0,I200)</f>
        <v>18</v>
      </c>
      <c r="K200">
        <v>4</v>
      </c>
      <c r="L200">
        <f>I200-K200</f>
        <v>14</v>
      </c>
      <c r="M200" t="str">
        <f>IF(I200&lt;100,"small",IF(I200&lt;500,"medium","large"))</f>
        <v>small</v>
      </c>
      <c r="N200">
        <f>IF(M200="small",1,0)</f>
        <v>1</v>
      </c>
      <c r="O200">
        <f>IF(N200="medium",1,0)</f>
        <v>0</v>
      </c>
      <c r="P200">
        <f>IF(O200="large",1,0)</f>
        <v>0</v>
      </c>
      <c r="Q200">
        <v>2013</v>
      </c>
      <c r="R200">
        <v>1</v>
      </c>
      <c r="S200" t="str">
        <f>IF(R200=1, "First-time", IF(R200&lt;=3, "Rising Star", IF(R200&lt;10, "Established", "Elites")))</f>
        <v>First-time</v>
      </c>
      <c r="T200">
        <f>IF(S200 = "First-time",1,0)</f>
        <v>1</v>
      </c>
      <c r="U200">
        <f>IF(S200 = "Rising Star",1,0)</f>
        <v>0</v>
      </c>
      <c r="V200">
        <f>IF(S200 = "Established",1,0)</f>
        <v>0</v>
      </c>
      <c r="W200">
        <f>IF(S200 = "Elites",1,0)</f>
        <v>0</v>
      </c>
      <c r="X200" t="s">
        <v>3805</v>
      </c>
      <c r="Y200" t="str">
        <f>IF(X200="","-",TRIM(LEFT(X200,FIND(",",X200&amp;",")-1)))</f>
        <v>Provo-Orem</v>
      </c>
      <c r="Z200" t="s">
        <v>6069</v>
      </c>
      <c r="AA200" t="s">
        <v>46</v>
      </c>
    </row>
    <row r="201" spans="1:27" ht="14.4" x14ac:dyDescent="0.3">
      <c r="A201">
        <v>199</v>
      </c>
      <c r="B201" t="s">
        <v>17629</v>
      </c>
      <c r="C201" t="s">
        <v>17630</v>
      </c>
      <c r="D201" t="s">
        <v>17631</v>
      </c>
      <c r="E201" t="s">
        <v>1377</v>
      </c>
      <c r="F201" s="5">
        <f>_xlfn.TEXTBEFORE(E201, " ") * 1000000</f>
        <v>14300000</v>
      </c>
      <c r="G201">
        <v>2026.9981</v>
      </c>
      <c r="H201" t="s">
        <v>803</v>
      </c>
      <c r="I201">
        <v>30</v>
      </c>
      <c r="J201">
        <f>IF(I201="",0,I201)</f>
        <v>30</v>
      </c>
      <c r="K201">
        <v>1</v>
      </c>
      <c r="L201">
        <f>I201-K201</f>
        <v>29</v>
      </c>
      <c r="M201" t="str">
        <f>IF(I201&lt;100,"small",IF(I201&lt;500,"medium","large"))</f>
        <v>small</v>
      </c>
      <c r="N201">
        <f>IF(M201="small",1,0)</f>
        <v>1</v>
      </c>
      <c r="O201">
        <f>IF(N201="medium",1,0)</f>
        <v>0</v>
      </c>
      <c r="P201">
        <f>IF(O201="large",1,0)</f>
        <v>0</v>
      </c>
      <c r="Q201">
        <v>2015</v>
      </c>
      <c r="R201">
        <v>1</v>
      </c>
      <c r="S201" t="str">
        <f>IF(R201=1, "First-time", IF(R201&lt;=3, "Rising Star", IF(R201&lt;10, "Established", "Elites")))</f>
        <v>First-time</v>
      </c>
      <c r="T201">
        <f>IF(S201 = "First-time",1,0)</f>
        <v>1</v>
      </c>
      <c r="U201">
        <f>IF(S201 = "Rising Star",1,0)</f>
        <v>0</v>
      </c>
      <c r="V201">
        <f>IF(S201 = "Established",1,0)</f>
        <v>0</v>
      </c>
      <c r="W201">
        <f>IF(S201 = "Elites",1,0)</f>
        <v>0</v>
      </c>
      <c r="X201" t="s">
        <v>427</v>
      </c>
      <c r="Y201" t="str">
        <f>IF(X201="","-",TRIM(LEFT(X201,FIND(",",X201&amp;",")-1)))</f>
        <v>Washington</v>
      </c>
      <c r="Z201" t="s">
        <v>2498</v>
      </c>
      <c r="AA201" t="s">
        <v>8</v>
      </c>
    </row>
    <row r="202" spans="1:27" ht="14.4" x14ac:dyDescent="0.3">
      <c r="A202">
        <v>200</v>
      </c>
      <c r="B202" t="s">
        <v>16895</v>
      </c>
      <c r="C202" t="s">
        <v>16896</v>
      </c>
      <c r="D202" t="s">
        <v>16897</v>
      </c>
      <c r="E202" t="s">
        <v>1466</v>
      </c>
      <c r="F202" s="5">
        <f>_xlfn.TEXTBEFORE(E202, " ") * 1000000</f>
        <v>4000000</v>
      </c>
      <c r="G202">
        <v>2018.2299</v>
      </c>
      <c r="H202" t="s">
        <v>779</v>
      </c>
      <c r="I202">
        <v>23</v>
      </c>
      <c r="J202">
        <f>IF(I202="",0,I202)</f>
        <v>23</v>
      </c>
      <c r="K202">
        <v>8</v>
      </c>
      <c r="L202">
        <f>I202-K202</f>
        <v>15</v>
      </c>
      <c r="M202" t="str">
        <f>IF(I202&lt;100,"small",IF(I202&lt;500,"medium","large"))</f>
        <v>small</v>
      </c>
      <c r="N202">
        <f>IF(M202="small",1,0)</f>
        <v>1</v>
      </c>
      <c r="O202">
        <f>IF(N202="medium",1,0)</f>
        <v>0</v>
      </c>
      <c r="P202">
        <f>IF(O202="large",1,0)</f>
        <v>0</v>
      </c>
      <c r="Q202">
        <v>2014</v>
      </c>
      <c r="R202">
        <v>2</v>
      </c>
      <c r="S202" t="str">
        <f>IF(R202=1, "First-time", IF(R202&lt;=3, "Rising Star", IF(R202&lt;10, "Established", "Elites")))</f>
        <v>Rising Star</v>
      </c>
      <c r="T202">
        <f>IF(S202 = "First-time",1,0)</f>
        <v>0</v>
      </c>
      <c r="U202">
        <f>IF(S202 = "Rising Star",1,0)</f>
        <v>1</v>
      </c>
      <c r="V202">
        <f>IF(S202 = "Established",1,0)</f>
        <v>0</v>
      </c>
      <c r="W202">
        <f>IF(S202 = "Elites",1,0)</f>
        <v>0</v>
      </c>
      <c r="X202" t="s">
        <v>325</v>
      </c>
      <c r="Y202" t="str">
        <f>IF(X202="","-",TRIM(LEFT(X202,FIND(",",X202&amp;",")-1)))</f>
        <v>Los Angeles</v>
      </c>
      <c r="Z202" t="s">
        <v>4202</v>
      </c>
      <c r="AA202" t="s">
        <v>5</v>
      </c>
    </row>
    <row r="203" spans="1:27" ht="14.4" x14ac:dyDescent="0.3">
      <c r="A203">
        <v>201</v>
      </c>
      <c r="B203" t="s">
        <v>6290</v>
      </c>
      <c r="C203" t="s">
        <v>6291</v>
      </c>
      <c r="D203" t="s">
        <v>6292</v>
      </c>
      <c r="E203" t="s">
        <v>6293</v>
      </c>
      <c r="F203" s="5">
        <f>_xlfn.TEXTBEFORE(E203, " ") * 1000000</f>
        <v>138400000</v>
      </c>
      <c r="G203">
        <v>2013.4739999999999</v>
      </c>
      <c r="H203" t="s">
        <v>803</v>
      </c>
      <c r="I203">
        <v>102</v>
      </c>
      <c r="J203">
        <f>IF(I203="",0,I203)</f>
        <v>102</v>
      </c>
      <c r="K203">
        <v>27</v>
      </c>
      <c r="L203">
        <f>I203-K203</f>
        <v>75</v>
      </c>
      <c r="M203" t="str">
        <f>IF(I203&lt;100,"small",IF(I203&lt;500,"medium","large"))</f>
        <v>medium</v>
      </c>
      <c r="N203">
        <f>IF(M203="small",1,0)</f>
        <v>0</v>
      </c>
      <c r="O203">
        <f>IF(N203="medium",1,0)</f>
        <v>0</v>
      </c>
      <c r="P203">
        <f>IF(O203="large",1,0)</f>
        <v>0</v>
      </c>
      <c r="Q203">
        <v>2005</v>
      </c>
      <c r="R203">
        <v>1</v>
      </c>
      <c r="S203" t="str">
        <f>IF(R203=1, "First-time", IF(R203&lt;=3, "Rising Star", IF(R203&lt;10, "Established", "Elites")))</f>
        <v>First-time</v>
      </c>
      <c r="T203">
        <f>IF(S203 = "First-time",1,0)</f>
        <v>1</v>
      </c>
      <c r="U203">
        <f>IF(S203 = "Rising Star",1,0)</f>
        <v>0</v>
      </c>
      <c r="V203">
        <f>IF(S203 = "Established",1,0)</f>
        <v>0</v>
      </c>
      <c r="W203">
        <f>IF(S203 = "Elites",1,0)</f>
        <v>0</v>
      </c>
      <c r="X203" t="s">
        <v>168</v>
      </c>
      <c r="Y203" t="str">
        <f>IF(X203="","-",TRIM(LEFT(X203,FIND(",",X203&amp;",")-1)))</f>
        <v>Kansas City</v>
      </c>
      <c r="Z203" t="s">
        <v>169</v>
      </c>
      <c r="AA203" t="s">
        <v>25</v>
      </c>
    </row>
    <row r="204" spans="1:27" ht="14.4" x14ac:dyDescent="0.3">
      <c r="A204">
        <v>202</v>
      </c>
      <c r="B204" t="s">
        <v>17540</v>
      </c>
      <c r="C204" t="s">
        <v>17541</v>
      </c>
      <c r="D204" t="s">
        <v>17542</v>
      </c>
      <c r="E204" t="s">
        <v>6421</v>
      </c>
      <c r="F204" s="5">
        <f>_xlfn.TEXTBEFORE(E204, " ") * 1000000</f>
        <v>40500000</v>
      </c>
      <c r="G204">
        <v>2007.0455999999999</v>
      </c>
      <c r="H204" t="s">
        <v>85</v>
      </c>
      <c r="I204">
        <v>2330</v>
      </c>
      <c r="J204">
        <f>IF(I204="",0,I204)</f>
        <v>2330</v>
      </c>
      <c r="K204">
        <v>220</v>
      </c>
      <c r="L204">
        <f>I204-K204</f>
        <v>2110</v>
      </c>
      <c r="M204" t="str">
        <f>IF(I204&lt;100,"small",IF(I204&lt;500,"medium","large"))</f>
        <v>large</v>
      </c>
      <c r="N204">
        <f>IF(M204="small",1,0)</f>
        <v>0</v>
      </c>
      <c r="O204">
        <f>IF(N204="medium",1,0)</f>
        <v>0</v>
      </c>
      <c r="P204">
        <f>IF(O204="large",1,0)</f>
        <v>0</v>
      </c>
      <c r="Q204">
        <v>2015</v>
      </c>
      <c r="R204">
        <v>1</v>
      </c>
      <c r="S204" t="str">
        <f>IF(R204=1, "First-time", IF(R204&lt;=3, "Rising Star", IF(R204&lt;10, "Established", "Elites")))</f>
        <v>First-time</v>
      </c>
      <c r="T204">
        <f>IF(S204 = "First-time",1,0)</f>
        <v>1</v>
      </c>
      <c r="U204">
        <f>IF(S204 = "Rising Star",1,0)</f>
        <v>0</v>
      </c>
      <c r="V204">
        <f>IF(S204 = "Established",1,0)</f>
        <v>0</v>
      </c>
      <c r="W204">
        <f>IF(S204 = "Elites",1,0)</f>
        <v>0</v>
      </c>
      <c r="X204" t="s">
        <v>271</v>
      </c>
      <c r="Y204" t="str">
        <f>IF(X204="","-",TRIM(LEFT(X204,FIND(",",X204&amp;",")-1)))</f>
        <v>Chicago</v>
      </c>
      <c r="Z204" t="s">
        <v>3483</v>
      </c>
      <c r="AA204" t="s">
        <v>15</v>
      </c>
    </row>
    <row r="205" spans="1:27" ht="14.4" x14ac:dyDescent="0.3">
      <c r="A205">
        <v>203</v>
      </c>
      <c r="B205" t="s">
        <v>15458</v>
      </c>
      <c r="C205" t="s">
        <v>15459</v>
      </c>
      <c r="D205" t="s">
        <v>15460</v>
      </c>
      <c r="E205" t="s">
        <v>1192</v>
      </c>
      <c r="F205" s="5">
        <f>_xlfn.TEXTBEFORE(E205, " ") * 1000000</f>
        <v>2300000</v>
      </c>
      <c r="G205">
        <v>2004.3858</v>
      </c>
      <c r="H205" t="s">
        <v>331</v>
      </c>
      <c r="I205">
        <v>5</v>
      </c>
      <c r="J205">
        <f>IF(I205="",0,I205)</f>
        <v>5</v>
      </c>
      <c r="K205">
        <v>2</v>
      </c>
      <c r="L205">
        <f>I205-K205</f>
        <v>3</v>
      </c>
      <c r="M205" t="str">
        <f>IF(I205&lt;100,"small",IF(I205&lt;500,"medium","large"))</f>
        <v>small</v>
      </c>
      <c r="N205">
        <f>IF(M205="small",1,0)</f>
        <v>1</v>
      </c>
      <c r="O205">
        <f>IF(N205="medium",1,0)</f>
        <v>0</v>
      </c>
      <c r="P205">
        <f>IF(O205="large",1,0)</f>
        <v>0</v>
      </c>
      <c r="Q205">
        <v>2013</v>
      </c>
      <c r="R205">
        <v>1</v>
      </c>
      <c r="S205" t="str">
        <f>IF(R205=1, "First-time", IF(R205&lt;=3, "Rising Star", IF(R205&lt;10, "Established", "Elites")))</f>
        <v>First-time</v>
      </c>
      <c r="T205">
        <f>IF(S205 = "First-time",1,0)</f>
        <v>1</v>
      </c>
      <c r="U205">
        <f>IF(S205 = "Rising Star",1,0)</f>
        <v>0</v>
      </c>
      <c r="V205">
        <f>IF(S205 = "Established",1,0)</f>
        <v>0</v>
      </c>
      <c r="W205">
        <f>IF(S205 = "Elites",1,0)</f>
        <v>0</v>
      </c>
      <c r="X205" t="s">
        <v>325</v>
      </c>
      <c r="Y205" t="str">
        <f>IF(X205="","-",TRIM(LEFT(X205,FIND(",",X205&amp;",")-1)))</f>
        <v>Los Angeles</v>
      </c>
      <c r="Z205" t="s">
        <v>3704</v>
      </c>
      <c r="AA205" t="s">
        <v>5</v>
      </c>
    </row>
    <row r="206" spans="1:27" ht="14.4" x14ac:dyDescent="0.3">
      <c r="A206">
        <v>204</v>
      </c>
      <c r="B206" t="s">
        <v>16898</v>
      </c>
      <c r="C206" t="s">
        <v>16899</v>
      </c>
      <c r="D206" t="s">
        <v>16900</v>
      </c>
      <c r="E206" t="s">
        <v>808</v>
      </c>
      <c r="F206" s="5">
        <f>_xlfn.TEXTBEFORE(E206, " ") * 1000000</f>
        <v>2200000</v>
      </c>
      <c r="G206">
        <v>1996.5182</v>
      </c>
      <c r="H206" t="s">
        <v>118</v>
      </c>
      <c r="I206">
        <v>5</v>
      </c>
      <c r="J206">
        <f>IF(I206="",0,I206)</f>
        <v>5</v>
      </c>
      <c r="K206">
        <v>1</v>
      </c>
      <c r="L206">
        <f>I206-K206</f>
        <v>4</v>
      </c>
      <c r="M206" t="str">
        <f>IF(I206&lt;100,"small",IF(I206&lt;500,"medium","large"))</f>
        <v>small</v>
      </c>
      <c r="N206">
        <f>IF(M206="small",1,0)</f>
        <v>1</v>
      </c>
      <c r="O206">
        <f>IF(N206="medium",1,0)</f>
        <v>0</v>
      </c>
      <c r="P206">
        <f>IF(O206="large",1,0)</f>
        <v>0</v>
      </c>
      <c r="Q206">
        <v>2014</v>
      </c>
      <c r="R206">
        <v>1</v>
      </c>
      <c r="S206" t="str">
        <f>IF(R206=1, "First-time", IF(R206&lt;=3, "Rising Star", IF(R206&lt;10, "Established", "Elites")))</f>
        <v>First-time</v>
      </c>
      <c r="T206">
        <f>IF(S206 = "First-time",1,0)</f>
        <v>1</v>
      </c>
      <c r="U206">
        <f>IF(S206 = "Rising Star",1,0)</f>
        <v>0</v>
      </c>
      <c r="V206">
        <f>IF(S206 = "Established",1,0)</f>
        <v>0</v>
      </c>
      <c r="W206">
        <f>IF(S206 = "Elites",1,0)</f>
        <v>0</v>
      </c>
      <c r="X206" t="s">
        <v>325</v>
      </c>
      <c r="Y206" t="str">
        <f>IF(X206="","-",TRIM(LEFT(X206,FIND(",",X206&amp;",")-1)))</f>
        <v>Los Angeles</v>
      </c>
      <c r="Z206" t="s">
        <v>16901</v>
      </c>
      <c r="AA206" t="s">
        <v>5</v>
      </c>
    </row>
    <row r="207" spans="1:27" ht="14.4" x14ac:dyDescent="0.3">
      <c r="A207">
        <v>205</v>
      </c>
      <c r="B207" t="s">
        <v>16667</v>
      </c>
      <c r="C207" t="s">
        <v>16668</v>
      </c>
      <c r="D207" t="s">
        <v>16669</v>
      </c>
      <c r="E207" t="s">
        <v>16670</v>
      </c>
      <c r="F207" s="5">
        <f>_xlfn.TEXTBEFORE(E207, " ") * 1000000</f>
        <v>37500000</v>
      </c>
      <c r="G207">
        <v>1987.4327000000001</v>
      </c>
      <c r="H207" t="s">
        <v>174</v>
      </c>
      <c r="I207">
        <v>25</v>
      </c>
      <c r="J207">
        <f>IF(I207="",0,I207)</f>
        <v>25</v>
      </c>
      <c r="K207">
        <v>3</v>
      </c>
      <c r="L207">
        <f>I207-K207</f>
        <v>22</v>
      </c>
      <c r="M207" t="str">
        <f>IF(I207&lt;100,"small",IF(I207&lt;500,"medium","large"))</f>
        <v>small</v>
      </c>
      <c r="N207">
        <f>IF(M207="small",1,0)</f>
        <v>1</v>
      </c>
      <c r="O207">
        <f>IF(N207="medium",1,0)</f>
        <v>0</v>
      </c>
      <c r="P207">
        <f>IF(O207="large",1,0)</f>
        <v>0</v>
      </c>
      <c r="Q207">
        <v>2014</v>
      </c>
      <c r="R207">
        <v>1</v>
      </c>
      <c r="S207" t="str">
        <f>IF(R207=1, "First-time", IF(R207&lt;=3, "Rising Star", IF(R207&lt;10, "Established", "Elites")))</f>
        <v>First-time</v>
      </c>
      <c r="T207">
        <f>IF(S207 = "First-time",1,0)</f>
        <v>1</v>
      </c>
      <c r="U207">
        <f>IF(S207 = "Rising Star",1,0)</f>
        <v>0</v>
      </c>
      <c r="V207">
        <f>IF(S207 = "Established",1,0)</f>
        <v>0</v>
      </c>
      <c r="W207">
        <f>IF(S207 = "Elites",1,0)</f>
        <v>0</v>
      </c>
      <c r="X207" t="s">
        <v>683</v>
      </c>
      <c r="Y207" t="str">
        <f>IF(X207="","-",TRIM(LEFT(X207,FIND(",",X207&amp;",")-1)))</f>
        <v>Orlando</v>
      </c>
      <c r="Z207" t="s">
        <v>1016</v>
      </c>
      <c r="AA207" t="s">
        <v>10</v>
      </c>
    </row>
    <row r="208" spans="1:27" ht="14.4" x14ac:dyDescent="0.3">
      <c r="A208">
        <v>206</v>
      </c>
      <c r="B208" t="s">
        <v>12450</v>
      </c>
      <c r="C208" t="s">
        <v>12451</v>
      </c>
      <c r="D208" t="s">
        <v>12452</v>
      </c>
      <c r="E208" t="s">
        <v>1875</v>
      </c>
      <c r="F208" s="5">
        <f>_xlfn.TEXTBEFORE(E208, " ") * 1000000</f>
        <v>5100000</v>
      </c>
      <c r="G208">
        <v>1972.0256999999999</v>
      </c>
      <c r="H208" t="s">
        <v>105</v>
      </c>
      <c r="I208">
        <v>29</v>
      </c>
      <c r="J208">
        <f>IF(I208="",0,I208)</f>
        <v>29</v>
      </c>
      <c r="K208">
        <v>3</v>
      </c>
      <c r="L208">
        <f>I208-K208</f>
        <v>26</v>
      </c>
      <c r="M208" t="str">
        <f>IF(I208&lt;100,"small",IF(I208&lt;500,"medium","large"))</f>
        <v>small</v>
      </c>
      <c r="N208">
        <f>IF(M208="small",1,0)</f>
        <v>1</v>
      </c>
      <c r="O208">
        <f>IF(N208="medium",1,0)</f>
        <v>0</v>
      </c>
      <c r="P208">
        <f>IF(O208="large",1,0)</f>
        <v>0</v>
      </c>
      <c r="Q208">
        <v>2011</v>
      </c>
      <c r="R208">
        <v>2</v>
      </c>
      <c r="S208" t="str">
        <f>IF(R208=1, "First-time", IF(R208&lt;=3, "Rising Star", IF(R208&lt;10, "Established", "Elites")))</f>
        <v>Rising Star</v>
      </c>
      <c r="T208">
        <f>IF(S208 = "First-time",1,0)</f>
        <v>0</v>
      </c>
      <c r="U208">
        <f>IF(S208 = "Rising Star",1,0)</f>
        <v>1</v>
      </c>
      <c r="V208">
        <f>IF(S208 = "Established",1,0)</f>
        <v>0</v>
      </c>
      <c r="W208">
        <f>IF(S208 = "Elites",1,0)</f>
        <v>0</v>
      </c>
      <c r="X208" t="s">
        <v>683</v>
      </c>
      <c r="Y208" t="str">
        <f>IF(X208="","-",TRIM(LEFT(X208,FIND(",",X208&amp;",")-1)))</f>
        <v>Orlando</v>
      </c>
      <c r="Z208" t="s">
        <v>12453</v>
      </c>
      <c r="AA208" t="s">
        <v>10</v>
      </c>
    </row>
    <row r="209" spans="1:27" ht="14.4" x14ac:dyDescent="0.3">
      <c r="A209">
        <v>207</v>
      </c>
      <c r="B209" t="s">
        <v>14842</v>
      </c>
      <c r="C209" t="s">
        <v>14843</v>
      </c>
      <c r="D209" t="s">
        <v>14844</v>
      </c>
      <c r="E209" t="s">
        <v>2902</v>
      </c>
      <c r="F209" s="5">
        <f>_xlfn.TEXTBEFORE(E209, " ") * 1000000</f>
        <v>113500000</v>
      </c>
      <c r="G209">
        <v>1967.9181000000001</v>
      </c>
      <c r="H209" t="s">
        <v>167</v>
      </c>
      <c r="I209">
        <v>250</v>
      </c>
      <c r="J209">
        <f>IF(I209="",0,I209)</f>
        <v>250</v>
      </c>
      <c r="K209">
        <v>50</v>
      </c>
      <c r="L209">
        <f>I209-K209</f>
        <v>200</v>
      </c>
      <c r="M209" t="str">
        <f>IF(I209&lt;100,"small",IF(I209&lt;500,"medium","large"))</f>
        <v>medium</v>
      </c>
      <c r="N209">
        <f>IF(M209="small",1,0)</f>
        <v>0</v>
      </c>
      <c r="O209">
        <f>IF(N209="medium",1,0)</f>
        <v>0</v>
      </c>
      <c r="P209">
        <f>IF(O209="large",1,0)</f>
        <v>0</v>
      </c>
      <c r="Q209">
        <v>2013</v>
      </c>
      <c r="R209">
        <v>2</v>
      </c>
      <c r="S209" t="str">
        <f>IF(R209=1, "First-time", IF(R209&lt;=3, "Rising Star", IF(R209&lt;10, "Established", "Elites")))</f>
        <v>Rising Star</v>
      </c>
      <c r="T209">
        <f>IF(S209 = "First-time",1,0)</f>
        <v>0</v>
      </c>
      <c r="U209">
        <f>IF(S209 = "Rising Star",1,0)</f>
        <v>1</v>
      </c>
      <c r="V209">
        <f>IF(S209 = "Established",1,0)</f>
        <v>0</v>
      </c>
      <c r="W209">
        <f>IF(S209 = "Elites",1,0)</f>
        <v>0</v>
      </c>
      <c r="X209" t="s">
        <v>942</v>
      </c>
      <c r="Y209" t="str">
        <f>IF(X209="","-",TRIM(LEFT(X209,FIND(",",X209&amp;",")-1)))</f>
        <v>Omaha-Council Bluffs</v>
      </c>
      <c r="Z209" t="s">
        <v>943</v>
      </c>
      <c r="AA209" t="s">
        <v>30</v>
      </c>
    </row>
    <row r="210" spans="1:27" ht="14.4" x14ac:dyDescent="0.3">
      <c r="A210">
        <v>208</v>
      </c>
      <c r="B210" t="s">
        <v>16671</v>
      </c>
      <c r="C210" t="s">
        <v>16672</v>
      </c>
      <c r="D210" t="s">
        <v>16673</v>
      </c>
      <c r="E210" t="s">
        <v>1147</v>
      </c>
      <c r="F210" s="5">
        <f>_xlfn.TEXTBEFORE(E210, " ") * 1000000</f>
        <v>3900000</v>
      </c>
      <c r="G210">
        <v>1963.2293</v>
      </c>
      <c r="H210" t="s">
        <v>803</v>
      </c>
      <c r="I210">
        <v>23</v>
      </c>
      <c r="J210">
        <f>IF(I210="",0,I210)</f>
        <v>23</v>
      </c>
      <c r="K210">
        <v>5</v>
      </c>
      <c r="L210">
        <f>I210-K210</f>
        <v>18</v>
      </c>
      <c r="M210" t="str">
        <f>IF(I210&lt;100,"small",IF(I210&lt;500,"medium","large"))</f>
        <v>small</v>
      </c>
      <c r="N210">
        <f>IF(M210="small",1,0)</f>
        <v>1</v>
      </c>
      <c r="O210">
        <f>IF(N210="medium",1,0)</f>
        <v>0</v>
      </c>
      <c r="P210">
        <f>IF(O210="large",1,0)</f>
        <v>0</v>
      </c>
      <c r="Q210">
        <v>2014</v>
      </c>
      <c r="R210">
        <v>1</v>
      </c>
      <c r="S210" t="str">
        <f>IF(R210=1, "First-time", IF(R210&lt;=3, "Rising Star", IF(R210&lt;10, "Established", "Elites")))</f>
        <v>First-time</v>
      </c>
      <c r="T210">
        <f>IF(S210 = "First-time",1,0)</f>
        <v>1</v>
      </c>
      <c r="U210">
        <f>IF(S210 = "Rising Star",1,0)</f>
        <v>0</v>
      </c>
      <c r="V210">
        <f>IF(S210 = "Established",1,0)</f>
        <v>0</v>
      </c>
      <c r="W210">
        <f>IF(S210 = "Elites",1,0)</f>
        <v>0</v>
      </c>
      <c r="X210" t="s">
        <v>99</v>
      </c>
      <c r="Y210" t="str">
        <f>IF(X210="","-",TRIM(LEFT(X210,FIND(",",X210&amp;",")-1)))</f>
        <v>-</v>
      </c>
      <c r="Z210" t="s">
        <v>3655</v>
      </c>
      <c r="AA210" t="s">
        <v>10</v>
      </c>
    </row>
    <row r="211" spans="1:27" ht="14.4" x14ac:dyDescent="0.3">
      <c r="A211">
        <v>209</v>
      </c>
      <c r="B211" t="s">
        <v>11882</v>
      </c>
      <c r="C211" t="s">
        <v>11883</v>
      </c>
      <c r="D211" t="s">
        <v>11884</v>
      </c>
      <c r="E211" t="s">
        <v>3023</v>
      </c>
      <c r="F211" s="5">
        <f>_xlfn.TEXTBEFORE(E211, " ") * 1000000</f>
        <v>22300000</v>
      </c>
      <c r="G211">
        <v>1952.8258000000001</v>
      </c>
      <c r="H211" t="s">
        <v>803</v>
      </c>
      <c r="I211">
        <v>42</v>
      </c>
      <c r="J211">
        <f>IF(I211="",0,I211)</f>
        <v>42</v>
      </c>
      <c r="K211">
        <v>14</v>
      </c>
      <c r="L211">
        <f>I211-K211</f>
        <v>28</v>
      </c>
      <c r="M211" t="str">
        <f>IF(I211&lt;100,"small",IF(I211&lt;500,"medium","large"))</f>
        <v>small</v>
      </c>
      <c r="N211">
        <f>IF(M211="small",1,0)</f>
        <v>1</v>
      </c>
      <c r="O211">
        <f>IF(N211="medium",1,0)</f>
        <v>0</v>
      </c>
      <c r="P211">
        <f>IF(O211="large",1,0)</f>
        <v>0</v>
      </c>
      <c r="Q211">
        <v>2011</v>
      </c>
      <c r="R211">
        <v>1</v>
      </c>
      <c r="S211" t="str">
        <f>IF(R211=1, "First-time", IF(R211&lt;=3, "Rising Star", IF(R211&lt;10, "Established", "Elites")))</f>
        <v>First-time</v>
      </c>
      <c r="T211">
        <f>IF(S211 = "First-time",1,0)</f>
        <v>1</v>
      </c>
      <c r="U211">
        <f>IF(S211 = "Rising Star",1,0)</f>
        <v>0</v>
      </c>
      <c r="V211">
        <f>IF(S211 = "Established",1,0)</f>
        <v>0</v>
      </c>
      <c r="W211">
        <f>IF(S211 = "Elites",1,0)</f>
        <v>0</v>
      </c>
      <c r="X211" t="s">
        <v>99</v>
      </c>
      <c r="Y211" t="str">
        <f>IF(X211="","-",TRIM(LEFT(X211,FIND(",",X211&amp;",")-1)))</f>
        <v>-</v>
      </c>
      <c r="Z211" t="s">
        <v>8422</v>
      </c>
      <c r="AA211" t="s">
        <v>44</v>
      </c>
    </row>
    <row r="212" spans="1:27" ht="14.4" x14ac:dyDescent="0.3">
      <c r="A212">
        <v>210</v>
      </c>
      <c r="B212" t="s">
        <v>17468</v>
      </c>
      <c r="C212" t="s">
        <v>17469</v>
      </c>
      <c r="D212" t="s">
        <v>17470</v>
      </c>
      <c r="E212" t="s">
        <v>1329</v>
      </c>
      <c r="F212" s="5">
        <f>_xlfn.TEXTBEFORE(E212, " ") * 1000000</f>
        <v>3600000</v>
      </c>
      <c r="G212">
        <v>1944.0214000000001</v>
      </c>
      <c r="H212" t="s">
        <v>118</v>
      </c>
      <c r="I212">
        <v>28</v>
      </c>
      <c r="J212">
        <f>IF(I212="",0,I212)</f>
        <v>28</v>
      </c>
      <c r="K212">
        <v>4</v>
      </c>
      <c r="L212">
        <f>I212-K212</f>
        <v>24</v>
      </c>
      <c r="M212" t="str">
        <f>IF(I212&lt;100,"small",IF(I212&lt;500,"medium","large"))</f>
        <v>small</v>
      </c>
      <c r="N212">
        <f>IF(M212="small",1,0)</f>
        <v>1</v>
      </c>
      <c r="O212">
        <f>IF(N212="medium",1,0)</f>
        <v>0</v>
      </c>
      <c r="P212">
        <f>IF(O212="large",1,0)</f>
        <v>0</v>
      </c>
      <c r="Q212">
        <v>2015</v>
      </c>
      <c r="R212">
        <v>1</v>
      </c>
      <c r="S212" t="str">
        <f>IF(R212=1, "First-time", IF(R212&lt;=3, "Rising Star", IF(R212&lt;10, "Established", "Elites")))</f>
        <v>First-time</v>
      </c>
      <c r="T212">
        <f>IF(S212 = "First-time",1,0)</f>
        <v>1</v>
      </c>
      <c r="U212">
        <f>IF(S212 = "Rising Star",1,0)</f>
        <v>0</v>
      </c>
      <c r="V212">
        <f>IF(S212 = "Established",1,0)</f>
        <v>0</v>
      </c>
      <c r="W212">
        <f>IF(S212 = "Elites",1,0)</f>
        <v>0</v>
      </c>
      <c r="X212" t="s">
        <v>168</v>
      </c>
      <c r="Y212" t="str">
        <f>IF(X212="","-",TRIM(LEFT(X212,FIND(",",X212&amp;",")-1)))</f>
        <v>Kansas City</v>
      </c>
      <c r="Z212" t="s">
        <v>948</v>
      </c>
      <c r="AA212" t="s">
        <v>25</v>
      </c>
    </row>
    <row r="213" spans="1:27" ht="14.4" x14ac:dyDescent="0.3">
      <c r="A213">
        <v>211</v>
      </c>
      <c r="B213" t="s">
        <v>17198</v>
      </c>
      <c r="C213" t="s">
        <v>17199</v>
      </c>
      <c r="D213" t="s">
        <v>17200</v>
      </c>
      <c r="E213" t="s">
        <v>212</v>
      </c>
      <c r="F213" s="5">
        <f>_xlfn.TEXTBEFORE(E213, " ") * 1000000</f>
        <v>4400000</v>
      </c>
      <c r="G213">
        <v>1939.8376000000001</v>
      </c>
      <c r="H213" t="s">
        <v>445</v>
      </c>
      <c r="I213">
        <v>8</v>
      </c>
      <c r="J213">
        <f>IF(I213="",0,I213)</f>
        <v>8</v>
      </c>
      <c r="K213">
        <v>1</v>
      </c>
      <c r="L213">
        <f>I213-K213</f>
        <v>7</v>
      </c>
      <c r="M213" t="str">
        <f>IF(I213&lt;100,"small",IF(I213&lt;500,"medium","large"))</f>
        <v>small</v>
      </c>
      <c r="N213">
        <f>IF(M213="small",1,0)</f>
        <v>1</v>
      </c>
      <c r="O213">
        <f>IF(N213="medium",1,0)</f>
        <v>0</v>
      </c>
      <c r="P213">
        <f>IF(O213="large",1,0)</f>
        <v>0</v>
      </c>
      <c r="Q213">
        <v>2015</v>
      </c>
      <c r="R213">
        <v>1</v>
      </c>
      <c r="S213" t="str">
        <f>IF(R213=1, "First-time", IF(R213&lt;=3, "Rising Star", IF(R213&lt;10, "Established", "Elites")))</f>
        <v>First-time</v>
      </c>
      <c r="T213">
        <f>IF(S213 = "First-time",1,0)</f>
        <v>1</v>
      </c>
      <c r="U213">
        <f>IF(S213 = "Rising Star",1,0)</f>
        <v>0</v>
      </c>
      <c r="V213">
        <f>IF(S213 = "Established",1,0)</f>
        <v>0</v>
      </c>
      <c r="W213">
        <f>IF(S213 = "Elites",1,0)</f>
        <v>0</v>
      </c>
      <c r="X213" t="s">
        <v>99</v>
      </c>
      <c r="Y213" t="str">
        <f>IF(X213="","-",TRIM(LEFT(X213,FIND(",",X213&amp;",")-1)))</f>
        <v>-</v>
      </c>
      <c r="Z213" t="s">
        <v>7305</v>
      </c>
      <c r="AA213" t="s">
        <v>52</v>
      </c>
    </row>
    <row r="214" spans="1:27" ht="14.4" x14ac:dyDescent="0.3">
      <c r="A214">
        <v>212</v>
      </c>
      <c r="B214" t="s">
        <v>8524</v>
      </c>
      <c r="C214" t="s">
        <v>8525</v>
      </c>
      <c r="D214" t="s">
        <v>8526</v>
      </c>
      <c r="E214" t="s">
        <v>8527</v>
      </c>
      <c r="F214" s="5">
        <f>_xlfn.TEXTBEFORE(E214, " ") * 1000000</f>
        <v>61100000</v>
      </c>
      <c r="G214">
        <v>1938.0352</v>
      </c>
      <c r="H214" t="s">
        <v>353</v>
      </c>
      <c r="I214">
        <v>1246</v>
      </c>
      <c r="J214">
        <f>IF(I214="",0,I214)</f>
        <v>1246</v>
      </c>
      <c r="K214">
        <v>105</v>
      </c>
      <c r="L214">
        <f>I214-K214</f>
        <v>1141</v>
      </c>
      <c r="M214" t="str">
        <f>IF(I214&lt;100,"small",IF(I214&lt;500,"medium","large"))</f>
        <v>large</v>
      </c>
      <c r="N214">
        <f>IF(M214="small",1,0)</f>
        <v>0</v>
      </c>
      <c r="O214">
        <f>IF(N214="medium",1,0)</f>
        <v>0</v>
      </c>
      <c r="P214">
        <f>IF(O214="large",1,0)</f>
        <v>0</v>
      </c>
      <c r="Q214">
        <v>2008</v>
      </c>
      <c r="R214">
        <v>1</v>
      </c>
      <c r="S214" t="str">
        <f>IF(R214=1, "First-time", IF(R214&lt;=3, "Rising Star", IF(R214&lt;10, "Established", "Elites")))</f>
        <v>First-time</v>
      </c>
      <c r="T214">
        <f>IF(S214 = "First-time",1,0)</f>
        <v>1</v>
      </c>
      <c r="U214">
        <f>IF(S214 = "Rising Star",1,0)</f>
        <v>0</v>
      </c>
      <c r="V214">
        <f>IF(S214 = "Established",1,0)</f>
        <v>0</v>
      </c>
      <c r="W214">
        <f>IF(S214 = "Elites",1,0)</f>
        <v>0</v>
      </c>
      <c r="X214" t="s">
        <v>86</v>
      </c>
      <c r="Y214" t="str">
        <f>IF(X214="","-",TRIM(LEFT(X214,FIND(",",X214&amp;",")-1)))</f>
        <v>New York City</v>
      </c>
      <c r="Z214" t="s">
        <v>86</v>
      </c>
      <c r="AA214" t="s">
        <v>35</v>
      </c>
    </row>
    <row r="215" spans="1:27" ht="14.4" x14ac:dyDescent="0.3">
      <c r="A215">
        <v>213</v>
      </c>
      <c r="B215" t="s">
        <v>10254</v>
      </c>
      <c r="C215" t="s">
        <v>10255</v>
      </c>
      <c r="D215" t="s">
        <v>10256</v>
      </c>
      <c r="E215" t="s">
        <v>2766</v>
      </c>
      <c r="F215" s="5">
        <f>_xlfn.TEXTBEFORE(E215, " ") * 1000000</f>
        <v>2700000</v>
      </c>
      <c r="G215">
        <v>1924.2817</v>
      </c>
      <c r="H215" t="s">
        <v>111</v>
      </c>
      <c r="I215">
        <v>30</v>
      </c>
      <c r="J215">
        <f>IF(I215="",0,I215)</f>
        <v>30</v>
      </c>
      <c r="K215">
        <v>6</v>
      </c>
      <c r="L215">
        <f>I215-K215</f>
        <v>24</v>
      </c>
      <c r="M215" t="str">
        <f>IF(I215&lt;100,"small",IF(I215&lt;500,"medium","large"))</f>
        <v>small</v>
      </c>
      <c r="N215">
        <f>IF(M215="small",1,0)</f>
        <v>1</v>
      </c>
      <c r="O215">
        <f>IF(N215="medium",1,0)</f>
        <v>0</v>
      </c>
      <c r="P215">
        <f>IF(O215="large",1,0)</f>
        <v>0</v>
      </c>
      <c r="Q215">
        <v>2009</v>
      </c>
      <c r="R215">
        <v>2</v>
      </c>
      <c r="S215" t="str">
        <f>IF(R215=1, "First-time", IF(R215&lt;=3, "Rising Star", IF(R215&lt;10, "Established", "Elites")))</f>
        <v>Rising Star</v>
      </c>
      <c r="T215">
        <f>IF(S215 = "First-time",1,0)</f>
        <v>0</v>
      </c>
      <c r="U215">
        <f>IF(S215 = "Rising Star",1,0)</f>
        <v>1</v>
      </c>
      <c r="V215">
        <f>IF(S215 = "Established",1,0)</f>
        <v>0</v>
      </c>
      <c r="W215">
        <f>IF(S215 = "Elites",1,0)</f>
        <v>0</v>
      </c>
      <c r="X215" t="s">
        <v>1396</v>
      </c>
      <c r="Y215" t="str">
        <f>IF(X215="","-",TRIM(LEFT(X215,FIND(",",X215&amp;",")-1)))</f>
        <v>San Francisco</v>
      </c>
      <c r="Z215" t="s">
        <v>5916</v>
      </c>
      <c r="AA215" t="s">
        <v>5</v>
      </c>
    </row>
    <row r="216" spans="1:27" ht="14.4" x14ac:dyDescent="0.3">
      <c r="A216">
        <v>214</v>
      </c>
      <c r="B216" t="s">
        <v>16674</v>
      </c>
      <c r="C216" t="s">
        <v>16675</v>
      </c>
      <c r="D216" t="s">
        <v>16676</v>
      </c>
      <c r="E216" t="s">
        <v>330</v>
      </c>
      <c r="F216" s="5">
        <f>_xlfn.TEXTBEFORE(E216, " ") * 1000000</f>
        <v>4099999.9999999995</v>
      </c>
      <c r="G216">
        <v>1918.6756</v>
      </c>
      <c r="H216" t="s">
        <v>85</v>
      </c>
      <c r="I216">
        <v>14</v>
      </c>
      <c r="J216">
        <f>IF(I216="",0,I216)</f>
        <v>14</v>
      </c>
      <c r="K216">
        <v>2</v>
      </c>
      <c r="L216">
        <f>I216-K216</f>
        <v>12</v>
      </c>
      <c r="M216" t="str">
        <f>IF(I216&lt;100,"small",IF(I216&lt;500,"medium","large"))</f>
        <v>small</v>
      </c>
      <c r="N216">
        <f>IF(M216="small",1,0)</f>
        <v>1</v>
      </c>
      <c r="O216">
        <f>IF(N216="medium",1,0)</f>
        <v>0</v>
      </c>
      <c r="P216">
        <f>IF(O216="large",1,0)</f>
        <v>0</v>
      </c>
      <c r="Q216">
        <v>2014</v>
      </c>
      <c r="R216">
        <v>1</v>
      </c>
      <c r="S216" t="str">
        <f>IF(R216=1, "First-time", IF(R216&lt;=3, "Rising Star", IF(R216&lt;10, "Established", "Elites")))</f>
        <v>First-time</v>
      </c>
      <c r="T216">
        <f>IF(S216 = "First-time",1,0)</f>
        <v>1</v>
      </c>
      <c r="U216">
        <f>IF(S216 = "Rising Star",1,0)</f>
        <v>0</v>
      </c>
      <c r="V216">
        <f>IF(S216 = "Established",1,0)</f>
        <v>0</v>
      </c>
      <c r="W216">
        <f>IF(S216 = "Elites",1,0)</f>
        <v>0</v>
      </c>
      <c r="X216" t="s">
        <v>689</v>
      </c>
      <c r="Y216" t="str">
        <f>IF(X216="","-",TRIM(LEFT(X216,FIND(",",X216&amp;",")-1)))</f>
        <v>Miami</v>
      </c>
      <c r="Z216" t="s">
        <v>689</v>
      </c>
      <c r="AA216" t="s">
        <v>10</v>
      </c>
    </row>
    <row r="217" spans="1:27" ht="14.4" x14ac:dyDescent="0.3">
      <c r="A217">
        <v>215</v>
      </c>
      <c r="B217" t="s">
        <v>9722</v>
      </c>
      <c r="C217" t="s">
        <v>9723</v>
      </c>
      <c r="D217" t="s">
        <v>9724</v>
      </c>
      <c r="E217" t="s">
        <v>9725</v>
      </c>
      <c r="F217" s="5">
        <f>_xlfn.TEXTBEFORE(E217, " ") * 1000000</f>
        <v>161800000</v>
      </c>
      <c r="G217">
        <v>1917.0019</v>
      </c>
      <c r="H217" t="s">
        <v>1069</v>
      </c>
      <c r="I217">
        <v>1160</v>
      </c>
      <c r="J217">
        <f>IF(I217="",0,I217)</f>
        <v>1160</v>
      </c>
      <c r="K217">
        <v>40</v>
      </c>
      <c r="L217">
        <f>I217-K217</f>
        <v>1120</v>
      </c>
      <c r="M217" t="str">
        <f>IF(I217&lt;100,"small",IF(I217&lt;500,"medium","large"))</f>
        <v>large</v>
      </c>
      <c r="N217">
        <f>IF(M217="small",1,0)</f>
        <v>0</v>
      </c>
      <c r="O217">
        <f>IF(N217="medium",1,0)</f>
        <v>0</v>
      </c>
      <c r="P217">
        <f>IF(O217="large",1,0)</f>
        <v>0</v>
      </c>
      <c r="Q217">
        <v>2009</v>
      </c>
      <c r="R217">
        <v>4</v>
      </c>
      <c r="S217" t="str">
        <f>IF(R217=1, "First-time", IF(R217&lt;=3, "Rising Star", IF(R217&lt;10, "Established", "Elites")))</f>
        <v>Established</v>
      </c>
      <c r="T217">
        <f>IF(S217 = "First-time",1,0)</f>
        <v>0</v>
      </c>
      <c r="U217">
        <f>IF(S217 = "Rising Star",1,0)</f>
        <v>0</v>
      </c>
      <c r="V217">
        <f>IF(S217 = "Established",1,0)</f>
        <v>1</v>
      </c>
      <c r="W217">
        <f>IF(S217 = "Elites",1,0)</f>
        <v>0</v>
      </c>
      <c r="X217" t="s">
        <v>86</v>
      </c>
      <c r="Y217" t="str">
        <f>IF(X217="","-",TRIM(LEFT(X217,FIND(",",X217&amp;",")-1)))</f>
        <v>New York City</v>
      </c>
      <c r="Z217" t="s">
        <v>9726</v>
      </c>
      <c r="AA217" t="s">
        <v>32</v>
      </c>
    </row>
    <row r="218" spans="1:27" ht="14.4" x14ac:dyDescent="0.3">
      <c r="A218">
        <v>216</v>
      </c>
      <c r="B218" t="s">
        <v>12572</v>
      </c>
      <c r="C218" t="s">
        <v>12573</v>
      </c>
      <c r="D218" t="s">
        <v>12574</v>
      </c>
      <c r="E218" t="s">
        <v>9367</v>
      </c>
      <c r="F218" s="5">
        <f>_xlfn.TEXTBEFORE(E218, " ") * 1000000</f>
        <v>31500000</v>
      </c>
      <c r="G218">
        <v>1915.1007</v>
      </c>
      <c r="H218" t="s">
        <v>779</v>
      </c>
      <c r="I218">
        <v>54</v>
      </c>
      <c r="J218">
        <f>IF(I218="",0,I218)</f>
        <v>54</v>
      </c>
      <c r="K218">
        <v>21</v>
      </c>
      <c r="L218">
        <f>I218-K218</f>
        <v>33</v>
      </c>
      <c r="M218" t="str">
        <f>IF(I218&lt;100,"small",IF(I218&lt;500,"medium","large"))</f>
        <v>small</v>
      </c>
      <c r="N218">
        <f>IF(M218="small",1,0)</f>
        <v>1</v>
      </c>
      <c r="O218">
        <f>IF(N218="medium",1,0)</f>
        <v>0</v>
      </c>
      <c r="P218">
        <f>IF(O218="large",1,0)</f>
        <v>0</v>
      </c>
      <c r="Q218">
        <v>2011</v>
      </c>
      <c r="R218">
        <v>2</v>
      </c>
      <c r="S218" t="str">
        <f>IF(R218=1, "First-time", IF(R218&lt;=3, "Rising Star", IF(R218&lt;10, "Established", "Elites")))</f>
        <v>Rising Star</v>
      </c>
      <c r="T218">
        <f>IF(S218 = "First-time",1,0)</f>
        <v>0</v>
      </c>
      <c r="U218">
        <f>IF(S218 = "Rising Star",1,0)</f>
        <v>1</v>
      </c>
      <c r="V218">
        <f>IF(S218 = "Established",1,0)</f>
        <v>0</v>
      </c>
      <c r="W218">
        <f>IF(S218 = "Elites",1,0)</f>
        <v>0</v>
      </c>
      <c r="X218" t="s">
        <v>427</v>
      </c>
      <c r="Y218" t="str">
        <f>IF(X218="","-",TRIM(LEFT(X218,FIND(",",X218&amp;",")-1)))</f>
        <v>Washington</v>
      </c>
      <c r="Z218" t="s">
        <v>2498</v>
      </c>
      <c r="AA218" t="s">
        <v>8</v>
      </c>
    </row>
    <row r="219" spans="1:27" ht="14.4" x14ac:dyDescent="0.3">
      <c r="A219">
        <v>217</v>
      </c>
      <c r="B219" t="s">
        <v>16677</v>
      </c>
      <c r="C219" t="s">
        <v>16678</v>
      </c>
      <c r="D219" t="s">
        <v>16679</v>
      </c>
      <c r="E219" t="s">
        <v>1103</v>
      </c>
      <c r="F219" s="5">
        <f>_xlfn.TEXTBEFORE(E219, " ") * 1000000</f>
        <v>4500000</v>
      </c>
      <c r="G219">
        <v>1914.7356</v>
      </c>
      <c r="H219" t="s">
        <v>129</v>
      </c>
      <c r="I219">
        <v>75</v>
      </c>
      <c r="J219">
        <f>IF(I219="",0,I219)</f>
        <v>75</v>
      </c>
      <c r="K219">
        <v>5</v>
      </c>
      <c r="L219">
        <f>I219-K219</f>
        <v>70</v>
      </c>
      <c r="M219" t="str">
        <f>IF(I219&lt;100,"small",IF(I219&lt;500,"medium","large"))</f>
        <v>small</v>
      </c>
      <c r="N219">
        <f>IF(M219="small",1,0)</f>
        <v>1</v>
      </c>
      <c r="O219">
        <f>IF(N219="medium",1,0)</f>
        <v>0</v>
      </c>
      <c r="P219">
        <f>IF(O219="large",1,0)</f>
        <v>0</v>
      </c>
      <c r="Q219">
        <v>2014</v>
      </c>
      <c r="R219">
        <v>1</v>
      </c>
      <c r="S219" t="str">
        <f>IF(R219=1, "First-time", IF(R219&lt;=3, "Rising Star", IF(R219&lt;10, "Established", "Elites")))</f>
        <v>First-time</v>
      </c>
      <c r="T219">
        <f>IF(S219 = "First-time",1,0)</f>
        <v>1</v>
      </c>
      <c r="U219">
        <f>IF(S219 = "Rising Star",1,0)</f>
        <v>0</v>
      </c>
      <c r="V219">
        <f>IF(S219 = "Established",1,0)</f>
        <v>0</v>
      </c>
      <c r="W219">
        <f>IF(S219 = "Elites",1,0)</f>
        <v>0</v>
      </c>
      <c r="X219" t="s">
        <v>683</v>
      </c>
      <c r="Y219" t="str">
        <f>IF(X219="","-",TRIM(LEFT(X219,FIND(",",X219&amp;",")-1)))</f>
        <v>Orlando</v>
      </c>
      <c r="Z219" t="s">
        <v>1016</v>
      </c>
      <c r="AA219" t="s">
        <v>10</v>
      </c>
    </row>
    <row r="220" spans="1:27" ht="14.4" x14ac:dyDescent="0.3">
      <c r="A220">
        <v>218</v>
      </c>
      <c r="B220" t="s">
        <v>16902</v>
      </c>
      <c r="C220" t="s">
        <v>16903</v>
      </c>
      <c r="D220" t="s">
        <v>16904</v>
      </c>
      <c r="E220" t="s">
        <v>957</v>
      </c>
      <c r="F220" s="5">
        <f>_xlfn.TEXTBEFORE(E220, " ") * 1000000</f>
        <v>3500000</v>
      </c>
      <c r="G220">
        <v>1905.462</v>
      </c>
      <c r="H220" t="s">
        <v>433</v>
      </c>
      <c r="I220">
        <v>8</v>
      </c>
      <c r="J220">
        <f>IF(I220="",0,I220)</f>
        <v>8</v>
      </c>
      <c r="K220">
        <v>3</v>
      </c>
      <c r="L220">
        <f>I220-K220</f>
        <v>5</v>
      </c>
      <c r="M220" t="str">
        <f>IF(I220&lt;100,"small",IF(I220&lt;500,"medium","large"))</f>
        <v>small</v>
      </c>
      <c r="N220">
        <f>IF(M220="small",1,0)</f>
        <v>1</v>
      </c>
      <c r="O220">
        <f>IF(N220="medium",1,0)</f>
        <v>0</v>
      </c>
      <c r="P220">
        <f>IF(O220="large",1,0)</f>
        <v>0</v>
      </c>
      <c r="Q220">
        <v>2014</v>
      </c>
      <c r="R220">
        <v>1</v>
      </c>
      <c r="S220" t="str">
        <f>IF(R220=1, "First-time", IF(R220&lt;=3, "Rising Star", IF(R220&lt;10, "Established", "Elites")))</f>
        <v>First-time</v>
      </c>
      <c r="T220">
        <f>IF(S220 = "First-time",1,0)</f>
        <v>1</v>
      </c>
      <c r="U220">
        <f>IF(S220 = "Rising Star",1,0)</f>
        <v>0</v>
      </c>
      <c r="V220">
        <f>IF(S220 = "Established",1,0)</f>
        <v>0</v>
      </c>
      <c r="W220">
        <f>IF(S220 = "Elites",1,0)</f>
        <v>0</v>
      </c>
      <c r="X220" t="s">
        <v>1307</v>
      </c>
      <c r="Y220" t="str">
        <f>IF(X220="","-",TRIM(LEFT(X220,FIND(",",X220&amp;",")-1)))</f>
        <v>Inland Empire</v>
      </c>
      <c r="Z220" t="s">
        <v>16905</v>
      </c>
      <c r="AA220" t="s">
        <v>5</v>
      </c>
    </row>
    <row r="221" spans="1:27" ht="14.4" x14ac:dyDescent="0.3">
      <c r="A221">
        <v>219</v>
      </c>
      <c r="B221" t="s">
        <v>3690</v>
      </c>
      <c r="C221" t="s">
        <v>3691</v>
      </c>
      <c r="D221" t="s">
        <v>3692</v>
      </c>
      <c r="E221" t="s">
        <v>3067</v>
      </c>
      <c r="F221" s="5">
        <f>_xlfn.TEXTBEFORE(E221, " ") * 1000000</f>
        <v>18700000</v>
      </c>
      <c r="G221">
        <v>1901.165</v>
      </c>
      <c r="H221" t="s">
        <v>761</v>
      </c>
      <c r="I221">
        <v>11</v>
      </c>
      <c r="J221">
        <f>IF(I221="",0,I221)</f>
        <v>11</v>
      </c>
      <c r="K221">
        <v>4</v>
      </c>
      <c r="L221">
        <f>I221-K221</f>
        <v>7</v>
      </c>
      <c r="M221" t="str">
        <f>IF(I221&lt;100,"small",IF(I221&lt;500,"medium","large"))</f>
        <v>small</v>
      </c>
      <c r="N221">
        <f>IF(M221="small",1,0)</f>
        <v>1</v>
      </c>
      <c r="O221">
        <f>IF(N221="medium",1,0)</f>
        <v>0</v>
      </c>
      <c r="P221">
        <f>IF(O221="large",1,0)</f>
        <v>0</v>
      </c>
      <c r="Q221">
        <v>2000</v>
      </c>
      <c r="R221">
        <v>1</v>
      </c>
      <c r="S221" t="str">
        <f>IF(R221=1, "First-time", IF(R221&lt;=3, "Rising Star", IF(R221&lt;10, "Established", "Elites")))</f>
        <v>First-time</v>
      </c>
      <c r="T221">
        <f>IF(S221 = "First-time",1,0)</f>
        <v>1</v>
      </c>
      <c r="U221">
        <f>IF(S221 = "Rising Star",1,0)</f>
        <v>0</v>
      </c>
      <c r="V221">
        <f>IF(S221 = "Established",1,0)</f>
        <v>0</v>
      </c>
      <c r="W221">
        <f>IF(S221 = "Elites",1,0)</f>
        <v>0</v>
      </c>
      <c r="X221" t="s">
        <v>325</v>
      </c>
      <c r="Y221" t="str">
        <f>IF(X221="","-",TRIM(LEFT(X221,FIND(",",X221&amp;",")-1)))</f>
        <v>Los Angeles</v>
      </c>
      <c r="Z221" t="s">
        <v>3693</v>
      </c>
      <c r="AA221" t="s">
        <v>5</v>
      </c>
    </row>
    <row r="222" spans="1:27" ht="14.4" x14ac:dyDescent="0.3">
      <c r="A222">
        <v>220</v>
      </c>
      <c r="B222" t="s">
        <v>14446</v>
      </c>
      <c r="C222" t="s">
        <v>14447</v>
      </c>
      <c r="D222" t="s">
        <v>14448</v>
      </c>
      <c r="E222" t="s">
        <v>2062</v>
      </c>
      <c r="F222" s="5">
        <f>_xlfn.TEXTBEFORE(E222, " ") * 1000000</f>
        <v>6100000</v>
      </c>
      <c r="G222">
        <v>1882.7744</v>
      </c>
      <c r="H222" t="s">
        <v>160</v>
      </c>
      <c r="I222">
        <v>5</v>
      </c>
      <c r="J222">
        <f>IF(I222="",0,I222)</f>
        <v>5</v>
      </c>
      <c r="K222">
        <v>2</v>
      </c>
      <c r="L222">
        <f>I222-K222</f>
        <v>3</v>
      </c>
      <c r="M222" t="str">
        <f>IF(I222&lt;100,"small",IF(I222&lt;500,"medium","large"))</f>
        <v>small</v>
      </c>
      <c r="N222">
        <f>IF(M222="small",1,0)</f>
        <v>1</v>
      </c>
      <c r="O222">
        <f>IF(N222="medium",1,0)</f>
        <v>0</v>
      </c>
      <c r="P222">
        <f>IF(O222="large",1,0)</f>
        <v>0</v>
      </c>
      <c r="Q222">
        <v>2013</v>
      </c>
      <c r="R222">
        <v>1</v>
      </c>
      <c r="S222" t="str">
        <f>IF(R222=1, "First-time", IF(R222&lt;=3, "Rising Star", IF(R222&lt;10, "Established", "Elites")))</f>
        <v>First-time</v>
      </c>
      <c r="T222">
        <f>IF(S222 = "First-time",1,0)</f>
        <v>1</v>
      </c>
      <c r="U222">
        <f>IF(S222 = "Rising Star",1,0)</f>
        <v>0</v>
      </c>
      <c r="V222">
        <f>IF(S222 = "Established",1,0)</f>
        <v>0</v>
      </c>
      <c r="W222">
        <f>IF(S222 = "Elites",1,0)</f>
        <v>0</v>
      </c>
      <c r="X222" t="s">
        <v>4323</v>
      </c>
      <c r="Y222" t="str">
        <f>IF(X222="","-",TRIM(LEFT(X222,FIND(",",X222&amp;",")-1)))</f>
        <v>San Antonio</v>
      </c>
      <c r="Z222" t="s">
        <v>14449</v>
      </c>
      <c r="AA222" t="s">
        <v>45</v>
      </c>
    </row>
    <row r="223" spans="1:27" ht="14.4" x14ac:dyDescent="0.3">
      <c r="A223">
        <v>221</v>
      </c>
      <c r="B223" t="s">
        <v>10968</v>
      </c>
      <c r="C223" t="s">
        <v>10969</v>
      </c>
      <c r="D223" t="s">
        <v>10970</v>
      </c>
      <c r="E223" t="s">
        <v>3006</v>
      </c>
      <c r="F223" s="5">
        <f>_xlfn.TEXTBEFORE(E223, " ") * 1000000</f>
        <v>10000000</v>
      </c>
      <c r="G223">
        <v>1882.0256999999999</v>
      </c>
      <c r="H223" t="s">
        <v>779</v>
      </c>
      <c r="I223">
        <v>90</v>
      </c>
      <c r="J223">
        <f>IF(I223="",0,I223)</f>
        <v>90</v>
      </c>
      <c r="K223">
        <v>2</v>
      </c>
      <c r="L223">
        <f>I223-K223</f>
        <v>88</v>
      </c>
      <c r="M223" t="str">
        <f>IF(I223&lt;100,"small",IF(I223&lt;500,"medium","large"))</f>
        <v>small</v>
      </c>
      <c r="N223">
        <f>IF(M223="small",1,0)</f>
        <v>1</v>
      </c>
      <c r="O223">
        <f>IF(N223="medium",1,0)</f>
        <v>0</v>
      </c>
      <c r="P223">
        <f>IF(O223="large",1,0)</f>
        <v>0</v>
      </c>
      <c r="Q223">
        <v>2010</v>
      </c>
      <c r="R223">
        <v>3</v>
      </c>
      <c r="S223" t="str">
        <f>IF(R223=1, "First-time", IF(R223&lt;=3, "Rising Star", IF(R223&lt;10, "Established", "Elites")))</f>
        <v>Rising Star</v>
      </c>
      <c r="T223">
        <f>IF(S223 = "First-time",1,0)</f>
        <v>0</v>
      </c>
      <c r="U223">
        <f>IF(S223 = "Rising Star",1,0)</f>
        <v>1</v>
      </c>
      <c r="V223">
        <f>IF(S223 = "Established",1,0)</f>
        <v>0</v>
      </c>
      <c r="W223">
        <f>IF(S223 = "Elites",1,0)</f>
        <v>0</v>
      </c>
      <c r="X223" t="s">
        <v>99</v>
      </c>
      <c r="Y223" t="str">
        <f>IF(X223="","-",TRIM(LEFT(X223,FIND(",",X223&amp;",")-1)))</f>
        <v>-</v>
      </c>
      <c r="Z223" t="s">
        <v>1383</v>
      </c>
      <c r="AA223" t="s">
        <v>28</v>
      </c>
    </row>
    <row r="224" spans="1:27" ht="14.4" x14ac:dyDescent="0.3">
      <c r="A224">
        <v>222</v>
      </c>
      <c r="B224" t="s">
        <v>17399</v>
      </c>
      <c r="C224" t="s">
        <v>17400</v>
      </c>
      <c r="D224" t="s">
        <v>17401</v>
      </c>
      <c r="E224" t="s">
        <v>2766</v>
      </c>
      <c r="F224" s="5">
        <f>_xlfn.TEXTBEFORE(E224, " ") * 1000000</f>
        <v>2700000</v>
      </c>
      <c r="G224">
        <v>1877.5153</v>
      </c>
      <c r="H224" t="s">
        <v>803</v>
      </c>
      <c r="I224">
        <v>11</v>
      </c>
      <c r="J224">
        <f>IF(I224="",0,I224)</f>
        <v>11</v>
      </c>
      <c r="K224">
        <v>5</v>
      </c>
      <c r="L224">
        <f>I224-K224</f>
        <v>6</v>
      </c>
      <c r="M224" t="str">
        <f>IF(I224&lt;100,"small",IF(I224&lt;500,"medium","large"))</f>
        <v>small</v>
      </c>
      <c r="N224">
        <f>IF(M224="small",1,0)</f>
        <v>1</v>
      </c>
      <c r="O224">
        <f>IF(N224="medium",1,0)</f>
        <v>0</v>
      </c>
      <c r="P224">
        <f>IF(O224="large",1,0)</f>
        <v>0</v>
      </c>
      <c r="Q224">
        <v>2015</v>
      </c>
      <c r="R224">
        <v>1</v>
      </c>
      <c r="S224" t="str">
        <f>IF(R224=1, "First-time", IF(R224&lt;=3, "Rising Star", IF(R224&lt;10, "Established", "Elites")))</f>
        <v>First-time</v>
      </c>
      <c r="T224">
        <f>IF(S224 = "First-time",1,0)</f>
        <v>1</v>
      </c>
      <c r="U224">
        <f>IF(S224 = "Rising Star",1,0)</f>
        <v>0</v>
      </c>
      <c r="V224">
        <f>IF(S224 = "Established",1,0)</f>
        <v>0</v>
      </c>
      <c r="W224">
        <f>IF(S224 = "Elites",1,0)</f>
        <v>0</v>
      </c>
      <c r="X224" t="s">
        <v>86</v>
      </c>
      <c r="Y224" t="str">
        <f>IF(X224="","-",TRIM(LEFT(X224,FIND(",",X224&amp;",")-1)))</f>
        <v>New York City</v>
      </c>
      <c r="Z224" t="s">
        <v>543</v>
      </c>
      <c r="AA224" t="s">
        <v>35</v>
      </c>
    </row>
    <row r="225" spans="1:27" ht="14.4" x14ac:dyDescent="0.3">
      <c r="A225">
        <v>223</v>
      </c>
      <c r="B225" t="s">
        <v>17437</v>
      </c>
      <c r="C225" t="s">
        <v>17438</v>
      </c>
      <c r="D225" t="s">
        <v>17439</v>
      </c>
      <c r="E225" t="s">
        <v>2889</v>
      </c>
      <c r="F225" s="5">
        <f>_xlfn.TEXTBEFORE(E225, " ") * 1000000</f>
        <v>7700000</v>
      </c>
      <c r="G225">
        <v>1851.6306</v>
      </c>
      <c r="H225" t="s">
        <v>779</v>
      </c>
      <c r="I225">
        <v>45</v>
      </c>
      <c r="J225">
        <f>IF(I225="",0,I225)</f>
        <v>45</v>
      </c>
      <c r="K225">
        <v>7</v>
      </c>
      <c r="L225">
        <f>I225-K225</f>
        <v>38</v>
      </c>
      <c r="M225" t="str">
        <f>IF(I225&lt;100,"small",IF(I225&lt;500,"medium","large"))</f>
        <v>small</v>
      </c>
      <c r="N225">
        <f>IF(M225="small",1,0)</f>
        <v>1</v>
      </c>
      <c r="O225">
        <f>IF(N225="medium",1,0)</f>
        <v>0</v>
      </c>
      <c r="P225">
        <f>IF(O225="large",1,0)</f>
        <v>0</v>
      </c>
      <c r="Q225">
        <v>2015</v>
      </c>
      <c r="R225">
        <v>1</v>
      </c>
      <c r="S225" t="str">
        <f>IF(R225=1, "First-time", IF(R225&lt;=3, "Rising Star", IF(R225&lt;10, "Established", "Elites")))</f>
        <v>First-time</v>
      </c>
      <c r="T225">
        <f>IF(S225 = "First-time",1,0)</f>
        <v>1</v>
      </c>
      <c r="U225">
        <f>IF(S225 = "Rising Star",1,0)</f>
        <v>0</v>
      </c>
      <c r="V225">
        <f>IF(S225 = "Established",1,0)</f>
        <v>0</v>
      </c>
      <c r="W225">
        <f>IF(S225 = "Elites",1,0)</f>
        <v>0</v>
      </c>
      <c r="X225" t="s">
        <v>86</v>
      </c>
      <c r="Y225" t="str">
        <f>IF(X225="","-",TRIM(LEFT(X225,FIND(",",X225&amp;",")-1)))</f>
        <v>New York City</v>
      </c>
      <c r="Z225" t="s">
        <v>16274</v>
      </c>
      <c r="AA225" t="s">
        <v>32</v>
      </c>
    </row>
    <row r="226" spans="1:27" ht="14.4" x14ac:dyDescent="0.3">
      <c r="A226">
        <v>224</v>
      </c>
      <c r="B226" t="s">
        <v>16906</v>
      </c>
      <c r="C226" t="s">
        <v>16907</v>
      </c>
      <c r="D226" t="s">
        <v>16908</v>
      </c>
      <c r="E226" t="s">
        <v>1103</v>
      </c>
      <c r="F226" s="5">
        <f>_xlfn.TEXTBEFORE(E226, " ") * 1000000</f>
        <v>4500000</v>
      </c>
      <c r="G226">
        <v>1843.5572</v>
      </c>
      <c r="H226" t="s">
        <v>140</v>
      </c>
      <c r="I226">
        <v>15</v>
      </c>
      <c r="J226">
        <f>IF(I226="",0,I226)</f>
        <v>15</v>
      </c>
      <c r="K226">
        <v>3</v>
      </c>
      <c r="L226">
        <f>I226-K226</f>
        <v>12</v>
      </c>
      <c r="M226" t="str">
        <f>IF(I226&lt;100,"small",IF(I226&lt;500,"medium","large"))</f>
        <v>small</v>
      </c>
      <c r="N226">
        <f>IF(M226="small",1,0)</f>
        <v>1</v>
      </c>
      <c r="O226">
        <f>IF(N226="medium",1,0)</f>
        <v>0</v>
      </c>
      <c r="P226">
        <f>IF(O226="large",1,0)</f>
        <v>0</v>
      </c>
      <c r="Q226">
        <v>2014</v>
      </c>
      <c r="R226">
        <v>1</v>
      </c>
      <c r="S226" t="str">
        <f>IF(R226=1, "First-time", IF(R226&lt;=3, "Rising Star", IF(R226&lt;10, "Established", "Elites")))</f>
        <v>First-time</v>
      </c>
      <c r="T226">
        <f>IF(S226 = "First-time",1,0)</f>
        <v>1</v>
      </c>
      <c r="U226">
        <f>IF(S226 = "Rising Star",1,0)</f>
        <v>0</v>
      </c>
      <c r="V226">
        <f>IF(S226 = "Established",1,0)</f>
        <v>0</v>
      </c>
      <c r="W226">
        <f>IF(S226 = "Elites",1,0)</f>
        <v>0</v>
      </c>
      <c r="X226" t="s">
        <v>1396</v>
      </c>
      <c r="Y226" t="str">
        <f>IF(X226="","-",TRIM(LEFT(X226,FIND(",",X226&amp;",")-1)))</f>
        <v>San Francisco</v>
      </c>
      <c r="Z226" t="s">
        <v>3002</v>
      </c>
      <c r="AA226" t="s">
        <v>5</v>
      </c>
    </row>
    <row r="227" spans="1:27" ht="14.4" x14ac:dyDescent="0.3">
      <c r="A227">
        <v>225</v>
      </c>
      <c r="B227" t="s">
        <v>14687</v>
      </c>
      <c r="C227" t="s">
        <v>14688</v>
      </c>
      <c r="D227" t="s">
        <v>14689</v>
      </c>
      <c r="E227" t="s">
        <v>3689</v>
      </c>
      <c r="F227" s="5">
        <f>_xlfn.TEXTBEFORE(E227, " ") * 1000000</f>
        <v>8199999.9999999991</v>
      </c>
      <c r="G227">
        <v>1838.3239000000001</v>
      </c>
      <c r="H227" t="s">
        <v>1069</v>
      </c>
      <c r="I227">
        <v>25</v>
      </c>
      <c r="J227">
        <f>IF(I227="",0,I227)</f>
        <v>25</v>
      </c>
      <c r="K227">
        <v>7</v>
      </c>
      <c r="L227">
        <f>I227-K227</f>
        <v>18</v>
      </c>
      <c r="M227" t="str">
        <f>IF(I227&lt;100,"small",IF(I227&lt;500,"medium","large"))</f>
        <v>small</v>
      </c>
      <c r="N227">
        <f>IF(M227="small",1,0)</f>
        <v>1</v>
      </c>
      <c r="O227">
        <f>IF(N227="medium",1,0)</f>
        <v>0</v>
      </c>
      <c r="P227">
        <f>IF(O227="large",1,0)</f>
        <v>0</v>
      </c>
      <c r="Q227">
        <v>2013</v>
      </c>
      <c r="R227">
        <v>1</v>
      </c>
      <c r="S227" t="str">
        <f>IF(R227=1, "First-time", IF(R227&lt;=3, "Rising Star", IF(R227&lt;10, "Established", "Elites")))</f>
        <v>First-time</v>
      </c>
      <c r="T227">
        <f>IF(S227 = "First-time",1,0)</f>
        <v>1</v>
      </c>
      <c r="U227">
        <f>IF(S227 = "Rising Star",1,0)</f>
        <v>0</v>
      </c>
      <c r="V227">
        <f>IF(S227 = "Established",1,0)</f>
        <v>0</v>
      </c>
      <c r="W227">
        <f>IF(S227 = "Elites",1,0)</f>
        <v>0</v>
      </c>
      <c r="X227" t="s">
        <v>86</v>
      </c>
      <c r="Y227" t="str">
        <f>IF(X227="","-",TRIM(LEFT(X227,FIND(",",X227&amp;",")-1)))</f>
        <v>New York City</v>
      </c>
      <c r="Z227" t="s">
        <v>13379</v>
      </c>
      <c r="AA227" t="s">
        <v>35</v>
      </c>
    </row>
    <row r="228" spans="1:27" ht="14.4" x14ac:dyDescent="0.3">
      <c r="A228">
        <v>226</v>
      </c>
      <c r="B228" t="s">
        <v>12922</v>
      </c>
      <c r="C228" t="s">
        <v>12923</v>
      </c>
      <c r="D228" t="s">
        <v>12924</v>
      </c>
      <c r="E228" t="s">
        <v>552</v>
      </c>
      <c r="F228" s="5">
        <f>_xlfn.TEXTBEFORE(E228, " ") * 1000000</f>
        <v>6600000</v>
      </c>
      <c r="G228">
        <v>1820.7809999999999</v>
      </c>
      <c r="H228" t="s">
        <v>751</v>
      </c>
      <c r="I228">
        <v>15</v>
      </c>
      <c r="J228">
        <f>IF(I228="",0,I228)</f>
        <v>15</v>
      </c>
      <c r="K228">
        <v>3</v>
      </c>
      <c r="L228">
        <f>I228-K228</f>
        <v>12</v>
      </c>
      <c r="M228" t="str">
        <f>IF(I228&lt;100,"small",IF(I228&lt;500,"medium","large"))</f>
        <v>small</v>
      </c>
      <c r="N228">
        <f>IF(M228="small",1,0)</f>
        <v>1</v>
      </c>
      <c r="O228">
        <f>IF(N228="medium",1,0)</f>
        <v>0</v>
      </c>
      <c r="P228">
        <f>IF(O228="large",1,0)</f>
        <v>0</v>
      </c>
      <c r="Q228">
        <v>2012</v>
      </c>
      <c r="R228">
        <v>2</v>
      </c>
      <c r="S228" t="str">
        <f>IF(R228=1, "First-time", IF(R228&lt;=3, "Rising Star", IF(R228&lt;10, "Established", "Elites")))</f>
        <v>Rising Star</v>
      </c>
      <c r="T228">
        <f>IF(S228 = "First-time",1,0)</f>
        <v>0</v>
      </c>
      <c r="U228">
        <f>IF(S228 = "Rising Star",1,0)</f>
        <v>1</v>
      </c>
      <c r="V228">
        <f>IF(S228 = "Established",1,0)</f>
        <v>0</v>
      </c>
      <c r="W228">
        <f>IF(S228 = "Elites",1,0)</f>
        <v>0</v>
      </c>
      <c r="X228" t="s">
        <v>154</v>
      </c>
      <c r="Y228" t="str">
        <f>IF(X228="","-",TRIM(LEFT(X228,FIND(",",X228&amp;",")-1)))</f>
        <v>Virginia Beach</v>
      </c>
      <c r="Z228" t="s">
        <v>154</v>
      </c>
      <c r="AA228" t="s">
        <v>47</v>
      </c>
    </row>
    <row r="229" spans="1:27" ht="14.4" x14ac:dyDescent="0.3">
      <c r="A229">
        <v>227</v>
      </c>
      <c r="B229" t="s">
        <v>16680</v>
      </c>
      <c r="C229" t="s">
        <v>16681</v>
      </c>
      <c r="D229" t="s">
        <v>16682</v>
      </c>
      <c r="E229" t="s">
        <v>179</v>
      </c>
      <c r="F229" s="5">
        <f>_xlfn.TEXTBEFORE(E229, " ") * 1000000</f>
        <v>10700000</v>
      </c>
      <c r="G229">
        <v>1813.5417</v>
      </c>
      <c r="H229" t="s">
        <v>353</v>
      </c>
      <c r="I229">
        <v>4</v>
      </c>
      <c r="J229">
        <f>IF(I229="",0,I229)</f>
        <v>4</v>
      </c>
      <c r="K229">
        <v>2</v>
      </c>
      <c r="L229">
        <f>I229-K229</f>
        <v>2</v>
      </c>
      <c r="M229" t="str">
        <f>IF(I229&lt;100,"small",IF(I229&lt;500,"medium","large"))</f>
        <v>small</v>
      </c>
      <c r="N229">
        <f>IF(M229="small",1,0)</f>
        <v>1</v>
      </c>
      <c r="O229">
        <f>IF(N229="medium",1,0)</f>
        <v>0</v>
      </c>
      <c r="P229">
        <f>IF(O229="large",1,0)</f>
        <v>0</v>
      </c>
      <c r="Q229">
        <v>2014</v>
      </c>
      <c r="R229">
        <v>1</v>
      </c>
      <c r="S229" t="str">
        <f>IF(R229=1, "First-time", IF(R229&lt;=3, "Rising Star", IF(R229&lt;10, "Established", "Elites")))</f>
        <v>First-time</v>
      </c>
      <c r="T229">
        <f>IF(S229 = "First-time",1,0)</f>
        <v>1</v>
      </c>
      <c r="U229">
        <f>IF(S229 = "Rising Star",1,0)</f>
        <v>0</v>
      </c>
      <c r="V229">
        <f>IF(S229 = "Established",1,0)</f>
        <v>0</v>
      </c>
      <c r="W229">
        <f>IF(S229 = "Elites",1,0)</f>
        <v>0</v>
      </c>
      <c r="X229" t="s">
        <v>683</v>
      </c>
      <c r="Y229" t="str">
        <f>IF(X229="","-",TRIM(LEFT(X229,FIND(",",X229&amp;",")-1)))</f>
        <v>Orlando</v>
      </c>
      <c r="Z229" t="s">
        <v>1016</v>
      </c>
      <c r="AA229" t="s">
        <v>10</v>
      </c>
    </row>
    <row r="230" spans="1:27" ht="14.4" x14ac:dyDescent="0.3">
      <c r="A230">
        <v>228</v>
      </c>
      <c r="B230" t="s">
        <v>16606</v>
      </c>
      <c r="C230" t="s">
        <v>16607</v>
      </c>
      <c r="D230" t="s">
        <v>16608</v>
      </c>
      <c r="E230" t="s">
        <v>992</v>
      </c>
      <c r="F230" s="5">
        <f>_xlfn.TEXTBEFORE(E230, " ") * 1000000</f>
        <v>7200000</v>
      </c>
      <c r="G230">
        <v>1808.729</v>
      </c>
      <c r="H230" t="s">
        <v>1750</v>
      </c>
      <c r="I230">
        <v>40</v>
      </c>
      <c r="J230">
        <f>IF(I230="",0,I230)</f>
        <v>40</v>
      </c>
      <c r="K230">
        <v>8</v>
      </c>
      <c r="L230">
        <f>I230-K230</f>
        <v>32</v>
      </c>
      <c r="M230" t="str">
        <f>IF(I230&lt;100,"small",IF(I230&lt;500,"medium","large"))</f>
        <v>small</v>
      </c>
      <c r="N230">
        <f>IF(M230="small",1,0)</f>
        <v>1</v>
      </c>
      <c r="O230">
        <f>IF(N230="medium",1,0)</f>
        <v>0</v>
      </c>
      <c r="P230">
        <f>IF(O230="large",1,0)</f>
        <v>0</v>
      </c>
      <c r="Q230">
        <v>2014</v>
      </c>
      <c r="R230">
        <v>2</v>
      </c>
      <c r="S230" t="str">
        <f>IF(R230=1, "First-time", IF(R230&lt;=3, "Rising Star", IF(R230&lt;10, "Established", "Elites")))</f>
        <v>Rising Star</v>
      </c>
      <c r="T230">
        <f>IF(S230 = "First-time",1,0)</f>
        <v>0</v>
      </c>
      <c r="U230">
        <f>IF(S230 = "Rising Star",1,0)</f>
        <v>1</v>
      </c>
      <c r="V230">
        <f>IF(S230 = "Established",1,0)</f>
        <v>0</v>
      </c>
      <c r="W230">
        <f>IF(S230 = "Elites",1,0)</f>
        <v>0</v>
      </c>
      <c r="X230" t="s">
        <v>242</v>
      </c>
      <c r="Y230" t="str">
        <f>IF(X230="","-",TRIM(LEFT(X230,FIND(",",X230&amp;",")-1)))</f>
        <v>Atlanta</v>
      </c>
      <c r="Z230" t="s">
        <v>1693</v>
      </c>
      <c r="AA230" t="s">
        <v>11</v>
      </c>
    </row>
    <row r="231" spans="1:27" ht="14.4" x14ac:dyDescent="0.3">
      <c r="A231">
        <v>229</v>
      </c>
      <c r="B231" t="s">
        <v>13487</v>
      </c>
      <c r="C231" t="s">
        <v>13488</v>
      </c>
      <c r="D231" t="s">
        <v>13489</v>
      </c>
      <c r="E231" t="s">
        <v>1405</v>
      </c>
      <c r="F231" s="5">
        <f>_xlfn.TEXTBEFORE(E231, " ") * 1000000</f>
        <v>2600000</v>
      </c>
      <c r="G231">
        <v>1802.2541000000001</v>
      </c>
      <c r="H231" t="s">
        <v>118</v>
      </c>
      <c r="I231">
        <v>5</v>
      </c>
      <c r="J231">
        <f>IF(I231="",0,I231)</f>
        <v>5</v>
      </c>
      <c r="K231">
        <v>1</v>
      </c>
      <c r="L231">
        <f>I231-K231</f>
        <v>4</v>
      </c>
      <c r="M231" t="str">
        <f>IF(I231&lt;100,"small",IF(I231&lt;500,"medium","large"))</f>
        <v>small</v>
      </c>
      <c r="N231">
        <f>IF(M231="small",1,0)</f>
        <v>1</v>
      </c>
      <c r="O231">
        <f>IF(N231="medium",1,0)</f>
        <v>0</v>
      </c>
      <c r="P231">
        <f>IF(O231="large",1,0)</f>
        <v>0</v>
      </c>
      <c r="Q231">
        <v>2012</v>
      </c>
      <c r="R231">
        <v>1</v>
      </c>
      <c r="S231" t="str">
        <f>IF(R231=1, "First-time", IF(R231&lt;=3, "Rising Star", IF(R231&lt;10, "Established", "Elites")))</f>
        <v>First-time</v>
      </c>
      <c r="T231">
        <f>IF(S231 = "First-time",1,0)</f>
        <v>1</v>
      </c>
      <c r="U231">
        <f>IF(S231 = "Rising Star",1,0)</f>
        <v>0</v>
      </c>
      <c r="V231">
        <f>IF(S231 = "Established",1,0)</f>
        <v>0</v>
      </c>
      <c r="W231">
        <f>IF(S231 = "Elites",1,0)</f>
        <v>0</v>
      </c>
      <c r="X231" t="s">
        <v>168</v>
      </c>
      <c r="Y231" t="str">
        <f>IF(X231="","-",TRIM(LEFT(X231,FIND(",",X231&amp;",")-1)))</f>
        <v>Kansas City</v>
      </c>
      <c r="Z231" t="s">
        <v>106</v>
      </c>
      <c r="AA231" t="s">
        <v>25</v>
      </c>
    </row>
    <row r="232" spans="1:27" ht="14.4" x14ac:dyDescent="0.3">
      <c r="A232">
        <v>230</v>
      </c>
      <c r="B232" t="s">
        <v>17489</v>
      </c>
      <c r="C232" t="s">
        <v>17490</v>
      </c>
      <c r="D232" t="s">
        <v>17491</v>
      </c>
      <c r="E232" t="s">
        <v>1246</v>
      </c>
      <c r="F232" s="5">
        <f>_xlfn.TEXTBEFORE(E232, " ") * 1000000</f>
        <v>2900000</v>
      </c>
      <c r="G232">
        <v>1797.1431</v>
      </c>
      <c r="H232" t="s">
        <v>353</v>
      </c>
      <c r="I232">
        <v>33</v>
      </c>
      <c r="J232">
        <f>IF(I232="",0,I232)</f>
        <v>33</v>
      </c>
      <c r="K232">
        <v>3</v>
      </c>
      <c r="L232">
        <f>I232-K232</f>
        <v>30</v>
      </c>
      <c r="M232" t="str">
        <f>IF(I232&lt;100,"small",IF(I232&lt;500,"medium","large"))</f>
        <v>small</v>
      </c>
      <c r="N232">
        <f>IF(M232="small",1,0)</f>
        <v>1</v>
      </c>
      <c r="O232">
        <f>IF(N232="medium",1,0)</f>
        <v>0</v>
      </c>
      <c r="P232">
        <f>IF(O232="large",1,0)</f>
        <v>0</v>
      </c>
      <c r="Q232">
        <v>2015</v>
      </c>
      <c r="R232">
        <v>1</v>
      </c>
      <c r="S232" t="str">
        <f>IF(R232=1, "First-time", IF(R232&lt;=3, "Rising Star", IF(R232&lt;10, "Established", "Elites")))</f>
        <v>First-time</v>
      </c>
      <c r="T232">
        <f>IF(S232 = "First-time",1,0)</f>
        <v>1</v>
      </c>
      <c r="U232">
        <f>IF(S232 = "Rising Star",1,0)</f>
        <v>0</v>
      </c>
      <c r="V232">
        <f>IF(S232 = "Established",1,0)</f>
        <v>0</v>
      </c>
      <c r="W232">
        <f>IF(S232 = "Elites",1,0)</f>
        <v>0</v>
      </c>
      <c r="X232" t="s">
        <v>427</v>
      </c>
      <c r="Y232" t="str">
        <f>IF(X232="","-",TRIM(LEFT(X232,FIND(",",X232&amp;",")-1)))</f>
        <v>Washington</v>
      </c>
      <c r="Z232" t="s">
        <v>3215</v>
      </c>
      <c r="AA232" t="s">
        <v>21</v>
      </c>
    </row>
    <row r="233" spans="1:27" ht="14.4" x14ac:dyDescent="0.3">
      <c r="A233">
        <v>231</v>
      </c>
      <c r="B233" t="s">
        <v>13682</v>
      </c>
      <c r="C233" t="s">
        <v>13683</v>
      </c>
      <c r="D233" t="s">
        <v>13684</v>
      </c>
      <c r="E233" t="s">
        <v>987</v>
      </c>
      <c r="F233" s="5">
        <f>_xlfn.TEXTBEFORE(E233, " ") * 1000000</f>
        <v>46200000</v>
      </c>
      <c r="G233">
        <v>1797.0416</v>
      </c>
      <c r="H233" t="s">
        <v>445</v>
      </c>
      <c r="I233">
        <v>79</v>
      </c>
      <c r="J233">
        <f>IF(I233="",0,I233)</f>
        <v>79</v>
      </c>
      <c r="K233">
        <v>22</v>
      </c>
      <c r="L233">
        <f>I233-K233</f>
        <v>57</v>
      </c>
      <c r="M233" t="str">
        <f>IF(I233&lt;100,"small",IF(I233&lt;500,"medium","large"))</f>
        <v>small</v>
      </c>
      <c r="N233">
        <f>IF(M233="small",1,0)</f>
        <v>1</v>
      </c>
      <c r="O233">
        <f>IF(N233="medium",1,0)</f>
        <v>0</v>
      </c>
      <c r="P233">
        <f>IF(O233="large",1,0)</f>
        <v>0</v>
      </c>
      <c r="Q233">
        <v>2012</v>
      </c>
      <c r="R233">
        <v>2</v>
      </c>
      <c r="S233" t="str">
        <f>IF(R233=1, "First-time", IF(R233&lt;=3, "Rising Star", IF(R233&lt;10, "Established", "Elites")))</f>
        <v>Rising Star</v>
      </c>
      <c r="T233">
        <f>IF(S233 = "First-time",1,0)</f>
        <v>0</v>
      </c>
      <c r="U233">
        <f>IF(S233 = "Rising Star",1,0)</f>
        <v>1</v>
      </c>
      <c r="V233">
        <f>IF(S233 = "Established",1,0)</f>
        <v>0</v>
      </c>
      <c r="W233">
        <f>IF(S233 = "Elites",1,0)</f>
        <v>0</v>
      </c>
      <c r="X233" t="s">
        <v>271</v>
      </c>
      <c r="Y233" t="str">
        <f>IF(X233="","-",TRIM(LEFT(X233,FIND(",",X233&amp;",")-1)))</f>
        <v>Chicago</v>
      </c>
      <c r="Z233" t="s">
        <v>271</v>
      </c>
      <c r="AA233" t="s">
        <v>15</v>
      </c>
    </row>
    <row r="234" spans="1:27" ht="14.4" x14ac:dyDescent="0.3">
      <c r="A234">
        <v>232</v>
      </c>
      <c r="B234" t="s">
        <v>17671</v>
      </c>
      <c r="C234" t="s">
        <v>17672</v>
      </c>
      <c r="D234" t="s">
        <v>17673</v>
      </c>
      <c r="E234" t="s">
        <v>6065</v>
      </c>
      <c r="F234" s="5">
        <f>_xlfn.TEXTBEFORE(E234, " ") * 1000000</f>
        <v>120500000</v>
      </c>
      <c r="G234">
        <v>1795.6922</v>
      </c>
      <c r="H234" t="s">
        <v>153</v>
      </c>
      <c r="I234">
        <v>22</v>
      </c>
      <c r="J234">
        <f>IF(I234="",0,I234)</f>
        <v>22</v>
      </c>
      <c r="K234">
        <v>2</v>
      </c>
      <c r="L234">
        <f>I234-K234</f>
        <v>20</v>
      </c>
      <c r="M234" t="str">
        <f>IF(I234&lt;100,"small",IF(I234&lt;500,"medium","large"))</f>
        <v>small</v>
      </c>
      <c r="N234">
        <f>IF(M234="small",1,0)</f>
        <v>1</v>
      </c>
      <c r="O234">
        <f>IF(N234="medium",1,0)</f>
        <v>0</v>
      </c>
      <c r="P234">
        <f>IF(O234="large",1,0)</f>
        <v>0</v>
      </c>
      <c r="Q234">
        <v>2015</v>
      </c>
      <c r="R234">
        <v>1</v>
      </c>
      <c r="S234" t="str">
        <f>IF(R234=1, "First-time", IF(R234&lt;=3, "Rising Star", IF(R234&lt;10, "Established", "Elites")))</f>
        <v>First-time</v>
      </c>
      <c r="T234">
        <f>IF(S234 = "First-time",1,0)</f>
        <v>1</v>
      </c>
      <c r="U234">
        <f>IF(S234 = "Rising Star",1,0)</f>
        <v>0</v>
      </c>
      <c r="V234">
        <f>IF(S234 = "Established",1,0)</f>
        <v>0</v>
      </c>
      <c r="W234">
        <f>IF(S234 = "Elites",1,0)</f>
        <v>0</v>
      </c>
      <c r="X234" t="s">
        <v>99</v>
      </c>
      <c r="Y234" t="str">
        <f>IF(X234="","-",TRIM(LEFT(X234,FIND(",",X234&amp;",")-1)))</f>
        <v>-</v>
      </c>
      <c r="Z234" t="s">
        <v>738</v>
      </c>
      <c r="AA234" t="s">
        <v>5</v>
      </c>
    </row>
    <row r="235" spans="1:27" ht="14.4" x14ac:dyDescent="0.3">
      <c r="A235">
        <v>233</v>
      </c>
      <c r="B235" t="s">
        <v>13983</v>
      </c>
      <c r="C235" t="s">
        <v>13984</v>
      </c>
      <c r="D235" t="s">
        <v>13985</v>
      </c>
      <c r="E235" t="s">
        <v>2898</v>
      </c>
      <c r="F235" s="5">
        <f>_xlfn.TEXTBEFORE(E235, " ") * 1000000</f>
        <v>4700000</v>
      </c>
      <c r="G235">
        <v>1792.335</v>
      </c>
      <c r="H235" t="s">
        <v>779</v>
      </c>
      <c r="I235">
        <v>30</v>
      </c>
      <c r="J235">
        <f>IF(I235="",0,I235)</f>
        <v>30</v>
      </c>
      <c r="K235">
        <v>11</v>
      </c>
      <c r="L235">
        <f>I235-K235</f>
        <v>19</v>
      </c>
      <c r="M235" t="str">
        <f>IF(I235&lt;100,"small",IF(I235&lt;500,"medium","large"))</f>
        <v>small</v>
      </c>
      <c r="N235">
        <f>IF(M235="small",1,0)</f>
        <v>1</v>
      </c>
      <c r="O235">
        <f>IF(N235="medium",1,0)</f>
        <v>0</v>
      </c>
      <c r="P235">
        <f>IF(O235="large",1,0)</f>
        <v>0</v>
      </c>
      <c r="Q235">
        <v>2012</v>
      </c>
      <c r="R235">
        <v>1</v>
      </c>
      <c r="S235" t="str">
        <f>IF(R235=1, "First-time", IF(R235&lt;=3, "Rising Star", IF(R235&lt;10, "Established", "Elites")))</f>
        <v>First-time</v>
      </c>
      <c r="T235">
        <f>IF(S235 = "First-time",1,0)</f>
        <v>1</v>
      </c>
      <c r="U235">
        <f>IF(S235 = "Rising Star",1,0)</f>
        <v>0</v>
      </c>
      <c r="V235">
        <f>IF(S235 = "Established",1,0)</f>
        <v>0</v>
      </c>
      <c r="W235">
        <f>IF(S235 = "Elites",1,0)</f>
        <v>0</v>
      </c>
      <c r="X235" t="s">
        <v>1396</v>
      </c>
      <c r="Y235" t="str">
        <f>IF(X235="","-",TRIM(LEFT(X235,FIND(",",X235&amp;",")-1)))</f>
        <v>San Francisco</v>
      </c>
      <c r="Z235" t="s">
        <v>3002</v>
      </c>
      <c r="AA235" t="s">
        <v>5</v>
      </c>
    </row>
    <row r="236" spans="1:27" ht="14.4" x14ac:dyDescent="0.3">
      <c r="A236">
        <v>234</v>
      </c>
      <c r="B236" t="s">
        <v>17279</v>
      </c>
      <c r="C236" t="s">
        <v>17280</v>
      </c>
      <c r="D236" t="s">
        <v>17281</v>
      </c>
      <c r="E236" t="s">
        <v>1360</v>
      </c>
      <c r="F236" s="5">
        <f>_xlfn.TEXTBEFORE(E236, " ") * 1000000</f>
        <v>12000000</v>
      </c>
      <c r="G236">
        <v>1790.0996</v>
      </c>
      <c r="H236" t="s">
        <v>761</v>
      </c>
      <c r="I236">
        <v>44</v>
      </c>
      <c r="J236">
        <f>IF(I236="",0,I236)</f>
        <v>44</v>
      </c>
      <c r="K236">
        <v>5</v>
      </c>
      <c r="L236">
        <f>I236-K236</f>
        <v>39</v>
      </c>
      <c r="M236" t="str">
        <f>IF(I236&lt;100,"small",IF(I236&lt;500,"medium","large"))</f>
        <v>small</v>
      </c>
      <c r="N236">
        <f>IF(M236="small",1,0)</f>
        <v>1</v>
      </c>
      <c r="O236">
        <f>IF(N236="medium",1,0)</f>
        <v>0</v>
      </c>
      <c r="P236">
        <f>IF(O236="large",1,0)</f>
        <v>0</v>
      </c>
      <c r="Q236">
        <v>2015</v>
      </c>
      <c r="R236">
        <v>1</v>
      </c>
      <c r="S236" t="str">
        <f>IF(R236=1, "First-time", IF(R236&lt;=3, "Rising Star", IF(R236&lt;10, "Established", "Elites")))</f>
        <v>First-time</v>
      </c>
      <c r="T236">
        <f>IF(S236 = "First-time",1,0)</f>
        <v>1</v>
      </c>
      <c r="U236">
        <f>IF(S236 = "Rising Star",1,0)</f>
        <v>0</v>
      </c>
      <c r="V236">
        <f>IF(S236 = "Established",1,0)</f>
        <v>0</v>
      </c>
      <c r="W236">
        <f>IF(S236 = "Elites",1,0)</f>
        <v>0</v>
      </c>
      <c r="X236" t="s">
        <v>838</v>
      </c>
      <c r="Y236" t="str">
        <f>IF(X236="","-",TRIM(LEFT(X236,FIND(",",X236&amp;",")-1)))</f>
        <v>Austin</v>
      </c>
      <c r="Z236" t="s">
        <v>8307</v>
      </c>
      <c r="AA236" t="s">
        <v>45</v>
      </c>
    </row>
    <row r="237" spans="1:27" ht="14.4" x14ac:dyDescent="0.3">
      <c r="A237">
        <v>235</v>
      </c>
      <c r="B237" t="s">
        <v>16909</v>
      </c>
      <c r="C237" t="s">
        <v>16910</v>
      </c>
      <c r="D237" t="s">
        <v>16911</v>
      </c>
      <c r="E237" t="s">
        <v>1192</v>
      </c>
      <c r="F237" s="5">
        <f>_xlfn.TEXTBEFORE(E237, " ") * 1000000</f>
        <v>2300000</v>
      </c>
      <c r="G237">
        <v>1789.8022000000001</v>
      </c>
      <c r="H237" t="s">
        <v>472</v>
      </c>
      <c r="I237">
        <v>3</v>
      </c>
      <c r="J237">
        <f>IF(I237="",0,I237)</f>
        <v>3</v>
      </c>
      <c r="K237">
        <v>1</v>
      </c>
      <c r="L237">
        <f>I237-K237</f>
        <v>2</v>
      </c>
      <c r="M237" t="str">
        <f>IF(I237&lt;100,"small",IF(I237&lt;500,"medium","large"))</f>
        <v>small</v>
      </c>
      <c r="N237">
        <f>IF(M237="small",1,0)</f>
        <v>1</v>
      </c>
      <c r="O237">
        <f>IF(N237="medium",1,0)</f>
        <v>0</v>
      </c>
      <c r="P237">
        <f>IF(O237="large",1,0)</f>
        <v>0</v>
      </c>
      <c r="Q237">
        <v>2014</v>
      </c>
      <c r="R237">
        <v>1</v>
      </c>
      <c r="S237" t="str">
        <f>IF(R237=1, "First-time", IF(R237&lt;=3, "Rising Star", IF(R237&lt;10, "Established", "Elites")))</f>
        <v>First-time</v>
      </c>
      <c r="T237">
        <f>IF(S237 = "First-time",1,0)</f>
        <v>1</v>
      </c>
      <c r="U237">
        <f>IF(S237 = "Rising Star",1,0)</f>
        <v>0</v>
      </c>
      <c r="V237">
        <f>IF(S237 = "Established",1,0)</f>
        <v>0</v>
      </c>
      <c r="W237">
        <f>IF(S237 = "Elites",1,0)</f>
        <v>0</v>
      </c>
      <c r="X237" t="s">
        <v>325</v>
      </c>
      <c r="Y237" t="str">
        <f>IF(X237="","-",TRIM(LEFT(X237,FIND(",",X237&amp;",")-1)))</f>
        <v>Los Angeles</v>
      </c>
      <c r="Z237" t="s">
        <v>325</v>
      </c>
      <c r="AA237" t="s">
        <v>5</v>
      </c>
    </row>
    <row r="238" spans="1:27" ht="14.4" x14ac:dyDescent="0.3">
      <c r="A238">
        <v>236</v>
      </c>
      <c r="B238" t="s">
        <v>16912</v>
      </c>
      <c r="C238" t="s">
        <v>16913</v>
      </c>
      <c r="D238" t="s">
        <v>16914</v>
      </c>
      <c r="E238" t="s">
        <v>2403</v>
      </c>
      <c r="F238" s="5">
        <f>_xlfn.TEXTBEFORE(E238, " ") * 1000000</f>
        <v>4300000</v>
      </c>
      <c r="G238">
        <v>1786.4145000000001</v>
      </c>
      <c r="H238" t="s">
        <v>353</v>
      </c>
      <c r="I238">
        <v>19</v>
      </c>
      <c r="J238">
        <f>IF(I238="",0,I238)</f>
        <v>19</v>
      </c>
      <c r="K238">
        <v>10</v>
      </c>
      <c r="L238">
        <f>I238-K238</f>
        <v>9</v>
      </c>
      <c r="M238" t="str">
        <f>IF(I238&lt;100,"small",IF(I238&lt;500,"medium","large"))</f>
        <v>small</v>
      </c>
      <c r="N238">
        <f>IF(M238="small",1,0)</f>
        <v>1</v>
      </c>
      <c r="O238">
        <f>IF(N238="medium",1,0)</f>
        <v>0</v>
      </c>
      <c r="P238">
        <f>IF(O238="large",1,0)</f>
        <v>0</v>
      </c>
      <c r="Q238">
        <v>2014</v>
      </c>
      <c r="R238">
        <v>1</v>
      </c>
      <c r="S238" t="str">
        <f>IF(R238=1, "First-time", IF(R238&lt;=3, "Rising Star", IF(R238&lt;10, "Established", "Elites")))</f>
        <v>First-time</v>
      </c>
      <c r="T238">
        <f>IF(S238 = "First-time",1,0)</f>
        <v>1</v>
      </c>
      <c r="U238">
        <f>IF(S238 = "Rising Star",1,0)</f>
        <v>0</v>
      </c>
      <c r="V238">
        <f>IF(S238 = "Established",1,0)</f>
        <v>0</v>
      </c>
      <c r="W238">
        <f>IF(S238 = "Elites",1,0)</f>
        <v>0</v>
      </c>
      <c r="X238" t="s">
        <v>342</v>
      </c>
      <c r="Y238" t="str">
        <f>IF(X238="","-",TRIM(LEFT(X238,FIND(",",X238&amp;",")-1)))</f>
        <v>San Diego</v>
      </c>
      <c r="Z238" t="s">
        <v>10332</v>
      </c>
      <c r="AA238" t="s">
        <v>5</v>
      </c>
    </row>
    <row r="239" spans="1:27" ht="14.4" x14ac:dyDescent="0.3">
      <c r="A239">
        <v>237</v>
      </c>
      <c r="B239" t="s">
        <v>7764</v>
      </c>
      <c r="C239" t="s">
        <v>7765</v>
      </c>
      <c r="D239" t="s">
        <v>7766</v>
      </c>
      <c r="E239" t="s">
        <v>1680</v>
      </c>
      <c r="F239" s="5">
        <f>_xlfn.TEXTBEFORE(E239, " ") * 1000000</f>
        <v>11100000</v>
      </c>
      <c r="G239">
        <v>1781.0661</v>
      </c>
      <c r="H239" t="s">
        <v>751</v>
      </c>
      <c r="I239">
        <v>152</v>
      </c>
      <c r="J239">
        <f>IF(I239="",0,I239)</f>
        <v>152</v>
      </c>
      <c r="K239">
        <v>11</v>
      </c>
      <c r="L239">
        <f>I239-K239</f>
        <v>141</v>
      </c>
      <c r="M239" t="str">
        <f>IF(I239&lt;100,"small",IF(I239&lt;500,"medium","large"))</f>
        <v>medium</v>
      </c>
      <c r="N239">
        <f>IF(M239="small",1,0)</f>
        <v>0</v>
      </c>
      <c r="O239">
        <f>IF(N239="medium",1,0)</f>
        <v>0</v>
      </c>
      <c r="P239">
        <f>IF(O239="large",1,0)</f>
        <v>0</v>
      </c>
      <c r="Q239">
        <v>2007</v>
      </c>
      <c r="R239">
        <v>1</v>
      </c>
      <c r="S239" t="str">
        <f>IF(R239=1, "First-time", IF(R239&lt;=3, "Rising Star", IF(R239&lt;10, "Established", "Elites")))</f>
        <v>First-time</v>
      </c>
      <c r="T239">
        <f>IF(S239 = "First-time",1,0)</f>
        <v>1</v>
      </c>
      <c r="U239">
        <f>IF(S239 = "Rising Star",1,0)</f>
        <v>0</v>
      </c>
      <c r="V239">
        <f>IF(S239 = "Established",1,0)</f>
        <v>0</v>
      </c>
      <c r="W239">
        <f>IF(S239 = "Elites",1,0)</f>
        <v>0</v>
      </c>
      <c r="X239" t="s">
        <v>427</v>
      </c>
      <c r="Y239" t="str">
        <f>IF(X239="","-",TRIM(LEFT(X239,FIND(",",X239&amp;",")-1)))</f>
        <v>Washington</v>
      </c>
      <c r="Z239" t="s">
        <v>7767</v>
      </c>
      <c r="AA239" t="s">
        <v>21</v>
      </c>
    </row>
    <row r="240" spans="1:27" ht="14.4" x14ac:dyDescent="0.3">
      <c r="A240">
        <v>238</v>
      </c>
      <c r="B240" t="s">
        <v>16915</v>
      </c>
      <c r="C240" t="s">
        <v>16916</v>
      </c>
      <c r="D240" t="s">
        <v>16917</v>
      </c>
      <c r="E240" t="s">
        <v>1329</v>
      </c>
      <c r="F240" s="5">
        <f>_xlfn.TEXTBEFORE(E240, " ") * 1000000</f>
        <v>3600000</v>
      </c>
      <c r="G240">
        <v>1775.3905</v>
      </c>
      <c r="H240" t="s">
        <v>779</v>
      </c>
      <c r="I240">
        <v>25</v>
      </c>
      <c r="J240">
        <f>IF(I240="",0,I240)</f>
        <v>25</v>
      </c>
      <c r="K240">
        <v>3</v>
      </c>
      <c r="L240">
        <f>I240-K240</f>
        <v>22</v>
      </c>
      <c r="M240" t="str">
        <f>IF(I240&lt;100,"small",IF(I240&lt;500,"medium","large"))</f>
        <v>small</v>
      </c>
      <c r="N240">
        <f>IF(M240="small",1,0)</f>
        <v>1</v>
      </c>
      <c r="O240">
        <f>IF(N240="medium",1,0)</f>
        <v>0</v>
      </c>
      <c r="P240">
        <f>IF(O240="large",1,0)</f>
        <v>0</v>
      </c>
      <c r="Q240">
        <v>2014</v>
      </c>
      <c r="R240">
        <v>1</v>
      </c>
      <c r="S240" t="str">
        <f>IF(R240=1, "First-time", IF(R240&lt;=3, "Rising Star", IF(R240&lt;10, "Established", "Elites")))</f>
        <v>First-time</v>
      </c>
      <c r="T240">
        <f>IF(S240 = "First-time",1,0)</f>
        <v>1</v>
      </c>
      <c r="U240">
        <f>IF(S240 = "Rising Star",1,0)</f>
        <v>0</v>
      </c>
      <c r="V240">
        <f>IF(S240 = "Established",1,0)</f>
        <v>0</v>
      </c>
      <c r="W240">
        <f>IF(S240 = "Elites",1,0)</f>
        <v>0</v>
      </c>
      <c r="X240" t="s">
        <v>99</v>
      </c>
      <c r="Y240" t="str">
        <f>IF(X240="","-",TRIM(LEFT(X240,FIND(",",X240&amp;",")-1)))</f>
        <v>-</v>
      </c>
      <c r="Z240" t="s">
        <v>16918</v>
      </c>
      <c r="AA240" t="s">
        <v>5</v>
      </c>
    </row>
    <row r="241" spans="1:27" ht="14.4" x14ac:dyDescent="0.3">
      <c r="A241">
        <v>239</v>
      </c>
      <c r="B241" t="s">
        <v>14646</v>
      </c>
      <c r="C241" t="s">
        <v>14647</v>
      </c>
      <c r="D241" t="s">
        <v>14648</v>
      </c>
      <c r="E241" t="s">
        <v>490</v>
      </c>
      <c r="F241" s="5">
        <f>_xlfn.TEXTBEFORE(E241, " ") * 1000000</f>
        <v>7300000</v>
      </c>
      <c r="G241">
        <v>1765.6791000000001</v>
      </c>
      <c r="H241" t="s">
        <v>105</v>
      </c>
      <c r="I241">
        <v>6</v>
      </c>
      <c r="J241">
        <f>IF(I241="",0,I241)</f>
        <v>6</v>
      </c>
      <c r="K241">
        <v>2</v>
      </c>
      <c r="L241">
        <f>I241-K241</f>
        <v>4</v>
      </c>
      <c r="M241" t="str">
        <f>IF(I241&lt;100,"small",IF(I241&lt;500,"medium","large"))</f>
        <v>small</v>
      </c>
      <c r="N241">
        <f>IF(M241="small",1,0)</f>
        <v>1</v>
      </c>
      <c r="O241">
        <f>IF(N241="medium",1,0)</f>
        <v>0</v>
      </c>
      <c r="P241">
        <f>IF(O241="large",1,0)</f>
        <v>0</v>
      </c>
      <c r="Q241">
        <v>2013</v>
      </c>
      <c r="R241">
        <v>1</v>
      </c>
      <c r="S241" t="str">
        <f>IF(R241=1, "First-time", IF(R241&lt;=3, "Rising Star", IF(R241&lt;10, "Established", "Elites")))</f>
        <v>First-time</v>
      </c>
      <c r="T241">
        <f>IF(S241 = "First-time",1,0)</f>
        <v>1</v>
      </c>
      <c r="U241">
        <f>IF(S241 = "Rising Star",1,0)</f>
        <v>0</v>
      </c>
      <c r="V241">
        <f>IF(S241 = "Established",1,0)</f>
        <v>0</v>
      </c>
      <c r="W241">
        <f>IF(S241 = "Elites",1,0)</f>
        <v>0</v>
      </c>
      <c r="X241" t="s">
        <v>332</v>
      </c>
      <c r="Y241" t="str">
        <f>IF(X241="","-",TRIM(LEFT(X241,FIND(",",X241&amp;",")-1)))</f>
        <v>Columbus</v>
      </c>
      <c r="Z241" t="s">
        <v>461</v>
      </c>
      <c r="AA241" t="s">
        <v>36</v>
      </c>
    </row>
    <row r="242" spans="1:27" ht="14.4" x14ac:dyDescent="0.3">
      <c r="A242">
        <v>240</v>
      </c>
      <c r="B242" t="s">
        <v>14450</v>
      </c>
      <c r="C242" t="s">
        <v>14451</v>
      </c>
      <c r="D242" t="s">
        <v>14452</v>
      </c>
      <c r="E242" t="s">
        <v>3113</v>
      </c>
      <c r="F242" s="5">
        <f>_xlfn.TEXTBEFORE(E242, " ") * 1000000</f>
        <v>6300000</v>
      </c>
      <c r="G242">
        <v>1763.0807</v>
      </c>
      <c r="H242" t="s">
        <v>174</v>
      </c>
      <c r="I242">
        <v>60</v>
      </c>
      <c r="J242">
        <f>IF(I242="",0,I242)</f>
        <v>60</v>
      </c>
      <c r="K242">
        <v>10</v>
      </c>
      <c r="L242">
        <f>I242-K242</f>
        <v>50</v>
      </c>
      <c r="M242" t="str">
        <f>IF(I242&lt;100,"small",IF(I242&lt;500,"medium","large"))</f>
        <v>small</v>
      </c>
      <c r="N242">
        <f>IF(M242="small",1,0)</f>
        <v>1</v>
      </c>
      <c r="O242">
        <f>IF(N242="medium",1,0)</f>
        <v>0</v>
      </c>
      <c r="P242">
        <f>IF(O242="large",1,0)</f>
        <v>0</v>
      </c>
      <c r="Q242">
        <v>2013</v>
      </c>
      <c r="R242">
        <v>1</v>
      </c>
      <c r="S242" t="str">
        <f>IF(R242=1, "First-time", IF(R242&lt;=3, "Rising Star", IF(R242&lt;10, "Established", "Elites")))</f>
        <v>First-time</v>
      </c>
      <c r="T242">
        <f>IF(S242 = "First-time",1,0)</f>
        <v>1</v>
      </c>
      <c r="U242">
        <f>IF(S242 = "Rising Star",1,0)</f>
        <v>0</v>
      </c>
      <c r="V242">
        <f>IF(S242 = "Established",1,0)</f>
        <v>0</v>
      </c>
      <c r="W242">
        <f>IF(S242 = "Elites",1,0)</f>
        <v>0</v>
      </c>
      <c r="X242" t="s">
        <v>232</v>
      </c>
      <c r="Y242" t="str">
        <f>IF(X242="","-",TRIM(LEFT(X242,FIND(",",X242&amp;",")-1)))</f>
        <v>Houston</v>
      </c>
      <c r="Z242" t="s">
        <v>232</v>
      </c>
      <c r="AA242" t="s">
        <v>45</v>
      </c>
    </row>
    <row r="243" spans="1:27" ht="14.4" x14ac:dyDescent="0.3">
      <c r="A243">
        <v>241</v>
      </c>
      <c r="B243" t="s">
        <v>17348</v>
      </c>
      <c r="C243" t="s">
        <v>17349</v>
      </c>
      <c r="D243" t="s">
        <v>17350</v>
      </c>
      <c r="E243" t="s">
        <v>217</v>
      </c>
      <c r="F243" s="5">
        <f>_xlfn.TEXTBEFORE(E243, " ") * 1000000</f>
        <v>3300000</v>
      </c>
      <c r="G243">
        <v>1759.1475</v>
      </c>
      <c r="H243" t="s">
        <v>118</v>
      </c>
      <c r="I243">
        <v>5</v>
      </c>
      <c r="J243">
        <f>IF(I243="",0,I243)</f>
        <v>5</v>
      </c>
      <c r="K243">
        <v>2</v>
      </c>
      <c r="L243">
        <f>I243-K243</f>
        <v>3</v>
      </c>
      <c r="M243" t="str">
        <f>IF(I243&lt;100,"small",IF(I243&lt;500,"medium","large"))</f>
        <v>small</v>
      </c>
      <c r="N243">
        <f>IF(M243="small",1,0)</f>
        <v>1</v>
      </c>
      <c r="O243">
        <f>IF(N243="medium",1,0)</f>
        <v>0</v>
      </c>
      <c r="P243">
        <f>IF(O243="large",1,0)</f>
        <v>0</v>
      </c>
      <c r="Q243">
        <v>2015</v>
      </c>
      <c r="R243">
        <v>1</v>
      </c>
      <c r="S243" t="str">
        <f>IF(R243=1, "First-time", IF(R243&lt;=3, "Rising Star", IF(R243&lt;10, "Established", "Elites")))</f>
        <v>First-time</v>
      </c>
      <c r="T243">
        <f>IF(S243 = "First-time",1,0)</f>
        <v>1</v>
      </c>
      <c r="U243">
        <f>IF(S243 = "Rising Star",1,0)</f>
        <v>0</v>
      </c>
      <c r="V243">
        <f>IF(S243 = "Established",1,0)</f>
        <v>0</v>
      </c>
      <c r="W243">
        <f>IF(S243 = "Elites",1,0)</f>
        <v>0</v>
      </c>
      <c r="X243" t="s">
        <v>1247</v>
      </c>
      <c r="Y243" t="str">
        <f>IF(X243="","-",TRIM(LEFT(X243,FIND(",",X243&amp;",")-1)))</f>
        <v>Lancaster</v>
      </c>
      <c r="Z243" t="s">
        <v>1248</v>
      </c>
      <c r="AA243" t="s">
        <v>39</v>
      </c>
    </row>
    <row r="244" spans="1:27" ht="14.4" x14ac:dyDescent="0.3">
      <c r="A244">
        <v>242</v>
      </c>
      <c r="B244" t="s">
        <v>14862</v>
      </c>
      <c r="C244" t="s">
        <v>14863</v>
      </c>
      <c r="D244" t="s">
        <v>14864</v>
      </c>
      <c r="E244" t="s">
        <v>352</v>
      </c>
      <c r="F244" s="5">
        <f>_xlfn.TEXTBEFORE(E244, " ") * 1000000</f>
        <v>2100000</v>
      </c>
      <c r="G244">
        <v>1738.1728000000001</v>
      </c>
      <c r="H244" t="s">
        <v>353</v>
      </c>
      <c r="I244">
        <v>12</v>
      </c>
      <c r="J244">
        <f>IF(I244="",0,I244)</f>
        <v>12</v>
      </c>
      <c r="K244">
        <v>2</v>
      </c>
      <c r="L244">
        <f>I244-K244</f>
        <v>10</v>
      </c>
      <c r="M244" t="str">
        <f>IF(I244&lt;100,"small",IF(I244&lt;500,"medium","large"))</f>
        <v>small</v>
      </c>
      <c r="N244">
        <f>IF(M244="small",1,0)</f>
        <v>1</v>
      </c>
      <c r="O244">
        <f>IF(N244="medium",1,0)</f>
        <v>0</v>
      </c>
      <c r="P244">
        <f>IF(O244="large",1,0)</f>
        <v>0</v>
      </c>
      <c r="Q244">
        <v>2013</v>
      </c>
      <c r="R244">
        <v>1</v>
      </c>
      <c r="S244" t="str">
        <f>IF(R244=1, "First-time", IF(R244&lt;=3, "Rising Star", IF(R244&lt;10, "Established", "Elites")))</f>
        <v>First-time</v>
      </c>
      <c r="T244">
        <f>IF(S244 = "First-time",1,0)</f>
        <v>1</v>
      </c>
      <c r="U244">
        <f>IF(S244 = "Rising Star",1,0)</f>
        <v>0</v>
      </c>
      <c r="V244">
        <f>IF(S244 = "Established",1,0)</f>
        <v>0</v>
      </c>
      <c r="W244">
        <f>IF(S244 = "Elites",1,0)</f>
        <v>0</v>
      </c>
      <c r="X244" t="s">
        <v>654</v>
      </c>
      <c r="Y244" t="str">
        <f>IF(X244="","-",TRIM(LEFT(X244,FIND(",",X244&amp;",")-1)))</f>
        <v>Raleigh</v>
      </c>
      <c r="Z244" t="s">
        <v>5576</v>
      </c>
      <c r="AA244" t="s">
        <v>28</v>
      </c>
    </row>
    <row r="245" spans="1:27" ht="14.4" x14ac:dyDescent="0.3">
      <c r="A245">
        <v>243</v>
      </c>
      <c r="B245" t="s">
        <v>16414</v>
      </c>
      <c r="C245" t="s">
        <v>16415</v>
      </c>
      <c r="D245" t="s">
        <v>16416</v>
      </c>
      <c r="E245" t="s">
        <v>1661</v>
      </c>
      <c r="F245" s="5">
        <f>_xlfn.TEXTBEFORE(E245, " ") * 1000000</f>
        <v>5300000</v>
      </c>
      <c r="G245">
        <v>1733.9362000000001</v>
      </c>
      <c r="H245" t="s">
        <v>433</v>
      </c>
      <c r="I245">
        <v>40</v>
      </c>
      <c r="J245">
        <f>IF(I245="",0,I245)</f>
        <v>40</v>
      </c>
      <c r="K245">
        <v>10</v>
      </c>
      <c r="L245">
        <f>I245-K245</f>
        <v>30</v>
      </c>
      <c r="M245" t="str">
        <f>IF(I245&lt;100,"small",IF(I245&lt;500,"medium","large"))</f>
        <v>small</v>
      </c>
      <c r="N245">
        <f>IF(M245="small",1,0)</f>
        <v>1</v>
      </c>
      <c r="O245">
        <f>IF(N245="medium",1,0)</f>
        <v>0</v>
      </c>
      <c r="P245">
        <f>IF(O245="large",1,0)</f>
        <v>0</v>
      </c>
      <c r="Q245">
        <v>2014</v>
      </c>
      <c r="R245">
        <v>1</v>
      </c>
      <c r="S245" t="str">
        <f>IF(R245=1, "First-time", IF(R245&lt;=3, "Rising Star", IF(R245&lt;10, "Established", "Elites")))</f>
        <v>First-time</v>
      </c>
      <c r="T245">
        <f>IF(S245 = "First-time",1,0)</f>
        <v>1</v>
      </c>
      <c r="U245">
        <f>IF(S245 = "Rising Star",1,0)</f>
        <v>0</v>
      </c>
      <c r="V245">
        <f>IF(S245 = "Established",1,0)</f>
        <v>0</v>
      </c>
      <c r="W245">
        <f>IF(S245 = "Elites",1,0)</f>
        <v>0</v>
      </c>
      <c r="X245" t="s">
        <v>427</v>
      </c>
      <c r="Y245" t="str">
        <f>IF(X245="","-",TRIM(LEFT(X245,FIND(",",X245&amp;",")-1)))</f>
        <v>Washington</v>
      </c>
      <c r="Z245" t="s">
        <v>752</v>
      </c>
      <c r="AA245" t="s">
        <v>21</v>
      </c>
    </row>
    <row r="246" spans="1:27" ht="14.4" x14ac:dyDescent="0.3">
      <c r="A246">
        <v>244</v>
      </c>
      <c r="B246" t="s">
        <v>13814</v>
      </c>
      <c r="C246" t="s">
        <v>13815</v>
      </c>
      <c r="D246" t="s">
        <v>13816</v>
      </c>
      <c r="E246" t="s">
        <v>6848</v>
      </c>
      <c r="F246" s="5">
        <f>_xlfn.TEXTBEFORE(E246, " ") * 1000000</f>
        <v>26300000</v>
      </c>
      <c r="G246">
        <v>1732.6297</v>
      </c>
      <c r="H246" t="s">
        <v>174</v>
      </c>
      <c r="I246">
        <v>21</v>
      </c>
      <c r="J246">
        <f>IF(I246="",0,I246)</f>
        <v>21</v>
      </c>
      <c r="K246">
        <v>5</v>
      </c>
      <c r="L246">
        <f>I246-K246</f>
        <v>16</v>
      </c>
      <c r="M246" t="str">
        <f>IF(I246&lt;100,"small",IF(I246&lt;500,"medium","large"))</f>
        <v>small</v>
      </c>
      <c r="N246">
        <f>IF(M246="small",1,0)</f>
        <v>1</v>
      </c>
      <c r="O246">
        <f>IF(N246="medium",1,0)</f>
        <v>0</v>
      </c>
      <c r="P246">
        <f>IF(O246="large",1,0)</f>
        <v>0</v>
      </c>
      <c r="Q246">
        <v>2012</v>
      </c>
      <c r="R246">
        <v>3</v>
      </c>
      <c r="S246" t="str">
        <f>IF(R246=1, "First-time", IF(R246&lt;=3, "Rising Star", IF(R246&lt;10, "Established", "Elites")))</f>
        <v>Rising Star</v>
      </c>
      <c r="T246">
        <f>IF(S246 = "First-time",1,0)</f>
        <v>0</v>
      </c>
      <c r="U246">
        <f>IF(S246 = "Rising Star",1,0)</f>
        <v>1</v>
      </c>
      <c r="V246">
        <f>IF(S246 = "Established",1,0)</f>
        <v>0</v>
      </c>
      <c r="W246">
        <f>IF(S246 = "Elites",1,0)</f>
        <v>0</v>
      </c>
      <c r="X246" t="s">
        <v>689</v>
      </c>
      <c r="Y246" t="str">
        <f>IF(X246="","-",TRIM(LEFT(X246,FIND(",",X246&amp;",")-1)))</f>
        <v>Miami</v>
      </c>
      <c r="Z246" t="s">
        <v>8917</v>
      </c>
      <c r="AA246" t="s">
        <v>10</v>
      </c>
    </row>
    <row r="247" spans="1:27" ht="14.4" x14ac:dyDescent="0.3">
      <c r="A247">
        <v>245</v>
      </c>
      <c r="B247" t="s">
        <v>11223</v>
      </c>
      <c r="C247" t="s">
        <v>11224</v>
      </c>
      <c r="D247" t="s">
        <v>11225</v>
      </c>
      <c r="E247" t="s">
        <v>947</v>
      </c>
      <c r="F247" s="5">
        <f>_xlfn.TEXTBEFORE(E247, " ") * 1000000</f>
        <v>4600000</v>
      </c>
      <c r="G247">
        <v>1729.3981000000001</v>
      </c>
      <c r="H247" t="s">
        <v>85</v>
      </c>
      <c r="I247">
        <v>0</v>
      </c>
      <c r="J247">
        <f>IF(I247="",0,I247)</f>
        <v>0</v>
      </c>
      <c r="K247">
        <v>3</v>
      </c>
      <c r="L247">
        <f>I247-K247</f>
        <v>-3</v>
      </c>
      <c r="M247" t="str">
        <f>IF(I247&lt;100,"small",IF(I247&lt;500,"medium","large"))</f>
        <v>small</v>
      </c>
      <c r="N247">
        <f>IF(M247="small",1,0)</f>
        <v>1</v>
      </c>
      <c r="O247">
        <f>IF(N247="medium",1,0)</f>
        <v>0</v>
      </c>
      <c r="P247">
        <f>IF(O247="large",1,0)</f>
        <v>0</v>
      </c>
      <c r="Q247">
        <v>2010</v>
      </c>
      <c r="R247">
        <v>1</v>
      </c>
      <c r="S247" t="str">
        <f>IF(R247=1, "First-time", IF(R247&lt;=3, "Rising Star", IF(R247&lt;10, "Established", "Elites")))</f>
        <v>First-time</v>
      </c>
      <c r="T247">
        <f>IF(S247 = "First-time",1,0)</f>
        <v>1</v>
      </c>
      <c r="U247">
        <f>IF(S247 = "Rising Star",1,0)</f>
        <v>0</v>
      </c>
      <c r="V247">
        <f>IF(S247 = "Established",1,0)</f>
        <v>0</v>
      </c>
      <c r="W247">
        <f>IF(S247 = "Elites",1,0)</f>
        <v>0</v>
      </c>
      <c r="X247" t="s">
        <v>242</v>
      </c>
      <c r="Y247" t="str">
        <f>IF(X247="","-",TRIM(LEFT(X247,FIND(",",X247&amp;",")-1)))</f>
        <v>Atlanta</v>
      </c>
      <c r="Z247" t="s">
        <v>242</v>
      </c>
      <c r="AA247" t="s">
        <v>11</v>
      </c>
    </row>
    <row r="248" spans="1:27" ht="14.4" x14ac:dyDescent="0.3">
      <c r="A248">
        <v>246</v>
      </c>
      <c r="B248" t="s">
        <v>16837</v>
      </c>
      <c r="C248" t="s">
        <v>16838</v>
      </c>
      <c r="D248" t="s">
        <v>16839</v>
      </c>
      <c r="E248" t="s">
        <v>6470</v>
      </c>
      <c r="F248" s="5">
        <f>_xlfn.TEXTBEFORE(E248, " ") * 1000000</f>
        <v>13400000</v>
      </c>
      <c r="G248">
        <v>1726.7615000000001</v>
      </c>
      <c r="H248" t="s">
        <v>105</v>
      </c>
      <c r="I248">
        <v>25</v>
      </c>
      <c r="J248">
        <f>IF(I248="",0,I248)</f>
        <v>25</v>
      </c>
      <c r="K248">
        <v>4</v>
      </c>
      <c r="L248">
        <f>I248-K248</f>
        <v>21</v>
      </c>
      <c r="M248" t="str">
        <f>IF(I248&lt;100,"small",IF(I248&lt;500,"medium","large"))</f>
        <v>small</v>
      </c>
      <c r="N248">
        <f>IF(M248="small",1,0)</f>
        <v>1</v>
      </c>
      <c r="O248">
        <f>IF(N248="medium",1,0)</f>
        <v>0</v>
      </c>
      <c r="P248">
        <f>IF(O248="large",1,0)</f>
        <v>0</v>
      </c>
      <c r="Q248">
        <v>2014</v>
      </c>
      <c r="R248">
        <v>1</v>
      </c>
      <c r="S248" t="str">
        <f>IF(R248=1, "First-time", IF(R248&lt;=3, "Rising Star", IF(R248&lt;10, "Established", "Elites")))</f>
        <v>First-time</v>
      </c>
      <c r="T248">
        <f>IF(S248 = "First-time",1,0)</f>
        <v>1</v>
      </c>
      <c r="U248">
        <f>IF(S248 = "Rising Star",1,0)</f>
        <v>0</v>
      </c>
      <c r="V248">
        <f>IF(S248 = "Established",1,0)</f>
        <v>0</v>
      </c>
      <c r="W248">
        <f>IF(S248 = "Elites",1,0)</f>
        <v>0</v>
      </c>
      <c r="X248" t="s">
        <v>99</v>
      </c>
      <c r="Y248" t="str">
        <f>IF(X248="","-",TRIM(LEFT(X248,FIND(",",X248&amp;",")-1)))</f>
        <v>-</v>
      </c>
      <c r="Z248" t="s">
        <v>16840</v>
      </c>
      <c r="AA248" t="s">
        <v>6</v>
      </c>
    </row>
    <row r="249" spans="1:27" ht="14.4" x14ac:dyDescent="0.3">
      <c r="A249">
        <v>247</v>
      </c>
      <c r="B249" t="s">
        <v>11226</v>
      </c>
      <c r="C249" t="s">
        <v>11227</v>
      </c>
      <c r="D249" t="s">
        <v>11228</v>
      </c>
      <c r="E249" t="s">
        <v>11229</v>
      </c>
      <c r="F249" s="5">
        <f>_xlfn.TEXTBEFORE(E249, " ") * 1000000</f>
        <v>467400000</v>
      </c>
      <c r="G249">
        <v>1723.8604</v>
      </c>
      <c r="H249" t="s">
        <v>167</v>
      </c>
      <c r="I249">
        <v>900</v>
      </c>
      <c r="J249">
        <f>IF(I249="",0,I249)</f>
        <v>900</v>
      </c>
      <c r="K249">
        <v>75</v>
      </c>
      <c r="L249">
        <f>I249-K249</f>
        <v>825</v>
      </c>
      <c r="M249" t="str">
        <f>IF(I249&lt;100,"small",IF(I249&lt;500,"medium","large"))</f>
        <v>large</v>
      </c>
      <c r="N249">
        <f>IF(M249="small",1,0)</f>
        <v>0</v>
      </c>
      <c r="O249">
        <f>IF(N249="medium",1,0)</f>
        <v>0</v>
      </c>
      <c r="P249">
        <f>IF(O249="large",1,0)</f>
        <v>0</v>
      </c>
      <c r="Q249">
        <v>2010</v>
      </c>
      <c r="R249">
        <v>2</v>
      </c>
      <c r="S249" t="str">
        <f>IF(R249=1, "First-time", IF(R249&lt;=3, "Rising Star", IF(R249&lt;10, "Established", "Elites")))</f>
        <v>Rising Star</v>
      </c>
      <c r="T249">
        <f>IF(S249 = "First-time",1,0)</f>
        <v>0</v>
      </c>
      <c r="U249">
        <f>IF(S249 = "Rising Star",1,0)</f>
        <v>1</v>
      </c>
      <c r="V249">
        <f>IF(S249 = "Established",1,0)</f>
        <v>0</v>
      </c>
      <c r="W249">
        <f>IF(S249 = "Elites",1,0)</f>
        <v>0</v>
      </c>
      <c r="X249" t="s">
        <v>242</v>
      </c>
      <c r="Y249" t="str">
        <f>IF(X249="","-",TRIM(LEFT(X249,FIND(",",X249&amp;",")-1)))</f>
        <v>Atlanta</v>
      </c>
      <c r="Z249" t="s">
        <v>242</v>
      </c>
      <c r="AA249" t="s">
        <v>11</v>
      </c>
    </row>
    <row r="250" spans="1:27" ht="14.4" x14ac:dyDescent="0.3">
      <c r="A250">
        <v>248</v>
      </c>
      <c r="B250" t="s">
        <v>17150</v>
      </c>
      <c r="C250" t="s">
        <v>17151</v>
      </c>
      <c r="D250" t="s">
        <v>17152</v>
      </c>
      <c r="E250" t="s">
        <v>3410</v>
      </c>
      <c r="F250" s="5">
        <f>_xlfn.TEXTBEFORE(E250, " ") * 1000000</f>
        <v>8300000.0000000009</v>
      </c>
      <c r="G250">
        <v>1713.4616000000001</v>
      </c>
      <c r="H250" t="s">
        <v>324</v>
      </c>
      <c r="I250">
        <v>275</v>
      </c>
      <c r="J250">
        <f>IF(I250="",0,I250)</f>
        <v>275</v>
      </c>
      <c r="K250">
        <v>35</v>
      </c>
      <c r="L250">
        <f>I250-K250</f>
        <v>240</v>
      </c>
      <c r="M250" t="str">
        <f>IF(I250&lt;100,"small",IF(I250&lt;500,"medium","large"))</f>
        <v>medium</v>
      </c>
      <c r="N250">
        <f>IF(M250="small",1,0)</f>
        <v>0</v>
      </c>
      <c r="O250">
        <f>IF(N250="medium",1,0)</f>
        <v>0</v>
      </c>
      <c r="P250">
        <f>IF(O250="large",1,0)</f>
        <v>0</v>
      </c>
      <c r="Q250">
        <v>2014</v>
      </c>
      <c r="R250">
        <v>1</v>
      </c>
      <c r="S250" t="str">
        <f>IF(R250=1, "First-time", IF(R250&lt;=3, "Rising Star", IF(R250&lt;10, "Established", "Elites")))</f>
        <v>First-time</v>
      </c>
      <c r="T250">
        <f>IF(S250 = "First-time",1,0)</f>
        <v>1</v>
      </c>
      <c r="U250">
        <f>IF(S250 = "Rising Star",1,0)</f>
        <v>0</v>
      </c>
      <c r="V250">
        <f>IF(S250 = "Established",1,0)</f>
        <v>0</v>
      </c>
      <c r="W250">
        <f>IF(S250 = "Elites",1,0)</f>
        <v>0</v>
      </c>
      <c r="X250" t="s">
        <v>272</v>
      </c>
      <c r="Y250" t="str">
        <f>IF(X250="","-",TRIM(LEFT(X250,FIND(",",X250&amp;",")-1)))</f>
        <v>Phoenix</v>
      </c>
      <c r="Z250" t="s">
        <v>272</v>
      </c>
      <c r="AA250" t="s">
        <v>4</v>
      </c>
    </row>
    <row r="251" spans="1:27" ht="14.4" x14ac:dyDescent="0.3">
      <c r="A251">
        <v>249</v>
      </c>
      <c r="B251" t="s">
        <v>17610</v>
      </c>
      <c r="C251" t="s">
        <v>17611</v>
      </c>
      <c r="D251" t="s">
        <v>17612</v>
      </c>
      <c r="E251" t="s">
        <v>1192</v>
      </c>
      <c r="F251" s="5">
        <f>_xlfn.TEXTBEFORE(E251, " ") * 1000000</f>
        <v>2300000</v>
      </c>
      <c r="G251">
        <v>1710.2375</v>
      </c>
      <c r="H251" t="s">
        <v>85</v>
      </c>
      <c r="I251">
        <v>10</v>
      </c>
      <c r="J251">
        <f>IF(I251="",0,I251)</f>
        <v>10</v>
      </c>
      <c r="K251">
        <v>2</v>
      </c>
      <c r="L251">
        <f>I251-K251</f>
        <v>8</v>
      </c>
      <c r="M251" t="str">
        <f>IF(I251&lt;100,"small",IF(I251&lt;500,"medium","large"))</f>
        <v>small</v>
      </c>
      <c r="N251">
        <f>IF(M251="small",1,0)</f>
        <v>1</v>
      </c>
      <c r="O251">
        <f>IF(N251="medium",1,0)</f>
        <v>0</v>
      </c>
      <c r="P251">
        <f>IF(O251="large",1,0)</f>
        <v>0</v>
      </c>
      <c r="Q251">
        <v>2015</v>
      </c>
      <c r="R251">
        <v>1</v>
      </c>
      <c r="S251" t="str">
        <f>IF(R251=1, "First-time", IF(R251&lt;=3, "Rising Star", IF(R251&lt;10, "Established", "Elites")))</f>
        <v>First-time</v>
      </c>
      <c r="T251">
        <f>IF(S251 = "First-time",1,0)</f>
        <v>1</v>
      </c>
      <c r="U251">
        <f>IF(S251 = "Rising Star",1,0)</f>
        <v>0</v>
      </c>
      <c r="V251">
        <f>IF(S251 = "Established",1,0)</f>
        <v>0</v>
      </c>
      <c r="W251">
        <f>IF(S251 = "Elites",1,0)</f>
        <v>0</v>
      </c>
      <c r="X251" t="s">
        <v>689</v>
      </c>
      <c r="Y251" t="str">
        <f>IF(X251="","-",TRIM(LEFT(X251,FIND(",",X251&amp;",")-1)))</f>
        <v>Miami</v>
      </c>
      <c r="Z251" t="s">
        <v>689</v>
      </c>
      <c r="AA251" t="s">
        <v>10</v>
      </c>
    </row>
    <row r="252" spans="1:27" ht="14.4" x14ac:dyDescent="0.3">
      <c r="A252">
        <v>250</v>
      </c>
      <c r="B252" t="s">
        <v>16499</v>
      </c>
      <c r="C252" t="s">
        <v>16500</v>
      </c>
      <c r="D252" t="s">
        <v>16501</v>
      </c>
      <c r="E252" t="s">
        <v>212</v>
      </c>
      <c r="F252" s="5">
        <f>_xlfn.TEXTBEFORE(E252, " ") * 1000000</f>
        <v>4400000</v>
      </c>
      <c r="G252">
        <v>1702.6456000000001</v>
      </c>
      <c r="H252" t="s">
        <v>1750</v>
      </c>
      <c r="I252">
        <v>59</v>
      </c>
      <c r="J252">
        <f>IF(I252="",0,I252)</f>
        <v>59</v>
      </c>
      <c r="K252">
        <v>6</v>
      </c>
      <c r="L252">
        <f>I252-K252</f>
        <v>53</v>
      </c>
      <c r="M252" t="str">
        <f>IF(I252&lt;100,"small",IF(I252&lt;500,"medium","large"))</f>
        <v>small</v>
      </c>
      <c r="N252">
        <f>IF(M252="small",1,0)</f>
        <v>1</v>
      </c>
      <c r="O252">
        <f>IF(N252="medium",1,0)</f>
        <v>0</v>
      </c>
      <c r="P252">
        <f>IF(O252="large",1,0)</f>
        <v>0</v>
      </c>
      <c r="Q252">
        <v>2014</v>
      </c>
      <c r="R252">
        <v>1</v>
      </c>
      <c r="S252" t="str">
        <f>IF(R252=1, "First-time", IF(R252&lt;=3, "Rising Star", IF(R252&lt;10, "Established", "Elites")))</f>
        <v>First-time</v>
      </c>
      <c r="T252">
        <f>IF(S252 = "First-time",1,0)</f>
        <v>1</v>
      </c>
      <c r="U252">
        <f>IF(S252 = "Rising Star",1,0)</f>
        <v>0</v>
      </c>
      <c r="V252">
        <f>IF(S252 = "Established",1,0)</f>
        <v>0</v>
      </c>
      <c r="W252">
        <f>IF(S252 = "Elites",1,0)</f>
        <v>0</v>
      </c>
      <c r="X252" t="s">
        <v>636</v>
      </c>
      <c r="Y252" t="str">
        <f>IF(X252="","-",TRIM(LEFT(X252,FIND(",",X252&amp;",")-1)))</f>
        <v>Indianapolis</v>
      </c>
      <c r="Z252" t="s">
        <v>1196</v>
      </c>
      <c r="AA252" t="s">
        <v>16</v>
      </c>
    </row>
    <row r="253" spans="1:27" ht="14.4" x14ac:dyDescent="0.3">
      <c r="A253">
        <v>251</v>
      </c>
      <c r="B253" t="s">
        <v>17638</v>
      </c>
      <c r="C253" t="s">
        <v>17639</v>
      </c>
      <c r="D253" t="s">
        <v>17640</v>
      </c>
      <c r="E253" t="s">
        <v>987</v>
      </c>
      <c r="F253" s="5">
        <f>_xlfn.TEXTBEFORE(E253, " ") * 1000000</f>
        <v>46200000</v>
      </c>
      <c r="G253">
        <v>1700.1602</v>
      </c>
      <c r="H253" t="s">
        <v>118</v>
      </c>
      <c r="I253">
        <v>18</v>
      </c>
      <c r="J253">
        <f>IF(I253="",0,I253)</f>
        <v>18</v>
      </c>
      <c r="K253">
        <v>4</v>
      </c>
      <c r="L253">
        <f>I253-K253</f>
        <v>14</v>
      </c>
      <c r="M253" t="str">
        <f>IF(I253&lt;100,"small",IF(I253&lt;500,"medium","large"))</f>
        <v>small</v>
      </c>
      <c r="N253">
        <f>IF(M253="small",1,0)</f>
        <v>1</v>
      </c>
      <c r="O253">
        <f>IF(N253="medium",1,0)</f>
        <v>0</v>
      </c>
      <c r="P253">
        <f>IF(O253="large",1,0)</f>
        <v>0</v>
      </c>
      <c r="Q253">
        <v>2015</v>
      </c>
      <c r="R253">
        <v>2</v>
      </c>
      <c r="S253" t="str">
        <f>IF(R253=1, "First-time", IF(R253&lt;=3, "Rising Star", IF(R253&lt;10, "Established", "Elites")))</f>
        <v>Rising Star</v>
      </c>
      <c r="T253">
        <f>IF(S253 = "First-time",1,0)</f>
        <v>0</v>
      </c>
      <c r="U253">
        <f>IF(S253 = "Rising Star",1,0)</f>
        <v>1</v>
      </c>
      <c r="V253">
        <f>IF(S253 = "Established",1,0)</f>
        <v>0</v>
      </c>
      <c r="W253">
        <f>IF(S253 = "Elites",1,0)</f>
        <v>0</v>
      </c>
      <c r="X253" t="s">
        <v>99</v>
      </c>
      <c r="Y253" t="str">
        <f>IF(X253="","-",TRIM(LEFT(X253,FIND(",",X253&amp;",")-1)))</f>
        <v>-</v>
      </c>
      <c r="Z253" t="s">
        <v>1179</v>
      </c>
      <c r="AA253" t="s">
        <v>6</v>
      </c>
    </row>
    <row r="254" spans="1:27" ht="14.4" x14ac:dyDescent="0.3">
      <c r="A254">
        <v>252</v>
      </c>
      <c r="B254" t="s">
        <v>17477</v>
      </c>
      <c r="C254" t="s">
        <v>17478</v>
      </c>
      <c r="D254" t="s">
        <v>17479</v>
      </c>
      <c r="E254" t="s">
        <v>2648</v>
      </c>
      <c r="F254" s="5">
        <f>_xlfn.TEXTBEFORE(E254, " ") * 1000000</f>
        <v>7400000</v>
      </c>
      <c r="G254">
        <v>1699.3732</v>
      </c>
      <c r="H254" t="s">
        <v>129</v>
      </c>
      <c r="I254">
        <v>35</v>
      </c>
      <c r="J254">
        <f>IF(I254="",0,I254)</f>
        <v>35</v>
      </c>
      <c r="K254">
        <v>10</v>
      </c>
      <c r="L254">
        <f>I254-K254</f>
        <v>25</v>
      </c>
      <c r="M254" t="str">
        <f>IF(I254&lt;100,"small",IF(I254&lt;500,"medium","large"))</f>
        <v>small</v>
      </c>
      <c r="N254">
        <f>IF(M254="small",1,0)</f>
        <v>1</v>
      </c>
      <c r="O254">
        <f>IF(N254="medium",1,0)</f>
        <v>0</v>
      </c>
      <c r="P254">
        <f>IF(O254="large",1,0)</f>
        <v>0</v>
      </c>
      <c r="Q254">
        <v>2015</v>
      </c>
      <c r="R254">
        <v>1</v>
      </c>
      <c r="S254" t="str">
        <f>IF(R254=1, "First-time", IF(R254&lt;=3, "Rising Star", IF(R254&lt;10, "Established", "Elites")))</f>
        <v>First-time</v>
      </c>
      <c r="T254">
        <f>IF(S254 = "First-time",1,0)</f>
        <v>1</v>
      </c>
      <c r="U254">
        <f>IF(S254 = "Rising Star",1,0)</f>
        <v>0</v>
      </c>
      <c r="V254">
        <f>IF(S254 = "Established",1,0)</f>
        <v>0</v>
      </c>
      <c r="W254">
        <f>IF(S254 = "Elites",1,0)</f>
        <v>0</v>
      </c>
      <c r="X254" t="s">
        <v>354</v>
      </c>
      <c r="Y254" t="str">
        <f>IF(X254="","-",TRIM(LEFT(X254,FIND(",",X254&amp;",")-1)))</f>
        <v>Minneapolis</v>
      </c>
      <c r="Z254" t="s">
        <v>354</v>
      </c>
      <c r="AA254" t="s">
        <v>24</v>
      </c>
    </row>
    <row r="255" spans="1:27" ht="14.4" x14ac:dyDescent="0.3">
      <c r="A255">
        <v>253</v>
      </c>
      <c r="B255" t="s">
        <v>16466</v>
      </c>
      <c r="C255" t="s">
        <v>16467</v>
      </c>
      <c r="D255" t="s">
        <v>16468</v>
      </c>
      <c r="E255" t="s">
        <v>289</v>
      </c>
      <c r="F255" s="5">
        <f>_xlfn.TEXTBEFORE(E255, " ") * 1000000</f>
        <v>3700000</v>
      </c>
      <c r="G255">
        <v>1692.6066000000001</v>
      </c>
      <c r="H255" t="s">
        <v>92</v>
      </c>
      <c r="I255">
        <v>25</v>
      </c>
      <c r="J255">
        <f>IF(I255="",0,I255)</f>
        <v>25</v>
      </c>
      <c r="K255">
        <v>12</v>
      </c>
      <c r="L255">
        <f>I255-K255</f>
        <v>13</v>
      </c>
      <c r="M255" t="str">
        <f>IF(I255&lt;100,"small",IF(I255&lt;500,"medium","large"))</f>
        <v>small</v>
      </c>
      <c r="N255">
        <f>IF(M255="small",1,0)</f>
        <v>1</v>
      </c>
      <c r="O255">
        <f>IF(N255="medium",1,0)</f>
        <v>0</v>
      </c>
      <c r="P255">
        <f>IF(O255="large",1,0)</f>
        <v>0</v>
      </c>
      <c r="Q255">
        <v>2014</v>
      </c>
      <c r="R255">
        <v>1</v>
      </c>
      <c r="S255" t="str">
        <f>IF(R255=1, "First-time", IF(R255&lt;=3, "Rising Star", IF(R255&lt;10, "Established", "Elites")))</f>
        <v>First-time</v>
      </c>
      <c r="T255">
        <f>IF(S255 = "First-time",1,0)</f>
        <v>1</v>
      </c>
      <c r="U255">
        <f>IF(S255 = "Rising Star",1,0)</f>
        <v>0</v>
      </c>
      <c r="V255">
        <f>IF(S255 = "Established",1,0)</f>
        <v>0</v>
      </c>
      <c r="W255">
        <f>IF(S255 = "Elites",1,0)</f>
        <v>0</v>
      </c>
      <c r="X255" t="s">
        <v>185</v>
      </c>
      <c r="Y255" t="str">
        <f>IF(X255="","-",TRIM(LEFT(X255,FIND(",",X255&amp;",")-1)))</f>
        <v>Boston</v>
      </c>
      <c r="Z255" t="s">
        <v>1894</v>
      </c>
      <c r="AA255" t="s">
        <v>20</v>
      </c>
    </row>
    <row r="256" spans="1:27" ht="14.4" x14ac:dyDescent="0.3">
      <c r="A256">
        <v>254</v>
      </c>
      <c r="B256" t="s">
        <v>16583</v>
      </c>
      <c r="C256" t="s">
        <v>16584</v>
      </c>
      <c r="D256" t="s">
        <v>16585</v>
      </c>
      <c r="E256" t="s">
        <v>4800</v>
      </c>
      <c r="F256" s="5">
        <f>_xlfn.TEXTBEFORE(E256, " ") * 1000000</f>
        <v>3100000</v>
      </c>
      <c r="G256">
        <v>1692.6045999999999</v>
      </c>
      <c r="H256" t="s">
        <v>174</v>
      </c>
      <c r="I256">
        <v>9</v>
      </c>
      <c r="J256">
        <f>IF(I256="",0,I256)</f>
        <v>9</v>
      </c>
      <c r="K256">
        <v>2</v>
      </c>
      <c r="L256">
        <f>I256-K256</f>
        <v>7</v>
      </c>
      <c r="M256" t="str">
        <f>IF(I256&lt;100,"small",IF(I256&lt;500,"medium","large"))</f>
        <v>small</v>
      </c>
      <c r="N256">
        <f>IF(M256="small",1,0)</f>
        <v>1</v>
      </c>
      <c r="O256">
        <f>IF(N256="medium",1,0)</f>
        <v>0</v>
      </c>
      <c r="P256">
        <f>IF(O256="large",1,0)</f>
        <v>0</v>
      </c>
      <c r="Q256">
        <v>2014</v>
      </c>
      <c r="R256">
        <v>1</v>
      </c>
      <c r="S256" t="str">
        <f>IF(R256=1, "First-time", IF(R256&lt;=3, "Rising Star", IF(R256&lt;10, "Established", "Elites")))</f>
        <v>First-time</v>
      </c>
      <c r="T256">
        <f>IF(S256 = "First-time",1,0)</f>
        <v>1</v>
      </c>
      <c r="U256">
        <f>IF(S256 = "Rising Star",1,0)</f>
        <v>0</v>
      </c>
      <c r="V256">
        <f>IF(S256 = "Established",1,0)</f>
        <v>0</v>
      </c>
      <c r="W256">
        <f>IF(S256 = "Elites",1,0)</f>
        <v>0</v>
      </c>
      <c r="X256" t="s">
        <v>99</v>
      </c>
      <c r="Y256" t="str">
        <f>IF(X256="","-",TRIM(LEFT(X256,FIND(",",X256&amp;",")-1)))</f>
        <v>-</v>
      </c>
      <c r="Z256" t="s">
        <v>1768</v>
      </c>
      <c r="AA256" t="s">
        <v>14</v>
      </c>
    </row>
    <row r="257" spans="1:27" ht="14.4" x14ac:dyDescent="0.3">
      <c r="A257">
        <v>255</v>
      </c>
      <c r="B257" t="s">
        <v>16384</v>
      </c>
      <c r="C257" t="s">
        <v>16385</v>
      </c>
      <c r="D257" t="s">
        <v>16386</v>
      </c>
      <c r="E257" t="s">
        <v>2632</v>
      </c>
      <c r="F257" s="5">
        <f>_xlfn.TEXTBEFORE(E257, " ") * 1000000</f>
        <v>10500000</v>
      </c>
      <c r="G257">
        <v>1685.8634</v>
      </c>
      <c r="H257" t="s">
        <v>803</v>
      </c>
      <c r="I257">
        <v>20</v>
      </c>
      <c r="J257">
        <f>IF(I257="",0,I257)</f>
        <v>20</v>
      </c>
      <c r="K257">
        <v>4</v>
      </c>
      <c r="L257">
        <f>I257-K257</f>
        <v>16</v>
      </c>
      <c r="M257" t="str">
        <f>IF(I257&lt;100,"small",IF(I257&lt;500,"medium","large"))</f>
        <v>small</v>
      </c>
      <c r="N257">
        <f>IF(M257="small",1,0)</f>
        <v>1</v>
      </c>
      <c r="O257">
        <f>IF(N257="medium",1,0)</f>
        <v>0</v>
      </c>
      <c r="P257">
        <f>IF(O257="large",1,0)</f>
        <v>0</v>
      </c>
      <c r="Q257">
        <v>2014</v>
      </c>
      <c r="R257">
        <v>1</v>
      </c>
      <c r="S257" t="str">
        <f>IF(R257=1, "First-time", IF(R257&lt;=3, "Rising Star", IF(R257&lt;10, "Established", "Elites")))</f>
        <v>First-time</v>
      </c>
      <c r="T257">
        <f>IF(S257 = "First-time",1,0)</f>
        <v>1</v>
      </c>
      <c r="U257">
        <f>IF(S257 = "Rising Star",1,0)</f>
        <v>0</v>
      </c>
      <c r="V257">
        <f>IF(S257 = "Established",1,0)</f>
        <v>0</v>
      </c>
      <c r="W257">
        <f>IF(S257 = "Elites",1,0)</f>
        <v>0</v>
      </c>
      <c r="X257" t="s">
        <v>439</v>
      </c>
      <c r="Y257" t="str">
        <f>IF(X257="","-",TRIM(LEFT(X257,FIND(",",X257&amp;",")-1)))</f>
        <v>Detroit</v>
      </c>
      <c r="Z257" t="s">
        <v>16387</v>
      </c>
      <c r="AA257" t="s">
        <v>23</v>
      </c>
    </row>
    <row r="258" spans="1:27" ht="14.4" x14ac:dyDescent="0.3">
      <c r="A258">
        <v>256</v>
      </c>
      <c r="B258" t="s">
        <v>16152</v>
      </c>
      <c r="C258" t="s">
        <v>16153</v>
      </c>
      <c r="D258" t="s">
        <v>16154</v>
      </c>
      <c r="E258" t="s">
        <v>1476</v>
      </c>
      <c r="F258" s="5">
        <f>_xlfn.TEXTBEFORE(E258, " ") * 1000000</f>
        <v>10100000</v>
      </c>
      <c r="G258">
        <v>1681.6204</v>
      </c>
      <c r="H258" t="s">
        <v>433</v>
      </c>
      <c r="I258">
        <v>2</v>
      </c>
      <c r="J258">
        <f>IF(I258="",0,I258)</f>
        <v>2</v>
      </c>
      <c r="K258">
        <v>1</v>
      </c>
      <c r="L258">
        <f>I258-K258</f>
        <v>1</v>
      </c>
      <c r="M258" t="str">
        <f>IF(I258&lt;100,"small",IF(I258&lt;500,"medium","large"))</f>
        <v>small</v>
      </c>
      <c r="N258">
        <f>IF(M258="small",1,0)</f>
        <v>1</v>
      </c>
      <c r="O258">
        <f>IF(N258="medium",1,0)</f>
        <v>0</v>
      </c>
      <c r="P258">
        <f>IF(O258="large",1,0)</f>
        <v>0</v>
      </c>
      <c r="Q258">
        <v>2014</v>
      </c>
      <c r="R258">
        <v>1</v>
      </c>
      <c r="S258" t="str">
        <f>IF(R258=1, "First-time", IF(R258&lt;=3, "Rising Star", IF(R258&lt;10, "Established", "Elites")))</f>
        <v>First-time</v>
      </c>
      <c r="T258">
        <f>IF(S258 = "First-time",1,0)</f>
        <v>1</v>
      </c>
      <c r="U258">
        <f>IF(S258 = "Rising Star",1,0)</f>
        <v>0</v>
      </c>
      <c r="V258">
        <f>IF(S258 = "Established",1,0)</f>
        <v>0</v>
      </c>
      <c r="W258">
        <f>IF(S258 = "Elites",1,0)</f>
        <v>0</v>
      </c>
      <c r="X258" t="s">
        <v>86</v>
      </c>
      <c r="Y258" t="str">
        <f>IF(X258="","-",TRIM(LEFT(X258,FIND(",",X258&amp;",")-1)))</f>
        <v>New York City</v>
      </c>
      <c r="Z258" t="s">
        <v>7641</v>
      </c>
      <c r="AA258" t="s">
        <v>35</v>
      </c>
    </row>
    <row r="259" spans="1:27" ht="14.4" x14ac:dyDescent="0.3">
      <c r="A259">
        <v>257</v>
      </c>
      <c r="B259" t="s">
        <v>16919</v>
      </c>
      <c r="C259" t="s">
        <v>16920</v>
      </c>
      <c r="D259" t="s">
        <v>16921</v>
      </c>
      <c r="E259" t="s">
        <v>4059</v>
      </c>
      <c r="F259" s="5">
        <f>_xlfn.TEXTBEFORE(E259, " ") * 1000000</f>
        <v>8800000</v>
      </c>
      <c r="G259">
        <v>1677.2330999999999</v>
      </c>
      <c r="H259" t="s">
        <v>160</v>
      </c>
      <c r="I259">
        <v>15</v>
      </c>
      <c r="J259">
        <f>IF(I259="",0,I259)</f>
        <v>15</v>
      </c>
      <c r="K259">
        <v>3</v>
      </c>
      <c r="L259">
        <f>I259-K259</f>
        <v>12</v>
      </c>
      <c r="M259" t="str">
        <f>IF(I259&lt;100,"small",IF(I259&lt;500,"medium","large"))</f>
        <v>small</v>
      </c>
      <c r="N259">
        <f>IF(M259="small",1,0)</f>
        <v>1</v>
      </c>
      <c r="O259">
        <f>IF(N259="medium",1,0)</f>
        <v>0</v>
      </c>
      <c r="P259">
        <f>IF(O259="large",1,0)</f>
        <v>0</v>
      </c>
      <c r="Q259">
        <v>2014</v>
      </c>
      <c r="R259">
        <v>2</v>
      </c>
      <c r="S259" t="str">
        <f>IF(R259=1, "First-time", IF(R259&lt;=3, "Rising Star", IF(R259&lt;10, "Established", "Elites")))</f>
        <v>Rising Star</v>
      </c>
      <c r="T259">
        <f>IF(S259 = "First-time",1,0)</f>
        <v>0</v>
      </c>
      <c r="U259">
        <f>IF(S259 = "Rising Star",1,0)</f>
        <v>1</v>
      </c>
      <c r="V259">
        <f>IF(S259 = "Established",1,0)</f>
        <v>0</v>
      </c>
      <c r="W259">
        <f>IF(S259 = "Elites",1,0)</f>
        <v>0</v>
      </c>
      <c r="X259" t="s">
        <v>325</v>
      </c>
      <c r="Y259" t="str">
        <f>IF(X259="","-",TRIM(LEFT(X259,FIND(",",X259&amp;",")-1)))</f>
        <v>Los Angeles</v>
      </c>
      <c r="Z259" t="s">
        <v>12751</v>
      </c>
      <c r="AA259" t="s">
        <v>5</v>
      </c>
    </row>
    <row r="260" spans="1:27" ht="14.4" x14ac:dyDescent="0.3">
      <c r="A260">
        <v>258</v>
      </c>
      <c r="B260" t="s">
        <v>15805</v>
      </c>
      <c r="C260" t="s">
        <v>15806</v>
      </c>
      <c r="D260" t="s">
        <v>15807</v>
      </c>
      <c r="E260" t="s">
        <v>7719</v>
      </c>
      <c r="F260" s="5">
        <f>_xlfn.TEXTBEFORE(E260, " ") * 1000000</f>
        <v>58800000</v>
      </c>
      <c r="G260">
        <v>1672.8297</v>
      </c>
      <c r="H260" t="s">
        <v>1069</v>
      </c>
      <c r="I260">
        <v>250</v>
      </c>
      <c r="J260">
        <f>IF(I260="",0,I260)</f>
        <v>250</v>
      </c>
      <c r="K260">
        <v>30</v>
      </c>
      <c r="L260">
        <f>I260-K260</f>
        <v>220</v>
      </c>
      <c r="M260" t="str">
        <f>IF(I260&lt;100,"small",IF(I260&lt;500,"medium","large"))</f>
        <v>medium</v>
      </c>
      <c r="N260">
        <f>IF(M260="small",1,0)</f>
        <v>0</v>
      </c>
      <c r="O260">
        <f>IF(N260="medium",1,0)</f>
        <v>0</v>
      </c>
      <c r="P260">
        <f>IF(O260="large",1,0)</f>
        <v>0</v>
      </c>
      <c r="Q260">
        <v>2014</v>
      </c>
      <c r="R260">
        <v>1</v>
      </c>
      <c r="S260" t="str">
        <f>IF(R260=1, "First-time", IF(R260&lt;=3, "Rising Star", IF(R260&lt;10, "Established", "Elites")))</f>
        <v>First-time</v>
      </c>
      <c r="T260">
        <f>IF(S260 = "First-time",1,0)</f>
        <v>1</v>
      </c>
      <c r="U260">
        <f>IF(S260 = "Rising Star",1,0)</f>
        <v>0</v>
      </c>
      <c r="V260">
        <f>IF(S260 = "Established",1,0)</f>
        <v>0</v>
      </c>
      <c r="W260">
        <f>IF(S260 = "Elites",1,0)</f>
        <v>0</v>
      </c>
      <c r="X260" t="s">
        <v>3805</v>
      </c>
      <c r="Y260" t="str">
        <f>IF(X260="","-",TRIM(LEFT(X260,FIND(",",X260&amp;",")-1)))</f>
        <v>Provo-Orem</v>
      </c>
      <c r="Z260" t="s">
        <v>7420</v>
      </c>
      <c r="AA260" t="s">
        <v>46</v>
      </c>
    </row>
    <row r="261" spans="1:27" ht="14.4" x14ac:dyDescent="0.3">
      <c r="A261">
        <v>259</v>
      </c>
      <c r="B261" t="s">
        <v>15874</v>
      </c>
      <c r="C261" t="s">
        <v>15875</v>
      </c>
      <c r="D261" t="s">
        <v>15876</v>
      </c>
      <c r="E261" t="s">
        <v>992</v>
      </c>
      <c r="F261" s="5">
        <f>_xlfn.TEXTBEFORE(E261, " ") * 1000000</f>
        <v>7200000</v>
      </c>
      <c r="G261">
        <v>1666.4879000000001</v>
      </c>
      <c r="H261" t="s">
        <v>174</v>
      </c>
      <c r="I261">
        <v>25</v>
      </c>
      <c r="J261">
        <f>IF(I261="",0,I261)</f>
        <v>25</v>
      </c>
      <c r="K261">
        <v>2</v>
      </c>
      <c r="L261">
        <f>I261-K261</f>
        <v>23</v>
      </c>
      <c r="M261" t="str">
        <f>IF(I261&lt;100,"small",IF(I261&lt;500,"medium","large"))</f>
        <v>small</v>
      </c>
      <c r="N261">
        <f>IF(M261="small",1,0)</f>
        <v>1</v>
      </c>
      <c r="O261">
        <f>IF(N261="medium",1,0)</f>
        <v>0</v>
      </c>
      <c r="P261">
        <f>IF(O261="large",1,0)</f>
        <v>0</v>
      </c>
      <c r="Q261">
        <v>2014</v>
      </c>
      <c r="R261">
        <v>1</v>
      </c>
      <c r="S261" t="str">
        <f>IF(R261=1, "First-time", IF(R261&lt;=3, "Rising Star", IF(R261&lt;10, "Established", "Elites")))</f>
        <v>First-time</v>
      </c>
      <c r="T261">
        <f>IF(S261 = "First-time",1,0)</f>
        <v>1</v>
      </c>
      <c r="U261">
        <f>IF(S261 = "Rising Star",1,0)</f>
        <v>0</v>
      </c>
      <c r="V261">
        <f>IF(S261 = "Established",1,0)</f>
        <v>0</v>
      </c>
      <c r="W261">
        <f>IF(S261 = "Elites",1,0)</f>
        <v>0</v>
      </c>
      <c r="X261" t="s">
        <v>838</v>
      </c>
      <c r="Y261" t="str">
        <f>IF(X261="","-",TRIM(LEFT(X261,FIND(",",X261&amp;",")-1)))</f>
        <v>Austin</v>
      </c>
      <c r="Z261" t="s">
        <v>838</v>
      </c>
      <c r="AA261" t="s">
        <v>45</v>
      </c>
    </row>
    <row r="262" spans="1:27" ht="14.4" x14ac:dyDescent="0.3">
      <c r="A262">
        <v>260</v>
      </c>
      <c r="B262" t="s">
        <v>16088</v>
      </c>
      <c r="C262" t="s">
        <v>16089</v>
      </c>
      <c r="D262" t="s">
        <v>16090</v>
      </c>
      <c r="E262" t="s">
        <v>289</v>
      </c>
      <c r="F262" s="5">
        <f>_xlfn.TEXTBEFORE(E262, " ") * 1000000</f>
        <v>3700000</v>
      </c>
      <c r="G262">
        <v>1661.7406000000001</v>
      </c>
      <c r="H262" t="s">
        <v>174</v>
      </c>
      <c r="I262">
        <v>5</v>
      </c>
      <c r="J262">
        <f>IF(I262="",0,I262)</f>
        <v>5</v>
      </c>
      <c r="K262">
        <v>3</v>
      </c>
      <c r="L262">
        <f>I262-K262</f>
        <v>2</v>
      </c>
      <c r="M262" t="str">
        <f>IF(I262&lt;100,"small",IF(I262&lt;500,"medium","large"))</f>
        <v>small</v>
      </c>
      <c r="N262">
        <f>IF(M262="small",1,0)</f>
        <v>1</v>
      </c>
      <c r="O262">
        <f>IF(N262="medium",1,0)</f>
        <v>0</v>
      </c>
      <c r="P262">
        <f>IF(O262="large",1,0)</f>
        <v>0</v>
      </c>
      <c r="Q262">
        <v>2014</v>
      </c>
      <c r="R262">
        <v>1</v>
      </c>
      <c r="S262" t="str">
        <f>IF(R262=1, "First-time", IF(R262&lt;=3, "Rising Star", IF(R262&lt;10, "Established", "Elites")))</f>
        <v>First-time</v>
      </c>
      <c r="T262">
        <f>IF(S262 = "First-time",1,0)</f>
        <v>1</v>
      </c>
      <c r="U262">
        <f>IF(S262 = "Rising Star",1,0)</f>
        <v>0</v>
      </c>
      <c r="V262">
        <f>IF(S262 = "Established",1,0)</f>
        <v>0</v>
      </c>
      <c r="W262">
        <f>IF(S262 = "Elites",1,0)</f>
        <v>0</v>
      </c>
      <c r="X262" t="s">
        <v>332</v>
      </c>
      <c r="Y262" t="str">
        <f>IF(X262="","-",TRIM(LEFT(X262,FIND(",",X262&amp;",")-1)))</f>
        <v>Columbus</v>
      </c>
      <c r="Z262" t="s">
        <v>16091</v>
      </c>
      <c r="AA262" t="s">
        <v>36</v>
      </c>
    </row>
    <row r="263" spans="1:27" ht="14.4" x14ac:dyDescent="0.3">
      <c r="A263">
        <v>261</v>
      </c>
      <c r="B263" t="s">
        <v>17641</v>
      </c>
      <c r="C263" t="s">
        <v>17642</v>
      </c>
      <c r="D263" t="s">
        <v>17643</v>
      </c>
      <c r="E263" t="s">
        <v>529</v>
      </c>
      <c r="F263" s="5">
        <f>_xlfn.TEXTBEFORE(E263, " ") * 1000000</f>
        <v>4200000</v>
      </c>
      <c r="G263">
        <v>1653.9969000000001</v>
      </c>
      <c r="H263" t="s">
        <v>353</v>
      </c>
      <c r="I263">
        <v>31</v>
      </c>
      <c r="J263">
        <f>IF(I263="",0,I263)</f>
        <v>31</v>
      </c>
      <c r="K263">
        <v>12</v>
      </c>
      <c r="L263">
        <f>I263-K263</f>
        <v>19</v>
      </c>
      <c r="M263" t="str">
        <f>IF(I263&lt;100,"small",IF(I263&lt;500,"medium","large"))</f>
        <v>small</v>
      </c>
      <c r="N263">
        <f>IF(M263="small",1,0)</f>
        <v>1</v>
      </c>
      <c r="O263">
        <f>IF(N263="medium",1,0)</f>
        <v>0</v>
      </c>
      <c r="P263">
        <f>IF(O263="large",1,0)</f>
        <v>0</v>
      </c>
      <c r="Q263">
        <v>2015</v>
      </c>
      <c r="R263">
        <v>1</v>
      </c>
      <c r="S263" t="str">
        <f>IF(R263=1, "First-time", IF(R263&lt;=3, "Rising Star", IF(R263&lt;10, "Established", "Elites")))</f>
        <v>First-time</v>
      </c>
      <c r="T263">
        <f>IF(S263 = "First-time",1,0)</f>
        <v>1</v>
      </c>
      <c r="U263">
        <f>IF(S263 = "Rising Star",1,0)</f>
        <v>0</v>
      </c>
      <c r="V263">
        <f>IF(S263 = "Established",1,0)</f>
        <v>0</v>
      </c>
      <c r="W263">
        <f>IF(S263 = "Elites",1,0)</f>
        <v>0</v>
      </c>
      <c r="X263" t="s">
        <v>611</v>
      </c>
      <c r="Y263" t="str">
        <f>IF(X263="","-",TRIM(LEFT(X263,FIND(",",X263&amp;",")-1)))</f>
        <v>Denver</v>
      </c>
      <c r="Z263" t="s">
        <v>611</v>
      </c>
      <c r="AA263" t="s">
        <v>6</v>
      </c>
    </row>
    <row r="264" spans="1:27" ht="14.4" x14ac:dyDescent="0.3">
      <c r="A264">
        <v>262</v>
      </c>
      <c r="B264" t="s">
        <v>13015</v>
      </c>
      <c r="C264" t="s">
        <v>13016</v>
      </c>
      <c r="D264" t="s">
        <v>13017</v>
      </c>
      <c r="E264" t="s">
        <v>665</v>
      </c>
      <c r="F264" s="5">
        <f>_xlfn.TEXTBEFORE(E264, " ") * 1000000</f>
        <v>8500000</v>
      </c>
      <c r="G264">
        <v>1653.441</v>
      </c>
      <c r="H264" t="s">
        <v>92</v>
      </c>
      <c r="I264">
        <v>29</v>
      </c>
      <c r="J264">
        <f>IF(I264="",0,I264)</f>
        <v>29</v>
      </c>
      <c r="K264">
        <v>16</v>
      </c>
      <c r="L264">
        <f>I264-K264</f>
        <v>13</v>
      </c>
      <c r="M264" t="str">
        <f>IF(I264&lt;100,"small",IF(I264&lt;500,"medium","large"))</f>
        <v>small</v>
      </c>
      <c r="N264">
        <f>IF(M264="small",1,0)</f>
        <v>1</v>
      </c>
      <c r="O264">
        <f>IF(N264="medium",1,0)</f>
        <v>0</v>
      </c>
      <c r="P264">
        <f>IF(O264="large",1,0)</f>
        <v>0</v>
      </c>
      <c r="Q264">
        <v>2012</v>
      </c>
      <c r="R264">
        <v>1</v>
      </c>
      <c r="S264" t="str">
        <f>IF(R264=1, "First-time", IF(R264&lt;=3, "Rising Star", IF(R264&lt;10, "Established", "Elites")))</f>
        <v>First-time</v>
      </c>
      <c r="T264">
        <f>IF(S264 = "First-time",1,0)</f>
        <v>1</v>
      </c>
      <c r="U264">
        <f>IF(S264 = "Rising Star",1,0)</f>
        <v>0</v>
      </c>
      <c r="V264">
        <f>IF(S264 = "Established",1,0)</f>
        <v>0</v>
      </c>
      <c r="W264">
        <f>IF(S264 = "Elites",1,0)</f>
        <v>0</v>
      </c>
      <c r="X264" t="s">
        <v>130</v>
      </c>
      <c r="Y264" t="str">
        <f>IF(X264="","-",TRIM(LEFT(X264,FIND(",",X264&amp;",")-1)))</f>
        <v>Dallas</v>
      </c>
      <c r="Z264" t="s">
        <v>2575</v>
      </c>
      <c r="AA264" t="s">
        <v>45</v>
      </c>
    </row>
    <row r="265" spans="1:27" ht="14.4" x14ac:dyDescent="0.3">
      <c r="A265">
        <v>263</v>
      </c>
      <c r="B265" t="s">
        <v>16417</v>
      </c>
      <c r="C265" t="s">
        <v>16418</v>
      </c>
      <c r="D265" t="s">
        <v>16419</v>
      </c>
      <c r="E265" t="s">
        <v>2898</v>
      </c>
      <c r="F265" s="5">
        <f>_xlfn.TEXTBEFORE(E265, " ") * 1000000</f>
        <v>4700000</v>
      </c>
      <c r="G265">
        <v>1651.5508</v>
      </c>
      <c r="H265" t="s">
        <v>85</v>
      </c>
      <c r="I265">
        <v>175</v>
      </c>
      <c r="J265">
        <f>IF(I265="",0,I265)</f>
        <v>175</v>
      </c>
      <c r="K265">
        <v>20</v>
      </c>
      <c r="L265">
        <f>I265-K265</f>
        <v>155</v>
      </c>
      <c r="M265" t="str">
        <f>IF(I265&lt;100,"small",IF(I265&lt;500,"medium","large"))</f>
        <v>medium</v>
      </c>
      <c r="N265">
        <f>IF(M265="small",1,0)</f>
        <v>0</v>
      </c>
      <c r="O265">
        <f>IF(N265="medium",1,0)</f>
        <v>0</v>
      </c>
      <c r="P265">
        <f>IF(O265="large",1,0)</f>
        <v>0</v>
      </c>
      <c r="Q265">
        <v>2014</v>
      </c>
      <c r="R265">
        <v>2</v>
      </c>
      <c r="S265" t="str">
        <f>IF(R265=1, "First-time", IF(R265&lt;=3, "Rising Star", IF(R265&lt;10, "Established", "Elites")))</f>
        <v>Rising Star</v>
      </c>
      <c r="T265">
        <f>IF(S265 = "First-time",1,0)</f>
        <v>0</v>
      </c>
      <c r="U265">
        <f>IF(S265 = "Rising Star",1,0)</f>
        <v>1</v>
      </c>
      <c r="V265">
        <f>IF(S265 = "Established",1,0)</f>
        <v>0</v>
      </c>
      <c r="W265">
        <f>IF(S265 = "Elites",1,0)</f>
        <v>0</v>
      </c>
      <c r="X265" t="s">
        <v>93</v>
      </c>
      <c r="Y265" t="str">
        <f>IF(X265="","-",TRIM(LEFT(X265,FIND(",",X265&amp;",")-1)))</f>
        <v>Baltimore</v>
      </c>
      <c r="Z265" t="s">
        <v>16420</v>
      </c>
      <c r="AA265" t="s">
        <v>21</v>
      </c>
    </row>
    <row r="266" spans="1:27" ht="14.4" x14ac:dyDescent="0.3">
      <c r="A266">
        <v>264</v>
      </c>
      <c r="B266" t="s">
        <v>17402</v>
      </c>
      <c r="C266" t="s">
        <v>17403</v>
      </c>
      <c r="D266" t="s">
        <v>17404</v>
      </c>
      <c r="E266" t="s">
        <v>1103</v>
      </c>
      <c r="F266" s="5">
        <f>_xlfn.TEXTBEFORE(E266, " ") * 1000000</f>
        <v>4500000</v>
      </c>
      <c r="G266">
        <v>1650.6419000000001</v>
      </c>
      <c r="H266" t="s">
        <v>174</v>
      </c>
      <c r="I266">
        <v>18</v>
      </c>
      <c r="J266">
        <f>IF(I266="",0,I266)</f>
        <v>18</v>
      </c>
      <c r="K266">
        <v>3</v>
      </c>
      <c r="L266">
        <f>I266-K266</f>
        <v>15</v>
      </c>
      <c r="M266" t="str">
        <f>IF(I266&lt;100,"small",IF(I266&lt;500,"medium","large"))</f>
        <v>small</v>
      </c>
      <c r="N266">
        <f>IF(M266="small",1,0)</f>
        <v>1</v>
      </c>
      <c r="O266">
        <f>IF(N266="medium",1,0)</f>
        <v>0</v>
      </c>
      <c r="P266">
        <f>IF(O266="large",1,0)</f>
        <v>0</v>
      </c>
      <c r="Q266">
        <v>2015</v>
      </c>
      <c r="R266">
        <v>1</v>
      </c>
      <c r="S266" t="str">
        <f>IF(R266=1, "First-time", IF(R266&lt;=3, "Rising Star", IF(R266&lt;10, "Established", "Elites")))</f>
        <v>First-time</v>
      </c>
      <c r="T266">
        <f>IF(S266 = "First-time",1,0)</f>
        <v>1</v>
      </c>
      <c r="U266">
        <f>IF(S266 = "Rising Star",1,0)</f>
        <v>0</v>
      </c>
      <c r="V266">
        <f>IF(S266 = "Established",1,0)</f>
        <v>0</v>
      </c>
      <c r="W266">
        <f>IF(S266 = "Elites",1,0)</f>
        <v>0</v>
      </c>
      <c r="X266" t="s">
        <v>86</v>
      </c>
      <c r="Y266" t="str">
        <f>IF(X266="","-",TRIM(LEFT(X266,FIND(",",X266&amp;",")-1)))</f>
        <v>New York City</v>
      </c>
      <c r="Z266" t="s">
        <v>16236</v>
      </c>
      <c r="AA266" t="s">
        <v>35</v>
      </c>
    </row>
    <row r="267" spans="1:27" ht="14.4" x14ac:dyDescent="0.3">
      <c r="A267">
        <v>265</v>
      </c>
      <c r="B267" t="s">
        <v>17674</v>
      </c>
      <c r="C267" t="s">
        <v>17675</v>
      </c>
      <c r="D267" t="s">
        <v>17676</v>
      </c>
      <c r="E267" t="s">
        <v>1405</v>
      </c>
      <c r="F267" s="5">
        <f>_xlfn.TEXTBEFORE(E267, " ") * 1000000</f>
        <v>2600000</v>
      </c>
      <c r="G267">
        <v>1650.1407999999999</v>
      </c>
      <c r="H267" t="s">
        <v>1238</v>
      </c>
      <c r="I267">
        <v>18</v>
      </c>
      <c r="J267">
        <f>IF(I267="",0,I267)</f>
        <v>18</v>
      </c>
      <c r="K267">
        <v>3</v>
      </c>
      <c r="L267">
        <f>I267-K267</f>
        <v>15</v>
      </c>
      <c r="M267" t="str">
        <f>IF(I267&lt;100,"small",IF(I267&lt;500,"medium","large"))</f>
        <v>small</v>
      </c>
      <c r="N267">
        <f>IF(M267="small",1,0)</f>
        <v>1</v>
      </c>
      <c r="O267">
        <f>IF(N267="medium",1,0)</f>
        <v>0</v>
      </c>
      <c r="P267">
        <f>IF(O267="large",1,0)</f>
        <v>0</v>
      </c>
      <c r="Q267">
        <v>2015</v>
      </c>
      <c r="R267">
        <v>1</v>
      </c>
      <c r="S267" t="str">
        <f>IF(R267=1, "First-time", IF(R267&lt;=3, "Rising Star", IF(R267&lt;10, "Established", "Elites")))</f>
        <v>First-time</v>
      </c>
      <c r="T267">
        <f>IF(S267 = "First-time",1,0)</f>
        <v>1</v>
      </c>
      <c r="U267">
        <f>IF(S267 = "Rising Star",1,0)</f>
        <v>0</v>
      </c>
      <c r="V267">
        <f>IF(S267 = "Established",1,0)</f>
        <v>0</v>
      </c>
      <c r="W267">
        <f>IF(S267 = "Elites",1,0)</f>
        <v>0</v>
      </c>
      <c r="X267" t="s">
        <v>325</v>
      </c>
      <c r="Y267" t="str">
        <f>IF(X267="","-",TRIM(LEFT(X267,FIND(",",X267&amp;",")-1)))</f>
        <v>Los Angeles</v>
      </c>
      <c r="Z267" t="s">
        <v>17677</v>
      </c>
      <c r="AA267" t="s">
        <v>5</v>
      </c>
    </row>
    <row r="268" spans="1:27" ht="14.4" x14ac:dyDescent="0.3">
      <c r="A268">
        <v>266</v>
      </c>
      <c r="B268" t="s">
        <v>12305</v>
      </c>
      <c r="C268" t="s">
        <v>12306</v>
      </c>
      <c r="D268" t="s">
        <v>12307</v>
      </c>
      <c r="E268" t="s">
        <v>808</v>
      </c>
      <c r="F268" s="5">
        <f>_xlfn.TEXTBEFORE(E268, " ") * 1000000</f>
        <v>2200000</v>
      </c>
      <c r="G268">
        <v>1648.4583</v>
      </c>
      <c r="H268" t="s">
        <v>1750</v>
      </c>
      <c r="I268">
        <v>16</v>
      </c>
      <c r="J268">
        <f>IF(I268="",0,I268)</f>
        <v>16</v>
      </c>
      <c r="K268">
        <v>1</v>
      </c>
      <c r="L268">
        <f>I268-K268</f>
        <v>15</v>
      </c>
      <c r="M268" t="str">
        <f>IF(I268&lt;100,"small",IF(I268&lt;500,"medium","large"))</f>
        <v>small</v>
      </c>
      <c r="N268">
        <f>IF(M268="small",1,0)</f>
        <v>1</v>
      </c>
      <c r="O268">
        <f>IF(N268="medium",1,0)</f>
        <v>0</v>
      </c>
      <c r="P268">
        <f>IF(O268="large",1,0)</f>
        <v>0</v>
      </c>
      <c r="Q268">
        <v>2011</v>
      </c>
      <c r="R268">
        <v>1</v>
      </c>
      <c r="S268" t="str">
        <f>IF(R268=1, "First-time", IF(R268&lt;=3, "Rising Star", IF(R268&lt;10, "Established", "Elites")))</f>
        <v>First-time</v>
      </c>
      <c r="T268">
        <f>IF(S268 = "First-time",1,0)</f>
        <v>1</v>
      </c>
      <c r="U268">
        <f>IF(S268 = "Rising Star",1,0)</f>
        <v>0</v>
      </c>
      <c r="V268">
        <f>IF(S268 = "Established",1,0)</f>
        <v>0</v>
      </c>
      <c r="W268">
        <f>IF(S268 = "Elites",1,0)</f>
        <v>0</v>
      </c>
      <c r="X268" t="s">
        <v>271</v>
      </c>
      <c r="Y268" t="str">
        <f>IF(X268="","-",TRIM(LEFT(X268,FIND(",",X268&amp;",")-1)))</f>
        <v>Chicago</v>
      </c>
      <c r="Z268" t="s">
        <v>2925</v>
      </c>
      <c r="AA268" t="s">
        <v>15</v>
      </c>
    </row>
    <row r="269" spans="1:27" ht="14.4" x14ac:dyDescent="0.3">
      <c r="A269">
        <v>267</v>
      </c>
      <c r="B269" t="s">
        <v>9205</v>
      </c>
      <c r="C269" t="s">
        <v>9206</v>
      </c>
      <c r="D269" t="s">
        <v>9207</v>
      </c>
      <c r="E269" t="s">
        <v>3277</v>
      </c>
      <c r="F269" s="5">
        <f>_xlfn.TEXTBEFORE(E269, " ") * 1000000</f>
        <v>71600000</v>
      </c>
      <c r="G269">
        <v>1636.3737000000001</v>
      </c>
      <c r="H269" t="s">
        <v>167</v>
      </c>
      <c r="I269">
        <v>49</v>
      </c>
      <c r="J269">
        <f>IF(I269="",0,I269)</f>
        <v>49</v>
      </c>
      <c r="K269">
        <v>13</v>
      </c>
      <c r="L269">
        <f>I269-K269</f>
        <v>36</v>
      </c>
      <c r="M269" t="str">
        <f>IF(I269&lt;100,"small",IF(I269&lt;500,"medium","large"))</f>
        <v>small</v>
      </c>
      <c r="N269">
        <f>IF(M269="small",1,0)</f>
        <v>1</v>
      </c>
      <c r="O269">
        <f>IF(N269="medium",1,0)</f>
        <v>0</v>
      </c>
      <c r="P269">
        <f>IF(O269="large",1,0)</f>
        <v>0</v>
      </c>
      <c r="Q269">
        <v>2009</v>
      </c>
      <c r="R269">
        <v>1</v>
      </c>
      <c r="S269" t="str">
        <f>IF(R269=1, "First-time", IF(R269&lt;=3, "Rising Star", IF(R269&lt;10, "Established", "Elites")))</f>
        <v>First-time</v>
      </c>
      <c r="T269">
        <f>IF(S269 = "First-time",1,0)</f>
        <v>1</v>
      </c>
      <c r="U269">
        <f>IF(S269 = "Rising Star",1,0)</f>
        <v>0</v>
      </c>
      <c r="V269">
        <f>IF(S269 = "Established",1,0)</f>
        <v>0</v>
      </c>
      <c r="W269">
        <f>IF(S269 = "Elites",1,0)</f>
        <v>0</v>
      </c>
      <c r="X269" t="s">
        <v>99</v>
      </c>
      <c r="Y269" t="str">
        <f>IF(X269="","-",TRIM(LEFT(X269,FIND(",",X269&amp;",")-1)))</f>
        <v>-</v>
      </c>
      <c r="Z269" t="s">
        <v>3028</v>
      </c>
      <c r="AA269" t="s">
        <v>49</v>
      </c>
    </row>
    <row r="270" spans="1:27" ht="14.4" x14ac:dyDescent="0.3">
      <c r="A270">
        <v>268</v>
      </c>
      <c r="B270" t="s">
        <v>11918</v>
      </c>
      <c r="C270" t="s">
        <v>11919</v>
      </c>
      <c r="D270" t="s">
        <v>11920</v>
      </c>
      <c r="E270" t="s">
        <v>11921</v>
      </c>
      <c r="F270" s="5">
        <f>_xlfn.TEXTBEFORE(E270, " ") * 1000000</f>
        <v>726100000</v>
      </c>
      <c r="G270">
        <v>1634.6901</v>
      </c>
      <c r="H270" t="s">
        <v>353</v>
      </c>
      <c r="I270">
        <v>164</v>
      </c>
      <c r="J270">
        <f>IF(I270="",0,I270)</f>
        <v>164</v>
      </c>
      <c r="K270">
        <v>26</v>
      </c>
      <c r="L270">
        <f>I270-K270</f>
        <v>138</v>
      </c>
      <c r="M270" t="str">
        <f>IF(I270&lt;100,"small",IF(I270&lt;500,"medium","large"))</f>
        <v>medium</v>
      </c>
      <c r="N270">
        <f>IF(M270="small",1,0)</f>
        <v>0</v>
      </c>
      <c r="O270">
        <f>IF(N270="medium",1,0)</f>
        <v>0</v>
      </c>
      <c r="P270">
        <f>IF(O270="large",1,0)</f>
        <v>0</v>
      </c>
      <c r="Q270">
        <v>2011</v>
      </c>
      <c r="R270">
        <v>4</v>
      </c>
      <c r="S270" t="str">
        <f>IF(R270=1, "First-time", IF(R270&lt;=3, "Rising Star", IF(R270&lt;10, "Established", "Elites")))</f>
        <v>Established</v>
      </c>
      <c r="T270">
        <f>IF(S270 = "First-time",1,0)</f>
        <v>0</v>
      </c>
      <c r="U270">
        <f>IF(S270 = "Rising Star",1,0)</f>
        <v>0</v>
      </c>
      <c r="V270">
        <f>IF(S270 = "Established",1,0)</f>
        <v>1</v>
      </c>
      <c r="W270">
        <f>IF(S270 = "Elites",1,0)</f>
        <v>0</v>
      </c>
      <c r="X270" t="s">
        <v>141</v>
      </c>
      <c r="Y270" t="str">
        <f>IF(X270="","-",TRIM(LEFT(X270,FIND(",",X270&amp;",")-1)))</f>
        <v>Pittsburgh</v>
      </c>
      <c r="Z270" t="s">
        <v>142</v>
      </c>
      <c r="AA270" t="s">
        <v>39</v>
      </c>
    </row>
    <row r="271" spans="1:27" ht="14.4" x14ac:dyDescent="0.3">
      <c r="A271">
        <v>269</v>
      </c>
      <c r="B271" t="s">
        <v>17319</v>
      </c>
      <c r="C271" t="s">
        <v>17320</v>
      </c>
      <c r="D271" t="s">
        <v>17321</v>
      </c>
      <c r="E271" t="s">
        <v>2766</v>
      </c>
      <c r="F271" s="5">
        <f>_xlfn.TEXTBEFORE(E271, " ") * 1000000</f>
        <v>2700000</v>
      </c>
      <c r="G271">
        <v>1627.4742000000001</v>
      </c>
      <c r="H271" t="s">
        <v>803</v>
      </c>
      <c r="I271">
        <v>6</v>
      </c>
      <c r="J271">
        <f>IF(I271="",0,I271)</f>
        <v>6</v>
      </c>
      <c r="K271">
        <v>1</v>
      </c>
      <c r="L271">
        <f>I271-K271</f>
        <v>5</v>
      </c>
      <c r="M271" t="str">
        <f>IF(I271&lt;100,"small",IF(I271&lt;500,"medium","large"))</f>
        <v>small</v>
      </c>
      <c r="N271">
        <f>IF(M271="small",1,0)</f>
        <v>1</v>
      </c>
      <c r="O271">
        <f>IF(N271="medium",1,0)</f>
        <v>0</v>
      </c>
      <c r="P271">
        <f>IF(O271="large",1,0)</f>
        <v>0</v>
      </c>
      <c r="Q271">
        <v>2015</v>
      </c>
      <c r="R271">
        <v>1</v>
      </c>
      <c r="S271" t="str">
        <f>IF(R271=1, "First-time", IF(R271&lt;=3, "Rising Star", IF(R271&lt;10, "Established", "Elites")))</f>
        <v>First-time</v>
      </c>
      <c r="T271">
        <f>IF(S271 = "First-time",1,0)</f>
        <v>1</v>
      </c>
      <c r="U271">
        <f>IF(S271 = "Rising Star",1,0)</f>
        <v>0</v>
      </c>
      <c r="V271">
        <f>IF(S271 = "Established",1,0)</f>
        <v>0</v>
      </c>
      <c r="W271">
        <f>IF(S271 = "Elites",1,0)</f>
        <v>0</v>
      </c>
      <c r="X271" t="s">
        <v>1744</v>
      </c>
      <c r="Y271" t="str">
        <f>IF(X271="","-",TRIM(LEFT(X271,FIND(",",X271&amp;",")-1)))</f>
        <v>Charleston</v>
      </c>
      <c r="Z271" t="s">
        <v>13181</v>
      </c>
      <c r="AA271" t="s">
        <v>42</v>
      </c>
    </row>
    <row r="272" spans="1:27" ht="14.4" x14ac:dyDescent="0.3">
      <c r="A272">
        <v>270</v>
      </c>
      <c r="B272" t="s">
        <v>3208</v>
      </c>
      <c r="C272" t="s">
        <v>3209</v>
      </c>
      <c r="D272" t="s">
        <v>3210</v>
      </c>
      <c r="E272" t="s">
        <v>3211</v>
      </c>
      <c r="F272" s="5">
        <f>_xlfn.TEXTBEFORE(E272, " ") * 1000000</f>
        <v>259399999.99999997</v>
      </c>
      <c r="G272">
        <v>1621.7206000000001</v>
      </c>
      <c r="H272" t="s">
        <v>751</v>
      </c>
      <c r="I272">
        <v>231</v>
      </c>
      <c r="J272">
        <f>IF(I272="",0,I272)</f>
        <v>231</v>
      </c>
      <c r="K272">
        <v>175</v>
      </c>
      <c r="L272">
        <f>I272-K272</f>
        <v>56</v>
      </c>
      <c r="M272" t="str">
        <f>IF(I272&lt;100,"small",IF(I272&lt;500,"medium","large"))</f>
        <v>medium</v>
      </c>
      <c r="N272">
        <f>IF(M272="small",1,0)</f>
        <v>0</v>
      </c>
      <c r="O272">
        <f>IF(N272="medium",1,0)</f>
        <v>0</v>
      </c>
      <c r="P272">
        <f>IF(O272="large",1,0)</f>
        <v>0</v>
      </c>
      <c r="Q272">
        <v>1999</v>
      </c>
      <c r="R272">
        <v>4</v>
      </c>
      <c r="S272" t="str">
        <f>IF(R272=1, "First-time", IF(R272&lt;=3, "Rising Star", IF(R272&lt;10, "Established", "Elites")))</f>
        <v>Established</v>
      </c>
      <c r="T272">
        <f>IF(S272 = "First-time",1,0)</f>
        <v>0</v>
      </c>
      <c r="U272">
        <f>IF(S272 = "Rising Star",1,0)</f>
        <v>0</v>
      </c>
      <c r="V272">
        <f>IF(S272 = "Established",1,0)</f>
        <v>1</v>
      </c>
      <c r="W272">
        <f>IF(S272 = "Elites",1,0)</f>
        <v>0</v>
      </c>
      <c r="X272" t="s">
        <v>427</v>
      </c>
      <c r="Y272" t="str">
        <f>IF(X272="","-",TRIM(LEFT(X272,FIND(",",X272&amp;",")-1)))</f>
        <v>Washington</v>
      </c>
      <c r="Z272" t="s">
        <v>2049</v>
      </c>
      <c r="AA272" t="s">
        <v>21</v>
      </c>
    </row>
    <row r="273" spans="1:27" ht="14.4" x14ac:dyDescent="0.3">
      <c r="A273">
        <v>271</v>
      </c>
      <c r="B273" t="s">
        <v>17543</v>
      </c>
      <c r="C273" t="s">
        <v>17544</v>
      </c>
      <c r="D273" t="s">
        <v>17545</v>
      </c>
      <c r="E273" t="s">
        <v>2889</v>
      </c>
      <c r="F273" s="5">
        <f>_xlfn.TEXTBEFORE(E273, " ") * 1000000</f>
        <v>7700000</v>
      </c>
      <c r="G273">
        <v>1621.3485000000001</v>
      </c>
      <c r="H273" t="s">
        <v>160</v>
      </c>
      <c r="I273">
        <v>12</v>
      </c>
      <c r="J273">
        <f>IF(I273="",0,I273)</f>
        <v>12</v>
      </c>
      <c r="K273">
        <v>2</v>
      </c>
      <c r="L273">
        <f>I273-K273</f>
        <v>10</v>
      </c>
      <c r="M273" t="str">
        <f>IF(I273&lt;100,"small",IF(I273&lt;500,"medium","large"))</f>
        <v>small</v>
      </c>
      <c r="N273">
        <f>IF(M273="small",1,0)</f>
        <v>1</v>
      </c>
      <c r="O273">
        <f>IF(N273="medium",1,0)</f>
        <v>0</v>
      </c>
      <c r="P273">
        <f>IF(O273="large",1,0)</f>
        <v>0</v>
      </c>
      <c r="Q273">
        <v>2015</v>
      </c>
      <c r="R273">
        <v>1</v>
      </c>
      <c r="S273" t="str">
        <f>IF(R273=1, "First-time", IF(R273&lt;=3, "Rising Star", IF(R273&lt;10, "Established", "Elites")))</f>
        <v>First-time</v>
      </c>
      <c r="T273">
        <f>IF(S273 = "First-time",1,0)</f>
        <v>1</v>
      </c>
      <c r="U273">
        <f>IF(S273 = "Rising Star",1,0)</f>
        <v>0</v>
      </c>
      <c r="V273">
        <f>IF(S273 = "Established",1,0)</f>
        <v>0</v>
      </c>
      <c r="W273">
        <f>IF(S273 = "Elites",1,0)</f>
        <v>0</v>
      </c>
      <c r="X273" t="s">
        <v>271</v>
      </c>
      <c r="Y273" t="str">
        <f>IF(X273="","-",TRIM(LEFT(X273,FIND(",",X273&amp;",")-1)))</f>
        <v>Chicago</v>
      </c>
      <c r="Z273" t="s">
        <v>5103</v>
      </c>
      <c r="AA273" t="s">
        <v>15</v>
      </c>
    </row>
    <row r="274" spans="1:27" ht="14.4" x14ac:dyDescent="0.3">
      <c r="A274">
        <v>272</v>
      </c>
      <c r="B274" t="s">
        <v>13599</v>
      </c>
      <c r="C274" t="s">
        <v>13600</v>
      </c>
      <c r="D274" t="s">
        <v>13601</v>
      </c>
      <c r="E274" t="s">
        <v>2447</v>
      </c>
      <c r="F274" s="5">
        <f>_xlfn.TEXTBEFORE(E274, " ") * 1000000</f>
        <v>8600000</v>
      </c>
      <c r="G274">
        <v>1609.4897000000001</v>
      </c>
      <c r="H274" t="s">
        <v>803</v>
      </c>
      <c r="I274">
        <v>375</v>
      </c>
      <c r="J274">
        <f>IF(I274="",0,I274)</f>
        <v>375</v>
      </c>
      <c r="K274">
        <v>65</v>
      </c>
      <c r="L274">
        <f>I274-K274</f>
        <v>310</v>
      </c>
      <c r="M274" t="str">
        <f>IF(I274&lt;100,"small",IF(I274&lt;500,"medium","large"))</f>
        <v>medium</v>
      </c>
      <c r="N274">
        <f>IF(M274="small",1,0)</f>
        <v>0</v>
      </c>
      <c r="O274">
        <f>IF(N274="medium",1,0)</f>
        <v>0</v>
      </c>
      <c r="P274">
        <f>IF(O274="large",1,0)</f>
        <v>0</v>
      </c>
      <c r="Q274">
        <v>2012</v>
      </c>
      <c r="R274">
        <v>2</v>
      </c>
      <c r="S274" t="str">
        <f>IF(R274=1, "First-time", IF(R274&lt;=3, "Rising Star", IF(R274&lt;10, "Established", "Elites")))</f>
        <v>Rising Star</v>
      </c>
      <c r="T274">
        <f>IF(S274 = "First-time",1,0)</f>
        <v>0</v>
      </c>
      <c r="U274">
        <f>IF(S274 = "Rising Star",1,0)</f>
        <v>1</v>
      </c>
      <c r="V274">
        <f>IF(S274 = "Established",1,0)</f>
        <v>0</v>
      </c>
      <c r="W274">
        <f>IF(S274 = "Elites",1,0)</f>
        <v>0</v>
      </c>
      <c r="X274" t="s">
        <v>185</v>
      </c>
      <c r="Y274" t="str">
        <f>IF(X274="","-",TRIM(LEFT(X274,FIND(",",X274&amp;",")-1)))</f>
        <v>Boston</v>
      </c>
      <c r="Z274" t="s">
        <v>13602</v>
      </c>
      <c r="AA274" t="s">
        <v>20</v>
      </c>
    </row>
    <row r="275" spans="1:27" ht="14.4" x14ac:dyDescent="0.3">
      <c r="A275">
        <v>273</v>
      </c>
      <c r="B275" t="s">
        <v>16155</v>
      </c>
      <c r="C275" t="s">
        <v>16156</v>
      </c>
      <c r="D275" t="s">
        <v>16157</v>
      </c>
      <c r="E275" t="s">
        <v>4839</v>
      </c>
      <c r="F275" s="5">
        <f>_xlfn.TEXTBEFORE(E275, " ") * 1000000</f>
        <v>14000000</v>
      </c>
      <c r="G275">
        <v>1606.1159</v>
      </c>
      <c r="H275" t="s">
        <v>779</v>
      </c>
      <c r="I275">
        <v>81</v>
      </c>
      <c r="J275">
        <f>IF(I275="",0,I275)</f>
        <v>81</v>
      </c>
      <c r="K275">
        <v>16</v>
      </c>
      <c r="L275">
        <f>I275-K275</f>
        <v>65</v>
      </c>
      <c r="M275" t="str">
        <f>IF(I275&lt;100,"small",IF(I275&lt;500,"medium","large"))</f>
        <v>small</v>
      </c>
      <c r="N275">
        <f>IF(M275="small",1,0)</f>
        <v>1</v>
      </c>
      <c r="O275">
        <f>IF(N275="medium",1,0)</f>
        <v>0</v>
      </c>
      <c r="P275">
        <f>IF(O275="large",1,0)</f>
        <v>0</v>
      </c>
      <c r="Q275">
        <v>2014</v>
      </c>
      <c r="R275">
        <v>1</v>
      </c>
      <c r="S275" t="str">
        <f>IF(R275=1, "First-time", IF(R275&lt;=3, "Rising Star", IF(R275&lt;10, "Established", "Elites")))</f>
        <v>First-time</v>
      </c>
      <c r="T275">
        <f>IF(S275 = "First-time",1,0)</f>
        <v>1</v>
      </c>
      <c r="U275">
        <f>IF(S275 = "Rising Star",1,0)</f>
        <v>0</v>
      </c>
      <c r="V275">
        <f>IF(S275 = "Established",1,0)</f>
        <v>0</v>
      </c>
      <c r="W275">
        <f>IF(S275 = "Elites",1,0)</f>
        <v>0</v>
      </c>
      <c r="X275" t="s">
        <v>86</v>
      </c>
      <c r="Y275" t="str">
        <f>IF(X275="","-",TRIM(LEFT(X275,FIND(",",X275&amp;",")-1)))</f>
        <v>New York City</v>
      </c>
      <c r="Z275" t="s">
        <v>543</v>
      </c>
      <c r="AA275" t="s">
        <v>35</v>
      </c>
    </row>
    <row r="276" spans="1:27" ht="14.4" x14ac:dyDescent="0.3">
      <c r="A276">
        <v>274</v>
      </c>
      <c r="B276" t="s">
        <v>12308</v>
      </c>
      <c r="C276" t="s">
        <v>12309</v>
      </c>
      <c r="D276" t="s">
        <v>12310</v>
      </c>
      <c r="E276" t="s">
        <v>870</v>
      </c>
      <c r="F276" s="5">
        <f>_xlfn.TEXTBEFORE(E276, " ") * 1000000</f>
        <v>3000000</v>
      </c>
      <c r="G276">
        <v>1600.7610999999999</v>
      </c>
      <c r="H276" t="s">
        <v>85</v>
      </c>
      <c r="I276">
        <v>10</v>
      </c>
      <c r="J276">
        <f>IF(I276="",0,I276)</f>
        <v>10</v>
      </c>
      <c r="K276">
        <v>1</v>
      </c>
      <c r="L276">
        <f>I276-K276</f>
        <v>9</v>
      </c>
      <c r="M276" t="str">
        <f>IF(I276&lt;100,"small",IF(I276&lt;500,"medium","large"))</f>
        <v>small</v>
      </c>
      <c r="N276">
        <f>IF(M276="small",1,0)</f>
        <v>1</v>
      </c>
      <c r="O276">
        <f>IF(N276="medium",1,0)</f>
        <v>0</v>
      </c>
      <c r="P276">
        <f>IF(O276="large",1,0)</f>
        <v>0</v>
      </c>
      <c r="Q276">
        <v>2011</v>
      </c>
      <c r="R276">
        <v>2</v>
      </c>
      <c r="S276" t="str">
        <f>IF(R276=1, "First-time", IF(R276&lt;=3, "Rising Star", IF(R276&lt;10, "Established", "Elites")))</f>
        <v>Rising Star</v>
      </c>
      <c r="T276">
        <f>IF(S276 = "First-time",1,0)</f>
        <v>0</v>
      </c>
      <c r="U276">
        <f>IF(S276 = "Rising Star",1,0)</f>
        <v>1</v>
      </c>
      <c r="V276">
        <f>IF(S276 = "Established",1,0)</f>
        <v>0</v>
      </c>
      <c r="W276">
        <f>IF(S276 = "Elites",1,0)</f>
        <v>0</v>
      </c>
      <c r="X276" t="s">
        <v>271</v>
      </c>
      <c r="Y276" t="str">
        <f>IF(X276="","-",TRIM(LEFT(X276,FIND(",",X276&amp;",")-1)))</f>
        <v>Chicago</v>
      </c>
      <c r="Z276" t="s">
        <v>12311</v>
      </c>
      <c r="AA276" t="s">
        <v>15</v>
      </c>
    </row>
    <row r="277" spans="1:27" ht="14.4" x14ac:dyDescent="0.3">
      <c r="A277">
        <v>275</v>
      </c>
      <c r="B277" t="s">
        <v>15753</v>
      </c>
      <c r="C277" t="s">
        <v>15754</v>
      </c>
      <c r="D277" t="s">
        <v>15755</v>
      </c>
      <c r="E277" t="s">
        <v>2033</v>
      </c>
      <c r="F277" s="5">
        <f>_xlfn.TEXTBEFORE(E277, " ") * 1000000</f>
        <v>18400000</v>
      </c>
      <c r="G277">
        <v>1600.2494999999999</v>
      </c>
      <c r="H277" t="s">
        <v>472</v>
      </c>
      <c r="I277">
        <v>106</v>
      </c>
      <c r="J277">
        <f>IF(I277="",0,I277)</f>
        <v>106</v>
      </c>
      <c r="K277">
        <v>16</v>
      </c>
      <c r="L277">
        <f>I277-K277</f>
        <v>90</v>
      </c>
      <c r="M277" t="str">
        <f>IF(I277&lt;100,"small",IF(I277&lt;500,"medium","large"))</f>
        <v>medium</v>
      </c>
      <c r="N277">
        <f>IF(M277="small",1,0)</f>
        <v>0</v>
      </c>
      <c r="O277">
        <f>IF(N277="medium",1,0)</f>
        <v>0</v>
      </c>
      <c r="P277">
        <f>IF(O277="large",1,0)</f>
        <v>0</v>
      </c>
      <c r="Q277">
        <v>2014</v>
      </c>
      <c r="R277">
        <v>1</v>
      </c>
      <c r="S277" t="str">
        <f>IF(R277=1, "First-time", IF(R277&lt;=3, "Rising Star", IF(R277&lt;10, "Established", "Elites")))</f>
        <v>First-time</v>
      </c>
      <c r="T277">
        <f>IF(S277 = "First-time",1,0)</f>
        <v>1</v>
      </c>
      <c r="U277">
        <f>IF(S277 = "Rising Star",1,0)</f>
        <v>0</v>
      </c>
      <c r="V277">
        <f>IF(S277 = "Established",1,0)</f>
        <v>0</v>
      </c>
      <c r="W277">
        <f>IF(S277 = "Elites",1,0)</f>
        <v>0</v>
      </c>
      <c r="X277" t="s">
        <v>427</v>
      </c>
      <c r="Y277" t="str">
        <f>IF(X277="","-",TRIM(LEFT(X277,FIND(",",X277&amp;",")-1)))</f>
        <v>Washington</v>
      </c>
      <c r="Z277" t="s">
        <v>1964</v>
      </c>
      <c r="AA277" t="s">
        <v>47</v>
      </c>
    </row>
    <row r="278" spans="1:27" ht="14.4" x14ac:dyDescent="0.3">
      <c r="A278">
        <v>276</v>
      </c>
      <c r="B278" t="s">
        <v>12088</v>
      </c>
      <c r="C278" t="s">
        <v>12089</v>
      </c>
      <c r="D278" t="s">
        <v>12090</v>
      </c>
      <c r="E278" t="s">
        <v>330</v>
      </c>
      <c r="F278" s="5">
        <f>_xlfn.TEXTBEFORE(E278, " ") * 1000000</f>
        <v>4099999.9999999995</v>
      </c>
      <c r="G278">
        <v>1599.4677999999999</v>
      </c>
      <c r="H278" t="s">
        <v>779</v>
      </c>
      <c r="I278">
        <v>20</v>
      </c>
      <c r="J278">
        <f>IF(I278="",0,I278)</f>
        <v>20</v>
      </c>
      <c r="K278">
        <v>15</v>
      </c>
      <c r="L278">
        <f>I278-K278</f>
        <v>5</v>
      </c>
      <c r="M278" t="str">
        <f>IF(I278&lt;100,"small",IF(I278&lt;500,"medium","large"))</f>
        <v>small</v>
      </c>
      <c r="N278">
        <f>IF(M278="small",1,0)</f>
        <v>1</v>
      </c>
      <c r="O278">
        <f>IF(N278="medium",1,0)</f>
        <v>0</v>
      </c>
      <c r="P278">
        <f>IF(O278="large",1,0)</f>
        <v>0</v>
      </c>
      <c r="Q278">
        <v>2011</v>
      </c>
      <c r="R278">
        <v>1</v>
      </c>
      <c r="S278" t="str">
        <f>IF(R278=1, "First-time", IF(R278&lt;=3, "Rising Star", IF(R278&lt;10, "Established", "Elites")))</f>
        <v>First-time</v>
      </c>
      <c r="T278">
        <f>IF(S278 = "First-time",1,0)</f>
        <v>1</v>
      </c>
      <c r="U278">
        <f>IF(S278 = "Rising Star",1,0)</f>
        <v>0</v>
      </c>
      <c r="V278">
        <f>IF(S278 = "Established",1,0)</f>
        <v>0</v>
      </c>
      <c r="W278">
        <f>IF(S278 = "Elites",1,0)</f>
        <v>0</v>
      </c>
      <c r="X278" t="s">
        <v>86</v>
      </c>
      <c r="Y278" t="str">
        <f>IF(X278="","-",TRIM(LEFT(X278,FIND(",",X278&amp;",")-1)))</f>
        <v>New York City</v>
      </c>
      <c r="Z278" t="s">
        <v>2649</v>
      </c>
      <c r="AA278" t="s">
        <v>32</v>
      </c>
    </row>
    <row r="279" spans="1:27" ht="14.4" x14ac:dyDescent="0.3">
      <c r="A279">
        <v>277</v>
      </c>
      <c r="B279" t="s">
        <v>9501</v>
      </c>
      <c r="C279" t="s">
        <v>9502</v>
      </c>
      <c r="D279" t="s">
        <v>9503</v>
      </c>
      <c r="E279" t="s">
        <v>5593</v>
      </c>
      <c r="F279" s="5">
        <f>_xlfn.TEXTBEFORE(E279, " ") * 1000000</f>
        <v>8400000</v>
      </c>
      <c r="G279">
        <v>1572.0504000000001</v>
      </c>
      <c r="H279" t="s">
        <v>153</v>
      </c>
      <c r="I279">
        <v>81</v>
      </c>
      <c r="J279">
        <f>IF(I279="",0,I279)</f>
        <v>81</v>
      </c>
      <c r="K279">
        <v>15</v>
      </c>
      <c r="L279">
        <f>I279-K279</f>
        <v>66</v>
      </c>
      <c r="M279" t="str">
        <f>IF(I279&lt;100,"small",IF(I279&lt;500,"medium","large"))</f>
        <v>small</v>
      </c>
      <c r="N279">
        <f>IF(M279="small",1,0)</f>
        <v>1</v>
      </c>
      <c r="O279">
        <f>IF(N279="medium",1,0)</f>
        <v>0</v>
      </c>
      <c r="P279">
        <f>IF(O279="large",1,0)</f>
        <v>0</v>
      </c>
      <c r="Q279">
        <v>2009</v>
      </c>
      <c r="R279">
        <v>2</v>
      </c>
      <c r="S279" t="str">
        <f>IF(R279=1, "First-time", IF(R279&lt;=3, "Rising Star", IF(R279&lt;10, "Established", "Elites")))</f>
        <v>Rising Star</v>
      </c>
      <c r="T279">
        <f>IF(S279 = "First-time",1,0)</f>
        <v>0</v>
      </c>
      <c r="U279">
        <f>IF(S279 = "Rising Star",1,0)</f>
        <v>1</v>
      </c>
      <c r="V279">
        <f>IF(S279 = "Established",1,0)</f>
        <v>0</v>
      </c>
      <c r="W279">
        <f>IF(S279 = "Elites",1,0)</f>
        <v>0</v>
      </c>
      <c r="X279" t="s">
        <v>1744</v>
      </c>
      <c r="Y279" t="str">
        <f>IF(X279="","-",TRIM(LEFT(X279,FIND(",",X279&amp;",")-1)))</f>
        <v>Charleston</v>
      </c>
      <c r="Z279" t="s">
        <v>5322</v>
      </c>
      <c r="AA279" t="s">
        <v>42</v>
      </c>
    </row>
    <row r="280" spans="1:27" ht="14.4" x14ac:dyDescent="0.3">
      <c r="A280">
        <v>278</v>
      </c>
      <c r="B280" t="s">
        <v>3212</v>
      </c>
      <c r="C280" t="s">
        <v>3213</v>
      </c>
      <c r="D280" t="s">
        <v>3214</v>
      </c>
      <c r="E280" t="s">
        <v>923</v>
      </c>
      <c r="F280" s="5">
        <f>_xlfn.TEXTBEFORE(E280, " ") * 1000000</f>
        <v>5500000</v>
      </c>
      <c r="G280">
        <v>1569.6044999999999</v>
      </c>
      <c r="H280" t="s">
        <v>751</v>
      </c>
      <c r="I280">
        <v>22</v>
      </c>
      <c r="J280">
        <f>IF(I280="",0,I280)</f>
        <v>22</v>
      </c>
      <c r="K280">
        <v>3</v>
      </c>
      <c r="L280">
        <f>I280-K280</f>
        <v>19</v>
      </c>
      <c r="M280" t="str">
        <f>IF(I280&lt;100,"small",IF(I280&lt;500,"medium","large"))</f>
        <v>small</v>
      </c>
      <c r="N280">
        <f>IF(M280="small",1,0)</f>
        <v>1</v>
      </c>
      <c r="O280">
        <f>IF(N280="medium",1,0)</f>
        <v>0</v>
      </c>
      <c r="P280">
        <f>IF(O280="large",1,0)</f>
        <v>0</v>
      </c>
      <c r="Q280">
        <v>1999</v>
      </c>
      <c r="R280">
        <v>4</v>
      </c>
      <c r="S280" t="str">
        <f>IF(R280=1, "First-time", IF(R280&lt;=3, "Rising Star", IF(R280&lt;10, "Established", "Elites")))</f>
        <v>Established</v>
      </c>
      <c r="T280">
        <f>IF(S280 = "First-time",1,0)</f>
        <v>0</v>
      </c>
      <c r="U280">
        <f>IF(S280 = "Rising Star",1,0)</f>
        <v>0</v>
      </c>
      <c r="V280">
        <f>IF(S280 = "Established",1,0)</f>
        <v>1</v>
      </c>
      <c r="W280">
        <f>IF(S280 = "Elites",1,0)</f>
        <v>0</v>
      </c>
      <c r="X280" t="s">
        <v>427</v>
      </c>
      <c r="Y280" t="str">
        <f>IF(X280="","-",TRIM(LEFT(X280,FIND(",",X280&amp;",")-1)))</f>
        <v>Washington</v>
      </c>
      <c r="Z280" t="s">
        <v>3215</v>
      </c>
      <c r="AA280" t="s">
        <v>21</v>
      </c>
    </row>
    <row r="281" spans="1:27" ht="14.4" x14ac:dyDescent="0.3">
      <c r="A281">
        <v>279</v>
      </c>
      <c r="B281" t="s">
        <v>13302</v>
      </c>
      <c r="C281" t="s">
        <v>13303</v>
      </c>
      <c r="D281" t="s">
        <v>13304</v>
      </c>
      <c r="E281" t="s">
        <v>823</v>
      </c>
      <c r="F281" s="5">
        <f>_xlfn.TEXTBEFORE(E281, " ") * 1000000</f>
        <v>5200000</v>
      </c>
      <c r="G281">
        <v>1567.7859000000001</v>
      </c>
      <c r="H281" t="s">
        <v>353</v>
      </c>
      <c r="I281">
        <v>45</v>
      </c>
      <c r="J281">
        <f>IF(I281="",0,I281)</f>
        <v>45</v>
      </c>
      <c r="K281">
        <v>5</v>
      </c>
      <c r="L281">
        <f>I281-K281</f>
        <v>40</v>
      </c>
      <c r="M281" t="str">
        <f>IF(I281&lt;100,"small",IF(I281&lt;500,"medium","large"))</f>
        <v>small</v>
      </c>
      <c r="N281">
        <f>IF(M281="small",1,0)</f>
        <v>1</v>
      </c>
      <c r="O281">
        <f>IF(N281="medium",1,0)</f>
        <v>0</v>
      </c>
      <c r="P281">
        <f>IF(O281="large",1,0)</f>
        <v>0</v>
      </c>
      <c r="Q281">
        <v>2012</v>
      </c>
      <c r="R281">
        <v>2</v>
      </c>
      <c r="S281" t="str">
        <f>IF(R281=1, "First-time", IF(R281&lt;=3, "Rising Star", IF(R281&lt;10, "Established", "Elites")))</f>
        <v>Rising Star</v>
      </c>
      <c r="T281">
        <f>IF(S281 = "First-time",1,0)</f>
        <v>0</v>
      </c>
      <c r="U281">
        <f>IF(S281 = "Rising Star",1,0)</f>
        <v>1</v>
      </c>
      <c r="V281">
        <f>IF(S281 = "Established",1,0)</f>
        <v>0</v>
      </c>
      <c r="W281">
        <f>IF(S281 = "Elites",1,0)</f>
        <v>0</v>
      </c>
      <c r="X281" t="s">
        <v>86</v>
      </c>
      <c r="Y281" t="str">
        <f>IF(X281="","-",TRIM(LEFT(X281,FIND(",",X281&amp;",")-1)))</f>
        <v>New York City</v>
      </c>
      <c r="Z281" t="s">
        <v>543</v>
      </c>
      <c r="AA281" t="s">
        <v>35</v>
      </c>
    </row>
    <row r="282" spans="1:27" ht="14.4" x14ac:dyDescent="0.3">
      <c r="A282">
        <v>280</v>
      </c>
      <c r="B282" t="s">
        <v>15120</v>
      </c>
      <c r="C282" t="s">
        <v>15121</v>
      </c>
      <c r="D282" t="s">
        <v>15122</v>
      </c>
      <c r="E282" t="s">
        <v>4251</v>
      </c>
      <c r="F282" s="5">
        <f>_xlfn.TEXTBEFORE(E282, " ") * 1000000</f>
        <v>3400000</v>
      </c>
      <c r="G282">
        <v>1558.2846</v>
      </c>
      <c r="H282" t="s">
        <v>85</v>
      </c>
      <c r="I282">
        <v>32</v>
      </c>
      <c r="J282">
        <f>IF(I282="",0,I282)</f>
        <v>32</v>
      </c>
      <c r="K282">
        <v>1</v>
      </c>
      <c r="L282">
        <f>I282-K282</f>
        <v>31</v>
      </c>
      <c r="M282" t="str">
        <f>IF(I282&lt;100,"small",IF(I282&lt;500,"medium","large"))</f>
        <v>small</v>
      </c>
      <c r="N282">
        <f>IF(M282="small",1,0)</f>
        <v>1</v>
      </c>
      <c r="O282">
        <f>IF(N282="medium",1,0)</f>
        <v>0</v>
      </c>
      <c r="P282">
        <f>IF(O282="large",1,0)</f>
        <v>0</v>
      </c>
      <c r="Q282">
        <v>2013</v>
      </c>
      <c r="R282">
        <v>1</v>
      </c>
      <c r="S282" t="str">
        <f>IF(R282=1, "First-time", IF(R282&lt;=3, "Rising Star", IF(R282&lt;10, "Established", "Elites")))</f>
        <v>First-time</v>
      </c>
      <c r="T282">
        <f>IF(S282 = "First-time",1,0)</f>
        <v>1</v>
      </c>
      <c r="U282">
        <f>IF(S282 = "Rising Star",1,0)</f>
        <v>0</v>
      </c>
      <c r="V282">
        <f>IF(S282 = "Established",1,0)</f>
        <v>0</v>
      </c>
      <c r="W282">
        <f>IF(S282 = "Elites",1,0)</f>
        <v>0</v>
      </c>
      <c r="X282" t="s">
        <v>271</v>
      </c>
      <c r="Y282" t="str">
        <f>IF(X282="","-",TRIM(LEFT(X282,FIND(",",X282&amp;",")-1)))</f>
        <v>Chicago</v>
      </c>
      <c r="Z282" t="s">
        <v>271</v>
      </c>
      <c r="AA282" t="s">
        <v>15</v>
      </c>
    </row>
    <row r="283" spans="1:27" ht="14.4" x14ac:dyDescent="0.3">
      <c r="A283">
        <v>281</v>
      </c>
      <c r="B283" t="s">
        <v>12454</v>
      </c>
      <c r="C283" t="s">
        <v>12455</v>
      </c>
      <c r="D283" t="s">
        <v>12456</v>
      </c>
      <c r="E283" t="s">
        <v>1192</v>
      </c>
      <c r="F283" s="5">
        <f>_xlfn.TEXTBEFORE(E283, " ") * 1000000</f>
        <v>2300000</v>
      </c>
      <c r="G283">
        <v>1554.4394</v>
      </c>
      <c r="H283" t="s">
        <v>445</v>
      </c>
      <c r="I283">
        <v>9</v>
      </c>
      <c r="J283">
        <f>IF(I283="",0,I283)</f>
        <v>9</v>
      </c>
      <c r="K283">
        <v>2</v>
      </c>
      <c r="L283">
        <f>I283-K283</f>
        <v>7</v>
      </c>
      <c r="M283" t="str">
        <f>IF(I283&lt;100,"small",IF(I283&lt;500,"medium","large"))</f>
        <v>small</v>
      </c>
      <c r="N283">
        <f>IF(M283="small",1,0)</f>
        <v>1</v>
      </c>
      <c r="O283">
        <f>IF(N283="medium",1,0)</f>
        <v>0</v>
      </c>
      <c r="P283">
        <f>IF(O283="large",1,0)</f>
        <v>0</v>
      </c>
      <c r="Q283">
        <v>2011</v>
      </c>
      <c r="R283">
        <v>1</v>
      </c>
      <c r="S283" t="str">
        <f>IF(R283=1, "First-time", IF(R283&lt;=3, "Rising Star", IF(R283&lt;10, "Established", "Elites")))</f>
        <v>First-time</v>
      </c>
      <c r="T283">
        <f>IF(S283 = "First-time",1,0)</f>
        <v>1</v>
      </c>
      <c r="U283">
        <f>IF(S283 = "Rising Star",1,0)</f>
        <v>0</v>
      </c>
      <c r="V283">
        <f>IF(S283 = "Established",1,0)</f>
        <v>0</v>
      </c>
      <c r="W283">
        <f>IF(S283 = "Elites",1,0)</f>
        <v>0</v>
      </c>
      <c r="X283" t="s">
        <v>900</v>
      </c>
      <c r="Y283" t="str">
        <f>IF(X283="","-",TRIM(LEFT(X283,FIND(",",X283&amp;",")-1)))</f>
        <v>Jacksonville</v>
      </c>
      <c r="Z283" t="s">
        <v>901</v>
      </c>
      <c r="AA283" t="s">
        <v>10</v>
      </c>
    </row>
    <row r="284" spans="1:27" ht="14.4" x14ac:dyDescent="0.3">
      <c r="A284">
        <v>282</v>
      </c>
      <c r="B284" t="s">
        <v>13767</v>
      </c>
      <c r="C284" t="s">
        <v>13768</v>
      </c>
      <c r="D284" t="s">
        <v>13769</v>
      </c>
      <c r="E284" t="s">
        <v>12478</v>
      </c>
      <c r="F284" s="5">
        <f>_xlfn.TEXTBEFORE(E284, " ") * 1000000</f>
        <v>40900000</v>
      </c>
      <c r="G284">
        <v>1553.7538999999999</v>
      </c>
      <c r="H284" t="s">
        <v>727</v>
      </c>
      <c r="I284">
        <v>323</v>
      </c>
      <c r="J284">
        <f>IF(I284="",0,I284)</f>
        <v>323</v>
      </c>
      <c r="K284">
        <v>47</v>
      </c>
      <c r="L284">
        <f>I284-K284</f>
        <v>276</v>
      </c>
      <c r="M284" t="str">
        <f>IF(I284&lt;100,"small",IF(I284&lt;500,"medium","large"))</f>
        <v>medium</v>
      </c>
      <c r="N284">
        <f>IF(M284="small",1,0)</f>
        <v>0</v>
      </c>
      <c r="O284">
        <f>IF(N284="medium",1,0)</f>
        <v>0</v>
      </c>
      <c r="P284">
        <f>IF(O284="large",1,0)</f>
        <v>0</v>
      </c>
      <c r="Q284">
        <v>2012</v>
      </c>
      <c r="R284">
        <v>3</v>
      </c>
      <c r="S284" t="str">
        <f>IF(R284=1, "First-time", IF(R284&lt;=3, "Rising Star", IF(R284&lt;10, "Established", "Elites")))</f>
        <v>Rising Star</v>
      </c>
      <c r="T284">
        <f>IF(S284 = "First-time",1,0)</f>
        <v>0</v>
      </c>
      <c r="U284">
        <f>IF(S284 = "Rising Star",1,0)</f>
        <v>1</v>
      </c>
      <c r="V284">
        <f>IF(S284 = "Established",1,0)</f>
        <v>0</v>
      </c>
      <c r="W284">
        <f>IF(S284 = "Elites",1,0)</f>
        <v>0</v>
      </c>
      <c r="X284" t="s">
        <v>242</v>
      </c>
      <c r="Y284" t="str">
        <f>IF(X284="","-",TRIM(LEFT(X284,FIND(",",X284&amp;",")-1)))</f>
        <v>Atlanta</v>
      </c>
      <c r="Z284" t="s">
        <v>242</v>
      </c>
      <c r="AA284" t="s">
        <v>11</v>
      </c>
    </row>
    <row r="285" spans="1:27" ht="14.4" x14ac:dyDescent="0.3">
      <c r="A285">
        <v>283</v>
      </c>
      <c r="B285" t="s">
        <v>17322</v>
      </c>
      <c r="C285" t="s">
        <v>17323</v>
      </c>
      <c r="D285" t="s">
        <v>17324</v>
      </c>
      <c r="E285" t="s">
        <v>1064</v>
      </c>
      <c r="F285" s="5">
        <f>_xlfn.TEXTBEFORE(E285, " ") * 1000000</f>
        <v>13700000</v>
      </c>
      <c r="G285">
        <v>1553.3569</v>
      </c>
      <c r="H285" t="s">
        <v>105</v>
      </c>
      <c r="I285">
        <v>23</v>
      </c>
      <c r="J285">
        <f>IF(I285="",0,I285)</f>
        <v>23</v>
      </c>
      <c r="K285">
        <v>5</v>
      </c>
      <c r="L285">
        <f>I285-K285</f>
        <v>18</v>
      </c>
      <c r="M285" t="str">
        <f>IF(I285&lt;100,"small",IF(I285&lt;500,"medium","large"))</f>
        <v>small</v>
      </c>
      <c r="N285">
        <f>IF(M285="small",1,0)</f>
        <v>1</v>
      </c>
      <c r="O285">
        <f>IF(N285="medium",1,0)</f>
        <v>0</v>
      </c>
      <c r="P285">
        <f>IF(O285="large",1,0)</f>
        <v>0</v>
      </c>
      <c r="Q285">
        <v>2015</v>
      </c>
      <c r="R285">
        <v>1</v>
      </c>
      <c r="S285" t="str">
        <f>IF(R285=1, "First-time", IF(R285&lt;=3, "Rising Star", IF(R285&lt;10, "Established", "Elites")))</f>
        <v>First-time</v>
      </c>
      <c r="T285">
        <f>IF(S285 = "First-time",1,0)</f>
        <v>1</v>
      </c>
      <c r="U285">
        <f>IF(S285 = "Rising Star",1,0)</f>
        <v>0</v>
      </c>
      <c r="V285">
        <f>IF(S285 = "Established",1,0)</f>
        <v>0</v>
      </c>
      <c r="W285">
        <f>IF(S285 = "Elites",1,0)</f>
        <v>0</v>
      </c>
      <c r="X285" t="s">
        <v>99</v>
      </c>
      <c r="Y285" t="str">
        <f>IF(X285="","-",TRIM(LEFT(X285,FIND(",",X285&amp;",")-1)))</f>
        <v>-</v>
      </c>
      <c r="Z285" t="s">
        <v>8438</v>
      </c>
      <c r="AA285" t="s">
        <v>42</v>
      </c>
    </row>
    <row r="286" spans="1:27" ht="14.4" x14ac:dyDescent="0.3">
      <c r="A286">
        <v>284</v>
      </c>
      <c r="B286" t="s">
        <v>16304</v>
      </c>
      <c r="C286" t="s">
        <v>16305</v>
      </c>
      <c r="D286" t="s">
        <v>16306</v>
      </c>
      <c r="E286" t="s">
        <v>7191</v>
      </c>
      <c r="F286" s="5">
        <f>_xlfn.TEXTBEFORE(E286, " ") * 1000000</f>
        <v>93900000</v>
      </c>
      <c r="G286">
        <v>1549.3842999999999</v>
      </c>
      <c r="H286" t="s">
        <v>353</v>
      </c>
      <c r="I286">
        <v>502</v>
      </c>
      <c r="J286">
        <f>IF(I286="",0,I286)</f>
        <v>502</v>
      </c>
      <c r="K286">
        <v>65</v>
      </c>
      <c r="L286">
        <f>I286-K286</f>
        <v>437</v>
      </c>
      <c r="M286" t="str">
        <f>IF(I286&lt;100,"small",IF(I286&lt;500,"medium","large"))</f>
        <v>large</v>
      </c>
      <c r="N286">
        <f>IF(M286="small",1,0)</f>
        <v>0</v>
      </c>
      <c r="O286">
        <f>IF(N286="medium",1,0)</f>
        <v>0</v>
      </c>
      <c r="P286">
        <f>IF(O286="large",1,0)</f>
        <v>0</v>
      </c>
      <c r="Q286">
        <v>2014</v>
      </c>
      <c r="R286">
        <v>1</v>
      </c>
      <c r="S286" t="str">
        <f>IF(R286=1, "First-time", IF(R286&lt;=3, "Rising Star", IF(R286&lt;10, "Established", "Elites")))</f>
        <v>First-time</v>
      </c>
      <c r="T286">
        <f>IF(S286 = "First-time",1,0)</f>
        <v>1</v>
      </c>
      <c r="U286">
        <f>IF(S286 = "Rising Star",1,0)</f>
        <v>0</v>
      </c>
      <c r="V286">
        <f>IF(S286 = "Established",1,0)</f>
        <v>0</v>
      </c>
      <c r="W286">
        <f>IF(S286 = "Elites",1,0)</f>
        <v>0</v>
      </c>
      <c r="X286" t="s">
        <v>654</v>
      </c>
      <c r="Y286" t="str">
        <f>IF(X286="","-",TRIM(LEFT(X286,FIND(",",X286&amp;",")-1)))</f>
        <v>Raleigh</v>
      </c>
      <c r="Z286" t="s">
        <v>1188</v>
      </c>
      <c r="AA286" t="s">
        <v>28</v>
      </c>
    </row>
    <row r="287" spans="1:27" ht="14.4" x14ac:dyDescent="0.3">
      <c r="A287">
        <v>285</v>
      </c>
      <c r="B287" t="s">
        <v>14453</v>
      </c>
      <c r="C287" t="s">
        <v>14454</v>
      </c>
      <c r="D287" t="s">
        <v>14455</v>
      </c>
      <c r="E287" t="s">
        <v>1026</v>
      </c>
      <c r="F287" s="5">
        <f>_xlfn.TEXTBEFORE(E287, " ") * 1000000</f>
        <v>4900000</v>
      </c>
      <c r="G287">
        <v>1549.2845</v>
      </c>
      <c r="H287" t="s">
        <v>779</v>
      </c>
      <c r="I287">
        <v>73</v>
      </c>
      <c r="J287">
        <f>IF(I287="",0,I287)</f>
        <v>73</v>
      </c>
      <c r="K287">
        <v>21</v>
      </c>
      <c r="L287">
        <f>I287-K287</f>
        <v>52</v>
      </c>
      <c r="M287" t="str">
        <f>IF(I287&lt;100,"small",IF(I287&lt;500,"medium","large"))</f>
        <v>small</v>
      </c>
      <c r="N287">
        <f>IF(M287="small",1,0)</f>
        <v>1</v>
      </c>
      <c r="O287">
        <f>IF(N287="medium",1,0)</f>
        <v>0</v>
      </c>
      <c r="P287">
        <f>IF(O287="large",1,0)</f>
        <v>0</v>
      </c>
      <c r="Q287">
        <v>2013</v>
      </c>
      <c r="R287">
        <v>1</v>
      </c>
      <c r="S287" t="str">
        <f>IF(R287=1, "First-time", IF(R287&lt;=3, "Rising Star", IF(R287&lt;10, "Established", "Elites")))</f>
        <v>First-time</v>
      </c>
      <c r="T287">
        <f>IF(S287 = "First-time",1,0)</f>
        <v>1</v>
      </c>
      <c r="U287">
        <f>IF(S287 = "Rising Star",1,0)</f>
        <v>0</v>
      </c>
      <c r="V287">
        <f>IF(S287 = "Established",1,0)</f>
        <v>0</v>
      </c>
      <c r="W287">
        <f>IF(S287 = "Elites",1,0)</f>
        <v>0</v>
      </c>
      <c r="X287" t="s">
        <v>838</v>
      </c>
      <c r="Y287" t="str">
        <f>IF(X287="","-",TRIM(LEFT(X287,FIND(",",X287&amp;",")-1)))</f>
        <v>Austin</v>
      </c>
      <c r="Z287" t="s">
        <v>838</v>
      </c>
      <c r="AA287" t="s">
        <v>45</v>
      </c>
    </row>
    <row r="288" spans="1:27" ht="14.4" x14ac:dyDescent="0.3">
      <c r="A288">
        <v>286</v>
      </c>
      <c r="B288" t="s">
        <v>17182</v>
      </c>
      <c r="C288" t="s">
        <v>17183</v>
      </c>
      <c r="D288" t="s">
        <v>17184</v>
      </c>
      <c r="E288" t="s">
        <v>2902</v>
      </c>
      <c r="F288" s="5">
        <f>_xlfn.TEXTBEFORE(E288, " ") * 1000000</f>
        <v>113500000</v>
      </c>
      <c r="G288">
        <v>1545.2612999999999</v>
      </c>
      <c r="H288" t="s">
        <v>353</v>
      </c>
      <c r="I288">
        <v>1500</v>
      </c>
      <c r="J288">
        <f>IF(I288="",0,I288)</f>
        <v>1500</v>
      </c>
      <c r="K288">
        <v>500</v>
      </c>
      <c r="L288">
        <f>I288-K288</f>
        <v>1000</v>
      </c>
      <c r="M288" t="str">
        <f>IF(I288&lt;100,"small",IF(I288&lt;500,"medium","large"))</f>
        <v>large</v>
      </c>
      <c r="N288">
        <f>IF(M288="small",1,0)</f>
        <v>0</v>
      </c>
      <c r="O288">
        <f>IF(N288="medium",1,0)</f>
        <v>0</v>
      </c>
      <c r="P288">
        <f>IF(O288="large",1,0)</f>
        <v>0</v>
      </c>
      <c r="Q288">
        <v>2014</v>
      </c>
      <c r="R288">
        <v>2</v>
      </c>
      <c r="S288" t="str">
        <f>IF(R288=1, "First-time", IF(R288&lt;=3, "Rising Star", IF(R288&lt;10, "Established", "Elites")))</f>
        <v>Rising Star</v>
      </c>
      <c r="T288">
        <f>IF(S288 = "First-time",1,0)</f>
        <v>0</v>
      </c>
      <c r="U288">
        <f>IF(S288 = "Rising Star",1,0)</f>
        <v>1</v>
      </c>
      <c r="V288">
        <f>IF(S288 = "Established",1,0)</f>
        <v>0</v>
      </c>
      <c r="W288">
        <f>IF(S288 = "Elites",1,0)</f>
        <v>0</v>
      </c>
      <c r="X288" t="s">
        <v>248</v>
      </c>
      <c r="Y288" t="str">
        <f>IF(X288="","-",TRIM(LEFT(X288,FIND(",",X288&amp;",")-1)))</f>
        <v>Birmingham</v>
      </c>
      <c r="Z288" t="s">
        <v>17185</v>
      </c>
      <c r="AA288" t="s">
        <v>2</v>
      </c>
    </row>
    <row r="289" spans="1:27" ht="14.4" x14ac:dyDescent="0.3">
      <c r="A289">
        <v>287</v>
      </c>
      <c r="B289" t="s">
        <v>17502</v>
      </c>
      <c r="C289" t="s">
        <v>17503</v>
      </c>
      <c r="D289" t="s">
        <v>17504</v>
      </c>
      <c r="E289" t="s">
        <v>2766</v>
      </c>
      <c r="F289" s="5">
        <f>_xlfn.TEXTBEFORE(E289, " ") * 1000000</f>
        <v>2700000</v>
      </c>
      <c r="G289">
        <v>1541.2816</v>
      </c>
      <c r="H289" t="s">
        <v>433</v>
      </c>
      <c r="I289">
        <v>11</v>
      </c>
      <c r="J289">
        <f>IF(I289="",0,I289)</f>
        <v>11</v>
      </c>
      <c r="K289">
        <v>2</v>
      </c>
      <c r="L289">
        <f>I289-K289</f>
        <v>9</v>
      </c>
      <c r="M289" t="str">
        <f>IF(I289&lt;100,"small",IF(I289&lt;500,"medium","large"))</f>
        <v>small</v>
      </c>
      <c r="N289">
        <f>IF(M289="small",1,0)</f>
        <v>1</v>
      </c>
      <c r="O289">
        <f>IF(N289="medium",1,0)</f>
        <v>0</v>
      </c>
      <c r="P289">
        <f>IF(O289="large",1,0)</f>
        <v>0</v>
      </c>
      <c r="Q289">
        <v>2015</v>
      </c>
      <c r="R289">
        <v>1</v>
      </c>
      <c r="S289" t="str">
        <f>IF(R289=1, "First-time", IF(R289&lt;=3, "Rising Star", IF(R289&lt;10, "Established", "Elites")))</f>
        <v>First-time</v>
      </c>
      <c r="T289">
        <f>IF(S289 = "First-time",1,0)</f>
        <v>1</v>
      </c>
      <c r="U289">
        <f>IF(S289 = "Rising Star",1,0)</f>
        <v>0</v>
      </c>
      <c r="V289">
        <f>IF(S289 = "Established",1,0)</f>
        <v>0</v>
      </c>
      <c r="W289">
        <f>IF(S289 = "Elites",1,0)</f>
        <v>0</v>
      </c>
      <c r="X289" t="s">
        <v>99</v>
      </c>
      <c r="Y289" t="str">
        <f>IF(X289="","-",TRIM(LEFT(X289,FIND(",",X289&amp;",")-1)))</f>
        <v>-</v>
      </c>
      <c r="Z289" t="s">
        <v>1798</v>
      </c>
      <c r="AA289" t="s">
        <v>19</v>
      </c>
    </row>
    <row r="290" spans="1:27" ht="14.4" x14ac:dyDescent="0.3">
      <c r="A290">
        <v>288</v>
      </c>
      <c r="B290" t="s">
        <v>7427</v>
      </c>
      <c r="C290" t="s">
        <v>7428</v>
      </c>
      <c r="D290" t="s">
        <v>7429</v>
      </c>
      <c r="E290" t="s">
        <v>4072</v>
      </c>
      <c r="F290" s="5">
        <f>_xlfn.TEXTBEFORE(E290, " ") * 1000000</f>
        <v>9100000</v>
      </c>
      <c r="G290">
        <v>1539.2442000000001</v>
      </c>
      <c r="H290" t="s">
        <v>105</v>
      </c>
      <c r="I290">
        <v>88</v>
      </c>
      <c r="J290">
        <f>IF(I290="",0,I290)</f>
        <v>88</v>
      </c>
      <c r="K290">
        <v>15</v>
      </c>
      <c r="L290">
        <f>I290-K290</f>
        <v>73</v>
      </c>
      <c r="M290" t="str">
        <f>IF(I290&lt;100,"small",IF(I290&lt;500,"medium","large"))</f>
        <v>small</v>
      </c>
      <c r="N290">
        <f>IF(M290="small",1,0)</f>
        <v>1</v>
      </c>
      <c r="O290">
        <f>IF(N290="medium",1,0)</f>
        <v>0</v>
      </c>
      <c r="P290">
        <f>IF(O290="large",1,0)</f>
        <v>0</v>
      </c>
      <c r="Q290">
        <v>2007</v>
      </c>
      <c r="R290">
        <v>2</v>
      </c>
      <c r="S290" t="str">
        <f>IF(R290=1, "First-time", IF(R290&lt;=3, "Rising Star", IF(R290&lt;10, "Established", "Elites")))</f>
        <v>Rising Star</v>
      </c>
      <c r="T290">
        <f>IF(S290 = "First-time",1,0)</f>
        <v>0</v>
      </c>
      <c r="U290">
        <f>IF(S290 = "Rising Star",1,0)</f>
        <v>1</v>
      </c>
      <c r="V290">
        <f>IF(S290 = "Established",1,0)</f>
        <v>0</v>
      </c>
      <c r="W290">
        <f>IF(S290 = "Elites",1,0)</f>
        <v>0</v>
      </c>
      <c r="X290" t="s">
        <v>838</v>
      </c>
      <c r="Y290" t="str">
        <f>IF(X290="","-",TRIM(LEFT(X290,FIND(",",X290&amp;",")-1)))</f>
        <v>Austin</v>
      </c>
      <c r="Z290" t="s">
        <v>838</v>
      </c>
      <c r="AA290" t="s">
        <v>45</v>
      </c>
    </row>
    <row r="291" spans="1:27" ht="14.4" x14ac:dyDescent="0.3">
      <c r="A291">
        <v>289</v>
      </c>
      <c r="B291" t="s">
        <v>8021</v>
      </c>
      <c r="C291" t="s">
        <v>8022</v>
      </c>
      <c r="D291" t="s">
        <v>8023</v>
      </c>
      <c r="E291" t="s">
        <v>8024</v>
      </c>
      <c r="F291" s="5">
        <f>_xlfn.TEXTBEFORE(E291, " ") * 1000000</f>
        <v>97400000</v>
      </c>
      <c r="G291">
        <v>1522.1528000000001</v>
      </c>
      <c r="H291" t="s">
        <v>353</v>
      </c>
      <c r="I291">
        <v>60</v>
      </c>
      <c r="J291">
        <f>IF(I291="",0,I291)</f>
        <v>60</v>
      </c>
      <c r="K291">
        <v>12</v>
      </c>
      <c r="L291">
        <f>I291-K291</f>
        <v>48</v>
      </c>
      <c r="M291" t="str">
        <f>IF(I291&lt;100,"small",IF(I291&lt;500,"medium","large"))</f>
        <v>small</v>
      </c>
      <c r="N291">
        <f>IF(M291="small",1,0)</f>
        <v>1</v>
      </c>
      <c r="O291">
        <f>IF(N291="medium",1,0)</f>
        <v>0</v>
      </c>
      <c r="P291">
        <f>IF(O291="large",1,0)</f>
        <v>0</v>
      </c>
      <c r="Q291">
        <v>2007</v>
      </c>
      <c r="R291">
        <v>3</v>
      </c>
      <c r="S291" t="str">
        <f>IF(R291=1, "First-time", IF(R291&lt;=3, "Rising Star", IF(R291&lt;10, "Established", "Elites")))</f>
        <v>Rising Star</v>
      </c>
      <c r="T291">
        <f>IF(S291 = "First-time",1,0)</f>
        <v>0</v>
      </c>
      <c r="U291">
        <f>IF(S291 = "Rising Star",1,0)</f>
        <v>1</v>
      </c>
      <c r="V291">
        <f>IF(S291 = "Established",1,0)</f>
        <v>0</v>
      </c>
      <c r="W291">
        <f>IF(S291 = "Elites",1,0)</f>
        <v>0</v>
      </c>
      <c r="X291" t="s">
        <v>342</v>
      </c>
      <c r="Y291" t="str">
        <f>IF(X291="","-",TRIM(LEFT(X291,FIND(",",X291&amp;",")-1)))</f>
        <v>San Diego</v>
      </c>
      <c r="Z291" t="s">
        <v>7192</v>
      </c>
      <c r="AA291" t="s">
        <v>5</v>
      </c>
    </row>
    <row r="292" spans="1:27" ht="14.4" x14ac:dyDescent="0.3">
      <c r="A292">
        <v>290</v>
      </c>
      <c r="B292" t="s">
        <v>17678</v>
      </c>
      <c r="C292" t="s">
        <v>17679</v>
      </c>
      <c r="D292" t="s">
        <v>17680</v>
      </c>
      <c r="E292" t="s">
        <v>1405</v>
      </c>
      <c r="F292" s="5">
        <f>_xlfn.TEXTBEFORE(E292, " ") * 1000000</f>
        <v>2600000</v>
      </c>
      <c r="G292">
        <v>1521.8605</v>
      </c>
      <c r="H292" t="s">
        <v>803</v>
      </c>
      <c r="I292">
        <v>15</v>
      </c>
      <c r="J292">
        <f>IF(I292="",0,I292)</f>
        <v>15</v>
      </c>
      <c r="K292">
        <v>2</v>
      </c>
      <c r="L292">
        <f>I292-K292</f>
        <v>13</v>
      </c>
      <c r="M292" t="str">
        <f>IF(I292&lt;100,"small",IF(I292&lt;500,"medium","large"))</f>
        <v>small</v>
      </c>
      <c r="N292">
        <f>IF(M292="small",1,0)</f>
        <v>1</v>
      </c>
      <c r="O292">
        <f>IF(N292="medium",1,0)</f>
        <v>0</v>
      </c>
      <c r="P292">
        <f>IF(O292="large",1,0)</f>
        <v>0</v>
      </c>
      <c r="Q292">
        <v>2015</v>
      </c>
      <c r="R292">
        <v>1</v>
      </c>
      <c r="S292" t="str">
        <f>IF(R292=1, "First-time", IF(R292&lt;=3, "Rising Star", IF(R292&lt;10, "Established", "Elites")))</f>
        <v>First-time</v>
      </c>
      <c r="T292">
        <f>IF(S292 = "First-time",1,0)</f>
        <v>1</v>
      </c>
      <c r="U292">
        <f>IF(S292 = "Rising Star",1,0)</f>
        <v>0</v>
      </c>
      <c r="V292">
        <f>IF(S292 = "Established",1,0)</f>
        <v>0</v>
      </c>
      <c r="W292">
        <f>IF(S292 = "Elites",1,0)</f>
        <v>0</v>
      </c>
      <c r="X292" t="s">
        <v>325</v>
      </c>
      <c r="Y292" t="str">
        <f>IF(X292="","-",TRIM(LEFT(X292,FIND(",",X292&amp;",")-1)))</f>
        <v>Los Angeles</v>
      </c>
      <c r="Z292" t="s">
        <v>4158</v>
      </c>
      <c r="AA292" t="s">
        <v>5</v>
      </c>
    </row>
    <row r="293" spans="1:27" ht="14.4" x14ac:dyDescent="0.3">
      <c r="A293">
        <v>291</v>
      </c>
      <c r="B293" t="s">
        <v>17613</v>
      </c>
      <c r="C293" t="s">
        <v>17614</v>
      </c>
      <c r="D293" t="s">
        <v>17615</v>
      </c>
      <c r="E293" t="s">
        <v>2062</v>
      </c>
      <c r="F293" s="5">
        <f>_xlfn.TEXTBEFORE(E293, " ") * 1000000</f>
        <v>6100000</v>
      </c>
      <c r="G293">
        <v>1519.3447000000001</v>
      </c>
      <c r="H293" t="s">
        <v>85</v>
      </c>
      <c r="I293">
        <v>60</v>
      </c>
      <c r="J293">
        <f>IF(I293="",0,I293)</f>
        <v>60</v>
      </c>
      <c r="K293">
        <v>5</v>
      </c>
      <c r="L293">
        <f>I293-K293</f>
        <v>55</v>
      </c>
      <c r="M293" t="str">
        <f>IF(I293&lt;100,"small",IF(I293&lt;500,"medium","large"))</f>
        <v>small</v>
      </c>
      <c r="N293">
        <f>IF(M293="small",1,0)</f>
        <v>1</v>
      </c>
      <c r="O293">
        <f>IF(N293="medium",1,0)</f>
        <v>0</v>
      </c>
      <c r="P293">
        <f>IF(O293="large",1,0)</f>
        <v>0</v>
      </c>
      <c r="Q293">
        <v>2015</v>
      </c>
      <c r="R293">
        <v>1</v>
      </c>
      <c r="S293" t="str">
        <f>IF(R293=1, "First-time", IF(R293&lt;=3, "Rising Star", IF(R293&lt;10, "Established", "Elites")))</f>
        <v>First-time</v>
      </c>
      <c r="T293">
        <f>IF(S293 = "First-time",1,0)</f>
        <v>1</v>
      </c>
      <c r="U293">
        <f>IF(S293 = "Rising Star",1,0)</f>
        <v>0</v>
      </c>
      <c r="V293">
        <f>IF(S293 = "Established",1,0)</f>
        <v>0</v>
      </c>
      <c r="W293">
        <f>IF(S293 = "Elites",1,0)</f>
        <v>0</v>
      </c>
      <c r="X293" t="s">
        <v>1206</v>
      </c>
      <c r="Y293" t="str">
        <f>IF(X293="","-",TRIM(LEFT(X293,FIND(",",X293&amp;",")-1)))</f>
        <v>Tampa</v>
      </c>
      <c r="Z293" t="s">
        <v>4611</v>
      </c>
      <c r="AA293" t="s">
        <v>10</v>
      </c>
    </row>
    <row r="294" spans="1:27" ht="14.4" x14ac:dyDescent="0.3">
      <c r="A294">
        <v>292</v>
      </c>
      <c r="B294" t="s">
        <v>4268</v>
      </c>
      <c r="C294" t="s">
        <v>4269</v>
      </c>
      <c r="D294" t="s">
        <v>4270</v>
      </c>
      <c r="E294" t="s">
        <v>3207</v>
      </c>
      <c r="F294" s="5">
        <f>_xlfn.TEXTBEFORE(E294, " ") * 1000000</f>
        <v>9800000</v>
      </c>
      <c r="G294">
        <v>1517.8234</v>
      </c>
      <c r="H294" t="s">
        <v>751</v>
      </c>
      <c r="I294">
        <v>175</v>
      </c>
      <c r="J294">
        <f>IF(I294="",0,I294)</f>
        <v>175</v>
      </c>
      <c r="K294">
        <v>4</v>
      </c>
      <c r="L294">
        <f>I294-K294</f>
        <v>171</v>
      </c>
      <c r="M294" t="str">
        <f>IF(I294&lt;100,"small",IF(I294&lt;500,"medium","large"))</f>
        <v>medium</v>
      </c>
      <c r="N294">
        <f>IF(M294="small",1,0)</f>
        <v>0</v>
      </c>
      <c r="O294">
        <f>IF(N294="medium",1,0)</f>
        <v>0</v>
      </c>
      <c r="P294">
        <f>IF(O294="large",1,0)</f>
        <v>0</v>
      </c>
      <c r="Q294">
        <v>2002</v>
      </c>
      <c r="R294">
        <v>1</v>
      </c>
      <c r="S294" t="str">
        <f>IF(R294=1, "First-time", IF(R294&lt;=3, "Rising Star", IF(R294&lt;10, "Established", "Elites")))</f>
        <v>First-time</v>
      </c>
      <c r="T294">
        <f>IF(S294 = "First-time",1,0)</f>
        <v>1</v>
      </c>
      <c r="U294">
        <f>IF(S294 = "Rising Star",1,0)</f>
        <v>0</v>
      </c>
      <c r="V294">
        <f>IF(S294 = "Established",1,0)</f>
        <v>0</v>
      </c>
      <c r="W294">
        <f>IF(S294 = "Elites",1,0)</f>
        <v>0</v>
      </c>
      <c r="X294" t="s">
        <v>427</v>
      </c>
      <c r="Y294" t="str">
        <f>IF(X294="","-",TRIM(LEFT(X294,FIND(",",X294&amp;",")-1)))</f>
        <v>Washington</v>
      </c>
      <c r="Z294" t="s">
        <v>1041</v>
      </c>
      <c r="AA294" t="s">
        <v>47</v>
      </c>
    </row>
    <row r="295" spans="1:27" ht="14.4" x14ac:dyDescent="0.3">
      <c r="A295">
        <v>293</v>
      </c>
      <c r="B295" t="s">
        <v>16609</v>
      </c>
      <c r="C295" t="s">
        <v>16610</v>
      </c>
      <c r="D295" t="s">
        <v>16611</v>
      </c>
      <c r="E295" t="s">
        <v>1020</v>
      </c>
      <c r="F295" s="5">
        <f>_xlfn.TEXTBEFORE(E295, " ") * 1000000</f>
        <v>20800000</v>
      </c>
      <c r="G295">
        <v>1515.7374</v>
      </c>
      <c r="H295" t="s">
        <v>160</v>
      </c>
      <c r="I295">
        <v>90</v>
      </c>
      <c r="J295">
        <f>IF(I295="",0,I295)</f>
        <v>90</v>
      </c>
      <c r="K295">
        <v>35</v>
      </c>
      <c r="L295">
        <f>I295-K295</f>
        <v>55</v>
      </c>
      <c r="M295" t="str">
        <f>IF(I295&lt;100,"small",IF(I295&lt;500,"medium","large"))</f>
        <v>small</v>
      </c>
      <c r="N295">
        <f>IF(M295="small",1,0)</f>
        <v>1</v>
      </c>
      <c r="O295">
        <f>IF(N295="medium",1,0)</f>
        <v>0</v>
      </c>
      <c r="P295">
        <f>IF(O295="large",1,0)</f>
        <v>0</v>
      </c>
      <c r="Q295">
        <v>2014</v>
      </c>
      <c r="R295">
        <v>1</v>
      </c>
      <c r="S295" t="str">
        <f>IF(R295=1, "First-time", IF(R295&lt;=3, "Rising Star", IF(R295&lt;10, "Established", "Elites")))</f>
        <v>First-time</v>
      </c>
      <c r="T295">
        <f>IF(S295 = "First-time",1,0)</f>
        <v>1</v>
      </c>
      <c r="U295">
        <f>IF(S295 = "Rising Star",1,0)</f>
        <v>0</v>
      </c>
      <c r="V295">
        <f>IF(S295 = "Established",1,0)</f>
        <v>0</v>
      </c>
      <c r="W295">
        <f>IF(S295 = "Elites",1,0)</f>
        <v>0</v>
      </c>
      <c r="X295" t="s">
        <v>242</v>
      </c>
      <c r="Y295" t="str">
        <f>IF(X295="","-",TRIM(LEFT(X295,FIND(",",X295&amp;",")-1)))</f>
        <v>Atlanta</v>
      </c>
      <c r="Z295" t="s">
        <v>1472</v>
      </c>
      <c r="AA295" t="s">
        <v>11</v>
      </c>
    </row>
    <row r="296" spans="1:27" ht="14.4" x14ac:dyDescent="0.3">
      <c r="A296">
        <v>294</v>
      </c>
      <c r="B296" t="s">
        <v>17616</v>
      </c>
      <c r="C296" t="s">
        <v>17617</v>
      </c>
      <c r="D296" t="s">
        <v>17618</v>
      </c>
      <c r="E296" t="s">
        <v>1329</v>
      </c>
      <c r="F296" s="5">
        <f>_xlfn.TEXTBEFORE(E296, " ") * 1000000</f>
        <v>3600000</v>
      </c>
      <c r="G296">
        <v>1515.61</v>
      </c>
      <c r="H296" t="s">
        <v>160</v>
      </c>
      <c r="I296">
        <v>63</v>
      </c>
      <c r="J296">
        <f>IF(I296="",0,I296)</f>
        <v>63</v>
      </c>
      <c r="K296">
        <v>6</v>
      </c>
      <c r="L296">
        <f>I296-K296</f>
        <v>57</v>
      </c>
      <c r="M296" t="str">
        <f>IF(I296&lt;100,"small",IF(I296&lt;500,"medium","large"))</f>
        <v>small</v>
      </c>
      <c r="N296">
        <f>IF(M296="small",1,0)</f>
        <v>1</v>
      </c>
      <c r="O296">
        <f>IF(N296="medium",1,0)</f>
        <v>0</v>
      </c>
      <c r="P296">
        <f>IF(O296="large",1,0)</f>
        <v>0</v>
      </c>
      <c r="Q296">
        <v>2015</v>
      </c>
      <c r="R296">
        <v>1</v>
      </c>
      <c r="S296" t="str">
        <f>IF(R296=1, "First-time", IF(R296&lt;=3, "Rising Star", IF(R296&lt;10, "Established", "Elites")))</f>
        <v>First-time</v>
      </c>
      <c r="T296">
        <f>IF(S296 = "First-time",1,0)</f>
        <v>1</v>
      </c>
      <c r="U296">
        <f>IF(S296 = "Rising Star",1,0)</f>
        <v>0</v>
      </c>
      <c r="V296">
        <f>IF(S296 = "Established",1,0)</f>
        <v>0</v>
      </c>
      <c r="W296">
        <f>IF(S296 = "Elites",1,0)</f>
        <v>0</v>
      </c>
      <c r="X296" t="s">
        <v>689</v>
      </c>
      <c r="Y296" t="str">
        <f>IF(X296="","-",TRIM(LEFT(X296,FIND(",",X296&amp;",")-1)))</f>
        <v>Miami</v>
      </c>
      <c r="Z296" t="s">
        <v>689</v>
      </c>
      <c r="AA296" t="s">
        <v>10</v>
      </c>
    </row>
    <row r="297" spans="1:27" ht="14.4" x14ac:dyDescent="0.3">
      <c r="A297">
        <v>295</v>
      </c>
      <c r="B297" t="s">
        <v>16683</v>
      </c>
      <c r="C297" t="s">
        <v>16684</v>
      </c>
      <c r="D297" t="s">
        <v>16685</v>
      </c>
      <c r="E297" t="s">
        <v>808</v>
      </c>
      <c r="F297" s="5">
        <f>_xlfn.TEXTBEFORE(E297, " ") * 1000000</f>
        <v>2200000</v>
      </c>
      <c r="G297">
        <v>1514.6812</v>
      </c>
      <c r="H297" t="s">
        <v>472</v>
      </c>
      <c r="I297">
        <v>22</v>
      </c>
      <c r="J297">
        <f>IF(I297="",0,I297)</f>
        <v>22</v>
      </c>
      <c r="K297">
        <v>3</v>
      </c>
      <c r="L297">
        <f>I297-K297</f>
        <v>19</v>
      </c>
      <c r="M297" t="str">
        <f>IF(I297&lt;100,"small",IF(I297&lt;500,"medium","large"))</f>
        <v>small</v>
      </c>
      <c r="N297">
        <f>IF(M297="small",1,0)</f>
        <v>1</v>
      </c>
      <c r="O297">
        <f>IF(N297="medium",1,0)</f>
        <v>0</v>
      </c>
      <c r="P297">
        <f>IF(O297="large",1,0)</f>
        <v>0</v>
      </c>
      <c r="Q297">
        <v>2014</v>
      </c>
      <c r="R297">
        <v>1</v>
      </c>
      <c r="S297" t="str">
        <f>IF(R297=1, "First-time", IF(R297&lt;=3, "Rising Star", IF(R297&lt;10, "Established", "Elites")))</f>
        <v>First-time</v>
      </c>
      <c r="T297">
        <f>IF(S297 = "First-time",1,0)</f>
        <v>1</v>
      </c>
      <c r="U297">
        <f>IF(S297 = "Rising Star",1,0)</f>
        <v>0</v>
      </c>
      <c r="V297">
        <f>IF(S297 = "Established",1,0)</f>
        <v>0</v>
      </c>
      <c r="W297">
        <f>IF(S297 = "Elites",1,0)</f>
        <v>0</v>
      </c>
      <c r="X297" t="s">
        <v>99</v>
      </c>
      <c r="Y297" t="str">
        <f>IF(X297="","-",TRIM(LEFT(X297,FIND(",",X297&amp;",")-1)))</f>
        <v>-</v>
      </c>
      <c r="Z297" t="s">
        <v>8944</v>
      </c>
      <c r="AA297" t="s">
        <v>10</v>
      </c>
    </row>
    <row r="298" spans="1:27" ht="14.4" x14ac:dyDescent="0.3">
      <c r="A298">
        <v>296</v>
      </c>
      <c r="B298" t="s">
        <v>12887</v>
      </c>
      <c r="C298" t="s">
        <v>12888</v>
      </c>
      <c r="D298" t="s">
        <v>12889</v>
      </c>
      <c r="E298" t="s">
        <v>3113</v>
      </c>
      <c r="F298" s="5">
        <f>_xlfn.TEXTBEFORE(E298, " ") * 1000000</f>
        <v>6300000</v>
      </c>
      <c r="G298">
        <v>1508.6474000000001</v>
      </c>
      <c r="H298" t="s">
        <v>779</v>
      </c>
      <c r="I298">
        <v>44</v>
      </c>
      <c r="J298">
        <f>IF(I298="",0,I298)</f>
        <v>44</v>
      </c>
      <c r="K298">
        <v>15</v>
      </c>
      <c r="L298">
        <f>I298-K298</f>
        <v>29</v>
      </c>
      <c r="M298" t="str">
        <f>IF(I298&lt;100,"small",IF(I298&lt;500,"medium","large"))</f>
        <v>small</v>
      </c>
      <c r="N298">
        <f>IF(M298="small",1,0)</f>
        <v>1</v>
      </c>
      <c r="O298">
        <f>IF(N298="medium",1,0)</f>
        <v>0</v>
      </c>
      <c r="P298">
        <f>IF(O298="large",1,0)</f>
        <v>0</v>
      </c>
      <c r="Q298">
        <v>2012</v>
      </c>
      <c r="R298">
        <v>2</v>
      </c>
      <c r="S298" t="str">
        <f>IF(R298=1, "First-time", IF(R298&lt;=3, "Rising Star", IF(R298&lt;10, "Established", "Elites")))</f>
        <v>Rising Star</v>
      </c>
      <c r="T298">
        <f>IF(S298 = "First-time",1,0)</f>
        <v>0</v>
      </c>
      <c r="U298">
        <f>IF(S298 = "Rising Star",1,0)</f>
        <v>1</v>
      </c>
      <c r="V298">
        <f>IF(S298 = "Established",1,0)</f>
        <v>0</v>
      </c>
      <c r="W298">
        <f>IF(S298 = "Elites",1,0)</f>
        <v>0</v>
      </c>
      <c r="X298" t="s">
        <v>260</v>
      </c>
      <c r="Y298" t="str">
        <f>IF(X298="","-",TRIM(LEFT(X298,FIND(",",X298&amp;",")-1)))</f>
        <v>Seattle</v>
      </c>
      <c r="Z298" t="s">
        <v>260</v>
      </c>
      <c r="AA298" t="s">
        <v>49</v>
      </c>
    </row>
    <row r="299" spans="1:27" ht="14.4" x14ac:dyDescent="0.3">
      <c r="A299">
        <v>297</v>
      </c>
      <c r="B299" t="s">
        <v>8827</v>
      </c>
      <c r="C299" t="s">
        <v>8828</v>
      </c>
      <c r="D299" t="s">
        <v>8829</v>
      </c>
      <c r="E299" t="s">
        <v>4072</v>
      </c>
      <c r="F299" s="5">
        <f>_xlfn.TEXTBEFORE(E299, " ") * 1000000</f>
        <v>9100000</v>
      </c>
      <c r="G299">
        <v>1507.9686999999999</v>
      </c>
      <c r="H299" t="s">
        <v>153</v>
      </c>
      <c r="I299">
        <v>15</v>
      </c>
      <c r="J299">
        <f>IF(I299="",0,I299)</f>
        <v>15</v>
      </c>
      <c r="K299">
        <v>5</v>
      </c>
      <c r="L299">
        <f>I299-K299</f>
        <v>10</v>
      </c>
      <c r="M299" t="str">
        <f>IF(I299&lt;100,"small",IF(I299&lt;500,"medium","large"))</f>
        <v>small</v>
      </c>
      <c r="N299">
        <f>IF(M299="small",1,0)</f>
        <v>1</v>
      </c>
      <c r="O299">
        <f>IF(N299="medium",1,0)</f>
        <v>0</v>
      </c>
      <c r="P299">
        <f>IF(O299="large",1,0)</f>
        <v>0</v>
      </c>
      <c r="Q299">
        <v>2008</v>
      </c>
      <c r="R299">
        <v>3</v>
      </c>
      <c r="S299" t="str">
        <f>IF(R299=1, "First-time", IF(R299&lt;=3, "Rising Star", IF(R299&lt;10, "Established", "Elites")))</f>
        <v>Rising Star</v>
      </c>
      <c r="T299">
        <f>IF(S299 = "First-time",1,0)</f>
        <v>0</v>
      </c>
      <c r="U299">
        <f>IF(S299 = "Rising Star",1,0)</f>
        <v>1</v>
      </c>
      <c r="V299">
        <f>IF(S299 = "Established",1,0)</f>
        <v>0</v>
      </c>
      <c r="W299">
        <f>IF(S299 = "Elites",1,0)</f>
        <v>0</v>
      </c>
      <c r="X299" t="s">
        <v>99</v>
      </c>
      <c r="Y299" t="str">
        <f>IF(X299="","-",TRIM(LEFT(X299,FIND(",",X299&amp;",")-1)))</f>
        <v>-</v>
      </c>
      <c r="Z299" t="s">
        <v>8830</v>
      </c>
      <c r="AA299" t="s">
        <v>14</v>
      </c>
    </row>
    <row r="300" spans="1:27" ht="14.4" x14ac:dyDescent="0.3">
      <c r="A300">
        <v>298</v>
      </c>
      <c r="B300" t="s">
        <v>15461</v>
      </c>
      <c r="C300" t="s">
        <v>15462</v>
      </c>
      <c r="D300" t="s">
        <v>15463</v>
      </c>
      <c r="E300" t="s">
        <v>832</v>
      </c>
      <c r="F300" s="5">
        <f>_xlfn.TEXTBEFORE(E300, " ") * 1000000</f>
        <v>11800000</v>
      </c>
      <c r="G300">
        <v>1505.6425999999999</v>
      </c>
      <c r="H300" t="s">
        <v>779</v>
      </c>
      <c r="I300">
        <v>102</v>
      </c>
      <c r="J300">
        <f>IF(I300="",0,I300)</f>
        <v>102</v>
      </c>
      <c r="K300">
        <v>12</v>
      </c>
      <c r="L300">
        <f>I300-K300</f>
        <v>90</v>
      </c>
      <c r="M300" t="str">
        <f>IF(I300&lt;100,"small",IF(I300&lt;500,"medium","large"))</f>
        <v>medium</v>
      </c>
      <c r="N300">
        <f>IF(M300="small",1,0)</f>
        <v>0</v>
      </c>
      <c r="O300">
        <f>IF(N300="medium",1,0)</f>
        <v>0</v>
      </c>
      <c r="P300">
        <f>IF(O300="large",1,0)</f>
        <v>0</v>
      </c>
      <c r="Q300">
        <v>2013</v>
      </c>
      <c r="R300">
        <v>1</v>
      </c>
      <c r="S300" t="str">
        <f>IF(R300=1, "First-time", IF(R300&lt;=3, "Rising Star", IF(R300&lt;10, "Established", "Elites")))</f>
        <v>First-time</v>
      </c>
      <c r="T300">
        <f>IF(S300 = "First-time",1,0)</f>
        <v>1</v>
      </c>
      <c r="U300">
        <f>IF(S300 = "Rising Star",1,0)</f>
        <v>0</v>
      </c>
      <c r="V300">
        <f>IF(S300 = "Established",1,0)</f>
        <v>0</v>
      </c>
      <c r="W300">
        <f>IF(S300 = "Elites",1,0)</f>
        <v>0</v>
      </c>
      <c r="X300" t="s">
        <v>1396</v>
      </c>
      <c r="Y300" t="str">
        <f>IF(X300="","-",TRIM(LEFT(X300,FIND(",",X300&amp;",")-1)))</f>
        <v>San Francisco</v>
      </c>
      <c r="Z300" t="s">
        <v>1396</v>
      </c>
      <c r="AA300" t="s">
        <v>5</v>
      </c>
    </row>
    <row r="301" spans="1:27" ht="14.4" x14ac:dyDescent="0.3">
      <c r="A301">
        <v>299</v>
      </c>
      <c r="B301" t="s">
        <v>12401</v>
      </c>
      <c r="C301" t="s">
        <v>12402</v>
      </c>
      <c r="D301" t="s">
        <v>12403</v>
      </c>
      <c r="E301" t="s">
        <v>857</v>
      </c>
      <c r="F301" s="5">
        <f>_xlfn.TEXTBEFORE(E301, " ") * 1000000</f>
        <v>3200000</v>
      </c>
      <c r="G301">
        <v>1501.0992000000001</v>
      </c>
      <c r="H301" t="s">
        <v>803</v>
      </c>
      <c r="I301">
        <v>35</v>
      </c>
      <c r="J301">
        <f>IF(I301="",0,I301)</f>
        <v>35</v>
      </c>
      <c r="K301">
        <v>3</v>
      </c>
      <c r="L301">
        <f>I301-K301</f>
        <v>32</v>
      </c>
      <c r="M301" t="str">
        <f>IF(I301&lt;100,"small",IF(I301&lt;500,"medium","large"))</f>
        <v>small</v>
      </c>
      <c r="N301">
        <f>IF(M301="small",1,0)</f>
        <v>1</v>
      </c>
      <c r="O301">
        <f>IF(N301="medium",1,0)</f>
        <v>0</v>
      </c>
      <c r="P301">
        <f>IF(O301="large",1,0)</f>
        <v>0</v>
      </c>
      <c r="Q301">
        <v>2011</v>
      </c>
      <c r="R301">
        <v>1</v>
      </c>
      <c r="S301" t="str">
        <f>IF(R301=1, "First-time", IF(R301&lt;=3, "Rising Star", IF(R301&lt;10, "Established", "Elites")))</f>
        <v>First-time</v>
      </c>
      <c r="T301">
        <f>IF(S301 = "First-time",1,0)</f>
        <v>1</v>
      </c>
      <c r="U301">
        <f>IF(S301 = "Rising Star",1,0)</f>
        <v>0</v>
      </c>
      <c r="V301">
        <f>IF(S301 = "Established",1,0)</f>
        <v>0</v>
      </c>
      <c r="W301">
        <f>IF(S301 = "Elites",1,0)</f>
        <v>0</v>
      </c>
      <c r="X301" t="s">
        <v>242</v>
      </c>
      <c r="Y301" t="str">
        <f>IF(X301="","-",TRIM(LEFT(X301,FIND(",",X301&amp;",")-1)))</f>
        <v>Atlanta</v>
      </c>
      <c r="Z301" t="s">
        <v>242</v>
      </c>
      <c r="AA301" t="s">
        <v>11</v>
      </c>
    </row>
    <row r="302" spans="1:27" ht="14.4" x14ac:dyDescent="0.3">
      <c r="A302">
        <v>300</v>
      </c>
      <c r="B302" t="s">
        <v>13817</v>
      </c>
      <c r="C302" t="s">
        <v>13818</v>
      </c>
      <c r="D302" t="s">
        <v>13819</v>
      </c>
      <c r="E302" t="s">
        <v>2567</v>
      </c>
      <c r="F302" s="5">
        <f>_xlfn.TEXTBEFORE(E302, " ") * 1000000</f>
        <v>14100000</v>
      </c>
      <c r="G302">
        <v>1496.3723</v>
      </c>
      <c r="H302" t="s">
        <v>353</v>
      </c>
      <c r="I302">
        <v>100</v>
      </c>
      <c r="J302">
        <f>IF(I302="",0,I302)</f>
        <v>100</v>
      </c>
      <c r="K302">
        <v>10</v>
      </c>
      <c r="L302">
        <f>I302-K302</f>
        <v>90</v>
      </c>
      <c r="M302" t="str">
        <f>IF(I302&lt;100,"small",IF(I302&lt;500,"medium","large"))</f>
        <v>medium</v>
      </c>
      <c r="N302">
        <f>IF(M302="small",1,0)</f>
        <v>0</v>
      </c>
      <c r="O302">
        <f>IF(N302="medium",1,0)</f>
        <v>0</v>
      </c>
      <c r="P302">
        <f>IF(O302="large",1,0)</f>
        <v>0</v>
      </c>
      <c r="Q302">
        <v>2012</v>
      </c>
      <c r="R302">
        <v>1</v>
      </c>
      <c r="S302" t="str">
        <f>IF(R302=1, "First-time", IF(R302&lt;=3, "Rising Star", IF(R302&lt;10, "Established", "Elites")))</f>
        <v>First-time</v>
      </c>
      <c r="T302">
        <f>IF(S302 = "First-time",1,0)</f>
        <v>1</v>
      </c>
      <c r="U302">
        <f>IF(S302 = "Rising Star",1,0)</f>
        <v>0</v>
      </c>
      <c r="V302">
        <f>IF(S302 = "Established",1,0)</f>
        <v>0</v>
      </c>
      <c r="W302">
        <f>IF(S302 = "Elites",1,0)</f>
        <v>0</v>
      </c>
      <c r="X302" t="s">
        <v>689</v>
      </c>
      <c r="Y302" t="str">
        <f>IF(X302="","-",TRIM(LEFT(X302,FIND(",",X302&amp;",")-1)))</f>
        <v>Miami</v>
      </c>
      <c r="Z302" t="s">
        <v>13820</v>
      </c>
      <c r="AA302" t="s">
        <v>10</v>
      </c>
    </row>
    <row r="303" spans="1:27" ht="14.4" x14ac:dyDescent="0.3">
      <c r="A303">
        <v>301</v>
      </c>
      <c r="B303" t="s">
        <v>17555</v>
      </c>
      <c r="C303" t="s">
        <v>17556</v>
      </c>
      <c r="D303" t="s">
        <v>17557</v>
      </c>
      <c r="E303" t="s">
        <v>552</v>
      </c>
      <c r="F303" s="5">
        <f>_xlfn.TEXTBEFORE(E303, " ") * 1000000</f>
        <v>6600000</v>
      </c>
      <c r="G303">
        <v>1493.1967</v>
      </c>
      <c r="H303" t="s">
        <v>1406</v>
      </c>
      <c r="I303">
        <v>20</v>
      </c>
      <c r="J303">
        <f>IF(I303="",0,I303)</f>
        <v>20</v>
      </c>
      <c r="K303">
        <v>4</v>
      </c>
      <c r="L303">
        <f>I303-K303</f>
        <v>16</v>
      </c>
      <c r="M303" t="str">
        <f>IF(I303&lt;100,"small",IF(I303&lt;500,"medium","large"))</f>
        <v>small</v>
      </c>
      <c r="N303">
        <f>IF(M303="small",1,0)</f>
        <v>1</v>
      </c>
      <c r="O303">
        <f>IF(N303="medium",1,0)</f>
        <v>0</v>
      </c>
      <c r="P303">
        <f>IF(O303="large",1,0)</f>
        <v>0</v>
      </c>
      <c r="Q303">
        <v>2015</v>
      </c>
      <c r="R303">
        <v>1</v>
      </c>
      <c r="S303" t="str">
        <f>IF(R303=1, "First-time", IF(R303&lt;=3, "Rising Star", IF(R303&lt;10, "Established", "Elites")))</f>
        <v>First-time</v>
      </c>
      <c r="T303">
        <f>IF(S303 = "First-time",1,0)</f>
        <v>1</v>
      </c>
      <c r="U303">
        <f>IF(S303 = "Rising Star",1,0)</f>
        <v>0</v>
      </c>
      <c r="V303">
        <f>IF(S303 = "Established",1,0)</f>
        <v>0</v>
      </c>
      <c r="W303">
        <f>IF(S303 = "Elites",1,0)</f>
        <v>0</v>
      </c>
      <c r="X303" t="s">
        <v>99</v>
      </c>
      <c r="Y303" t="str">
        <f>IF(X303="","-",TRIM(LEFT(X303,FIND(",",X303&amp;",")-1)))</f>
        <v>-</v>
      </c>
      <c r="Z303" t="s">
        <v>7863</v>
      </c>
      <c r="AA303" t="s">
        <v>14</v>
      </c>
    </row>
    <row r="304" spans="1:27" ht="14.4" x14ac:dyDescent="0.3">
      <c r="A304">
        <v>302</v>
      </c>
      <c r="B304" t="s">
        <v>15713</v>
      </c>
      <c r="C304" t="s">
        <v>15714</v>
      </c>
      <c r="D304" t="s">
        <v>15715</v>
      </c>
      <c r="E304" t="s">
        <v>2766</v>
      </c>
      <c r="F304" s="5">
        <f>_xlfn.TEXTBEFORE(E304, " ") * 1000000</f>
        <v>2700000</v>
      </c>
      <c r="G304">
        <v>1488.4058</v>
      </c>
      <c r="H304" t="s">
        <v>174</v>
      </c>
      <c r="I304">
        <v>46</v>
      </c>
      <c r="J304">
        <f>IF(I304="",0,I304)</f>
        <v>46</v>
      </c>
      <c r="K304">
        <v>2</v>
      </c>
      <c r="L304">
        <f>I304-K304</f>
        <v>44</v>
      </c>
      <c r="M304" t="str">
        <f>IF(I304&lt;100,"small",IF(I304&lt;500,"medium","large"))</f>
        <v>small</v>
      </c>
      <c r="N304">
        <f>IF(M304="small",1,0)</f>
        <v>1</v>
      </c>
      <c r="O304">
        <f>IF(N304="medium",1,0)</f>
        <v>0</v>
      </c>
      <c r="P304">
        <f>IF(O304="large",1,0)</f>
        <v>0</v>
      </c>
      <c r="Q304">
        <v>2014</v>
      </c>
      <c r="R304">
        <v>1</v>
      </c>
      <c r="S304" t="str">
        <f>IF(R304=1, "First-time", IF(R304&lt;=3, "Rising Star", IF(R304&lt;10, "Established", "Elites")))</f>
        <v>First-time</v>
      </c>
      <c r="T304">
        <f>IF(S304 = "First-time",1,0)</f>
        <v>1</v>
      </c>
      <c r="U304">
        <f>IF(S304 = "Rising Star",1,0)</f>
        <v>0</v>
      </c>
      <c r="V304">
        <f>IF(S304 = "Established",1,0)</f>
        <v>0</v>
      </c>
      <c r="W304">
        <f>IF(S304 = "Elites",1,0)</f>
        <v>0</v>
      </c>
      <c r="X304" t="s">
        <v>99</v>
      </c>
      <c r="Y304" t="str">
        <f>IF(X304="","-",TRIM(LEFT(X304,FIND(",",X304&amp;",")-1)))</f>
        <v>-</v>
      </c>
      <c r="Z304" t="s">
        <v>15716</v>
      </c>
      <c r="AA304" t="s">
        <v>49</v>
      </c>
    </row>
    <row r="305" spans="1:27" ht="14.4" x14ac:dyDescent="0.3">
      <c r="A305">
        <v>303</v>
      </c>
      <c r="B305" t="s">
        <v>16686</v>
      </c>
      <c r="C305" t="s">
        <v>16687</v>
      </c>
      <c r="D305" t="s">
        <v>16688</v>
      </c>
      <c r="E305" t="s">
        <v>16689</v>
      </c>
      <c r="F305" s="5">
        <f>_xlfn.TEXTBEFORE(E305, " ") * 1000000</f>
        <v>47100000</v>
      </c>
      <c r="G305">
        <v>1487.4149</v>
      </c>
      <c r="H305" t="s">
        <v>153</v>
      </c>
      <c r="I305">
        <v>55</v>
      </c>
      <c r="J305">
        <f>IF(I305="",0,I305)</f>
        <v>55</v>
      </c>
      <c r="K305">
        <v>6</v>
      </c>
      <c r="L305">
        <f>I305-K305</f>
        <v>49</v>
      </c>
      <c r="M305" t="str">
        <f>IF(I305&lt;100,"small",IF(I305&lt;500,"medium","large"))</f>
        <v>small</v>
      </c>
      <c r="N305">
        <f>IF(M305="small",1,0)</f>
        <v>1</v>
      </c>
      <c r="O305">
        <f>IF(N305="medium",1,0)</f>
        <v>0</v>
      </c>
      <c r="P305">
        <f>IF(O305="large",1,0)</f>
        <v>0</v>
      </c>
      <c r="Q305">
        <v>2014</v>
      </c>
      <c r="R305">
        <v>1</v>
      </c>
      <c r="S305" t="str">
        <f>IF(R305=1, "First-time", IF(R305&lt;=3, "Rising Star", IF(R305&lt;10, "Established", "Elites")))</f>
        <v>First-time</v>
      </c>
      <c r="T305">
        <f>IF(S305 = "First-time",1,0)</f>
        <v>1</v>
      </c>
      <c r="U305">
        <f>IF(S305 = "Rising Star",1,0)</f>
        <v>0</v>
      </c>
      <c r="V305">
        <f>IF(S305 = "Established",1,0)</f>
        <v>0</v>
      </c>
      <c r="W305">
        <f>IF(S305 = "Elites",1,0)</f>
        <v>0</v>
      </c>
      <c r="X305" t="s">
        <v>689</v>
      </c>
      <c r="Y305" t="str">
        <f>IF(X305="","-",TRIM(LEFT(X305,FIND(",",X305&amp;",")-1)))</f>
        <v>Miami</v>
      </c>
      <c r="Z305" t="s">
        <v>690</v>
      </c>
      <c r="AA305" t="s">
        <v>10</v>
      </c>
    </row>
    <row r="306" spans="1:27" ht="14.4" x14ac:dyDescent="0.3">
      <c r="A306">
        <v>304</v>
      </c>
      <c r="B306" t="s">
        <v>6497</v>
      </c>
      <c r="C306" t="s">
        <v>6498</v>
      </c>
      <c r="D306" t="s">
        <v>6499</v>
      </c>
      <c r="E306" t="s">
        <v>6500</v>
      </c>
      <c r="F306" s="5">
        <f>_xlfn.TEXTBEFORE(E306, " ") * 1000000</f>
        <v>65200000</v>
      </c>
      <c r="G306">
        <v>1482.0707</v>
      </c>
      <c r="H306" t="s">
        <v>803</v>
      </c>
      <c r="I306">
        <v>203</v>
      </c>
      <c r="J306">
        <f>IF(I306="",0,I306)</f>
        <v>203</v>
      </c>
      <c r="K306">
        <v>140</v>
      </c>
      <c r="L306">
        <f>I306-K306</f>
        <v>63</v>
      </c>
      <c r="M306" t="str">
        <f>IF(I306&lt;100,"small",IF(I306&lt;500,"medium","large"))</f>
        <v>medium</v>
      </c>
      <c r="N306">
        <f>IF(M306="small",1,0)</f>
        <v>0</v>
      </c>
      <c r="O306">
        <f>IF(N306="medium",1,0)</f>
        <v>0</v>
      </c>
      <c r="P306">
        <f>IF(O306="large",1,0)</f>
        <v>0</v>
      </c>
      <c r="Q306">
        <v>2005</v>
      </c>
      <c r="R306">
        <v>2</v>
      </c>
      <c r="S306" t="str">
        <f>IF(R306=1, "First-time", IF(R306&lt;=3, "Rising Star", IF(R306&lt;10, "Established", "Elites")))</f>
        <v>Rising Star</v>
      </c>
      <c r="T306">
        <f>IF(S306 = "First-time",1,0)</f>
        <v>0</v>
      </c>
      <c r="U306">
        <f>IF(S306 = "Rising Star",1,0)</f>
        <v>1</v>
      </c>
      <c r="V306">
        <f>IF(S306 = "Established",1,0)</f>
        <v>0</v>
      </c>
      <c r="W306">
        <f>IF(S306 = "Elites",1,0)</f>
        <v>0</v>
      </c>
      <c r="X306" t="s">
        <v>3010</v>
      </c>
      <c r="Y306" t="str">
        <f>IF(X306="","-",TRIM(LEFT(X306,FIND(",",X306&amp;",")-1)))</f>
        <v>San Jose</v>
      </c>
      <c r="Z306" t="s">
        <v>4660</v>
      </c>
      <c r="AA306" t="s">
        <v>5</v>
      </c>
    </row>
    <row r="307" spans="1:27" ht="14.4" x14ac:dyDescent="0.3">
      <c r="A307">
        <v>305</v>
      </c>
      <c r="B307" t="s">
        <v>14690</v>
      </c>
      <c r="C307" t="s">
        <v>14691</v>
      </c>
      <c r="D307" t="s">
        <v>14692</v>
      </c>
      <c r="E307" t="s">
        <v>212</v>
      </c>
      <c r="F307" s="5">
        <f>_xlfn.TEXTBEFORE(E307, " ") * 1000000</f>
        <v>4400000</v>
      </c>
      <c r="G307">
        <v>1480.2849000000001</v>
      </c>
      <c r="H307" t="s">
        <v>779</v>
      </c>
      <c r="I307">
        <v>80</v>
      </c>
      <c r="J307">
        <f>IF(I307="",0,I307)</f>
        <v>80</v>
      </c>
      <c r="K307">
        <v>9</v>
      </c>
      <c r="L307">
        <f>I307-K307</f>
        <v>71</v>
      </c>
      <c r="M307" t="str">
        <f>IF(I307&lt;100,"small",IF(I307&lt;500,"medium","large"))</f>
        <v>small</v>
      </c>
      <c r="N307">
        <f>IF(M307="small",1,0)</f>
        <v>1</v>
      </c>
      <c r="O307">
        <f>IF(N307="medium",1,0)</f>
        <v>0</v>
      </c>
      <c r="P307">
        <f>IF(O307="large",1,0)</f>
        <v>0</v>
      </c>
      <c r="Q307">
        <v>2013</v>
      </c>
      <c r="R307">
        <v>1</v>
      </c>
      <c r="S307" t="str">
        <f>IF(R307=1, "First-time", IF(R307&lt;=3, "Rising Star", IF(R307&lt;10, "Established", "Elites")))</f>
        <v>First-time</v>
      </c>
      <c r="T307">
        <f>IF(S307 = "First-time",1,0)</f>
        <v>1</v>
      </c>
      <c r="U307">
        <f>IF(S307 = "Rising Star",1,0)</f>
        <v>0</v>
      </c>
      <c r="V307">
        <f>IF(S307 = "Established",1,0)</f>
        <v>0</v>
      </c>
      <c r="W307">
        <f>IF(S307 = "Elites",1,0)</f>
        <v>0</v>
      </c>
      <c r="X307" t="s">
        <v>86</v>
      </c>
      <c r="Y307" t="str">
        <f>IF(X307="","-",TRIM(LEFT(X307,FIND(",",X307&amp;",")-1)))</f>
        <v>New York City</v>
      </c>
      <c r="Z307" t="s">
        <v>543</v>
      </c>
      <c r="AA307" t="s">
        <v>35</v>
      </c>
    </row>
    <row r="308" spans="1:27" ht="14.4" x14ac:dyDescent="0.3">
      <c r="A308">
        <v>306</v>
      </c>
      <c r="B308" t="s">
        <v>14280</v>
      </c>
      <c r="C308" t="s">
        <v>14281</v>
      </c>
      <c r="D308" t="s">
        <v>14282</v>
      </c>
      <c r="E308" t="s">
        <v>3161</v>
      </c>
      <c r="F308" s="5">
        <f>_xlfn.TEXTBEFORE(E308, " ") * 1000000</f>
        <v>76900000</v>
      </c>
      <c r="G308">
        <v>1472.3901000000001</v>
      </c>
      <c r="H308" t="s">
        <v>353</v>
      </c>
      <c r="I308">
        <v>60</v>
      </c>
      <c r="J308">
        <f>IF(I308="",0,I308)</f>
        <v>60</v>
      </c>
      <c r="K308">
        <v>30</v>
      </c>
      <c r="L308">
        <f>I308-K308</f>
        <v>30</v>
      </c>
      <c r="M308" t="str">
        <f>IF(I308&lt;100,"small",IF(I308&lt;500,"medium","large"))</f>
        <v>small</v>
      </c>
      <c r="N308">
        <f>IF(M308="small",1,0)</f>
        <v>1</v>
      </c>
      <c r="O308">
        <f>IF(N308="medium",1,0)</f>
        <v>0</v>
      </c>
      <c r="P308">
        <f>IF(O308="large",1,0)</f>
        <v>0</v>
      </c>
      <c r="Q308">
        <v>2012</v>
      </c>
      <c r="R308">
        <v>1</v>
      </c>
      <c r="S308" t="str">
        <f>IF(R308=1, "First-time", IF(R308&lt;=3, "Rising Star", IF(R308&lt;10, "Established", "Elites")))</f>
        <v>First-time</v>
      </c>
      <c r="T308">
        <f>IF(S308 = "First-time",1,0)</f>
        <v>1</v>
      </c>
      <c r="U308">
        <f>IF(S308 = "Rising Star",1,0)</f>
        <v>0</v>
      </c>
      <c r="V308">
        <f>IF(S308 = "Established",1,0)</f>
        <v>0</v>
      </c>
      <c r="W308">
        <f>IF(S308 = "Elites",1,0)</f>
        <v>0</v>
      </c>
      <c r="X308" t="s">
        <v>99</v>
      </c>
      <c r="Y308" t="str">
        <f>IF(X308="","-",TRIM(LEFT(X308,FIND(",",X308&amp;",")-1)))</f>
        <v>-</v>
      </c>
      <c r="Z308" t="s">
        <v>694</v>
      </c>
      <c r="AA308" t="s">
        <v>2</v>
      </c>
    </row>
    <row r="309" spans="1:27" ht="14.4" x14ac:dyDescent="0.3">
      <c r="A309">
        <v>307</v>
      </c>
      <c r="B309" t="s">
        <v>13770</v>
      </c>
      <c r="C309" t="s">
        <v>13771</v>
      </c>
      <c r="D309" t="s">
        <v>13772</v>
      </c>
      <c r="E309" t="s">
        <v>1959</v>
      </c>
      <c r="F309" s="5">
        <f>_xlfn.TEXTBEFORE(E309, " ") * 1000000</f>
        <v>16100000.000000002</v>
      </c>
      <c r="G309">
        <v>1469.7828</v>
      </c>
      <c r="H309" t="s">
        <v>803</v>
      </c>
      <c r="I309">
        <v>36</v>
      </c>
      <c r="J309">
        <f>IF(I309="",0,I309)</f>
        <v>36</v>
      </c>
      <c r="K309">
        <v>6</v>
      </c>
      <c r="L309">
        <f>I309-K309</f>
        <v>30</v>
      </c>
      <c r="M309" t="str">
        <f>IF(I309&lt;100,"small",IF(I309&lt;500,"medium","large"))</f>
        <v>small</v>
      </c>
      <c r="N309">
        <f>IF(M309="small",1,0)</f>
        <v>1</v>
      </c>
      <c r="O309">
        <f>IF(N309="medium",1,0)</f>
        <v>0</v>
      </c>
      <c r="P309">
        <f>IF(O309="large",1,0)</f>
        <v>0</v>
      </c>
      <c r="Q309">
        <v>2012</v>
      </c>
      <c r="R309">
        <v>3</v>
      </c>
      <c r="S309" t="str">
        <f>IF(R309=1, "First-time", IF(R309&lt;=3, "Rising Star", IF(R309&lt;10, "Established", "Elites")))</f>
        <v>Rising Star</v>
      </c>
      <c r="T309">
        <f>IF(S309 = "First-time",1,0)</f>
        <v>0</v>
      </c>
      <c r="U309">
        <f>IF(S309 = "Rising Star",1,0)</f>
        <v>1</v>
      </c>
      <c r="V309">
        <f>IF(S309 = "Established",1,0)</f>
        <v>0</v>
      </c>
      <c r="W309">
        <f>IF(S309 = "Elites",1,0)</f>
        <v>0</v>
      </c>
      <c r="X309" t="s">
        <v>242</v>
      </c>
      <c r="Y309" t="str">
        <f>IF(X309="","-",TRIM(LEFT(X309,FIND(",",X309&amp;",")-1)))</f>
        <v>Atlanta</v>
      </c>
      <c r="Z309" t="s">
        <v>242</v>
      </c>
      <c r="AA309" t="s">
        <v>11</v>
      </c>
    </row>
    <row r="310" spans="1:27" ht="14.4" x14ac:dyDescent="0.3">
      <c r="A310">
        <v>308</v>
      </c>
      <c r="B310" t="s">
        <v>16922</v>
      </c>
      <c r="C310" t="s">
        <v>16923</v>
      </c>
      <c r="D310" t="s">
        <v>16924</v>
      </c>
      <c r="E310" t="s">
        <v>438</v>
      </c>
      <c r="F310" s="5">
        <f>_xlfn.TEXTBEFORE(E310, " ") * 1000000</f>
        <v>6800000</v>
      </c>
      <c r="G310">
        <v>1469.3516999999999</v>
      </c>
      <c r="H310" t="s">
        <v>160</v>
      </c>
      <c r="I310">
        <v>19</v>
      </c>
      <c r="J310">
        <f>IF(I310="",0,I310)</f>
        <v>19</v>
      </c>
      <c r="K310">
        <v>3</v>
      </c>
      <c r="L310">
        <f>I310-K310</f>
        <v>16</v>
      </c>
      <c r="M310" t="str">
        <f>IF(I310&lt;100,"small",IF(I310&lt;500,"medium","large"))</f>
        <v>small</v>
      </c>
      <c r="N310">
        <f>IF(M310="small",1,0)</f>
        <v>1</v>
      </c>
      <c r="O310">
        <f>IF(N310="medium",1,0)</f>
        <v>0</v>
      </c>
      <c r="P310">
        <f>IF(O310="large",1,0)</f>
        <v>0</v>
      </c>
      <c r="Q310">
        <v>2014</v>
      </c>
      <c r="R310">
        <v>1</v>
      </c>
      <c r="S310" t="str">
        <f>IF(R310=1, "First-time", IF(R310&lt;=3, "Rising Star", IF(R310&lt;10, "Established", "Elites")))</f>
        <v>First-time</v>
      </c>
      <c r="T310">
        <f>IF(S310 = "First-time",1,0)</f>
        <v>1</v>
      </c>
      <c r="U310">
        <f>IF(S310 = "Rising Star",1,0)</f>
        <v>0</v>
      </c>
      <c r="V310">
        <f>IF(S310 = "Established",1,0)</f>
        <v>0</v>
      </c>
      <c r="W310">
        <f>IF(S310 = "Elites",1,0)</f>
        <v>0</v>
      </c>
      <c r="X310" t="s">
        <v>342</v>
      </c>
      <c r="Y310" t="str">
        <f>IF(X310="","-",TRIM(LEFT(X310,FIND(",",X310&amp;",")-1)))</f>
        <v>San Diego</v>
      </c>
      <c r="Z310" t="s">
        <v>342</v>
      </c>
      <c r="AA310" t="s">
        <v>5</v>
      </c>
    </row>
    <row r="311" spans="1:27" ht="14.4" x14ac:dyDescent="0.3">
      <c r="A311">
        <v>309</v>
      </c>
      <c r="B311" t="s">
        <v>17681</v>
      </c>
      <c r="C311" t="s">
        <v>17682</v>
      </c>
      <c r="D311" t="s">
        <v>17683</v>
      </c>
      <c r="E311" t="s">
        <v>1246</v>
      </c>
      <c r="F311" s="5">
        <f>_xlfn.TEXTBEFORE(E311, " ") * 1000000</f>
        <v>2900000</v>
      </c>
      <c r="G311">
        <v>1468.3844999999999</v>
      </c>
      <c r="H311" t="s">
        <v>803</v>
      </c>
      <c r="I311">
        <v>18</v>
      </c>
      <c r="J311">
        <f>IF(I311="",0,I311)</f>
        <v>18</v>
      </c>
      <c r="K311">
        <v>8</v>
      </c>
      <c r="L311">
        <f>I311-K311</f>
        <v>10</v>
      </c>
      <c r="M311" t="str">
        <f>IF(I311&lt;100,"small",IF(I311&lt;500,"medium","large"))</f>
        <v>small</v>
      </c>
      <c r="N311">
        <f>IF(M311="small",1,0)</f>
        <v>1</v>
      </c>
      <c r="O311">
        <f>IF(N311="medium",1,0)</f>
        <v>0</v>
      </c>
      <c r="P311">
        <f>IF(O311="large",1,0)</f>
        <v>0</v>
      </c>
      <c r="Q311">
        <v>2015</v>
      </c>
      <c r="R311">
        <v>1</v>
      </c>
      <c r="S311" t="str">
        <f>IF(R311=1, "First-time", IF(R311&lt;=3, "Rising Star", IF(R311&lt;10, "Established", "Elites")))</f>
        <v>First-time</v>
      </c>
      <c r="T311">
        <f>IF(S311 = "First-time",1,0)</f>
        <v>1</v>
      </c>
      <c r="U311">
        <f>IF(S311 = "Rising Star",1,0)</f>
        <v>0</v>
      </c>
      <c r="V311">
        <f>IF(S311 = "Established",1,0)</f>
        <v>0</v>
      </c>
      <c r="W311">
        <f>IF(S311 = "Elites",1,0)</f>
        <v>0</v>
      </c>
      <c r="X311" t="s">
        <v>342</v>
      </c>
      <c r="Y311" t="str">
        <f>IF(X311="","-",TRIM(LEFT(X311,FIND(",",X311&amp;",")-1)))</f>
        <v>San Diego</v>
      </c>
      <c r="Z311" t="s">
        <v>17684</v>
      </c>
      <c r="AA311" t="s">
        <v>5</v>
      </c>
    </row>
    <row r="312" spans="1:27" ht="14.4" x14ac:dyDescent="0.3">
      <c r="A312">
        <v>310</v>
      </c>
      <c r="B312" t="s">
        <v>13271</v>
      </c>
      <c r="C312" t="s">
        <v>13272</v>
      </c>
      <c r="D312" t="s">
        <v>13273</v>
      </c>
      <c r="E312" t="s">
        <v>4251</v>
      </c>
      <c r="F312" s="5">
        <f>_xlfn.TEXTBEFORE(E312, " ") * 1000000</f>
        <v>3400000</v>
      </c>
      <c r="G312">
        <v>1467.1741</v>
      </c>
      <c r="H312" t="s">
        <v>153</v>
      </c>
      <c r="I312">
        <v>23</v>
      </c>
      <c r="J312">
        <f>IF(I312="",0,I312)</f>
        <v>23</v>
      </c>
      <c r="K312">
        <v>2</v>
      </c>
      <c r="L312">
        <f>I312-K312</f>
        <v>21</v>
      </c>
      <c r="M312" t="str">
        <f>IF(I312&lt;100,"small",IF(I312&lt;500,"medium","large"))</f>
        <v>small</v>
      </c>
      <c r="N312">
        <f>IF(M312="small",1,0)</f>
        <v>1</v>
      </c>
      <c r="O312">
        <f>IF(N312="medium",1,0)</f>
        <v>0</v>
      </c>
      <c r="P312">
        <f>IF(O312="large",1,0)</f>
        <v>0</v>
      </c>
      <c r="Q312">
        <v>2012</v>
      </c>
      <c r="R312">
        <v>1</v>
      </c>
      <c r="S312" t="str">
        <f>IF(R312=1, "First-time", IF(R312&lt;=3, "Rising Star", IF(R312&lt;10, "Established", "Elites")))</f>
        <v>First-time</v>
      </c>
      <c r="T312">
        <f>IF(S312 = "First-time",1,0)</f>
        <v>1</v>
      </c>
      <c r="U312">
        <f>IF(S312 = "Rising Star",1,0)</f>
        <v>0</v>
      </c>
      <c r="V312">
        <f>IF(S312 = "Established",1,0)</f>
        <v>0</v>
      </c>
      <c r="W312">
        <f>IF(S312 = "Elites",1,0)</f>
        <v>0</v>
      </c>
      <c r="X312" t="s">
        <v>99</v>
      </c>
      <c r="Y312" t="str">
        <f>IF(X312="","-",TRIM(LEFT(X312,FIND(",",X312&amp;",")-1)))</f>
        <v>-</v>
      </c>
      <c r="Z312" t="s">
        <v>3496</v>
      </c>
      <c r="AA312" t="s">
        <v>36</v>
      </c>
    </row>
    <row r="313" spans="1:27" ht="14.4" x14ac:dyDescent="0.3">
      <c r="A313">
        <v>311</v>
      </c>
      <c r="B313" t="s">
        <v>16690</v>
      </c>
      <c r="C313" t="s">
        <v>16691</v>
      </c>
      <c r="D313" t="s">
        <v>16692</v>
      </c>
      <c r="E313" t="s">
        <v>1585</v>
      </c>
      <c r="F313" s="5">
        <f>_xlfn.TEXTBEFORE(E313, " ") * 1000000</f>
        <v>5800000</v>
      </c>
      <c r="G313">
        <v>1464.4640999999999</v>
      </c>
      <c r="H313" t="s">
        <v>167</v>
      </c>
      <c r="I313">
        <v>6</v>
      </c>
      <c r="J313">
        <f>IF(I313="",0,I313)</f>
        <v>6</v>
      </c>
      <c r="K313">
        <v>2</v>
      </c>
      <c r="L313">
        <f>I313-K313</f>
        <v>4</v>
      </c>
      <c r="M313" t="str">
        <f>IF(I313&lt;100,"small",IF(I313&lt;500,"medium","large"))</f>
        <v>small</v>
      </c>
      <c r="N313">
        <f>IF(M313="small",1,0)</f>
        <v>1</v>
      </c>
      <c r="O313">
        <f>IF(N313="medium",1,0)</f>
        <v>0</v>
      </c>
      <c r="P313">
        <f>IF(O313="large",1,0)</f>
        <v>0</v>
      </c>
      <c r="Q313">
        <v>2014</v>
      </c>
      <c r="R313">
        <v>1</v>
      </c>
      <c r="S313" t="str">
        <f>IF(R313=1, "First-time", IF(R313&lt;=3, "Rising Star", IF(R313&lt;10, "Established", "Elites")))</f>
        <v>First-time</v>
      </c>
      <c r="T313">
        <f>IF(S313 = "First-time",1,0)</f>
        <v>1</v>
      </c>
      <c r="U313">
        <f>IF(S313 = "Rising Star",1,0)</f>
        <v>0</v>
      </c>
      <c r="V313">
        <f>IF(S313 = "Established",1,0)</f>
        <v>0</v>
      </c>
      <c r="W313">
        <f>IF(S313 = "Elites",1,0)</f>
        <v>0</v>
      </c>
      <c r="X313" t="s">
        <v>689</v>
      </c>
      <c r="Y313" t="str">
        <f>IF(X313="","-",TRIM(LEFT(X313,FIND(",",X313&amp;",")-1)))</f>
        <v>Miami</v>
      </c>
      <c r="Z313" t="s">
        <v>8897</v>
      </c>
      <c r="AA313" t="s">
        <v>10</v>
      </c>
    </row>
    <row r="314" spans="1:27" ht="14.4" x14ac:dyDescent="0.3">
      <c r="A314">
        <v>312</v>
      </c>
      <c r="B314" t="s">
        <v>17685</v>
      </c>
      <c r="C314" t="s">
        <v>17686</v>
      </c>
      <c r="D314" t="s">
        <v>17687</v>
      </c>
      <c r="E314" t="s">
        <v>857</v>
      </c>
      <c r="F314" s="5">
        <f>_xlfn.TEXTBEFORE(E314, " ") * 1000000</f>
        <v>3200000</v>
      </c>
      <c r="G314">
        <v>1460.6844000000001</v>
      </c>
      <c r="H314" t="s">
        <v>85</v>
      </c>
      <c r="I314">
        <v>55</v>
      </c>
      <c r="J314">
        <f>IF(I314="",0,I314)</f>
        <v>55</v>
      </c>
      <c r="K314">
        <v>4</v>
      </c>
      <c r="L314">
        <f>I314-K314</f>
        <v>51</v>
      </c>
      <c r="M314" t="str">
        <f>IF(I314&lt;100,"small",IF(I314&lt;500,"medium","large"))</f>
        <v>small</v>
      </c>
      <c r="N314">
        <f>IF(M314="small",1,0)</f>
        <v>1</v>
      </c>
      <c r="O314">
        <f>IF(N314="medium",1,0)</f>
        <v>0</v>
      </c>
      <c r="P314">
        <f>IF(O314="large",1,0)</f>
        <v>0</v>
      </c>
      <c r="Q314">
        <v>2015</v>
      </c>
      <c r="R314">
        <v>1</v>
      </c>
      <c r="S314" t="str">
        <f>IF(R314=1, "First-time", IF(R314&lt;=3, "Rising Star", IF(R314&lt;10, "Established", "Elites")))</f>
        <v>First-time</v>
      </c>
      <c r="T314">
        <f>IF(S314 = "First-time",1,0)</f>
        <v>1</v>
      </c>
      <c r="U314">
        <f>IF(S314 = "Rising Star",1,0)</f>
        <v>0</v>
      </c>
      <c r="V314">
        <f>IF(S314 = "Established",1,0)</f>
        <v>0</v>
      </c>
      <c r="W314">
        <f>IF(S314 = "Elites",1,0)</f>
        <v>0</v>
      </c>
      <c r="X314" t="s">
        <v>325</v>
      </c>
      <c r="Y314" t="str">
        <f>IF(X314="","-",TRIM(LEFT(X314,FIND(",",X314&amp;",")-1)))</f>
        <v>Los Angeles</v>
      </c>
      <c r="Z314" t="s">
        <v>1507</v>
      </c>
      <c r="AA314" t="s">
        <v>5</v>
      </c>
    </row>
    <row r="315" spans="1:27" ht="14.4" x14ac:dyDescent="0.3">
      <c r="A315">
        <v>313</v>
      </c>
      <c r="B315" t="s">
        <v>16925</v>
      </c>
      <c r="C315" t="s">
        <v>16926</v>
      </c>
      <c r="D315" t="s">
        <v>16927</v>
      </c>
      <c r="E315" t="s">
        <v>1661</v>
      </c>
      <c r="F315" s="5">
        <f>_xlfn.TEXTBEFORE(E315, " ") * 1000000</f>
        <v>5300000</v>
      </c>
      <c r="G315">
        <v>1458.0881999999999</v>
      </c>
      <c r="H315" t="s">
        <v>174</v>
      </c>
      <c r="I315">
        <v>15</v>
      </c>
      <c r="J315">
        <f>IF(I315="",0,I315)</f>
        <v>15</v>
      </c>
      <c r="K315">
        <v>4</v>
      </c>
      <c r="L315">
        <f>I315-K315</f>
        <v>11</v>
      </c>
      <c r="M315" t="str">
        <f>IF(I315&lt;100,"small",IF(I315&lt;500,"medium","large"))</f>
        <v>small</v>
      </c>
      <c r="N315">
        <f>IF(M315="small",1,0)</f>
        <v>1</v>
      </c>
      <c r="O315">
        <f>IF(N315="medium",1,0)</f>
        <v>0</v>
      </c>
      <c r="P315">
        <f>IF(O315="large",1,0)</f>
        <v>0</v>
      </c>
      <c r="Q315">
        <v>2014</v>
      </c>
      <c r="R315">
        <v>1</v>
      </c>
      <c r="S315" t="str">
        <f>IF(R315=1, "First-time", IF(R315&lt;=3, "Rising Star", IF(R315&lt;10, "Established", "Elites")))</f>
        <v>First-time</v>
      </c>
      <c r="T315">
        <f>IF(S315 = "First-time",1,0)</f>
        <v>1</v>
      </c>
      <c r="U315">
        <f>IF(S315 = "Rising Star",1,0)</f>
        <v>0</v>
      </c>
      <c r="V315">
        <f>IF(S315 = "Established",1,0)</f>
        <v>0</v>
      </c>
      <c r="W315">
        <f>IF(S315 = "Elites",1,0)</f>
        <v>0</v>
      </c>
      <c r="X315" t="s">
        <v>1307</v>
      </c>
      <c r="Y315" t="str">
        <f>IF(X315="","-",TRIM(LEFT(X315,FIND(",",X315&amp;",")-1)))</f>
        <v>Inland Empire</v>
      </c>
      <c r="Z315" t="s">
        <v>16928</v>
      </c>
      <c r="AA315" t="s">
        <v>5</v>
      </c>
    </row>
    <row r="316" spans="1:27" ht="14.4" x14ac:dyDescent="0.3">
      <c r="A316">
        <v>314</v>
      </c>
      <c r="B316" t="s">
        <v>17505</v>
      </c>
      <c r="C316" t="s">
        <v>17506</v>
      </c>
      <c r="D316" t="s">
        <v>17507</v>
      </c>
      <c r="E316" t="s">
        <v>392</v>
      </c>
      <c r="F316" s="5">
        <f>_xlfn.TEXTBEFORE(E316, " ") * 1000000</f>
        <v>2000000</v>
      </c>
      <c r="G316">
        <v>1455.2822000000001</v>
      </c>
      <c r="H316" t="s">
        <v>779</v>
      </c>
      <c r="I316">
        <v>41</v>
      </c>
      <c r="J316">
        <f>IF(I316="",0,I316)</f>
        <v>41</v>
      </c>
      <c r="K316">
        <v>15</v>
      </c>
      <c r="L316">
        <f>I316-K316</f>
        <v>26</v>
      </c>
      <c r="M316" t="str">
        <f>IF(I316&lt;100,"small",IF(I316&lt;500,"medium","large"))</f>
        <v>small</v>
      </c>
      <c r="N316">
        <f>IF(M316="small",1,0)</f>
        <v>1</v>
      </c>
      <c r="O316">
        <f>IF(N316="medium",1,0)</f>
        <v>0</v>
      </c>
      <c r="P316">
        <f>IF(O316="large",1,0)</f>
        <v>0</v>
      </c>
      <c r="Q316">
        <v>2015</v>
      </c>
      <c r="R316">
        <v>1</v>
      </c>
      <c r="S316" t="str">
        <f>IF(R316=1, "First-time", IF(R316&lt;=3, "Rising Star", IF(R316&lt;10, "Established", "Elites")))</f>
        <v>First-time</v>
      </c>
      <c r="T316">
        <f>IF(S316 = "First-time",1,0)</f>
        <v>1</v>
      </c>
      <c r="U316">
        <f>IF(S316 = "Rising Star",1,0)</f>
        <v>0</v>
      </c>
      <c r="V316">
        <f>IF(S316 = "Established",1,0)</f>
        <v>0</v>
      </c>
      <c r="W316">
        <f>IF(S316 = "Elites",1,0)</f>
        <v>0</v>
      </c>
      <c r="X316" t="s">
        <v>99</v>
      </c>
      <c r="Y316" t="str">
        <f>IF(X316="","-",TRIM(LEFT(X316,FIND(",",X316&amp;",")-1)))</f>
        <v>-</v>
      </c>
      <c r="Z316" t="s">
        <v>1119</v>
      </c>
      <c r="AA316" t="s">
        <v>19</v>
      </c>
    </row>
    <row r="317" spans="1:27" ht="14.4" x14ac:dyDescent="0.3">
      <c r="A317">
        <v>315</v>
      </c>
      <c r="B317" t="s">
        <v>16929</v>
      </c>
      <c r="C317" t="s">
        <v>16930</v>
      </c>
      <c r="D317" t="s">
        <v>16931</v>
      </c>
      <c r="E317" t="s">
        <v>969</v>
      </c>
      <c r="F317" s="5">
        <f>_xlfn.TEXTBEFORE(E317, " ") * 1000000</f>
        <v>35700000</v>
      </c>
      <c r="G317">
        <v>1454.4016999999999</v>
      </c>
      <c r="H317" t="s">
        <v>803</v>
      </c>
      <c r="I317">
        <v>70</v>
      </c>
      <c r="J317">
        <f>IF(I317="",0,I317)</f>
        <v>70</v>
      </c>
      <c r="K317">
        <v>5</v>
      </c>
      <c r="L317">
        <f>I317-K317</f>
        <v>65</v>
      </c>
      <c r="M317" t="str">
        <f>IF(I317&lt;100,"small",IF(I317&lt;500,"medium","large"))</f>
        <v>small</v>
      </c>
      <c r="N317">
        <f>IF(M317="small",1,0)</f>
        <v>1</v>
      </c>
      <c r="O317">
        <f>IF(N317="medium",1,0)</f>
        <v>0</v>
      </c>
      <c r="P317">
        <f>IF(O317="large",1,0)</f>
        <v>0</v>
      </c>
      <c r="Q317">
        <v>2014</v>
      </c>
      <c r="R317">
        <v>1</v>
      </c>
      <c r="S317" t="str">
        <f>IF(R317=1, "First-time", IF(R317&lt;=3, "Rising Star", IF(R317&lt;10, "Established", "Elites")))</f>
        <v>First-time</v>
      </c>
      <c r="T317">
        <f>IF(S317 = "First-time",1,0)</f>
        <v>1</v>
      </c>
      <c r="U317">
        <f>IF(S317 = "Rising Star",1,0)</f>
        <v>0</v>
      </c>
      <c r="V317">
        <f>IF(S317 = "Established",1,0)</f>
        <v>0</v>
      </c>
      <c r="W317">
        <f>IF(S317 = "Elites",1,0)</f>
        <v>0</v>
      </c>
      <c r="X317" t="s">
        <v>342</v>
      </c>
      <c r="Y317" t="str">
        <f>IF(X317="","-",TRIM(LEFT(X317,FIND(",",X317&amp;",")-1)))</f>
        <v>San Diego</v>
      </c>
      <c r="Z317" t="s">
        <v>342</v>
      </c>
      <c r="AA317" t="s">
        <v>5</v>
      </c>
    </row>
    <row r="318" spans="1:27" ht="14.4" x14ac:dyDescent="0.3">
      <c r="A318">
        <v>316</v>
      </c>
      <c r="B318" t="s">
        <v>17644</v>
      </c>
      <c r="C318" t="s">
        <v>17645</v>
      </c>
      <c r="D318" t="s">
        <v>17646</v>
      </c>
      <c r="E318" t="s">
        <v>590</v>
      </c>
      <c r="F318" s="5">
        <f>_xlfn.TEXTBEFORE(E318, " ") * 1000000</f>
        <v>9900000</v>
      </c>
      <c r="G318">
        <v>1449.1161</v>
      </c>
      <c r="H318" t="s">
        <v>153</v>
      </c>
      <c r="I318">
        <v>11</v>
      </c>
      <c r="J318">
        <f>IF(I318="",0,I318)</f>
        <v>11</v>
      </c>
      <c r="K318">
        <v>1</v>
      </c>
      <c r="L318">
        <f>I318-K318</f>
        <v>10</v>
      </c>
      <c r="M318" t="str">
        <f>IF(I318&lt;100,"small",IF(I318&lt;500,"medium","large"))</f>
        <v>small</v>
      </c>
      <c r="N318">
        <f>IF(M318="small",1,0)</f>
        <v>1</v>
      </c>
      <c r="O318">
        <f>IF(N318="medium",1,0)</f>
        <v>0</v>
      </c>
      <c r="P318">
        <f>IF(O318="large",1,0)</f>
        <v>0</v>
      </c>
      <c r="Q318">
        <v>2015</v>
      </c>
      <c r="R318">
        <v>1</v>
      </c>
      <c r="S318" t="str">
        <f>IF(R318=1, "First-time", IF(R318&lt;=3, "Rising Star", IF(R318&lt;10, "Established", "Elites")))</f>
        <v>First-time</v>
      </c>
      <c r="T318">
        <f>IF(S318 = "First-time",1,0)</f>
        <v>1</v>
      </c>
      <c r="U318">
        <f>IF(S318 = "Rising Star",1,0)</f>
        <v>0</v>
      </c>
      <c r="V318">
        <f>IF(S318 = "Established",1,0)</f>
        <v>0</v>
      </c>
      <c r="W318">
        <f>IF(S318 = "Elites",1,0)</f>
        <v>0</v>
      </c>
      <c r="X318" t="s">
        <v>611</v>
      </c>
      <c r="Y318" t="str">
        <f>IF(X318="","-",TRIM(LEFT(X318,FIND(",",X318&amp;",")-1)))</f>
        <v>Denver</v>
      </c>
      <c r="Z318" t="s">
        <v>611</v>
      </c>
      <c r="AA318" t="s">
        <v>6</v>
      </c>
    </row>
    <row r="319" spans="1:27" ht="14.4" x14ac:dyDescent="0.3">
      <c r="A319">
        <v>317</v>
      </c>
      <c r="B319" t="s">
        <v>17516</v>
      </c>
      <c r="C319" t="s">
        <v>17517</v>
      </c>
      <c r="D319" t="s">
        <v>17518</v>
      </c>
      <c r="E319" t="s">
        <v>1192</v>
      </c>
      <c r="F319" s="5">
        <f>_xlfn.TEXTBEFORE(E319, " ") * 1000000</f>
        <v>2300000</v>
      </c>
      <c r="G319">
        <v>1447.5148999999999</v>
      </c>
      <c r="H319" t="s">
        <v>353</v>
      </c>
      <c r="I319">
        <v>20</v>
      </c>
      <c r="J319">
        <f>IF(I319="",0,I319)</f>
        <v>20</v>
      </c>
      <c r="K319">
        <v>5</v>
      </c>
      <c r="L319">
        <f>I319-K319</f>
        <v>15</v>
      </c>
      <c r="M319" t="str">
        <f>IF(I319&lt;100,"small",IF(I319&lt;500,"medium","large"))</f>
        <v>small</v>
      </c>
      <c r="N319">
        <f>IF(M319="small",1,0)</f>
        <v>1</v>
      </c>
      <c r="O319">
        <f>IF(N319="medium",1,0)</f>
        <v>0</v>
      </c>
      <c r="P319">
        <f>IF(O319="large",1,0)</f>
        <v>0</v>
      </c>
      <c r="Q319">
        <v>2015</v>
      </c>
      <c r="R319">
        <v>1</v>
      </c>
      <c r="S319" t="str">
        <f>IF(R319=1, "First-time", IF(R319&lt;=3, "Rising Star", IF(R319&lt;10, "Established", "Elites")))</f>
        <v>First-time</v>
      </c>
      <c r="T319">
        <f>IF(S319 = "First-time",1,0)</f>
        <v>1</v>
      </c>
      <c r="U319">
        <f>IF(S319 = "Rising Star",1,0)</f>
        <v>0</v>
      </c>
      <c r="V319">
        <f>IF(S319 = "Established",1,0)</f>
        <v>0</v>
      </c>
      <c r="W319">
        <f>IF(S319 = "Elites",1,0)</f>
        <v>0</v>
      </c>
      <c r="X319" t="s">
        <v>880</v>
      </c>
      <c r="Y319" t="str">
        <f>IF(X319="","-",TRIM(LEFT(X319,FIND(",",X319&amp;",")-1)))</f>
        <v>Louisville/Jefferson County</v>
      </c>
      <c r="Z319" t="s">
        <v>17519</v>
      </c>
      <c r="AA319" t="s">
        <v>18</v>
      </c>
    </row>
    <row r="320" spans="1:27" ht="14.4" x14ac:dyDescent="0.3">
      <c r="A320">
        <v>318</v>
      </c>
      <c r="B320" t="s">
        <v>17282</v>
      </c>
      <c r="C320" t="s">
        <v>17283</v>
      </c>
      <c r="D320" t="s">
        <v>17284</v>
      </c>
      <c r="E320" t="s">
        <v>1585</v>
      </c>
      <c r="F320" s="5">
        <f>_xlfn.TEXTBEFORE(E320, " ") * 1000000</f>
        <v>5800000</v>
      </c>
      <c r="G320">
        <v>1444.5616</v>
      </c>
      <c r="H320" t="s">
        <v>174</v>
      </c>
      <c r="I320">
        <v>10</v>
      </c>
      <c r="J320">
        <f>IF(I320="",0,I320)</f>
        <v>10</v>
      </c>
      <c r="K320">
        <v>2</v>
      </c>
      <c r="L320">
        <f>I320-K320</f>
        <v>8</v>
      </c>
      <c r="M320" t="str">
        <f>IF(I320&lt;100,"small",IF(I320&lt;500,"medium","large"))</f>
        <v>small</v>
      </c>
      <c r="N320">
        <f>IF(M320="small",1,0)</f>
        <v>1</v>
      </c>
      <c r="O320">
        <f>IF(N320="medium",1,0)</f>
        <v>0</v>
      </c>
      <c r="P320">
        <f>IF(O320="large",1,0)</f>
        <v>0</v>
      </c>
      <c r="Q320">
        <v>2015</v>
      </c>
      <c r="R320">
        <v>1</v>
      </c>
      <c r="S320" t="str">
        <f>IF(R320=1, "First-time", IF(R320&lt;=3, "Rising Star", IF(R320&lt;10, "Established", "Elites")))</f>
        <v>First-time</v>
      </c>
      <c r="T320">
        <f>IF(S320 = "First-time",1,0)</f>
        <v>1</v>
      </c>
      <c r="U320">
        <f>IF(S320 = "Rising Star",1,0)</f>
        <v>0</v>
      </c>
      <c r="V320">
        <f>IF(S320 = "Established",1,0)</f>
        <v>0</v>
      </c>
      <c r="W320">
        <f>IF(S320 = "Elites",1,0)</f>
        <v>0</v>
      </c>
      <c r="X320" t="s">
        <v>838</v>
      </c>
      <c r="Y320" t="str">
        <f>IF(X320="","-",TRIM(LEFT(X320,FIND(",",X320&amp;",")-1)))</f>
        <v>Austin</v>
      </c>
      <c r="Z320" t="s">
        <v>838</v>
      </c>
      <c r="AA320" t="s">
        <v>45</v>
      </c>
    </row>
    <row r="321" spans="1:27" ht="14.4" x14ac:dyDescent="0.3">
      <c r="A321">
        <v>319</v>
      </c>
      <c r="B321" t="s">
        <v>15877</v>
      </c>
      <c r="C321" t="s">
        <v>15878</v>
      </c>
      <c r="D321" t="s">
        <v>15879</v>
      </c>
      <c r="E321" t="s">
        <v>615</v>
      </c>
      <c r="F321" s="5">
        <f>_xlfn.TEXTBEFORE(E321, " ") * 1000000</f>
        <v>2800000</v>
      </c>
      <c r="G321">
        <v>1444.146</v>
      </c>
      <c r="H321" t="s">
        <v>445</v>
      </c>
      <c r="I321">
        <v>15</v>
      </c>
      <c r="J321">
        <f>IF(I321="",0,I321)</f>
        <v>15</v>
      </c>
      <c r="K321">
        <v>2</v>
      </c>
      <c r="L321">
        <f>I321-K321</f>
        <v>13</v>
      </c>
      <c r="M321" t="str">
        <f>IF(I321&lt;100,"small",IF(I321&lt;500,"medium","large"))</f>
        <v>small</v>
      </c>
      <c r="N321">
        <f>IF(M321="small",1,0)</f>
        <v>1</v>
      </c>
      <c r="O321">
        <f>IF(N321="medium",1,0)</f>
        <v>0</v>
      </c>
      <c r="P321">
        <f>IF(O321="large",1,0)</f>
        <v>0</v>
      </c>
      <c r="Q321">
        <v>2014</v>
      </c>
      <c r="R321">
        <v>1</v>
      </c>
      <c r="S321" t="str">
        <f>IF(R321=1, "First-time", IF(R321&lt;=3, "Rising Star", IF(R321&lt;10, "Established", "Elites")))</f>
        <v>First-time</v>
      </c>
      <c r="T321">
        <f>IF(S321 = "First-time",1,0)</f>
        <v>1</v>
      </c>
      <c r="U321">
        <f>IF(S321 = "Rising Star",1,0)</f>
        <v>0</v>
      </c>
      <c r="V321">
        <f>IF(S321 = "Established",1,0)</f>
        <v>0</v>
      </c>
      <c r="W321">
        <f>IF(S321 = "Elites",1,0)</f>
        <v>0</v>
      </c>
      <c r="X321" t="s">
        <v>130</v>
      </c>
      <c r="Y321" t="str">
        <f>IF(X321="","-",TRIM(LEFT(X321,FIND(",",X321&amp;",")-1)))</f>
        <v>Dallas</v>
      </c>
      <c r="Z321" t="s">
        <v>15880</v>
      </c>
      <c r="AA321" t="s">
        <v>45</v>
      </c>
    </row>
    <row r="322" spans="1:27" ht="14.4" x14ac:dyDescent="0.3">
      <c r="A322">
        <v>320</v>
      </c>
      <c r="B322" t="s">
        <v>11448</v>
      </c>
      <c r="C322" t="s">
        <v>11449</v>
      </c>
      <c r="D322" t="s">
        <v>11450</v>
      </c>
      <c r="E322" t="s">
        <v>4789</v>
      </c>
      <c r="F322" s="5">
        <f>_xlfn.TEXTBEFORE(E322, " ") * 1000000</f>
        <v>25100000</v>
      </c>
      <c r="G322">
        <v>1437.6078</v>
      </c>
      <c r="H322" t="s">
        <v>779</v>
      </c>
      <c r="I322">
        <v>179</v>
      </c>
      <c r="J322">
        <f>IF(I322="",0,I322)</f>
        <v>179</v>
      </c>
      <c r="K322">
        <v>131</v>
      </c>
      <c r="L322">
        <f>I322-K322</f>
        <v>48</v>
      </c>
      <c r="M322" t="str">
        <f>IF(I322&lt;100,"small",IF(I322&lt;500,"medium","large"))</f>
        <v>medium</v>
      </c>
      <c r="N322">
        <f>IF(M322="small",1,0)</f>
        <v>0</v>
      </c>
      <c r="O322">
        <f>IF(N322="medium",1,0)</f>
        <v>0</v>
      </c>
      <c r="P322">
        <f>IF(O322="large",1,0)</f>
        <v>0</v>
      </c>
      <c r="Q322">
        <v>2010</v>
      </c>
      <c r="R322">
        <v>1</v>
      </c>
      <c r="S322" t="str">
        <f>IF(R322=1, "First-time", IF(R322&lt;=3, "Rising Star", IF(R322&lt;10, "Established", "Elites")))</f>
        <v>First-time</v>
      </c>
      <c r="T322">
        <f>IF(S322 = "First-time",1,0)</f>
        <v>1</v>
      </c>
      <c r="U322">
        <f>IF(S322 = "Rising Star",1,0)</f>
        <v>0</v>
      </c>
      <c r="V322">
        <f>IF(S322 = "Established",1,0)</f>
        <v>0</v>
      </c>
      <c r="W322">
        <f>IF(S322 = "Elites",1,0)</f>
        <v>0</v>
      </c>
      <c r="X322" t="s">
        <v>3010</v>
      </c>
      <c r="Y322" t="str">
        <f>IF(X322="","-",TRIM(LEFT(X322,FIND(",",X322&amp;",")-1)))</f>
        <v>San Jose</v>
      </c>
      <c r="Z322" t="s">
        <v>11451</v>
      </c>
      <c r="AA322" t="s">
        <v>5</v>
      </c>
    </row>
    <row r="323" spans="1:27" ht="14.4" x14ac:dyDescent="0.3">
      <c r="A323">
        <v>321</v>
      </c>
      <c r="B323" t="s">
        <v>13685</v>
      </c>
      <c r="C323" t="s">
        <v>13686</v>
      </c>
      <c r="D323" t="s">
        <v>13687</v>
      </c>
      <c r="E323" t="s">
        <v>13688</v>
      </c>
      <c r="F323" s="5">
        <f>_xlfn.TEXTBEFORE(E323, " ") * 1000000</f>
        <v>134199999.99999999</v>
      </c>
      <c r="G323">
        <v>1434.9543000000001</v>
      </c>
      <c r="H323" t="s">
        <v>129</v>
      </c>
      <c r="I323">
        <v>308</v>
      </c>
      <c r="J323">
        <f>IF(I323="",0,I323)</f>
        <v>308</v>
      </c>
      <c r="K323">
        <v>27</v>
      </c>
      <c r="L323">
        <f>I323-K323</f>
        <v>281</v>
      </c>
      <c r="M323" t="str">
        <f>IF(I323&lt;100,"small",IF(I323&lt;500,"medium","large"))</f>
        <v>medium</v>
      </c>
      <c r="N323">
        <f>IF(M323="small",1,0)</f>
        <v>0</v>
      </c>
      <c r="O323">
        <f>IF(N323="medium",1,0)</f>
        <v>0</v>
      </c>
      <c r="P323">
        <f>IF(O323="large",1,0)</f>
        <v>0</v>
      </c>
      <c r="Q323">
        <v>2012</v>
      </c>
      <c r="R323">
        <v>4</v>
      </c>
      <c r="S323" t="str">
        <f>IF(R323=1, "First-time", IF(R323&lt;=3, "Rising Star", IF(R323&lt;10, "Established", "Elites")))</f>
        <v>Established</v>
      </c>
      <c r="T323">
        <f>IF(S323 = "First-time",1,0)</f>
        <v>0</v>
      </c>
      <c r="U323">
        <f>IF(S323 = "Rising Star",1,0)</f>
        <v>0</v>
      </c>
      <c r="V323">
        <f>IF(S323 = "Established",1,0)</f>
        <v>1</v>
      </c>
      <c r="W323">
        <f>IF(S323 = "Elites",1,0)</f>
        <v>0</v>
      </c>
      <c r="X323" t="s">
        <v>271</v>
      </c>
      <c r="Y323" t="str">
        <f>IF(X323="","-",TRIM(LEFT(X323,FIND(",",X323&amp;",")-1)))</f>
        <v>Chicago</v>
      </c>
      <c r="Z323" t="s">
        <v>271</v>
      </c>
      <c r="AA323" t="s">
        <v>15</v>
      </c>
    </row>
    <row r="324" spans="1:27" ht="14.4" x14ac:dyDescent="0.3">
      <c r="A324">
        <v>322</v>
      </c>
      <c r="B324" t="s">
        <v>16932</v>
      </c>
      <c r="C324" t="s">
        <v>16933</v>
      </c>
      <c r="D324" t="s">
        <v>16934</v>
      </c>
      <c r="E324" t="s">
        <v>1276</v>
      </c>
      <c r="F324" s="5">
        <f>_xlfn.TEXTBEFORE(E324, " ") * 1000000</f>
        <v>5000000</v>
      </c>
      <c r="G324">
        <v>1433.9761000000001</v>
      </c>
      <c r="H324" t="s">
        <v>803</v>
      </c>
      <c r="I324">
        <v>47</v>
      </c>
      <c r="J324">
        <f>IF(I324="",0,I324)</f>
        <v>47</v>
      </c>
      <c r="K324">
        <v>8</v>
      </c>
      <c r="L324">
        <f>I324-K324</f>
        <v>39</v>
      </c>
      <c r="M324" t="str">
        <f>IF(I324&lt;100,"small",IF(I324&lt;500,"medium","large"))</f>
        <v>small</v>
      </c>
      <c r="N324">
        <f>IF(M324="small",1,0)</f>
        <v>1</v>
      </c>
      <c r="O324">
        <f>IF(N324="medium",1,0)</f>
        <v>0</v>
      </c>
      <c r="P324">
        <f>IF(O324="large",1,0)</f>
        <v>0</v>
      </c>
      <c r="Q324">
        <v>2014</v>
      </c>
      <c r="R324">
        <v>2</v>
      </c>
      <c r="S324" t="str">
        <f>IF(R324=1, "First-time", IF(R324&lt;=3, "Rising Star", IF(R324&lt;10, "Established", "Elites")))</f>
        <v>Rising Star</v>
      </c>
      <c r="T324">
        <f>IF(S324 = "First-time",1,0)</f>
        <v>0</v>
      </c>
      <c r="U324">
        <f>IF(S324 = "Rising Star",1,0)</f>
        <v>1</v>
      </c>
      <c r="V324">
        <f>IF(S324 = "Established",1,0)</f>
        <v>0</v>
      </c>
      <c r="W324">
        <f>IF(S324 = "Elites",1,0)</f>
        <v>0</v>
      </c>
      <c r="X324" t="s">
        <v>325</v>
      </c>
      <c r="Y324" t="str">
        <f>IF(X324="","-",TRIM(LEFT(X324,FIND(",",X324&amp;",")-1)))</f>
        <v>Los Angeles</v>
      </c>
      <c r="Z324" t="s">
        <v>2088</v>
      </c>
      <c r="AA324" t="s">
        <v>5</v>
      </c>
    </row>
    <row r="325" spans="1:27" ht="14.4" x14ac:dyDescent="0.3">
      <c r="A325">
        <v>323</v>
      </c>
      <c r="B325" t="s">
        <v>13986</v>
      </c>
      <c r="C325" t="s">
        <v>13987</v>
      </c>
      <c r="D325" t="s">
        <v>13988</v>
      </c>
      <c r="E325" t="s">
        <v>3689</v>
      </c>
      <c r="F325" s="5">
        <f>_xlfn.TEXTBEFORE(E325, " ") * 1000000</f>
        <v>8199999.9999999991</v>
      </c>
      <c r="G325">
        <v>1426.4898000000001</v>
      </c>
      <c r="H325" t="s">
        <v>779</v>
      </c>
      <c r="I325">
        <v>203</v>
      </c>
      <c r="J325">
        <f>IF(I325="",0,I325)</f>
        <v>203</v>
      </c>
      <c r="K325">
        <v>52</v>
      </c>
      <c r="L325">
        <f>I325-K325</f>
        <v>151</v>
      </c>
      <c r="M325" t="str">
        <f>IF(I325&lt;100,"small",IF(I325&lt;500,"medium","large"))</f>
        <v>medium</v>
      </c>
      <c r="N325">
        <f>IF(M325="small",1,0)</f>
        <v>0</v>
      </c>
      <c r="O325">
        <f>IF(N325="medium",1,0)</f>
        <v>0</v>
      </c>
      <c r="P325">
        <f>IF(O325="large",1,0)</f>
        <v>0</v>
      </c>
      <c r="Q325">
        <v>2012</v>
      </c>
      <c r="R325">
        <v>2</v>
      </c>
      <c r="S325" t="str">
        <f>IF(R325=1, "First-time", IF(R325&lt;=3, "Rising Star", IF(R325&lt;10, "Established", "Elites")))</f>
        <v>Rising Star</v>
      </c>
      <c r="T325">
        <f>IF(S325 = "First-time",1,0)</f>
        <v>0</v>
      </c>
      <c r="U325">
        <f>IF(S325 = "Rising Star",1,0)</f>
        <v>1</v>
      </c>
      <c r="V325">
        <f>IF(S325 = "Established",1,0)</f>
        <v>0</v>
      </c>
      <c r="W325">
        <f>IF(S325 = "Elites",1,0)</f>
        <v>0</v>
      </c>
      <c r="X325" t="s">
        <v>342</v>
      </c>
      <c r="Y325" t="str">
        <f>IF(X325="","-",TRIM(LEFT(X325,FIND(",",X325&amp;",")-1)))</f>
        <v>San Diego</v>
      </c>
      <c r="Z325" t="s">
        <v>342</v>
      </c>
      <c r="AA325" t="s">
        <v>5</v>
      </c>
    </row>
    <row r="326" spans="1:27" ht="14.4" x14ac:dyDescent="0.3">
      <c r="A326">
        <v>324</v>
      </c>
      <c r="B326" t="s">
        <v>16693</v>
      </c>
      <c r="C326" t="s">
        <v>16694</v>
      </c>
      <c r="D326" t="s">
        <v>16695</v>
      </c>
      <c r="E326" t="s">
        <v>1405</v>
      </c>
      <c r="F326" s="5">
        <f>_xlfn.TEXTBEFORE(E326, " ") * 1000000</f>
        <v>2600000</v>
      </c>
      <c r="G326">
        <v>1423.6886</v>
      </c>
      <c r="H326" t="s">
        <v>105</v>
      </c>
      <c r="I326">
        <v>6</v>
      </c>
      <c r="J326">
        <f>IF(I326="",0,I326)</f>
        <v>6</v>
      </c>
      <c r="K326">
        <v>1</v>
      </c>
      <c r="L326">
        <f>I326-K326</f>
        <v>5</v>
      </c>
      <c r="M326" t="str">
        <f>IF(I326&lt;100,"small",IF(I326&lt;500,"medium","large"))</f>
        <v>small</v>
      </c>
      <c r="N326">
        <f>IF(M326="small",1,0)</f>
        <v>1</v>
      </c>
      <c r="O326">
        <f>IF(N326="medium",1,0)</f>
        <v>0</v>
      </c>
      <c r="P326">
        <f>IF(O326="large",1,0)</f>
        <v>0</v>
      </c>
      <c r="Q326">
        <v>2014</v>
      </c>
      <c r="R326">
        <v>1</v>
      </c>
      <c r="S326" t="str">
        <f>IF(R326=1, "First-time", IF(R326&lt;=3, "Rising Star", IF(R326&lt;10, "Established", "Elites")))</f>
        <v>First-time</v>
      </c>
      <c r="T326">
        <f>IF(S326 = "First-time",1,0)</f>
        <v>1</v>
      </c>
      <c r="U326">
        <f>IF(S326 = "Rising Star",1,0)</f>
        <v>0</v>
      </c>
      <c r="V326">
        <f>IF(S326 = "Established",1,0)</f>
        <v>0</v>
      </c>
      <c r="W326">
        <f>IF(S326 = "Elites",1,0)</f>
        <v>0</v>
      </c>
      <c r="X326" t="s">
        <v>900</v>
      </c>
      <c r="Y326" t="str">
        <f>IF(X326="","-",TRIM(LEFT(X326,FIND(",",X326&amp;",")-1)))</f>
        <v>Jacksonville</v>
      </c>
      <c r="Z326" t="s">
        <v>3319</v>
      </c>
      <c r="AA326" t="s">
        <v>10</v>
      </c>
    </row>
    <row r="327" spans="1:27" ht="14.4" x14ac:dyDescent="0.3">
      <c r="A327">
        <v>325</v>
      </c>
      <c r="B327" t="s">
        <v>17285</v>
      </c>
      <c r="C327" t="s">
        <v>17286</v>
      </c>
      <c r="D327" t="s">
        <v>17287</v>
      </c>
      <c r="E327" t="s">
        <v>1192</v>
      </c>
      <c r="F327" s="5">
        <f>_xlfn.TEXTBEFORE(E327, " ") * 1000000</f>
        <v>2300000</v>
      </c>
      <c r="G327">
        <v>1423.4909</v>
      </c>
      <c r="H327" t="s">
        <v>167</v>
      </c>
      <c r="I327">
        <v>14</v>
      </c>
      <c r="J327">
        <f>IF(I327="",0,I327)</f>
        <v>14</v>
      </c>
      <c r="K327">
        <v>3</v>
      </c>
      <c r="L327">
        <f>I327-K327</f>
        <v>11</v>
      </c>
      <c r="M327" t="str">
        <f>IF(I327&lt;100,"small",IF(I327&lt;500,"medium","large"))</f>
        <v>small</v>
      </c>
      <c r="N327">
        <f>IF(M327="small",1,0)</f>
        <v>1</v>
      </c>
      <c r="O327">
        <f>IF(N327="medium",1,0)</f>
        <v>0</v>
      </c>
      <c r="P327">
        <f>IF(O327="large",1,0)</f>
        <v>0</v>
      </c>
      <c r="Q327">
        <v>2015</v>
      </c>
      <c r="R327">
        <v>1</v>
      </c>
      <c r="S327" t="str">
        <f>IF(R327=1, "First-time", IF(R327&lt;=3, "Rising Star", IF(R327&lt;10, "Established", "Elites")))</f>
        <v>First-time</v>
      </c>
      <c r="T327">
        <f>IF(S327 = "First-time",1,0)</f>
        <v>1</v>
      </c>
      <c r="U327">
        <f>IF(S327 = "Rising Star",1,0)</f>
        <v>0</v>
      </c>
      <c r="V327">
        <f>IF(S327 = "Established",1,0)</f>
        <v>0</v>
      </c>
      <c r="W327">
        <f>IF(S327 = "Elites",1,0)</f>
        <v>0</v>
      </c>
      <c r="X327" t="s">
        <v>130</v>
      </c>
      <c r="Y327" t="str">
        <f>IF(X327="","-",TRIM(LEFT(X327,FIND(",",X327&amp;",")-1)))</f>
        <v>Dallas</v>
      </c>
      <c r="Z327" t="s">
        <v>130</v>
      </c>
      <c r="AA327" t="s">
        <v>45</v>
      </c>
    </row>
    <row r="328" spans="1:27" ht="14.4" x14ac:dyDescent="0.3">
      <c r="A328">
        <v>326</v>
      </c>
      <c r="B328" t="s">
        <v>9355</v>
      </c>
      <c r="C328" t="s">
        <v>9356</v>
      </c>
      <c r="D328" t="s">
        <v>9357</v>
      </c>
      <c r="E328" t="s">
        <v>1391</v>
      </c>
      <c r="F328" s="5">
        <f>_xlfn.TEXTBEFORE(E328, " ") * 1000000</f>
        <v>3800000</v>
      </c>
      <c r="G328">
        <v>1423.4061999999999</v>
      </c>
      <c r="H328" t="s">
        <v>160</v>
      </c>
      <c r="I328">
        <v>10</v>
      </c>
      <c r="J328">
        <f>IF(I328="",0,I328)</f>
        <v>10</v>
      </c>
      <c r="K328">
        <v>2</v>
      </c>
      <c r="L328">
        <f>I328-K328</f>
        <v>8</v>
      </c>
      <c r="M328" t="str">
        <f>IF(I328&lt;100,"small",IF(I328&lt;500,"medium","large"))</f>
        <v>small</v>
      </c>
      <c r="N328">
        <f>IF(M328="small",1,0)</f>
        <v>1</v>
      </c>
      <c r="O328">
        <f>IF(N328="medium",1,0)</f>
        <v>0</v>
      </c>
      <c r="P328">
        <f>IF(O328="large",1,0)</f>
        <v>0</v>
      </c>
      <c r="Q328">
        <v>2009</v>
      </c>
      <c r="R328">
        <v>1</v>
      </c>
      <c r="S328" t="str">
        <f>IF(R328=1, "First-time", IF(R328&lt;=3, "Rising Star", IF(R328&lt;10, "Established", "Elites")))</f>
        <v>First-time</v>
      </c>
      <c r="T328">
        <f>IF(S328 = "First-time",1,0)</f>
        <v>1</v>
      </c>
      <c r="U328">
        <f>IF(S328 = "Rising Star",1,0)</f>
        <v>0</v>
      </c>
      <c r="V328">
        <f>IF(S328 = "Established",1,0)</f>
        <v>0</v>
      </c>
      <c r="W328">
        <f>IF(S328 = "Elites",1,0)</f>
        <v>0</v>
      </c>
      <c r="X328" t="s">
        <v>838</v>
      </c>
      <c r="Y328" t="str">
        <f>IF(X328="","-",TRIM(LEFT(X328,FIND(",",X328&amp;",")-1)))</f>
        <v>Austin</v>
      </c>
      <c r="Z328" t="s">
        <v>838</v>
      </c>
      <c r="AA328" t="s">
        <v>45</v>
      </c>
    </row>
    <row r="329" spans="1:27" ht="14.4" x14ac:dyDescent="0.3">
      <c r="A329">
        <v>327</v>
      </c>
      <c r="B329" t="s">
        <v>13989</v>
      </c>
      <c r="C329" t="s">
        <v>13990</v>
      </c>
      <c r="D329" t="s">
        <v>13991</v>
      </c>
      <c r="E329" t="s">
        <v>438</v>
      </c>
      <c r="F329" s="5">
        <f>_xlfn.TEXTBEFORE(E329, " ") * 1000000</f>
        <v>6800000</v>
      </c>
      <c r="G329">
        <v>1417.8894</v>
      </c>
      <c r="H329" t="s">
        <v>472</v>
      </c>
      <c r="I329">
        <v>24</v>
      </c>
      <c r="J329">
        <f>IF(I329="",0,I329)</f>
        <v>24</v>
      </c>
      <c r="K329">
        <v>8</v>
      </c>
      <c r="L329">
        <f>I329-K329</f>
        <v>16</v>
      </c>
      <c r="M329" t="str">
        <f>IF(I329&lt;100,"small",IF(I329&lt;500,"medium","large"))</f>
        <v>small</v>
      </c>
      <c r="N329">
        <f>IF(M329="small",1,0)</f>
        <v>1</v>
      </c>
      <c r="O329">
        <f>IF(N329="medium",1,0)</f>
        <v>0</v>
      </c>
      <c r="P329">
        <f>IF(O329="large",1,0)</f>
        <v>0</v>
      </c>
      <c r="Q329">
        <v>2012</v>
      </c>
      <c r="R329">
        <v>1</v>
      </c>
      <c r="S329" t="str">
        <f>IF(R329=1, "First-time", IF(R329&lt;=3, "Rising Star", IF(R329&lt;10, "Established", "Elites")))</f>
        <v>First-time</v>
      </c>
      <c r="T329">
        <f>IF(S329 = "First-time",1,0)</f>
        <v>1</v>
      </c>
      <c r="U329">
        <f>IF(S329 = "Rising Star",1,0)</f>
        <v>0</v>
      </c>
      <c r="V329">
        <f>IF(S329 = "Established",1,0)</f>
        <v>0</v>
      </c>
      <c r="W329">
        <f>IF(S329 = "Elites",1,0)</f>
        <v>0</v>
      </c>
      <c r="X329" t="s">
        <v>325</v>
      </c>
      <c r="Y329" t="str">
        <f>IF(X329="","-",TRIM(LEFT(X329,FIND(",",X329&amp;",")-1)))</f>
        <v>Los Angeles</v>
      </c>
      <c r="Z329" t="s">
        <v>495</v>
      </c>
      <c r="AA329" t="s">
        <v>5</v>
      </c>
    </row>
    <row r="330" spans="1:27" ht="14.4" x14ac:dyDescent="0.3">
      <c r="A330">
        <v>328</v>
      </c>
      <c r="B330" t="s">
        <v>14456</v>
      </c>
      <c r="C330" t="s">
        <v>14457</v>
      </c>
      <c r="D330" t="s">
        <v>14458</v>
      </c>
      <c r="E330" t="s">
        <v>11571</v>
      </c>
      <c r="F330" s="5">
        <f>_xlfn.TEXTBEFORE(E330, " ") * 1000000</f>
        <v>27300000</v>
      </c>
      <c r="G330">
        <v>1408.6405</v>
      </c>
      <c r="H330" t="s">
        <v>779</v>
      </c>
      <c r="I330">
        <v>101</v>
      </c>
      <c r="J330">
        <f>IF(I330="",0,I330)</f>
        <v>101</v>
      </c>
      <c r="K330">
        <v>13</v>
      </c>
      <c r="L330">
        <f>I330-K330</f>
        <v>88</v>
      </c>
      <c r="M330" t="str">
        <f>IF(I330&lt;100,"small",IF(I330&lt;500,"medium","large"))</f>
        <v>medium</v>
      </c>
      <c r="N330">
        <f>IF(M330="small",1,0)</f>
        <v>0</v>
      </c>
      <c r="O330">
        <f>IF(N330="medium",1,0)</f>
        <v>0</v>
      </c>
      <c r="P330">
        <f>IF(O330="large",1,0)</f>
        <v>0</v>
      </c>
      <c r="Q330">
        <v>2013</v>
      </c>
      <c r="R330">
        <v>2</v>
      </c>
      <c r="S330" t="str">
        <f>IF(R330=1, "First-time", IF(R330&lt;=3, "Rising Star", IF(R330&lt;10, "Established", "Elites")))</f>
        <v>Rising Star</v>
      </c>
      <c r="T330">
        <f>IF(S330 = "First-time",1,0)</f>
        <v>0</v>
      </c>
      <c r="U330">
        <f>IF(S330 = "Rising Star",1,0)</f>
        <v>1</v>
      </c>
      <c r="V330">
        <f>IF(S330 = "Established",1,0)</f>
        <v>0</v>
      </c>
      <c r="W330">
        <f>IF(S330 = "Elites",1,0)</f>
        <v>0</v>
      </c>
      <c r="X330" t="s">
        <v>130</v>
      </c>
      <c r="Y330" t="str">
        <f>IF(X330="","-",TRIM(LEFT(X330,FIND(",",X330&amp;",")-1)))</f>
        <v>Dallas</v>
      </c>
      <c r="Z330" t="s">
        <v>703</v>
      </c>
      <c r="AA330" t="s">
        <v>45</v>
      </c>
    </row>
    <row r="331" spans="1:27" ht="14.4" x14ac:dyDescent="0.3">
      <c r="A331">
        <v>329</v>
      </c>
      <c r="B331" t="s">
        <v>13534</v>
      </c>
      <c r="C331" t="s">
        <v>13535</v>
      </c>
      <c r="D331" t="s">
        <v>13536</v>
      </c>
      <c r="E331" t="s">
        <v>937</v>
      </c>
      <c r="F331" s="5">
        <f>_xlfn.TEXTBEFORE(E331, " ") * 1000000</f>
        <v>9700000</v>
      </c>
      <c r="G331">
        <v>1408.0842</v>
      </c>
      <c r="H331" t="s">
        <v>803</v>
      </c>
      <c r="I331">
        <v>18</v>
      </c>
      <c r="J331">
        <f>IF(I331="",0,I331)</f>
        <v>18</v>
      </c>
      <c r="K331">
        <v>5</v>
      </c>
      <c r="L331">
        <f>I331-K331</f>
        <v>13</v>
      </c>
      <c r="M331" t="str">
        <f>IF(I331&lt;100,"small",IF(I331&lt;500,"medium","large"))</f>
        <v>small</v>
      </c>
      <c r="N331">
        <f>IF(M331="small",1,0)</f>
        <v>1</v>
      </c>
      <c r="O331">
        <f>IF(N331="medium",1,0)</f>
        <v>0</v>
      </c>
      <c r="P331">
        <f>IF(O331="large",1,0)</f>
        <v>0</v>
      </c>
      <c r="Q331">
        <v>2012</v>
      </c>
      <c r="R331">
        <v>1</v>
      </c>
      <c r="S331" t="str">
        <f>IF(R331=1, "First-time", IF(R331&lt;=3, "Rising Star", IF(R331&lt;10, "Established", "Elites")))</f>
        <v>First-time</v>
      </c>
      <c r="T331">
        <f>IF(S331 = "First-time",1,0)</f>
        <v>1</v>
      </c>
      <c r="U331">
        <f>IF(S331 = "Rising Star",1,0)</f>
        <v>0</v>
      </c>
      <c r="V331">
        <f>IF(S331 = "Established",1,0)</f>
        <v>0</v>
      </c>
      <c r="W331">
        <f>IF(S331 = "Elites",1,0)</f>
        <v>0</v>
      </c>
      <c r="X331" t="s">
        <v>99</v>
      </c>
      <c r="Y331" t="str">
        <f>IF(X331="","-",TRIM(LEFT(X331,FIND(",",X331&amp;",")-1)))</f>
        <v>-</v>
      </c>
      <c r="Z331" t="s">
        <v>2686</v>
      </c>
      <c r="AA331" t="s">
        <v>23</v>
      </c>
    </row>
    <row r="332" spans="1:27" ht="14.4" x14ac:dyDescent="0.3">
      <c r="A332">
        <v>330</v>
      </c>
      <c r="B332" t="s">
        <v>17455</v>
      </c>
      <c r="C332" t="s">
        <v>17456</v>
      </c>
      <c r="D332" t="s">
        <v>17457</v>
      </c>
      <c r="E332" t="s">
        <v>1246</v>
      </c>
      <c r="F332" s="5">
        <f>_xlfn.TEXTBEFORE(E332, " ") * 1000000</f>
        <v>2900000</v>
      </c>
      <c r="G332">
        <v>1407.5845999999999</v>
      </c>
      <c r="H332" t="s">
        <v>779</v>
      </c>
      <c r="I332">
        <v>25</v>
      </c>
      <c r="J332">
        <f>IF(I332="",0,I332)</f>
        <v>25</v>
      </c>
      <c r="K332">
        <v>1</v>
      </c>
      <c r="L332">
        <f>I332-K332</f>
        <v>24</v>
      </c>
      <c r="M332" t="str">
        <f>IF(I332&lt;100,"small",IF(I332&lt;500,"medium","large"))</f>
        <v>small</v>
      </c>
      <c r="N332">
        <f>IF(M332="small",1,0)</f>
        <v>1</v>
      </c>
      <c r="O332">
        <f>IF(N332="medium",1,0)</f>
        <v>0</v>
      </c>
      <c r="P332">
        <f>IF(O332="large",1,0)</f>
        <v>0</v>
      </c>
      <c r="Q332">
        <v>2015</v>
      </c>
      <c r="R332">
        <v>1</v>
      </c>
      <c r="S332" t="str">
        <f>IF(R332=1, "First-time", IF(R332&lt;=3, "Rising Star", IF(R332&lt;10, "Established", "Elites")))</f>
        <v>First-time</v>
      </c>
      <c r="T332">
        <f>IF(S332 = "First-time",1,0)</f>
        <v>1</v>
      </c>
      <c r="U332">
        <f>IF(S332 = "Rising Star",1,0)</f>
        <v>0</v>
      </c>
      <c r="V332">
        <f>IF(S332 = "Established",1,0)</f>
        <v>0</v>
      </c>
      <c r="W332">
        <f>IF(S332 = "Elites",1,0)</f>
        <v>0</v>
      </c>
      <c r="X332" t="s">
        <v>654</v>
      </c>
      <c r="Y332" t="str">
        <f>IF(X332="","-",TRIM(LEFT(X332,FIND(",",X332&amp;",")-1)))</f>
        <v>Raleigh</v>
      </c>
      <c r="Z332" t="s">
        <v>1188</v>
      </c>
      <c r="AA332" t="s">
        <v>28</v>
      </c>
    </row>
    <row r="333" spans="1:27" ht="14.4" x14ac:dyDescent="0.3">
      <c r="A333">
        <v>331</v>
      </c>
      <c r="B333" t="s">
        <v>15881</v>
      </c>
      <c r="C333" t="s">
        <v>15882</v>
      </c>
      <c r="D333" t="s">
        <v>15883</v>
      </c>
      <c r="E333" t="s">
        <v>2197</v>
      </c>
      <c r="F333" s="5">
        <f>_xlfn.TEXTBEFORE(E333, " ") * 1000000</f>
        <v>16200000</v>
      </c>
      <c r="G333">
        <v>1405.9213</v>
      </c>
      <c r="H333" t="s">
        <v>153</v>
      </c>
      <c r="I333">
        <v>84</v>
      </c>
      <c r="J333">
        <f>IF(I333="",0,I333)</f>
        <v>84</v>
      </c>
      <c r="K333">
        <v>22</v>
      </c>
      <c r="L333">
        <f>I333-K333</f>
        <v>62</v>
      </c>
      <c r="M333" t="str">
        <f>IF(I333&lt;100,"small",IF(I333&lt;500,"medium","large"))</f>
        <v>small</v>
      </c>
      <c r="N333">
        <f>IF(M333="small",1,0)</f>
        <v>1</v>
      </c>
      <c r="O333">
        <f>IF(N333="medium",1,0)</f>
        <v>0</v>
      </c>
      <c r="P333">
        <f>IF(O333="large",1,0)</f>
        <v>0</v>
      </c>
      <c r="Q333">
        <v>2014</v>
      </c>
      <c r="R333">
        <v>1</v>
      </c>
      <c r="S333" t="str">
        <f>IF(R333=1, "First-time", IF(R333&lt;=3, "Rising Star", IF(R333&lt;10, "Established", "Elites")))</f>
        <v>First-time</v>
      </c>
      <c r="T333">
        <f>IF(S333 = "First-time",1,0)</f>
        <v>1</v>
      </c>
      <c r="U333">
        <f>IF(S333 = "Rising Star",1,0)</f>
        <v>0</v>
      </c>
      <c r="V333">
        <f>IF(S333 = "Established",1,0)</f>
        <v>0</v>
      </c>
      <c r="W333">
        <f>IF(S333 = "Elites",1,0)</f>
        <v>0</v>
      </c>
      <c r="X333" t="s">
        <v>838</v>
      </c>
      <c r="Y333" t="str">
        <f>IF(X333="","-",TRIM(LEFT(X333,FIND(",",X333&amp;",")-1)))</f>
        <v>Austin</v>
      </c>
      <c r="Z333" t="s">
        <v>838</v>
      </c>
      <c r="AA333" t="s">
        <v>45</v>
      </c>
    </row>
    <row r="334" spans="1:27" ht="14.4" x14ac:dyDescent="0.3">
      <c r="A334">
        <v>332</v>
      </c>
      <c r="B334" t="s">
        <v>7875</v>
      </c>
      <c r="C334" t="s">
        <v>7876</v>
      </c>
      <c r="D334" t="s">
        <v>7877</v>
      </c>
      <c r="E334" t="s">
        <v>392</v>
      </c>
      <c r="F334" s="5">
        <f>_xlfn.TEXTBEFORE(E334, " ") * 1000000</f>
        <v>2000000</v>
      </c>
      <c r="G334">
        <v>1405.0606</v>
      </c>
      <c r="H334" t="s">
        <v>803</v>
      </c>
      <c r="I334">
        <v>12</v>
      </c>
      <c r="J334">
        <f>IF(I334="",0,I334)</f>
        <v>12</v>
      </c>
      <c r="K334">
        <v>2</v>
      </c>
      <c r="L334">
        <f>I334-K334</f>
        <v>10</v>
      </c>
      <c r="M334" t="str">
        <f>IF(I334&lt;100,"small",IF(I334&lt;500,"medium","large"))</f>
        <v>small</v>
      </c>
      <c r="N334">
        <f>IF(M334="small",1,0)</f>
        <v>1</v>
      </c>
      <c r="O334">
        <f>IF(N334="medium",1,0)</f>
        <v>0</v>
      </c>
      <c r="P334">
        <f>IF(O334="large",1,0)</f>
        <v>0</v>
      </c>
      <c r="Q334">
        <v>2007</v>
      </c>
      <c r="R334">
        <v>1</v>
      </c>
      <c r="S334" t="str">
        <f>IF(R334=1, "First-time", IF(R334&lt;=3, "Rising Star", IF(R334&lt;10, "Established", "Elites")))</f>
        <v>First-time</v>
      </c>
      <c r="T334">
        <f>IF(S334 = "First-time",1,0)</f>
        <v>1</v>
      </c>
      <c r="U334">
        <f>IF(S334 = "Rising Star",1,0)</f>
        <v>0</v>
      </c>
      <c r="V334">
        <f>IF(S334 = "Established",1,0)</f>
        <v>0</v>
      </c>
      <c r="W334">
        <f>IF(S334 = "Elites",1,0)</f>
        <v>0</v>
      </c>
      <c r="X334" t="s">
        <v>242</v>
      </c>
      <c r="Y334" t="str">
        <f>IF(X334="","-",TRIM(LEFT(X334,FIND(",",X334&amp;",")-1)))</f>
        <v>Atlanta</v>
      </c>
      <c r="Z334" t="s">
        <v>2945</v>
      </c>
      <c r="AA334" t="s">
        <v>11</v>
      </c>
    </row>
    <row r="335" spans="1:27" ht="14.4" x14ac:dyDescent="0.3">
      <c r="A335">
        <v>333</v>
      </c>
      <c r="B335" t="s">
        <v>14693</v>
      </c>
      <c r="C335" t="s">
        <v>14694</v>
      </c>
      <c r="D335" t="s">
        <v>14695</v>
      </c>
      <c r="E335" t="s">
        <v>4251</v>
      </c>
      <c r="F335" s="5">
        <f>_xlfn.TEXTBEFORE(E335, " ") * 1000000</f>
        <v>3400000</v>
      </c>
      <c r="G335">
        <v>1404.0037</v>
      </c>
      <c r="H335" t="s">
        <v>129</v>
      </c>
      <c r="I335">
        <v>54</v>
      </c>
      <c r="J335">
        <f>IF(I335="",0,I335)</f>
        <v>54</v>
      </c>
      <c r="K335">
        <v>20</v>
      </c>
      <c r="L335">
        <f>I335-K335</f>
        <v>34</v>
      </c>
      <c r="M335" t="str">
        <f>IF(I335&lt;100,"small",IF(I335&lt;500,"medium","large"))</f>
        <v>small</v>
      </c>
      <c r="N335">
        <f>IF(M335="small",1,0)</f>
        <v>1</v>
      </c>
      <c r="O335">
        <f>IF(N335="medium",1,0)</f>
        <v>0</v>
      </c>
      <c r="P335">
        <f>IF(O335="large",1,0)</f>
        <v>0</v>
      </c>
      <c r="Q335">
        <v>2013</v>
      </c>
      <c r="R335">
        <v>1</v>
      </c>
      <c r="S335" t="str">
        <f>IF(R335=1, "First-time", IF(R335&lt;=3, "Rising Star", IF(R335&lt;10, "Established", "Elites")))</f>
        <v>First-time</v>
      </c>
      <c r="T335">
        <f>IF(S335 = "First-time",1,0)</f>
        <v>1</v>
      </c>
      <c r="U335">
        <f>IF(S335 = "Rising Star",1,0)</f>
        <v>0</v>
      </c>
      <c r="V335">
        <f>IF(S335 = "Established",1,0)</f>
        <v>0</v>
      </c>
      <c r="W335">
        <f>IF(S335 = "Elites",1,0)</f>
        <v>0</v>
      </c>
      <c r="X335" t="s">
        <v>86</v>
      </c>
      <c r="Y335" t="str">
        <f>IF(X335="","-",TRIM(LEFT(X335,FIND(",",X335&amp;",")-1)))</f>
        <v>New York City</v>
      </c>
      <c r="Z335" t="s">
        <v>543</v>
      </c>
      <c r="AA335" t="s">
        <v>35</v>
      </c>
    </row>
    <row r="336" spans="1:27" ht="14.4" x14ac:dyDescent="0.3">
      <c r="A336">
        <v>334</v>
      </c>
      <c r="B336" t="s">
        <v>16696</v>
      </c>
      <c r="C336" t="s">
        <v>16697</v>
      </c>
      <c r="D336" t="s">
        <v>16698</v>
      </c>
      <c r="E336" t="s">
        <v>1466</v>
      </c>
      <c r="F336" s="5">
        <f>_xlfn.TEXTBEFORE(E336, " ") * 1000000</f>
        <v>4000000</v>
      </c>
      <c r="G336">
        <v>1399.7156</v>
      </c>
      <c r="H336" t="s">
        <v>803</v>
      </c>
      <c r="I336">
        <v>38</v>
      </c>
      <c r="J336">
        <f>IF(I336="",0,I336)</f>
        <v>38</v>
      </c>
      <c r="K336">
        <v>1</v>
      </c>
      <c r="L336">
        <f>I336-K336</f>
        <v>37</v>
      </c>
      <c r="M336" t="str">
        <f>IF(I336&lt;100,"small",IF(I336&lt;500,"medium","large"))</f>
        <v>small</v>
      </c>
      <c r="N336">
        <f>IF(M336="small",1,0)</f>
        <v>1</v>
      </c>
      <c r="O336">
        <f>IF(N336="medium",1,0)</f>
        <v>0</v>
      </c>
      <c r="P336">
        <f>IF(O336="large",1,0)</f>
        <v>0</v>
      </c>
      <c r="Q336">
        <v>2014</v>
      </c>
      <c r="R336">
        <v>2</v>
      </c>
      <c r="S336" t="str">
        <f>IF(R336=1, "First-time", IF(R336&lt;=3, "Rising Star", IF(R336&lt;10, "Established", "Elites")))</f>
        <v>Rising Star</v>
      </c>
      <c r="T336">
        <f>IF(S336 = "First-time",1,0)</f>
        <v>0</v>
      </c>
      <c r="U336">
        <f>IF(S336 = "Rising Star",1,0)</f>
        <v>1</v>
      </c>
      <c r="V336">
        <f>IF(S336 = "Established",1,0)</f>
        <v>0</v>
      </c>
      <c r="W336">
        <f>IF(S336 = "Elites",1,0)</f>
        <v>0</v>
      </c>
      <c r="X336" t="s">
        <v>689</v>
      </c>
      <c r="Y336" t="str">
        <f>IF(X336="","-",TRIM(LEFT(X336,FIND(",",X336&amp;",")-1)))</f>
        <v>Miami</v>
      </c>
      <c r="Z336" t="s">
        <v>5789</v>
      </c>
      <c r="AA336" t="s">
        <v>10</v>
      </c>
    </row>
    <row r="337" spans="1:27" ht="14.4" x14ac:dyDescent="0.3">
      <c r="A337">
        <v>335</v>
      </c>
      <c r="B337" t="s">
        <v>17734</v>
      </c>
      <c r="C337" t="s">
        <v>17735</v>
      </c>
      <c r="D337" t="s">
        <v>17736</v>
      </c>
      <c r="E337" t="s">
        <v>615</v>
      </c>
      <c r="F337" s="5">
        <f>_xlfn.TEXTBEFORE(E337, " ") * 1000000</f>
        <v>2800000</v>
      </c>
      <c r="G337">
        <v>1398.2575999999999</v>
      </c>
      <c r="H337" t="s">
        <v>472</v>
      </c>
      <c r="I337">
        <v>140</v>
      </c>
      <c r="J337">
        <f>IF(I337="",0,I337)</f>
        <v>140</v>
      </c>
      <c r="K337">
        <v>35</v>
      </c>
      <c r="L337">
        <f>I337-K337</f>
        <v>105</v>
      </c>
      <c r="M337" t="str">
        <f>IF(I337&lt;100,"small",IF(I337&lt;500,"medium","large"))</f>
        <v>medium</v>
      </c>
      <c r="N337">
        <f>IF(M337="small",1,0)</f>
        <v>0</v>
      </c>
      <c r="O337">
        <f>IF(N337="medium",1,0)</f>
        <v>0</v>
      </c>
      <c r="P337">
        <f>IF(O337="large",1,0)</f>
        <v>0</v>
      </c>
      <c r="Q337">
        <v>2015</v>
      </c>
      <c r="R337">
        <v>1</v>
      </c>
      <c r="S337" t="str">
        <f>IF(R337=1, "First-time", IF(R337&lt;=3, "Rising Star", IF(R337&lt;10, "Established", "Elites")))</f>
        <v>First-time</v>
      </c>
      <c r="T337">
        <f>IF(S337 = "First-time",1,0)</f>
        <v>1</v>
      </c>
      <c r="U337">
        <f>IF(S337 = "Rising Star",1,0)</f>
        <v>0</v>
      </c>
      <c r="V337">
        <f>IF(S337 = "Established",1,0)</f>
        <v>0</v>
      </c>
      <c r="W337">
        <f>IF(S337 = "Elites",1,0)</f>
        <v>0</v>
      </c>
      <c r="X337" t="s">
        <v>272</v>
      </c>
      <c r="Y337" t="str">
        <f>IF(X337="","-",TRIM(LEFT(X337,FIND(",",X337&amp;",")-1)))</f>
        <v>Phoenix</v>
      </c>
      <c r="Z337" t="s">
        <v>272</v>
      </c>
      <c r="AA337" t="s">
        <v>4</v>
      </c>
    </row>
    <row r="338" spans="1:27" ht="14.4" x14ac:dyDescent="0.3">
      <c r="A338">
        <v>336</v>
      </c>
      <c r="B338" t="s">
        <v>17186</v>
      </c>
      <c r="C338" t="s">
        <v>17187</v>
      </c>
      <c r="D338" t="s">
        <v>17188</v>
      </c>
      <c r="E338" t="s">
        <v>808</v>
      </c>
      <c r="F338" s="5">
        <f>_xlfn.TEXTBEFORE(E338, " ") * 1000000</f>
        <v>2200000</v>
      </c>
      <c r="G338">
        <v>1386.454</v>
      </c>
      <c r="H338" t="s">
        <v>167</v>
      </c>
      <c r="I338">
        <v>12</v>
      </c>
      <c r="J338">
        <f>IF(I338="",0,I338)</f>
        <v>12</v>
      </c>
      <c r="K338">
        <v>4</v>
      </c>
      <c r="L338">
        <f>I338-K338</f>
        <v>8</v>
      </c>
      <c r="M338" t="str">
        <f>IF(I338&lt;100,"small",IF(I338&lt;500,"medium","large"))</f>
        <v>small</v>
      </c>
      <c r="N338">
        <f>IF(M338="small",1,0)</f>
        <v>1</v>
      </c>
      <c r="O338">
        <f>IF(N338="medium",1,0)</f>
        <v>0</v>
      </c>
      <c r="P338">
        <f>IF(O338="large",1,0)</f>
        <v>0</v>
      </c>
      <c r="Q338">
        <v>2014</v>
      </c>
      <c r="R338">
        <v>1</v>
      </c>
      <c r="S338" t="str">
        <f>IF(R338=1, "First-time", IF(R338&lt;=3, "Rising Star", IF(R338&lt;10, "Established", "Elites")))</f>
        <v>First-time</v>
      </c>
      <c r="T338">
        <f>IF(S338 = "First-time",1,0)</f>
        <v>1</v>
      </c>
      <c r="U338">
        <f>IF(S338 = "Rising Star",1,0)</f>
        <v>0</v>
      </c>
      <c r="V338">
        <f>IF(S338 = "Established",1,0)</f>
        <v>0</v>
      </c>
      <c r="W338">
        <f>IF(S338 = "Elites",1,0)</f>
        <v>0</v>
      </c>
      <c r="X338" t="s">
        <v>99</v>
      </c>
      <c r="Y338" t="str">
        <f>IF(X338="","-",TRIM(LEFT(X338,FIND(",",X338&amp;",")-1)))</f>
        <v>-</v>
      </c>
      <c r="Z338" t="s">
        <v>4243</v>
      </c>
      <c r="AA338" t="s">
        <v>2</v>
      </c>
    </row>
    <row r="339" spans="1:27" ht="14.4" x14ac:dyDescent="0.3">
      <c r="A339">
        <v>337</v>
      </c>
      <c r="B339" t="s">
        <v>15884</v>
      </c>
      <c r="C339" t="s">
        <v>15885</v>
      </c>
      <c r="D339" t="s">
        <v>15886</v>
      </c>
      <c r="E339" t="s">
        <v>289</v>
      </c>
      <c r="F339" s="5">
        <f>_xlfn.TEXTBEFORE(E339, " ") * 1000000</f>
        <v>3700000</v>
      </c>
      <c r="G339">
        <v>1385.4507000000001</v>
      </c>
      <c r="H339" t="s">
        <v>751</v>
      </c>
      <c r="I339">
        <v>41</v>
      </c>
      <c r="J339">
        <f>IF(I339="",0,I339)</f>
        <v>41</v>
      </c>
      <c r="K339">
        <v>7</v>
      </c>
      <c r="L339">
        <f>I339-K339</f>
        <v>34</v>
      </c>
      <c r="M339" t="str">
        <f>IF(I339&lt;100,"small",IF(I339&lt;500,"medium","large"))</f>
        <v>small</v>
      </c>
      <c r="N339">
        <f>IF(M339="small",1,0)</f>
        <v>1</v>
      </c>
      <c r="O339">
        <f>IF(N339="medium",1,0)</f>
        <v>0</v>
      </c>
      <c r="P339">
        <f>IF(O339="large",1,0)</f>
        <v>0</v>
      </c>
      <c r="Q339">
        <v>2014</v>
      </c>
      <c r="R339">
        <v>1</v>
      </c>
      <c r="S339" t="str">
        <f>IF(R339=1, "First-time", IF(R339&lt;=3, "Rising Star", IF(R339&lt;10, "Established", "Elites")))</f>
        <v>First-time</v>
      </c>
      <c r="T339">
        <f>IF(S339 = "First-time",1,0)</f>
        <v>1</v>
      </c>
      <c r="U339">
        <f>IF(S339 = "Rising Star",1,0)</f>
        <v>0</v>
      </c>
      <c r="V339">
        <f>IF(S339 = "Established",1,0)</f>
        <v>0</v>
      </c>
      <c r="W339">
        <f>IF(S339 = "Elites",1,0)</f>
        <v>0</v>
      </c>
      <c r="X339" t="s">
        <v>4323</v>
      </c>
      <c r="Y339" t="str">
        <f>IF(X339="","-",TRIM(LEFT(X339,FIND(",",X339&amp;",")-1)))</f>
        <v>San Antonio</v>
      </c>
      <c r="Z339" t="s">
        <v>839</v>
      </c>
      <c r="AA339" t="s">
        <v>45</v>
      </c>
    </row>
    <row r="340" spans="1:27" ht="14.4" x14ac:dyDescent="0.3">
      <c r="A340">
        <v>338</v>
      </c>
      <c r="B340" t="s">
        <v>14696</v>
      </c>
      <c r="C340" t="s">
        <v>14697</v>
      </c>
      <c r="D340" t="s">
        <v>14698</v>
      </c>
      <c r="E340" t="s">
        <v>537</v>
      </c>
      <c r="F340" s="5">
        <f>_xlfn.TEXTBEFORE(E340, " ") * 1000000</f>
        <v>5700000</v>
      </c>
      <c r="G340">
        <v>1379.7109</v>
      </c>
      <c r="H340" t="s">
        <v>779</v>
      </c>
      <c r="I340">
        <v>80</v>
      </c>
      <c r="J340">
        <f>IF(I340="",0,I340)</f>
        <v>80</v>
      </c>
      <c r="K340">
        <v>31</v>
      </c>
      <c r="L340">
        <f>I340-K340</f>
        <v>49</v>
      </c>
      <c r="M340" t="str">
        <f>IF(I340&lt;100,"small",IF(I340&lt;500,"medium","large"))</f>
        <v>small</v>
      </c>
      <c r="N340">
        <f>IF(M340="small",1,0)</f>
        <v>1</v>
      </c>
      <c r="O340">
        <f>IF(N340="medium",1,0)</f>
        <v>0</v>
      </c>
      <c r="P340">
        <f>IF(O340="large",1,0)</f>
        <v>0</v>
      </c>
      <c r="Q340">
        <v>2013</v>
      </c>
      <c r="R340">
        <v>1</v>
      </c>
      <c r="S340" t="str">
        <f>IF(R340=1, "First-time", IF(R340&lt;=3, "Rising Star", IF(R340&lt;10, "Established", "Elites")))</f>
        <v>First-time</v>
      </c>
      <c r="T340">
        <f>IF(S340 = "First-time",1,0)</f>
        <v>1</v>
      </c>
      <c r="U340">
        <f>IF(S340 = "Rising Star",1,0)</f>
        <v>0</v>
      </c>
      <c r="V340">
        <f>IF(S340 = "Established",1,0)</f>
        <v>0</v>
      </c>
      <c r="W340">
        <f>IF(S340 = "Elites",1,0)</f>
        <v>0</v>
      </c>
      <c r="X340" t="s">
        <v>86</v>
      </c>
      <c r="Y340" t="str">
        <f>IF(X340="","-",TRIM(LEFT(X340,FIND(",",X340&amp;",")-1)))</f>
        <v>New York City</v>
      </c>
      <c r="Z340" t="s">
        <v>543</v>
      </c>
      <c r="AA340" t="s">
        <v>35</v>
      </c>
    </row>
    <row r="341" spans="1:27" ht="14.4" x14ac:dyDescent="0.3">
      <c r="A341">
        <v>339</v>
      </c>
      <c r="B341" t="s">
        <v>15887</v>
      </c>
      <c r="C341" t="s">
        <v>15888</v>
      </c>
      <c r="D341" t="s">
        <v>15889</v>
      </c>
      <c r="E341" t="s">
        <v>347</v>
      </c>
      <c r="F341" s="5">
        <f>_xlfn.TEXTBEFORE(E341, " ") * 1000000</f>
        <v>6000000</v>
      </c>
      <c r="G341">
        <v>1373.0107</v>
      </c>
      <c r="H341" t="s">
        <v>118</v>
      </c>
      <c r="I341">
        <v>9</v>
      </c>
      <c r="J341">
        <f>IF(I341="",0,I341)</f>
        <v>9</v>
      </c>
      <c r="K341">
        <v>1</v>
      </c>
      <c r="L341">
        <f>I341-K341</f>
        <v>8</v>
      </c>
      <c r="M341" t="str">
        <f>IF(I341&lt;100,"small",IF(I341&lt;500,"medium","large"))</f>
        <v>small</v>
      </c>
      <c r="N341">
        <f>IF(M341="small",1,0)</f>
        <v>1</v>
      </c>
      <c r="O341">
        <f>IF(N341="medium",1,0)</f>
        <v>0</v>
      </c>
      <c r="P341">
        <f>IF(O341="large",1,0)</f>
        <v>0</v>
      </c>
      <c r="Q341">
        <v>2014</v>
      </c>
      <c r="R341">
        <v>1</v>
      </c>
      <c r="S341" t="str">
        <f>IF(R341=1, "First-time", IF(R341&lt;=3, "Rising Star", IF(R341&lt;10, "Established", "Elites")))</f>
        <v>First-time</v>
      </c>
      <c r="T341">
        <f>IF(S341 = "First-time",1,0)</f>
        <v>1</v>
      </c>
      <c r="U341">
        <f>IF(S341 = "Rising Star",1,0)</f>
        <v>0</v>
      </c>
      <c r="V341">
        <f>IF(S341 = "Established",1,0)</f>
        <v>0</v>
      </c>
      <c r="W341">
        <f>IF(S341 = "Elites",1,0)</f>
        <v>0</v>
      </c>
      <c r="X341" t="s">
        <v>99</v>
      </c>
      <c r="Y341" t="str">
        <f>IF(X341="","-",TRIM(LEFT(X341,FIND(",",X341&amp;",")-1)))</f>
        <v>-</v>
      </c>
      <c r="Z341" t="s">
        <v>15890</v>
      </c>
      <c r="AA341" t="s">
        <v>45</v>
      </c>
    </row>
    <row r="342" spans="1:27" ht="14.4" x14ac:dyDescent="0.3">
      <c r="A342">
        <v>340</v>
      </c>
      <c r="B342" t="s">
        <v>12221</v>
      </c>
      <c r="C342" t="s">
        <v>12222</v>
      </c>
      <c r="D342" t="s">
        <v>12223</v>
      </c>
      <c r="E342" t="s">
        <v>392</v>
      </c>
      <c r="F342" s="5">
        <f>_xlfn.TEXTBEFORE(E342, " ") * 1000000</f>
        <v>2000000</v>
      </c>
      <c r="G342">
        <v>1358.9992999999999</v>
      </c>
      <c r="H342" t="s">
        <v>1069</v>
      </c>
      <c r="I342">
        <v>5</v>
      </c>
      <c r="J342">
        <f>IF(I342="",0,I342)</f>
        <v>5</v>
      </c>
      <c r="K342">
        <v>2</v>
      </c>
      <c r="L342">
        <f>I342-K342</f>
        <v>3</v>
      </c>
      <c r="M342" t="str">
        <f>IF(I342&lt;100,"small",IF(I342&lt;500,"medium","large"))</f>
        <v>small</v>
      </c>
      <c r="N342">
        <f>IF(M342="small",1,0)</f>
        <v>1</v>
      </c>
      <c r="O342">
        <f>IF(N342="medium",1,0)</f>
        <v>0</v>
      </c>
      <c r="P342">
        <f>IF(O342="large",1,0)</f>
        <v>0</v>
      </c>
      <c r="Q342">
        <v>2011</v>
      </c>
      <c r="R342">
        <v>1</v>
      </c>
      <c r="S342" t="str">
        <f>IF(R342=1, "First-time", IF(R342&lt;=3, "Rising Star", IF(R342&lt;10, "Established", "Elites")))</f>
        <v>First-time</v>
      </c>
      <c r="T342">
        <f>IF(S342 = "First-time",1,0)</f>
        <v>1</v>
      </c>
      <c r="U342">
        <f>IF(S342 = "Rising Star",1,0)</f>
        <v>0</v>
      </c>
      <c r="V342">
        <f>IF(S342 = "Established",1,0)</f>
        <v>0</v>
      </c>
      <c r="W342">
        <f>IF(S342 = "Elites",1,0)</f>
        <v>0</v>
      </c>
      <c r="X342" t="s">
        <v>93</v>
      </c>
      <c r="Y342" t="str">
        <f>IF(X342="","-",TRIM(LEFT(X342,FIND(",",X342&amp;",")-1)))</f>
        <v>Baltimore</v>
      </c>
      <c r="Z342" t="s">
        <v>12224</v>
      </c>
      <c r="AA342" t="s">
        <v>21</v>
      </c>
    </row>
    <row r="343" spans="1:27" ht="14.4" x14ac:dyDescent="0.3">
      <c r="A343">
        <v>341</v>
      </c>
      <c r="B343" t="s">
        <v>17334</v>
      </c>
      <c r="C343" t="s">
        <v>17335</v>
      </c>
      <c r="D343" t="s">
        <v>17336</v>
      </c>
      <c r="E343" t="s">
        <v>808</v>
      </c>
      <c r="F343" s="5">
        <f>_xlfn.TEXTBEFORE(E343, " ") * 1000000</f>
        <v>2200000</v>
      </c>
      <c r="G343">
        <v>1354.3140000000001</v>
      </c>
      <c r="H343" t="s">
        <v>803</v>
      </c>
      <c r="I343">
        <v>7</v>
      </c>
      <c r="J343">
        <f>IF(I343="",0,I343)</f>
        <v>7</v>
      </c>
      <c r="K343">
        <v>4</v>
      </c>
      <c r="L343">
        <f>I343-K343</f>
        <v>3</v>
      </c>
      <c r="M343" t="str">
        <f>IF(I343&lt;100,"small",IF(I343&lt;500,"medium","large"))</f>
        <v>small</v>
      </c>
      <c r="N343">
        <f>IF(M343="small",1,0)</f>
        <v>1</v>
      </c>
      <c r="O343">
        <f>IF(N343="medium",1,0)</f>
        <v>0</v>
      </c>
      <c r="P343">
        <f>IF(O343="large",1,0)</f>
        <v>0</v>
      </c>
      <c r="Q343">
        <v>2015</v>
      </c>
      <c r="R343">
        <v>1</v>
      </c>
      <c r="S343" t="str">
        <f>IF(R343=1, "First-time", IF(R343&lt;=3, "Rising Star", IF(R343&lt;10, "Established", "Elites")))</f>
        <v>First-time</v>
      </c>
      <c r="T343">
        <f>IF(S343 = "First-time",1,0)</f>
        <v>1</v>
      </c>
      <c r="U343">
        <f>IF(S343 = "Rising Star",1,0)</f>
        <v>0</v>
      </c>
      <c r="V343">
        <f>IF(S343 = "Established",1,0)</f>
        <v>0</v>
      </c>
      <c r="W343">
        <f>IF(S343 = "Elites",1,0)</f>
        <v>0</v>
      </c>
      <c r="X343" t="s">
        <v>99</v>
      </c>
      <c r="Y343" t="str">
        <f>IF(X343="","-",TRIM(LEFT(X343,FIND(",",X343&amp;",")-1)))</f>
        <v>-</v>
      </c>
      <c r="Z343" t="s">
        <v>17337</v>
      </c>
      <c r="AA343" t="s">
        <v>40</v>
      </c>
    </row>
    <row r="344" spans="1:27" ht="14.4" x14ac:dyDescent="0.3">
      <c r="A344">
        <v>342</v>
      </c>
      <c r="B344" t="s">
        <v>15123</v>
      </c>
      <c r="C344" t="s">
        <v>15124</v>
      </c>
      <c r="D344" t="s">
        <v>15125</v>
      </c>
      <c r="E344" t="s">
        <v>914</v>
      </c>
      <c r="F344" s="5">
        <f>_xlfn.TEXTBEFORE(E344, " ") * 1000000</f>
        <v>12400000</v>
      </c>
      <c r="G344">
        <v>1347.2415000000001</v>
      </c>
      <c r="H344" t="s">
        <v>1750</v>
      </c>
      <c r="I344">
        <v>171</v>
      </c>
      <c r="J344">
        <f>IF(I344="",0,I344)</f>
        <v>171</v>
      </c>
      <c r="K344">
        <v>7</v>
      </c>
      <c r="L344">
        <f>I344-K344</f>
        <v>164</v>
      </c>
      <c r="M344" t="str">
        <f>IF(I344&lt;100,"small",IF(I344&lt;500,"medium","large"))</f>
        <v>medium</v>
      </c>
      <c r="N344">
        <f>IF(M344="small",1,0)</f>
        <v>0</v>
      </c>
      <c r="O344">
        <f>IF(N344="medium",1,0)</f>
        <v>0</v>
      </c>
      <c r="P344">
        <f>IF(O344="large",1,0)</f>
        <v>0</v>
      </c>
      <c r="Q344">
        <v>2013</v>
      </c>
      <c r="R344">
        <v>1</v>
      </c>
      <c r="S344" t="str">
        <f>IF(R344=1, "First-time", IF(R344&lt;=3, "Rising Star", IF(R344&lt;10, "Established", "Elites")))</f>
        <v>First-time</v>
      </c>
      <c r="T344">
        <f>IF(S344 = "First-time",1,0)</f>
        <v>1</v>
      </c>
      <c r="U344">
        <f>IF(S344 = "Rising Star",1,0)</f>
        <v>0</v>
      </c>
      <c r="V344">
        <f>IF(S344 = "Established",1,0)</f>
        <v>0</v>
      </c>
      <c r="W344">
        <f>IF(S344 = "Elites",1,0)</f>
        <v>0</v>
      </c>
      <c r="X344" t="s">
        <v>271</v>
      </c>
      <c r="Y344" t="str">
        <f>IF(X344="","-",TRIM(LEFT(X344,FIND(",",X344&amp;",")-1)))</f>
        <v>Chicago</v>
      </c>
      <c r="Z344" t="s">
        <v>271</v>
      </c>
      <c r="AA344" t="s">
        <v>15</v>
      </c>
    </row>
    <row r="345" spans="1:27" ht="14.4" x14ac:dyDescent="0.3">
      <c r="A345">
        <v>343</v>
      </c>
      <c r="B345" t="s">
        <v>17405</v>
      </c>
      <c r="C345" t="s">
        <v>17406</v>
      </c>
      <c r="D345" t="s">
        <v>17407</v>
      </c>
      <c r="E345" t="s">
        <v>2403</v>
      </c>
      <c r="F345" s="5">
        <f>_xlfn.TEXTBEFORE(E345, " ") * 1000000</f>
        <v>4300000</v>
      </c>
      <c r="G345">
        <v>1344.2615000000001</v>
      </c>
      <c r="H345" t="s">
        <v>1406</v>
      </c>
      <c r="I345">
        <v>25</v>
      </c>
      <c r="J345">
        <f>IF(I345="",0,I345)</f>
        <v>25</v>
      </c>
      <c r="K345">
        <v>3</v>
      </c>
      <c r="L345">
        <f>I345-K345</f>
        <v>22</v>
      </c>
      <c r="M345" t="str">
        <f>IF(I345&lt;100,"small",IF(I345&lt;500,"medium","large"))</f>
        <v>small</v>
      </c>
      <c r="N345">
        <f>IF(M345="small",1,0)</f>
        <v>1</v>
      </c>
      <c r="O345">
        <f>IF(N345="medium",1,0)</f>
        <v>0</v>
      </c>
      <c r="P345">
        <f>IF(O345="large",1,0)</f>
        <v>0</v>
      </c>
      <c r="Q345">
        <v>2015</v>
      </c>
      <c r="R345">
        <v>1</v>
      </c>
      <c r="S345" t="str">
        <f>IF(R345=1, "First-time", IF(R345&lt;=3, "Rising Star", IF(R345&lt;10, "Established", "Elites")))</f>
        <v>First-time</v>
      </c>
      <c r="T345">
        <f>IF(S345 = "First-time",1,0)</f>
        <v>1</v>
      </c>
      <c r="U345">
        <f>IF(S345 = "Rising Star",1,0)</f>
        <v>0</v>
      </c>
      <c r="V345">
        <f>IF(S345 = "Established",1,0)</f>
        <v>0</v>
      </c>
      <c r="W345">
        <f>IF(S345 = "Elites",1,0)</f>
        <v>0</v>
      </c>
      <c r="X345" t="s">
        <v>86</v>
      </c>
      <c r="Y345" t="str">
        <f>IF(X345="","-",TRIM(LEFT(X345,FIND(",",X345&amp;",")-1)))</f>
        <v>New York City</v>
      </c>
      <c r="Z345" t="s">
        <v>543</v>
      </c>
      <c r="AA345" t="s">
        <v>35</v>
      </c>
    </row>
    <row r="346" spans="1:27" ht="14.4" x14ac:dyDescent="0.3">
      <c r="A346">
        <v>344</v>
      </c>
      <c r="B346" t="s">
        <v>15269</v>
      </c>
      <c r="C346" t="s">
        <v>15270</v>
      </c>
      <c r="D346" t="s">
        <v>15271</v>
      </c>
      <c r="E346" t="s">
        <v>3401</v>
      </c>
      <c r="F346" s="5">
        <f>_xlfn.TEXTBEFORE(E346, " ") * 1000000</f>
        <v>33800000</v>
      </c>
      <c r="G346">
        <v>1332.9945</v>
      </c>
      <c r="H346" t="s">
        <v>803</v>
      </c>
      <c r="I346">
        <v>60</v>
      </c>
      <c r="J346">
        <f>IF(I346="",0,I346)</f>
        <v>60</v>
      </c>
      <c r="K346">
        <v>5</v>
      </c>
      <c r="L346">
        <f>I346-K346</f>
        <v>55</v>
      </c>
      <c r="M346" t="str">
        <f>IF(I346&lt;100,"small",IF(I346&lt;500,"medium","large"))</f>
        <v>small</v>
      </c>
      <c r="N346">
        <f>IF(M346="small",1,0)</f>
        <v>1</v>
      </c>
      <c r="O346">
        <f>IF(N346="medium",1,0)</f>
        <v>0</v>
      </c>
      <c r="P346">
        <f>IF(O346="large",1,0)</f>
        <v>0</v>
      </c>
      <c r="Q346">
        <v>2013</v>
      </c>
      <c r="R346">
        <v>2</v>
      </c>
      <c r="S346" t="str">
        <f>IF(R346=1, "First-time", IF(R346&lt;=3, "Rising Star", IF(R346&lt;10, "Established", "Elites")))</f>
        <v>Rising Star</v>
      </c>
      <c r="T346">
        <f>IF(S346 = "First-time",1,0)</f>
        <v>0</v>
      </c>
      <c r="U346">
        <f>IF(S346 = "Rising Star",1,0)</f>
        <v>1</v>
      </c>
      <c r="V346">
        <f>IF(S346 = "Established",1,0)</f>
        <v>0</v>
      </c>
      <c r="W346">
        <f>IF(S346 = "Elites",1,0)</f>
        <v>0</v>
      </c>
      <c r="X346" t="s">
        <v>689</v>
      </c>
      <c r="Y346" t="str">
        <f>IF(X346="","-",TRIM(LEFT(X346,FIND(",",X346&amp;",")-1)))</f>
        <v>Miami</v>
      </c>
      <c r="Z346" t="s">
        <v>1378</v>
      </c>
      <c r="AA346" t="s">
        <v>10</v>
      </c>
    </row>
    <row r="347" spans="1:27" ht="14.4" x14ac:dyDescent="0.3">
      <c r="A347">
        <v>345</v>
      </c>
      <c r="B347" t="s">
        <v>17737</v>
      </c>
      <c r="C347" t="s">
        <v>17738</v>
      </c>
      <c r="D347" t="s">
        <v>17739</v>
      </c>
      <c r="E347" t="s">
        <v>992</v>
      </c>
      <c r="F347" s="5">
        <f>_xlfn.TEXTBEFORE(E347, " ") * 1000000</f>
        <v>7200000</v>
      </c>
      <c r="G347">
        <v>1329.1786999999999</v>
      </c>
      <c r="H347" t="s">
        <v>85</v>
      </c>
      <c r="I347">
        <v>230</v>
      </c>
      <c r="J347">
        <f>IF(I347="",0,I347)</f>
        <v>230</v>
      </c>
      <c r="K347">
        <v>16</v>
      </c>
      <c r="L347">
        <f>I347-K347</f>
        <v>214</v>
      </c>
      <c r="M347" t="str">
        <f>IF(I347&lt;100,"small",IF(I347&lt;500,"medium","large"))</f>
        <v>medium</v>
      </c>
      <c r="N347">
        <f>IF(M347="small",1,0)</f>
        <v>0</v>
      </c>
      <c r="O347">
        <f>IF(N347="medium",1,0)</f>
        <v>0</v>
      </c>
      <c r="P347">
        <f>IF(O347="large",1,0)</f>
        <v>0</v>
      </c>
      <c r="Q347">
        <v>2015</v>
      </c>
      <c r="R347">
        <v>1</v>
      </c>
      <c r="S347" t="str">
        <f>IF(R347=1, "First-time", IF(R347&lt;=3, "Rising Star", IF(R347&lt;10, "Established", "Elites")))</f>
        <v>First-time</v>
      </c>
      <c r="T347">
        <f>IF(S347 = "First-time",1,0)</f>
        <v>1</v>
      </c>
      <c r="U347">
        <f>IF(S347 = "Rising Star",1,0)</f>
        <v>0</v>
      </c>
      <c r="V347">
        <f>IF(S347 = "Established",1,0)</f>
        <v>0</v>
      </c>
      <c r="W347">
        <f>IF(S347 = "Elites",1,0)</f>
        <v>0</v>
      </c>
      <c r="X347" t="s">
        <v>272</v>
      </c>
      <c r="Y347" t="str">
        <f>IF(X347="","-",TRIM(LEFT(X347,FIND(",",X347&amp;",")-1)))</f>
        <v>Phoenix</v>
      </c>
      <c r="Z347" t="s">
        <v>2809</v>
      </c>
      <c r="AA347" t="s">
        <v>4</v>
      </c>
    </row>
    <row r="348" spans="1:27" ht="14.4" x14ac:dyDescent="0.3">
      <c r="A348">
        <v>346</v>
      </c>
      <c r="B348" t="s">
        <v>11452</v>
      </c>
      <c r="C348" t="s">
        <v>11453</v>
      </c>
      <c r="D348" t="s">
        <v>11454</v>
      </c>
      <c r="E348" t="s">
        <v>11455</v>
      </c>
      <c r="F348" s="5">
        <f>_xlfn.TEXTBEFORE(E348, " ") * 1000000</f>
        <v>64300000</v>
      </c>
      <c r="G348">
        <v>1327.8114</v>
      </c>
      <c r="H348" t="s">
        <v>174</v>
      </c>
      <c r="I348">
        <v>21</v>
      </c>
      <c r="J348">
        <f>IF(I348="",0,I348)</f>
        <v>21</v>
      </c>
      <c r="K348">
        <v>8</v>
      </c>
      <c r="L348">
        <f>I348-K348</f>
        <v>13</v>
      </c>
      <c r="M348" t="str">
        <f>IF(I348&lt;100,"small",IF(I348&lt;500,"medium","large"))</f>
        <v>small</v>
      </c>
      <c r="N348">
        <f>IF(M348="small",1,0)</f>
        <v>1</v>
      </c>
      <c r="O348">
        <f>IF(N348="medium",1,0)</f>
        <v>0</v>
      </c>
      <c r="P348">
        <f>IF(O348="large",1,0)</f>
        <v>0</v>
      </c>
      <c r="Q348">
        <v>2010</v>
      </c>
      <c r="R348">
        <v>4</v>
      </c>
      <c r="S348" t="str">
        <f>IF(R348=1, "First-time", IF(R348&lt;=3, "Rising Star", IF(R348&lt;10, "Established", "Elites")))</f>
        <v>Established</v>
      </c>
      <c r="T348">
        <f>IF(S348 = "First-time",1,0)</f>
        <v>0</v>
      </c>
      <c r="U348">
        <f>IF(S348 = "Rising Star",1,0)</f>
        <v>0</v>
      </c>
      <c r="V348">
        <f>IF(S348 = "Established",1,0)</f>
        <v>1</v>
      </c>
      <c r="W348">
        <f>IF(S348 = "Elites",1,0)</f>
        <v>0</v>
      </c>
      <c r="X348" t="s">
        <v>325</v>
      </c>
      <c r="Y348" t="str">
        <f>IF(X348="","-",TRIM(LEFT(X348,FIND(",",X348&amp;",")-1)))</f>
        <v>Los Angeles</v>
      </c>
      <c r="Z348" t="s">
        <v>495</v>
      </c>
      <c r="AA348" t="s">
        <v>5</v>
      </c>
    </row>
    <row r="349" spans="1:27" ht="14.4" x14ac:dyDescent="0.3">
      <c r="A349">
        <v>347</v>
      </c>
      <c r="B349" t="s">
        <v>16092</v>
      </c>
      <c r="C349" t="s">
        <v>16093</v>
      </c>
      <c r="D349" t="s">
        <v>16094</v>
      </c>
      <c r="E349" t="s">
        <v>2766</v>
      </c>
      <c r="F349" s="5">
        <f>_xlfn.TEXTBEFORE(E349, " ") * 1000000</f>
        <v>2700000</v>
      </c>
      <c r="G349">
        <v>1326.3001999999999</v>
      </c>
      <c r="H349" t="s">
        <v>85</v>
      </c>
      <c r="I349">
        <v>2</v>
      </c>
      <c r="J349">
        <f>IF(I349="",0,I349)</f>
        <v>2</v>
      </c>
      <c r="K349">
        <v>2</v>
      </c>
      <c r="L349">
        <f>I349-K349</f>
        <v>0</v>
      </c>
      <c r="M349" t="str">
        <f>IF(I349&lt;100,"small",IF(I349&lt;500,"medium","large"))</f>
        <v>small</v>
      </c>
      <c r="N349">
        <f>IF(M349="small",1,0)</f>
        <v>1</v>
      </c>
      <c r="O349">
        <f>IF(N349="medium",1,0)</f>
        <v>0</v>
      </c>
      <c r="P349">
        <f>IF(O349="large",1,0)</f>
        <v>0</v>
      </c>
      <c r="Q349">
        <v>2014</v>
      </c>
      <c r="R349">
        <v>1</v>
      </c>
      <c r="S349" t="str">
        <f>IF(R349=1, "First-time", IF(R349&lt;=3, "Rising Star", IF(R349&lt;10, "Established", "Elites")))</f>
        <v>First-time</v>
      </c>
      <c r="T349">
        <f>IF(S349 = "First-time",1,0)</f>
        <v>1</v>
      </c>
      <c r="U349">
        <f>IF(S349 = "Rising Star",1,0)</f>
        <v>0</v>
      </c>
      <c r="V349">
        <f>IF(S349 = "Established",1,0)</f>
        <v>0</v>
      </c>
      <c r="W349">
        <f>IF(S349 = "Elites",1,0)</f>
        <v>0</v>
      </c>
      <c r="X349" t="s">
        <v>180</v>
      </c>
      <c r="Y349" t="str">
        <f>IF(X349="","-",TRIM(LEFT(X349,FIND(",",X349&amp;",")-1)))</f>
        <v>Cincinnati</v>
      </c>
      <c r="Z349" t="s">
        <v>180</v>
      </c>
      <c r="AA349" t="s">
        <v>36</v>
      </c>
    </row>
    <row r="350" spans="1:27" ht="14.4" x14ac:dyDescent="0.3">
      <c r="A350">
        <v>348</v>
      </c>
      <c r="B350" t="s">
        <v>12312</v>
      </c>
      <c r="C350" t="s">
        <v>12313</v>
      </c>
      <c r="D350" t="s">
        <v>12314</v>
      </c>
      <c r="E350" t="s">
        <v>9163</v>
      </c>
      <c r="F350" s="5">
        <f>_xlfn.TEXTBEFORE(E350, " ") * 1000000</f>
        <v>29100000</v>
      </c>
      <c r="G350">
        <v>1323.2632000000001</v>
      </c>
      <c r="H350" t="s">
        <v>153</v>
      </c>
      <c r="I350">
        <v>15</v>
      </c>
      <c r="J350">
        <f>IF(I350="",0,I350)</f>
        <v>15</v>
      </c>
      <c r="K350">
        <v>3</v>
      </c>
      <c r="L350">
        <f>I350-K350</f>
        <v>12</v>
      </c>
      <c r="M350" t="str">
        <f>IF(I350&lt;100,"small",IF(I350&lt;500,"medium","large"))</f>
        <v>small</v>
      </c>
      <c r="N350">
        <f>IF(M350="small",1,0)</f>
        <v>1</v>
      </c>
      <c r="O350">
        <f>IF(N350="medium",1,0)</f>
        <v>0</v>
      </c>
      <c r="P350">
        <f>IF(O350="large",1,0)</f>
        <v>0</v>
      </c>
      <c r="Q350">
        <v>2011</v>
      </c>
      <c r="R350">
        <v>1</v>
      </c>
      <c r="S350" t="str">
        <f>IF(R350=1, "First-time", IF(R350&lt;=3, "Rising Star", IF(R350&lt;10, "Established", "Elites")))</f>
        <v>First-time</v>
      </c>
      <c r="T350">
        <f>IF(S350 = "First-time",1,0)</f>
        <v>1</v>
      </c>
      <c r="U350">
        <f>IF(S350 = "Rising Star",1,0)</f>
        <v>0</v>
      </c>
      <c r="V350">
        <f>IF(S350 = "Established",1,0)</f>
        <v>0</v>
      </c>
      <c r="W350">
        <f>IF(S350 = "Elites",1,0)</f>
        <v>0</v>
      </c>
      <c r="X350" t="s">
        <v>271</v>
      </c>
      <c r="Y350" t="str">
        <f>IF(X350="","-",TRIM(LEFT(X350,FIND(",",X350&amp;",")-1)))</f>
        <v>Chicago</v>
      </c>
      <c r="Z350" t="s">
        <v>12315</v>
      </c>
      <c r="AA350" t="s">
        <v>15</v>
      </c>
    </row>
    <row r="351" spans="1:27" ht="14.4" x14ac:dyDescent="0.3">
      <c r="A351">
        <v>349</v>
      </c>
      <c r="B351" t="s">
        <v>14317</v>
      </c>
      <c r="C351" t="s">
        <v>14318</v>
      </c>
      <c r="D351" t="s">
        <v>14319</v>
      </c>
      <c r="E351" t="s">
        <v>4256</v>
      </c>
      <c r="F351" s="5">
        <f>_xlfn.TEXTBEFORE(E351, " ") * 1000000</f>
        <v>10400000</v>
      </c>
      <c r="G351">
        <v>1316.5717999999999</v>
      </c>
      <c r="H351" t="s">
        <v>174</v>
      </c>
      <c r="I351">
        <v>18</v>
      </c>
      <c r="J351">
        <f>IF(I351="",0,I351)</f>
        <v>18</v>
      </c>
      <c r="K351">
        <v>4</v>
      </c>
      <c r="L351">
        <f>I351-K351</f>
        <v>14</v>
      </c>
      <c r="M351" t="str">
        <f>IF(I351&lt;100,"small",IF(I351&lt;500,"medium","large"))</f>
        <v>small</v>
      </c>
      <c r="N351">
        <f>IF(M351="small",1,0)</f>
        <v>1</v>
      </c>
      <c r="O351">
        <f>IF(N351="medium",1,0)</f>
        <v>0</v>
      </c>
      <c r="P351">
        <f>IF(O351="large",1,0)</f>
        <v>0</v>
      </c>
      <c r="Q351">
        <v>2013</v>
      </c>
      <c r="R351">
        <v>2</v>
      </c>
      <c r="S351" t="str">
        <f>IF(R351=1, "First-time", IF(R351&lt;=3, "Rising Star", IF(R351&lt;10, "Established", "Elites")))</f>
        <v>Rising Star</v>
      </c>
      <c r="T351">
        <f>IF(S351 = "First-time",1,0)</f>
        <v>0</v>
      </c>
      <c r="U351">
        <f>IF(S351 = "Rising Star",1,0)</f>
        <v>1</v>
      </c>
      <c r="V351">
        <f>IF(S351 = "Established",1,0)</f>
        <v>0</v>
      </c>
      <c r="W351">
        <f>IF(S351 = "Elites",1,0)</f>
        <v>0</v>
      </c>
      <c r="X351" t="s">
        <v>260</v>
      </c>
      <c r="Y351" t="str">
        <f>IF(X351="","-",TRIM(LEFT(X351,FIND(",",X351&amp;",")-1)))</f>
        <v>Seattle</v>
      </c>
      <c r="Z351" t="s">
        <v>260</v>
      </c>
      <c r="AA351" t="s">
        <v>49</v>
      </c>
    </row>
    <row r="352" spans="1:27" ht="14.4" x14ac:dyDescent="0.3">
      <c r="A352">
        <v>350</v>
      </c>
      <c r="B352" t="s">
        <v>13992</v>
      </c>
      <c r="C352" t="s">
        <v>13993</v>
      </c>
      <c r="D352" t="s">
        <v>13994</v>
      </c>
      <c r="E352" t="s">
        <v>1192</v>
      </c>
      <c r="F352" s="5">
        <f>_xlfn.TEXTBEFORE(E352, " ") * 1000000</f>
        <v>2300000</v>
      </c>
      <c r="G352">
        <v>1313.9536000000001</v>
      </c>
      <c r="H352" t="s">
        <v>779</v>
      </c>
      <c r="I352">
        <v>19</v>
      </c>
      <c r="J352">
        <f>IF(I352="",0,I352)</f>
        <v>19</v>
      </c>
      <c r="K352">
        <v>4</v>
      </c>
      <c r="L352">
        <f>I352-K352</f>
        <v>15</v>
      </c>
      <c r="M352" t="str">
        <f>IF(I352&lt;100,"small",IF(I352&lt;500,"medium","large"))</f>
        <v>small</v>
      </c>
      <c r="N352">
        <f>IF(M352="small",1,0)</f>
        <v>1</v>
      </c>
      <c r="O352">
        <f>IF(N352="medium",1,0)</f>
        <v>0</v>
      </c>
      <c r="P352">
        <f>IF(O352="large",1,0)</f>
        <v>0</v>
      </c>
      <c r="Q352">
        <v>2012</v>
      </c>
      <c r="R352">
        <v>1</v>
      </c>
      <c r="S352" t="str">
        <f>IF(R352=1, "First-time", IF(R352&lt;=3, "Rising Star", IF(R352&lt;10, "Established", "Elites")))</f>
        <v>First-time</v>
      </c>
      <c r="T352">
        <f>IF(S352 = "First-time",1,0)</f>
        <v>1</v>
      </c>
      <c r="U352">
        <f>IF(S352 = "Rising Star",1,0)</f>
        <v>0</v>
      </c>
      <c r="V352">
        <f>IF(S352 = "Established",1,0)</f>
        <v>0</v>
      </c>
      <c r="W352">
        <f>IF(S352 = "Elites",1,0)</f>
        <v>0</v>
      </c>
      <c r="X352" t="s">
        <v>1396</v>
      </c>
      <c r="Y352" t="str">
        <f>IF(X352="","-",TRIM(LEFT(X352,FIND(",",X352&amp;",")-1)))</f>
        <v>San Francisco</v>
      </c>
      <c r="Z352" t="s">
        <v>3002</v>
      </c>
      <c r="AA352" t="s">
        <v>5</v>
      </c>
    </row>
    <row r="353" spans="1:27" ht="14.4" x14ac:dyDescent="0.3">
      <c r="A353">
        <v>351</v>
      </c>
      <c r="B353" t="s">
        <v>13995</v>
      </c>
      <c r="C353" t="s">
        <v>13996</v>
      </c>
      <c r="D353" t="s">
        <v>13997</v>
      </c>
      <c r="E353" t="s">
        <v>9928</v>
      </c>
      <c r="F353" s="5">
        <f>_xlfn.TEXTBEFORE(E353, " ") * 1000000</f>
        <v>35300000</v>
      </c>
      <c r="G353">
        <v>1301.7556999999999</v>
      </c>
      <c r="H353" t="s">
        <v>129</v>
      </c>
      <c r="I353">
        <v>400</v>
      </c>
      <c r="J353">
        <f>IF(I353="",0,I353)</f>
        <v>400</v>
      </c>
      <c r="K353">
        <v>55</v>
      </c>
      <c r="L353">
        <f>I353-K353</f>
        <v>345</v>
      </c>
      <c r="M353" t="str">
        <f>IF(I353&lt;100,"small",IF(I353&lt;500,"medium","large"))</f>
        <v>medium</v>
      </c>
      <c r="N353">
        <f>IF(M353="small",1,0)</f>
        <v>0</v>
      </c>
      <c r="O353">
        <f>IF(N353="medium",1,0)</f>
        <v>0</v>
      </c>
      <c r="P353">
        <f>IF(O353="large",1,0)</f>
        <v>0</v>
      </c>
      <c r="Q353">
        <v>2012</v>
      </c>
      <c r="R353">
        <v>2</v>
      </c>
      <c r="S353" t="str">
        <f>IF(R353=1, "First-time", IF(R353&lt;=3, "Rising Star", IF(R353&lt;10, "Established", "Elites")))</f>
        <v>Rising Star</v>
      </c>
      <c r="T353">
        <f>IF(S353 = "First-time",1,0)</f>
        <v>0</v>
      </c>
      <c r="U353">
        <f>IF(S353 = "Rising Star",1,0)</f>
        <v>1</v>
      </c>
      <c r="V353">
        <f>IF(S353 = "Established",1,0)</f>
        <v>0</v>
      </c>
      <c r="W353">
        <f>IF(S353 = "Elites",1,0)</f>
        <v>0</v>
      </c>
      <c r="X353" t="s">
        <v>1396</v>
      </c>
      <c r="Y353" t="str">
        <f>IF(X353="","-",TRIM(LEFT(X353,FIND(",",X353&amp;",")-1)))</f>
        <v>San Francisco</v>
      </c>
      <c r="Z353" t="s">
        <v>1396</v>
      </c>
      <c r="AA353" t="s">
        <v>5</v>
      </c>
    </row>
    <row r="354" spans="1:27" ht="14.4" x14ac:dyDescent="0.3">
      <c r="A354">
        <v>352</v>
      </c>
      <c r="B354" t="s">
        <v>16935</v>
      </c>
      <c r="C354" t="s">
        <v>16936</v>
      </c>
      <c r="D354" t="s">
        <v>16937</v>
      </c>
      <c r="E354" t="s">
        <v>504</v>
      </c>
      <c r="F354" s="5">
        <f>_xlfn.TEXTBEFORE(E354, " ") * 1000000</f>
        <v>24200000</v>
      </c>
      <c r="G354">
        <v>1293.0074999999999</v>
      </c>
      <c r="H354" t="s">
        <v>140</v>
      </c>
      <c r="I354">
        <v>166</v>
      </c>
      <c r="J354">
        <f>IF(I354="",0,I354)</f>
        <v>166</v>
      </c>
      <c r="K354">
        <v>37</v>
      </c>
      <c r="L354">
        <f>I354-K354</f>
        <v>129</v>
      </c>
      <c r="M354" t="str">
        <f>IF(I354&lt;100,"small",IF(I354&lt;500,"medium","large"))</f>
        <v>medium</v>
      </c>
      <c r="N354">
        <f>IF(M354="small",1,0)</f>
        <v>0</v>
      </c>
      <c r="O354">
        <f>IF(N354="medium",1,0)</f>
        <v>0</v>
      </c>
      <c r="P354">
        <f>IF(O354="large",1,0)</f>
        <v>0</v>
      </c>
      <c r="Q354">
        <v>2014</v>
      </c>
      <c r="R354">
        <v>2</v>
      </c>
      <c r="S354" t="str">
        <f>IF(R354=1, "First-time", IF(R354&lt;=3, "Rising Star", IF(R354&lt;10, "Established", "Elites")))</f>
        <v>Rising Star</v>
      </c>
      <c r="T354">
        <f>IF(S354 = "First-time",1,0)</f>
        <v>0</v>
      </c>
      <c r="U354">
        <f>IF(S354 = "Rising Star",1,0)</f>
        <v>1</v>
      </c>
      <c r="V354">
        <f>IF(S354 = "Established",1,0)</f>
        <v>0</v>
      </c>
      <c r="W354">
        <f>IF(S354 = "Elites",1,0)</f>
        <v>0</v>
      </c>
      <c r="X354" t="s">
        <v>325</v>
      </c>
      <c r="Y354" t="str">
        <f>IF(X354="","-",TRIM(LEFT(X354,FIND(",",X354&amp;",")-1)))</f>
        <v>Los Angeles</v>
      </c>
      <c r="Z354" t="s">
        <v>6520</v>
      </c>
      <c r="AA354" t="s">
        <v>5</v>
      </c>
    </row>
    <row r="355" spans="1:27" ht="14.4" x14ac:dyDescent="0.3">
      <c r="A355">
        <v>353</v>
      </c>
      <c r="B355" t="s">
        <v>15983</v>
      </c>
      <c r="C355" t="s">
        <v>15984</v>
      </c>
      <c r="D355" t="s">
        <v>15985</v>
      </c>
      <c r="E355" t="s">
        <v>537</v>
      </c>
      <c r="F355" s="5">
        <f>_xlfn.TEXTBEFORE(E355, " ") * 1000000</f>
        <v>5700000</v>
      </c>
      <c r="G355">
        <v>1291.1366</v>
      </c>
      <c r="H355" t="s">
        <v>85</v>
      </c>
      <c r="I355">
        <v>15</v>
      </c>
      <c r="J355">
        <f>IF(I355="",0,I355)</f>
        <v>15</v>
      </c>
      <c r="K355">
        <v>7</v>
      </c>
      <c r="L355">
        <f>I355-K355</f>
        <v>8</v>
      </c>
      <c r="M355" t="str">
        <f>IF(I355&lt;100,"small",IF(I355&lt;500,"medium","large"))</f>
        <v>small</v>
      </c>
      <c r="N355">
        <f>IF(M355="small",1,0)</f>
        <v>1</v>
      </c>
      <c r="O355">
        <f>IF(N355="medium",1,0)</f>
        <v>0</v>
      </c>
      <c r="P355">
        <f>IF(O355="large",1,0)</f>
        <v>0</v>
      </c>
      <c r="Q355">
        <v>2014</v>
      </c>
      <c r="R355">
        <v>1</v>
      </c>
      <c r="S355" t="str">
        <f>IF(R355=1, "First-time", IF(R355&lt;=3, "Rising Star", IF(R355&lt;10, "Established", "Elites")))</f>
        <v>First-time</v>
      </c>
      <c r="T355">
        <f>IF(S355 = "First-time",1,0)</f>
        <v>1</v>
      </c>
      <c r="U355">
        <f>IF(S355 = "Rising Star",1,0)</f>
        <v>0</v>
      </c>
      <c r="V355">
        <f>IF(S355 = "Established",1,0)</f>
        <v>0</v>
      </c>
      <c r="W355">
        <f>IF(S355 = "Elites",1,0)</f>
        <v>0</v>
      </c>
      <c r="X355" t="s">
        <v>348</v>
      </c>
      <c r="Y355" t="str">
        <f>IF(X355="","-",TRIM(LEFT(X355,FIND(",",X355&amp;",")-1)))</f>
        <v>Nashville</v>
      </c>
      <c r="Z355" t="s">
        <v>3457</v>
      </c>
      <c r="AA355" t="s">
        <v>44</v>
      </c>
    </row>
    <row r="356" spans="1:27" ht="14.4" x14ac:dyDescent="0.3">
      <c r="A356">
        <v>354</v>
      </c>
      <c r="B356" t="s">
        <v>10911</v>
      </c>
      <c r="C356" t="s">
        <v>10912</v>
      </c>
      <c r="D356" t="s">
        <v>10913</v>
      </c>
      <c r="E356" t="s">
        <v>1832</v>
      </c>
      <c r="F356" s="5">
        <f>_xlfn.TEXTBEFORE(E356, " ") * 1000000</f>
        <v>19700000</v>
      </c>
      <c r="G356">
        <v>1287.5316</v>
      </c>
      <c r="H356" t="s">
        <v>85</v>
      </c>
      <c r="I356">
        <v>185</v>
      </c>
      <c r="J356">
        <f>IF(I356="",0,I356)</f>
        <v>185</v>
      </c>
      <c r="K356">
        <v>32</v>
      </c>
      <c r="L356">
        <f>I356-K356</f>
        <v>153</v>
      </c>
      <c r="M356" t="str">
        <f>IF(I356&lt;100,"small",IF(I356&lt;500,"medium","large"))</f>
        <v>medium</v>
      </c>
      <c r="N356">
        <f>IF(M356="small",1,0)</f>
        <v>0</v>
      </c>
      <c r="O356">
        <f>IF(N356="medium",1,0)</f>
        <v>0</v>
      </c>
      <c r="P356">
        <f>IF(O356="large",1,0)</f>
        <v>0</v>
      </c>
      <c r="Q356">
        <v>2010</v>
      </c>
      <c r="R356">
        <v>2</v>
      </c>
      <c r="S356" t="str">
        <f>IF(R356=1, "First-time", IF(R356&lt;=3, "Rising Star", IF(R356&lt;10, "Established", "Elites")))</f>
        <v>Rising Star</v>
      </c>
      <c r="T356">
        <f>IF(S356 = "First-time",1,0)</f>
        <v>0</v>
      </c>
      <c r="U356">
        <f>IF(S356 = "Rising Star",1,0)</f>
        <v>1</v>
      </c>
      <c r="V356">
        <f>IF(S356 = "Established",1,0)</f>
        <v>0</v>
      </c>
      <c r="W356">
        <f>IF(S356 = "Elites",1,0)</f>
        <v>0</v>
      </c>
      <c r="X356" t="s">
        <v>86</v>
      </c>
      <c r="Y356" t="str">
        <f>IF(X356="","-",TRIM(LEFT(X356,FIND(",",X356&amp;",")-1)))</f>
        <v>New York City</v>
      </c>
      <c r="Z356" t="s">
        <v>6234</v>
      </c>
      <c r="AA356" t="s">
        <v>32</v>
      </c>
    </row>
    <row r="357" spans="1:27" ht="14.4" x14ac:dyDescent="0.3">
      <c r="A357">
        <v>355</v>
      </c>
      <c r="B357" t="s">
        <v>17546</v>
      </c>
      <c r="C357" t="s">
        <v>17547</v>
      </c>
      <c r="D357" t="s">
        <v>17548</v>
      </c>
      <c r="E357" t="s">
        <v>1246</v>
      </c>
      <c r="F357" s="5">
        <f>_xlfn.TEXTBEFORE(E357, " ") * 1000000</f>
        <v>2900000</v>
      </c>
      <c r="G357">
        <v>1282.6274000000001</v>
      </c>
      <c r="H357" t="s">
        <v>129</v>
      </c>
      <c r="I357">
        <v>16</v>
      </c>
      <c r="J357">
        <f>IF(I357="",0,I357)</f>
        <v>16</v>
      </c>
      <c r="K357">
        <v>2</v>
      </c>
      <c r="L357">
        <f>I357-K357</f>
        <v>14</v>
      </c>
      <c r="M357" t="str">
        <f>IF(I357&lt;100,"small",IF(I357&lt;500,"medium","large"))</f>
        <v>small</v>
      </c>
      <c r="N357">
        <f>IF(M357="small",1,0)</f>
        <v>1</v>
      </c>
      <c r="O357">
        <f>IF(N357="medium",1,0)</f>
        <v>0</v>
      </c>
      <c r="P357">
        <f>IF(O357="large",1,0)</f>
        <v>0</v>
      </c>
      <c r="Q357">
        <v>2015</v>
      </c>
      <c r="R357">
        <v>1</v>
      </c>
      <c r="S357" t="str">
        <f>IF(R357=1, "First-time", IF(R357&lt;=3, "Rising Star", IF(R357&lt;10, "Established", "Elites")))</f>
        <v>First-time</v>
      </c>
      <c r="T357">
        <f>IF(S357 = "First-time",1,0)</f>
        <v>1</v>
      </c>
      <c r="U357">
        <f>IF(S357 = "Rising Star",1,0)</f>
        <v>0</v>
      </c>
      <c r="V357">
        <f>IF(S357 = "Established",1,0)</f>
        <v>0</v>
      </c>
      <c r="W357">
        <f>IF(S357 = "Elites",1,0)</f>
        <v>0</v>
      </c>
      <c r="X357" t="s">
        <v>271</v>
      </c>
      <c r="Y357" t="str">
        <f>IF(X357="","-",TRIM(LEFT(X357,FIND(",",X357&amp;",")-1)))</f>
        <v>Chicago</v>
      </c>
      <c r="Z357" t="s">
        <v>380</v>
      </c>
      <c r="AA357" t="s">
        <v>15</v>
      </c>
    </row>
    <row r="358" spans="1:27" ht="14.4" x14ac:dyDescent="0.3">
      <c r="A358">
        <v>356</v>
      </c>
      <c r="B358" t="s">
        <v>15464</v>
      </c>
      <c r="C358" t="s">
        <v>15465</v>
      </c>
      <c r="D358" t="s">
        <v>15466</v>
      </c>
      <c r="E358" t="s">
        <v>1192</v>
      </c>
      <c r="F358" s="5">
        <f>_xlfn.TEXTBEFORE(E358, " ") * 1000000</f>
        <v>2300000</v>
      </c>
      <c r="G358">
        <v>1281.6939</v>
      </c>
      <c r="H358" t="s">
        <v>85</v>
      </c>
      <c r="I358">
        <v>8</v>
      </c>
      <c r="J358">
        <f>IF(I358="",0,I358)</f>
        <v>8</v>
      </c>
      <c r="K358">
        <v>3</v>
      </c>
      <c r="L358">
        <f>I358-K358</f>
        <v>5</v>
      </c>
      <c r="M358" t="str">
        <f>IF(I358&lt;100,"small",IF(I358&lt;500,"medium","large"))</f>
        <v>small</v>
      </c>
      <c r="N358">
        <f>IF(M358="small",1,0)</f>
        <v>1</v>
      </c>
      <c r="O358">
        <f>IF(N358="medium",1,0)</f>
        <v>0</v>
      </c>
      <c r="P358">
        <f>IF(O358="large",1,0)</f>
        <v>0</v>
      </c>
      <c r="Q358">
        <v>2013</v>
      </c>
      <c r="R358">
        <v>1</v>
      </c>
      <c r="S358" t="str">
        <f>IF(R358=1, "First-time", IF(R358&lt;=3, "Rising Star", IF(R358&lt;10, "Established", "Elites")))</f>
        <v>First-time</v>
      </c>
      <c r="T358">
        <f>IF(S358 = "First-time",1,0)</f>
        <v>1</v>
      </c>
      <c r="U358">
        <f>IF(S358 = "Rising Star",1,0)</f>
        <v>0</v>
      </c>
      <c r="V358">
        <f>IF(S358 = "Established",1,0)</f>
        <v>0</v>
      </c>
      <c r="W358">
        <f>IF(S358 = "Elites",1,0)</f>
        <v>0</v>
      </c>
      <c r="X358" t="s">
        <v>325</v>
      </c>
      <c r="Y358" t="str">
        <f>IF(X358="","-",TRIM(LEFT(X358,FIND(",",X358&amp;",")-1)))</f>
        <v>Los Angeles</v>
      </c>
      <c r="Z358" t="s">
        <v>2262</v>
      </c>
      <c r="AA358" t="s">
        <v>5</v>
      </c>
    </row>
    <row r="359" spans="1:27" ht="14.4" x14ac:dyDescent="0.3">
      <c r="A359">
        <v>357</v>
      </c>
      <c r="B359" t="s">
        <v>15808</v>
      </c>
      <c r="C359" t="s">
        <v>15809</v>
      </c>
      <c r="D359" t="s">
        <v>15810</v>
      </c>
      <c r="E359" t="s">
        <v>721</v>
      </c>
      <c r="F359" s="5">
        <f>_xlfn.TEXTBEFORE(E359, " ") * 1000000</f>
        <v>8000000</v>
      </c>
      <c r="G359">
        <v>1279.3186000000001</v>
      </c>
      <c r="H359" t="s">
        <v>779</v>
      </c>
      <c r="I359">
        <v>100</v>
      </c>
      <c r="J359">
        <f>IF(I359="",0,I359)</f>
        <v>100</v>
      </c>
      <c r="K359">
        <v>7</v>
      </c>
      <c r="L359">
        <f>I359-K359</f>
        <v>93</v>
      </c>
      <c r="M359" t="str">
        <f>IF(I359&lt;100,"small",IF(I359&lt;500,"medium","large"))</f>
        <v>medium</v>
      </c>
      <c r="N359">
        <f>IF(M359="small",1,0)</f>
        <v>0</v>
      </c>
      <c r="O359">
        <f>IF(N359="medium",1,0)</f>
        <v>0</v>
      </c>
      <c r="P359">
        <f>IF(O359="large",1,0)</f>
        <v>0</v>
      </c>
      <c r="Q359">
        <v>2014</v>
      </c>
      <c r="R359">
        <v>2</v>
      </c>
      <c r="S359" t="str">
        <f>IF(R359=1, "First-time", IF(R359&lt;=3, "Rising Star", IF(R359&lt;10, "Established", "Elites")))</f>
        <v>Rising Star</v>
      </c>
      <c r="T359">
        <f>IF(S359 = "First-time",1,0)</f>
        <v>0</v>
      </c>
      <c r="U359">
        <f>IF(S359 = "Rising Star",1,0)</f>
        <v>1</v>
      </c>
      <c r="V359">
        <f>IF(S359 = "Established",1,0)</f>
        <v>0</v>
      </c>
      <c r="W359">
        <f>IF(S359 = "Elites",1,0)</f>
        <v>0</v>
      </c>
      <c r="X359" t="s">
        <v>3805</v>
      </c>
      <c r="Y359" t="str">
        <f>IF(X359="","-",TRIM(LEFT(X359,FIND(",",X359&amp;",")-1)))</f>
        <v>Provo-Orem</v>
      </c>
      <c r="Z359" t="s">
        <v>3806</v>
      </c>
      <c r="AA359" t="s">
        <v>46</v>
      </c>
    </row>
    <row r="360" spans="1:27" ht="14.4" x14ac:dyDescent="0.3">
      <c r="A360">
        <v>358</v>
      </c>
      <c r="B360" t="s">
        <v>3032</v>
      </c>
      <c r="C360" t="s">
        <v>3033</v>
      </c>
      <c r="D360" t="s">
        <v>3034</v>
      </c>
      <c r="E360" t="s">
        <v>3035</v>
      </c>
      <c r="F360" s="5">
        <f>_xlfn.TEXTBEFORE(E360, " ") * 1000000</f>
        <v>8100000</v>
      </c>
      <c r="G360">
        <v>1278.5516</v>
      </c>
      <c r="H360" t="s">
        <v>85</v>
      </c>
      <c r="I360">
        <v>27</v>
      </c>
      <c r="J360">
        <f>IF(I360="",0,I360)</f>
        <v>27</v>
      </c>
      <c r="K360">
        <v>3</v>
      </c>
      <c r="L360">
        <f>I360-K360</f>
        <v>24</v>
      </c>
      <c r="M360" t="str">
        <f>IF(I360&lt;100,"small",IF(I360&lt;500,"medium","large"))</f>
        <v>small</v>
      </c>
      <c r="N360">
        <f>IF(M360="small",1,0)</f>
        <v>1</v>
      </c>
      <c r="O360">
        <f>IF(N360="medium",1,0)</f>
        <v>0</v>
      </c>
      <c r="P360">
        <f>IF(O360="large",1,0)</f>
        <v>0</v>
      </c>
      <c r="Q360">
        <v>1999</v>
      </c>
      <c r="R360">
        <v>3</v>
      </c>
      <c r="S360" t="str">
        <f>IF(R360=1, "First-time", IF(R360&lt;=3, "Rising Star", IF(R360&lt;10, "Established", "Elites")))</f>
        <v>Rising Star</v>
      </c>
      <c r="T360">
        <f>IF(S360 = "First-time",1,0)</f>
        <v>0</v>
      </c>
      <c r="U360">
        <f>IF(S360 = "Rising Star",1,0)</f>
        <v>1</v>
      </c>
      <c r="V360">
        <f>IF(S360 = "Established",1,0)</f>
        <v>0</v>
      </c>
      <c r="W360">
        <f>IF(S360 = "Elites",1,0)</f>
        <v>0</v>
      </c>
      <c r="X360" t="s">
        <v>154</v>
      </c>
      <c r="Y360" t="str">
        <f>IF(X360="","-",TRIM(LEFT(X360,FIND(",",X360&amp;",")-1)))</f>
        <v>Virginia Beach</v>
      </c>
      <c r="Z360" t="s">
        <v>154</v>
      </c>
      <c r="AA360" t="s">
        <v>47</v>
      </c>
    </row>
    <row r="361" spans="1:27" ht="14.4" x14ac:dyDescent="0.3">
      <c r="A361">
        <v>359</v>
      </c>
      <c r="B361" t="s">
        <v>16938</v>
      </c>
      <c r="C361" t="s">
        <v>16939</v>
      </c>
      <c r="D361" t="s">
        <v>16940</v>
      </c>
      <c r="E361" t="s">
        <v>2225</v>
      </c>
      <c r="F361" s="5">
        <f>_xlfn.TEXTBEFORE(E361, " ") * 1000000</f>
        <v>5900000</v>
      </c>
      <c r="G361">
        <v>1275.5934</v>
      </c>
      <c r="H361" t="s">
        <v>779</v>
      </c>
      <c r="I361">
        <v>80</v>
      </c>
      <c r="J361">
        <f>IF(I361="",0,I361)</f>
        <v>80</v>
      </c>
      <c r="K361">
        <v>5</v>
      </c>
      <c r="L361">
        <f>I361-K361</f>
        <v>75</v>
      </c>
      <c r="M361" t="str">
        <f>IF(I361&lt;100,"small",IF(I361&lt;500,"medium","large"))</f>
        <v>small</v>
      </c>
      <c r="N361">
        <f>IF(M361="small",1,0)</f>
        <v>1</v>
      </c>
      <c r="O361">
        <f>IF(N361="medium",1,0)</f>
        <v>0</v>
      </c>
      <c r="P361">
        <f>IF(O361="large",1,0)</f>
        <v>0</v>
      </c>
      <c r="Q361">
        <v>2014</v>
      </c>
      <c r="R361">
        <v>1</v>
      </c>
      <c r="S361" t="str">
        <f>IF(R361=1, "First-time", IF(R361&lt;=3, "Rising Star", IF(R361&lt;10, "Established", "Elites")))</f>
        <v>First-time</v>
      </c>
      <c r="T361">
        <f>IF(S361 = "First-time",1,0)</f>
        <v>1</v>
      </c>
      <c r="U361">
        <f>IF(S361 = "Rising Star",1,0)</f>
        <v>0</v>
      </c>
      <c r="V361">
        <f>IF(S361 = "Established",1,0)</f>
        <v>0</v>
      </c>
      <c r="W361">
        <f>IF(S361 = "Elites",1,0)</f>
        <v>0</v>
      </c>
      <c r="X361" t="s">
        <v>3010</v>
      </c>
      <c r="Y361" t="str">
        <f>IF(X361="","-",TRIM(LEFT(X361,FIND(",",X361&amp;",")-1)))</f>
        <v>San Jose</v>
      </c>
      <c r="Z361" t="s">
        <v>3010</v>
      </c>
      <c r="AA361" t="s">
        <v>5</v>
      </c>
    </row>
    <row r="362" spans="1:27" ht="14.4" x14ac:dyDescent="0.3">
      <c r="A362">
        <v>360</v>
      </c>
      <c r="B362" t="s">
        <v>15126</v>
      </c>
      <c r="C362" t="s">
        <v>15127</v>
      </c>
      <c r="D362" t="s">
        <v>15128</v>
      </c>
      <c r="E362" t="s">
        <v>352</v>
      </c>
      <c r="F362" s="5">
        <f>_xlfn.TEXTBEFORE(E362, " ") * 1000000</f>
        <v>2100000</v>
      </c>
      <c r="G362">
        <v>1270.6676</v>
      </c>
      <c r="H362" t="s">
        <v>779</v>
      </c>
      <c r="I362">
        <v>17</v>
      </c>
      <c r="J362">
        <f>IF(I362="",0,I362)</f>
        <v>17</v>
      </c>
      <c r="K362">
        <v>2</v>
      </c>
      <c r="L362">
        <f>I362-K362</f>
        <v>15</v>
      </c>
      <c r="M362" t="str">
        <f>IF(I362&lt;100,"small",IF(I362&lt;500,"medium","large"))</f>
        <v>small</v>
      </c>
      <c r="N362">
        <f>IF(M362="small",1,0)</f>
        <v>1</v>
      </c>
      <c r="O362">
        <f>IF(N362="medium",1,0)</f>
        <v>0</v>
      </c>
      <c r="P362">
        <f>IF(O362="large",1,0)</f>
        <v>0</v>
      </c>
      <c r="Q362">
        <v>2013</v>
      </c>
      <c r="R362">
        <v>1</v>
      </c>
      <c r="S362" t="str">
        <f>IF(R362=1, "First-time", IF(R362&lt;=3, "Rising Star", IF(R362&lt;10, "Established", "Elites")))</f>
        <v>First-time</v>
      </c>
      <c r="T362">
        <f>IF(S362 = "First-time",1,0)</f>
        <v>1</v>
      </c>
      <c r="U362">
        <f>IF(S362 = "Rising Star",1,0)</f>
        <v>0</v>
      </c>
      <c r="V362">
        <f>IF(S362 = "Established",1,0)</f>
        <v>0</v>
      </c>
      <c r="W362">
        <f>IF(S362 = "Elites",1,0)</f>
        <v>0</v>
      </c>
      <c r="X362" t="s">
        <v>271</v>
      </c>
      <c r="Y362" t="str">
        <f>IF(X362="","-",TRIM(LEFT(X362,FIND(",",X362&amp;",")-1)))</f>
        <v>Chicago</v>
      </c>
      <c r="Z362" t="s">
        <v>2221</v>
      </c>
      <c r="AA362" t="s">
        <v>15</v>
      </c>
    </row>
    <row r="363" spans="1:27" ht="14.4" x14ac:dyDescent="0.3">
      <c r="A363">
        <v>361</v>
      </c>
      <c r="B363" t="s">
        <v>9818</v>
      </c>
      <c r="C363" t="s">
        <v>9819</v>
      </c>
      <c r="D363" t="s">
        <v>9820</v>
      </c>
      <c r="E363" t="s">
        <v>2225</v>
      </c>
      <c r="F363" s="5">
        <f>_xlfn.TEXTBEFORE(E363, " ") * 1000000</f>
        <v>5900000</v>
      </c>
      <c r="G363">
        <v>1264.9067</v>
      </c>
      <c r="H363" t="s">
        <v>803</v>
      </c>
      <c r="I363">
        <v>3</v>
      </c>
      <c r="J363">
        <f>IF(I363="",0,I363)</f>
        <v>3</v>
      </c>
      <c r="K363">
        <v>4</v>
      </c>
      <c r="L363">
        <f>I363-K363</f>
        <v>-1</v>
      </c>
      <c r="M363" t="str">
        <f>IF(I363&lt;100,"small",IF(I363&lt;500,"medium","large"))</f>
        <v>small</v>
      </c>
      <c r="N363">
        <f>IF(M363="small",1,0)</f>
        <v>1</v>
      </c>
      <c r="O363">
        <f>IF(N363="medium",1,0)</f>
        <v>0</v>
      </c>
      <c r="P363">
        <f>IF(O363="large",1,0)</f>
        <v>0</v>
      </c>
      <c r="Q363">
        <v>2009</v>
      </c>
      <c r="R363">
        <v>1</v>
      </c>
      <c r="S363" t="str">
        <f>IF(R363=1, "First-time", IF(R363&lt;=3, "Rising Star", IF(R363&lt;10, "Established", "Elites")))</f>
        <v>First-time</v>
      </c>
      <c r="T363">
        <f>IF(S363 = "First-time",1,0)</f>
        <v>1</v>
      </c>
      <c r="U363">
        <f>IF(S363 = "Rising Star",1,0)</f>
        <v>0</v>
      </c>
      <c r="V363">
        <f>IF(S363 = "Established",1,0)</f>
        <v>0</v>
      </c>
      <c r="W363">
        <f>IF(S363 = "Elites",1,0)</f>
        <v>0</v>
      </c>
      <c r="X363" t="s">
        <v>1454</v>
      </c>
      <c r="Y363" t="str">
        <f>IF(X363="","-",TRIM(LEFT(X363,FIND(",",X363&amp;",")-1)))</f>
        <v>St. Louis</v>
      </c>
      <c r="Z363" t="s">
        <v>3187</v>
      </c>
      <c r="AA363" t="s">
        <v>25</v>
      </c>
    </row>
    <row r="364" spans="1:27" ht="14.4" x14ac:dyDescent="0.3">
      <c r="A364">
        <v>362</v>
      </c>
      <c r="B364" t="s">
        <v>16941</v>
      </c>
      <c r="C364" t="s">
        <v>16942</v>
      </c>
      <c r="D364" t="s">
        <v>16943</v>
      </c>
      <c r="E364" t="s">
        <v>4059</v>
      </c>
      <c r="F364" s="5">
        <f>_xlfn.TEXTBEFORE(E364, " ") * 1000000</f>
        <v>8800000</v>
      </c>
      <c r="G364">
        <v>1255.0319</v>
      </c>
      <c r="H364" t="s">
        <v>174</v>
      </c>
      <c r="I364">
        <v>17</v>
      </c>
      <c r="J364">
        <f>IF(I364="",0,I364)</f>
        <v>17</v>
      </c>
      <c r="K364">
        <v>3</v>
      </c>
      <c r="L364">
        <f>I364-K364</f>
        <v>14</v>
      </c>
      <c r="M364" t="str">
        <f>IF(I364&lt;100,"small",IF(I364&lt;500,"medium","large"))</f>
        <v>small</v>
      </c>
      <c r="N364">
        <f>IF(M364="small",1,0)</f>
        <v>1</v>
      </c>
      <c r="O364">
        <f>IF(N364="medium",1,0)</f>
        <v>0</v>
      </c>
      <c r="P364">
        <f>IF(O364="large",1,0)</f>
        <v>0</v>
      </c>
      <c r="Q364">
        <v>2014</v>
      </c>
      <c r="R364">
        <v>1</v>
      </c>
      <c r="S364" t="str">
        <f>IF(R364=1, "First-time", IF(R364&lt;=3, "Rising Star", IF(R364&lt;10, "Established", "Elites")))</f>
        <v>First-time</v>
      </c>
      <c r="T364">
        <f>IF(S364 = "First-time",1,0)</f>
        <v>1</v>
      </c>
      <c r="U364">
        <f>IF(S364 = "Rising Star",1,0)</f>
        <v>0</v>
      </c>
      <c r="V364">
        <f>IF(S364 = "Established",1,0)</f>
        <v>0</v>
      </c>
      <c r="W364">
        <f>IF(S364 = "Elites",1,0)</f>
        <v>0</v>
      </c>
      <c r="X364" t="s">
        <v>325</v>
      </c>
      <c r="Y364" t="str">
        <f>IF(X364="","-",TRIM(LEFT(X364,FIND(",",X364&amp;",")-1)))</f>
        <v>Los Angeles</v>
      </c>
      <c r="Z364" t="s">
        <v>16944</v>
      </c>
      <c r="AA364" t="s">
        <v>5</v>
      </c>
    </row>
    <row r="365" spans="1:27" ht="14.4" x14ac:dyDescent="0.3">
      <c r="A365">
        <v>363</v>
      </c>
      <c r="B365" t="s">
        <v>15756</v>
      </c>
      <c r="C365" t="s">
        <v>15757</v>
      </c>
      <c r="D365" t="s">
        <v>15758</v>
      </c>
      <c r="E365" t="s">
        <v>653</v>
      </c>
      <c r="F365" s="5">
        <f>_xlfn.TEXTBEFORE(E365, " ") * 1000000</f>
        <v>16000000</v>
      </c>
      <c r="G365">
        <v>1254.748</v>
      </c>
      <c r="H365" t="s">
        <v>118</v>
      </c>
      <c r="I365">
        <v>32</v>
      </c>
      <c r="J365">
        <f>IF(I365="",0,I365)</f>
        <v>32</v>
      </c>
      <c r="K365">
        <v>3</v>
      </c>
      <c r="L365">
        <f>I365-K365</f>
        <v>29</v>
      </c>
      <c r="M365" t="str">
        <f>IF(I365&lt;100,"small",IF(I365&lt;500,"medium","large"))</f>
        <v>small</v>
      </c>
      <c r="N365">
        <f>IF(M365="small",1,0)</f>
        <v>1</v>
      </c>
      <c r="O365">
        <f>IF(N365="medium",1,0)</f>
        <v>0</v>
      </c>
      <c r="P365">
        <f>IF(O365="large",1,0)</f>
        <v>0</v>
      </c>
      <c r="Q365">
        <v>2014</v>
      </c>
      <c r="R365">
        <v>1</v>
      </c>
      <c r="S365" t="str">
        <f>IF(R365=1, "First-time", IF(R365&lt;=3, "Rising Star", IF(R365&lt;10, "Established", "Elites")))</f>
        <v>First-time</v>
      </c>
      <c r="T365">
        <f>IF(S365 = "First-time",1,0)</f>
        <v>1</v>
      </c>
      <c r="U365">
        <f>IF(S365 = "Rising Star",1,0)</f>
        <v>0</v>
      </c>
      <c r="V365">
        <f>IF(S365 = "Established",1,0)</f>
        <v>0</v>
      </c>
      <c r="W365">
        <f>IF(S365 = "Elites",1,0)</f>
        <v>0</v>
      </c>
      <c r="X365" t="s">
        <v>427</v>
      </c>
      <c r="Y365" t="str">
        <f>IF(X365="","-",TRIM(LEFT(X365,FIND(",",X365&amp;",")-1)))</f>
        <v>Washington</v>
      </c>
      <c r="Z365" t="s">
        <v>15759</v>
      </c>
      <c r="AA365" t="s">
        <v>47</v>
      </c>
    </row>
    <row r="366" spans="1:27" ht="14.4" x14ac:dyDescent="0.3">
      <c r="A366">
        <v>364</v>
      </c>
      <c r="B366" t="s">
        <v>13746</v>
      </c>
      <c r="C366" t="s">
        <v>13747</v>
      </c>
      <c r="D366" t="s">
        <v>13748</v>
      </c>
      <c r="E366" t="s">
        <v>1360</v>
      </c>
      <c r="F366" s="5">
        <f>_xlfn.TEXTBEFORE(E366, " ") * 1000000</f>
        <v>12000000</v>
      </c>
      <c r="G366">
        <v>1252.8198</v>
      </c>
      <c r="H366" t="s">
        <v>160</v>
      </c>
      <c r="I366">
        <v>29</v>
      </c>
      <c r="J366">
        <f>IF(I366="",0,I366)</f>
        <v>29</v>
      </c>
      <c r="K366">
        <v>19</v>
      </c>
      <c r="L366">
        <f>I366-K366</f>
        <v>10</v>
      </c>
      <c r="M366" t="str">
        <f>IF(I366&lt;100,"small",IF(I366&lt;500,"medium","large"))</f>
        <v>small</v>
      </c>
      <c r="N366">
        <f>IF(M366="small",1,0)</f>
        <v>1</v>
      </c>
      <c r="O366">
        <f>IF(N366="medium",1,0)</f>
        <v>0</v>
      </c>
      <c r="P366">
        <f>IF(O366="large",1,0)</f>
        <v>0</v>
      </c>
      <c r="Q366">
        <v>2012</v>
      </c>
      <c r="R366">
        <v>3</v>
      </c>
      <c r="S366" t="str">
        <f>IF(R366=1, "First-time", IF(R366&lt;=3, "Rising Star", IF(R366&lt;10, "Established", "Elites")))</f>
        <v>Rising Star</v>
      </c>
      <c r="T366">
        <f>IF(S366 = "First-time",1,0)</f>
        <v>0</v>
      </c>
      <c r="U366">
        <f>IF(S366 = "Rising Star",1,0)</f>
        <v>1</v>
      </c>
      <c r="V366">
        <f>IF(S366 = "Established",1,0)</f>
        <v>0</v>
      </c>
      <c r="W366">
        <f>IF(S366 = "Elites",1,0)</f>
        <v>0</v>
      </c>
      <c r="X366" t="s">
        <v>99</v>
      </c>
      <c r="Y366" t="str">
        <f>IF(X366="","-",TRIM(LEFT(X366,FIND(",",X366&amp;",")-1)))</f>
        <v>-</v>
      </c>
      <c r="Z366" t="s">
        <v>3619</v>
      </c>
      <c r="AA366" t="s">
        <v>14</v>
      </c>
    </row>
    <row r="367" spans="1:27" ht="14.4" x14ac:dyDescent="0.3">
      <c r="A367">
        <v>365</v>
      </c>
      <c r="B367" t="s">
        <v>15986</v>
      </c>
      <c r="C367" t="s">
        <v>15987</v>
      </c>
      <c r="D367" t="s">
        <v>15988</v>
      </c>
      <c r="E367" t="s">
        <v>2929</v>
      </c>
      <c r="F367" s="5">
        <f>_xlfn.TEXTBEFORE(E367, " ") * 1000000</f>
        <v>15300000</v>
      </c>
      <c r="G367">
        <v>1248.1117999999999</v>
      </c>
      <c r="H367" t="s">
        <v>324</v>
      </c>
      <c r="I367">
        <v>22</v>
      </c>
      <c r="J367">
        <f>IF(I367="",0,I367)</f>
        <v>22</v>
      </c>
      <c r="K367">
        <v>7</v>
      </c>
      <c r="L367">
        <f>I367-K367</f>
        <v>15</v>
      </c>
      <c r="M367" t="str">
        <f>IF(I367&lt;100,"small",IF(I367&lt;500,"medium","large"))</f>
        <v>small</v>
      </c>
      <c r="N367">
        <f>IF(M367="small",1,0)</f>
        <v>1</v>
      </c>
      <c r="O367">
        <f>IF(N367="medium",1,0)</f>
        <v>0</v>
      </c>
      <c r="P367">
        <f>IF(O367="large",1,0)</f>
        <v>0</v>
      </c>
      <c r="Q367">
        <v>2014</v>
      </c>
      <c r="R367">
        <v>1</v>
      </c>
      <c r="S367" t="str">
        <f>IF(R367=1, "First-time", IF(R367&lt;=3, "Rising Star", IF(R367&lt;10, "Established", "Elites")))</f>
        <v>First-time</v>
      </c>
      <c r="T367">
        <f>IF(S367 = "First-time",1,0)</f>
        <v>1</v>
      </c>
      <c r="U367">
        <f>IF(S367 = "Rising Star",1,0)</f>
        <v>0</v>
      </c>
      <c r="V367">
        <f>IF(S367 = "Established",1,0)</f>
        <v>0</v>
      </c>
      <c r="W367">
        <f>IF(S367 = "Elites",1,0)</f>
        <v>0</v>
      </c>
      <c r="X367" t="s">
        <v>348</v>
      </c>
      <c r="Y367" t="str">
        <f>IF(X367="","-",TRIM(LEFT(X367,FIND(",",X367&amp;",")-1)))</f>
        <v>Nashville</v>
      </c>
      <c r="Z367" t="s">
        <v>3457</v>
      </c>
      <c r="AA367" t="s">
        <v>44</v>
      </c>
    </row>
    <row r="368" spans="1:27" ht="14.4" x14ac:dyDescent="0.3">
      <c r="A368">
        <v>366</v>
      </c>
      <c r="B368" t="s">
        <v>15989</v>
      </c>
      <c r="C368" t="s">
        <v>15990</v>
      </c>
      <c r="D368" t="s">
        <v>15991</v>
      </c>
      <c r="E368" t="s">
        <v>5488</v>
      </c>
      <c r="F368" s="5">
        <f>_xlfn.TEXTBEFORE(E368, " ") * 1000000</f>
        <v>28000000</v>
      </c>
      <c r="G368">
        <v>1247.5148999999999</v>
      </c>
      <c r="H368" t="s">
        <v>153</v>
      </c>
      <c r="I368">
        <v>36</v>
      </c>
      <c r="J368">
        <f>IF(I368="",0,I368)</f>
        <v>36</v>
      </c>
      <c r="K368">
        <v>4</v>
      </c>
      <c r="L368">
        <f>I368-K368</f>
        <v>32</v>
      </c>
      <c r="M368" t="str">
        <f>IF(I368&lt;100,"small",IF(I368&lt;500,"medium","large"))</f>
        <v>small</v>
      </c>
      <c r="N368">
        <f>IF(M368="small",1,0)</f>
        <v>1</v>
      </c>
      <c r="O368">
        <f>IF(N368="medium",1,0)</f>
        <v>0</v>
      </c>
      <c r="P368">
        <f>IF(O368="large",1,0)</f>
        <v>0</v>
      </c>
      <c r="Q368">
        <v>2014</v>
      </c>
      <c r="R368">
        <v>1</v>
      </c>
      <c r="S368" t="str">
        <f>IF(R368=1, "First-time", IF(R368&lt;=3, "Rising Star", IF(R368&lt;10, "Established", "Elites")))</f>
        <v>First-time</v>
      </c>
      <c r="T368">
        <f>IF(S368 = "First-time",1,0)</f>
        <v>1</v>
      </c>
      <c r="U368">
        <f>IF(S368 = "Rising Star",1,0)</f>
        <v>0</v>
      </c>
      <c r="V368">
        <f>IF(S368 = "Established",1,0)</f>
        <v>0</v>
      </c>
      <c r="W368">
        <f>IF(S368 = "Elites",1,0)</f>
        <v>0</v>
      </c>
      <c r="X368" t="s">
        <v>99</v>
      </c>
      <c r="Y368" t="str">
        <f>IF(X368="","-",TRIM(LEFT(X368,FIND(",",X368&amp;",")-1)))</f>
        <v>-</v>
      </c>
      <c r="Z368" t="s">
        <v>8422</v>
      </c>
      <c r="AA368" t="s">
        <v>44</v>
      </c>
    </row>
    <row r="369" spans="1:27" ht="14.4" x14ac:dyDescent="0.3">
      <c r="A369">
        <v>367</v>
      </c>
      <c r="B369" t="s">
        <v>15101</v>
      </c>
      <c r="C369" t="s">
        <v>15102</v>
      </c>
      <c r="D369" t="s">
        <v>15103</v>
      </c>
      <c r="E369" t="s">
        <v>1405</v>
      </c>
      <c r="F369" s="5">
        <f>_xlfn.TEXTBEFORE(E369, " ") * 1000000</f>
        <v>2600000</v>
      </c>
      <c r="G369">
        <v>1240.6025</v>
      </c>
      <c r="H369" t="s">
        <v>118</v>
      </c>
      <c r="I369">
        <v>11</v>
      </c>
      <c r="J369">
        <f>IF(I369="",0,I369)</f>
        <v>11</v>
      </c>
      <c r="K369">
        <v>2</v>
      </c>
      <c r="L369">
        <f>I369-K369</f>
        <v>9</v>
      </c>
      <c r="M369" t="str">
        <f>IF(I369&lt;100,"small",IF(I369&lt;500,"medium","large"))</f>
        <v>small</v>
      </c>
      <c r="N369">
        <f>IF(M369="small",1,0)</f>
        <v>1</v>
      </c>
      <c r="O369">
        <f>IF(N369="medium",1,0)</f>
        <v>0</v>
      </c>
      <c r="P369">
        <f>IF(O369="large",1,0)</f>
        <v>0</v>
      </c>
      <c r="Q369">
        <v>2013</v>
      </c>
      <c r="R369">
        <v>1</v>
      </c>
      <c r="S369" t="str">
        <f>IF(R369=1, "First-time", IF(R369&lt;=3, "Rising Star", IF(R369&lt;10, "Established", "Elites")))</f>
        <v>First-time</v>
      </c>
      <c r="T369">
        <f>IF(S369 = "First-time",1,0)</f>
        <v>1</v>
      </c>
      <c r="U369">
        <f>IF(S369 = "Rising Star",1,0)</f>
        <v>0</v>
      </c>
      <c r="V369">
        <f>IF(S369 = "Established",1,0)</f>
        <v>0</v>
      </c>
      <c r="W369">
        <f>IF(S369 = "Elites",1,0)</f>
        <v>0</v>
      </c>
      <c r="X369" t="s">
        <v>636</v>
      </c>
      <c r="Y369" t="str">
        <f>IF(X369="","-",TRIM(LEFT(X369,FIND(",",X369&amp;",")-1)))</f>
        <v>Indianapolis</v>
      </c>
      <c r="Z369" t="s">
        <v>637</v>
      </c>
      <c r="AA369" t="s">
        <v>16</v>
      </c>
    </row>
    <row r="370" spans="1:27" ht="14.4" x14ac:dyDescent="0.3">
      <c r="A370">
        <v>368</v>
      </c>
      <c r="B370" t="s">
        <v>4271</v>
      </c>
      <c r="C370" t="s">
        <v>4272</v>
      </c>
      <c r="D370" t="s">
        <v>4273</v>
      </c>
      <c r="E370" t="s">
        <v>1405</v>
      </c>
      <c r="F370" s="5">
        <f>_xlfn.TEXTBEFORE(E370, " ") * 1000000</f>
        <v>2600000</v>
      </c>
      <c r="G370">
        <v>1240.5595000000001</v>
      </c>
      <c r="H370" t="s">
        <v>472</v>
      </c>
      <c r="I370">
        <v>19</v>
      </c>
      <c r="J370">
        <f>IF(I370="",0,I370)</f>
        <v>19</v>
      </c>
      <c r="K370">
        <v>3</v>
      </c>
      <c r="L370">
        <f>I370-K370</f>
        <v>16</v>
      </c>
      <c r="M370" t="str">
        <f>IF(I370&lt;100,"small",IF(I370&lt;500,"medium","large"))</f>
        <v>small</v>
      </c>
      <c r="N370">
        <f>IF(M370="small",1,0)</f>
        <v>1</v>
      </c>
      <c r="O370">
        <f>IF(N370="medium",1,0)</f>
        <v>0</v>
      </c>
      <c r="P370">
        <f>IF(O370="large",1,0)</f>
        <v>0</v>
      </c>
      <c r="Q370">
        <v>2002</v>
      </c>
      <c r="R370">
        <v>2</v>
      </c>
      <c r="S370" t="str">
        <f>IF(R370=1, "First-time", IF(R370&lt;=3, "Rising Star", IF(R370&lt;10, "Established", "Elites")))</f>
        <v>Rising Star</v>
      </c>
      <c r="T370">
        <f>IF(S370 = "First-time",1,0)</f>
        <v>0</v>
      </c>
      <c r="U370">
        <f>IF(S370 = "Rising Star",1,0)</f>
        <v>1</v>
      </c>
      <c r="V370">
        <f>IF(S370 = "Established",1,0)</f>
        <v>0</v>
      </c>
      <c r="W370">
        <f>IF(S370 = "Elites",1,0)</f>
        <v>0</v>
      </c>
      <c r="X370" t="s">
        <v>427</v>
      </c>
      <c r="Y370" t="str">
        <f>IF(X370="","-",TRIM(LEFT(X370,FIND(",",X370&amp;",")-1)))</f>
        <v>Washington</v>
      </c>
      <c r="Z370" t="s">
        <v>1407</v>
      </c>
      <c r="AA370" t="s">
        <v>47</v>
      </c>
    </row>
    <row r="371" spans="1:27" ht="14.4" x14ac:dyDescent="0.3">
      <c r="A371">
        <v>369</v>
      </c>
      <c r="B371" t="s">
        <v>14320</v>
      </c>
      <c r="C371" t="s">
        <v>14321</v>
      </c>
      <c r="D371" t="s">
        <v>14322</v>
      </c>
      <c r="E371" t="s">
        <v>4800</v>
      </c>
      <c r="F371" s="5">
        <f>_xlfn.TEXTBEFORE(E371, " ") * 1000000</f>
        <v>3100000</v>
      </c>
      <c r="G371">
        <v>1240.3105</v>
      </c>
      <c r="H371" t="s">
        <v>779</v>
      </c>
      <c r="I371">
        <v>85</v>
      </c>
      <c r="J371">
        <f>IF(I371="",0,I371)</f>
        <v>85</v>
      </c>
      <c r="K371">
        <v>20</v>
      </c>
      <c r="L371">
        <f>I371-K371</f>
        <v>65</v>
      </c>
      <c r="M371" t="str">
        <f>IF(I371&lt;100,"small",IF(I371&lt;500,"medium","large"))</f>
        <v>small</v>
      </c>
      <c r="N371">
        <f>IF(M371="small",1,0)</f>
        <v>1</v>
      </c>
      <c r="O371">
        <f>IF(N371="medium",1,0)</f>
        <v>0</v>
      </c>
      <c r="P371">
        <f>IF(O371="large",1,0)</f>
        <v>0</v>
      </c>
      <c r="Q371">
        <v>2013</v>
      </c>
      <c r="R371">
        <v>1</v>
      </c>
      <c r="S371" t="str">
        <f>IF(R371=1, "First-time", IF(R371&lt;=3, "Rising Star", IF(R371&lt;10, "Established", "Elites")))</f>
        <v>First-time</v>
      </c>
      <c r="T371">
        <f>IF(S371 = "First-time",1,0)</f>
        <v>1</v>
      </c>
      <c r="U371">
        <f>IF(S371 = "Rising Star",1,0)</f>
        <v>0</v>
      </c>
      <c r="V371">
        <f>IF(S371 = "Established",1,0)</f>
        <v>0</v>
      </c>
      <c r="W371">
        <f>IF(S371 = "Elites",1,0)</f>
        <v>0</v>
      </c>
      <c r="X371" t="s">
        <v>260</v>
      </c>
      <c r="Y371" t="str">
        <f>IF(X371="","-",TRIM(LEFT(X371,FIND(",",X371&amp;",")-1)))</f>
        <v>Seattle</v>
      </c>
      <c r="Z371" t="s">
        <v>260</v>
      </c>
      <c r="AA371" t="s">
        <v>49</v>
      </c>
    </row>
    <row r="372" spans="1:27" ht="14.4" x14ac:dyDescent="0.3">
      <c r="A372">
        <v>370</v>
      </c>
      <c r="B372" t="s">
        <v>15891</v>
      </c>
      <c r="C372" t="s">
        <v>15892</v>
      </c>
      <c r="D372" t="s">
        <v>15893</v>
      </c>
      <c r="E372" t="s">
        <v>2898</v>
      </c>
      <c r="F372" s="5">
        <f>_xlfn.TEXTBEFORE(E372, " ") * 1000000</f>
        <v>4700000</v>
      </c>
      <c r="G372">
        <v>1237.9323999999999</v>
      </c>
      <c r="H372" t="s">
        <v>472</v>
      </c>
      <c r="I372">
        <v>30</v>
      </c>
      <c r="J372">
        <f>IF(I372="",0,I372)</f>
        <v>30</v>
      </c>
      <c r="K372">
        <v>3</v>
      </c>
      <c r="L372">
        <f>I372-K372</f>
        <v>27</v>
      </c>
      <c r="M372" t="str">
        <f>IF(I372&lt;100,"small",IF(I372&lt;500,"medium","large"))</f>
        <v>small</v>
      </c>
      <c r="N372">
        <f>IF(M372="small",1,0)</f>
        <v>1</v>
      </c>
      <c r="O372">
        <f>IF(N372="medium",1,0)</f>
        <v>0</v>
      </c>
      <c r="P372">
        <f>IF(O372="large",1,0)</f>
        <v>0</v>
      </c>
      <c r="Q372">
        <v>2014</v>
      </c>
      <c r="R372">
        <v>1</v>
      </c>
      <c r="S372" t="str">
        <f>IF(R372=1, "First-time", IF(R372&lt;=3, "Rising Star", IF(R372&lt;10, "Established", "Elites")))</f>
        <v>First-time</v>
      </c>
      <c r="T372">
        <f>IF(S372 = "First-time",1,0)</f>
        <v>1</v>
      </c>
      <c r="U372">
        <f>IF(S372 = "Rising Star",1,0)</f>
        <v>0</v>
      </c>
      <c r="V372">
        <f>IF(S372 = "Established",1,0)</f>
        <v>0</v>
      </c>
      <c r="W372">
        <f>IF(S372 = "Elites",1,0)</f>
        <v>0</v>
      </c>
      <c r="X372" t="s">
        <v>232</v>
      </c>
      <c r="Y372" t="str">
        <f>IF(X372="","-",TRIM(LEFT(X372,FIND(",",X372&amp;",")-1)))</f>
        <v>Houston</v>
      </c>
      <c r="Z372" t="s">
        <v>232</v>
      </c>
      <c r="AA372" t="s">
        <v>45</v>
      </c>
    </row>
    <row r="373" spans="1:27" ht="14.4" x14ac:dyDescent="0.3">
      <c r="A373">
        <v>371</v>
      </c>
      <c r="B373" t="s">
        <v>17325</v>
      </c>
      <c r="C373" t="s">
        <v>17326</v>
      </c>
      <c r="D373" t="s">
        <v>17327</v>
      </c>
      <c r="E373" t="s">
        <v>2766</v>
      </c>
      <c r="F373" s="5">
        <f>_xlfn.TEXTBEFORE(E373, " ") * 1000000</f>
        <v>2700000</v>
      </c>
      <c r="G373">
        <v>1232.4509</v>
      </c>
      <c r="H373" t="s">
        <v>160</v>
      </c>
      <c r="I373">
        <v>6</v>
      </c>
      <c r="J373">
        <f>IF(I373="",0,I373)</f>
        <v>6</v>
      </c>
      <c r="K373">
        <v>3</v>
      </c>
      <c r="L373">
        <f>I373-K373</f>
        <v>3</v>
      </c>
      <c r="M373" t="str">
        <f>IF(I373&lt;100,"small",IF(I373&lt;500,"medium","large"))</f>
        <v>small</v>
      </c>
      <c r="N373">
        <f>IF(M373="small",1,0)</f>
        <v>1</v>
      </c>
      <c r="O373">
        <f>IF(N373="medium",1,0)</f>
        <v>0</v>
      </c>
      <c r="P373">
        <f>IF(O373="large",1,0)</f>
        <v>0</v>
      </c>
      <c r="Q373">
        <v>2015</v>
      </c>
      <c r="R373">
        <v>1</v>
      </c>
      <c r="S373" t="str">
        <f>IF(R373=1, "First-time", IF(R373&lt;=3, "Rising Star", IF(R373&lt;10, "Established", "Elites")))</f>
        <v>First-time</v>
      </c>
      <c r="T373">
        <f>IF(S373 = "First-time",1,0)</f>
        <v>1</v>
      </c>
      <c r="U373">
        <f>IF(S373 = "Rising Star",1,0)</f>
        <v>0</v>
      </c>
      <c r="V373">
        <f>IF(S373 = "Established",1,0)</f>
        <v>0</v>
      </c>
      <c r="W373">
        <f>IF(S373 = "Elites",1,0)</f>
        <v>0</v>
      </c>
      <c r="X373" t="s">
        <v>1744</v>
      </c>
      <c r="Y373" t="str">
        <f>IF(X373="","-",TRIM(LEFT(X373,FIND(",",X373&amp;",")-1)))</f>
        <v>Charleston</v>
      </c>
      <c r="Z373" t="s">
        <v>7454</v>
      </c>
      <c r="AA373" t="s">
        <v>42</v>
      </c>
    </row>
    <row r="374" spans="1:27" ht="14.4" x14ac:dyDescent="0.3">
      <c r="A374">
        <v>372</v>
      </c>
      <c r="B374" t="s">
        <v>2069</v>
      </c>
      <c r="C374" t="s">
        <v>2070</v>
      </c>
      <c r="D374" t="s">
        <v>2071</v>
      </c>
      <c r="E374" t="s">
        <v>2072</v>
      </c>
      <c r="F374" s="5">
        <f>_xlfn.TEXTBEFORE(E374, " ") * 1000000</f>
        <v>6400000</v>
      </c>
      <c r="G374">
        <v>1231.4356</v>
      </c>
      <c r="H374" t="s">
        <v>353</v>
      </c>
      <c r="I374">
        <v>10</v>
      </c>
      <c r="J374">
        <f>IF(I374="",0,I374)</f>
        <v>10</v>
      </c>
      <c r="K374">
        <v>3</v>
      </c>
      <c r="L374">
        <f>I374-K374</f>
        <v>7</v>
      </c>
      <c r="M374" t="str">
        <f>IF(I374&lt;100,"small",IF(I374&lt;500,"medium","large"))</f>
        <v>small</v>
      </c>
      <c r="N374">
        <f>IF(M374="small",1,0)</f>
        <v>1</v>
      </c>
      <c r="O374">
        <f>IF(N374="medium",1,0)</f>
        <v>0</v>
      </c>
      <c r="P374">
        <f>IF(O374="large",1,0)</f>
        <v>0</v>
      </c>
      <c r="Q374">
        <v>1994</v>
      </c>
      <c r="R374">
        <v>1</v>
      </c>
      <c r="S374" t="str">
        <f>IF(R374=1, "First-time", IF(R374&lt;=3, "Rising Star", IF(R374&lt;10, "Established", "Elites")))</f>
        <v>First-time</v>
      </c>
      <c r="T374">
        <f>IF(S374 = "First-time",1,0)</f>
        <v>1</v>
      </c>
      <c r="U374">
        <f>IF(S374 = "Rising Star",1,0)</f>
        <v>0</v>
      </c>
      <c r="V374">
        <f>IF(S374 = "Established",1,0)</f>
        <v>0</v>
      </c>
      <c r="W374">
        <f>IF(S374 = "Elites",1,0)</f>
        <v>0</v>
      </c>
      <c r="X374" t="s">
        <v>1206</v>
      </c>
      <c r="Y374" t="str">
        <f>IF(X374="","-",TRIM(LEFT(X374,FIND(",",X374&amp;",")-1)))</f>
        <v>Tampa</v>
      </c>
      <c r="Z374" t="s">
        <v>2073</v>
      </c>
      <c r="AA374" t="s">
        <v>10</v>
      </c>
    </row>
    <row r="375" spans="1:27" ht="14.4" x14ac:dyDescent="0.3">
      <c r="A375">
        <v>373</v>
      </c>
      <c r="B375" t="s">
        <v>6007</v>
      </c>
      <c r="C375" t="s">
        <v>6008</v>
      </c>
      <c r="D375" t="s">
        <v>6009</v>
      </c>
      <c r="E375" t="s">
        <v>184</v>
      </c>
      <c r="F375" s="5">
        <f>_xlfn.TEXTBEFORE(E375, " ") * 1000000</f>
        <v>21700000</v>
      </c>
      <c r="G375">
        <v>1228.9271000000001</v>
      </c>
      <c r="H375" t="s">
        <v>751</v>
      </c>
      <c r="I375">
        <v>134</v>
      </c>
      <c r="J375">
        <f>IF(I375="",0,I375)</f>
        <v>134</v>
      </c>
      <c r="K375">
        <v>13</v>
      </c>
      <c r="L375">
        <f>I375-K375</f>
        <v>121</v>
      </c>
      <c r="M375" t="str">
        <f>IF(I375&lt;100,"small",IF(I375&lt;500,"medium","large"))</f>
        <v>medium</v>
      </c>
      <c r="N375">
        <f>IF(M375="small",1,0)</f>
        <v>0</v>
      </c>
      <c r="O375">
        <f>IF(N375="medium",1,0)</f>
        <v>0</v>
      </c>
      <c r="P375">
        <f>IF(O375="large",1,0)</f>
        <v>0</v>
      </c>
      <c r="Q375">
        <v>2005</v>
      </c>
      <c r="R375">
        <v>2</v>
      </c>
      <c r="S375" t="str">
        <f>IF(R375=1, "First-time", IF(R375&lt;=3, "Rising Star", IF(R375&lt;10, "Established", "Elites")))</f>
        <v>Rising Star</v>
      </c>
      <c r="T375">
        <f>IF(S375 = "First-time",1,0)</f>
        <v>0</v>
      </c>
      <c r="U375">
        <f>IF(S375 = "Rising Star",1,0)</f>
        <v>1</v>
      </c>
      <c r="V375">
        <f>IF(S375 = "Established",1,0)</f>
        <v>0</v>
      </c>
      <c r="W375">
        <f>IF(S375 = "Elites",1,0)</f>
        <v>0</v>
      </c>
      <c r="X375" t="s">
        <v>427</v>
      </c>
      <c r="Y375" t="str">
        <f>IF(X375="","-",TRIM(LEFT(X375,FIND(",",X375&amp;",")-1)))</f>
        <v>Washington</v>
      </c>
      <c r="Z375" t="s">
        <v>1407</v>
      </c>
      <c r="AA375" t="s">
        <v>47</v>
      </c>
    </row>
    <row r="376" spans="1:27" ht="14.4" x14ac:dyDescent="0.3">
      <c r="A376">
        <v>374</v>
      </c>
      <c r="B376" t="s">
        <v>16158</v>
      </c>
      <c r="C376" t="s">
        <v>16159</v>
      </c>
      <c r="D376" t="s">
        <v>16160</v>
      </c>
      <c r="E376" t="s">
        <v>4251</v>
      </c>
      <c r="F376" s="5">
        <f>_xlfn.TEXTBEFORE(E376, " ") * 1000000</f>
        <v>3400000</v>
      </c>
      <c r="G376">
        <v>1226.6247000000001</v>
      </c>
      <c r="H376" t="s">
        <v>472</v>
      </c>
      <c r="I376">
        <v>121</v>
      </c>
      <c r="J376">
        <f>IF(I376="",0,I376)</f>
        <v>121</v>
      </c>
      <c r="K376">
        <v>16</v>
      </c>
      <c r="L376">
        <f>I376-K376</f>
        <v>105</v>
      </c>
      <c r="M376" t="str">
        <f>IF(I376&lt;100,"small",IF(I376&lt;500,"medium","large"))</f>
        <v>medium</v>
      </c>
      <c r="N376">
        <f>IF(M376="small",1,0)</f>
        <v>0</v>
      </c>
      <c r="O376">
        <f>IF(N376="medium",1,0)</f>
        <v>0</v>
      </c>
      <c r="P376">
        <f>IF(O376="large",1,0)</f>
        <v>0</v>
      </c>
      <c r="Q376">
        <v>2014</v>
      </c>
      <c r="R376">
        <v>1</v>
      </c>
      <c r="S376" t="str">
        <f>IF(R376=1, "First-time", IF(R376&lt;=3, "Rising Star", IF(R376&lt;10, "Established", "Elites")))</f>
        <v>First-time</v>
      </c>
      <c r="T376">
        <f>IF(S376 = "First-time",1,0)</f>
        <v>1</v>
      </c>
      <c r="U376">
        <f>IF(S376 = "Rising Star",1,0)</f>
        <v>0</v>
      </c>
      <c r="V376">
        <f>IF(S376 = "Established",1,0)</f>
        <v>0</v>
      </c>
      <c r="W376">
        <f>IF(S376 = "Elites",1,0)</f>
        <v>0</v>
      </c>
      <c r="X376" t="s">
        <v>86</v>
      </c>
      <c r="Y376" t="str">
        <f>IF(X376="","-",TRIM(LEFT(X376,FIND(",",X376&amp;",")-1)))</f>
        <v>New York City</v>
      </c>
      <c r="Z376" t="s">
        <v>543</v>
      </c>
      <c r="AA376" t="s">
        <v>35</v>
      </c>
    </row>
    <row r="377" spans="1:27" ht="14.4" x14ac:dyDescent="0.3">
      <c r="A377">
        <v>375</v>
      </c>
      <c r="B377" t="s">
        <v>12316</v>
      </c>
      <c r="C377" t="s">
        <v>12317</v>
      </c>
      <c r="D377" t="s">
        <v>12318</v>
      </c>
      <c r="E377" t="s">
        <v>1466</v>
      </c>
      <c r="F377" s="5">
        <f>_xlfn.TEXTBEFORE(E377, " ") * 1000000</f>
        <v>4000000</v>
      </c>
      <c r="G377">
        <v>1226.2361000000001</v>
      </c>
      <c r="H377" t="s">
        <v>353</v>
      </c>
      <c r="I377">
        <v>24</v>
      </c>
      <c r="J377">
        <f>IF(I377="",0,I377)</f>
        <v>24</v>
      </c>
      <c r="K377">
        <v>12</v>
      </c>
      <c r="L377">
        <f>I377-K377</f>
        <v>12</v>
      </c>
      <c r="M377" t="str">
        <f>IF(I377&lt;100,"small",IF(I377&lt;500,"medium","large"))</f>
        <v>small</v>
      </c>
      <c r="N377">
        <f>IF(M377="small",1,0)</f>
        <v>1</v>
      </c>
      <c r="O377">
        <f>IF(N377="medium",1,0)</f>
        <v>0</v>
      </c>
      <c r="P377">
        <f>IF(O377="large",1,0)</f>
        <v>0</v>
      </c>
      <c r="Q377">
        <v>2011</v>
      </c>
      <c r="R377">
        <v>2</v>
      </c>
      <c r="S377" t="str">
        <f>IF(R377=1, "First-time", IF(R377&lt;=3, "Rising Star", IF(R377&lt;10, "Established", "Elites")))</f>
        <v>Rising Star</v>
      </c>
      <c r="T377">
        <f>IF(S377 = "First-time",1,0)</f>
        <v>0</v>
      </c>
      <c r="U377">
        <f>IF(S377 = "Rising Star",1,0)</f>
        <v>1</v>
      </c>
      <c r="V377">
        <f>IF(S377 = "Established",1,0)</f>
        <v>0</v>
      </c>
      <c r="W377">
        <f>IF(S377 = "Elites",1,0)</f>
        <v>0</v>
      </c>
      <c r="X377" t="s">
        <v>271</v>
      </c>
      <c r="Y377" t="str">
        <f>IF(X377="","-",TRIM(LEFT(X377,FIND(",",X377&amp;",")-1)))</f>
        <v>Chicago</v>
      </c>
      <c r="Z377" t="s">
        <v>271</v>
      </c>
      <c r="AA377" t="s">
        <v>15</v>
      </c>
    </row>
    <row r="378" spans="1:27" ht="14.4" x14ac:dyDescent="0.3">
      <c r="A378">
        <v>376</v>
      </c>
      <c r="B378" t="s">
        <v>15272</v>
      </c>
      <c r="C378" t="s">
        <v>15273</v>
      </c>
      <c r="D378" t="s">
        <v>15274</v>
      </c>
      <c r="E378" t="s">
        <v>15275</v>
      </c>
      <c r="F378" s="5">
        <f>_xlfn.TEXTBEFORE(E378, " ") * 1000000</f>
        <v>137200000</v>
      </c>
      <c r="G378">
        <v>1225.5509</v>
      </c>
      <c r="H378" t="s">
        <v>174</v>
      </c>
      <c r="I378">
        <v>90</v>
      </c>
      <c r="J378">
        <f>IF(I378="",0,I378)</f>
        <v>90</v>
      </c>
      <c r="K378">
        <v>8</v>
      </c>
      <c r="L378">
        <f>I378-K378</f>
        <v>82</v>
      </c>
      <c r="M378" t="str">
        <f>IF(I378&lt;100,"small",IF(I378&lt;500,"medium","large"))</f>
        <v>small</v>
      </c>
      <c r="N378">
        <f>IF(M378="small",1,0)</f>
        <v>1</v>
      </c>
      <c r="O378">
        <f>IF(N378="medium",1,0)</f>
        <v>0</v>
      </c>
      <c r="P378">
        <f>IF(O378="large",1,0)</f>
        <v>0</v>
      </c>
      <c r="Q378">
        <v>2013</v>
      </c>
      <c r="R378">
        <v>2</v>
      </c>
      <c r="S378" t="str">
        <f>IF(R378=1, "First-time", IF(R378&lt;=3, "Rising Star", IF(R378&lt;10, "Established", "Elites")))</f>
        <v>Rising Star</v>
      </c>
      <c r="T378">
        <f>IF(S378 = "First-time",1,0)</f>
        <v>0</v>
      </c>
      <c r="U378">
        <f>IF(S378 = "Rising Star",1,0)</f>
        <v>1</v>
      </c>
      <c r="V378">
        <f>IF(S378 = "Established",1,0)</f>
        <v>0</v>
      </c>
      <c r="W378">
        <f>IF(S378 = "Elites",1,0)</f>
        <v>0</v>
      </c>
      <c r="X378" t="s">
        <v>689</v>
      </c>
      <c r="Y378" t="str">
        <f>IF(X378="","-",TRIM(LEFT(X378,FIND(",",X378&amp;",")-1)))</f>
        <v>Miami</v>
      </c>
      <c r="Z378" t="s">
        <v>1487</v>
      </c>
      <c r="AA378" t="s">
        <v>10</v>
      </c>
    </row>
    <row r="379" spans="1:27" ht="14.4" x14ac:dyDescent="0.3">
      <c r="A379">
        <v>377</v>
      </c>
      <c r="B379" t="s">
        <v>17153</v>
      </c>
      <c r="C379" t="s">
        <v>17154</v>
      </c>
      <c r="D379" t="s">
        <v>17155</v>
      </c>
      <c r="E379" t="s">
        <v>1391</v>
      </c>
      <c r="F379" s="5">
        <f>_xlfn.TEXTBEFORE(E379, " ") * 1000000</f>
        <v>3800000</v>
      </c>
      <c r="G379">
        <v>1220.8083999999999</v>
      </c>
      <c r="H379" t="s">
        <v>160</v>
      </c>
      <c r="I379">
        <v>6</v>
      </c>
      <c r="J379">
        <f>IF(I379="",0,I379)</f>
        <v>6</v>
      </c>
      <c r="K379">
        <v>1</v>
      </c>
      <c r="L379">
        <f>I379-K379</f>
        <v>5</v>
      </c>
      <c r="M379" t="str">
        <f>IF(I379&lt;100,"small",IF(I379&lt;500,"medium","large"))</f>
        <v>small</v>
      </c>
      <c r="N379">
        <f>IF(M379="small",1,0)</f>
        <v>1</v>
      </c>
      <c r="O379">
        <f>IF(N379="medium",1,0)</f>
        <v>0</v>
      </c>
      <c r="P379">
        <f>IF(O379="large",1,0)</f>
        <v>0</v>
      </c>
      <c r="Q379">
        <v>2014</v>
      </c>
      <c r="R379">
        <v>1</v>
      </c>
      <c r="S379" t="str">
        <f>IF(R379=1, "First-time", IF(R379&lt;=3, "Rising Star", IF(R379&lt;10, "Established", "Elites")))</f>
        <v>First-time</v>
      </c>
      <c r="T379">
        <f>IF(S379 = "First-time",1,0)</f>
        <v>1</v>
      </c>
      <c r="U379">
        <f>IF(S379 = "Rising Star",1,0)</f>
        <v>0</v>
      </c>
      <c r="V379">
        <f>IF(S379 = "Established",1,0)</f>
        <v>0</v>
      </c>
      <c r="W379">
        <f>IF(S379 = "Elites",1,0)</f>
        <v>0</v>
      </c>
      <c r="X379" t="s">
        <v>272</v>
      </c>
      <c r="Y379" t="str">
        <f>IF(X379="","-",TRIM(LEFT(X379,FIND(",",X379&amp;",")-1)))</f>
        <v>Phoenix</v>
      </c>
      <c r="Z379" t="s">
        <v>1615</v>
      </c>
      <c r="AA379" t="s">
        <v>4</v>
      </c>
    </row>
    <row r="380" spans="1:27" ht="14.4" x14ac:dyDescent="0.3">
      <c r="A380">
        <v>378</v>
      </c>
      <c r="B380" t="s">
        <v>8670</v>
      </c>
      <c r="C380" t="s">
        <v>8671</v>
      </c>
      <c r="D380" t="s">
        <v>8672</v>
      </c>
      <c r="E380" t="s">
        <v>2978</v>
      </c>
      <c r="F380" s="5">
        <f>_xlfn.TEXTBEFORE(E380, " ") * 1000000</f>
        <v>31400000</v>
      </c>
      <c r="G380">
        <v>1220.194</v>
      </c>
      <c r="H380" t="s">
        <v>472</v>
      </c>
      <c r="I380">
        <v>131</v>
      </c>
      <c r="J380">
        <f>IF(I380="",0,I380)</f>
        <v>131</v>
      </c>
      <c r="K380">
        <v>12</v>
      </c>
      <c r="L380">
        <f>I380-K380</f>
        <v>119</v>
      </c>
      <c r="M380" t="str">
        <f>IF(I380&lt;100,"small",IF(I380&lt;500,"medium","large"))</f>
        <v>medium</v>
      </c>
      <c r="N380">
        <f>IF(M380="small",1,0)</f>
        <v>0</v>
      </c>
      <c r="O380">
        <f>IF(N380="medium",1,0)</f>
        <v>0</v>
      </c>
      <c r="P380">
        <f>IF(O380="large",1,0)</f>
        <v>0</v>
      </c>
      <c r="Q380">
        <v>2008</v>
      </c>
      <c r="R380">
        <v>1</v>
      </c>
      <c r="S380" t="str">
        <f>IF(R380=1, "First-time", IF(R380&lt;=3, "Rising Star", IF(R380&lt;10, "Established", "Elites")))</f>
        <v>First-time</v>
      </c>
      <c r="T380">
        <f>IF(S380 = "First-time",1,0)</f>
        <v>1</v>
      </c>
      <c r="U380">
        <f>IF(S380 = "Rising Star",1,0)</f>
        <v>0</v>
      </c>
      <c r="V380">
        <f>IF(S380 = "Established",1,0)</f>
        <v>0</v>
      </c>
      <c r="W380">
        <f>IF(S380 = "Elites",1,0)</f>
        <v>0</v>
      </c>
      <c r="X380" t="s">
        <v>427</v>
      </c>
      <c r="Y380" t="str">
        <f>IF(X380="","-",TRIM(LEFT(X380,FIND(",",X380&amp;",")-1)))</f>
        <v>Washington</v>
      </c>
      <c r="Z380" t="s">
        <v>8673</v>
      </c>
      <c r="AA380" t="s">
        <v>21</v>
      </c>
    </row>
    <row r="381" spans="1:27" ht="14.4" x14ac:dyDescent="0.3">
      <c r="A381">
        <v>379</v>
      </c>
      <c r="B381" t="s">
        <v>13655</v>
      </c>
      <c r="C381" t="s">
        <v>13656</v>
      </c>
      <c r="D381" t="s">
        <v>13657</v>
      </c>
      <c r="E381" t="s">
        <v>392</v>
      </c>
      <c r="F381" s="5">
        <f>_xlfn.TEXTBEFORE(E381, " ") * 1000000</f>
        <v>2000000</v>
      </c>
      <c r="G381">
        <v>1216.3501000000001</v>
      </c>
      <c r="H381" t="s">
        <v>779</v>
      </c>
      <c r="I381">
        <v>45</v>
      </c>
      <c r="J381">
        <f>IF(I381="",0,I381)</f>
        <v>45</v>
      </c>
      <c r="K381">
        <v>12</v>
      </c>
      <c r="L381">
        <f>I381-K381</f>
        <v>33</v>
      </c>
      <c r="M381" t="str">
        <f>IF(I381&lt;100,"small",IF(I381&lt;500,"medium","large"))</f>
        <v>small</v>
      </c>
      <c r="N381">
        <f>IF(M381="small",1,0)</f>
        <v>1</v>
      </c>
      <c r="O381">
        <f>IF(N381="medium",1,0)</f>
        <v>0</v>
      </c>
      <c r="P381">
        <f>IF(O381="large",1,0)</f>
        <v>0</v>
      </c>
      <c r="Q381">
        <v>2012</v>
      </c>
      <c r="R381">
        <v>1</v>
      </c>
      <c r="S381" t="str">
        <f>IF(R381=1, "First-time", IF(R381&lt;=3, "Rising Star", IF(R381&lt;10, "Established", "Elites")))</f>
        <v>First-time</v>
      </c>
      <c r="T381">
        <f>IF(S381 = "First-time",1,0)</f>
        <v>1</v>
      </c>
      <c r="U381">
        <f>IF(S381 = "Rising Star",1,0)</f>
        <v>0</v>
      </c>
      <c r="V381">
        <f>IF(S381 = "Established",1,0)</f>
        <v>0</v>
      </c>
      <c r="W381">
        <f>IF(S381 = "Elites",1,0)</f>
        <v>0</v>
      </c>
      <c r="X381" t="s">
        <v>168</v>
      </c>
      <c r="Y381" t="str">
        <f>IF(X381="","-",TRIM(LEFT(X381,FIND(",",X381&amp;",")-1)))</f>
        <v>Kansas City</v>
      </c>
      <c r="Z381" t="s">
        <v>13658</v>
      </c>
      <c r="AA381" t="s">
        <v>17</v>
      </c>
    </row>
    <row r="382" spans="1:27" ht="14.4" x14ac:dyDescent="0.3">
      <c r="A382">
        <v>380</v>
      </c>
      <c r="B382" t="s">
        <v>13998</v>
      </c>
      <c r="C382" t="s">
        <v>13999</v>
      </c>
      <c r="D382" t="s">
        <v>14000</v>
      </c>
      <c r="E382" t="s">
        <v>3106</v>
      </c>
      <c r="F382" s="5">
        <f>_xlfn.TEXTBEFORE(E382, " ") * 1000000</f>
        <v>21600000</v>
      </c>
      <c r="G382">
        <v>1210.2204999999999</v>
      </c>
      <c r="H382" t="s">
        <v>779</v>
      </c>
      <c r="I382">
        <v>75</v>
      </c>
      <c r="J382">
        <f>IF(I382="",0,I382)</f>
        <v>75</v>
      </c>
      <c r="K382">
        <v>12</v>
      </c>
      <c r="L382">
        <f>I382-K382</f>
        <v>63</v>
      </c>
      <c r="M382" t="str">
        <f>IF(I382&lt;100,"small",IF(I382&lt;500,"medium","large"))</f>
        <v>small</v>
      </c>
      <c r="N382">
        <f>IF(M382="small",1,0)</f>
        <v>1</v>
      </c>
      <c r="O382">
        <f>IF(N382="medium",1,0)</f>
        <v>0</v>
      </c>
      <c r="P382">
        <f>IF(O382="large",1,0)</f>
        <v>0</v>
      </c>
      <c r="Q382">
        <v>2012</v>
      </c>
      <c r="R382">
        <v>1</v>
      </c>
      <c r="S382" t="str">
        <f>IF(R382=1, "First-time", IF(R382&lt;=3, "Rising Star", IF(R382&lt;10, "Established", "Elites")))</f>
        <v>First-time</v>
      </c>
      <c r="T382">
        <f>IF(S382 = "First-time",1,0)</f>
        <v>1</v>
      </c>
      <c r="U382">
        <f>IF(S382 = "Rising Star",1,0)</f>
        <v>0</v>
      </c>
      <c r="V382">
        <f>IF(S382 = "Established",1,0)</f>
        <v>0</v>
      </c>
      <c r="W382">
        <f>IF(S382 = "Elites",1,0)</f>
        <v>0</v>
      </c>
      <c r="X382" t="s">
        <v>342</v>
      </c>
      <c r="Y382" t="str">
        <f>IF(X382="","-",TRIM(LEFT(X382,FIND(",",X382&amp;",")-1)))</f>
        <v>San Diego</v>
      </c>
      <c r="Z382" t="s">
        <v>342</v>
      </c>
      <c r="AA382" t="s">
        <v>5</v>
      </c>
    </row>
    <row r="383" spans="1:27" ht="14.4" x14ac:dyDescent="0.3">
      <c r="A383">
        <v>381</v>
      </c>
      <c r="B383" t="s">
        <v>17244</v>
      </c>
      <c r="C383" t="s">
        <v>17245</v>
      </c>
      <c r="D383" t="s">
        <v>17246</v>
      </c>
      <c r="E383" t="s">
        <v>1971</v>
      </c>
      <c r="F383" s="5">
        <f>_xlfn.TEXTBEFORE(E383, " ") * 1000000</f>
        <v>7000000</v>
      </c>
      <c r="G383">
        <v>1203.7642000000001</v>
      </c>
      <c r="H383" t="s">
        <v>353</v>
      </c>
      <c r="I383">
        <v>84</v>
      </c>
      <c r="J383">
        <f>IF(I383="",0,I383)</f>
        <v>84</v>
      </c>
      <c r="K383">
        <v>14</v>
      </c>
      <c r="L383">
        <f>I383-K383</f>
        <v>70</v>
      </c>
      <c r="M383" t="str">
        <f>IF(I383&lt;100,"small",IF(I383&lt;500,"medium","large"))</f>
        <v>small</v>
      </c>
      <c r="N383">
        <f>IF(M383="small",1,0)</f>
        <v>1</v>
      </c>
      <c r="O383">
        <f>IF(N383="medium",1,0)</f>
        <v>0</v>
      </c>
      <c r="P383">
        <f>IF(O383="large",1,0)</f>
        <v>0</v>
      </c>
      <c r="Q383">
        <v>2015</v>
      </c>
      <c r="R383">
        <v>1</v>
      </c>
      <c r="S383" t="str">
        <f>IF(R383=1, "First-time", IF(R383&lt;=3, "Rising Star", IF(R383&lt;10, "Established", "Elites")))</f>
        <v>First-time</v>
      </c>
      <c r="T383">
        <f>IF(S383 = "First-time",1,0)</f>
        <v>1</v>
      </c>
      <c r="U383">
        <f>IF(S383 = "Rising Star",1,0)</f>
        <v>0</v>
      </c>
      <c r="V383">
        <f>IF(S383 = "Established",1,0)</f>
        <v>0</v>
      </c>
      <c r="W383">
        <f>IF(S383 = "Elites",1,0)</f>
        <v>0</v>
      </c>
      <c r="X383" t="s">
        <v>3805</v>
      </c>
      <c r="Y383" t="str">
        <f>IF(X383="","-",TRIM(LEFT(X383,FIND(",",X383&amp;",")-1)))</f>
        <v>Provo-Orem</v>
      </c>
      <c r="Z383" t="s">
        <v>6692</v>
      </c>
      <c r="AA383" t="s">
        <v>46</v>
      </c>
    </row>
    <row r="384" spans="1:27" ht="14.4" x14ac:dyDescent="0.3">
      <c r="A384">
        <v>382</v>
      </c>
      <c r="B384" t="s">
        <v>12003</v>
      </c>
      <c r="C384" t="s">
        <v>12004</v>
      </c>
      <c r="D384" t="s">
        <v>12005</v>
      </c>
      <c r="E384" t="s">
        <v>12006</v>
      </c>
      <c r="F384" s="5">
        <f>_xlfn.TEXTBEFORE(E384, " ") * 1000000</f>
        <v>30800000</v>
      </c>
      <c r="G384">
        <v>1202.6660999999999</v>
      </c>
      <c r="H384" t="s">
        <v>779</v>
      </c>
      <c r="I384">
        <v>41</v>
      </c>
      <c r="J384">
        <f>IF(I384="",0,I384)</f>
        <v>41</v>
      </c>
      <c r="K384">
        <v>28</v>
      </c>
      <c r="L384">
        <f>I384-K384</f>
        <v>13</v>
      </c>
      <c r="M384" t="str">
        <f>IF(I384&lt;100,"small",IF(I384&lt;500,"medium","large"))</f>
        <v>small</v>
      </c>
      <c r="N384">
        <f>IF(M384="small",1,0)</f>
        <v>1</v>
      </c>
      <c r="O384">
        <f>IF(N384="medium",1,0)</f>
        <v>0</v>
      </c>
      <c r="P384">
        <f>IF(O384="large",1,0)</f>
        <v>0</v>
      </c>
      <c r="Q384">
        <v>2011</v>
      </c>
      <c r="R384">
        <v>2</v>
      </c>
      <c r="S384" t="str">
        <f>IF(R384=1, "First-time", IF(R384&lt;=3, "Rising Star", IF(R384&lt;10, "Established", "Elites")))</f>
        <v>Rising Star</v>
      </c>
      <c r="T384">
        <f>IF(S384 = "First-time",1,0)</f>
        <v>0</v>
      </c>
      <c r="U384">
        <f>IF(S384 = "Rising Star",1,0)</f>
        <v>1</v>
      </c>
      <c r="V384">
        <f>IF(S384 = "Established",1,0)</f>
        <v>0</v>
      </c>
      <c r="W384">
        <f>IF(S384 = "Elites",1,0)</f>
        <v>0</v>
      </c>
      <c r="X384" t="s">
        <v>86</v>
      </c>
      <c r="Y384" t="str">
        <f>IF(X384="","-",TRIM(LEFT(X384,FIND(",",X384&amp;",")-1)))</f>
        <v>New York City</v>
      </c>
      <c r="Z384" t="s">
        <v>543</v>
      </c>
      <c r="AA384" t="s">
        <v>35</v>
      </c>
    </row>
    <row r="385" spans="1:27" ht="14.4" x14ac:dyDescent="0.3">
      <c r="A385">
        <v>383</v>
      </c>
      <c r="B385" t="s">
        <v>13188</v>
      </c>
      <c r="C385" t="s">
        <v>13189</v>
      </c>
      <c r="D385" t="s">
        <v>13190</v>
      </c>
      <c r="E385" t="s">
        <v>13191</v>
      </c>
      <c r="F385" s="5">
        <f>_xlfn.TEXTBEFORE(E385, " ") * 1000000</f>
        <v>255900000</v>
      </c>
      <c r="G385">
        <v>1200.9092000000001</v>
      </c>
      <c r="H385" t="s">
        <v>160</v>
      </c>
      <c r="I385">
        <v>56</v>
      </c>
      <c r="J385">
        <f>IF(I385="",0,I385)</f>
        <v>56</v>
      </c>
      <c r="K385">
        <v>10</v>
      </c>
      <c r="L385">
        <f>I385-K385</f>
        <v>46</v>
      </c>
      <c r="M385" t="str">
        <f>IF(I385&lt;100,"small",IF(I385&lt;500,"medium","large"))</f>
        <v>small</v>
      </c>
      <c r="N385">
        <f>IF(M385="small",1,0)</f>
        <v>1</v>
      </c>
      <c r="O385">
        <f>IF(N385="medium",1,0)</f>
        <v>0</v>
      </c>
      <c r="P385">
        <f>IF(O385="large",1,0)</f>
        <v>0</v>
      </c>
      <c r="Q385">
        <v>2012</v>
      </c>
      <c r="R385">
        <v>2</v>
      </c>
      <c r="S385" t="str">
        <f>IF(R385=1, "First-time", IF(R385&lt;=3, "Rising Star", IF(R385&lt;10, "Established", "Elites")))</f>
        <v>Rising Star</v>
      </c>
      <c r="T385">
        <f>IF(S385 = "First-time",1,0)</f>
        <v>0</v>
      </c>
      <c r="U385">
        <f>IF(S385 = "Rising Star",1,0)</f>
        <v>1</v>
      </c>
      <c r="V385">
        <f>IF(S385 = "Established",1,0)</f>
        <v>0</v>
      </c>
      <c r="W385">
        <f>IF(S385 = "Elites",1,0)</f>
        <v>0</v>
      </c>
      <c r="X385" t="s">
        <v>191</v>
      </c>
      <c r="Y385" t="str">
        <f>IF(X385="","-",TRIM(LEFT(X385,FIND(",",X385&amp;",")-1)))</f>
        <v>Philadelphia</v>
      </c>
      <c r="Z385" t="s">
        <v>13192</v>
      </c>
      <c r="AA385" t="s">
        <v>39</v>
      </c>
    </row>
    <row r="386" spans="1:27" ht="14.4" x14ac:dyDescent="0.3">
      <c r="A386">
        <v>384</v>
      </c>
      <c r="B386" t="s">
        <v>16699</v>
      </c>
      <c r="C386" t="s">
        <v>16700</v>
      </c>
      <c r="D386" t="s">
        <v>16701</v>
      </c>
      <c r="E386" t="s">
        <v>1933</v>
      </c>
      <c r="F386" s="5">
        <f>_xlfn.TEXTBEFORE(E386, " ") * 1000000</f>
        <v>6200000</v>
      </c>
      <c r="G386">
        <v>1197.5854999999999</v>
      </c>
      <c r="H386" t="s">
        <v>803</v>
      </c>
      <c r="I386">
        <v>21</v>
      </c>
      <c r="J386">
        <f>IF(I386="",0,I386)</f>
        <v>21</v>
      </c>
      <c r="K386">
        <v>2</v>
      </c>
      <c r="L386">
        <f>I386-K386</f>
        <v>19</v>
      </c>
      <c r="M386" t="str">
        <f>IF(I386&lt;100,"small",IF(I386&lt;500,"medium","large"))</f>
        <v>small</v>
      </c>
      <c r="N386">
        <f>IF(M386="small",1,0)</f>
        <v>1</v>
      </c>
      <c r="O386">
        <f>IF(N386="medium",1,0)</f>
        <v>0</v>
      </c>
      <c r="P386">
        <f>IF(O386="large",1,0)</f>
        <v>0</v>
      </c>
      <c r="Q386">
        <v>2014</v>
      </c>
      <c r="R386">
        <v>1</v>
      </c>
      <c r="S386" t="str">
        <f>IF(R386=1, "First-time", IF(R386&lt;=3, "Rising Star", IF(R386&lt;10, "Established", "Elites")))</f>
        <v>First-time</v>
      </c>
      <c r="T386">
        <f>IF(S386 = "First-time",1,0)</f>
        <v>1</v>
      </c>
      <c r="U386">
        <f>IF(S386 = "Rising Star",1,0)</f>
        <v>0</v>
      </c>
      <c r="V386">
        <f>IF(S386 = "Established",1,0)</f>
        <v>0</v>
      </c>
      <c r="W386">
        <f>IF(S386 = "Elites",1,0)</f>
        <v>0</v>
      </c>
      <c r="X386" t="s">
        <v>689</v>
      </c>
      <c r="Y386" t="str">
        <f>IF(X386="","-",TRIM(LEFT(X386,FIND(",",X386&amp;",")-1)))</f>
        <v>Miami</v>
      </c>
      <c r="Z386" t="s">
        <v>689</v>
      </c>
      <c r="AA386" t="s">
        <v>10</v>
      </c>
    </row>
    <row r="387" spans="1:27" ht="14.4" x14ac:dyDescent="0.3">
      <c r="A387">
        <v>385</v>
      </c>
      <c r="B387" t="s">
        <v>16814</v>
      </c>
      <c r="C387" t="s">
        <v>16815</v>
      </c>
      <c r="D387" t="s">
        <v>16816</v>
      </c>
      <c r="E387" t="s">
        <v>3928</v>
      </c>
      <c r="F387" s="5">
        <f>_xlfn.TEXTBEFORE(E387, " ") * 1000000</f>
        <v>12800000</v>
      </c>
      <c r="G387">
        <v>1192.4063000000001</v>
      </c>
      <c r="H387" t="s">
        <v>174</v>
      </c>
      <c r="I387">
        <v>90</v>
      </c>
      <c r="J387">
        <f>IF(I387="",0,I387)</f>
        <v>90</v>
      </c>
      <c r="K387">
        <v>19</v>
      </c>
      <c r="L387">
        <f>I387-K387</f>
        <v>71</v>
      </c>
      <c r="M387" t="str">
        <f>IF(I387&lt;100,"small",IF(I387&lt;500,"medium","large"))</f>
        <v>small</v>
      </c>
      <c r="N387">
        <f>IF(M387="small",1,0)</f>
        <v>1</v>
      </c>
      <c r="O387">
        <f>IF(N387="medium",1,0)</f>
        <v>0</v>
      </c>
      <c r="P387">
        <f>IF(O387="large",1,0)</f>
        <v>0</v>
      </c>
      <c r="Q387">
        <v>2014</v>
      </c>
      <c r="R387">
        <v>1</v>
      </c>
      <c r="S387" t="str">
        <f>IF(R387=1, "First-time", IF(R387&lt;=3, "Rising Star", IF(R387&lt;10, "Established", "Elites")))</f>
        <v>First-time</v>
      </c>
      <c r="T387">
        <f>IF(S387 = "First-time",1,0)</f>
        <v>1</v>
      </c>
      <c r="U387">
        <f>IF(S387 = "Rising Star",1,0)</f>
        <v>0</v>
      </c>
      <c r="V387">
        <f>IF(S387 = "Established",1,0)</f>
        <v>0</v>
      </c>
      <c r="W387">
        <f>IF(S387 = "Elites",1,0)</f>
        <v>0</v>
      </c>
      <c r="X387" t="s">
        <v>427</v>
      </c>
      <c r="Y387" t="str">
        <f>IF(X387="","-",TRIM(LEFT(X387,FIND(",",X387&amp;",")-1)))</f>
        <v>Washington</v>
      </c>
      <c r="Z387" t="s">
        <v>2498</v>
      </c>
      <c r="AA387" t="s">
        <v>8</v>
      </c>
    </row>
    <row r="388" spans="1:27" ht="14.4" x14ac:dyDescent="0.3">
      <c r="A388">
        <v>386</v>
      </c>
      <c r="B388" t="s">
        <v>15760</v>
      </c>
      <c r="C388" t="s">
        <v>15761</v>
      </c>
      <c r="D388" t="s">
        <v>15762</v>
      </c>
      <c r="E388" t="s">
        <v>1875</v>
      </c>
      <c r="F388" s="5">
        <f>_xlfn.TEXTBEFORE(E388, " ") * 1000000</f>
        <v>5100000</v>
      </c>
      <c r="G388">
        <v>1191.9137000000001</v>
      </c>
      <c r="H388" t="s">
        <v>472</v>
      </c>
      <c r="I388">
        <v>47</v>
      </c>
      <c r="J388">
        <f>IF(I388="",0,I388)</f>
        <v>47</v>
      </c>
      <c r="K388">
        <v>6</v>
      </c>
      <c r="L388">
        <f>I388-K388</f>
        <v>41</v>
      </c>
      <c r="M388" t="str">
        <f>IF(I388&lt;100,"small",IF(I388&lt;500,"medium","large"))</f>
        <v>small</v>
      </c>
      <c r="N388">
        <f>IF(M388="small",1,0)</f>
        <v>1</v>
      </c>
      <c r="O388">
        <f>IF(N388="medium",1,0)</f>
        <v>0</v>
      </c>
      <c r="P388">
        <f>IF(O388="large",1,0)</f>
        <v>0</v>
      </c>
      <c r="Q388">
        <v>2014</v>
      </c>
      <c r="R388">
        <v>1</v>
      </c>
      <c r="S388" t="str">
        <f>IF(R388=1, "First-time", IF(R388&lt;=3, "Rising Star", IF(R388&lt;10, "Established", "Elites")))</f>
        <v>First-time</v>
      </c>
      <c r="T388">
        <f>IF(S388 = "First-time",1,0)</f>
        <v>1</v>
      </c>
      <c r="U388">
        <f>IF(S388 = "Rising Star",1,0)</f>
        <v>0</v>
      </c>
      <c r="V388">
        <f>IF(S388 = "Established",1,0)</f>
        <v>0</v>
      </c>
      <c r="W388">
        <f>IF(S388 = "Elites",1,0)</f>
        <v>0</v>
      </c>
      <c r="X388" t="s">
        <v>427</v>
      </c>
      <c r="Y388" t="str">
        <f>IF(X388="","-",TRIM(LEFT(X388,FIND(",",X388&amp;",")-1)))</f>
        <v>Washington</v>
      </c>
      <c r="Z388" t="s">
        <v>6058</v>
      </c>
      <c r="AA388" t="s">
        <v>47</v>
      </c>
    </row>
    <row r="389" spans="1:27" ht="14.4" x14ac:dyDescent="0.3">
      <c r="A389">
        <v>387</v>
      </c>
      <c r="B389" t="s">
        <v>16945</v>
      </c>
      <c r="C389" t="s">
        <v>16946</v>
      </c>
      <c r="D389" t="s">
        <v>16947</v>
      </c>
      <c r="E389" t="s">
        <v>2284</v>
      </c>
      <c r="F389" s="5">
        <f>_xlfn.TEXTBEFORE(E389, " ") * 1000000</f>
        <v>19500000</v>
      </c>
      <c r="G389">
        <v>1190.6532999999999</v>
      </c>
      <c r="H389" t="s">
        <v>803</v>
      </c>
      <c r="I389">
        <v>122</v>
      </c>
      <c r="J389">
        <f>IF(I389="",0,I389)</f>
        <v>122</v>
      </c>
      <c r="K389">
        <v>16</v>
      </c>
      <c r="L389">
        <f>I389-K389</f>
        <v>106</v>
      </c>
      <c r="M389" t="str">
        <f>IF(I389&lt;100,"small",IF(I389&lt;500,"medium","large"))</f>
        <v>medium</v>
      </c>
      <c r="N389">
        <f>IF(M389="small",1,0)</f>
        <v>0</v>
      </c>
      <c r="O389">
        <f>IF(N389="medium",1,0)</f>
        <v>0</v>
      </c>
      <c r="P389">
        <f>IF(O389="large",1,0)</f>
        <v>0</v>
      </c>
      <c r="Q389">
        <v>2014</v>
      </c>
      <c r="R389">
        <v>1</v>
      </c>
      <c r="S389" t="str">
        <f>IF(R389=1, "First-time", IF(R389&lt;=3, "Rising Star", IF(R389&lt;10, "Established", "Elites")))</f>
        <v>First-time</v>
      </c>
      <c r="T389">
        <f>IF(S389 = "First-time",1,0)</f>
        <v>1</v>
      </c>
      <c r="U389">
        <f>IF(S389 = "Rising Star",1,0)</f>
        <v>0</v>
      </c>
      <c r="V389">
        <f>IF(S389 = "Established",1,0)</f>
        <v>0</v>
      </c>
      <c r="W389">
        <f>IF(S389 = "Elites",1,0)</f>
        <v>0</v>
      </c>
      <c r="X389" t="s">
        <v>325</v>
      </c>
      <c r="Y389" t="str">
        <f>IF(X389="","-",TRIM(LEFT(X389,FIND(",",X389&amp;",")-1)))</f>
        <v>Los Angeles</v>
      </c>
      <c r="Z389" t="s">
        <v>325</v>
      </c>
      <c r="AA389" t="s">
        <v>5</v>
      </c>
    </row>
    <row r="390" spans="1:27" ht="14.4" x14ac:dyDescent="0.3">
      <c r="A390">
        <v>388</v>
      </c>
      <c r="B390" t="s">
        <v>16039</v>
      </c>
      <c r="C390" t="s">
        <v>16040</v>
      </c>
      <c r="D390" t="s">
        <v>16041</v>
      </c>
      <c r="E390" t="s">
        <v>1471</v>
      </c>
      <c r="F390" s="5">
        <f>_xlfn.TEXTBEFORE(E390, " ") * 1000000</f>
        <v>2500000</v>
      </c>
      <c r="G390">
        <v>1186.6111000000001</v>
      </c>
      <c r="H390" t="s">
        <v>803</v>
      </c>
      <c r="I390">
        <v>12</v>
      </c>
      <c r="J390">
        <f>IF(I390="",0,I390)</f>
        <v>12</v>
      </c>
      <c r="K390">
        <v>2</v>
      </c>
      <c r="L390">
        <f>I390-K390</f>
        <v>10</v>
      </c>
      <c r="M390" t="str">
        <f>IF(I390&lt;100,"small",IF(I390&lt;500,"medium","large"))</f>
        <v>small</v>
      </c>
      <c r="N390">
        <f>IF(M390="small",1,0)</f>
        <v>1</v>
      </c>
      <c r="O390">
        <f>IF(N390="medium",1,0)</f>
        <v>0</v>
      </c>
      <c r="P390">
        <f>IF(O390="large",1,0)</f>
        <v>0</v>
      </c>
      <c r="Q390">
        <v>2014</v>
      </c>
      <c r="R390">
        <v>1</v>
      </c>
      <c r="S390" t="str">
        <f>IF(R390=1, "First-time", IF(R390&lt;=3, "Rising Star", IF(R390&lt;10, "Established", "Elites")))</f>
        <v>First-time</v>
      </c>
      <c r="T390">
        <f>IF(S390 = "First-time",1,0)</f>
        <v>1</v>
      </c>
      <c r="U390">
        <f>IF(S390 = "Rising Star",1,0)</f>
        <v>0</v>
      </c>
      <c r="V390">
        <f>IF(S390 = "Established",1,0)</f>
        <v>0</v>
      </c>
      <c r="W390">
        <f>IF(S390 = "Elites",1,0)</f>
        <v>0</v>
      </c>
      <c r="X390" t="s">
        <v>191</v>
      </c>
      <c r="Y390" t="str">
        <f>IF(X390="","-",TRIM(LEFT(X390,FIND(",",X390&amp;",")-1)))</f>
        <v>Philadelphia</v>
      </c>
      <c r="Z390" t="s">
        <v>1056</v>
      </c>
      <c r="AA390" t="s">
        <v>39</v>
      </c>
    </row>
    <row r="391" spans="1:27" ht="14.4" x14ac:dyDescent="0.3">
      <c r="A391">
        <v>389</v>
      </c>
      <c r="B391" t="s">
        <v>15192</v>
      </c>
      <c r="C391" t="s">
        <v>15193</v>
      </c>
      <c r="D391" t="s">
        <v>15194</v>
      </c>
      <c r="E391" t="s">
        <v>736</v>
      </c>
      <c r="F391" s="5">
        <f>_xlfn.TEXTBEFORE(E391, " ") * 1000000</f>
        <v>4800000</v>
      </c>
      <c r="G391">
        <v>1183.9145000000001</v>
      </c>
      <c r="H391" t="s">
        <v>1238</v>
      </c>
      <c r="I391">
        <v>28</v>
      </c>
      <c r="J391">
        <f>IF(I391="",0,I391)</f>
        <v>28</v>
      </c>
      <c r="K391">
        <v>16</v>
      </c>
      <c r="L391">
        <f>I391-K391</f>
        <v>12</v>
      </c>
      <c r="M391" t="str">
        <f>IF(I391&lt;100,"small",IF(I391&lt;500,"medium","large"))</f>
        <v>small</v>
      </c>
      <c r="N391">
        <f>IF(M391="small",1,0)</f>
        <v>1</v>
      </c>
      <c r="O391">
        <f>IF(N391="medium",1,0)</f>
        <v>0</v>
      </c>
      <c r="P391">
        <f>IF(O391="large",1,0)</f>
        <v>0</v>
      </c>
      <c r="Q391">
        <v>2013</v>
      </c>
      <c r="R391">
        <v>1</v>
      </c>
      <c r="S391" t="str">
        <f>IF(R391=1, "First-time", IF(R391&lt;=3, "Rising Star", IF(R391&lt;10, "Established", "Elites")))</f>
        <v>First-time</v>
      </c>
      <c r="T391">
        <f>IF(S391 = "First-time",1,0)</f>
        <v>1</v>
      </c>
      <c r="U391">
        <f>IF(S391 = "Rising Star",1,0)</f>
        <v>0</v>
      </c>
      <c r="V391">
        <f>IF(S391 = "Established",1,0)</f>
        <v>0</v>
      </c>
      <c r="W391">
        <f>IF(S391 = "Elites",1,0)</f>
        <v>0</v>
      </c>
      <c r="X391" t="s">
        <v>242</v>
      </c>
      <c r="Y391" t="str">
        <f>IF(X391="","-",TRIM(LEFT(X391,FIND(",",X391&amp;",")-1)))</f>
        <v>Atlanta</v>
      </c>
      <c r="Z391" t="s">
        <v>242</v>
      </c>
      <c r="AA391" t="s">
        <v>11</v>
      </c>
    </row>
    <row r="392" spans="1:27" ht="14.4" x14ac:dyDescent="0.3">
      <c r="A392">
        <v>390</v>
      </c>
      <c r="B392" t="s">
        <v>14347</v>
      </c>
      <c r="C392" t="s">
        <v>14348</v>
      </c>
      <c r="D392" t="s">
        <v>14349</v>
      </c>
      <c r="E392" t="s">
        <v>1246</v>
      </c>
      <c r="F392" s="5">
        <f>_xlfn.TEXTBEFORE(E392, " ") * 1000000</f>
        <v>2900000</v>
      </c>
      <c r="G392">
        <v>1180.3137999999999</v>
      </c>
      <c r="H392" t="s">
        <v>1750</v>
      </c>
      <c r="I392">
        <v>11</v>
      </c>
      <c r="J392">
        <f>IF(I392="",0,I392)</f>
        <v>11</v>
      </c>
      <c r="K392">
        <v>2</v>
      </c>
      <c r="L392">
        <f>I392-K392</f>
        <v>9</v>
      </c>
      <c r="M392" t="str">
        <f>IF(I392&lt;100,"small",IF(I392&lt;500,"medium","large"))</f>
        <v>small</v>
      </c>
      <c r="N392">
        <f>IF(M392="small",1,0)</f>
        <v>1</v>
      </c>
      <c r="O392">
        <f>IF(N392="medium",1,0)</f>
        <v>0</v>
      </c>
      <c r="P392">
        <f>IF(O392="large",1,0)</f>
        <v>0</v>
      </c>
      <c r="Q392">
        <v>2013</v>
      </c>
      <c r="R392">
        <v>1</v>
      </c>
      <c r="S392" t="str">
        <f>IF(R392=1, "First-time", IF(R392&lt;=3, "Rising Star", IF(R392&lt;10, "Established", "Elites")))</f>
        <v>First-time</v>
      </c>
      <c r="T392">
        <f>IF(S392 = "First-time",1,0)</f>
        <v>1</v>
      </c>
      <c r="U392">
        <f>IF(S392 = "Rising Star",1,0)</f>
        <v>0</v>
      </c>
      <c r="V392">
        <f>IF(S392 = "Established",1,0)</f>
        <v>0</v>
      </c>
      <c r="W392">
        <f>IF(S392 = "Elites",1,0)</f>
        <v>0</v>
      </c>
      <c r="X392" t="s">
        <v>427</v>
      </c>
      <c r="Y392" t="str">
        <f>IF(X392="","-",TRIM(LEFT(X392,FIND(",",X392&amp;",")-1)))</f>
        <v>Washington</v>
      </c>
      <c r="Z392" t="s">
        <v>1317</v>
      </c>
      <c r="AA392" t="s">
        <v>47</v>
      </c>
    </row>
    <row r="393" spans="1:27" ht="14.4" x14ac:dyDescent="0.3">
      <c r="A393">
        <v>391</v>
      </c>
      <c r="B393" t="s">
        <v>15811</v>
      </c>
      <c r="C393" t="s">
        <v>15812</v>
      </c>
      <c r="D393" t="s">
        <v>15813</v>
      </c>
      <c r="E393" t="s">
        <v>947</v>
      </c>
      <c r="F393" s="5">
        <f>_xlfn.TEXTBEFORE(E393, " ") * 1000000</f>
        <v>4600000</v>
      </c>
      <c r="G393">
        <v>1168.8844999999999</v>
      </c>
      <c r="H393" t="s">
        <v>160</v>
      </c>
      <c r="I393">
        <v>70</v>
      </c>
      <c r="J393">
        <f>IF(I393="",0,I393)</f>
        <v>70</v>
      </c>
      <c r="K393">
        <v>5</v>
      </c>
      <c r="L393">
        <f>I393-K393</f>
        <v>65</v>
      </c>
      <c r="M393" t="str">
        <f>IF(I393&lt;100,"small",IF(I393&lt;500,"medium","large"))</f>
        <v>small</v>
      </c>
      <c r="N393">
        <f>IF(M393="small",1,0)</f>
        <v>1</v>
      </c>
      <c r="O393">
        <f>IF(N393="medium",1,0)</f>
        <v>0</v>
      </c>
      <c r="P393">
        <f>IF(O393="large",1,0)</f>
        <v>0</v>
      </c>
      <c r="Q393">
        <v>2014</v>
      </c>
      <c r="R393">
        <v>1</v>
      </c>
      <c r="S393" t="str">
        <f>IF(R393=1, "First-time", IF(R393&lt;=3, "Rising Star", IF(R393&lt;10, "Established", "Elites")))</f>
        <v>First-time</v>
      </c>
      <c r="T393">
        <f>IF(S393 = "First-time",1,0)</f>
        <v>1</v>
      </c>
      <c r="U393">
        <f>IF(S393 = "Rising Star",1,0)</f>
        <v>0</v>
      </c>
      <c r="V393">
        <f>IF(S393 = "Established",1,0)</f>
        <v>0</v>
      </c>
      <c r="W393">
        <f>IF(S393 = "Elites",1,0)</f>
        <v>0</v>
      </c>
      <c r="X393" t="s">
        <v>409</v>
      </c>
      <c r="Y393" t="str">
        <f>IF(X393="","-",TRIM(LEFT(X393,FIND(",",X393&amp;",")-1)))</f>
        <v>Salt Lake City</v>
      </c>
      <c r="Z393" t="s">
        <v>15814</v>
      </c>
      <c r="AA393" t="s">
        <v>46</v>
      </c>
    </row>
    <row r="394" spans="1:27" ht="14.4" x14ac:dyDescent="0.3">
      <c r="A394">
        <v>392</v>
      </c>
      <c r="B394" t="s">
        <v>15992</v>
      </c>
      <c r="C394" t="s">
        <v>15993</v>
      </c>
      <c r="D394" t="s">
        <v>15994</v>
      </c>
      <c r="E394" t="s">
        <v>615</v>
      </c>
      <c r="F394" s="5">
        <f>_xlfn.TEXTBEFORE(E394, " ") * 1000000</f>
        <v>2800000</v>
      </c>
      <c r="G394">
        <v>1168.2828</v>
      </c>
      <c r="H394" t="s">
        <v>324</v>
      </c>
      <c r="I394">
        <v>12</v>
      </c>
      <c r="J394">
        <f>IF(I394="",0,I394)</f>
        <v>12</v>
      </c>
      <c r="K394">
        <v>2</v>
      </c>
      <c r="L394">
        <f>I394-K394</f>
        <v>10</v>
      </c>
      <c r="M394" t="str">
        <f>IF(I394&lt;100,"small",IF(I394&lt;500,"medium","large"))</f>
        <v>small</v>
      </c>
      <c r="N394">
        <f>IF(M394="small",1,0)</f>
        <v>1</v>
      </c>
      <c r="O394">
        <f>IF(N394="medium",1,0)</f>
        <v>0</v>
      </c>
      <c r="P394">
        <f>IF(O394="large",1,0)</f>
        <v>0</v>
      </c>
      <c r="Q394">
        <v>2014</v>
      </c>
      <c r="R394">
        <v>1</v>
      </c>
      <c r="S394" t="str">
        <f>IF(R394=1, "First-time", IF(R394&lt;=3, "Rising Star", IF(R394&lt;10, "Established", "Elites")))</f>
        <v>First-time</v>
      </c>
      <c r="T394">
        <f>IF(S394 = "First-time",1,0)</f>
        <v>1</v>
      </c>
      <c r="U394">
        <f>IF(S394 = "Rising Star",1,0)</f>
        <v>0</v>
      </c>
      <c r="V394">
        <f>IF(S394 = "Established",1,0)</f>
        <v>0</v>
      </c>
      <c r="W394">
        <f>IF(S394 = "Elites",1,0)</f>
        <v>0</v>
      </c>
      <c r="X394" t="s">
        <v>348</v>
      </c>
      <c r="Y394" t="str">
        <f>IF(X394="","-",TRIM(LEFT(X394,FIND(",",X394&amp;",")-1)))</f>
        <v>Nashville</v>
      </c>
      <c r="Z394" t="s">
        <v>348</v>
      </c>
      <c r="AA394" t="s">
        <v>44</v>
      </c>
    </row>
    <row r="395" spans="1:27" ht="14.4" x14ac:dyDescent="0.3">
      <c r="A395">
        <v>393</v>
      </c>
      <c r="B395" t="s">
        <v>13407</v>
      </c>
      <c r="C395" t="s">
        <v>13408</v>
      </c>
      <c r="D395" t="s">
        <v>13409</v>
      </c>
      <c r="E395" t="s">
        <v>2898</v>
      </c>
      <c r="F395" s="5">
        <f>_xlfn.TEXTBEFORE(E395, " ") * 1000000</f>
        <v>4700000</v>
      </c>
      <c r="G395">
        <v>1165.5447999999999</v>
      </c>
      <c r="H395" t="s">
        <v>472</v>
      </c>
      <c r="I395">
        <v>115</v>
      </c>
      <c r="J395">
        <f>IF(I395="",0,I395)</f>
        <v>115</v>
      </c>
      <c r="K395">
        <v>15</v>
      </c>
      <c r="L395">
        <f>I395-K395</f>
        <v>100</v>
      </c>
      <c r="M395" t="str">
        <f>IF(I395&lt;100,"small",IF(I395&lt;500,"medium","large"))</f>
        <v>medium</v>
      </c>
      <c r="N395">
        <f>IF(M395="small",1,0)</f>
        <v>0</v>
      </c>
      <c r="O395">
        <f>IF(N395="medium",1,0)</f>
        <v>0</v>
      </c>
      <c r="P395">
        <f>IF(O395="large",1,0)</f>
        <v>0</v>
      </c>
      <c r="Q395">
        <v>2012</v>
      </c>
      <c r="R395">
        <v>2</v>
      </c>
      <c r="S395" t="str">
        <f>IF(R395=1, "First-time", IF(R395&lt;=3, "Rising Star", IF(R395&lt;10, "Established", "Elites")))</f>
        <v>Rising Star</v>
      </c>
      <c r="T395">
        <f>IF(S395 = "First-time",1,0)</f>
        <v>0</v>
      </c>
      <c r="U395">
        <f>IF(S395 = "Rising Star",1,0)</f>
        <v>1</v>
      </c>
      <c r="V395">
        <f>IF(S395 = "Established",1,0)</f>
        <v>0</v>
      </c>
      <c r="W395">
        <f>IF(S395 = "Elites",1,0)</f>
        <v>0</v>
      </c>
      <c r="X395" t="s">
        <v>99</v>
      </c>
      <c r="Y395" t="str">
        <f>IF(X395="","-",TRIM(LEFT(X395,FIND(",",X395&amp;",")-1)))</f>
        <v>-</v>
      </c>
      <c r="Z395" t="s">
        <v>2391</v>
      </c>
      <c r="AA395" t="s">
        <v>32</v>
      </c>
    </row>
    <row r="396" spans="1:27" ht="14.4" x14ac:dyDescent="0.3">
      <c r="A396">
        <v>394</v>
      </c>
      <c r="B396" t="s">
        <v>16841</v>
      </c>
      <c r="C396" t="s">
        <v>16842</v>
      </c>
      <c r="D396" t="s">
        <v>16843</v>
      </c>
      <c r="E396" t="s">
        <v>392</v>
      </c>
      <c r="F396" s="5">
        <f>_xlfn.TEXTBEFORE(E396, " ") * 1000000</f>
        <v>2000000</v>
      </c>
      <c r="G396">
        <v>1163.9585</v>
      </c>
      <c r="H396" t="s">
        <v>779</v>
      </c>
      <c r="I396">
        <v>24</v>
      </c>
      <c r="J396">
        <f>IF(I396="",0,I396)</f>
        <v>24</v>
      </c>
      <c r="K396">
        <v>2</v>
      </c>
      <c r="L396">
        <f>I396-K396</f>
        <v>22</v>
      </c>
      <c r="M396" t="str">
        <f>IF(I396&lt;100,"small",IF(I396&lt;500,"medium","large"))</f>
        <v>small</v>
      </c>
      <c r="N396">
        <f>IF(M396="small",1,0)</f>
        <v>1</v>
      </c>
      <c r="O396">
        <f>IF(N396="medium",1,0)</f>
        <v>0</v>
      </c>
      <c r="P396">
        <f>IF(O396="large",1,0)</f>
        <v>0</v>
      </c>
      <c r="Q396">
        <v>2014</v>
      </c>
      <c r="R396">
        <v>1</v>
      </c>
      <c r="S396" t="str">
        <f>IF(R396=1, "First-time", IF(R396&lt;=3, "Rising Star", IF(R396&lt;10, "Established", "Elites")))</f>
        <v>First-time</v>
      </c>
      <c r="T396">
        <f>IF(S396 = "First-time",1,0)</f>
        <v>1</v>
      </c>
      <c r="U396">
        <f>IF(S396 = "Rising Star",1,0)</f>
        <v>0</v>
      </c>
      <c r="V396">
        <f>IF(S396 = "Established",1,0)</f>
        <v>0</v>
      </c>
      <c r="W396">
        <f>IF(S396 = "Elites",1,0)</f>
        <v>0</v>
      </c>
      <c r="X396" t="s">
        <v>611</v>
      </c>
      <c r="Y396" t="str">
        <f>IF(X396="","-",TRIM(LEFT(X396,FIND(",",X396&amp;",")-1)))</f>
        <v>Denver</v>
      </c>
      <c r="Z396" t="s">
        <v>2503</v>
      </c>
      <c r="AA396" t="s">
        <v>6</v>
      </c>
    </row>
    <row r="397" spans="1:27" ht="14.4" x14ac:dyDescent="0.3">
      <c r="A397">
        <v>395</v>
      </c>
      <c r="B397" t="s">
        <v>14001</v>
      </c>
      <c r="C397" t="s">
        <v>14002</v>
      </c>
      <c r="D397" t="s">
        <v>14003</v>
      </c>
      <c r="E397" t="s">
        <v>1246</v>
      </c>
      <c r="F397" s="5">
        <f>_xlfn.TEXTBEFORE(E397, " ") * 1000000</f>
        <v>2900000</v>
      </c>
      <c r="G397">
        <v>1156.826</v>
      </c>
      <c r="H397" t="s">
        <v>779</v>
      </c>
      <c r="I397">
        <v>52</v>
      </c>
      <c r="J397">
        <f>IF(I397="",0,I397)</f>
        <v>52</v>
      </c>
      <c r="K397">
        <v>10</v>
      </c>
      <c r="L397">
        <f>I397-K397</f>
        <v>42</v>
      </c>
      <c r="M397" t="str">
        <f>IF(I397&lt;100,"small",IF(I397&lt;500,"medium","large"))</f>
        <v>small</v>
      </c>
      <c r="N397">
        <f>IF(M397="small",1,0)</f>
        <v>1</v>
      </c>
      <c r="O397">
        <f>IF(N397="medium",1,0)</f>
        <v>0</v>
      </c>
      <c r="P397">
        <f>IF(O397="large",1,0)</f>
        <v>0</v>
      </c>
      <c r="Q397">
        <v>2012</v>
      </c>
      <c r="R397">
        <v>1</v>
      </c>
      <c r="S397" t="str">
        <f>IF(R397=1, "First-time", IF(R397&lt;=3, "Rising Star", IF(R397&lt;10, "Established", "Elites")))</f>
        <v>First-time</v>
      </c>
      <c r="T397">
        <f>IF(S397 = "First-time",1,0)</f>
        <v>1</v>
      </c>
      <c r="U397">
        <f>IF(S397 = "Rising Star",1,0)</f>
        <v>0</v>
      </c>
      <c r="V397">
        <f>IF(S397 = "Established",1,0)</f>
        <v>0</v>
      </c>
      <c r="W397">
        <f>IF(S397 = "Elites",1,0)</f>
        <v>0</v>
      </c>
      <c r="X397" t="s">
        <v>3010</v>
      </c>
      <c r="Y397" t="str">
        <f>IF(X397="","-",TRIM(LEFT(X397,FIND(",",X397&amp;",")-1)))</f>
        <v>San Jose</v>
      </c>
      <c r="Z397" t="s">
        <v>3010</v>
      </c>
      <c r="AA397" t="s">
        <v>5</v>
      </c>
    </row>
    <row r="398" spans="1:27" ht="14.4" x14ac:dyDescent="0.3">
      <c r="A398">
        <v>396</v>
      </c>
      <c r="B398" t="s">
        <v>15467</v>
      </c>
      <c r="C398" t="s">
        <v>15468</v>
      </c>
      <c r="D398" t="s">
        <v>15469</v>
      </c>
      <c r="E398" t="s">
        <v>1476</v>
      </c>
      <c r="F398" s="5">
        <f>_xlfn.TEXTBEFORE(E398, " ") * 1000000</f>
        <v>10100000</v>
      </c>
      <c r="G398">
        <v>1152.1347000000001</v>
      </c>
      <c r="H398" t="s">
        <v>167</v>
      </c>
      <c r="I398">
        <v>30</v>
      </c>
      <c r="J398">
        <f>IF(I398="",0,I398)</f>
        <v>30</v>
      </c>
      <c r="K398">
        <v>12</v>
      </c>
      <c r="L398">
        <f>I398-K398</f>
        <v>18</v>
      </c>
      <c r="M398" t="str">
        <f>IF(I398&lt;100,"small",IF(I398&lt;500,"medium","large"))</f>
        <v>small</v>
      </c>
      <c r="N398">
        <f>IF(M398="small",1,0)</f>
        <v>1</v>
      </c>
      <c r="O398">
        <f>IF(N398="medium",1,0)</f>
        <v>0</v>
      </c>
      <c r="P398">
        <f>IF(O398="large",1,0)</f>
        <v>0</v>
      </c>
      <c r="Q398">
        <v>2013</v>
      </c>
      <c r="R398">
        <v>2</v>
      </c>
      <c r="S398" t="str">
        <f>IF(R398=1, "First-time", IF(R398&lt;=3, "Rising Star", IF(R398&lt;10, "Established", "Elites")))</f>
        <v>Rising Star</v>
      </c>
      <c r="T398">
        <f>IF(S398 = "First-time",1,0)</f>
        <v>0</v>
      </c>
      <c r="U398">
        <f>IF(S398 = "Rising Star",1,0)</f>
        <v>1</v>
      </c>
      <c r="V398">
        <f>IF(S398 = "Established",1,0)</f>
        <v>0</v>
      </c>
      <c r="W398">
        <f>IF(S398 = "Elites",1,0)</f>
        <v>0</v>
      </c>
      <c r="X398" t="s">
        <v>1396</v>
      </c>
      <c r="Y398" t="str">
        <f>IF(X398="","-",TRIM(LEFT(X398,FIND(",",X398&amp;",")-1)))</f>
        <v>San Francisco</v>
      </c>
      <c r="Z398" t="s">
        <v>14037</v>
      </c>
      <c r="AA398" t="s">
        <v>5</v>
      </c>
    </row>
    <row r="399" spans="1:27" ht="14.4" x14ac:dyDescent="0.3">
      <c r="A399">
        <v>397</v>
      </c>
      <c r="B399" t="s">
        <v>14597</v>
      </c>
      <c r="C399" t="s">
        <v>14598</v>
      </c>
      <c r="D399" t="s">
        <v>14599</v>
      </c>
      <c r="E399" t="s">
        <v>1372</v>
      </c>
      <c r="F399" s="5">
        <f>_xlfn.TEXTBEFORE(E399, " ") * 1000000</f>
        <v>6900000</v>
      </c>
      <c r="G399">
        <v>1147.2141999999999</v>
      </c>
      <c r="H399" t="s">
        <v>353</v>
      </c>
      <c r="I399">
        <v>3</v>
      </c>
      <c r="J399">
        <f>IF(I399="",0,I399)</f>
        <v>3</v>
      </c>
      <c r="K399">
        <v>2</v>
      </c>
      <c r="L399">
        <f>I399-K399</f>
        <v>1</v>
      </c>
      <c r="M399" t="str">
        <f>IF(I399&lt;100,"small",IF(I399&lt;500,"medium","large"))</f>
        <v>small</v>
      </c>
      <c r="N399">
        <f>IF(M399="small",1,0)</f>
        <v>1</v>
      </c>
      <c r="O399">
        <f>IF(N399="medium",1,0)</f>
        <v>0</v>
      </c>
      <c r="P399">
        <f>IF(O399="large",1,0)</f>
        <v>0</v>
      </c>
      <c r="Q399">
        <v>2013</v>
      </c>
      <c r="R399">
        <v>1</v>
      </c>
      <c r="S399" t="str">
        <f>IF(R399=1, "First-time", IF(R399&lt;=3, "Rising Star", IF(R399&lt;10, "Established", "Elites")))</f>
        <v>First-time</v>
      </c>
      <c r="T399">
        <f>IF(S399 = "First-time",1,0)</f>
        <v>1</v>
      </c>
      <c r="U399">
        <f>IF(S399 = "Rising Star",1,0)</f>
        <v>0</v>
      </c>
      <c r="V399">
        <f>IF(S399 = "Established",1,0)</f>
        <v>0</v>
      </c>
      <c r="W399">
        <f>IF(S399 = "Elites",1,0)</f>
        <v>0</v>
      </c>
      <c r="X399" t="s">
        <v>191</v>
      </c>
      <c r="Y399" t="str">
        <f>IF(X399="","-",TRIM(LEFT(X399,FIND(",",X399&amp;",")-1)))</f>
        <v>Philadelphia</v>
      </c>
      <c r="Z399" t="s">
        <v>191</v>
      </c>
      <c r="AA399" t="s">
        <v>39</v>
      </c>
    </row>
    <row r="400" spans="1:27" ht="14.4" x14ac:dyDescent="0.3">
      <c r="A400">
        <v>398</v>
      </c>
      <c r="B400" t="s">
        <v>13392</v>
      </c>
      <c r="C400" t="s">
        <v>13393</v>
      </c>
      <c r="D400" t="s">
        <v>13394</v>
      </c>
      <c r="E400" t="s">
        <v>870</v>
      </c>
      <c r="F400" s="5">
        <f>_xlfn.TEXTBEFORE(E400, " ") * 1000000</f>
        <v>3000000</v>
      </c>
      <c r="G400">
        <v>1146.9909</v>
      </c>
      <c r="H400" t="s">
        <v>174</v>
      </c>
      <c r="I400">
        <v>25</v>
      </c>
      <c r="J400">
        <f>IF(I400="",0,I400)</f>
        <v>25</v>
      </c>
      <c r="K400">
        <v>4</v>
      </c>
      <c r="L400">
        <f>I400-K400</f>
        <v>21</v>
      </c>
      <c r="M400" t="str">
        <f>IF(I400&lt;100,"small",IF(I400&lt;500,"medium","large"))</f>
        <v>small</v>
      </c>
      <c r="N400">
        <f>IF(M400="small",1,0)</f>
        <v>1</v>
      </c>
      <c r="O400">
        <f>IF(N400="medium",1,0)</f>
        <v>0</v>
      </c>
      <c r="P400">
        <f>IF(O400="large",1,0)</f>
        <v>0</v>
      </c>
      <c r="Q400">
        <v>2012</v>
      </c>
      <c r="R400">
        <v>1</v>
      </c>
      <c r="S400" t="str">
        <f>IF(R400=1, "First-time", IF(R400&lt;=3, "Rising Star", IF(R400&lt;10, "Established", "Elites")))</f>
        <v>First-time</v>
      </c>
      <c r="T400">
        <f>IF(S400 = "First-time",1,0)</f>
        <v>1</v>
      </c>
      <c r="U400">
        <f>IF(S400 = "Rising Star",1,0)</f>
        <v>0</v>
      </c>
      <c r="V400">
        <f>IF(S400 = "Established",1,0)</f>
        <v>0</v>
      </c>
      <c r="W400">
        <f>IF(S400 = "Elites",1,0)</f>
        <v>0</v>
      </c>
      <c r="X400" t="s">
        <v>202</v>
      </c>
      <c r="Y400" t="str">
        <f>IF(X400="","-",TRIM(LEFT(X400,FIND(",",X400&amp;",")-1)))</f>
        <v>Las Vegas</v>
      </c>
      <c r="Z400" t="s">
        <v>203</v>
      </c>
      <c r="AA400" t="s">
        <v>34</v>
      </c>
    </row>
    <row r="401" spans="1:27" ht="14.4" x14ac:dyDescent="0.3">
      <c r="A401">
        <v>399</v>
      </c>
      <c r="B401" t="s">
        <v>13441</v>
      </c>
      <c r="C401" t="s">
        <v>13442</v>
      </c>
      <c r="D401" t="s">
        <v>13443</v>
      </c>
      <c r="E401" t="s">
        <v>615</v>
      </c>
      <c r="F401" s="5">
        <f>_xlfn.TEXTBEFORE(E401, " ") * 1000000</f>
        <v>2800000</v>
      </c>
      <c r="G401">
        <v>1144.3394000000001</v>
      </c>
      <c r="H401" t="s">
        <v>779</v>
      </c>
      <c r="I401">
        <v>7</v>
      </c>
      <c r="J401">
        <f>IF(I401="",0,I401)</f>
        <v>7</v>
      </c>
      <c r="K401">
        <v>2</v>
      </c>
      <c r="L401">
        <f>I401-K401</f>
        <v>5</v>
      </c>
      <c r="M401" t="str">
        <f>IF(I401&lt;100,"small",IF(I401&lt;500,"medium","large"))</f>
        <v>small</v>
      </c>
      <c r="N401">
        <f>IF(M401="small",1,0)</f>
        <v>1</v>
      </c>
      <c r="O401">
        <f>IF(N401="medium",1,0)</f>
        <v>0</v>
      </c>
      <c r="P401">
        <f>IF(O401="large",1,0)</f>
        <v>0</v>
      </c>
      <c r="Q401">
        <v>2012</v>
      </c>
      <c r="R401">
        <v>1</v>
      </c>
      <c r="S401" t="str">
        <f>IF(R401=1, "First-time", IF(R401&lt;=3, "Rising Star", IF(R401&lt;10, "Established", "Elites")))</f>
        <v>First-time</v>
      </c>
      <c r="T401">
        <f>IF(S401 = "First-time",1,0)</f>
        <v>1</v>
      </c>
      <c r="U401">
        <f>IF(S401 = "Rising Star",1,0)</f>
        <v>0</v>
      </c>
      <c r="V401">
        <f>IF(S401 = "Established",1,0)</f>
        <v>0</v>
      </c>
      <c r="W401">
        <f>IF(S401 = "Elites",1,0)</f>
        <v>0</v>
      </c>
      <c r="X401" t="s">
        <v>99</v>
      </c>
      <c r="Y401" t="str">
        <f>IF(X401="","-",TRIM(LEFT(X401,FIND(",",X401&amp;",")-1)))</f>
        <v>-</v>
      </c>
      <c r="Z401" t="s">
        <v>388</v>
      </c>
      <c r="AA401" t="s">
        <v>30</v>
      </c>
    </row>
    <row r="402" spans="1:27" ht="14.4" x14ac:dyDescent="0.3">
      <c r="A402">
        <v>400</v>
      </c>
      <c r="B402" t="s">
        <v>16524</v>
      </c>
      <c r="C402" t="s">
        <v>16525</v>
      </c>
      <c r="D402" t="s">
        <v>16526</v>
      </c>
      <c r="E402" t="s">
        <v>533</v>
      </c>
      <c r="F402" s="5">
        <f>_xlfn.TEXTBEFORE(E402, " ") * 1000000</f>
        <v>5400000</v>
      </c>
      <c r="G402">
        <v>1141.9407000000001</v>
      </c>
      <c r="H402" t="s">
        <v>160</v>
      </c>
      <c r="I402">
        <v>5</v>
      </c>
      <c r="J402">
        <f>IF(I402="",0,I402)</f>
        <v>5</v>
      </c>
      <c r="K402">
        <v>1</v>
      </c>
      <c r="L402">
        <f>I402-K402</f>
        <v>4</v>
      </c>
      <c r="M402" t="str">
        <f>IF(I402&lt;100,"small",IF(I402&lt;500,"medium","large"))</f>
        <v>small</v>
      </c>
      <c r="N402">
        <f>IF(M402="small",1,0)</f>
        <v>1</v>
      </c>
      <c r="O402">
        <f>IF(N402="medium",1,0)</f>
        <v>0</v>
      </c>
      <c r="P402">
        <f>IF(O402="large",1,0)</f>
        <v>0</v>
      </c>
      <c r="Q402">
        <v>2014</v>
      </c>
      <c r="R402">
        <v>1</v>
      </c>
      <c r="S402" t="str">
        <f>IF(R402=1, "First-time", IF(R402&lt;=3, "Rising Star", IF(R402&lt;10, "Established", "Elites")))</f>
        <v>First-time</v>
      </c>
      <c r="T402">
        <f>IF(S402 = "First-time",1,0)</f>
        <v>1</v>
      </c>
      <c r="U402">
        <f>IF(S402 = "Rising Star",1,0)</f>
        <v>0</v>
      </c>
      <c r="V402">
        <f>IF(S402 = "Established",1,0)</f>
        <v>0</v>
      </c>
      <c r="W402">
        <f>IF(S402 = "Elites",1,0)</f>
        <v>0</v>
      </c>
      <c r="X402" t="s">
        <v>271</v>
      </c>
      <c r="Y402" t="str">
        <f>IF(X402="","-",TRIM(LEFT(X402,FIND(",",X402&amp;",")-1)))</f>
        <v>Chicago</v>
      </c>
      <c r="Z402" t="s">
        <v>271</v>
      </c>
      <c r="AA402" t="s">
        <v>15</v>
      </c>
    </row>
    <row r="403" spans="1:27" ht="14.4" x14ac:dyDescent="0.3">
      <c r="A403">
        <v>401</v>
      </c>
      <c r="B403" t="s">
        <v>16069</v>
      </c>
      <c r="C403" t="s">
        <v>16070</v>
      </c>
      <c r="D403" t="s">
        <v>16071</v>
      </c>
      <c r="E403" t="s">
        <v>1444</v>
      </c>
      <c r="F403" s="5">
        <f>_xlfn.TEXTBEFORE(E403, " ") * 1000000</f>
        <v>15400000</v>
      </c>
      <c r="G403">
        <v>1141.8701000000001</v>
      </c>
      <c r="H403" t="s">
        <v>129</v>
      </c>
      <c r="I403">
        <v>42</v>
      </c>
      <c r="J403">
        <f>IF(I403="",0,I403)</f>
        <v>42</v>
      </c>
      <c r="K403">
        <v>6</v>
      </c>
      <c r="L403">
        <f>I403-K403</f>
        <v>36</v>
      </c>
      <c r="M403" t="str">
        <f>IF(I403&lt;100,"small",IF(I403&lt;500,"medium","large"))</f>
        <v>small</v>
      </c>
      <c r="N403">
        <f>IF(M403="small",1,0)</f>
        <v>1</v>
      </c>
      <c r="O403">
        <f>IF(N403="medium",1,0)</f>
        <v>0</v>
      </c>
      <c r="P403">
        <f>IF(O403="large",1,0)</f>
        <v>0</v>
      </c>
      <c r="Q403">
        <v>2014</v>
      </c>
      <c r="R403">
        <v>1</v>
      </c>
      <c r="S403" t="str">
        <f>IF(R403=1, "First-time", IF(R403&lt;=3, "Rising Star", IF(R403&lt;10, "Established", "Elites")))</f>
        <v>First-time</v>
      </c>
      <c r="T403">
        <f>IF(S403 = "First-time",1,0)</f>
        <v>1</v>
      </c>
      <c r="U403">
        <f>IF(S403 = "Rising Star",1,0)</f>
        <v>0</v>
      </c>
      <c r="V403">
        <f>IF(S403 = "Established",1,0)</f>
        <v>0</v>
      </c>
      <c r="W403">
        <f>IF(S403 = "Elites",1,0)</f>
        <v>0</v>
      </c>
      <c r="X403" t="s">
        <v>99</v>
      </c>
      <c r="Y403" t="str">
        <f>IF(X403="","-",TRIM(LEFT(X403,FIND(",",X403&amp;",")-1)))</f>
        <v>-</v>
      </c>
      <c r="Z403" t="s">
        <v>1992</v>
      </c>
      <c r="AA403" t="s">
        <v>38</v>
      </c>
    </row>
    <row r="404" spans="1:27" ht="14.4" x14ac:dyDescent="0.3">
      <c r="A404">
        <v>402</v>
      </c>
      <c r="B404" t="s">
        <v>12457</v>
      </c>
      <c r="C404" t="s">
        <v>12458</v>
      </c>
      <c r="D404" t="s">
        <v>12459</v>
      </c>
      <c r="E404" t="s">
        <v>746</v>
      </c>
      <c r="F404" s="5">
        <f>_xlfn.TEXTBEFORE(E404, " ") * 1000000</f>
        <v>9500000</v>
      </c>
      <c r="G404">
        <v>1137.2337</v>
      </c>
      <c r="H404" t="s">
        <v>751</v>
      </c>
      <c r="I404">
        <v>52</v>
      </c>
      <c r="J404">
        <f>IF(I404="",0,I404)</f>
        <v>52</v>
      </c>
      <c r="K404">
        <v>8</v>
      </c>
      <c r="L404">
        <f>I404-K404</f>
        <v>44</v>
      </c>
      <c r="M404" t="str">
        <f>IF(I404&lt;100,"small",IF(I404&lt;500,"medium","large"))</f>
        <v>small</v>
      </c>
      <c r="N404">
        <f>IF(M404="small",1,0)</f>
        <v>1</v>
      </c>
      <c r="O404">
        <f>IF(N404="medium",1,0)</f>
        <v>0</v>
      </c>
      <c r="P404">
        <f>IF(O404="large",1,0)</f>
        <v>0</v>
      </c>
      <c r="Q404">
        <v>2011</v>
      </c>
      <c r="R404">
        <v>2</v>
      </c>
      <c r="S404" t="str">
        <f>IF(R404=1, "First-time", IF(R404&lt;=3, "Rising Star", IF(R404&lt;10, "Established", "Elites")))</f>
        <v>Rising Star</v>
      </c>
      <c r="T404">
        <f>IF(S404 = "First-time",1,0)</f>
        <v>0</v>
      </c>
      <c r="U404">
        <f>IF(S404 = "Rising Star",1,0)</f>
        <v>1</v>
      </c>
      <c r="V404">
        <f>IF(S404 = "Established",1,0)</f>
        <v>0</v>
      </c>
      <c r="W404">
        <f>IF(S404 = "Elites",1,0)</f>
        <v>0</v>
      </c>
      <c r="X404" t="s">
        <v>689</v>
      </c>
      <c r="Y404" t="str">
        <f>IF(X404="","-",TRIM(LEFT(X404,FIND(",",X404&amp;",")-1)))</f>
        <v>Miami</v>
      </c>
      <c r="Z404" t="s">
        <v>689</v>
      </c>
      <c r="AA404" t="s">
        <v>10</v>
      </c>
    </row>
    <row r="405" spans="1:27" ht="14.4" x14ac:dyDescent="0.3">
      <c r="A405">
        <v>403</v>
      </c>
      <c r="B405" t="s">
        <v>14004</v>
      </c>
      <c r="C405" t="s">
        <v>14005</v>
      </c>
      <c r="D405" t="s">
        <v>14006</v>
      </c>
      <c r="E405" t="s">
        <v>330</v>
      </c>
      <c r="F405" s="5">
        <f>_xlfn.TEXTBEFORE(E405, " ") * 1000000</f>
        <v>4099999.9999999995</v>
      </c>
      <c r="G405">
        <v>1135.5552</v>
      </c>
      <c r="H405" t="s">
        <v>85</v>
      </c>
      <c r="I405">
        <v>4</v>
      </c>
      <c r="J405">
        <f>IF(I405="",0,I405)</f>
        <v>4</v>
      </c>
      <c r="K405">
        <v>1</v>
      </c>
      <c r="L405">
        <f>I405-K405</f>
        <v>3</v>
      </c>
      <c r="M405" t="str">
        <f>IF(I405&lt;100,"small",IF(I405&lt;500,"medium","large"))</f>
        <v>small</v>
      </c>
      <c r="N405">
        <f>IF(M405="small",1,0)</f>
        <v>1</v>
      </c>
      <c r="O405">
        <f>IF(N405="medium",1,0)</f>
        <v>0</v>
      </c>
      <c r="P405">
        <f>IF(O405="large",1,0)</f>
        <v>0</v>
      </c>
      <c r="Q405">
        <v>2012</v>
      </c>
      <c r="R405">
        <v>1</v>
      </c>
      <c r="S405" t="str">
        <f>IF(R405=1, "First-time", IF(R405&lt;=3, "Rising Star", IF(R405&lt;10, "Established", "Elites")))</f>
        <v>First-time</v>
      </c>
      <c r="T405">
        <f>IF(S405 = "First-time",1,0)</f>
        <v>1</v>
      </c>
      <c r="U405">
        <f>IF(S405 = "Rising Star",1,0)</f>
        <v>0</v>
      </c>
      <c r="V405">
        <f>IF(S405 = "Established",1,0)</f>
        <v>0</v>
      </c>
      <c r="W405">
        <f>IF(S405 = "Elites",1,0)</f>
        <v>0</v>
      </c>
      <c r="X405" t="s">
        <v>1396</v>
      </c>
      <c r="Y405" t="str">
        <f>IF(X405="","-",TRIM(LEFT(X405,FIND(",",X405&amp;",")-1)))</f>
        <v>San Francisco</v>
      </c>
      <c r="Z405" t="s">
        <v>1396</v>
      </c>
      <c r="AA405" t="s">
        <v>5</v>
      </c>
    </row>
    <row r="406" spans="1:27" ht="14.4" x14ac:dyDescent="0.3">
      <c r="A406">
        <v>404</v>
      </c>
      <c r="B406" t="s">
        <v>14408</v>
      </c>
      <c r="C406" t="s">
        <v>14409</v>
      </c>
      <c r="D406" t="s">
        <v>14410</v>
      </c>
      <c r="E406" t="s">
        <v>14411</v>
      </c>
      <c r="F406" s="5">
        <f>_xlfn.TEXTBEFORE(E406, " ") * 1000000</f>
        <v>211200000</v>
      </c>
      <c r="G406">
        <v>1133.4248</v>
      </c>
      <c r="H406" t="s">
        <v>803</v>
      </c>
      <c r="I406">
        <v>118</v>
      </c>
      <c r="J406">
        <f>IF(I406="",0,I406)</f>
        <v>118</v>
      </c>
      <c r="K406">
        <v>19</v>
      </c>
      <c r="L406">
        <f>I406-K406</f>
        <v>99</v>
      </c>
      <c r="M406" t="str">
        <f>IF(I406&lt;100,"small",IF(I406&lt;500,"medium","large"))</f>
        <v>medium</v>
      </c>
      <c r="N406">
        <f>IF(M406="small",1,0)</f>
        <v>0</v>
      </c>
      <c r="O406">
        <f>IF(N406="medium",1,0)</f>
        <v>0</v>
      </c>
      <c r="P406">
        <f>IF(O406="large",1,0)</f>
        <v>0</v>
      </c>
      <c r="Q406">
        <v>2013</v>
      </c>
      <c r="R406">
        <v>1</v>
      </c>
      <c r="S406" t="str">
        <f>IF(R406=1, "First-time", IF(R406&lt;=3, "Rising Star", IF(R406&lt;10, "Established", "Elites")))</f>
        <v>First-time</v>
      </c>
      <c r="T406">
        <f>IF(S406 = "First-time",1,0)</f>
        <v>1</v>
      </c>
      <c r="U406">
        <f>IF(S406 = "Rising Star",1,0)</f>
        <v>0</v>
      </c>
      <c r="V406">
        <f>IF(S406 = "Established",1,0)</f>
        <v>0</v>
      </c>
      <c r="W406">
        <f>IF(S406 = "Elites",1,0)</f>
        <v>0</v>
      </c>
      <c r="X406" t="s">
        <v>3805</v>
      </c>
      <c r="Y406" t="str">
        <f>IF(X406="","-",TRIM(LEFT(X406,FIND(",",X406&amp;",")-1)))</f>
        <v>Provo-Orem</v>
      </c>
      <c r="Z406" t="s">
        <v>3806</v>
      </c>
      <c r="AA406" t="s">
        <v>46</v>
      </c>
    </row>
    <row r="407" spans="1:27" ht="14.4" x14ac:dyDescent="0.3">
      <c r="A407">
        <v>405</v>
      </c>
      <c r="B407" t="s">
        <v>6082</v>
      </c>
      <c r="C407" t="s">
        <v>6083</v>
      </c>
      <c r="D407" t="s">
        <v>6084</v>
      </c>
      <c r="E407" t="s">
        <v>1553</v>
      </c>
      <c r="F407" s="5">
        <f>_xlfn.TEXTBEFORE(E407, " ") * 1000000</f>
        <v>24000000</v>
      </c>
      <c r="G407">
        <v>1130.9366</v>
      </c>
      <c r="H407" t="s">
        <v>85</v>
      </c>
      <c r="I407">
        <v>50</v>
      </c>
      <c r="J407">
        <f>IF(I407="",0,I407)</f>
        <v>50</v>
      </c>
      <c r="K407">
        <v>12</v>
      </c>
      <c r="L407">
        <f>I407-K407</f>
        <v>38</v>
      </c>
      <c r="M407" t="str">
        <f>IF(I407&lt;100,"small",IF(I407&lt;500,"medium","large"))</f>
        <v>small</v>
      </c>
      <c r="N407">
        <f>IF(M407="small",1,0)</f>
        <v>1</v>
      </c>
      <c r="O407">
        <f>IF(N407="medium",1,0)</f>
        <v>0</v>
      </c>
      <c r="P407">
        <f>IF(O407="large",1,0)</f>
        <v>0</v>
      </c>
      <c r="Q407">
        <v>2005</v>
      </c>
      <c r="R407">
        <v>1</v>
      </c>
      <c r="S407" t="str">
        <f>IF(R407=1, "First-time", IF(R407&lt;=3, "Rising Star", IF(R407&lt;10, "Established", "Elites")))</f>
        <v>First-time</v>
      </c>
      <c r="T407">
        <f>IF(S407 = "First-time",1,0)</f>
        <v>1</v>
      </c>
      <c r="U407">
        <f>IF(S407 = "Rising Star",1,0)</f>
        <v>0</v>
      </c>
      <c r="V407">
        <f>IF(S407 = "Established",1,0)</f>
        <v>0</v>
      </c>
      <c r="W407">
        <f>IF(S407 = "Elites",1,0)</f>
        <v>0</v>
      </c>
      <c r="X407" t="s">
        <v>4323</v>
      </c>
      <c r="Y407" t="str">
        <f>IF(X407="","-",TRIM(LEFT(X407,FIND(",",X407&amp;",")-1)))</f>
        <v>San Antonio</v>
      </c>
      <c r="Z407" t="s">
        <v>839</v>
      </c>
      <c r="AA407" t="s">
        <v>45</v>
      </c>
    </row>
    <row r="408" spans="1:27" ht="14.4" x14ac:dyDescent="0.3">
      <c r="A408">
        <v>406</v>
      </c>
      <c r="B408" t="s">
        <v>13018</v>
      </c>
      <c r="C408" t="s">
        <v>13019</v>
      </c>
      <c r="D408" t="s">
        <v>13020</v>
      </c>
      <c r="E408" t="s">
        <v>7645</v>
      </c>
      <c r="F408" s="5">
        <f>_xlfn.TEXTBEFORE(E408, " ") * 1000000</f>
        <v>32700000.000000004</v>
      </c>
      <c r="G408">
        <v>1127.9387999999999</v>
      </c>
      <c r="H408" t="s">
        <v>761</v>
      </c>
      <c r="I408">
        <v>37</v>
      </c>
      <c r="J408">
        <f>IF(I408="",0,I408)</f>
        <v>37</v>
      </c>
      <c r="K408">
        <v>10</v>
      </c>
      <c r="L408">
        <f>I408-K408</f>
        <v>27</v>
      </c>
      <c r="M408" t="str">
        <f>IF(I408&lt;100,"small",IF(I408&lt;500,"medium","large"))</f>
        <v>small</v>
      </c>
      <c r="N408">
        <f>IF(M408="small",1,0)</f>
        <v>1</v>
      </c>
      <c r="O408">
        <f>IF(N408="medium",1,0)</f>
        <v>0</v>
      </c>
      <c r="P408">
        <f>IF(O408="large",1,0)</f>
        <v>0</v>
      </c>
      <c r="Q408">
        <v>2012</v>
      </c>
      <c r="R408">
        <v>3</v>
      </c>
      <c r="S408" t="str">
        <f>IF(R408=1, "First-time", IF(R408&lt;=3, "Rising Star", IF(R408&lt;10, "Established", "Elites")))</f>
        <v>Rising Star</v>
      </c>
      <c r="T408">
        <f>IF(S408 = "First-time",1,0)</f>
        <v>0</v>
      </c>
      <c r="U408">
        <f>IF(S408 = "Rising Star",1,0)</f>
        <v>1</v>
      </c>
      <c r="V408">
        <f>IF(S408 = "Established",1,0)</f>
        <v>0</v>
      </c>
      <c r="W408">
        <f>IF(S408 = "Elites",1,0)</f>
        <v>0</v>
      </c>
      <c r="X408" t="s">
        <v>130</v>
      </c>
      <c r="Y408" t="str">
        <f>IF(X408="","-",TRIM(LEFT(X408,FIND(",",X408&amp;",")-1)))</f>
        <v>Dallas</v>
      </c>
      <c r="Z408" t="s">
        <v>993</v>
      </c>
      <c r="AA408" t="s">
        <v>45</v>
      </c>
    </row>
    <row r="409" spans="1:27" ht="14.4" x14ac:dyDescent="0.3">
      <c r="A409">
        <v>407</v>
      </c>
      <c r="B409" t="s">
        <v>16948</v>
      </c>
      <c r="C409" t="s">
        <v>16949</v>
      </c>
      <c r="D409" t="s">
        <v>16950</v>
      </c>
      <c r="E409" t="s">
        <v>1329</v>
      </c>
      <c r="F409" s="5">
        <f>_xlfn.TEXTBEFORE(E409, " ") * 1000000</f>
        <v>3600000</v>
      </c>
      <c r="G409">
        <v>1120.9253000000001</v>
      </c>
      <c r="H409" t="s">
        <v>779</v>
      </c>
      <c r="I409">
        <v>32</v>
      </c>
      <c r="J409">
        <f>IF(I409="",0,I409)</f>
        <v>32</v>
      </c>
      <c r="K409">
        <v>6</v>
      </c>
      <c r="L409">
        <f>I409-K409</f>
        <v>26</v>
      </c>
      <c r="M409" t="str">
        <f>IF(I409&lt;100,"small",IF(I409&lt;500,"medium","large"))</f>
        <v>small</v>
      </c>
      <c r="N409">
        <f>IF(M409="small",1,0)</f>
        <v>1</v>
      </c>
      <c r="O409">
        <f>IF(N409="medium",1,0)</f>
        <v>0</v>
      </c>
      <c r="P409">
        <f>IF(O409="large",1,0)</f>
        <v>0</v>
      </c>
      <c r="Q409">
        <v>2014</v>
      </c>
      <c r="R409">
        <v>1</v>
      </c>
      <c r="S409" t="str">
        <f>IF(R409=1, "First-time", IF(R409&lt;=3, "Rising Star", IF(R409&lt;10, "Established", "Elites")))</f>
        <v>First-time</v>
      </c>
      <c r="T409">
        <f>IF(S409 = "First-time",1,0)</f>
        <v>1</v>
      </c>
      <c r="U409">
        <f>IF(S409 = "Rising Star",1,0)</f>
        <v>0</v>
      </c>
      <c r="V409">
        <f>IF(S409 = "Established",1,0)</f>
        <v>0</v>
      </c>
      <c r="W409">
        <f>IF(S409 = "Elites",1,0)</f>
        <v>0</v>
      </c>
      <c r="X409" t="s">
        <v>1396</v>
      </c>
      <c r="Y409" t="str">
        <f>IF(X409="","-",TRIM(LEFT(X409,FIND(",",X409&amp;",")-1)))</f>
        <v>San Francisco</v>
      </c>
      <c r="Z409" t="s">
        <v>1396</v>
      </c>
      <c r="AA409" t="s">
        <v>5</v>
      </c>
    </row>
    <row r="410" spans="1:27" ht="14.4" x14ac:dyDescent="0.3">
      <c r="A410">
        <v>408</v>
      </c>
      <c r="B410" t="s">
        <v>13689</v>
      </c>
      <c r="C410" t="s">
        <v>13690</v>
      </c>
      <c r="D410" t="s">
        <v>13691</v>
      </c>
      <c r="E410" t="s">
        <v>1938</v>
      </c>
      <c r="F410" s="5">
        <f>_xlfn.TEXTBEFORE(E410, " ") * 1000000</f>
        <v>21500000</v>
      </c>
      <c r="G410">
        <v>1115.2385999999999</v>
      </c>
      <c r="H410" t="s">
        <v>779</v>
      </c>
      <c r="I410">
        <v>255</v>
      </c>
      <c r="J410">
        <f>IF(I410="",0,I410)</f>
        <v>255</v>
      </c>
      <c r="K410">
        <v>55</v>
      </c>
      <c r="L410">
        <f>I410-K410</f>
        <v>200</v>
      </c>
      <c r="M410" t="str">
        <f>IF(I410&lt;100,"small",IF(I410&lt;500,"medium","large"))</f>
        <v>medium</v>
      </c>
      <c r="N410">
        <f>IF(M410="small",1,0)</f>
        <v>0</v>
      </c>
      <c r="O410">
        <f>IF(N410="medium",1,0)</f>
        <v>0</v>
      </c>
      <c r="P410">
        <f>IF(O410="large",1,0)</f>
        <v>0</v>
      </c>
      <c r="Q410">
        <v>2012</v>
      </c>
      <c r="R410">
        <v>1</v>
      </c>
      <c r="S410" t="str">
        <f>IF(R410=1, "First-time", IF(R410&lt;=3, "Rising Star", IF(R410&lt;10, "Established", "Elites")))</f>
        <v>First-time</v>
      </c>
      <c r="T410">
        <f>IF(S410 = "First-time",1,0)</f>
        <v>1</v>
      </c>
      <c r="U410">
        <f>IF(S410 = "Rising Star",1,0)</f>
        <v>0</v>
      </c>
      <c r="V410">
        <f>IF(S410 = "Established",1,0)</f>
        <v>0</v>
      </c>
      <c r="W410">
        <f>IF(S410 = "Elites",1,0)</f>
        <v>0</v>
      </c>
      <c r="X410" t="s">
        <v>271</v>
      </c>
      <c r="Y410" t="str">
        <f>IF(X410="","-",TRIM(LEFT(X410,FIND(",",X410&amp;",")-1)))</f>
        <v>Chicago</v>
      </c>
      <c r="Z410" t="s">
        <v>271</v>
      </c>
      <c r="AA410" t="s">
        <v>15</v>
      </c>
    </row>
    <row r="411" spans="1:27" ht="14.4" x14ac:dyDescent="0.3">
      <c r="A411">
        <v>409</v>
      </c>
      <c r="B411" t="s">
        <v>8876</v>
      </c>
      <c r="C411" t="s">
        <v>8877</v>
      </c>
      <c r="D411" t="s">
        <v>8878</v>
      </c>
      <c r="E411" t="s">
        <v>2092</v>
      </c>
      <c r="F411" s="5">
        <f>_xlfn.TEXTBEFORE(E411, " ") * 1000000</f>
        <v>5600000</v>
      </c>
      <c r="G411">
        <v>1113.4907000000001</v>
      </c>
      <c r="H411" t="s">
        <v>433</v>
      </c>
      <c r="I411">
        <v>10</v>
      </c>
      <c r="J411">
        <f>IF(I411="",0,I411)</f>
        <v>10</v>
      </c>
      <c r="K411">
        <v>2</v>
      </c>
      <c r="L411">
        <f>I411-K411</f>
        <v>8</v>
      </c>
      <c r="M411" t="str">
        <f>IF(I411&lt;100,"small",IF(I411&lt;500,"medium","large"))</f>
        <v>small</v>
      </c>
      <c r="N411">
        <f>IF(M411="small",1,0)</f>
        <v>1</v>
      </c>
      <c r="O411">
        <f>IF(N411="medium",1,0)</f>
        <v>0</v>
      </c>
      <c r="P411">
        <f>IF(O411="large",1,0)</f>
        <v>0</v>
      </c>
      <c r="Q411">
        <v>2008</v>
      </c>
      <c r="R411">
        <v>1</v>
      </c>
      <c r="S411" t="str">
        <f>IF(R411=1, "First-time", IF(R411&lt;=3, "Rising Star", IF(R411&lt;10, "Established", "Elites")))</f>
        <v>First-time</v>
      </c>
      <c r="T411">
        <f>IF(S411 = "First-time",1,0)</f>
        <v>1</v>
      </c>
      <c r="U411">
        <f>IF(S411 = "Rising Star",1,0)</f>
        <v>0</v>
      </c>
      <c r="V411">
        <f>IF(S411 = "Established",1,0)</f>
        <v>0</v>
      </c>
      <c r="W411">
        <f>IF(S411 = "Elites",1,0)</f>
        <v>0</v>
      </c>
      <c r="X411" t="s">
        <v>689</v>
      </c>
      <c r="Y411" t="str">
        <f>IF(X411="","-",TRIM(LEFT(X411,FIND(",",X411&amp;",")-1)))</f>
        <v>Miami</v>
      </c>
      <c r="Z411" t="s">
        <v>5812</v>
      </c>
      <c r="AA411" t="s">
        <v>10</v>
      </c>
    </row>
    <row r="412" spans="1:27" ht="14.4" x14ac:dyDescent="0.3">
      <c r="A412">
        <v>410</v>
      </c>
      <c r="B412" t="s">
        <v>13567</v>
      </c>
      <c r="C412" t="s">
        <v>13568</v>
      </c>
      <c r="D412" t="s">
        <v>13569</v>
      </c>
      <c r="E412" t="s">
        <v>1237</v>
      </c>
      <c r="F412" s="5">
        <f>_xlfn.TEXTBEFORE(E412, " ") * 1000000</f>
        <v>11600000</v>
      </c>
      <c r="G412">
        <v>1111.7853</v>
      </c>
      <c r="H412" t="s">
        <v>353</v>
      </c>
      <c r="I412">
        <v>55</v>
      </c>
      <c r="J412">
        <f>IF(I412="",0,I412)</f>
        <v>55</v>
      </c>
      <c r="K412">
        <v>5</v>
      </c>
      <c r="L412">
        <f>I412-K412</f>
        <v>50</v>
      </c>
      <c r="M412" t="str">
        <f>IF(I412&lt;100,"small",IF(I412&lt;500,"medium","large"))</f>
        <v>small</v>
      </c>
      <c r="N412">
        <f>IF(M412="small",1,0)</f>
        <v>1</v>
      </c>
      <c r="O412">
        <f>IF(N412="medium",1,0)</f>
        <v>0</v>
      </c>
      <c r="P412">
        <f>IF(O412="large",1,0)</f>
        <v>0</v>
      </c>
      <c r="Q412">
        <v>2012</v>
      </c>
      <c r="R412">
        <v>2</v>
      </c>
      <c r="S412" t="str">
        <f>IF(R412=1, "First-time", IF(R412&lt;=3, "Rising Star", IF(R412&lt;10, "Established", "Elites")))</f>
        <v>Rising Star</v>
      </c>
      <c r="T412">
        <f>IF(S412 = "First-time",1,0)</f>
        <v>0</v>
      </c>
      <c r="U412">
        <f>IF(S412 = "Rising Star",1,0)</f>
        <v>1</v>
      </c>
      <c r="V412">
        <f>IF(S412 = "Established",1,0)</f>
        <v>0</v>
      </c>
      <c r="W412">
        <f>IF(S412 = "Elites",1,0)</f>
        <v>0</v>
      </c>
      <c r="X412" t="s">
        <v>427</v>
      </c>
      <c r="Y412" t="str">
        <f>IF(X412="","-",TRIM(LEFT(X412,FIND(",",X412&amp;",")-1)))</f>
        <v>Washington</v>
      </c>
      <c r="Z412" t="s">
        <v>3571</v>
      </c>
      <c r="AA412" t="s">
        <v>21</v>
      </c>
    </row>
    <row r="413" spans="1:27" ht="14.4" x14ac:dyDescent="0.3">
      <c r="A413">
        <v>411</v>
      </c>
      <c r="B413" t="s">
        <v>16702</v>
      </c>
      <c r="C413" t="s">
        <v>16703</v>
      </c>
      <c r="D413" t="s">
        <v>16704</v>
      </c>
      <c r="E413" t="s">
        <v>4059</v>
      </c>
      <c r="F413" s="5">
        <f>_xlfn.TEXTBEFORE(E413, " ") * 1000000</f>
        <v>8800000</v>
      </c>
      <c r="G413">
        <v>1110.7164</v>
      </c>
      <c r="H413" t="s">
        <v>472</v>
      </c>
      <c r="I413">
        <v>7</v>
      </c>
      <c r="J413">
        <f>IF(I413="",0,I413)</f>
        <v>7</v>
      </c>
      <c r="K413">
        <v>6</v>
      </c>
      <c r="L413">
        <f>I413-K413</f>
        <v>1</v>
      </c>
      <c r="M413" t="str">
        <f>IF(I413&lt;100,"small",IF(I413&lt;500,"medium","large"))</f>
        <v>small</v>
      </c>
      <c r="N413">
        <f>IF(M413="small",1,0)</f>
        <v>1</v>
      </c>
      <c r="O413">
        <f>IF(N413="medium",1,0)</f>
        <v>0</v>
      </c>
      <c r="P413">
        <f>IF(O413="large",1,0)</f>
        <v>0</v>
      </c>
      <c r="Q413">
        <v>2014</v>
      </c>
      <c r="R413">
        <v>1</v>
      </c>
      <c r="S413" t="str">
        <f>IF(R413=1, "First-time", IF(R413&lt;=3, "Rising Star", IF(R413&lt;10, "Established", "Elites")))</f>
        <v>First-time</v>
      </c>
      <c r="T413">
        <f>IF(S413 = "First-time",1,0)</f>
        <v>1</v>
      </c>
      <c r="U413">
        <f>IF(S413 = "Rising Star",1,0)</f>
        <v>0</v>
      </c>
      <c r="V413">
        <f>IF(S413 = "Established",1,0)</f>
        <v>0</v>
      </c>
      <c r="W413">
        <f>IF(S413 = "Elites",1,0)</f>
        <v>0</v>
      </c>
      <c r="X413" t="s">
        <v>1206</v>
      </c>
      <c r="Y413" t="str">
        <f>IF(X413="","-",TRIM(LEFT(X413,FIND(",",X413&amp;",")-1)))</f>
        <v>Tampa</v>
      </c>
      <c r="Z413" t="s">
        <v>1206</v>
      </c>
      <c r="AA413" t="s">
        <v>10</v>
      </c>
    </row>
    <row r="414" spans="1:27" ht="14.4" x14ac:dyDescent="0.3">
      <c r="A414">
        <v>412</v>
      </c>
      <c r="B414" t="s">
        <v>15470</v>
      </c>
      <c r="C414" t="s">
        <v>15471</v>
      </c>
      <c r="D414" t="s">
        <v>15472</v>
      </c>
      <c r="E414" t="s">
        <v>302</v>
      </c>
      <c r="F414" s="5">
        <f>_xlfn.TEXTBEFORE(E414, " ") * 1000000</f>
        <v>7100000</v>
      </c>
      <c r="G414">
        <v>1107.6733999999999</v>
      </c>
      <c r="H414" t="s">
        <v>803</v>
      </c>
      <c r="I414">
        <v>7</v>
      </c>
      <c r="J414">
        <f>IF(I414="",0,I414)</f>
        <v>7</v>
      </c>
      <c r="K414">
        <v>1</v>
      </c>
      <c r="L414">
        <f>I414-K414</f>
        <v>6</v>
      </c>
      <c r="M414" t="str">
        <f>IF(I414&lt;100,"small",IF(I414&lt;500,"medium","large"))</f>
        <v>small</v>
      </c>
      <c r="N414">
        <f>IF(M414="small",1,0)</f>
        <v>1</v>
      </c>
      <c r="O414">
        <f>IF(N414="medium",1,0)</f>
        <v>0</v>
      </c>
      <c r="P414">
        <f>IF(O414="large",1,0)</f>
        <v>0</v>
      </c>
      <c r="Q414">
        <v>2013</v>
      </c>
      <c r="R414">
        <v>1</v>
      </c>
      <c r="S414" t="str">
        <f>IF(R414=1, "First-time", IF(R414&lt;=3, "Rising Star", IF(R414&lt;10, "Established", "Elites")))</f>
        <v>First-time</v>
      </c>
      <c r="T414">
        <f>IF(S414 = "First-time",1,0)</f>
        <v>1</v>
      </c>
      <c r="U414">
        <f>IF(S414 = "Rising Star",1,0)</f>
        <v>0</v>
      </c>
      <c r="V414">
        <f>IF(S414 = "Established",1,0)</f>
        <v>0</v>
      </c>
      <c r="W414">
        <f>IF(S414 = "Elites",1,0)</f>
        <v>0</v>
      </c>
      <c r="X414" t="s">
        <v>325</v>
      </c>
      <c r="Y414" t="str">
        <f>IF(X414="","-",TRIM(LEFT(X414,FIND(",",X414&amp;",")-1)))</f>
        <v>Los Angeles</v>
      </c>
      <c r="Z414" t="s">
        <v>15473</v>
      </c>
      <c r="AA414" t="s">
        <v>5</v>
      </c>
    </row>
    <row r="415" spans="1:27" ht="14.4" x14ac:dyDescent="0.3">
      <c r="A415">
        <v>413</v>
      </c>
      <c r="B415" t="s">
        <v>15894</v>
      </c>
      <c r="C415" t="s">
        <v>15895</v>
      </c>
      <c r="D415" t="s">
        <v>15896</v>
      </c>
      <c r="E415" t="s">
        <v>5025</v>
      </c>
      <c r="F415" s="5">
        <f>_xlfn.TEXTBEFORE(E415, " ") * 1000000</f>
        <v>368600000</v>
      </c>
      <c r="G415">
        <v>1107.0863999999999</v>
      </c>
      <c r="H415" t="s">
        <v>153</v>
      </c>
      <c r="I415">
        <v>614</v>
      </c>
      <c r="J415">
        <f>IF(I415="",0,I415)</f>
        <v>614</v>
      </c>
      <c r="K415">
        <v>51</v>
      </c>
      <c r="L415">
        <f>I415-K415</f>
        <v>563</v>
      </c>
      <c r="M415" t="str">
        <f>IF(I415&lt;100,"small",IF(I415&lt;500,"medium","large"))</f>
        <v>large</v>
      </c>
      <c r="N415">
        <f>IF(M415="small",1,0)</f>
        <v>0</v>
      </c>
      <c r="O415">
        <f>IF(N415="medium",1,0)</f>
        <v>0</v>
      </c>
      <c r="P415">
        <f>IF(O415="large",1,0)</f>
        <v>0</v>
      </c>
      <c r="Q415">
        <v>2014</v>
      </c>
      <c r="R415">
        <v>1</v>
      </c>
      <c r="S415" t="str">
        <f>IF(R415=1, "First-time", IF(R415&lt;=3, "Rising Star", IF(R415&lt;10, "Established", "Elites")))</f>
        <v>First-time</v>
      </c>
      <c r="T415">
        <f>IF(S415 = "First-time",1,0)</f>
        <v>1</v>
      </c>
      <c r="U415">
        <f>IF(S415 = "Rising Star",1,0)</f>
        <v>0</v>
      </c>
      <c r="V415">
        <f>IF(S415 = "Established",1,0)</f>
        <v>0</v>
      </c>
      <c r="W415">
        <f>IF(S415 = "Elites",1,0)</f>
        <v>0</v>
      </c>
      <c r="X415" t="s">
        <v>838</v>
      </c>
      <c r="Y415" t="str">
        <f>IF(X415="","-",TRIM(LEFT(X415,FIND(",",X415&amp;",")-1)))</f>
        <v>Austin</v>
      </c>
      <c r="Z415" t="s">
        <v>838</v>
      </c>
      <c r="AA415" t="s">
        <v>45</v>
      </c>
    </row>
    <row r="416" spans="1:27" ht="14.4" x14ac:dyDescent="0.3">
      <c r="A416">
        <v>414</v>
      </c>
      <c r="B416" t="s">
        <v>14007</v>
      </c>
      <c r="C416" t="s">
        <v>14008</v>
      </c>
      <c r="D416" t="s">
        <v>14009</v>
      </c>
      <c r="E416" t="s">
        <v>923</v>
      </c>
      <c r="F416" s="5">
        <f>_xlfn.TEXTBEFORE(E416, " ") * 1000000</f>
        <v>5500000</v>
      </c>
      <c r="G416">
        <v>1106.5666000000001</v>
      </c>
      <c r="H416" t="s">
        <v>153</v>
      </c>
      <c r="I416">
        <v>5</v>
      </c>
      <c r="J416">
        <f>IF(I416="",0,I416)</f>
        <v>5</v>
      </c>
      <c r="K416">
        <v>4</v>
      </c>
      <c r="L416">
        <f>I416-K416</f>
        <v>1</v>
      </c>
      <c r="M416" t="str">
        <f>IF(I416&lt;100,"small",IF(I416&lt;500,"medium","large"))</f>
        <v>small</v>
      </c>
      <c r="N416">
        <f>IF(M416="small",1,0)</f>
        <v>1</v>
      </c>
      <c r="O416">
        <f>IF(N416="medium",1,0)</f>
        <v>0</v>
      </c>
      <c r="P416">
        <f>IF(O416="large",1,0)</f>
        <v>0</v>
      </c>
      <c r="Q416">
        <v>2012</v>
      </c>
      <c r="R416">
        <v>1</v>
      </c>
      <c r="S416" t="str">
        <f>IF(R416=1, "First-time", IF(R416&lt;=3, "Rising Star", IF(R416&lt;10, "Established", "Elites")))</f>
        <v>First-time</v>
      </c>
      <c r="T416">
        <f>IF(S416 = "First-time",1,0)</f>
        <v>1</v>
      </c>
      <c r="U416">
        <f>IF(S416 = "Rising Star",1,0)</f>
        <v>0</v>
      </c>
      <c r="V416">
        <f>IF(S416 = "Established",1,0)</f>
        <v>0</v>
      </c>
      <c r="W416">
        <f>IF(S416 = "Elites",1,0)</f>
        <v>0</v>
      </c>
      <c r="X416" t="s">
        <v>325</v>
      </c>
      <c r="Y416" t="str">
        <f>IF(X416="","-",TRIM(LEFT(X416,FIND(",",X416&amp;",")-1)))</f>
        <v>Los Angeles</v>
      </c>
      <c r="Z416" t="s">
        <v>1133</v>
      </c>
      <c r="AA416" t="s">
        <v>5</v>
      </c>
    </row>
    <row r="417" spans="1:27" ht="14.4" x14ac:dyDescent="0.3">
      <c r="A417">
        <v>415</v>
      </c>
      <c r="B417" t="s">
        <v>17632</v>
      </c>
      <c r="C417" t="s">
        <v>17633</v>
      </c>
      <c r="D417" t="s">
        <v>17634</v>
      </c>
      <c r="E417" t="s">
        <v>615</v>
      </c>
      <c r="F417" s="5">
        <f>_xlfn.TEXTBEFORE(E417, " ") * 1000000</f>
        <v>2800000</v>
      </c>
      <c r="G417">
        <v>1103.3244</v>
      </c>
      <c r="H417" t="s">
        <v>331</v>
      </c>
      <c r="I417">
        <v>23</v>
      </c>
      <c r="J417">
        <f>IF(I417="",0,I417)</f>
        <v>23</v>
      </c>
      <c r="K417">
        <v>4</v>
      </c>
      <c r="L417">
        <f>I417-K417</f>
        <v>19</v>
      </c>
      <c r="M417" t="str">
        <f>IF(I417&lt;100,"small",IF(I417&lt;500,"medium","large"))</f>
        <v>small</v>
      </c>
      <c r="N417">
        <f>IF(M417="small",1,0)</f>
        <v>1</v>
      </c>
      <c r="O417">
        <f>IF(N417="medium",1,0)</f>
        <v>0</v>
      </c>
      <c r="P417">
        <f>IF(O417="large",1,0)</f>
        <v>0</v>
      </c>
      <c r="Q417">
        <v>2015</v>
      </c>
      <c r="R417">
        <v>1</v>
      </c>
      <c r="S417" t="str">
        <f>IF(R417=1, "First-time", IF(R417&lt;=3, "Rising Star", IF(R417&lt;10, "Established", "Elites")))</f>
        <v>First-time</v>
      </c>
      <c r="T417">
        <f>IF(S417 = "First-time",1,0)</f>
        <v>1</v>
      </c>
      <c r="U417">
        <f>IF(S417 = "Rising Star",1,0)</f>
        <v>0</v>
      </c>
      <c r="V417">
        <f>IF(S417 = "Established",1,0)</f>
        <v>0</v>
      </c>
      <c r="W417">
        <f>IF(S417 = "Elites",1,0)</f>
        <v>0</v>
      </c>
      <c r="X417" t="s">
        <v>427</v>
      </c>
      <c r="Y417" t="str">
        <f>IF(X417="","-",TRIM(LEFT(X417,FIND(",",X417&amp;",")-1)))</f>
        <v>Washington</v>
      </c>
      <c r="Z417" t="s">
        <v>2498</v>
      </c>
      <c r="AA417" t="s">
        <v>8</v>
      </c>
    </row>
    <row r="418" spans="1:27" ht="14.4" x14ac:dyDescent="0.3">
      <c r="A418">
        <v>416</v>
      </c>
      <c r="B418" t="s">
        <v>9012</v>
      </c>
      <c r="C418" t="s">
        <v>9013</v>
      </c>
      <c r="D418" t="s">
        <v>9014</v>
      </c>
      <c r="E418" t="s">
        <v>4839</v>
      </c>
      <c r="F418" s="5">
        <f>_xlfn.TEXTBEFORE(E418, " ") * 1000000</f>
        <v>14000000</v>
      </c>
      <c r="G418">
        <v>1103.0117</v>
      </c>
      <c r="H418" t="s">
        <v>803</v>
      </c>
      <c r="I418">
        <v>80</v>
      </c>
      <c r="J418">
        <f>IF(I418="",0,I418)</f>
        <v>80</v>
      </c>
      <c r="K418">
        <v>12</v>
      </c>
      <c r="L418">
        <f>I418-K418</f>
        <v>68</v>
      </c>
      <c r="M418" t="str">
        <f>IF(I418&lt;100,"small",IF(I418&lt;500,"medium","large"))</f>
        <v>small</v>
      </c>
      <c r="N418">
        <f>IF(M418="small",1,0)</f>
        <v>1</v>
      </c>
      <c r="O418">
        <f>IF(N418="medium",1,0)</f>
        <v>0</v>
      </c>
      <c r="P418">
        <f>IF(O418="large",1,0)</f>
        <v>0</v>
      </c>
      <c r="Q418">
        <v>2008</v>
      </c>
      <c r="R418">
        <v>1</v>
      </c>
      <c r="S418" t="str">
        <f>IF(R418=1, "First-time", IF(R418&lt;=3, "Rising Star", IF(R418&lt;10, "Established", "Elites")))</f>
        <v>First-time</v>
      </c>
      <c r="T418">
        <f>IF(S418 = "First-time",1,0)</f>
        <v>1</v>
      </c>
      <c r="U418">
        <f>IF(S418 = "Rising Star",1,0)</f>
        <v>0</v>
      </c>
      <c r="V418">
        <f>IF(S418 = "Established",1,0)</f>
        <v>0</v>
      </c>
      <c r="W418">
        <f>IF(S418 = "Elites",1,0)</f>
        <v>0</v>
      </c>
      <c r="X418" t="s">
        <v>325</v>
      </c>
      <c r="Y418" t="str">
        <f>IF(X418="","-",TRIM(LEFT(X418,FIND(",",X418&amp;",")-1)))</f>
        <v>Los Angeles</v>
      </c>
      <c r="Z418" t="s">
        <v>9015</v>
      </c>
      <c r="AA418" t="s">
        <v>5</v>
      </c>
    </row>
    <row r="419" spans="1:27" ht="14.4" x14ac:dyDescent="0.3">
      <c r="A419">
        <v>417</v>
      </c>
      <c r="B419" t="s">
        <v>11456</v>
      </c>
      <c r="C419" t="s">
        <v>11457</v>
      </c>
      <c r="D419" t="s">
        <v>11458</v>
      </c>
      <c r="E419" t="s">
        <v>4059</v>
      </c>
      <c r="F419" s="5">
        <f>_xlfn.TEXTBEFORE(E419, " ") * 1000000</f>
        <v>8800000</v>
      </c>
      <c r="G419">
        <v>1097.3859</v>
      </c>
      <c r="H419" t="s">
        <v>803</v>
      </c>
      <c r="I419">
        <v>113</v>
      </c>
      <c r="J419">
        <f>IF(I419="",0,I419)</f>
        <v>113</v>
      </c>
      <c r="K419">
        <v>23</v>
      </c>
      <c r="L419">
        <f>I419-K419</f>
        <v>90</v>
      </c>
      <c r="M419" t="str">
        <f>IF(I419&lt;100,"small",IF(I419&lt;500,"medium","large"))</f>
        <v>medium</v>
      </c>
      <c r="N419">
        <f>IF(M419="small",1,0)</f>
        <v>0</v>
      </c>
      <c r="O419">
        <f>IF(N419="medium",1,0)</f>
        <v>0</v>
      </c>
      <c r="P419">
        <f>IF(O419="large",1,0)</f>
        <v>0</v>
      </c>
      <c r="Q419">
        <v>2010</v>
      </c>
      <c r="R419">
        <v>2</v>
      </c>
      <c r="S419" t="str">
        <f>IF(R419=1, "First-time", IF(R419&lt;=3, "Rising Star", IF(R419&lt;10, "Established", "Elites")))</f>
        <v>Rising Star</v>
      </c>
      <c r="T419">
        <f>IF(S419 = "First-time",1,0)</f>
        <v>0</v>
      </c>
      <c r="U419">
        <f>IF(S419 = "Rising Star",1,0)</f>
        <v>1</v>
      </c>
      <c r="V419">
        <f>IF(S419 = "Established",1,0)</f>
        <v>0</v>
      </c>
      <c r="W419">
        <f>IF(S419 = "Elites",1,0)</f>
        <v>0</v>
      </c>
      <c r="X419" t="s">
        <v>342</v>
      </c>
      <c r="Y419" t="str">
        <f>IF(X419="","-",TRIM(LEFT(X419,FIND(",",X419&amp;",")-1)))</f>
        <v>San Diego</v>
      </c>
      <c r="Z419" t="s">
        <v>342</v>
      </c>
      <c r="AA419" t="s">
        <v>5</v>
      </c>
    </row>
    <row r="420" spans="1:27" ht="14.4" x14ac:dyDescent="0.3">
      <c r="A420">
        <v>418</v>
      </c>
      <c r="B420" t="s">
        <v>16388</v>
      </c>
      <c r="C420" t="s">
        <v>16389</v>
      </c>
      <c r="D420" t="s">
        <v>16390</v>
      </c>
      <c r="E420" t="s">
        <v>231</v>
      </c>
      <c r="F420" s="5">
        <f>_xlfn.TEXTBEFORE(E420, " ") * 1000000</f>
        <v>15800000</v>
      </c>
      <c r="G420">
        <v>1095.0864999999999</v>
      </c>
      <c r="H420" t="s">
        <v>118</v>
      </c>
      <c r="I420">
        <v>51</v>
      </c>
      <c r="J420">
        <f>IF(I420="",0,I420)</f>
        <v>51</v>
      </c>
      <c r="K420">
        <v>5</v>
      </c>
      <c r="L420">
        <f>I420-K420</f>
        <v>46</v>
      </c>
      <c r="M420" t="str">
        <f>IF(I420&lt;100,"small",IF(I420&lt;500,"medium","large"))</f>
        <v>small</v>
      </c>
      <c r="N420">
        <f>IF(M420="small",1,0)</f>
        <v>1</v>
      </c>
      <c r="O420">
        <f>IF(N420="medium",1,0)</f>
        <v>0</v>
      </c>
      <c r="P420">
        <f>IF(O420="large",1,0)</f>
        <v>0</v>
      </c>
      <c r="Q420">
        <v>2014</v>
      </c>
      <c r="R420">
        <v>1</v>
      </c>
      <c r="S420" t="str">
        <f>IF(R420=1, "First-time", IF(R420&lt;=3, "Rising Star", IF(R420&lt;10, "Established", "Elites")))</f>
        <v>First-time</v>
      </c>
      <c r="T420">
        <f>IF(S420 = "First-time",1,0)</f>
        <v>1</v>
      </c>
      <c r="U420">
        <f>IF(S420 = "Rising Star",1,0)</f>
        <v>0</v>
      </c>
      <c r="V420">
        <f>IF(S420 = "Established",1,0)</f>
        <v>0</v>
      </c>
      <c r="W420">
        <f>IF(S420 = "Elites",1,0)</f>
        <v>0</v>
      </c>
      <c r="X420" t="s">
        <v>99</v>
      </c>
      <c r="Y420" t="str">
        <f>IF(X420="","-",TRIM(LEFT(X420,FIND(",",X420&amp;",")-1)))</f>
        <v>-</v>
      </c>
      <c r="Z420" t="s">
        <v>16391</v>
      </c>
      <c r="AA420" t="s">
        <v>23</v>
      </c>
    </row>
    <row r="421" spans="1:27" ht="14.4" x14ac:dyDescent="0.3">
      <c r="A421">
        <v>419</v>
      </c>
      <c r="B421" t="s">
        <v>16951</v>
      </c>
      <c r="C421" t="s">
        <v>16952</v>
      </c>
      <c r="D421" t="s">
        <v>16953</v>
      </c>
      <c r="E421" t="s">
        <v>5255</v>
      </c>
      <c r="F421" s="5">
        <f>_xlfn.TEXTBEFORE(E421, " ") * 1000000</f>
        <v>35900000</v>
      </c>
      <c r="G421">
        <v>1093.3815</v>
      </c>
      <c r="H421" t="s">
        <v>803</v>
      </c>
      <c r="I421">
        <v>25</v>
      </c>
      <c r="J421">
        <f>IF(I421="",0,I421)</f>
        <v>25</v>
      </c>
      <c r="K421">
        <v>8</v>
      </c>
      <c r="L421">
        <f>I421-K421</f>
        <v>17</v>
      </c>
      <c r="M421" t="str">
        <f>IF(I421&lt;100,"small",IF(I421&lt;500,"medium","large"))</f>
        <v>small</v>
      </c>
      <c r="N421">
        <f>IF(M421="small",1,0)</f>
        <v>1</v>
      </c>
      <c r="O421">
        <f>IF(N421="medium",1,0)</f>
        <v>0</v>
      </c>
      <c r="P421">
        <f>IF(O421="large",1,0)</f>
        <v>0</v>
      </c>
      <c r="Q421">
        <v>2014</v>
      </c>
      <c r="R421">
        <v>2</v>
      </c>
      <c r="S421" t="str">
        <f>IF(R421=1, "First-time", IF(R421&lt;=3, "Rising Star", IF(R421&lt;10, "Established", "Elites")))</f>
        <v>Rising Star</v>
      </c>
      <c r="T421">
        <f>IF(S421 = "First-time",1,0)</f>
        <v>0</v>
      </c>
      <c r="U421">
        <f>IF(S421 = "Rising Star",1,0)</f>
        <v>1</v>
      </c>
      <c r="V421">
        <f>IF(S421 = "Established",1,0)</f>
        <v>0</v>
      </c>
      <c r="W421">
        <f>IF(S421 = "Elites",1,0)</f>
        <v>0</v>
      </c>
      <c r="X421" t="s">
        <v>342</v>
      </c>
      <c r="Y421" t="str">
        <f>IF(X421="","-",TRIM(LEFT(X421,FIND(",",X421&amp;",")-1)))</f>
        <v>San Diego</v>
      </c>
      <c r="Z421" t="s">
        <v>342</v>
      </c>
      <c r="AA421" t="s">
        <v>5</v>
      </c>
    </row>
    <row r="422" spans="1:27" ht="14.4" x14ac:dyDescent="0.3">
      <c r="A422">
        <v>420</v>
      </c>
      <c r="B422" t="s">
        <v>13603</v>
      </c>
      <c r="C422" t="s">
        <v>13604</v>
      </c>
      <c r="D422" t="s">
        <v>13605</v>
      </c>
      <c r="E422" t="s">
        <v>1971</v>
      </c>
      <c r="F422" s="5">
        <f>_xlfn.TEXTBEFORE(E422, " ") * 1000000</f>
        <v>7000000</v>
      </c>
      <c r="G422">
        <v>1093.3466000000001</v>
      </c>
      <c r="H422" t="s">
        <v>85</v>
      </c>
      <c r="I422">
        <v>65</v>
      </c>
      <c r="J422">
        <f>IF(I422="",0,I422)</f>
        <v>65</v>
      </c>
      <c r="K422">
        <v>10</v>
      </c>
      <c r="L422">
        <f>I422-K422</f>
        <v>55</v>
      </c>
      <c r="M422" t="str">
        <f>IF(I422&lt;100,"small",IF(I422&lt;500,"medium","large"))</f>
        <v>small</v>
      </c>
      <c r="N422">
        <f>IF(M422="small",1,0)</f>
        <v>1</v>
      </c>
      <c r="O422">
        <f>IF(N422="medium",1,0)</f>
        <v>0</v>
      </c>
      <c r="P422">
        <f>IF(O422="large",1,0)</f>
        <v>0</v>
      </c>
      <c r="Q422">
        <v>2012</v>
      </c>
      <c r="R422">
        <v>1</v>
      </c>
      <c r="S422" t="str">
        <f>IF(R422=1, "First-time", IF(R422&lt;=3, "Rising Star", IF(R422&lt;10, "Established", "Elites")))</f>
        <v>First-time</v>
      </c>
      <c r="T422">
        <f>IF(S422 = "First-time",1,0)</f>
        <v>1</v>
      </c>
      <c r="U422">
        <f>IF(S422 = "Rising Star",1,0)</f>
        <v>0</v>
      </c>
      <c r="V422">
        <f>IF(S422 = "Established",1,0)</f>
        <v>0</v>
      </c>
      <c r="W422">
        <f>IF(S422 = "Elites",1,0)</f>
        <v>0</v>
      </c>
      <c r="X422" t="s">
        <v>185</v>
      </c>
      <c r="Y422" t="str">
        <f>IF(X422="","-",TRIM(LEFT(X422,FIND(",",X422&amp;",")-1)))</f>
        <v>Boston</v>
      </c>
      <c r="Z422" t="s">
        <v>185</v>
      </c>
      <c r="AA422" t="s">
        <v>20</v>
      </c>
    </row>
    <row r="423" spans="1:27" ht="14.4" x14ac:dyDescent="0.3">
      <c r="A423">
        <v>421</v>
      </c>
      <c r="B423" t="s">
        <v>13305</v>
      </c>
      <c r="C423" t="s">
        <v>13306</v>
      </c>
      <c r="D423" t="s">
        <v>13307</v>
      </c>
      <c r="E423" t="s">
        <v>615</v>
      </c>
      <c r="F423" s="5">
        <f>_xlfn.TEXTBEFORE(E423, " ") * 1000000</f>
        <v>2800000</v>
      </c>
      <c r="G423">
        <v>1093.325</v>
      </c>
      <c r="H423" t="s">
        <v>324</v>
      </c>
      <c r="I423">
        <v>35</v>
      </c>
      <c r="J423">
        <f>IF(I423="",0,I423)</f>
        <v>35</v>
      </c>
      <c r="K423">
        <v>3</v>
      </c>
      <c r="L423">
        <f>I423-K423</f>
        <v>32</v>
      </c>
      <c r="M423" t="str">
        <f>IF(I423&lt;100,"small",IF(I423&lt;500,"medium","large"))</f>
        <v>small</v>
      </c>
      <c r="N423">
        <f>IF(M423="small",1,0)</f>
        <v>1</v>
      </c>
      <c r="O423">
        <f>IF(N423="medium",1,0)</f>
        <v>0</v>
      </c>
      <c r="P423">
        <f>IF(O423="large",1,0)</f>
        <v>0</v>
      </c>
      <c r="Q423">
        <v>2012</v>
      </c>
      <c r="R423">
        <v>2</v>
      </c>
      <c r="S423" t="str">
        <f>IF(R423=1, "First-time", IF(R423&lt;=3, "Rising Star", IF(R423&lt;10, "Established", "Elites")))</f>
        <v>Rising Star</v>
      </c>
      <c r="T423">
        <f>IF(S423 = "First-time",1,0)</f>
        <v>0</v>
      </c>
      <c r="U423">
        <f>IF(S423 = "Rising Star",1,0)</f>
        <v>1</v>
      </c>
      <c r="V423">
        <f>IF(S423 = "Established",1,0)</f>
        <v>0</v>
      </c>
      <c r="W423">
        <f>IF(S423 = "Elites",1,0)</f>
        <v>0</v>
      </c>
      <c r="X423" t="s">
        <v>86</v>
      </c>
      <c r="Y423" t="str">
        <f>IF(X423="","-",TRIM(LEFT(X423,FIND(",",X423&amp;",")-1)))</f>
        <v>New York City</v>
      </c>
      <c r="Z423" t="s">
        <v>3896</v>
      </c>
      <c r="AA423" t="s">
        <v>35</v>
      </c>
    </row>
    <row r="424" spans="1:27" ht="14.4" x14ac:dyDescent="0.3">
      <c r="A424">
        <v>422</v>
      </c>
      <c r="B424" t="s">
        <v>16072</v>
      </c>
      <c r="C424" t="s">
        <v>16073</v>
      </c>
      <c r="D424" t="s">
        <v>16074</v>
      </c>
      <c r="E424" t="s">
        <v>392</v>
      </c>
      <c r="F424" s="5">
        <f>_xlfn.TEXTBEFORE(E424, " ") * 1000000</f>
        <v>2000000</v>
      </c>
      <c r="G424">
        <v>1091.1066000000001</v>
      </c>
      <c r="H424" t="s">
        <v>472</v>
      </c>
      <c r="I424">
        <v>25</v>
      </c>
      <c r="J424">
        <f>IF(I424="",0,I424)</f>
        <v>25</v>
      </c>
      <c r="K424">
        <v>2</v>
      </c>
      <c r="L424">
        <f>I424-K424</f>
        <v>23</v>
      </c>
      <c r="M424" t="str">
        <f>IF(I424&lt;100,"small",IF(I424&lt;500,"medium","large"))</f>
        <v>small</v>
      </c>
      <c r="N424">
        <f>IF(M424="small",1,0)</f>
        <v>1</v>
      </c>
      <c r="O424">
        <f>IF(N424="medium",1,0)</f>
        <v>0</v>
      </c>
      <c r="P424">
        <f>IF(O424="large",1,0)</f>
        <v>0</v>
      </c>
      <c r="Q424">
        <v>2014</v>
      </c>
      <c r="R424">
        <v>1</v>
      </c>
      <c r="S424" t="str">
        <f>IF(R424=1, "First-time", IF(R424&lt;=3, "Rising Star", IF(R424&lt;10, "Established", "Elites")))</f>
        <v>First-time</v>
      </c>
      <c r="T424">
        <f>IF(S424 = "First-time",1,0)</f>
        <v>1</v>
      </c>
      <c r="U424">
        <f>IF(S424 = "Rising Star",1,0)</f>
        <v>0</v>
      </c>
      <c r="V424">
        <f>IF(S424 = "Established",1,0)</f>
        <v>0</v>
      </c>
      <c r="W424">
        <f>IF(S424 = "Elites",1,0)</f>
        <v>0</v>
      </c>
      <c r="X424" t="s">
        <v>99</v>
      </c>
      <c r="Y424" t="str">
        <f>IF(X424="","-",TRIM(LEFT(X424,FIND(",",X424&amp;",")-1)))</f>
        <v>-</v>
      </c>
      <c r="Z424" t="s">
        <v>1992</v>
      </c>
      <c r="AA424" t="s">
        <v>38</v>
      </c>
    </row>
    <row r="425" spans="1:27" ht="14.4" x14ac:dyDescent="0.3">
      <c r="A425">
        <v>423</v>
      </c>
      <c r="B425" t="s">
        <v>16705</v>
      </c>
      <c r="C425" t="s">
        <v>16706</v>
      </c>
      <c r="D425" t="s">
        <v>16707</v>
      </c>
      <c r="E425" t="s">
        <v>1372</v>
      </c>
      <c r="F425" s="5">
        <f>_xlfn.TEXTBEFORE(E425, " ") * 1000000</f>
        <v>6900000</v>
      </c>
      <c r="G425">
        <v>1086.4820999999999</v>
      </c>
      <c r="H425" t="s">
        <v>153</v>
      </c>
      <c r="I425">
        <v>8</v>
      </c>
      <c r="J425">
        <f>IF(I425="",0,I425)</f>
        <v>8</v>
      </c>
      <c r="K425">
        <v>3</v>
      </c>
      <c r="L425">
        <f>I425-K425</f>
        <v>5</v>
      </c>
      <c r="M425" t="str">
        <f>IF(I425&lt;100,"small",IF(I425&lt;500,"medium","large"))</f>
        <v>small</v>
      </c>
      <c r="N425">
        <f>IF(M425="small",1,0)</f>
        <v>1</v>
      </c>
      <c r="O425">
        <f>IF(N425="medium",1,0)</f>
        <v>0</v>
      </c>
      <c r="P425">
        <f>IF(O425="large",1,0)</f>
        <v>0</v>
      </c>
      <c r="Q425">
        <v>2014</v>
      </c>
      <c r="R425">
        <v>1</v>
      </c>
      <c r="S425" t="str">
        <f>IF(R425=1, "First-time", IF(R425&lt;=3, "Rising Star", IF(R425&lt;10, "Established", "Elites")))</f>
        <v>First-time</v>
      </c>
      <c r="T425">
        <f>IF(S425 = "First-time",1,0)</f>
        <v>1</v>
      </c>
      <c r="U425">
        <f>IF(S425 = "Rising Star",1,0)</f>
        <v>0</v>
      </c>
      <c r="V425">
        <f>IF(S425 = "Established",1,0)</f>
        <v>0</v>
      </c>
      <c r="W425">
        <f>IF(S425 = "Elites",1,0)</f>
        <v>0</v>
      </c>
      <c r="X425" t="s">
        <v>1206</v>
      </c>
      <c r="Y425" t="str">
        <f>IF(X425="","-",TRIM(LEFT(X425,FIND(",",X425&amp;",")-1)))</f>
        <v>Tampa</v>
      </c>
      <c r="Z425" t="s">
        <v>1206</v>
      </c>
      <c r="AA425" t="s">
        <v>10</v>
      </c>
    </row>
    <row r="426" spans="1:27" ht="14.4" x14ac:dyDescent="0.3">
      <c r="A426">
        <v>424</v>
      </c>
      <c r="B426" t="s">
        <v>6010</v>
      </c>
      <c r="C426" t="s">
        <v>6011</v>
      </c>
      <c r="D426" t="s">
        <v>6012</v>
      </c>
      <c r="E426" t="s">
        <v>3207</v>
      </c>
      <c r="F426" s="5">
        <f>_xlfn.TEXTBEFORE(E426, " ") * 1000000</f>
        <v>9800000</v>
      </c>
      <c r="G426">
        <v>1083.1819</v>
      </c>
      <c r="H426" t="s">
        <v>751</v>
      </c>
      <c r="I426">
        <v>103</v>
      </c>
      <c r="J426">
        <f>IF(I426="",0,I426)</f>
        <v>103</v>
      </c>
      <c r="K426">
        <v>35</v>
      </c>
      <c r="L426">
        <f>I426-K426</f>
        <v>68</v>
      </c>
      <c r="M426" t="str">
        <f>IF(I426&lt;100,"small",IF(I426&lt;500,"medium","large"))</f>
        <v>medium</v>
      </c>
      <c r="N426">
        <f>IF(M426="small",1,0)</f>
        <v>0</v>
      </c>
      <c r="O426">
        <f>IF(N426="medium",1,0)</f>
        <v>0</v>
      </c>
      <c r="P426">
        <f>IF(O426="large",1,0)</f>
        <v>0</v>
      </c>
      <c r="Q426">
        <v>2005</v>
      </c>
      <c r="R426">
        <v>1</v>
      </c>
      <c r="S426" t="str">
        <f>IF(R426=1, "First-time", IF(R426&lt;=3, "Rising Star", IF(R426&lt;10, "Established", "Elites")))</f>
        <v>First-time</v>
      </c>
      <c r="T426">
        <f>IF(S426 = "First-time",1,0)</f>
        <v>1</v>
      </c>
      <c r="U426">
        <f>IF(S426 = "Rising Star",1,0)</f>
        <v>0</v>
      </c>
      <c r="V426">
        <f>IF(S426 = "Established",1,0)</f>
        <v>0</v>
      </c>
      <c r="W426">
        <f>IF(S426 = "Elites",1,0)</f>
        <v>0</v>
      </c>
      <c r="X426" t="s">
        <v>99</v>
      </c>
      <c r="Y426" t="str">
        <f>IF(X426="","-",TRIM(LEFT(X426,FIND(",",X426&amp;",")-1)))</f>
        <v>-</v>
      </c>
      <c r="Z426" t="s">
        <v>3770</v>
      </c>
      <c r="AA426" t="s">
        <v>47</v>
      </c>
    </row>
    <row r="427" spans="1:27" ht="14.4" x14ac:dyDescent="0.3">
      <c r="A427">
        <v>425</v>
      </c>
      <c r="B427" t="s">
        <v>14010</v>
      </c>
      <c r="C427" t="s">
        <v>14011</v>
      </c>
      <c r="D427" t="s">
        <v>14012</v>
      </c>
      <c r="E427" t="s">
        <v>1496</v>
      </c>
      <c r="F427" s="5">
        <f>_xlfn.TEXTBEFORE(E427, " ") * 1000000</f>
        <v>6500000</v>
      </c>
      <c r="G427">
        <v>1074.5554</v>
      </c>
      <c r="H427" t="s">
        <v>803</v>
      </c>
      <c r="I427">
        <v>38</v>
      </c>
      <c r="J427">
        <f>IF(I427="",0,I427)</f>
        <v>38</v>
      </c>
      <c r="K427">
        <v>3</v>
      </c>
      <c r="L427">
        <f>I427-K427</f>
        <v>35</v>
      </c>
      <c r="M427" t="str">
        <f>IF(I427&lt;100,"small",IF(I427&lt;500,"medium","large"))</f>
        <v>small</v>
      </c>
      <c r="N427">
        <f>IF(M427="small",1,0)</f>
        <v>1</v>
      </c>
      <c r="O427">
        <f>IF(N427="medium",1,0)</f>
        <v>0</v>
      </c>
      <c r="P427">
        <f>IF(O427="large",1,0)</f>
        <v>0</v>
      </c>
      <c r="Q427">
        <v>2012</v>
      </c>
      <c r="R427">
        <v>2</v>
      </c>
      <c r="S427" t="str">
        <f>IF(R427=1, "First-time", IF(R427&lt;=3, "Rising Star", IF(R427&lt;10, "Established", "Elites")))</f>
        <v>Rising Star</v>
      </c>
      <c r="T427">
        <f>IF(S427 = "First-time",1,0)</f>
        <v>0</v>
      </c>
      <c r="U427">
        <f>IF(S427 = "Rising Star",1,0)</f>
        <v>1</v>
      </c>
      <c r="V427">
        <f>IF(S427 = "Established",1,0)</f>
        <v>0</v>
      </c>
      <c r="W427">
        <f>IF(S427 = "Elites",1,0)</f>
        <v>0</v>
      </c>
      <c r="X427" t="s">
        <v>325</v>
      </c>
      <c r="Y427" t="str">
        <f>IF(X427="","-",TRIM(LEFT(X427,FIND(",",X427&amp;",")-1)))</f>
        <v>Los Angeles</v>
      </c>
      <c r="Z427" t="s">
        <v>4653</v>
      </c>
      <c r="AA427" t="s">
        <v>5</v>
      </c>
    </row>
    <row r="428" spans="1:27" ht="14.4" x14ac:dyDescent="0.3">
      <c r="A428">
        <v>426</v>
      </c>
      <c r="B428" t="s">
        <v>11617</v>
      </c>
      <c r="C428" t="s">
        <v>11618</v>
      </c>
      <c r="D428" t="s">
        <v>11619</v>
      </c>
      <c r="E428" t="s">
        <v>533</v>
      </c>
      <c r="F428" s="5">
        <f>_xlfn.TEXTBEFORE(E428, " ") * 1000000</f>
        <v>5400000</v>
      </c>
      <c r="G428">
        <v>1073.5922</v>
      </c>
      <c r="H428" t="s">
        <v>105</v>
      </c>
      <c r="I428">
        <v>24</v>
      </c>
      <c r="J428">
        <f>IF(I428="",0,I428)</f>
        <v>24</v>
      </c>
      <c r="K428">
        <v>4</v>
      </c>
      <c r="L428">
        <f>I428-K428</f>
        <v>20</v>
      </c>
      <c r="M428" t="str">
        <f>IF(I428&lt;100,"small",IF(I428&lt;500,"medium","large"))</f>
        <v>small</v>
      </c>
      <c r="N428">
        <f>IF(M428="small",1,0)</f>
        <v>1</v>
      </c>
      <c r="O428">
        <f>IF(N428="medium",1,0)</f>
        <v>0</v>
      </c>
      <c r="P428">
        <f>IF(O428="large",1,0)</f>
        <v>0</v>
      </c>
      <c r="Q428">
        <v>2011</v>
      </c>
      <c r="R428">
        <v>1</v>
      </c>
      <c r="S428" t="str">
        <f>IF(R428=1, "First-time", IF(R428&lt;=3, "Rising Star", IF(R428&lt;10, "Established", "Elites")))</f>
        <v>First-time</v>
      </c>
      <c r="T428">
        <f>IF(S428 = "First-time",1,0)</f>
        <v>1</v>
      </c>
      <c r="U428">
        <f>IF(S428 = "Rising Star",1,0)</f>
        <v>0</v>
      </c>
      <c r="V428">
        <f>IF(S428 = "Established",1,0)</f>
        <v>0</v>
      </c>
      <c r="W428">
        <f>IF(S428 = "Elites",1,0)</f>
        <v>0</v>
      </c>
      <c r="X428" t="s">
        <v>1036</v>
      </c>
      <c r="Y428" t="str">
        <f>IF(X428="","-",TRIM(LEFT(X428,FIND(",",X428&amp;",")-1)))</f>
        <v>Milwaukee</v>
      </c>
      <c r="Z428" t="s">
        <v>1036</v>
      </c>
      <c r="AA428" t="s">
        <v>50</v>
      </c>
    </row>
    <row r="429" spans="1:27" ht="14.4" x14ac:dyDescent="0.3">
      <c r="A429">
        <v>427</v>
      </c>
      <c r="B429" t="s">
        <v>4782</v>
      </c>
      <c r="C429" t="s">
        <v>4783</v>
      </c>
      <c r="D429" t="s">
        <v>4784</v>
      </c>
      <c r="E429" t="s">
        <v>4785</v>
      </c>
      <c r="F429" s="5">
        <f>_xlfn.TEXTBEFORE(E429, " ") * 1000000</f>
        <v>374200000</v>
      </c>
      <c r="G429">
        <v>1064.5360000000001</v>
      </c>
      <c r="H429" t="s">
        <v>353</v>
      </c>
      <c r="I429">
        <v>4572</v>
      </c>
      <c r="J429">
        <f>IF(I429="",0,I429)</f>
        <v>4572</v>
      </c>
      <c r="K429">
        <v>398</v>
      </c>
      <c r="L429">
        <f>I429-K429</f>
        <v>4174</v>
      </c>
      <c r="M429" t="str">
        <f>IF(I429&lt;100,"small",IF(I429&lt;500,"medium","large"))</f>
        <v>large</v>
      </c>
      <c r="N429">
        <f>IF(M429="small",1,0)</f>
        <v>0</v>
      </c>
      <c r="O429">
        <f>IF(N429="medium",1,0)</f>
        <v>0</v>
      </c>
      <c r="P429">
        <f>IF(O429="large",1,0)</f>
        <v>0</v>
      </c>
      <c r="Q429">
        <v>2003</v>
      </c>
      <c r="R429">
        <v>2</v>
      </c>
      <c r="S429" t="str">
        <f>IF(R429=1, "First-time", IF(R429&lt;=3, "Rising Star", IF(R429&lt;10, "Established", "Elites")))</f>
        <v>Rising Star</v>
      </c>
      <c r="T429">
        <f>IF(S429 = "First-time",1,0)</f>
        <v>0</v>
      </c>
      <c r="U429">
        <f>IF(S429 = "Rising Star",1,0)</f>
        <v>1</v>
      </c>
      <c r="V429">
        <f>IF(S429 = "Established",1,0)</f>
        <v>0</v>
      </c>
      <c r="W429">
        <f>IF(S429 = "Elites",1,0)</f>
        <v>0</v>
      </c>
      <c r="X429" t="s">
        <v>838</v>
      </c>
      <c r="Y429" t="str">
        <f>IF(X429="","-",TRIM(LEFT(X429,FIND(",",X429&amp;",")-1)))</f>
        <v>Austin</v>
      </c>
      <c r="Z429" t="s">
        <v>838</v>
      </c>
      <c r="AA429" t="s">
        <v>45</v>
      </c>
    </row>
    <row r="430" spans="1:27" ht="14.4" x14ac:dyDescent="0.3">
      <c r="A430">
        <v>428</v>
      </c>
      <c r="B430" t="s">
        <v>14459</v>
      </c>
      <c r="C430" t="s">
        <v>14460</v>
      </c>
      <c r="D430" t="s">
        <v>14461</v>
      </c>
      <c r="E430" t="s">
        <v>2225</v>
      </c>
      <c r="F430" s="5">
        <f>_xlfn.TEXTBEFORE(E430, " ") * 1000000</f>
        <v>5900000</v>
      </c>
      <c r="G430">
        <v>1056.2826</v>
      </c>
      <c r="H430" t="s">
        <v>160</v>
      </c>
      <c r="I430">
        <v>24</v>
      </c>
      <c r="J430">
        <f>IF(I430="",0,I430)</f>
        <v>24</v>
      </c>
      <c r="K430">
        <v>5</v>
      </c>
      <c r="L430">
        <f>I430-K430</f>
        <v>19</v>
      </c>
      <c r="M430" t="str">
        <f>IF(I430&lt;100,"small",IF(I430&lt;500,"medium","large"))</f>
        <v>small</v>
      </c>
      <c r="N430">
        <f>IF(M430="small",1,0)</f>
        <v>1</v>
      </c>
      <c r="O430">
        <f>IF(N430="medium",1,0)</f>
        <v>0</v>
      </c>
      <c r="P430">
        <f>IF(O430="large",1,0)</f>
        <v>0</v>
      </c>
      <c r="Q430">
        <v>2013</v>
      </c>
      <c r="R430">
        <v>2</v>
      </c>
      <c r="S430" t="str">
        <f>IF(R430=1, "First-time", IF(R430&lt;=3, "Rising Star", IF(R430&lt;10, "Established", "Elites")))</f>
        <v>Rising Star</v>
      </c>
      <c r="T430">
        <f>IF(S430 = "First-time",1,0)</f>
        <v>0</v>
      </c>
      <c r="U430">
        <f>IF(S430 = "Rising Star",1,0)</f>
        <v>1</v>
      </c>
      <c r="V430">
        <f>IF(S430 = "Established",1,0)</f>
        <v>0</v>
      </c>
      <c r="W430">
        <f>IF(S430 = "Elites",1,0)</f>
        <v>0</v>
      </c>
      <c r="X430" t="s">
        <v>130</v>
      </c>
      <c r="Y430" t="str">
        <f>IF(X430="","-",TRIM(LEFT(X430,FIND(",",X430&amp;",")-1)))</f>
        <v>Dallas</v>
      </c>
      <c r="Z430" t="s">
        <v>14462</v>
      </c>
      <c r="AA430" t="s">
        <v>45</v>
      </c>
    </row>
    <row r="431" spans="1:27" ht="14.4" x14ac:dyDescent="0.3">
      <c r="A431">
        <v>429</v>
      </c>
      <c r="B431" t="s">
        <v>15368</v>
      </c>
      <c r="C431" t="s">
        <v>15369</v>
      </c>
      <c r="D431" t="s">
        <v>15370</v>
      </c>
      <c r="E431" t="s">
        <v>823</v>
      </c>
      <c r="F431" s="5">
        <f>_xlfn.TEXTBEFORE(E431, " ") * 1000000</f>
        <v>5200000</v>
      </c>
      <c r="G431">
        <v>1052.2936999999999</v>
      </c>
      <c r="H431" t="s">
        <v>1750</v>
      </c>
      <c r="I431">
        <v>30</v>
      </c>
      <c r="J431">
        <f>IF(I431="",0,I431)</f>
        <v>30</v>
      </c>
      <c r="K431">
        <v>15</v>
      </c>
      <c r="L431">
        <f>I431-K431</f>
        <v>15</v>
      </c>
      <c r="M431" t="str">
        <f>IF(I431&lt;100,"small",IF(I431&lt;500,"medium","large"))</f>
        <v>small</v>
      </c>
      <c r="N431">
        <f>IF(M431="small",1,0)</f>
        <v>1</v>
      </c>
      <c r="O431">
        <f>IF(N431="medium",1,0)</f>
        <v>0</v>
      </c>
      <c r="P431">
        <f>IF(O431="large",1,0)</f>
        <v>0</v>
      </c>
      <c r="Q431">
        <v>2013</v>
      </c>
      <c r="R431">
        <v>1</v>
      </c>
      <c r="S431" t="str">
        <f>IF(R431=1, "First-time", IF(R431&lt;=3, "Rising Star", IF(R431&lt;10, "Established", "Elites")))</f>
        <v>First-time</v>
      </c>
      <c r="T431">
        <f>IF(S431 = "First-time",1,0)</f>
        <v>1</v>
      </c>
      <c r="U431">
        <f>IF(S431 = "Rising Star",1,0)</f>
        <v>0</v>
      </c>
      <c r="V431">
        <f>IF(S431 = "Established",1,0)</f>
        <v>0</v>
      </c>
      <c r="W431">
        <f>IF(S431 = "Elites",1,0)</f>
        <v>0</v>
      </c>
      <c r="X431" t="s">
        <v>427</v>
      </c>
      <c r="Y431" t="str">
        <f>IF(X431="","-",TRIM(LEFT(X431,FIND(",",X431&amp;",")-1)))</f>
        <v>Washington</v>
      </c>
      <c r="Z431" t="s">
        <v>2498</v>
      </c>
      <c r="AA431" t="s">
        <v>8</v>
      </c>
    </row>
    <row r="432" spans="1:27" ht="14.4" x14ac:dyDescent="0.3">
      <c r="A432">
        <v>430</v>
      </c>
      <c r="B432" t="s">
        <v>10219</v>
      </c>
      <c r="C432" t="s">
        <v>10220</v>
      </c>
      <c r="D432" t="s">
        <v>10221</v>
      </c>
      <c r="E432" t="s">
        <v>2403</v>
      </c>
      <c r="F432" s="5">
        <f>_xlfn.TEXTBEFORE(E432, " ") * 1000000</f>
        <v>4300000</v>
      </c>
      <c r="G432">
        <v>1047.1781000000001</v>
      </c>
      <c r="H432" t="s">
        <v>1238</v>
      </c>
      <c r="I432">
        <v>13</v>
      </c>
      <c r="J432">
        <f>IF(I432="",0,I432)</f>
        <v>13</v>
      </c>
      <c r="K432">
        <v>1</v>
      </c>
      <c r="L432">
        <f>I432-K432</f>
        <v>12</v>
      </c>
      <c r="M432" t="str">
        <f>IF(I432&lt;100,"small",IF(I432&lt;500,"medium","large"))</f>
        <v>small</v>
      </c>
      <c r="N432">
        <f>IF(M432="small",1,0)</f>
        <v>1</v>
      </c>
      <c r="O432">
        <f>IF(N432="medium",1,0)</f>
        <v>0</v>
      </c>
      <c r="P432">
        <f>IF(O432="large",1,0)</f>
        <v>0</v>
      </c>
      <c r="Q432">
        <v>2009</v>
      </c>
      <c r="R432">
        <v>1</v>
      </c>
      <c r="S432" t="str">
        <f>IF(R432=1, "First-time", IF(R432&lt;=3, "Rising Star", IF(R432&lt;10, "Established", "Elites")))</f>
        <v>First-time</v>
      </c>
      <c r="T432">
        <f>IF(S432 = "First-time",1,0)</f>
        <v>1</v>
      </c>
      <c r="U432">
        <f>IF(S432 = "Rising Star",1,0)</f>
        <v>0</v>
      </c>
      <c r="V432">
        <f>IF(S432 = "Established",1,0)</f>
        <v>0</v>
      </c>
      <c r="W432">
        <f>IF(S432 = "Elites",1,0)</f>
        <v>0</v>
      </c>
      <c r="X432" t="s">
        <v>99</v>
      </c>
      <c r="Y432" t="str">
        <f>IF(X432="","-",TRIM(LEFT(X432,FIND(",",X432&amp;",")-1)))</f>
        <v>-</v>
      </c>
      <c r="Z432" t="s">
        <v>10222</v>
      </c>
      <c r="AA432" t="s">
        <v>6</v>
      </c>
    </row>
    <row r="433" spans="1:27" ht="14.4" x14ac:dyDescent="0.3">
      <c r="A433">
        <v>431</v>
      </c>
      <c r="B433" t="s">
        <v>17458</v>
      </c>
      <c r="C433" t="s">
        <v>17459</v>
      </c>
      <c r="D433" t="s">
        <v>17460</v>
      </c>
      <c r="E433" t="s">
        <v>1026</v>
      </c>
      <c r="F433" s="5">
        <f>_xlfn.TEXTBEFORE(E433, " ") * 1000000</f>
        <v>4900000</v>
      </c>
      <c r="G433">
        <v>1046.9938999999999</v>
      </c>
      <c r="H433" t="s">
        <v>160</v>
      </c>
      <c r="I433">
        <v>210</v>
      </c>
      <c r="J433">
        <f>IF(I433="",0,I433)</f>
        <v>210</v>
      </c>
      <c r="K433">
        <v>20</v>
      </c>
      <c r="L433">
        <f>I433-K433</f>
        <v>190</v>
      </c>
      <c r="M433" t="str">
        <f>IF(I433&lt;100,"small",IF(I433&lt;500,"medium","large"))</f>
        <v>medium</v>
      </c>
      <c r="N433">
        <f>IF(M433="small",1,0)</f>
        <v>0</v>
      </c>
      <c r="O433">
        <f>IF(N433="medium",1,0)</f>
        <v>0</v>
      </c>
      <c r="P433">
        <f>IF(O433="large",1,0)</f>
        <v>0</v>
      </c>
      <c r="Q433">
        <v>2015</v>
      </c>
      <c r="R433">
        <v>1</v>
      </c>
      <c r="S433" t="str">
        <f>IF(R433=1, "First-time", IF(R433&lt;=3, "Rising Star", IF(R433&lt;10, "Established", "Elites")))</f>
        <v>First-time</v>
      </c>
      <c r="T433">
        <f>IF(S433 = "First-time",1,0)</f>
        <v>1</v>
      </c>
      <c r="U433">
        <f>IF(S433 = "Rising Star",1,0)</f>
        <v>0</v>
      </c>
      <c r="V433">
        <f>IF(S433 = "Established",1,0)</f>
        <v>0</v>
      </c>
      <c r="W433">
        <f>IF(S433 = "Elites",1,0)</f>
        <v>0</v>
      </c>
      <c r="X433" t="s">
        <v>466</v>
      </c>
      <c r="Y433" t="str">
        <f>IF(X433="","-",TRIM(LEFT(X433,FIND(",",X433&amp;",")-1)))</f>
        <v>Charlotte</v>
      </c>
      <c r="Z433" t="s">
        <v>466</v>
      </c>
      <c r="AA433" t="s">
        <v>28</v>
      </c>
    </row>
    <row r="434" spans="1:27" ht="14.4" x14ac:dyDescent="0.3">
      <c r="A434">
        <v>432</v>
      </c>
      <c r="B434" t="s">
        <v>15381</v>
      </c>
      <c r="C434" t="s">
        <v>15382</v>
      </c>
      <c r="D434" t="s">
        <v>15383</v>
      </c>
      <c r="E434" t="s">
        <v>2447</v>
      </c>
      <c r="F434" s="5">
        <f>_xlfn.TEXTBEFORE(E434, " ") * 1000000</f>
        <v>8600000</v>
      </c>
      <c r="G434">
        <v>1046.8096</v>
      </c>
      <c r="H434" t="s">
        <v>445</v>
      </c>
      <c r="I434">
        <v>120</v>
      </c>
      <c r="J434">
        <f>IF(I434="",0,I434)</f>
        <v>120</v>
      </c>
      <c r="K434">
        <v>15</v>
      </c>
      <c r="L434">
        <f>I434-K434</f>
        <v>105</v>
      </c>
      <c r="M434" t="str">
        <f>IF(I434&lt;100,"small",IF(I434&lt;500,"medium","large"))</f>
        <v>medium</v>
      </c>
      <c r="N434">
        <f>IF(M434="small",1,0)</f>
        <v>0</v>
      </c>
      <c r="O434">
        <f>IF(N434="medium",1,0)</f>
        <v>0</v>
      </c>
      <c r="P434">
        <f>IF(O434="large",1,0)</f>
        <v>0</v>
      </c>
      <c r="Q434">
        <v>2013</v>
      </c>
      <c r="R434">
        <v>2</v>
      </c>
      <c r="S434" t="str">
        <f>IF(R434=1, "First-time", IF(R434&lt;=3, "Rising Star", IF(R434&lt;10, "Established", "Elites")))</f>
        <v>Rising Star</v>
      </c>
      <c r="T434">
        <f>IF(S434 = "First-time",1,0)</f>
        <v>0</v>
      </c>
      <c r="U434">
        <f>IF(S434 = "Rising Star",1,0)</f>
        <v>1</v>
      </c>
      <c r="V434">
        <f>IF(S434 = "Established",1,0)</f>
        <v>0</v>
      </c>
      <c r="W434">
        <f>IF(S434 = "Elites",1,0)</f>
        <v>0</v>
      </c>
      <c r="X434" t="s">
        <v>99</v>
      </c>
      <c r="Y434" t="str">
        <f>IF(X434="","-",TRIM(LEFT(X434,FIND(",",X434&amp;",")-1)))</f>
        <v>-</v>
      </c>
      <c r="Z434" t="s">
        <v>10214</v>
      </c>
      <c r="AA434" t="s">
        <v>7</v>
      </c>
    </row>
    <row r="435" spans="1:27" ht="14.4" x14ac:dyDescent="0.3">
      <c r="A435">
        <v>433</v>
      </c>
      <c r="B435" t="s">
        <v>1335</v>
      </c>
      <c r="C435" t="s">
        <v>1336</v>
      </c>
      <c r="D435" t="s">
        <v>1337</v>
      </c>
      <c r="E435" t="s">
        <v>1338</v>
      </c>
      <c r="F435" s="5">
        <f>_xlfn.TEXTBEFORE(E435, " ") * 1000000</f>
        <v>20400000</v>
      </c>
      <c r="G435">
        <v>1045.6964</v>
      </c>
      <c r="H435" t="s">
        <v>324</v>
      </c>
      <c r="I435">
        <v>34</v>
      </c>
      <c r="J435">
        <f>IF(I435="",0,I435)</f>
        <v>34</v>
      </c>
      <c r="K435">
        <v>12</v>
      </c>
      <c r="L435">
        <f>I435-K435</f>
        <v>22</v>
      </c>
      <c r="M435" t="str">
        <f>IF(I435&lt;100,"small",IF(I435&lt;500,"medium","large"))</f>
        <v>small</v>
      </c>
      <c r="N435">
        <f>IF(M435="small",1,0)</f>
        <v>1</v>
      </c>
      <c r="O435">
        <f>IF(N435="medium",1,0)</f>
        <v>0</v>
      </c>
      <c r="P435">
        <f>IF(O435="large",1,0)</f>
        <v>0</v>
      </c>
      <c r="Q435">
        <v>1988</v>
      </c>
      <c r="R435">
        <v>1</v>
      </c>
      <c r="S435" t="str">
        <f>IF(R435=1, "First-time", IF(R435&lt;=3, "Rising Star", IF(R435&lt;10, "Established", "Elites")))</f>
        <v>First-time</v>
      </c>
      <c r="T435">
        <f>IF(S435 = "First-time",1,0)</f>
        <v>1</v>
      </c>
      <c r="U435">
        <f>IF(S435 = "Rising Star",1,0)</f>
        <v>0</v>
      </c>
      <c r="V435">
        <f>IF(S435 = "Established",1,0)</f>
        <v>0</v>
      </c>
      <c r="W435">
        <f>IF(S435 = "Elites",1,0)</f>
        <v>0</v>
      </c>
      <c r="X435" t="s">
        <v>99</v>
      </c>
      <c r="Y435" t="str">
        <f>IF(X435="","-",TRIM(LEFT(X435,FIND(",",X435&amp;",")-1)))</f>
        <v>-</v>
      </c>
      <c r="Z435" t="s">
        <v>1339</v>
      </c>
      <c r="AA435" t="s">
        <v>36</v>
      </c>
    </row>
    <row r="436" spans="1:27" ht="14.4" x14ac:dyDescent="0.3">
      <c r="A436">
        <v>434</v>
      </c>
      <c r="B436" t="s">
        <v>12640</v>
      </c>
      <c r="C436" t="s">
        <v>12641</v>
      </c>
      <c r="D436" t="s">
        <v>12642</v>
      </c>
      <c r="E436" t="s">
        <v>682</v>
      </c>
      <c r="F436" s="5">
        <f>_xlfn.TEXTBEFORE(E436, " ") * 1000000</f>
        <v>13200000</v>
      </c>
      <c r="G436">
        <v>1044.9640999999999</v>
      </c>
      <c r="H436" t="s">
        <v>324</v>
      </c>
      <c r="I436">
        <v>130</v>
      </c>
      <c r="J436">
        <f>IF(I436="",0,I436)</f>
        <v>130</v>
      </c>
      <c r="K436">
        <v>20</v>
      </c>
      <c r="L436">
        <f>I436-K436</f>
        <v>110</v>
      </c>
      <c r="M436" t="str">
        <f>IF(I436&lt;100,"small",IF(I436&lt;500,"medium","large"))</f>
        <v>medium</v>
      </c>
      <c r="N436">
        <f>IF(M436="small",1,0)</f>
        <v>0</v>
      </c>
      <c r="O436">
        <f>IF(N436="medium",1,0)</f>
        <v>0</v>
      </c>
      <c r="P436">
        <f>IF(O436="large",1,0)</f>
        <v>0</v>
      </c>
      <c r="Q436">
        <v>2011</v>
      </c>
      <c r="R436">
        <v>1</v>
      </c>
      <c r="S436" t="str">
        <f>IF(R436=1, "First-time", IF(R436&lt;=3, "Rising Star", IF(R436&lt;10, "Established", "Elites")))</f>
        <v>First-time</v>
      </c>
      <c r="T436">
        <f>IF(S436 = "First-time",1,0)</f>
        <v>1</v>
      </c>
      <c r="U436">
        <f>IF(S436 = "Rising Star",1,0)</f>
        <v>0</v>
      </c>
      <c r="V436">
        <f>IF(S436 = "Established",1,0)</f>
        <v>0</v>
      </c>
      <c r="W436">
        <f>IF(S436 = "Elites",1,0)</f>
        <v>0</v>
      </c>
      <c r="X436" t="s">
        <v>1396</v>
      </c>
      <c r="Y436" t="str">
        <f>IF(X436="","-",TRIM(LEFT(X436,FIND(",",X436&amp;",")-1)))</f>
        <v>San Francisco</v>
      </c>
      <c r="Z436" t="s">
        <v>1396</v>
      </c>
      <c r="AA436" t="s">
        <v>5</v>
      </c>
    </row>
    <row r="437" spans="1:27" ht="14.4" x14ac:dyDescent="0.3">
      <c r="A437">
        <v>435</v>
      </c>
      <c r="B437" t="s">
        <v>11649</v>
      </c>
      <c r="C437" t="s">
        <v>11650</v>
      </c>
      <c r="D437" t="s">
        <v>11651</v>
      </c>
      <c r="E437" t="s">
        <v>11652</v>
      </c>
      <c r="F437" s="5">
        <f>_xlfn.TEXTBEFORE(E437, " ") * 1000000</f>
        <v>38500000</v>
      </c>
      <c r="G437">
        <v>1043.8893</v>
      </c>
      <c r="H437" t="s">
        <v>160</v>
      </c>
      <c r="I437">
        <v>125</v>
      </c>
      <c r="J437">
        <f>IF(I437="",0,I437)</f>
        <v>125</v>
      </c>
      <c r="K437">
        <v>50</v>
      </c>
      <c r="L437">
        <f>I437-K437</f>
        <v>75</v>
      </c>
      <c r="M437" t="str">
        <f>IF(I437&lt;100,"small",IF(I437&lt;500,"medium","large"))</f>
        <v>medium</v>
      </c>
      <c r="N437">
        <f>IF(M437="small",1,0)</f>
        <v>0</v>
      </c>
      <c r="O437">
        <f>IF(N437="medium",1,0)</f>
        <v>0</v>
      </c>
      <c r="P437">
        <f>IF(O437="large",1,0)</f>
        <v>0</v>
      </c>
      <c r="Q437">
        <v>2011</v>
      </c>
      <c r="R437">
        <v>2</v>
      </c>
      <c r="S437" t="str">
        <f>IF(R437=1, "First-time", IF(R437&lt;=3, "Rising Star", IF(R437&lt;10, "Established", "Elites")))</f>
        <v>Rising Star</v>
      </c>
      <c r="T437">
        <f>IF(S437 = "First-time",1,0)</f>
        <v>0</v>
      </c>
      <c r="U437">
        <f>IF(S437 = "Rising Star",1,0)</f>
        <v>1</v>
      </c>
      <c r="V437">
        <f>IF(S437 = "Established",1,0)</f>
        <v>0</v>
      </c>
      <c r="W437">
        <f>IF(S437 = "Elites",1,0)</f>
        <v>0</v>
      </c>
      <c r="X437" t="s">
        <v>112</v>
      </c>
      <c r="Y437" t="str">
        <f>IF(X437="","-",TRIM(LEFT(X437,FIND(",",X437&amp;",")-1)))</f>
        <v>Richmond</v>
      </c>
      <c r="Z437" t="s">
        <v>113</v>
      </c>
      <c r="AA437" t="s">
        <v>47</v>
      </c>
    </row>
    <row r="438" spans="1:27" ht="14.4" x14ac:dyDescent="0.3">
      <c r="A438">
        <v>436</v>
      </c>
      <c r="B438" t="s">
        <v>11653</v>
      </c>
      <c r="C438" t="s">
        <v>11654</v>
      </c>
      <c r="D438" t="s">
        <v>11655</v>
      </c>
      <c r="E438" t="s">
        <v>1520</v>
      </c>
      <c r="F438" s="5">
        <f>_xlfn.TEXTBEFORE(E438, " ") * 1000000</f>
        <v>21300000</v>
      </c>
      <c r="G438">
        <v>1043.6166000000001</v>
      </c>
      <c r="H438" t="s">
        <v>472</v>
      </c>
      <c r="I438">
        <v>50</v>
      </c>
      <c r="J438">
        <f>IF(I438="",0,I438)</f>
        <v>50</v>
      </c>
      <c r="K438">
        <v>17</v>
      </c>
      <c r="L438">
        <f>I438-K438</f>
        <v>33</v>
      </c>
      <c r="M438" t="str">
        <f>IF(I438&lt;100,"small",IF(I438&lt;500,"medium","large"))</f>
        <v>small</v>
      </c>
      <c r="N438">
        <f>IF(M438="small",1,0)</f>
        <v>1</v>
      </c>
      <c r="O438">
        <f>IF(N438="medium",1,0)</f>
        <v>0</v>
      </c>
      <c r="P438">
        <f>IF(O438="large",1,0)</f>
        <v>0</v>
      </c>
      <c r="Q438">
        <v>2011</v>
      </c>
      <c r="R438">
        <v>2</v>
      </c>
      <c r="S438" t="str">
        <f>IF(R438=1, "First-time", IF(R438&lt;=3, "Rising Star", IF(R438&lt;10, "Established", "Elites")))</f>
        <v>Rising Star</v>
      </c>
      <c r="T438">
        <f>IF(S438 = "First-time",1,0)</f>
        <v>0</v>
      </c>
      <c r="U438">
        <f>IF(S438 = "Rising Star",1,0)</f>
        <v>1</v>
      </c>
      <c r="V438">
        <f>IF(S438 = "Established",1,0)</f>
        <v>0</v>
      </c>
      <c r="W438">
        <f>IF(S438 = "Elites",1,0)</f>
        <v>0</v>
      </c>
      <c r="X438" t="s">
        <v>427</v>
      </c>
      <c r="Y438" t="str">
        <f>IF(X438="","-",TRIM(LEFT(X438,FIND(",",X438&amp;",")-1)))</f>
        <v>Washington</v>
      </c>
      <c r="Z438" t="s">
        <v>3770</v>
      </c>
      <c r="AA438" t="s">
        <v>47</v>
      </c>
    </row>
    <row r="439" spans="1:27" ht="14.4" x14ac:dyDescent="0.3">
      <c r="A439">
        <v>437</v>
      </c>
      <c r="B439" t="s">
        <v>9964</v>
      </c>
      <c r="C439" t="s">
        <v>9965</v>
      </c>
      <c r="D439" t="s">
        <v>9966</v>
      </c>
      <c r="E439" t="s">
        <v>726</v>
      </c>
      <c r="F439" s="5">
        <f>_xlfn.TEXTBEFORE(E439, " ") * 1000000</f>
        <v>67800000</v>
      </c>
      <c r="G439">
        <v>1043.2461000000001</v>
      </c>
      <c r="H439" t="s">
        <v>167</v>
      </c>
      <c r="I439">
        <v>53</v>
      </c>
      <c r="J439">
        <f>IF(I439="",0,I439)</f>
        <v>53</v>
      </c>
      <c r="K439">
        <v>12</v>
      </c>
      <c r="L439">
        <f>I439-K439</f>
        <v>41</v>
      </c>
      <c r="M439" t="str">
        <f>IF(I439&lt;100,"small",IF(I439&lt;500,"medium","large"))</f>
        <v>small</v>
      </c>
      <c r="N439">
        <f>IF(M439="small",1,0)</f>
        <v>1</v>
      </c>
      <c r="O439">
        <f>IF(N439="medium",1,0)</f>
        <v>0</v>
      </c>
      <c r="P439">
        <f>IF(O439="large",1,0)</f>
        <v>0</v>
      </c>
      <c r="Q439">
        <v>2009</v>
      </c>
      <c r="R439">
        <v>4</v>
      </c>
      <c r="S439" t="str">
        <f>IF(R439=1, "First-time", IF(R439&lt;=3, "Rising Star", IF(R439&lt;10, "Established", "Elites")))</f>
        <v>Established</v>
      </c>
      <c r="T439">
        <f>IF(S439 = "First-time",1,0)</f>
        <v>0</v>
      </c>
      <c r="U439">
        <f>IF(S439 = "Rising Star",1,0)</f>
        <v>0</v>
      </c>
      <c r="V439">
        <f>IF(S439 = "Established",1,0)</f>
        <v>1</v>
      </c>
      <c r="W439">
        <f>IF(S439 = "Elites",1,0)</f>
        <v>0</v>
      </c>
      <c r="X439" t="s">
        <v>636</v>
      </c>
      <c r="Y439" t="str">
        <f>IF(X439="","-",TRIM(LEFT(X439,FIND(",",X439&amp;",")-1)))</f>
        <v>Indianapolis</v>
      </c>
      <c r="Z439" t="s">
        <v>9967</v>
      </c>
      <c r="AA439" t="s">
        <v>16</v>
      </c>
    </row>
    <row r="440" spans="1:27" ht="14.4" x14ac:dyDescent="0.3">
      <c r="A440">
        <v>438</v>
      </c>
      <c r="B440" t="s">
        <v>15129</v>
      </c>
      <c r="C440" t="s">
        <v>15130</v>
      </c>
      <c r="D440" t="s">
        <v>15131</v>
      </c>
      <c r="E440" t="s">
        <v>1476</v>
      </c>
      <c r="F440" s="5">
        <f>_xlfn.TEXTBEFORE(E440, " ") * 1000000</f>
        <v>10100000</v>
      </c>
      <c r="G440">
        <v>1041.7625</v>
      </c>
      <c r="H440" t="s">
        <v>153</v>
      </c>
      <c r="I440">
        <v>80</v>
      </c>
      <c r="J440">
        <f>IF(I440="",0,I440)</f>
        <v>80</v>
      </c>
      <c r="K440">
        <v>3</v>
      </c>
      <c r="L440">
        <f>I440-K440</f>
        <v>77</v>
      </c>
      <c r="M440" t="str">
        <f>IF(I440&lt;100,"small",IF(I440&lt;500,"medium","large"))</f>
        <v>small</v>
      </c>
      <c r="N440">
        <f>IF(M440="small",1,0)</f>
        <v>1</v>
      </c>
      <c r="O440">
        <f>IF(N440="medium",1,0)</f>
        <v>0</v>
      </c>
      <c r="P440">
        <f>IF(O440="large",1,0)</f>
        <v>0</v>
      </c>
      <c r="Q440">
        <v>2013</v>
      </c>
      <c r="R440">
        <v>2</v>
      </c>
      <c r="S440" t="str">
        <f>IF(R440=1, "First-time", IF(R440&lt;=3, "Rising Star", IF(R440&lt;10, "Established", "Elites")))</f>
        <v>Rising Star</v>
      </c>
      <c r="T440">
        <f>IF(S440 = "First-time",1,0)</f>
        <v>0</v>
      </c>
      <c r="U440">
        <f>IF(S440 = "Rising Star",1,0)</f>
        <v>1</v>
      </c>
      <c r="V440">
        <f>IF(S440 = "Established",1,0)</f>
        <v>0</v>
      </c>
      <c r="W440">
        <f>IF(S440 = "Elites",1,0)</f>
        <v>0</v>
      </c>
      <c r="X440" t="s">
        <v>271</v>
      </c>
      <c r="Y440" t="str">
        <f>IF(X440="","-",TRIM(LEFT(X440,FIND(",",X440&amp;",")-1)))</f>
        <v>Chicago</v>
      </c>
      <c r="Z440" t="s">
        <v>271</v>
      </c>
      <c r="AA440" t="s">
        <v>15</v>
      </c>
    </row>
    <row r="441" spans="1:27" ht="14.4" x14ac:dyDescent="0.3">
      <c r="A441">
        <v>439</v>
      </c>
      <c r="B441" t="s">
        <v>12404</v>
      </c>
      <c r="C441" t="s">
        <v>12405</v>
      </c>
      <c r="D441" t="s">
        <v>12406</v>
      </c>
      <c r="E441" t="s">
        <v>1020</v>
      </c>
      <c r="F441" s="5">
        <f>_xlfn.TEXTBEFORE(E441, " ") * 1000000</f>
        <v>20800000</v>
      </c>
      <c r="G441">
        <v>1040.1937</v>
      </c>
      <c r="H441" t="s">
        <v>331</v>
      </c>
      <c r="I441">
        <v>19</v>
      </c>
      <c r="J441">
        <f>IF(I441="",0,I441)</f>
        <v>19</v>
      </c>
      <c r="K441">
        <v>8</v>
      </c>
      <c r="L441">
        <f>I441-K441</f>
        <v>11</v>
      </c>
      <c r="M441" t="str">
        <f>IF(I441&lt;100,"small",IF(I441&lt;500,"medium","large"))</f>
        <v>small</v>
      </c>
      <c r="N441">
        <f>IF(M441="small",1,0)</f>
        <v>1</v>
      </c>
      <c r="O441">
        <f>IF(N441="medium",1,0)</f>
        <v>0</v>
      </c>
      <c r="P441">
        <f>IF(O441="large",1,0)</f>
        <v>0</v>
      </c>
      <c r="Q441">
        <v>2011</v>
      </c>
      <c r="R441">
        <v>1</v>
      </c>
      <c r="S441" t="str">
        <f>IF(R441=1, "First-time", IF(R441&lt;=3, "Rising Star", IF(R441&lt;10, "Established", "Elites")))</f>
        <v>First-time</v>
      </c>
      <c r="T441">
        <f>IF(S441 = "First-time",1,0)</f>
        <v>1</v>
      </c>
      <c r="U441">
        <f>IF(S441 = "Rising Star",1,0)</f>
        <v>0</v>
      </c>
      <c r="V441">
        <f>IF(S441 = "Established",1,0)</f>
        <v>0</v>
      </c>
      <c r="W441">
        <f>IF(S441 = "Elites",1,0)</f>
        <v>0</v>
      </c>
      <c r="X441" t="s">
        <v>99</v>
      </c>
      <c r="Y441" t="str">
        <f>IF(X441="","-",TRIM(LEFT(X441,FIND(",",X441&amp;",")-1)))</f>
        <v>-</v>
      </c>
      <c r="Z441" t="s">
        <v>12407</v>
      </c>
      <c r="AA441" t="s">
        <v>11</v>
      </c>
    </row>
    <row r="442" spans="1:27" ht="14.4" x14ac:dyDescent="0.3">
      <c r="A442">
        <v>440</v>
      </c>
      <c r="B442" t="s">
        <v>16586</v>
      </c>
      <c r="C442" t="s">
        <v>16587</v>
      </c>
      <c r="D442" t="s">
        <v>16588</v>
      </c>
      <c r="E442" t="s">
        <v>16589</v>
      </c>
      <c r="F442" s="5">
        <f>_xlfn.TEXTBEFORE(E442, " ") * 1000000</f>
        <v>94600000</v>
      </c>
      <c r="G442">
        <v>1034.8425</v>
      </c>
      <c r="H442" t="s">
        <v>779</v>
      </c>
      <c r="I442">
        <v>96</v>
      </c>
      <c r="J442">
        <f>IF(I442="",0,I442)</f>
        <v>96</v>
      </c>
      <c r="K442">
        <v>13</v>
      </c>
      <c r="L442">
        <f>I442-K442</f>
        <v>83</v>
      </c>
      <c r="M442" t="str">
        <f>IF(I442&lt;100,"small",IF(I442&lt;500,"medium","large"))</f>
        <v>small</v>
      </c>
      <c r="N442">
        <f>IF(M442="small",1,0)</f>
        <v>1</v>
      </c>
      <c r="O442">
        <f>IF(N442="medium",1,0)</f>
        <v>0</v>
      </c>
      <c r="P442">
        <f>IF(O442="large",1,0)</f>
        <v>0</v>
      </c>
      <c r="Q442">
        <v>2014</v>
      </c>
      <c r="R442">
        <v>2</v>
      </c>
      <c r="S442" t="str">
        <f>IF(R442=1, "First-time", IF(R442&lt;=3, "Rising Star", IF(R442&lt;10, "Established", "Elites")))</f>
        <v>Rising Star</v>
      </c>
      <c r="T442">
        <f>IF(S442 = "First-time",1,0)</f>
        <v>0</v>
      </c>
      <c r="U442">
        <f>IF(S442 = "Rising Star",1,0)</f>
        <v>1</v>
      </c>
      <c r="V442">
        <f>IF(S442 = "Established",1,0)</f>
        <v>0</v>
      </c>
      <c r="W442">
        <f>IF(S442 = "Elites",1,0)</f>
        <v>0</v>
      </c>
      <c r="X442" t="s">
        <v>7067</v>
      </c>
      <c r="Y442" t="str">
        <f>IF(X442="","-",TRIM(LEFT(X442,FIND(",",X442&amp;",")-1)))</f>
        <v>Boise City-Nampa</v>
      </c>
      <c r="Z442" t="s">
        <v>16590</v>
      </c>
      <c r="AA442" t="s">
        <v>14</v>
      </c>
    </row>
    <row r="443" spans="1:27" ht="14.4" x14ac:dyDescent="0.3">
      <c r="A443">
        <v>441</v>
      </c>
      <c r="B443" t="s">
        <v>7878</v>
      </c>
      <c r="C443" t="s">
        <v>7879</v>
      </c>
      <c r="D443" t="s">
        <v>7880</v>
      </c>
      <c r="E443" t="s">
        <v>1267</v>
      </c>
      <c r="F443" s="5">
        <f>_xlfn.TEXTBEFORE(E443, " ") * 1000000</f>
        <v>2400000</v>
      </c>
      <c r="G443">
        <v>1033.3862999999999</v>
      </c>
      <c r="H443" t="s">
        <v>118</v>
      </c>
      <c r="I443">
        <v>5</v>
      </c>
      <c r="J443">
        <f>IF(I443="",0,I443)</f>
        <v>5</v>
      </c>
      <c r="K443">
        <v>1</v>
      </c>
      <c r="L443">
        <f>I443-K443</f>
        <v>4</v>
      </c>
      <c r="M443" t="str">
        <f>IF(I443&lt;100,"small",IF(I443&lt;500,"medium","large"))</f>
        <v>small</v>
      </c>
      <c r="N443">
        <f>IF(M443="small",1,0)</f>
        <v>1</v>
      </c>
      <c r="O443">
        <f>IF(N443="medium",1,0)</f>
        <v>0</v>
      </c>
      <c r="P443">
        <f>IF(O443="large",1,0)</f>
        <v>0</v>
      </c>
      <c r="Q443">
        <v>2007</v>
      </c>
      <c r="R443">
        <v>1</v>
      </c>
      <c r="S443" t="str">
        <f>IF(R443=1, "First-time", IF(R443&lt;=3, "Rising Star", IF(R443&lt;10, "Established", "Elites")))</f>
        <v>First-time</v>
      </c>
      <c r="T443">
        <f>IF(S443 = "First-time",1,0)</f>
        <v>1</v>
      </c>
      <c r="U443">
        <f>IF(S443 = "Rising Star",1,0)</f>
        <v>0</v>
      </c>
      <c r="V443">
        <f>IF(S443 = "Established",1,0)</f>
        <v>0</v>
      </c>
      <c r="W443">
        <f>IF(S443 = "Elites",1,0)</f>
        <v>0</v>
      </c>
      <c r="X443" t="s">
        <v>242</v>
      </c>
      <c r="Y443" t="str">
        <f>IF(X443="","-",TRIM(LEFT(X443,FIND(",",X443&amp;",")-1)))</f>
        <v>Atlanta</v>
      </c>
      <c r="Z443" t="s">
        <v>4099</v>
      </c>
      <c r="AA443" t="s">
        <v>11</v>
      </c>
    </row>
    <row r="444" spans="1:27" ht="14.4" x14ac:dyDescent="0.3">
      <c r="A444">
        <v>442</v>
      </c>
      <c r="B444" t="s">
        <v>1120</v>
      </c>
      <c r="C444" t="s">
        <v>1121</v>
      </c>
      <c r="D444" t="s">
        <v>1122</v>
      </c>
      <c r="E444" t="s">
        <v>862</v>
      </c>
      <c r="F444" s="5">
        <f>_xlfn.TEXTBEFORE(E444, " ") * 1000000</f>
        <v>15900000</v>
      </c>
      <c r="G444">
        <v>1031.4816000000001</v>
      </c>
      <c r="H444" t="s">
        <v>140</v>
      </c>
      <c r="I444">
        <v>49</v>
      </c>
      <c r="J444">
        <f>IF(I444="",0,I444)</f>
        <v>49</v>
      </c>
      <c r="K444">
        <v>9</v>
      </c>
      <c r="L444">
        <f>I444-K444</f>
        <v>40</v>
      </c>
      <c r="M444" t="str">
        <f>IF(I444&lt;100,"small",IF(I444&lt;500,"medium","large"))</f>
        <v>small</v>
      </c>
      <c r="N444">
        <f>IF(M444="small",1,0)</f>
        <v>1</v>
      </c>
      <c r="O444">
        <f>IF(N444="medium",1,0)</f>
        <v>0</v>
      </c>
      <c r="P444">
        <f>IF(O444="large",1,0)</f>
        <v>0</v>
      </c>
      <c r="Q444">
        <v>1985</v>
      </c>
      <c r="R444">
        <v>2</v>
      </c>
      <c r="S444" t="str">
        <f>IF(R444=1, "First-time", IF(R444&lt;=3, "Rising Star", IF(R444&lt;10, "Established", "Elites")))</f>
        <v>Rising Star</v>
      </c>
      <c r="T444">
        <f>IF(S444 = "First-time",1,0)</f>
        <v>0</v>
      </c>
      <c r="U444">
        <f>IF(S444 = "Rising Star",1,0)</f>
        <v>1</v>
      </c>
      <c r="V444">
        <f>IF(S444 = "Established",1,0)</f>
        <v>0</v>
      </c>
      <c r="W444">
        <f>IF(S444 = "Elites",1,0)</f>
        <v>0</v>
      </c>
      <c r="X444" t="s">
        <v>325</v>
      </c>
      <c r="Y444" t="str">
        <f>IF(X444="","-",TRIM(LEFT(X444,FIND(",",X444&amp;",")-1)))</f>
        <v>Los Angeles</v>
      </c>
      <c r="Z444" t="s">
        <v>1123</v>
      </c>
      <c r="AA444" t="s">
        <v>5</v>
      </c>
    </row>
    <row r="445" spans="1:27" ht="14.4" x14ac:dyDescent="0.3">
      <c r="A445">
        <v>443</v>
      </c>
      <c r="B445" t="s">
        <v>12319</v>
      </c>
      <c r="C445" t="s">
        <v>12320</v>
      </c>
      <c r="D445" t="s">
        <v>12321</v>
      </c>
      <c r="E445" t="s">
        <v>1955</v>
      </c>
      <c r="F445" s="5">
        <f>_xlfn.TEXTBEFORE(E445, " ") * 1000000</f>
        <v>12700000</v>
      </c>
      <c r="G445">
        <v>1031.0775000000001</v>
      </c>
      <c r="H445" t="s">
        <v>472</v>
      </c>
      <c r="I445">
        <v>94</v>
      </c>
      <c r="J445">
        <f>IF(I445="",0,I445)</f>
        <v>94</v>
      </c>
      <c r="K445">
        <v>2</v>
      </c>
      <c r="L445">
        <f>I445-K445</f>
        <v>92</v>
      </c>
      <c r="M445" t="str">
        <f>IF(I445&lt;100,"small",IF(I445&lt;500,"medium","large"))</f>
        <v>small</v>
      </c>
      <c r="N445">
        <f>IF(M445="small",1,0)</f>
        <v>1</v>
      </c>
      <c r="O445">
        <f>IF(N445="medium",1,0)</f>
        <v>0</v>
      </c>
      <c r="P445">
        <f>IF(O445="large",1,0)</f>
        <v>0</v>
      </c>
      <c r="Q445">
        <v>2011</v>
      </c>
      <c r="R445">
        <v>1</v>
      </c>
      <c r="S445" t="str">
        <f>IF(R445=1, "First-time", IF(R445&lt;=3, "Rising Star", IF(R445&lt;10, "Established", "Elites")))</f>
        <v>First-time</v>
      </c>
      <c r="T445">
        <f>IF(S445 = "First-time",1,0)</f>
        <v>1</v>
      </c>
      <c r="U445">
        <f>IF(S445 = "Rising Star",1,0)</f>
        <v>0</v>
      </c>
      <c r="V445">
        <f>IF(S445 = "Established",1,0)</f>
        <v>0</v>
      </c>
      <c r="W445">
        <f>IF(S445 = "Elites",1,0)</f>
        <v>0</v>
      </c>
      <c r="X445" t="s">
        <v>1454</v>
      </c>
      <c r="Y445" t="str">
        <f>IF(X445="","-",TRIM(LEFT(X445,FIND(",",X445&amp;",")-1)))</f>
        <v>St. Louis</v>
      </c>
      <c r="Z445" t="s">
        <v>12322</v>
      </c>
      <c r="AA445" t="s">
        <v>15</v>
      </c>
    </row>
    <row r="446" spans="1:27" ht="14.4" x14ac:dyDescent="0.3">
      <c r="A446">
        <v>444</v>
      </c>
      <c r="B446" t="s">
        <v>16161</v>
      </c>
      <c r="C446" t="s">
        <v>16162</v>
      </c>
      <c r="D446" t="s">
        <v>16163</v>
      </c>
      <c r="E446" t="s">
        <v>5371</v>
      </c>
      <c r="F446" s="5">
        <f>_xlfn.TEXTBEFORE(E446, " ") * 1000000</f>
        <v>8900000</v>
      </c>
      <c r="G446">
        <v>1030.5074</v>
      </c>
      <c r="H446" t="s">
        <v>167</v>
      </c>
      <c r="I446">
        <v>9</v>
      </c>
      <c r="J446">
        <f>IF(I446="",0,I446)</f>
        <v>9</v>
      </c>
      <c r="K446">
        <v>6</v>
      </c>
      <c r="L446">
        <f>I446-K446</f>
        <v>3</v>
      </c>
      <c r="M446" t="str">
        <f>IF(I446&lt;100,"small",IF(I446&lt;500,"medium","large"))</f>
        <v>small</v>
      </c>
      <c r="N446">
        <f>IF(M446="small",1,0)</f>
        <v>1</v>
      </c>
      <c r="O446">
        <f>IF(N446="medium",1,0)</f>
        <v>0</v>
      </c>
      <c r="P446">
        <f>IF(O446="large",1,0)</f>
        <v>0</v>
      </c>
      <c r="Q446">
        <v>2014</v>
      </c>
      <c r="R446">
        <v>1</v>
      </c>
      <c r="S446" t="str">
        <f>IF(R446=1, "First-time", IF(R446&lt;=3, "Rising Star", IF(R446&lt;10, "Established", "Elites")))</f>
        <v>First-time</v>
      </c>
      <c r="T446">
        <f>IF(S446 = "First-time",1,0)</f>
        <v>1</v>
      </c>
      <c r="U446">
        <f>IF(S446 = "Rising Star",1,0)</f>
        <v>0</v>
      </c>
      <c r="V446">
        <f>IF(S446 = "Established",1,0)</f>
        <v>0</v>
      </c>
      <c r="W446">
        <f>IF(S446 = "Elites",1,0)</f>
        <v>0</v>
      </c>
      <c r="X446" t="s">
        <v>86</v>
      </c>
      <c r="Y446" t="str">
        <f>IF(X446="","-",TRIM(LEFT(X446,FIND(",",X446&amp;",")-1)))</f>
        <v>New York City</v>
      </c>
      <c r="Z446" t="s">
        <v>543</v>
      </c>
      <c r="AA446" t="s">
        <v>35</v>
      </c>
    </row>
    <row r="447" spans="1:27" ht="14.4" x14ac:dyDescent="0.3">
      <c r="A447">
        <v>445</v>
      </c>
      <c r="B447" t="s">
        <v>17688</v>
      </c>
      <c r="C447" t="s">
        <v>17689</v>
      </c>
      <c r="D447" t="s">
        <v>17690</v>
      </c>
      <c r="E447" t="s">
        <v>330</v>
      </c>
      <c r="F447" s="5">
        <f>_xlfn.TEXTBEFORE(E447, " ") * 1000000</f>
        <v>4099999.9999999995</v>
      </c>
      <c r="G447">
        <v>1022.9622000000001</v>
      </c>
      <c r="H447" t="s">
        <v>118</v>
      </c>
      <c r="I447">
        <v>8</v>
      </c>
      <c r="J447">
        <f>IF(I447="",0,I447)</f>
        <v>8</v>
      </c>
      <c r="K447">
        <v>1</v>
      </c>
      <c r="L447">
        <f>I447-K447</f>
        <v>7</v>
      </c>
      <c r="M447" t="str">
        <f>IF(I447&lt;100,"small",IF(I447&lt;500,"medium","large"))</f>
        <v>small</v>
      </c>
      <c r="N447">
        <f>IF(M447="small",1,0)</f>
        <v>1</v>
      </c>
      <c r="O447">
        <f>IF(N447="medium",1,0)</f>
        <v>0</v>
      </c>
      <c r="P447">
        <f>IF(O447="large",1,0)</f>
        <v>0</v>
      </c>
      <c r="Q447">
        <v>2015</v>
      </c>
      <c r="R447">
        <v>1</v>
      </c>
      <c r="S447" t="str">
        <f>IF(R447=1, "First-time", IF(R447&lt;=3, "Rising Star", IF(R447&lt;10, "Established", "Elites")))</f>
        <v>First-time</v>
      </c>
      <c r="T447">
        <f>IF(S447 = "First-time",1,0)</f>
        <v>1</v>
      </c>
      <c r="U447">
        <f>IF(S447 = "Rising Star",1,0)</f>
        <v>0</v>
      </c>
      <c r="V447">
        <f>IF(S447 = "Established",1,0)</f>
        <v>0</v>
      </c>
      <c r="W447">
        <f>IF(S447 = "Elites",1,0)</f>
        <v>0</v>
      </c>
      <c r="X447" t="s">
        <v>1396</v>
      </c>
      <c r="Y447" t="str">
        <f>IF(X447="","-",TRIM(LEFT(X447,FIND(",",X447&amp;",")-1)))</f>
        <v>San Francisco</v>
      </c>
      <c r="Z447" t="s">
        <v>1396</v>
      </c>
      <c r="AA447" t="s">
        <v>5</v>
      </c>
    </row>
    <row r="448" spans="1:27" ht="14.4" x14ac:dyDescent="0.3">
      <c r="A448">
        <v>446</v>
      </c>
      <c r="B448" t="s">
        <v>14623</v>
      </c>
      <c r="C448" t="s">
        <v>14624</v>
      </c>
      <c r="D448" t="s">
        <v>14625</v>
      </c>
      <c r="E448" t="s">
        <v>870</v>
      </c>
      <c r="F448" s="5">
        <f>_xlfn.TEXTBEFORE(E448, " ") * 1000000</f>
        <v>3000000</v>
      </c>
      <c r="G448">
        <v>1021.1287</v>
      </c>
      <c r="H448" t="s">
        <v>803</v>
      </c>
      <c r="I448">
        <v>45</v>
      </c>
      <c r="J448">
        <f>IF(I448="",0,I448)</f>
        <v>45</v>
      </c>
      <c r="K448">
        <v>4</v>
      </c>
      <c r="L448">
        <f>I448-K448</f>
        <v>41</v>
      </c>
      <c r="M448" t="str">
        <f>IF(I448&lt;100,"small",IF(I448&lt;500,"medium","large"))</f>
        <v>small</v>
      </c>
      <c r="N448">
        <f>IF(M448="small",1,0)</f>
        <v>1</v>
      </c>
      <c r="O448">
        <f>IF(N448="medium",1,0)</f>
        <v>0</v>
      </c>
      <c r="P448">
        <f>IF(O448="large",1,0)</f>
        <v>0</v>
      </c>
      <c r="Q448">
        <v>2013</v>
      </c>
      <c r="R448">
        <v>1</v>
      </c>
      <c r="S448" t="str">
        <f>IF(R448=1, "First-time", IF(R448&lt;=3, "Rising Star", IF(R448&lt;10, "Established", "Elites")))</f>
        <v>First-time</v>
      </c>
      <c r="T448">
        <f>IF(S448 = "First-time",1,0)</f>
        <v>1</v>
      </c>
      <c r="U448">
        <f>IF(S448 = "Rising Star",1,0)</f>
        <v>0</v>
      </c>
      <c r="V448">
        <f>IF(S448 = "Established",1,0)</f>
        <v>0</v>
      </c>
      <c r="W448">
        <f>IF(S448 = "Elites",1,0)</f>
        <v>0</v>
      </c>
      <c r="X448" t="s">
        <v>99</v>
      </c>
      <c r="Y448" t="str">
        <f>IF(X448="","-",TRIM(LEFT(X448,FIND(",",X448&amp;",")-1)))</f>
        <v>-</v>
      </c>
      <c r="Z448" t="s">
        <v>1992</v>
      </c>
      <c r="AA448" t="s">
        <v>38</v>
      </c>
    </row>
    <row r="449" spans="1:27" ht="14.4" x14ac:dyDescent="0.3">
      <c r="A449">
        <v>447</v>
      </c>
      <c r="B449" t="s">
        <v>15132</v>
      </c>
      <c r="C449" t="s">
        <v>15133</v>
      </c>
      <c r="D449" t="s">
        <v>15134</v>
      </c>
      <c r="E449" t="s">
        <v>3023</v>
      </c>
      <c r="F449" s="5">
        <f>_xlfn.TEXTBEFORE(E449, " ") * 1000000</f>
        <v>22300000</v>
      </c>
      <c r="G449">
        <v>1018.1919</v>
      </c>
      <c r="H449" t="s">
        <v>140</v>
      </c>
      <c r="I449">
        <v>18</v>
      </c>
      <c r="J449">
        <f>IF(I449="",0,I449)</f>
        <v>18</v>
      </c>
      <c r="K449">
        <v>8</v>
      </c>
      <c r="L449">
        <f>I449-K449</f>
        <v>10</v>
      </c>
      <c r="M449" t="str">
        <f>IF(I449&lt;100,"small",IF(I449&lt;500,"medium","large"))</f>
        <v>small</v>
      </c>
      <c r="N449">
        <f>IF(M449="small",1,0)</f>
        <v>1</v>
      </c>
      <c r="O449">
        <f>IF(N449="medium",1,0)</f>
        <v>0</v>
      </c>
      <c r="P449">
        <f>IF(O449="large",1,0)</f>
        <v>0</v>
      </c>
      <c r="Q449">
        <v>2013</v>
      </c>
      <c r="R449">
        <v>3</v>
      </c>
      <c r="S449" t="str">
        <f>IF(R449=1, "First-time", IF(R449&lt;=3, "Rising Star", IF(R449&lt;10, "Established", "Elites")))</f>
        <v>Rising Star</v>
      </c>
      <c r="T449">
        <f>IF(S449 = "First-time",1,0)</f>
        <v>0</v>
      </c>
      <c r="U449">
        <f>IF(S449 = "Rising Star",1,0)</f>
        <v>1</v>
      </c>
      <c r="V449">
        <f>IF(S449 = "Established",1,0)</f>
        <v>0</v>
      </c>
      <c r="W449">
        <f>IF(S449 = "Elites",1,0)</f>
        <v>0</v>
      </c>
      <c r="X449" t="s">
        <v>271</v>
      </c>
      <c r="Y449" t="str">
        <f>IF(X449="","-",TRIM(LEFT(X449,FIND(",",X449&amp;",")-1)))</f>
        <v>Chicago</v>
      </c>
      <c r="Z449" t="s">
        <v>11196</v>
      </c>
      <c r="AA449" t="s">
        <v>15</v>
      </c>
    </row>
    <row r="450" spans="1:27" ht="14.4" x14ac:dyDescent="0.3">
      <c r="A450">
        <v>448</v>
      </c>
      <c r="B450" t="s">
        <v>14013</v>
      </c>
      <c r="C450" t="s">
        <v>14014</v>
      </c>
      <c r="D450" t="s">
        <v>14015</v>
      </c>
      <c r="E450" t="s">
        <v>2978</v>
      </c>
      <c r="F450" s="5">
        <f>_xlfn.TEXTBEFORE(E450, " ") * 1000000</f>
        <v>31400000</v>
      </c>
      <c r="G450">
        <v>1014.7548</v>
      </c>
      <c r="H450" t="s">
        <v>779</v>
      </c>
      <c r="I450">
        <v>238</v>
      </c>
      <c r="J450">
        <f>IF(I450="",0,I450)</f>
        <v>238</v>
      </c>
      <c r="K450">
        <v>43</v>
      </c>
      <c r="L450">
        <f>I450-K450</f>
        <v>195</v>
      </c>
      <c r="M450" t="str">
        <f>IF(I450&lt;100,"small",IF(I450&lt;500,"medium","large"))</f>
        <v>medium</v>
      </c>
      <c r="N450">
        <f>IF(M450="small",1,0)</f>
        <v>0</v>
      </c>
      <c r="O450">
        <f>IF(N450="medium",1,0)</f>
        <v>0</v>
      </c>
      <c r="P450">
        <f>IF(O450="large",1,0)</f>
        <v>0</v>
      </c>
      <c r="Q450">
        <v>2012</v>
      </c>
      <c r="R450">
        <v>2</v>
      </c>
      <c r="S450" t="str">
        <f>IF(R450=1, "First-time", IF(R450&lt;=3, "Rising Star", IF(R450&lt;10, "Established", "Elites")))</f>
        <v>Rising Star</v>
      </c>
      <c r="T450">
        <f>IF(S450 = "First-time",1,0)</f>
        <v>0</v>
      </c>
      <c r="U450">
        <f>IF(S450 = "Rising Star",1,0)</f>
        <v>1</v>
      </c>
      <c r="V450">
        <f>IF(S450 = "Established",1,0)</f>
        <v>0</v>
      </c>
      <c r="W450">
        <f>IF(S450 = "Elites",1,0)</f>
        <v>0</v>
      </c>
      <c r="X450" t="s">
        <v>1396</v>
      </c>
      <c r="Y450" t="str">
        <f>IF(X450="","-",TRIM(LEFT(X450,FIND(",",X450&amp;",")-1)))</f>
        <v>San Francisco</v>
      </c>
      <c r="Z450" t="s">
        <v>1396</v>
      </c>
      <c r="AA450" t="s">
        <v>5</v>
      </c>
    </row>
    <row r="451" spans="1:27" ht="14.4" x14ac:dyDescent="0.3">
      <c r="A451">
        <v>449</v>
      </c>
      <c r="B451" t="s">
        <v>1003</v>
      </c>
      <c r="C451" t="s">
        <v>1004</v>
      </c>
      <c r="D451" t="s">
        <v>1005</v>
      </c>
      <c r="E451" t="s">
        <v>1006</v>
      </c>
      <c r="F451" s="5">
        <f>_xlfn.TEXTBEFORE(E451, " ") * 1000000</f>
        <v>74300000</v>
      </c>
      <c r="G451">
        <v>1013.1064</v>
      </c>
      <c r="H451" t="s">
        <v>353</v>
      </c>
      <c r="I451">
        <v>163</v>
      </c>
      <c r="J451">
        <f>IF(I451="",0,I451)</f>
        <v>163</v>
      </c>
      <c r="K451">
        <v>53</v>
      </c>
      <c r="L451">
        <f>I451-K451</f>
        <v>110</v>
      </c>
      <c r="M451" t="str">
        <f>IF(I451&lt;100,"small",IF(I451&lt;500,"medium","large"))</f>
        <v>medium</v>
      </c>
      <c r="N451">
        <f>IF(M451="small",1,0)</f>
        <v>0</v>
      </c>
      <c r="O451">
        <f>IF(N451="medium",1,0)</f>
        <v>0</v>
      </c>
      <c r="P451">
        <f>IF(O451="large",1,0)</f>
        <v>0</v>
      </c>
      <c r="Q451">
        <v>1984</v>
      </c>
      <c r="R451">
        <v>4</v>
      </c>
      <c r="S451" t="str">
        <f>IF(R451=1, "First-time", IF(R451&lt;=3, "Rising Star", IF(R451&lt;10, "Established", "Elites")))</f>
        <v>Established</v>
      </c>
      <c r="T451">
        <f>IF(S451 = "First-time",1,0)</f>
        <v>0</v>
      </c>
      <c r="U451">
        <f>IF(S451 = "Rising Star",1,0)</f>
        <v>0</v>
      </c>
      <c r="V451">
        <f>IF(S451 = "Established",1,0)</f>
        <v>1</v>
      </c>
      <c r="W451">
        <f>IF(S451 = "Elites",1,0)</f>
        <v>0</v>
      </c>
      <c r="X451" t="s">
        <v>439</v>
      </c>
      <c r="Y451" t="str">
        <f>IF(X451="","-",TRIM(LEFT(X451,FIND(",",X451&amp;",")-1)))</f>
        <v>Detroit</v>
      </c>
      <c r="Z451" t="s">
        <v>1007</v>
      </c>
      <c r="AA451" t="s">
        <v>23</v>
      </c>
    </row>
    <row r="452" spans="1:27" ht="14.4" x14ac:dyDescent="0.3">
      <c r="A452">
        <v>450</v>
      </c>
      <c r="B452" t="s">
        <v>14865</v>
      </c>
      <c r="C452" t="s">
        <v>14866</v>
      </c>
      <c r="D452" t="s">
        <v>14867</v>
      </c>
      <c r="E452" t="s">
        <v>1147</v>
      </c>
      <c r="F452" s="5">
        <f>_xlfn.TEXTBEFORE(E452, " ") * 1000000</f>
        <v>3900000</v>
      </c>
      <c r="G452">
        <v>1006.828</v>
      </c>
      <c r="H452" t="s">
        <v>153</v>
      </c>
      <c r="I452">
        <v>5</v>
      </c>
      <c r="J452">
        <f>IF(I452="",0,I452)</f>
        <v>5</v>
      </c>
      <c r="K452">
        <v>5</v>
      </c>
      <c r="L452">
        <f>I452-K452</f>
        <v>0</v>
      </c>
      <c r="M452" t="str">
        <f>IF(I452&lt;100,"small",IF(I452&lt;500,"medium","large"))</f>
        <v>small</v>
      </c>
      <c r="N452">
        <f>IF(M452="small",1,0)</f>
        <v>1</v>
      </c>
      <c r="O452">
        <f>IF(N452="medium",1,0)</f>
        <v>0</v>
      </c>
      <c r="P452">
        <f>IF(O452="large",1,0)</f>
        <v>0</v>
      </c>
      <c r="Q452">
        <v>2013</v>
      </c>
      <c r="R452">
        <v>1</v>
      </c>
      <c r="S452" t="str">
        <f>IF(R452=1, "First-time", IF(R452&lt;=3, "Rising Star", IF(R452&lt;10, "Established", "Elites")))</f>
        <v>First-time</v>
      </c>
      <c r="T452">
        <f>IF(S452 = "First-time",1,0)</f>
        <v>1</v>
      </c>
      <c r="U452">
        <f>IF(S452 = "Rising Star",1,0)</f>
        <v>0</v>
      </c>
      <c r="V452">
        <f>IF(S452 = "Established",1,0)</f>
        <v>0</v>
      </c>
      <c r="W452">
        <f>IF(S452 = "Elites",1,0)</f>
        <v>0</v>
      </c>
      <c r="X452" t="s">
        <v>99</v>
      </c>
      <c r="Y452" t="str">
        <f>IF(X452="","-",TRIM(LEFT(X452,FIND(",",X452&amp;",")-1)))</f>
        <v>-</v>
      </c>
      <c r="Z452" t="s">
        <v>8624</v>
      </c>
      <c r="AA452" t="s">
        <v>28</v>
      </c>
    </row>
    <row r="453" spans="1:27" ht="14.4" x14ac:dyDescent="0.3">
      <c r="A453">
        <v>451</v>
      </c>
      <c r="B453" t="s">
        <v>11075</v>
      </c>
      <c r="C453" t="s">
        <v>11076</v>
      </c>
      <c r="D453" t="s">
        <v>11077</v>
      </c>
      <c r="E453" t="s">
        <v>2225</v>
      </c>
      <c r="F453" s="5">
        <f>_xlfn.TEXTBEFORE(E453, " ") * 1000000</f>
        <v>5900000</v>
      </c>
      <c r="G453">
        <v>1002.4813</v>
      </c>
      <c r="H453" t="s">
        <v>751</v>
      </c>
      <c r="I453">
        <v>70</v>
      </c>
      <c r="J453">
        <f>IF(I453="",0,I453)</f>
        <v>70</v>
      </c>
      <c r="K453">
        <v>6</v>
      </c>
      <c r="L453">
        <f>I453-K453</f>
        <v>64</v>
      </c>
      <c r="M453" t="str">
        <f>IF(I453&lt;100,"small",IF(I453&lt;500,"medium","large"))</f>
        <v>small</v>
      </c>
      <c r="N453">
        <f>IF(M453="small",1,0)</f>
        <v>1</v>
      </c>
      <c r="O453">
        <f>IF(N453="medium",1,0)</f>
        <v>0</v>
      </c>
      <c r="P453">
        <f>IF(O453="large",1,0)</f>
        <v>0</v>
      </c>
      <c r="Q453">
        <v>2010</v>
      </c>
      <c r="R453">
        <v>1</v>
      </c>
      <c r="S453" t="str">
        <f>IF(R453=1, "First-time", IF(R453&lt;=3, "Rising Star", IF(R453&lt;10, "Established", "Elites")))</f>
        <v>First-time</v>
      </c>
      <c r="T453">
        <f>IF(S453 = "First-time",1,0)</f>
        <v>1</v>
      </c>
      <c r="U453">
        <f>IF(S453 = "Rising Star",1,0)</f>
        <v>0</v>
      </c>
      <c r="V453">
        <f>IF(S453 = "Established",1,0)</f>
        <v>0</v>
      </c>
      <c r="W453">
        <f>IF(S453 = "Elites",1,0)</f>
        <v>0</v>
      </c>
      <c r="X453" t="s">
        <v>427</v>
      </c>
      <c r="Y453" t="str">
        <f>IF(X453="","-",TRIM(LEFT(X453,FIND(",",X453&amp;",")-1)))</f>
        <v>Washington</v>
      </c>
      <c r="Z453" t="s">
        <v>8673</v>
      </c>
      <c r="AA453" t="s">
        <v>21</v>
      </c>
    </row>
    <row r="454" spans="1:27" ht="14.4" x14ac:dyDescent="0.3">
      <c r="A454">
        <v>452</v>
      </c>
      <c r="B454" t="s">
        <v>17561</v>
      </c>
      <c r="C454" t="s">
        <v>17562</v>
      </c>
      <c r="D454" t="s">
        <v>17563</v>
      </c>
      <c r="E454" t="s">
        <v>3076</v>
      </c>
      <c r="F454" s="5">
        <f>_xlfn.TEXTBEFORE(E454, " ") * 1000000</f>
        <v>45100000</v>
      </c>
      <c r="G454">
        <v>1002.0531999999999</v>
      </c>
      <c r="H454" t="s">
        <v>85</v>
      </c>
      <c r="I454">
        <v>2000</v>
      </c>
      <c r="J454">
        <f>IF(I454="",0,I454)</f>
        <v>2000</v>
      </c>
      <c r="K454">
        <v>400</v>
      </c>
      <c r="L454">
        <f>I454-K454</f>
        <v>1600</v>
      </c>
      <c r="M454" t="str">
        <f>IF(I454&lt;100,"small",IF(I454&lt;500,"medium","large"))</f>
        <v>large</v>
      </c>
      <c r="N454">
        <f>IF(M454="small",1,0)</f>
        <v>0</v>
      </c>
      <c r="O454">
        <f>IF(N454="medium",1,0)</f>
        <v>0</v>
      </c>
      <c r="P454">
        <f>IF(O454="large",1,0)</f>
        <v>0</v>
      </c>
      <c r="Q454">
        <v>2015</v>
      </c>
      <c r="R454">
        <v>1</v>
      </c>
      <c r="S454" t="str">
        <f>IF(R454=1, "First-time", IF(R454&lt;=3, "Rising Star", IF(R454&lt;10, "Established", "Elites")))</f>
        <v>First-time</v>
      </c>
      <c r="T454">
        <f>IF(S454 = "First-time",1,0)</f>
        <v>1</v>
      </c>
      <c r="U454">
        <f>IF(S454 = "Rising Star",1,0)</f>
        <v>0</v>
      </c>
      <c r="V454">
        <f>IF(S454 = "Established",1,0)</f>
        <v>0</v>
      </c>
      <c r="W454">
        <f>IF(S454 = "Elites",1,0)</f>
        <v>0</v>
      </c>
      <c r="X454" t="s">
        <v>99</v>
      </c>
      <c r="Y454" t="str">
        <f>IF(X454="","-",TRIM(LEFT(X454,FIND(",",X454&amp;",")-1)))</f>
        <v>-</v>
      </c>
      <c r="Z454" t="s">
        <v>17564</v>
      </c>
      <c r="AA454" t="s">
        <v>13</v>
      </c>
    </row>
    <row r="455" spans="1:27" ht="14.4" x14ac:dyDescent="0.3">
      <c r="A455">
        <v>453</v>
      </c>
      <c r="B455" t="s">
        <v>15763</v>
      </c>
      <c r="C455" t="s">
        <v>15764</v>
      </c>
      <c r="D455" t="s">
        <v>15765</v>
      </c>
      <c r="E455" t="s">
        <v>2766</v>
      </c>
      <c r="F455" s="5">
        <f>_xlfn.TEXTBEFORE(E455, " ") * 1000000</f>
        <v>2700000</v>
      </c>
      <c r="G455">
        <v>1001.6224</v>
      </c>
      <c r="H455" t="s">
        <v>167</v>
      </c>
      <c r="I455">
        <v>45</v>
      </c>
      <c r="J455">
        <f>IF(I455="",0,I455)</f>
        <v>45</v>
      </c>
      <c r="K455">
        <v>8</v>
      </c>
      <c r="L455">
        <f>I455-K455</f>
        <v>37</v>
      </c>
      <c r="M455" t="str">
        <f>IF(I455&lt;100,"small",IF(I455&lt;500,"medium","large"))</f>
        <v>small</v>
      </c>
      <c r="N455">
        <f>IF(M455="small",1,0)</f>
        <v>1</v>
      </c>
      <c r="O455">
        <f>IF(N455="medium",1,0)</f>
        <v>0</v>
      </c>
      <c r="P455">
        <f>IF(O455="large",1,0)</f>
        <v>0</v>
      </c>
      <c r="Q455">
        <v>2014</v>
      </c>
      <c r="R455">
        <v>2</v>
      </c>
      <c r="S455" t="str">
        <f>IF(R455=1, "First-time", IF(R455&lt;=3, "Rising Star", IF(R455&lt;10, "Established", "Elites")))</f>
        <v>Rising Star</v>
      </c>
      <c r="T455">
        <f>IF(S455 = "First-time",1,0)</f>
        <v>0</v>
      </c>
      <c r="U455">
        <f>IF(S455 = "Rising Star",1,0)</f>
        <v>1</v>
      </c>
      <c r="V455">
        <f>IF(S455 = "Established",1,0)</f>
        <v>0</v>
      </c>
      <c r="W455">
        <f>IF(S455 = "Elites",1,0)</f>
        <v>0</v>
      </c>
      <c r="X455" t="s">
        <v>154</v>
      </c>
      <c r="Y455" t="str">
        <f>IF(X455="","-",TRIM(LEFT(X455,FIND(",",X455&amp;",")-1)))</f>
        <v>Virginia Beach</v>
      </c>
      <c r="Z455" t="s">
        <v>154</v>
      </c>
      <c r="AA455" t="s">
        <v>47</v>
      </c>
    </row>
    <row r="456" spans="1:27" ht="14.4" x14ac:dyDescent="0.3">
      <c r="A456">
        <v>454</v>
      </c>
      <c r="B456" t="s">
        <v>15078</v>
      </c>
      <c r="C456" t="s">
        <v>15079</v>
      </c>
      <c r="D456" t="s">
        <v>15080</v>
      </c>
      <c r="E456" t="s">
        <v>15081</v>
      </c>
      <c r="F456" s="5">
        <f>_xlfn.TEXTBEFORE(E456, " ") * 1000000</f>
        <v>18600000</v>
      </c>
      <c r="G456">
        <v>998.02930000000003</v>
      </c>
      <c r="H456" t="s">
        <v>727</v>
      </c>
      <c r="I456">
        <v>180</v>
      </c>
      <c r="J456">
        <f>IF(I456="",0,I456)</f>
        <v>180</v>
      </c>
      <c r="K456">
        <v>30</v>
      </c>
      <c r="L456">
        <f>I456-K456</f>
        <v>150</v>
      </c>
      <c r="M456" t="str">
        <f>IF(I456&lt;100,"small",IF(I456&lt;500,"medium","large"))</f>
        <v>medium</v>
      </c>
      <c r="N456">
        <f>IF(M456="small",1,0)</f>
        <v>0</v>
      </c>
      <c r="O456">
        <f>IF(N456="medium",1,0)</f>
        <v>0</v>
      </c>
      <c r="P456">
        <f>IF(O456="large",1,0)</f>
        <v>0</v>
      </c>
      <c r="Q456">
        <v>2013</v>
      </c>
      <c r="R456">
        <v>2</v>
      </c>
      <c r="S456" t="str">
        <f>IF(R456=1, "First-time", IF(R456&lt;=3, "Rising Star", IF(R456&lt;10, "Established", "Elites")))</f>
        <v>Rising Star</v>
      </c>
      <c r="T456">
        <f>IF(S456 = "First-time",1,0)</f>
        <v>0</v>
      </c>
      <c r="U456">
        <f>IF(S456 = "Rising Star",1,0)</f>
        <v>1</v>
      </c>
      <c r="V456">
        <f>IF(S456 = "Established",1,0)</f>
        <v>0</v>
      </c>
      <c r="W456">
        <f>IF(S456 = "Elites",1,0)</f>
        <v>0</v>
      </c>
      <c r="X456" t="s">
        <v>99</v>
      </c>
      <c r="Y456" t="str">
        <f>IF(X456="","-",TRIM(LEFT(X456,FIND(",",X456&amp;",")-1)))</f>
        <v>-</v>
      </c>
      <c r="Z456" t="s">
        <v>15082</v>
      </c>
      <c r="AA456" t="s">
        <v>19</v>
      </c>
    </row>
    <row r="457" spans="1:27" ht="14.4" x14ac:dyDescent="0.3">
      <c r="A457">
        <v>455</v>
      </c>
      <c r="B457" t="s">
        <v>15474</v>
      </c>
      <c r="C457" t="s">
        <v>15475</v>
      </c>
      <c r="D457" t="s">
        <v>15476</v>
      </c>
      <c r="E457" t="s">
        <v>15477</v>
      </c>
      <c r="F457" s="5">
        <f>_xlfn.TEXTBEFORE(E457, " ") * 1000000</f>
        <v>159700000</v>
      </c>
      <c r="G457">
        <v>996.02279999999996</v>
      </c>
      <c r="H457" t="s">
        <v>174</v>
      </c>
      <c r="I457">
        <v>77</v>
      </c>
      <c r="J457">
        <f>IF(I457="",0,I457)</f>
        <v>77</v>
      </c>
      <c r="K457">
        <v>47</v>
      </c>
      <c r="L457">
        <f>I457-K457</f>
        <v>30</v>
      </c>
      <c r="M457" t="str">
        <f>IF(I457&lt;100,"small",IF(I457&lt;500,"medium","large"))</f>
        <v>small</v>
      </c>
      <c r="N457">
        <f>IF(M457="small",1,0)</f>
        <v>1</v>
      </c>
      <c r="O457">
        <f>IF(N457="medium",1,0)</f>
        <v>0</v>
      </c>
      <c r="P457">
        <f>IF(O457="large",1,0)</f>
        <v>0</v>
      </c>
      <c r="Q457">
        <v>2013</v>
      </c>
      <c r="R457">
        <v>3</v>
      </c>
      <c r="S457" t="str">
        <f>IF(R457=1, "First-time", IF(R457&lt;=3, "Rising Star", IF(R457&lt;10, "Established", "Elites")))</f>
        <v>Rising Star</v>
      </c>
      <c r="T457">
        <f>IF(S457 = "First-time",1,0)</f>
        <v>0</v>
      </c>
      <c r="U457">
        <f>IF(S457 = "Rising Star",1,0)</f>
        <v>1</v>
      </c>
      <c r="V457">
        <f>IF(S457 = "Established",1,0)</f>
        <v>0</v>
      </c>
      <c r="W457">
        <f>IF(S457 = "Elites",1,0)</f>
        <v>0</v>
      </c>
      <c r="X457" t="s">
        <v>1396</v>
      </c>
      <c r="Y457" t="str">
        <f>IF(X457="","-",TRIM(LEFT(X457,FIND(",",X457&amp;",")-1)))</f>
        <v>San Francisco</v>
      </c>
      <c r="Z457" t="s">
        <v>1396</v>
      </c>
      <c r="AA457" t="s">
        <v>5</v>
      </c>
    </row>
    <row r="458" spans="1:27" ht="14.4" x14ac:dyDescent="0.3">
      <c r="A458">
        <v>456</v>
      </c>
      <c r="B458" t="s">
        <v>16954</v>
      </c>
      <c r="C458" t="s">
        <v>16955</v>
      </c>
      <c r="D458" t="s">
        <v>16956</v>
      </c>
      <c r="E458" t="s">
        <v>212</v>
      </c>
      <c r="F458" s="5">
        <f>_xlfn.TEXTBEFORE(E458, " ") * 1000000</f>
        <v>4400000</v>
      </c>
      <c r="G458">
        <v>992.66470000000004</v>
      </c>
      <c r="H458" t="s">
        <v>160</v>
      </c>
      <c r="I458">
        <v>45</v>
      </c>
      <c r="J458">
        <f>IF(I458="",0,I458)</f>
        <v>45</v>
      </c>
      <c r="K458">
        <v>3</v>
      </c>
      <c r="L458">
        <f>I458-K458</f>
        <v>42</v>
      </c>
      <c r="M458" t="str">
        <f>IF(I458&lt;100,"small",IF(I458&lt;500,"medium","large"))</f>
        <v>small</v>
      </c>
      <c r="N458">
        <f>IF(M458="small",1,0)</f>
        <v>1</v>
      </c>
      <c r="O458">
        <f>IF(N458="medium",1,0)</f>
        <v>0</v>
      </c>
      <c r="P458">
        <f>IF(O458="large",1,0)</f>
        <v>0</v>
      </c>
      <c r="Q458">
        <v>2014</v>
      </c>
      <c r="R458">
        <v>2</v>
      </c>
      <c r="S458" t="str">
        <f>IF(R458=1, "First-time", IF(R458&lt;=3, "Rising Star", IF(R458&lt;10, "Established", "Elites")))</f>
        <v>Rising Star</v>
      </c>
      <c r="T458">
        <f>IF(S458 = "First-time",1,0)</f>
        <v>0</v>
      </c>
      <c r="U458">
        <f>IF(S458 = "Rising Star",1,0)</f>
        <v>1</v>
      </c>
      <c r="V458">
        <f>IF(S458 = "Established",1,0)</f>
        <v>0</v>
      </c>
      <c r="W458">
        <f>IF(S458 = "Elites",1,0)</f>
        <v>0</v>
      </c>
      <c r="X458" t="s">
        <v>325</v>
      </c>
      <c r="Y458" t="str">
        <f>IF(X458="","-",TRIM(LEFT(X458,FIND(",",X458&amp;",")-1)))</f>
        <v>Los Angeles</v>
      </c>
      <c r="Z458" t="s">
        <v>1709</v>
      </c>
      <c r="AA458" t="s">
        <v>5</v>
      </c>
    </row>
    <row r="459" spans="1:27" ht="14.4" x14ac:dyDescent="0.3">
      <c r="A459">
        <v>457</v>
      </c>
      <c r="B459" t="s">
        <v>16527</v>
      </c>
      <c r="C459" t="s">
        <v>16528</v>
      </c>
      <c r="D459" t="s">
        <v>16529</v>
      </c>
      <c r="E459" t="s">
        <v>2615</v>
      </c>
      <c r="F459" s="5">
        <f>_xlfn.TEXTBEFORE(E459, " ") * 1000000</f>
        <v>29800000</v>
      </c>
      <c r="G459">
        <v>987.19370000000004</v>
      </c>
      <c r="H459" t="s">
        <v>445</v>
      </c>
      <c r="I459">
        <v>295</v>
      </c>
      <c r="J459">
        <f>IF(I459="",0,I459)</f>
        <v>295</v>
      </c>
      <c r="K459">
        <v>52</v>
      </c>
      <c r="L459">
        <f>I459-K459</f>
        <v>243</v>
      </c>
      <c r="M459" t="str">
        <f>IF(I459&lt;100,"small",IF(I459&lt;500,"medium","large"))</f>
        <v>medium</v>
      </c>
      <c r="N459">
        <f>IF(M459="small",1,0)</f>
        <v>0</v>
      </c>
      <c r="O459">
        <f>IF(N459="medium",1,0)</f>
        <v>0</v>
      </c>
      <c r="P459">
        <f>IF(O459="large",1,0)</f>
        <v>0</v>
      </c>
      <c r="Q459">
        <v>2014</v>
      </c>
      <c r="R459">
        <v>1</v>
      </c>
      <c r="S459" t="str">
        <f>IF(R459=1, "First-time", IF(R459&lt;=3, "Rising Star", IF(R459&lt;10, "Established", "Elites")))</f>
        <v>First-time</v>
      </c>
      <c r="T459">
        <f>IF(S459 = "First-time",1,0)</f>
        <v>1</v>
      </c>
      <c r="U459">
        <f>IF(S459 = "Rising Star",1,0)</f>
        <v>0</v>
      </c>
      <c r="V459">
        <f>IF(S459 = "Established",1,0)</f>
        <v>0</v>
      </c>
      <c r="W459">
        <f>IF(S459 = "Elites",1,0)</f>
        <v>0</v>
      </c>
      <c r="X459" t="s">
        <v>271</v>
      </c>
      <c r="Y459" t="str">
        <f>IF(X459="","-",TRIM(LEFT(X459,FIND(",",X459&amp;",")-1)))</f>
        <v>Chicago</v>
      </c>
      <c r="Z459" t="s">
        <v>819</v>
      </c>
      <c r="AA459" t="s">
        <v>15</v>
      </c>
    </row>
    <row r="460" spans="1:27" ht="14.4" x14ac:dyDescent="0.3">
      <c r="A460">
        <v>458</v>
      </c>
      <c r="B460" t="s">
        <v>12643</v>
      </c>
      <c r="C460" t="s">
        <v>12644</v>
      </c>
      <c r="D460" t="s">
        <v>12645</v>
      </c>
      <c r="E460" t="s">
        <v>1329</v>
      </c>
      <c r="F460" s="5">
        <f>_xlfn.TEXTBEFORE(E460, " ") * 1000000</f>
        <v>3600000</v>
      </c>
      <c r="G460">
        <v>987.04240000000004</v>
      </c>
      <c r="H460" t="s">
        <v>160</v>
      </c>
      <c r="I460">
        <v>8</v>
      </c>
      <c r="J460">
        <f>IF(I460="",0,I460)</f>
        <v>8</v>
      </c>
      <c r="K460">
        <v>4</v>
      </c>
      <c r="L460">
        <f>I460-K460</f>
        <v>4</v>
      </c>
      <c r="M460" t="str">
        <f>IF(I460&lt;100,"small",IF(I460&lt;500,"medium","large"))</f>
        <v>small</v>
      </c>
      <c r="N460">
        <f>IF(M460="small",1,0)</f>
        <v>1</v>
      </c>
      <c r="O460">
        <f>IF(N460="medium",1,0)</f>
        <v>0</v>
      </c>
      <c r="P460">
        <f>IF(O460="large",1,0)</f>
        <v>0</v>
      </c>
      <c r="Q460">
        <v>2011</v>
      </c>
      <c r="R460">
        <v>1</v>
      </c>
      <c r="S460" t="str">
        <f>IF(R460=1, "First-time", IF(R460&lt;=3, "Rising Star", IF(R460&lt;10, "Established", "Elites")))</f>
        <v>First-time</v>
      </c>
      <c r="T460">
        <f>IF(S460 = "First-time",1,0)</f>
        <v>1</v>
      </c>
      <c r="U460">
        <f>IF(S460 = "Rising Star",1,0)</f>
        <v>0</v>
      </c>
      <c r="V460">
        <f>IF(S460 = "Established",1,0)</f>
        <v>0</v>
      </c>
      <c r="W460">
        <f>IF(S460 = "Elites",1,0)</f>
        <v>0</v>
      </c>
      <c r="X460" t="s">
        <v>325</v>
      </c>
      <c r="Y460" t="str">
        <f>IF(X460="","-",TRIM(LEFT(X460,FIND(",",X460&amp;",")-1)))</f>
        <v>Los Angeles</v>
      </c>
      <c r="Z460" t="s">
        <v>12646</v>
      </c>
      <c r="AA460" t="s">
        <v>5</v>
      </c>
    </row>
    <row r="461" spans="1:27" ht="14.4" x14ac:dyDescent="0.3">
      <c r="A461">
        <v>459</v>
      </c>
      <c r="B461" t="s">
        <v>15276</v>
      </c>
      <c r="C461" t="s">
        <v>15277</v>
      </c>
      <c r="D461" t="s">
        <v>15278</v>
      </c>
      <c r="E461" t="s">
        <v>123</v>
      </c>
      <c r="F461" s="5">
        <f>_xlfn.TEXTBEFORE(E461, " ") * 1000000</f>
        <v>11300000</v>
      </c>
      <c r="G461">
        <v>986.3578</v>
      </c>
      <c r="H461" t="s">
        <v>160</v>
      </c>
      <c r="I461">
        <v>20</v>
      </c>
      <c r="J461">
        <f>IF(I461="",0,I461)</f>
        <v>20</v>
      </c>
      <c r="K461">
        <v>2</v>
      </c>
      <c r="L461">
        <f>I461-K461</f>
        <v>18</v>
      </c>
      <c r="M461" t="str">
        <f>IF(I461&lt;100,"small",IF(I461&lt;500,"medium","large"))</f>
        <v>small</v>
      </c>
      <c r="N461">
        <f>IF(M461="small",1,0)</f>
        <v>1</v>
      </c>
      <c r="O461">
        <f>IF(N461="medium",1,0)</f>
        <v>0</v>
      </c>
      <c r="P461">
        <f>IF(O461="large",1,0)</f>
        <v>0</v>
      </c>
      <c r="Q461">
        <v>2013</v>
      </c>
      <c r="R461">
        <v>2</v>
      </c>
      <c r="S461" t="str">
        <f>IF(R461=1, "First-time", IF(R461&lt;=3, "Rising Star", IF(R461&lt;10, "Established", "Elites")))</f>
        <v>Rising Star</v>
      </c>
      <c r="T461">
        <f>IF(S461 = "First-time",1,0)</f>
        <v>0</v>
      </c>
      <c r="U461">
        <f>IF(S461 = "Rising Star",1,0)</f>
        <v>1</v>
      </c>
      <c r="V461">
        <f>IF(S461 = "Established",1,0)</f>
        <v>0</v>
      </c>
      <c r="W461">
        <f>IF(S461 = "Elites",1,0)</f>
        <v>0</v>
      </c>
      <c r="X461" t="s">
        <v>689</v>
      </c>
      <c r="Y461" t="str">
        <f>IF(X461="","-",TRIM(LEFT(X461,FIND(",",X461&amp;",")-1)))</f>
        <v>Miami</v>
      </c>
      <c r="Z461" t="s">
        <v>689</v>
      </c>
      <c r="AA461" t="s">
        <v>10</v>
      </c>
    </row>
    <row r="462" spans="1:27" ht="14.4" x14ac:dyDescent="0.3">
      <c r="A462">
        <v>460</v>
      </c>
      <c r="B462" t="s">
        <v>17486</v>
      </c>
      <c r="C462" t="s">
        <v>17487</v>
      </c>
      <c r="D462" t="s">
        <v>17488</v>
      </c>
      <c r="E462" t="s">
        <v>1302</v>
      </c>
      <c r="F462" s="5">
        <f>_xlfn.TEXTBEFORE(E462, " ") * 1000000</f>
        <v>7800000</v>
      </c>
      <c r="G462">
        <v>983.45209999999997</v>
      </c>
      <c r="H462" t="s">
        <v>105</v>
      </c>
      <c r="I462">
        <v>39</v>
      </c>
      <c r="J462">
        <f>IF(I462="",0,I462)</f>
        <v>39</v>
      </c>
      <c r="K462">
        <v>2</v>
      </c>
      <c r="L462">
        <f>I462-K462</f>
        <v>37</v>
      </c>
      <c r="M462" t="str">
        <f>IF(I462&lt;100,"small",IF(I462&lt;500,"medium","large"))</f>
        <v>small</v>
      </c>
      <c r="N462">
        <f>IF(M462="small",1,0)</f>
        <v>1</v>
      </c>
      <c r="O462">
        <f>IF(N462="medium",1,0)</f>
        <v>0</v>
      </c>
      <c r="P462">
        <f>IF(O462="large",1,0)</f>
        <v>0</v>
      </c>
      <c r="Q462">
        <v>2015</v>
      </c>
      <c r="R462">
        <v>1</v>
      </c>
      <c r="S462" t="str">
        <f>IF(R462=1, "First-time", IF(R462&lt;=3, "Rising Star", IF(R462&lt;10, "Established", "Elites")))</f>
        <v>First-time</v>
      </c>
      <c r="T462">
        <f>IF(S462 = "First-time",1,0)</f>
        <v>1</v>
      </c>
      <c r="U462">
        <f>IF(S462 = "Rising Star",1,0)</f>
        <v>0</v>
      </c>
      <c r="V462">
        <f>IF(S462 = "Established",1,0)</f>
        <v>0</v>
      </c>
      <c r="W462">
        <f>IF(S462 = "Elites",1,0)</f>
        <v>0</v>
      </c>
      <c r="X462" t="s">
        <v>99</v>
      </c>
      <c r="Y462" t="str">
        <f>IF(X462="","-",TRIM(LEFT(X462,FIND(",",X462&amp;",")-1)))</f>
        <v>-</v>
      </c>
      <c r="Z462" t="s">
        <v>4409</v>
      </c>
      <c r="AA462" t="s">
        <v>22</v>
      </c>
    </row>
    <row r="463" spans="1:27" ht="14.4" x14ac:dyDescent="0.3">
      <c r="A463">
        <v>461</v>
      </c>
      <c r="B463" t="s">
        <v>17365</v>
      </c>
      <c r="C463" t="s">
        <v>17366</v>
      </c>
      <c r="D463" t="s">
        <v>17367</v>
      </c>
      <c r="E463" t="s">
        <v>615</v>
      </c>
      <c r="F463" s="5">
        <f>_xlfn.TEXTBEFORE(E463, " ") * 1000000</f>
        <v>2800000</v>
      </c>
      <c r="G463">
        <v>980.62800000000004</v>
      </c>
      <c r="H463" t="s">
        <v>160</v>
      </c>
      <c r="I463">
        <v>6</v>
      </c>
      <c r="J463">
        <f>IF(I463="",0,I463)</f>
        <v>6</v>
      </c>
      <c r="K463">
        <v>2</v>
      </c>
      <c r="L463">
        <f>I463-K463</f>
        <v>4</v>
      </c>
      <c r="M463" t="str">
        <f>IF(I463&lt;100,"small",IF(I463&lt;500,"medium","large"))</f>
        <v>small</v>
      </c>
      <c r="N463">
        <f>IF(M463="small",1,0)</f>
        <v>1</v>
      </c>
      <c r="O463">
        <f>IF(N463="medium",1,0)</f>
        <v>0</v>
      </c>
      <c r="P463">
        <f>IF(O463="large",1,0)</f>
        <v>0</v>
      </c>
      <c r="Q463">
        <v>2015</v>
      </c>
      <c r="R463">
        <v>1</v>
      </c>
      <c r="S463" t="str">
        <f>IF(R463=1, "First-time", IF(R463&lt;=3, "Rising Star", IF(R463&lt;10, "Established", "Elites")))</f>
        <v>First-time</v>
      </c>
      <c r="T463">
        <f>IF(S463 = "First-time",1,0)</f>
        <v>1</v>
      </c>
      <c r="U463">
        <f>IF(S463 = "Rising Star",1,0)</f>
        <v>0</v>
      </c>
      <c r="V463">
        <f>IF(S463 = "Established",1,0)</f>
        <v>0</v>
      </c>
      <c r="W463">
        <f>IF(S463 = "Elites",1,0)</f>
        <v>0</v>
      </c>
      <c r="X463" t="s">
        <v>712</v>
      </c>
      <c r="Y463" t="str">
        <f>IF(X463="","-",TRIM(LEFT(X463,FIND(",",X463&amp;",")-1)))</f>
        <v>Oklahoma City</v>
      </c>
      <c r="Z463" t="s">
        <v>6815</v>
      </c>
      <c r="AA463" t="s">
        <v>37</v>
      </c>
    </row>
    <row r="464" spans="1:27" ht="14.4" x14ac:dyDescent="0.3">
      <c r="A464">
        <v>462</v>
      </c>
      <c r="B464" t="s">
        <v>6013</v>
      </c>
      <c r="C464" t="s">
        <v>6014</v>
      </c>
      <c r="D464" t="s">
        <v>6015</v>
      </c>
      <c r="E464" t="s">
        <v>857</v>
      </c>
      <c r="F464" s="5">
        <f>_xlfn.TEXTBEFORE(E464, " ") * 1000000</f>
        <v>3200000</v>
      </c>
      <c r="G464">
        <v>976.76110000000006</v>
      </c>
      <c r="H464" t="s">
        <v>751</v>
      </c>
      <c r="I464">
        <v>15</v>
      </c>
      <c r="J464">
        <f>IF(I464="",0,I464)</f>
        <v>15</v>
      </c>
      <c r="K464">
        <v>11</v>
      </c>
      <c r="L464">
        <f>I464-K464</f>
        <v>4</v>
      </c>
      <c r="M464" t="str">
        <f>IF(I464&lt;100,"small",IF(I464&lt;500,"medium","large"))</f>
        <v>small</v>
      </c>
      <c r="N464">
        <f>IF(M464="small",1,0)</f>
        <v>1</v>
      </c>
      <c r="O464">
        <f>IF(N464="medium",1,0)</f>
        <v>0</v>
      </c>
      <c r="P464">
        <f>IF(O464="large",1,0)</f>
        <v>0</v>
      </c>
      <c r="Q464">
        <v>2005</v>
      </c>
      <c r="R464">
        <v>2</v>
      </c>
      <c r="S464" t="str">
        <f>IF(R464=1, "First-time", IF(R464&lt;=3, "Rising Star", IF(R464&lt;10, "Established", "Elites")))</f>
        <v>Rising Star</v>
      </c>
      <c r="T464">
        <f>IF(S464 = "First-time",1,0)</f>
        <v>0</v>
      </c>
      <c r="U464">
        <f>IF(S464 = "Rising Star",1,0)</f>
        <v>1</v>
      </c>
      <c r="V464">
        <f>IF(S464 = "Established",1,0)</f>
        <v>0</v>
      </c>
      <c r="W464">
        <f>IF(S464 = "Elites",1,0)</f>
        <v>0</v>
      </c>
      <c r="X464" t="s">
        <v>427</v>
      </c>
      <c r="Y464" t="str">
        <f>IF(X464="","-",TRIM(LEFT(X464,FIND(",",X464&amp;",")-1)))</f>
        <v>Washington</v>
      </c>
      <c r="Z464" t="s">
        <v>3766</v>
      </c>
      <c r="AA464" t="s">
        <v>47</v>
      </c>
    </row>
    <row r="465" spans="1:27" ht="14.4" x14ac:dyDescent="0.3">
      <c r="A465">
        <v>463</v>
      </c>
      <c r="B465" t="s">
        <v>10070</v>
      </c>
      <c r="C465" t="s">
        <v>10071</v>
      </c>
      <c r="D465" t="s">
        <v>10072</v>
      </c>
      <c r="E465" t="s">
        <v>190</v>
      </c>
      <c r="F465" s="5">
        <f>_xlfn.TEXTBEFORE(E465, " ") * 1000000</f>
        <v>18800000</v>
      </c>
      <c r="G465">
        <v>971.01400000000001</v>
      </c>
      <c r="H465" t="s">
        <v>803</v>
      </c>
      <c r="I465">
        <v>26</v>
      </c>
      <c r="J465">
        <f>IF(I465="",0,I465)</f>
        <v>26</v>
      </c>
      <c r="K465">
        <v>15</v>
      </c>
      <c r="L465">
        <f>I465-K465</f>
        <v>11</v>
      </c>
      <c r="M465" t="str">
        <f>IF(I465&lt;100,"small",IF(I465&lt;500,"medium","large"))</f>
        <v>small</v>
      </c>
      <c r="N465">
        <f>IF(M465="small",1,0)</f>
        <v>1</v>
      </c>
      <c r="O465">
        <f>IF(N465="medium",1,0)</f>
        <v>0</v>
      </c>
      <c r="P465">
        <f>IF(O465="large",1,0)</f>
        <v>0</v>
      </c>
      <c r="Q465">
        <v>2009</v>
      </c>
      <c r="R465">
        <v>3</v>
      </c>
      <c r="S465" t="str">
        <f>IF(R465=1, "First-time", IF(R465&lt;=3, "Rising Star", IF(R465&lt;10, "Established", "Elites")))</f>
        <v>Rising Star</v>
      </c>
      <c r="T465">
        <f>IF(S465 = "First-time",1,0)</f>
        <v>0</v>
      </c>
      <c r="U465">
        <f>IF(S465 = "Rising Star",1,0)</f>
        <v>1</v>
      </c>
      <c r="V465">
        <f>IF(S465 = "Established",1,0)</f>
        <v>0</v>
      </c>
      <c r="W465">
        <f>IF(S465 = "Elites",1,0)</f>
        <v>0</v>
      </c>
      <c r="X465" t="s">
        <v>1206</v>
      </c>
      <c r="Y465" t="str">
        <f>IF(X465="","-",TRIM(LEFT(X465,FIND(",",X465&amp;",")-1)))</f>
        <v>Tampa</v>
      </c>
      <c r="Z465" t="s">
        <v>1206</v>
      </c>
      <c r="AA465" t="s">
        <v>10</v>
      </c>
    </row>
    <row r="466" spans="1:27" ht="14.4" x14ac:dyDescent="0.3">
      <c r="A466">
        <v>464</v>
      </c>
      <c r="B466" t="s">
        <v>125</v>
      </c>
      <c r="C466" t="s">
        <v>126</v>
      </c>
      <c r="D466" t="s">
        <v>127</v>
      </c>
      <c r="E466" t="s">
        <v>128</v>
      </c>
      <c r="F466" s="5">
        <f>_xlfn.TEXTBEFORE(E466, " ") * 1000000</f>
        <v>7500000</v>
      </c>
      <c r="G466">
        <v>967.57129999999995</v>
      </c>
      <c r="H466" t="s">
        <v>129</v>
      </c>
      <c r="I466">
        <v>48</v>
      </c>
      <c r="J466">
        <f>IF(I466="",0,I466)</f>
        <v>48</v>
      </c>
      <c r="K466">
        <v>6</v>
      </c>
      <c r="L466">
        <f>I466-K466</f>
        <v>42</v>
      </c>
      <c r="M466" t="str">
        <f>IF(I466&lt;100,"small",IF(I466&lt;500,"medium","large"))</f>
        <v>small</v>
      </c>
      <c r="N466">
        <f>IF(M466="small",1,0)</f>
        <v>1</v>
      </c>
      <c r="O466">
        <f>IF(N466="medium",1,0)</f>
        <v>0</v>
      </c>
      <c r="P466">
        <f>IF(O466="large",1,0)</f>
        <v>0</v>
      </c>
      <c r="Q466">
        <v>1909</v>
      </c>
      <c r="R466">
        <v>1</v>
      </c>
      <c r="S466" t="str">
        <f>IF(R466=1, "First-time", IF(R466&lt;=3, "Rising Star", IF(R466&lt;10, "Established", "Elites")))</f>
        <v>First-time</v>
      </c>
      <c r="T466">
        <f>IF(S466 = "First-time",1,0)</f>
        <v>1</v>
      </c>
      <c r="U466">
        <f>IF(S466 = "Rising Star",1,0)</f>
        <v>0</v>
      </c>
      <c r="V466">
        <f>IF(S466 = "Established",1,0)</f>
        <v>0</v>
      </c>
      <c r="W466">
        <f>IF(S466 = "Elites",1,0)</f>
        <v>0</v>
      </c>
      <c r="X466" t="s">
        <v>130</v>
      </c>
      <c r="Y466" t="str">
        <f>IF(X466="","-",TRIM(LEFT(X466,FIND(",",X466&amp;",")-1)))</f>
        <v>Dallas</v>
      </c>
      <c r="Z466" t="s">
        <v>130</v>
      </c>
      <c r="AA466" t="s">
        <v>45</v>
      </c>
    </row>
    <row r="467" spans="1:27" ht="14.4" x14ac:dyDescent="0.3">
      <c r="A467">
        <v>465</v>
      </c>
      <c r="B467" t="s">
        <v>14463</v>
      </c>
      <c r="C467" t="s">
        <v>14464</v>
      </c>
      <c r="D467" t="s">
        <v>14465</v>
      </c>
      <c r="E467" t="s">
        <v>547</v>
      </c>
      <c r="F467" s="5">
        <f>_xlfn.TEXTBEFORE(E467, " ") * 1000000</f>
        <v>14200000</v>
      </c>
      <c r="G467">
        <v>967.26829999999995</v>
      </c>
      <c r="H467" t="s">
        <v>153</v>
      </c>
      <c r="I467">
        <v>103</v>
      </c>
      <c r="J467">
        <f>IF(I467="",0,I467)</f>
        <v>103</v>
      </c>
      <c r="K467">
        <v>27</v>
      </c>
      <c r="L467">
        <f>I467-K467</f>
        <v>76</v>
      </c>
      <c r="M467" t="str">
        <f>IF(I467&lt;100,"small",IF(I467&lt;500,"medium","large"))</f>
        <v>medium</v>
      </c>
      <c r="N467">
        <f>IF(M467="small",1,0)</f>
        <v>0</v>
      </c>
      <c r="O467">
        <f>IF(N467="medium",1,0)</f>
        <v>0</v>
      </c>
      <c r="P467">
        <f>IF(O467="large",1,0)</f>
        <v>0</v>
      </c>
      <c r="Q467">
        <v>2013</v>
      </c>
      <c r="R467">
        <v>1</v>
      </c>
      <c r="S467" t="str">
        <f>IF(R467=1, "First-time", IF(R467&lt;=3, "Rising Star", IF(R467&lt;10, "Established", "Elites")))</f>
        <v>First-time</v>
      </c>
      <c r="T467">
        <f>IF(S467 = "First-time",1,0)</f>
        <v>1</v>
      </c>
      <c r="U467">
        <f>IF(S467 = "Rising Star",1,0)</f>
        <v>0</v>
      </c>
      <c r="V467">
        <f>IF(S467 = "Established",1,0)</f>
        <v>0</v>
      </c>
      <c r="W467">
        <f>IF(S467 = "Elites",1,0)</f>
        <v>0</v>
      </c>
      <c r="X467" t="s">
        <v>130</v>
      </c>
      <c r="Y467" t="str">
        <f>IF(X467="","-",TRIM(LEFT(X467,FIND(",",X467&amp;",")-1)))</f>
        <v>Dallas</v>
      </c>
      <c r="Z467" t="s">
        <v>130</v>
      </c>
      <c r="AA467" t="s">
        <v>45</v>
      </c>
    </row>
    <row r="468" spans="1:27" ht="14.4" x14ac:dyDescent="0.3">
      <c r="A468">
        <v>466</v>
      </c>
      <c r="B468" t="s">
        <v>7016</v>
      </c>
      <c r="C468" t="s">
        <v>7017</v>
      </c>
      <c r="D468" t="s">
        <v>7018</v>
      </c>
      <c r="E468" t="s">
        <v>5568</v>
      </c>
      <c r="F468" s="5">
        <f>_xlfn.TEXTBEFORE(E468, " ") * 1000000</f>
        <v>17400000</v>
      </c>
      <c r="G468">
        <v>966.44240000000002</v>
      </c>
      <c r="H468" t="s">
        <v>803</v>
      </c>
      <c r="I468">
        <v>36</v>
      </c>
      <c r="J468">
        <f>IF(I468="",0,I468)</f>
        <v>36</v>
      </c>
      <c r="K468">
        <v>13</v>
      </c>
      <c r="L468">
        <f>I468-K468</f>
        <v>23</v>
      </c>
      <c r="M468" t="str">
        <f>IF(I468&lt;100,"small",IF(I468&lt;500,"medium","large"))</f>
        <v>small</v>
      </c>
      <c r="N468">
        <f>IF(M468="small",1,0)</f>
        <v>1</v>
      </c>
      <c r="O468">
        <f>IF(N468="medium",1,0)</f>
        <v>0</v>
      </c>
      <c r="P468">
        <f>IF(O468="large",1,0)</f>
        <v>0</v>
      </c>
      <c r="Q468">
        <v>2006</v>
      </c>
      <c r="R468">
        <v>1</v>
      </c>
      <c r="S468" t="str">
        <f>IF(R468=1, "First-time", IF(R468&lt;=3, "Rising Star", IF(R468&lt;10, "Established", "Elites")))</f>
        <v>First-time</v>
      </c>
      <c r="T468">
        <f>IF(S468 = "First-time",1,0)</f>
        <v>1</v>
      </c>
      <c r="U468">
        <f>IF(S468 = "Rising Star",1,0)</f>
        <v>0</v>
      </c>
      <c r="V468">
        <f>IF(S468 = "Established",1,0)</f>
        <v>0</v>
      </c>
      <c r="W468">
        <f>IF(S468 = "Elites",1,0)</f>
        <v>0</v>
      </c>
      <c r="X468" t="s">
        <v>636</v>
      </c>
      <c r="Y468" t="str">
        <f>IF(X468="","-",TRIM(LEFT(X468,FIND(",",X468&amp;",")-1)))</f>
        <v>Indianapolis</v>
      </c>
      <c r="Z468" t="s">
        <v>1196</v>
      </c>
      <c r="AA468" t="s">
        <v>16</v>
      </c>
    </row>
    <row r="469" spans="1:27" ht="14.4" x14ac:dyDescent="0.3">
      <c r="A469">
        <v>467</v>
      </c>
      <c r="B469" t="s">
        <v>16421</v>
      </c>
      <c r="C469" t="s">
        <v>16422</v>
      </c>
      <c r="D469" t="s">
        <v>16423</v>
      </c>
      <c r="E469" t="s">
        <v>1585</v>
      </c>
      <c r="F469" s="5">
        <f>_xlfn.TEXTBEFORE(E469, " ") * 1000000</f>
        <v>5800000</v>
      </c>
      <c r="G469">
        <v>966.17039999999997</v>
      </c>
      <c r="H469" t="s">
        <v>324</v>
      </c>
      <c r="I469">
        <v>20</v>
      </c>
      <c r="J469">
        <f>IF(I469="",0,I469)</f>
        <v>20</v>
      </c>
      <c r="K469">
        <v>4</v>
      </c>
      <c r="L469">
        <f>I469-K469</f>
        <v>16</v>
      </c>
      <c r="M469" t="str">
        <f>IF(I469&lt;100,"small",IF(I469&lt;500,"medium","large"))</f>
        <v>small</v>
      </c>
      <c r="N469">
        <f>IF(M469="small",1,0)</f>
        <v>1</v>
      </c>
      <c r="O469">
        <f>IF(N469="medium",1,0)</f>
        <v>0</v>
      </c>
      <c r="P469">
        <f>IF(O469="large",1,0)</f>
        <v>0</v>
      </c>
      <c r="Q469">
        <v>2014</v>
      </c>
      <c r="R469">
        <v>1</v>
      </c>
      <c r="S469" t="str">
        <f>IF(R469=1, "First-time", IF(R469&lt;=3, "Rising Star", IF(R469&lt;10, "Established", "Elites")))</f>
        <v>First-time</v>
      </c>
      <c r="T469">
        <f>IF(S469 = "First-time",1,0)</f>
        <v>1</v>
      </c>
      <c r="U469">
        <f>IF(S469 = "Rising Star",1,0)</f>
        <v>0</v>
      </c>
      <c r="V469">
        <f>IF(S469 = "Established",1,0)</f>
        <v>0</v>
      </c>
      <c r="W469">
        <f>IF(S469 = "Elites",1,0)</f>
        <v>0</v>
      </c>
      <c r="X469" t="s">
        <v>93</v>
      </c>
      <c r="Y469" t="str">
        <f>IF(X469="","-",TRIM(LEFT(X469,FIND(",",X469&amp;",")-1)))</f>
        <v>Baltimore</v>
      </c>
      <c r="Z469" t="s">
        <v>16424</v>
      </c>
      <c r="AA469" t="s">
        <v>21</v>
      </c>
    </row>
    <row r="470" spans="1:27" ht="14.4" x14ac:dyDescent="0.3">
      <c r="A470">
        <v>468</v>
      </c>
      <c r="B470" t="s">
        <v>16957</v>
      </c>
      <c r="C470" t="s">
        <v>16958</v>
      </c>
      <c r="D470" t="s">
        <v>16959</v>
      </c>
      <c r="E470" t="s">
        <v>1103</v>
      </c>
      <c r="F470" s="5">
        <f>_xlfn.TEXTBEFORE(E470, " ") * 1000000</f>
        <v>4500000</v>
      </c>
      <c r="G470">
        <v>965.33910000000003</v>
      </c>
      <c r="H470" t="s">
        <v>803</v>
      </c>
      <c r="I470">
        <v>46</v>
      </c>
      <c r="J470">
        <f>IF(I470="",0,I470)</f>
        <v>46</v>
      </c>
      <c r="K470">
        <v>8</v>
      </c>
      <c r="L470">
        <f>I470-K470</f>
        <v>38</v>
      </c>
      <c r="M470" t="str">
        <f>IF(I470&lt;100,"small",IF(I470&lt;500,"medium","large"))</f>
        <v>small</v>
      </c>
      <c r="N470">
        <f>IF(M470="small",1,0)</f>
        <v>1</v>
      </c>
      <c r="O470">
        <f>IF(N470="medium",1,0)</f>
        <v>0</v>
      </c>
      <c r="P470">
        <f>IF(O470="large",1,0)</f>
        <v>0</v>
      </c>
      <c r="Q470">
        <v>2014</v>
      </c>
      <c r="R470">
        <v>1</v>
      </c>
      <c r="S470" t="str">
        <f>IF(R470=1, "First-time", IF(R470&lt;=3, "Rising Star", IF(R470&lt;10, "Established", "Elites")))</f>
        <v>First-time</v>
      </c>
      <c r="T470">
        <f>IF(S470 = "First-time",1,0)</f>
        <v>1</v>
      </c>
      <c r="U470">
        <f>IF(S470 = "Rising Star",1,0)</f>
        <v>0</v>
      </c>
      <c r="V470">
        <f>IF(S470 = "Established",1,0)</f>
        <v>0</v>
      </c>
      <c r="W470">
        <f>IF(S470 = "Elites",1,0)</f>
        <v>0</v>
      </c>
      <c r="X470" t="s">
        <v>325</v>
      </c>
      <c r="Y470" t="str">
        <f>IF(X470="","-",TRIM(LEFT(X470,FIND(",",X470&amp;",")-1)))</f>
        <v>Los Angeles</v>
      </c>
      <c r="Z470" t="s">
        <v>495</v>
      </c>
      <c r="AA470" t="s">
        <v>5</v>
      </c>
    </row>
    <row r="471" spans="1:27" ht="14.4" x14ac:dyDescent="0.3">
      <c r="A471">
        <v>469</v>
      </c>
      <c r="B471" t="s">
        <v>9358</v>
      </c>
      <c r="C471" t="s">
        <v>9359</v>
      </c>
      <c r="D471" t="s">
        <v>9360</v>
      </c>
      <c r="E471" t="s">
        <v>465</v>
      </c>
      <c r="F471" s="5">
        <f>_xlfn.TEXTBEFORE(E471, " ") * 1000000</f>
        <v>52300000</v>
      </c>
      <c r="G471">
        <v>957.65920000000006</v>
      </c>
      <c r="H471" t="s">
        <v>779</v>
      </c>
      <c r="I471">
        <v>397</v>
      </c>
      <c r="J471">
        <f>IF(I471="",0,I471)</f>
        <v>397</v>
      </c>
      <c r="K471">
        <v>155</v>
      </c>
      <c r="L471">
        <f>I471-K471</f>
        <v>242</v>
      </c>
      <c r="M471" t="str">
        <f>IF(I471&lt;100,"small",IF(I471&lt;500,"medium","large"))</f>
        <v>medium</v>
      </c>
      <c r="N471">
        <f>IF(M471="small",1,0)</f>
        <v>0</v>
      </c>
      <c r="O471">
        <f>IF(N471="medium",1,0)</f>
        <v>0</v>
      </c>
      <c r="P471">
        <f>IF(O471="large",1,0)</f>
        <v>0</v>
      </c>
      <c r="Q471">
        <v>2009</v>
      </c>
      <c r="R471">
        <v>3</v>
      </c>
      <c r="S471" t="str">
        <f>IF(R471=1, "First-time", IF(R471&lt;=3, "Rising Star", IF(R471&lt;10, "Established", "Elites")))</f>
        <v>Rising Star</v>
      </c>
      <c r="T471">
        <f>IF(S471 = "First-time",1,0)</f>
        <v>0</v>
      </c>
      <c r="U471">
        <f>IF(S471 = "Rising Star",1,0)</f>
        <v>1</v>
      </c>
      <c r="V471">
        <f>IF(S471 = "Established",1,0)</f>
        <v>0</v>
      </c>
      <c r="W471">
        <f>IF(S471 = "Elites",1,0)</f>
        <v>0</v>
      </c>
      <c r="X471" t="s">
        <v>130</v>
      </c>
      <c r="Y471" t="str">
        <f>IF(X471="","-",TRIM(LEFT(X471,FIND(",",X471&amp;",")-1)))</f>
        <v>Dallas</v>
      </c>
      <c r="Z471" t="s">
        <v>993</v>
      </c>
      <c r="AA471" t="s">
        <v>45</v>
      </c>
    </row>
    <row r="472" spans="1:27" ht="14.4" x14ac:dyDescent="0.3">
      <c r="A472">
        <v>470</v>
      </c>
      <c r="B472" t="s">
        <v>10223</v>
      </c>
      <c r="C472" t="s">
        <v>10224</v>
      </c>
      <c r="D472" t="s">
        <v>10225</v>
      </c>
      <c r="E472" t="s">
        <v>8394</v>
      </c>
      <c r="F472" s="5">
        <f>_xlfn.TEXTBEFORE(E472, " ") * 1000000</f>
        <v>40000000</v>
      </c>
      <c r="G472">
        <v>957.06209999999999</v>
      </c>
      <c r="H472" t="s">
        <v>153</v>
      </c>
      <c r="I472">
        <v>170</v>
      </c>
      <c r="J472">
        <f>IF(I472="",0,I472)</f>
        <v>170</v>
      </c>
      <c r="K472">
        <v>35</v>
      </c>
      <c r="L472">
        <f>I472-K472</f>
        <v>135</v>
      </c>
      <c r="M472" t="str">
        <f>IF(I472&lt;100,"small",IF(I472&lt;500,"medium","large"))</f>
        <v>medium</v>
      </c>
      <c r="N472">
        <f>IF(M472="small",1,0)</f>
        <v>0</v>
      </c>
      <c r="O472">
        <f>IF(N472="medium",1,0)</f>
        <v>0</v>
      </c>
      <c r="P472">
        <f>IF(O472="large",1,0)</f>
        <v>0</v>
      </c>
      <c r="Q472">
        <v>2009</v>
      </c>
      <c r="R472">
        <v>1</v>
      </c>
      <c r="S472" t="str">
        <f>IF(R472=1, "First-time", IF(R472&lt;=3, "Rising Star", IF(R472&lt;10, "Established", "Elites")))</f>
        <v>First-time</v>
      </c>
      <c r="T472">
        <f>IF(S472 = "First-time",1,0)</f>
        <v>1</v>
      </c>
      <c r="U472">
        <f>IF(S472 = "Rising Star",1,0)</f>
        <v>0</v>
      </c>
      <c r="V472">
        <f>IF(S472 = "Established",1,0)</f>
        <v>0</v>
      </c>
      <c r="W472">
        <f>IF(S472 = "Elites",1,0)</f>
        <v>0</v>
      </c>
      <c r="X472" t="s">
        <v>611</v>
      </c>
      <c r="Y472" t="str">
        <f>IF(X472="","-",TRIM(LEFT(X472,FIND(",",X472&amp;",")-1)))</f>
        <v>Denver</v>
      </c>
      <c r="Z472" t="s">
        <v>611</v>
      </c>
      <c r="AA472" t="s">
        <v>6</v>
      </c>
    </row>
    <row r="473" spans="1:27" ht="14.4" x14ac:dyDescent="0.3">
      <c r="A473">
        <v>471</v>
      </c>
      <c r="B473" t="s">
        <v>14466</v>
      </c>
      <c r="C473" t="s">
        <v>14467</v>
      </c>
      <c r="D473" t="s">
        <v>14468</v>
      </c>
      <c r="E473" t="s">
        <v>1293</v>
      </c>
      <c r="F473" s="5">
        <f>_xlfn.TEXTBEFORE(E473, " ") * 1000000</f>
        <v>42900000</v>
      </c>
      <c r="G473">
        <v>956.40930000000003</v>
      </c>
      <c r="H473" t="s">
        <v>353</v>
      </c>
      <c r="I473">
        <v>50</v>
      </c>
      <c r="J473">
        <f>IF(I473="",0,I473)</f>
        <v>50</v>
      </c>
      <c r="K473">
        <v>16</v>
      </c>
      <c r="L473">
        <f>I473-K473</f>
        <v>34</v>
      </c>
      <c r="M473" t="str">
        <f>IF(I473&lt;100,"small",IF(I473&lt;500,"medium","large"))</f>
        <v>small</v>
      </c>
      <c r="N473">
        <f>IF(M473="small",1,0)</f>
        <v>1</v>
      </c>
      <c r="O473">
        <f>IF(N473="medium",1,0)</f>
        <v>0</v>
      </c>
      <c r="P473">
        <f>IF(O473="large",1,0)</f>
        <v>0</v>
      </c>
      <c r="Q473">
        <v>2013</v>
      </c>
      <c r="R473">
        <v>1</v>
      </c>
      <c r="S473" t="str">
        <f>IF(R473=1, "First-time", IF(R473&lt;=3, "Rising Star", IF(R473&lt;10, "Established", "Elites")))</f>
        <v>First-time</v>
      </c>
      <c r="T473">
        <f>IF(S473 = "First-time",1,0)</f>
        <v>1</v>
      </c>
      <c r="U473">
        <f>IF(S473 = "Rising Star",1,0)</f>
        <v>0</v>
      </c>
      <c r="V473">
        <f>IF(S473 = "Established",1,0)</f>
        <v>0</v>
      </c>
      <c r="W473">
        <f>IF(S473 = "Elites",1,0)</f>
        <v>0</v>
      </c>
      <c r="X473" t="s">
        <v>130</v>
      </c>
      <c r="Y473" t="str">
        <f>IF(X473="","-",TRIM(LEFT(X473,FIND(",",X473&amp;",")-1)))</f>
        <v>Dallas</v>
      </c>
      <c r="Z473" t="s">
        <v>14469</v>
      </c>
      <c r="AA473" t="s">
        <v>45</v>
      </c>
    </row>
    <row r="474" spans="1:27" ht="14.4" x14ac:dyDescent="0.3">
      <c r="A474">
        <v>472</v>
      </c>
      <c r="B474" t="s">
        <v>12925</v>
      </c>
      <c r="C474" t="s">
        <v>12926</v>
      </c>
      <c r="D474" t="s">
        <v>12927</v>
      </c>
      <c r="E474" t="s">
        <v>1237</v>
      </c>
      <c r="F474" s="5">
        <f>_xlfn.TEXTBEFORE(E474, " ") * 1000000</f>
        <v>11600000</v>
      </c>
      <c r="G474">
        <v>955.40260000000001</v>
      </c>
      <c r="H474" t="s">
        <v>167</v>
      </c>
      <c r="I474">
        <v>87</v>
      </c>
      <c r="J474">
        <f>IF(I474="",0,I474)</f>
        <v>87</v>
      </c>
      <c r="K474">
        <v>14</v>
      </c>
      <c r="L474">
        <f>I474-K474</f>
        <v>73</v>
      </c>
      <c r="M474" t="str">
        <f>IF(I474&lt;100,"small",IF(I474&lt;500,"medium","large"))</f>
        <v>small</v>
      </c>
      <c r="N474">
        <f>IF(M474="small",1,0)</f>
        <v>1</v>
      </c>
      <c r="O474">
        <f>IF(N474="medium",1,0)</f>
        <v>0</v>
      </c>
      <c r="P474">
        <f>IF(O474="large",1,0)</f>
        <v>0</v>
      </c>
      <c r="Q474">
        <v>2012</v>
      </c>
      <c r="R474">
        <v>2</v>
      </c>
      <c r="S474" t="str">
        <f>IF(R474=1, "First-time", IF(R474&lt;=3, "Rising Star", IF(R474&lt;10, "Established", "Elites")))</f>
        <v>Rising Star</v>
      </c>
      <c r="T474">
        <f>IF(S474 = "First-time",1,0)</f>
        <v>0</v>
      </c>
      <c r="U474">
        <f>IF(S474 = "Rising Star",1,0)</f>
        <v>1</v>
      </c>
      <c r="V474">
        <f>IF(S474 = "Established",1,0)</f>
        <v>0</v>
      </c>
      <c r="W474">
        <f>IF(S474 = "Elites",1,0)</f>
        <v>0</v>
      </c>
      <c r="X474" t="s">
        <v>427</v>
      </c>
      <c r="Y474" t="str">
        <f>IF(X474="","-",TRIM(LEFT(X474,FIND(",",X474&amp;",")-1)))</f>
        <v>Washington</v>
      </c>
      <c r="Z474" t="s">
        <v>12928</v>
      </c>
      <c r="AA474" t="s">
        <v>47</v>
      </c>
    </row>
    <row r="475" spans="1:27" ht="14.4" x14ac:dyDescent="0.3">
      <c r="A475">
        <v>473</v>
      </c>
      <c r="B475" t="s">
        <v>12890</v>
      </c>
      <c r="C475" t="s">
        <v>12891</v>
      </c>
      <c r="D475" t="s">
        <v>12892</v>
      </c>
      <c r="E475" t="s">
        <v>392</v>
      </c>
      <c r="F475" s="5">
        <f>_xlfn.TEXTBEFORE(E475, " ") * 1000000</f>
        <v>2000000</v>
      </c>
      <c r="G475">
        <v>947.21199999999999</v>
      </c>
      <c r="H475" t="s">
        <v>85</v>
      </c>
      <c r="I475">
        <v>34</v>
      </c>
      <c r="J475">
        <f>IF(I475="",0,I475)</f>
        <v>34</v>
      </c>
      <c r="K475">
        <v>4</v>
      </c>
      <c r="L475">
        <f>I475-K475</f>
        <v>30</v>
      </c>
      <c r="M475" t="str">
        <f>IF(I475&lt;100,"small",IF(I475&lt;500,"medium","large"))</f>
        <v>small</v>
      </c>
      <c r="N475">
        <f>IF(M475="small",1,0)</f>
        <v>1</v>
      </c>
      <c r="O475">
        <f>IF(N475="medium",1,0)</f>
        <v>0</v>
      </c>
      <c r="P475">
        <f>IF(O475="large",1,0)</f>
        <v>0</v>
      </c>
      <c r="Q475">
        <v>2012</v>
      </c>
      <c r="R475">
        <v>1</v>
      </c>
      <c r="S475" t="str">
        <f>IF(R475=1, "First-time", IF(R475&lt;=3, "Rising Star", IF(R475&lt;10, "Established", "Elites")))</f>
        <v>First-time</v>
      </c>
      <c r="T475">
        <f>IF(S475 = "First-time",1,0)</f>
        <v>1</v>
      </c>
      <c r="U475">
        <f>IF(S475 = "Rising Star",1,0)</f>
        <v>0</v>
      </c>
      <c r="V475">
        <f>IF(S475 = "Established",1,0)</f>
        <v>0</v>
      </c>
      <c r="W475">
        <f>IF(S475 = "Elites",1,0)</f>
        <v>0</v>
      </c>
      <c r="X475" t="s">
        <v>260</v>
      </c>
      <c r="Y475" t="str">
        <f>IF(X475="","-",TRIM(LEFT(X475,FIND(",",X475&amp;",")-1)))</f>
        <v>Seattle</v>
      </c>
      <c r="Z475" t="s">
        <v>12893</v>
      </c>
      <c r="AA475" t="s">
        <v>49</v>
      </c>
    </row>
    <row r="476" spans="1:27" ht="14.4" x14ac:dyDescent="0.3">
      <c r="A476">
        <v>474</v>
      </c>
      <c r="B476" t="s">
        <v>12007</v>
      </c>
      <c r="C476" t="s">
        <v>12008</v>
      </c>
      <c r="D476" t="s">
        <v>12009</v>
      </c>
      <c r="E476" t="s">
        <v>302</v>
      </c>
      <c r="F476" s="5">
        <f>_xlfn.TEXTBEFORE(E476, " ") * 1000000</f>
        <v>7100000</v>
      </c>
      <c r="G476">
        <v>946.60699999999997</v>
      </c>
      <c r="H476" t="s">
        <v>803</v>
      </c>
      <c r="I476">
        <v>77</v>
      </c>
      <c r="J476">
        <f>IF(I476="",0,I476)</f>
        <v>77</v>
      </c>
      <c r="K476">
        <v>8</v>
      </c>
      <c r="L476">
        <f>I476-K476</f>
        <v>69</v>
      </c>
      <c r="M476" t="str">
        <f>IF(I476&lt;100,"small",IF(I476&lt;500,"medium","large"))</f>
        <v>small</v>
      </c>
      <c r="N476">
        <f>IF(M476="small",1,0)</f>
        <v>1</v>
      </c>
      <c r="O476">
        <f>IF(N476="medium",1,0)</f>
        <v>0</v>
      </c>
      <c r="P476">
        <f>IF(O476="large",1,0)</f>
        <v>0</v>
      </c>
      <c r="Q476">
        <v>2011</v>
      </c>
      <c r="R476">
        <v>2</v>
      </c>
      <c r="S476" t="str">
        <f>IF(R476=1, "First-time", IF(R476&lt;=3, "Rising Star", IF(R476&lt;10, "Established", "Elites")))</f>
        <v>Rising Star</v>
      </c>
      <c r="T476">
        <f>IF(S476 = "First-time",1,0)</f>
        <v>0</v>
      </c>
      <c r="U476">
        <f>IF(S476 = "Rising Star",1,0)</f>
        <v>1</v>
      </c>
      <c r="V476">
        <f>IF(S476 = "Established",1,0)</f>
        <v>0</v>
      </c>
      <c r="W476">
        <f>IF(S476 = "Elites",1,0)</f>
        <v>0</v>
      </c>
      <c r="X476" t="s">
        <v>86</v>
      </c>
      <c r="Y476" t="str">
        <f>IF(X476="","-",TRIM(LEFT(X476,FIND(",",X476&amp;",")-1)))</f>
        <v>New York City</v>
      </c>
      <c r="Z476" t="s">
        <v>543</v>
      </c>
      <c r="AA476" t="s">
        <v>35</v>
      </c>
    </row>
    <row r="477" spans="1:27" ht="14.4" x14ac:dyDescent="0.3">
      <c r="A477">
        <v>475</v>
      </c>
      <c r="B477" t="s">
        <v>4066</v>
      </c>
      <c r="C477" t="s">
        <v>4067</v>
      </c>
      <c r="D477" t="s">
        <v>4068</v>
      </c>
      <c r="E477" t="s">
        <v>392</v>
      </c>
      <c r="F477" s="5">
        <f>_xlfn.TEXTBEFORE(E477, " ") * 1000000</f>
        <v>2000000</v>
      </c>
      <c r="G477">
        <v>935.03480000000002</v>
      </c>
      <c r="H477" t="s">
        <v>85</v>
      </c>
      <c r="I477">
        <v>5</v>
      </c>
      <c r="J477">
        <f>IF(I477="",0,I477)</f>
        <v>5</v>
      </c>
      <c r="K477">
        <v>13</v>
      </c>
      <c r="L477">
        <f>I477-K477</f>
        <v>-8</v>
      </c>
      <c r="M477" t="str">
        <f>IF(I477&lt;100,"small",IF(I477&lt;500,"medium","large"))</f>
        <v>small</v>
      </c>
      <c r="N477">
        <f>IF(M477="small",1,0)</f>
        <v>1</v>
      </c>
      <c r="O477">
        <f>IF(N477="medium",1,0)</f>
        <v>0</v>
      </c>
      <c r="P477">
        <f>IF(O477="large",1,0)</f>
        <v>0</v>
      </c>
      <c r="Q477">
        <v>2001</v>
      </c>
      <c r="R477">
        <v>1</v>
      </c>
      <c r="S477" t="str">
        <f>IF(R477=1, "First-time", IF(R477&lt;=3, "Rising Star", IF(R477&lt;10, "Established", "Elites")))</f>
        <v>First-time</v>
      </c>
      <c r="T477">
        <f>IF(S477 = "First-time",1,0)</f>
        <v>1</v>
      </c>
      <c r="U477">
        <f>IF(S477 = "Rising Star",1,0)</f>
        <v>0</v>
      </c>
      <c r="V477">
        <f>IF(S477 = "Established",1,0)</f>
        <v>0</v>
      </c>
      <c r="W477">
        <f>IF(S477 = "Elites",1,0)</f>
        <v>0</v>
      </c>
      <c r="X477" t="s">
        <v>242</v>
      </c>
      <c r="Y477" t="str">
        <f>IF(X477="","-",TRIM(LEFT(X477,FIND(",",X477&amp;",")-1)))</f>
        <v>Atlanta</v>
      </c>
      <c r="Z477" t="s">
        <v>243</v>
      </c>
      <c r="AA477" t="s">
        <v>11</v>
      </c>
    </row>
    <row r="478" spans="1:27" ht="14.4" x14ac:dyDescent="0.3">
      <c r="A478">
        <v>476</v>
      </c>
      <c r="B478" t="s">
        <v>16502</v>
      </c>
      <c r="C478" t="s">
        <v>16503</v>
      </c>
      <c r="D478" t="s">
        <v>16504</v>
      </c>
      <c r="E478" t="s">
        <v>5499</v>
      </c>
      <c r="F478" s="5">
        <f>_xlfn.TEXTBEFORE(E478, " ") * 1000000</f>
        <v>30100000</v>
      </c>
      <c r="G478">
        <v>926.89530000000002</v>
      </c>
      <c r="H478" t="s">
        <v>85</v>
      </c>
      <c r="I478">
        <v>80</v>
      </c>
      <c r="J478">
        <f>IF(I478="",0,I478)</f>
        <v>80</v>
      </c>
      <c r="K478">
        <v>14</v>
      </c>
      <c r="L478">
        <f>I478-K478</f>
        <v>66</v>
      </c>
      <c r="M478" t="str">
        <f>IF(I478&lt;100,"small",IF(I478&lt;500,"medium","large"))</f>
        <v>small</v>
      </c>
      <c r="N478">
        <f>IF(M478="small",1,0)</f>
        <v>1</v>
      </c>
      <c r="O478">
        <f>IF(N478="medium",1,0)</f>
        <v>0</v>
      </c>
      <c r="P478">
        <f>IF(O478="large",1,0)</f>
        <v>0</v>
      </c>
      <c r="Q478">
        <v>2014</v>
      </c>
      <c r="R478">
        <v>1</v>
      </c>
      <c r="S478" t="str">
        <f>IF(R478=1, "First-time", IF(R478&lt;=3, "Rising Star", IF(R478&lt;10, "Established", "Elites")))</f>
        <v>First-time</v>
      </c>
      <c r="T478">
        <f>IF(S478 = "First-time",1,0)</f>
        <v>1</v>
      </c>
      <c r="U478">
        <f>IF(S478 = "Rising Star",1,0)</f>
        <v>0</v>
      </c>
      <c r="V478">
        <f>IF(S478 = "Established",1,0)</f>
        <v>0</v>
      </c>
      <c r="W478">
        <f>IF(S478 = "Elites",1,0)</f>
        <v>0</v>
      </c>
      <c r="X478" t="s">
        <v>636</v>
      </c>
      <c r="Y478" t="str">
        <f>IF(X478="","-",TRIM(LEFT(X478,FIND(",",X478&amp;",")-1)))</f>
        <v>Indianapolis</v>
      </c>
      <c r="Z478" t="s">
        <v>12299</v>
      </c>
      <c r="AA478" t="s">
        <v>16</v>
      </c>
    </row>
    <row r="479" spans="1:27" ht="14.4" x14ac:dyDescent="0.3">
      <c r="A479">
        <v>477</v>
      </c>
      <c r="B479" t="s">
        <v>15897</v>
      </c>
      <c r="C479" t="s">
        <v>15898</v>
      </c>
      <c r="D479" t="s">
        <v>15899</v>
      </c>
      <c r="E479" t="s">
        <v>870</v>
      </c>
      <c r="F479" s="5">
        <f>_xlfn.TEXTBEFORE(E479, " ") * 1000000</f>
        <v>3000000</v>
      </c>
      <c r="G479">
        <v>924.44410000000005</v>
      </c>
      <c r="H479" t="s">
        <v>779</v>
      </c>
      <c r="I479">
        <v>21</v>
      </c>
      <c r="J479">
        <f>IF(I479="",0,I479)</f>
        <v>21</v>
      </c>
      <c r="K479">
        <v>3</v>
      </c>
      <c r="L479">
        <f>I479-K479</f>
        <v>18</v>
      </c>
      <c r="M479" t="str">
        <f>IF(I479&lt;100,"small",IF(I479&lt;500,"medium","large"))</f>
        <v>small</v>
      </c>
      <c r="N479">
        <f>IF(M479="small",1,0)</f>
        <v>1</v>
      </c>
      <c r="O479">
        <f>IF(N479="medium",1,0)</f>
        <v>0</v>
      </c>
      <c r="P479">
        <f>IF(O479="large",1,0)</f>
        <v>0</v>
      </c>
      <c r="Q479">
        <v>2014</v>
      </c>
      <c r="R479">
        <v>1</v>
      </c>
      <c r="S479" t="str">
        <f>IF(R479=1, "First-time", IF(R479&lt;=3, "Rising Star", IF(R479&lt;10, "Established", "Elites")))</f>
        <v>First-time</v>
      </c>
      <c r="T479">
        <f>IF(S479 = "First-time",1,0)</f>
        <v>1</v>
      </c>
      <c r="U479">
        <f>IF(S479 = "Rising Star",1,0)</f>
        <v>0</v>
      </c>
      <c r="V479">
        <f>IF(S479 = "Established",1,0)</f>
        <v>0</v>
      </c>
      <c r="W479">
        <f>IF(S479 = "Elites",1,0)</f>
        <v>0</v>
      </c>
      <c r="X479" t="s">
        <v>130</v>
      </c>
      <c r="Y479" t="str">
        <f>IF(X479="","-",TRIM(LEFT(X479,FIND(",",X479&amp;",")-1)))</f>
        <v>Dallas</v>
      </c>
      <c r="Z479" t="s">
        <v>130</v>
      </c>
      <c r="AA479" t="s">
        <v>45</v>
      </c>
    </row>
    <row r="480" spans="1:27" ht="14.4" x14ac:dyDescent="0.3">
      <c r="A480">
        <v>478</v>
      </c>
      <c r="B480" t="s">
        <v>14016</v>
      </c>
      <c r="C480" t="s">
        <v>14017</v>
      </c>
      <c r="D480" t="s">
        <v>14018</v>
      </c>
      <c r="E480" t="s">
        <v>2889</v>
      </c>
      <c r="F480" s="5">
        <f>_xlfn.TEXTBEFORE(E480, " ") * 1000000</f>
        <v>7700000</v>
      </c>
      <c r="G480">
        <v>922.49779999999998</v>
      </c>
      <c r="H480" t="s">
        <v>129</v>
      </c>
      <c r="I480">
        <v>13</v>
      </c>
      <c r="J480">
        <f>IF(I480="",0,I480)</f>
        <v>13</v>
      </c>
      <c r="K480">
        <v>6</v>
      </c>
      <c r="L480">
        <f>I480-K480</f>
        <v>7</v>
      </c>
      <c r="M480" t="str">
        <f>IF(I480&lt;100,"small",IF(I480&lt;500,"medium","large"))</f>
        <v>small</v>
      </c>
      <c r="N480">
        <f>IF(M480="small",1,0)</f>
        <v>1</v>
      </c>
      <c r="O480">
        <f>IF(N480="medium",1,0)</f>
        <v>0</v>
      </c>
      <c r="P480">
        <f>IF(O480="large",1,0)</f>
        <v>0</v>
      </c>
      <c r="Q480">
        <v>2012</v>
      </c>
      <c r="R480">
        <v>2</v>
      </c>
      <c r="S480" t="str">
        <f>IF(R480=1, "First-time", IF(R480&lt;=3, "Rising Star", IF(R480&lt;10, "Established", "Elites")))</f>
        <v>Rising Star</v>
      </c>
      <c r="T480">
        <f>IF(S480 = "First-time",1,0)</f>
        <v>0</v>
      </c>
      <c r="U480">
        <f>IF(S480 = "Rising Star",1,0)</f>
        <v>1</v>
      </c>
      <c r="V480">
        <f>IF(S480 = "Established",1,0)</f>
        <v>0</v>
      </c>
      <c r="W480">
        <f>IF(S480 = "Elites",1,0)</f>
        <v>0</v>
      </c>
      <c r="X480" t="s">
        <v>1396</v>
      </c>
      <c r="Y480" t="str">
        <f>IF(X480="","-",TRIM(LEFT(X480,FIND(",",X480&amp;",")-1)))</f>
        <v>San Francisco</v>
      </c>
      <c r="Z480" t="s">
        <v>3342</v>
      </c>
      <c r="AA480" t="s">
        <v>5</v>
      </c>
    </row>
    <row r="481" spans="1:27" ht="14.4" x14ac:dyDescent="0.3">
      <c r="A481">
        <v>479</v>
      </c>
      <c r="B481" t="s">
        <v>15478</v>
      </c>
      <c r="C481" t="s">
        <v>15479</v>
      </c>
      <c r="D481" t="s">
        <v>15480</v>
      </c>
      <c r="E481" t="s">
        <v>3442</v>
      </c>
      <c r="F481" s="5">
        <f>_xlfn.TEXTBEFORE(E481, " ") * 1000000</f>
        <v>22100000</v>
      </c>
      <c r="G481">
        <v>916.09939999999995</v>
      </c>
      <c r="H481" t="s">
        <v>803</v>
      </c>
      <c r="I481">
        <v>65</v>
      </c>
      <c r="J481">
        <f>IF(I481="",0,I481)</f>
        <v>65</v>
      </c>
      <c r="K481">
        <v>5</v>
      </c>
      <c r="L481">
        <f>I481-K481</f>
        <v>60</v>
      </c>
      <c r="M481" t="str">
        <f>IF(I481&lt;100,"small",IF(I481&lt;500,"medium","large"))</f>
        <v>small</v>
      </c>
      <c r="N481">
        <f>IF(M481="small",1,0)</f>
        <v>1</v>
      </c>
      <c r="O481">
        <f>IF(N481="medium",1,0)</f>
        <v>0</v>
      </c>
      <c r="P481">
        <f>IF(O481="large",1,0)</f>
        <v>0</v>
      </c>
      <c r="Q481">
        <v>2013</v>
      </c>
      <c r="R481">
        <v>2</v>
      </c>
      <c r="S481" t="str">
        <f>IF(R481=1, "First-time", IF(R481&lt;=3, "Rising Star", IF(R481&lt;10, "Established", "Elites")))</f>
        <v>Rising Star</v>
      </c>
      <c r="T481">
        <f>IF(S481 = "First-time",1,0)</f>
        <v>0</v>
      </c>
      <c r="U481">
        <f>IF(S481 = "Rising Star",1,0)</f>
        <v>1</v>
      </c>
      <c r="V481">
        <f>IF(S481 = "Established",1,0)</f>
        <v>0</v>
      </c>
      <c r="W481">
        <f>IF(S481 = "Elites",1,0)</f>
        <v>0</v>
      </c>
      <c r="X481" t="s">
        <v>325</v>
      </c>
      <c r="Y481" t="str">
        <f>IF(X481="","-",TRIM(LEFT(X481,FIND(",",X481&amp;",")-1)))</f>
        <v>Los Angeles</v>
      </c>
      <c r="Z481" t="s">
        <v>5900</v>
      </c>
      <c r="AA481" t="s">
        <v>5</v>
      </c>
    </row>
    <row r="482" spans="1:27" ht="14.4" x14ac:dyDescent="0.3">
      <c r="A482">
        <v>480</v>
      </c>
      <c r="B482" t="s">
        <v>5155</v>
      </c>
      <c r="C482" t="s">
        <v>5156</v>
      </c>
      <c r="D482" t="s">
        <v>5157</v>
      </c>
      <c r="E482" t="s">
        <v>1471</v>
      </c>
      <c r="F482" s="5">
        <f>_xlfn.TEXTBEFORE(E482, " ") * 1000000</f>
        <v>2500000</v>
      </c>
      <c r="G482">
        <v>916.06700000000001</v>
      </c>
      <c r="H482" t="s">
        <v>779</v>
      </c>
      <c r="I482">
        <v>75</v>
      </c>
      <c r="J482">
        <f>IF(I482="",0,I482)</f>
        <v>75</v>
      </c>
      <c r="K482">
        <v>20</v>
      </c>
      <c r="L482">
        <f>I482-K482</f>
        <v>55</v>
      </c>
      <c r="M482" t="str">
        <f>IF(I482&lt;100,"small",IF(I482&lt;500,"medium","large"))</f>
        <v>small</v>
      </c>
      <c r="N482">
        <f>IF(M482="small",1,0)</f>
        <v>1</v>
      </c>
      <c r="O482">
        <f>IF(N482="medium",1,0)</f>
        <v>0</v>
      </c>
      <c r="P482">
        <f>IF(O482="large",1,0)</f>
        <v>0</v>
      </c>
      <c r="Q482">
        <v>2003</v>
      </c>
      <c r="R482">
        <v>1</v>
      </c>
      <c r="S482" t="str">
        <f>IF(R482=1, "First-time", IF(R482&lt;=3, "Rising Star", IF(R482&lt;10, "Established", "Elites")))</f>
        <v>First-time</v>
      </c>
      <c r="T482">
        <f>IF(S482 = "First-time",1,0)</f>
        <v>1</v>
      </c>
      <c r="U482">
        <f>IF(S482 = "Rising Star",1,0)</f>
        <v>0</v>
      </c>
      <c r="V482">
        <f>IF(S482 = "Established",1,0)</f>
        <v>0</v>
      </c>
      <c r="W482">
        <f>IF(S482 = "Elites",1,0)</f>
        <v>0</v>
      </c>
      <c r="X482" t="s">
        <v>689</v>
      </c>
      <c r="Y482" t="str">
        <f>IF(X482="","-",TRIM(LEFT(X482,FIND(",",X482&amp;",")-1)))</f>
        <v>Miami</v>
      </c>
      <c r="Z482" t="s">
        <v>5158</v>
      </c>
      <c r="AA482" t="s">
        <v>10</v>
      </c>
    </row>
    <row r="483" spans="1:27" ht="14.4" x14ac:dyDescent="0.3">
      <c r="A483">
        <v>481</v>
      </c>
      <c r="B483" t="s">
        <v>15182</v>
      </c>
      <c r="C483" t="s">
        <v>15183</v>
      </c>
      <c r="D483" t="s">
        <v>15184</v>
      </c>
      <c r="E483" t="s">
        <v>1192</v>
      </c>
      <c r="F483" s="5">
        <f>_xlfn.TEXTBEFORE(E483, " ") * 1000000</f>
        <v>2300000</v>
      </c>
      <c r="G483">
        <v>913.73509999999999</v>
      </c>
      <c r="H483" t="s">
        <v>779</v>
      </c>
      <c r="I483">
        <v>20</v>
      </c>
      <c r="J483">
        <f>IF(I483="",0,I483)</f>
        <v>20</v>
      </c>
      <c r="K483">
        <v>3</v>
      </c>
      <c r="L483">
        <f>I483-K483</f>
        <v>17</v>
      </c>
      <c r="M483" t="str">
        <f>IF(I483&lt;100,"small",IF(I483&lt;500,"medium","large"))</f>
        <v>small</v>
      </c>
      <c r="N483">
        <f>IF(M483="small",1,0)</f>
        <v>1</v>
      </c>
      <c r="O483">
        <f>IF(N483="medium",1,0)</f>
        <v>0</v>
      </c>
      <c r="P483">
        <f>IF(O483="large",1,0)</f>
        <v>0</v>
      </c>
      <c r="Q483">
        <v>2013</v>
      </c>
      <c r="R483">
        <v>1</v>
      </c>
      <c r="S483" t="str">
        <f>IF(R483=1, "First-time", IF(R483&lt;=3, "Rising Star", IF(R483&lt;10, "Established", "Elites")))</f>
        <v>First-time</v>
      </c>
      <c r="T483">
        <f>IF(S483 = "First-time",1,0)</f>
        <v>1</v>
      </c>
      <c r="U483">
        <f>IF(S483 = "Rising Star",1,0)</f>
        <v>0</v>
      </c>
      <c r="V483">
        <f>IF(S483 = "Established",1,0)</f>
        <v>0</v>
      </c>
      <c r="W483">
        <f>IF(S483 = "Elites",1,0)</f>
        <v>0</v>
      </c>
      <c r="X483" t="s">
        <v>313</v>
      </c>
      <c r="Y483" t="str">
        <f>IF(X483="","-",TRIM(LEFT(X483,FIND(",",X483&amp;",")-1)))</f>
        <v>Des Moines</v>
      </c>
      <c r="Z483" t="s">
        <v>319</v>
      </c>
      <c r="AA483" t="s">
        <v>13</v>
      </c>
    </row>
    <row r="484" spans="1:27" ht="14.4" x14ac:dyDescent="0.3">
      <c r="A484">
        <v>482</v>
      </c>
      <c r="B484" t="s">
        <v>15409</v>
      </c>
      <c r="C484" t="s">
        <v>15410</v>
      </c>
      <c r="D484" t="s">
        <v>15411</v>
      </c>
      <c r="E484" t="s">
        <v>1471</v>
      </c>
      <c r="F484" s="5">
        <f>_xlfn.TEXTBEFORE(E484, " ") * 1000000</f>
        <v>2500000</v>
      </c>
      <c r="G484">
        <v>912.01350000000002</v>
      </c>
      <c r="H484" t="s">
        <v>779</v>
      </c>
      <c r="I484">
        <v>21</v>
      </c>
      <c r="J484">
        <f>IF(I484="",0,I484)</f>
        <v>21</v>
      </c>
      <c r="K484">
        <v>10</v>
      </c>
      <c r="L484">
        <f>I484-K484</f>
        <v>11</v>
      </c>
      <c r="M484" t="str">
        <f>IF(I484&lt;100,"small",IF(I484&lt;500,"medium","large"))</f>
        <v>small</v>
      </c>
      <c r="N484">
        <f>IF(M484="small",1,0)</f>
        <v>1</v>
      </c>
      <c r="O484">
        <f>IF(N484="medium",1,0)</f>
        <v>0</v>
      </c>
      <c r="P484">
        <f>IF(O484="large",1,0)</f>
        <v>0</v>
      </c>
      <c r="Q484">
        <v>2013</v>
      </c>
      <c r="R484">
        <v>1</v>
      </c>
      <c r="S484" t="str">
        <f>IF(R484=1, "First-time", IF(R484&lt;=3, "Rising Star", IF(R484&lt;10, "Established", "Elites")))</f>
        <v>First-time</v>
      </c>
      <c r="T484">
        <f>IF(S484 = "First-time",1,0)</f>
        <v>1</v>
      </c>
      <c r="U484">
        <f>IF(S484 = "Rising Star",1,0)</f>
        <v>0</v>
      </c>
      <c r="V484">
        <f>IF(S484 = "Established",1,0)</f>
        <v>0</v>
      </c>
      <c r="W484">
        <f>IF(S484 = "Elites",1,0)</f>
        <v>0</v>
      </c>
      <c r="X484" t="s">
        <v>1118</v>
      </c>
      <c r="Y484" t="str">
        <f>IF(X484="","-",TRIM(LEFT(X484,FIND(",",X484&amp;",")-1)))</f>
        <v>Boulder</v>
      </c>
      <c r="Z484" t="s">
        <v>4646</v>
      </c>
      <c r="AA484" t="s">
        <v>6</v>
      </c>
    </row>
    <row r="485" spans="1:27" ht="14.4" x14ac:dyDescent="0.3">
      <c r="A485">
        <v>483</v>
      </c>
      <c r="B485" t="s">
        <v>14560</v>
      </c>
      <c r="C485" t="s">
        <v>14561</v>
      </c>
      <c r="D485" t="s">
        <v>14562</v>
      </c>
      <c r="E485" t="s">
        <v>14563</v>
      </c>
      <c r="F485" s="5">
        <f>_xlfn.TEXTBEFORE(E485, " ") * 1000000</f>
        <v>31300000</v>
      </c>
      <c r="G485">
        <v>910.9692</v>
      </c>
      <c r="H485" t="s">
        <v>153</v>
      </c>
      <c r="I485">
        <v>51</v>
      </c>
      <c r="J485">
        <f>IF(I485="",0,I485)</f>
        <v>51</v>
      </c>
      <c r="K485">
        <v>6</v>
      </c>
      <c r="L485">
        <f>I485-K485</f>
        <v>45</v>
      </c>
      <c r="M485" t="str">
        <f>IF(I485&lt;100,"small",IF(I485&lt;500,"medium","large"))</f>
        <v>small</v>
      </c>
      <c r="N485">
        <f>IF(M485="small",1,0)</f>
        <v>1</v>
      </c>
      <c r="O485">
        <f>IF(N485="medium",1,0)</f>
        <v>0</v>
      </c>
      <c r="P485">
        <f>IF(O485="large",1,0)</f>
        <v>0</v>
      </c>
      <c r="Q485">
        <v>2013</v>
      </c>
      <c r="R485">
        <v>2</v>
      </c>
      <c r="S485" t="str">
        <f>IF(R485=1, "First-time", IF(R485&lt;=3, "Rising Star", IF(R485&lt;10, "Established", "Elites")))</f>
        <v>Rising Star</v>
      </c>
      <c r="T485">
        <f>IF(S485 = "First-time",1,0)</f>
        <v>0</v>
      </c>
      <c r="U485">
        <f>IF(S485 = "Rising Star",1,0)</f>
        <v>1</v>
      </c>
      <c r="V485">
        <f>IF(S485 = "Established",1,0)</f>
        <v>0</v>
      </c>
      <c r="W485">
        <f>IF(S485 = "Elites",1,0)</f>
        <v>0</v>
      </c>
      <c r="X485" t="s">
        <v>99</v>
      </c>
      <c r="Y485" t="str">
        <f>IF(X485="","-",TRIM(LEFT(X485,FIND(",",X485&amp;",")-1)))</f>
        <v>-</v>
      </c>
      <c r="Z485" t="s">
        <v>8422</v>
      </c>
      <c r="AA485" t="s">
        <v>44</v>
      </c>
    </row>
    <row r="486" spans="1:27" ht="14.4" x14ac:dyDescent="0.3">
      <c r="A486">
        <v>484</v>
      </c>
      <c r="B486" t="s">
        <v>5334</v>
      </c>
      <c r="C486" t="s">
        <v>5335</v>
      </c>
      <c r="D486" t="s">
        <v>5336</v>
      </c>
      <c r="E486" t="s">
        <v>957</v>
      </c>
      <c r="F486" s="5">
        <f>_xlfn.TEXTBEFORE(E486, " ") * 1000000</f>
        <v>3500000</v>
      </c>
      <c r="G486">
        <v>904.62059999999997</v>
      </c>
      <c r="H486" t="s">
        <v>751</v>
      </c>
      <c r="I486">
        <v>20</v>
      </c>
      <c r="J486">
        <f>IF(I486="",0,I486)</f>
        <v>20</v>
      </c>
      <c r="K486">
        <v>2</v>
      </c>
      <c r="L486">
        <f>I486-K486</f>
        <v>18</v>
      </c>
      <c r="M486" t="str">
        <f>IF(I486&lt;100,"small",IF(I486&lt;500,"medium","large"))</f>
        <v>small</v>
      </c>
      <c r="N486">
        <f>IF(M486="small",1,0)</f>
        <v>1</v>
      </c>
      <c r="O486">
        <f>IF(N486="medium",1,0)</f>
        <v>0</v>
      </c>
      <c r="P486">
        <f>IF(O486="large",1,0)</f>
        <v>0</v>
      </c>
      <c r="Q486">
        <v>2004</v>
      </c>
      <c r="R486">
        <v>2</v>
      </c>
      <c r="S486" t="str">
        <f>IF(R486=1, "First-time", IF(R486&lt;=3, "Rising Star", IF(R486&lt;10, "Established", "Elites")))</f>
        <v>Rising Star</v>
      </c>
      <c r="T486">
        <f>IF(S486 = "First-time",1,0)</f>
        <v>0</v>
      </c>
      <c r="U486">
        <f>IF(S486 = "Rising Star",1,0)</f>
        <v>1</v>
      </c>
      <c r="V486">
        <f>IF(S486 = "Established",1,0)</f>
        <v>0</v>
      </c>
      <c r="W486">
        <f>IF(S486 = "Elites",1,0)</f>
        <v>0</v>
      </c>
      <c r="X486" t="s">
        <v>427</v>
      </c>
      <c r="Y486" t="str">
        <f>IF(X486="","-",TRIM(LEFT(X486,FIND(",",X486&amp;",")-1)))</f>
        <v>Washington</v>
      </c>
      <c r="Z486" t="s">
        <v>1407</v>
      </c>
      <c r="AA486" t="s">
        <v>47</v>
      </c>
    </row>
    <row r="487" spans="1:27" ht="14.4" x14ac:dyDescent="0.3">
      <c r="A487">
        <v>485</v>
      </c>
      <c r="B487" t="s">
        <v>14810</v>
      </c>
      <c r="C487" t="s">
        <v>14811</v>
      </c>
      <c r="D487" t="s">
        <v>14812</v>
      </c>
      <c r="E487" t="s">
        <v>992</v>
      </c>
      <c r="F487" s="5">
        <f>_xlfn.TEXTBEFORE(E487, " ") * 1000000</f>
        <v>7200000</v>
      </c>
      <c r="G487">
        <v>904.37109999999996</v>
      </c>
      <c r="H487" t="s">
        <v>140</v>
      </c>
      <c r="I487">
        <v>8</v>
      </c>
      <c r="J487">
        <f>IF(I487="",0,I487)</f>
        <v>8</v>
      </c>
      <c r="K487">
        <v>5</v>
      </c>
      <c r="L487">
        <f>I487-K487</f>
        <v>3</v>
      </c>
      <c r="M487" t="str">
        <f>IF(I487&lt;100,"small",IF(I487&lt;500,"medium","large"))</f>
        <v>small</v>
      </c>
      <c r="N487">
        <f>IF(M487="small",1,0)</f>
        <v>1</v>
      </c>
      <c r="O487">
        <f>IF(N487="medium",1,0)</f>
        <v>0</v>
      </c>
      <c r="P487">
        <f>IF(O487="large",1,0)</f>
        <v>0</v>
      </c>
      <c r="Q487">
        <v>2013</v>
      </c>
      <c r="R487">
        <v>2</v>
      </c>
      <c r="S487" t="str">
        <f>IF(R487=1, "First-time", IF(R487&lt;=3, "Rising Star", IF(R487&lt;10, "Established", "Elites")))</f>
        <v>Rising Star</v>
      </c>
      <c r="T487">
        <f>IF(S487 = "First-time",1,0)</f>
        <v>0</v>
      </c>
      <c r="U487">
        <f>IF(S487 = "Rising Star",1,0)</f>
        <v>1</v>
      </c>
      <c r="V487">
        <f>IF(S487 = "Established",1,0)</f>
        <v>0</v>
      </c>
      <c r="W487">
        <f>IF(S487 = "Elites",1,0)</f>
        <v>0</v>
      </c>
      <c r="X487" t="s">
        <v>86</v>
      </c>
      <c r="Y487" t="str">
        <f>IF(X487="","-",TRIM(LEFT(X487,FIND(",",X487&amp;",")-1)))</f>
        <v>New York City</v>
      </c>
      <c r="Z487" t="s">
        <v>14813</v>
      </c>
      <c r="AA487" t="s">
        <v>32</v>
      </c>
    </row>
    <row r="488" spans="1:27" ht="14.4" x14ac:dyDescent="0.3">
      <c r="A488">
        <v>486</v>
      </c>
      <c r="B488" t="s">
        <v>14019</v>
      </c>
      <c r="C488" t="s">
        <v>14020</v>
      </c>
      <c r="D488" t="s">
        <v>14021</v>
      </c>
      <c r="E488" t="s">
        <v>7482</v>
      </c>
      <c r="F488" s="5">
        <f>_xlfn.TEXTBEFORE(E488, " ") * 1000000</f>
        <v>59400000</v>
      </c>
      <c r="G488">
        <v>903.18910000000005</v>
      </c>
      <c r="H488" t="s">
        <v>779</v>
      </c>
      <c r="I488">
        <v>574</v>
      </c>
      <c r="J488">
        <f>IF(I488="",0,I488)</f>
        <v>574</v>
      </c>
      <c r="K488">
        <v>85</v>
      </c>
      <c r="L488">
        <f>I488-K488</f>
        <v>489</v>
      </c>
      <c r="M488" t="str">
        <f>IF(I488&lt;100,"small",IF(I488&lt;500,"medium","large"))</f>
        <v>large</v>
      </c>
      <c r="N488">
        <f>IF(M488="small",1,0)</f>
        <v>0</v>
      </c>
      <c r="O488">
        <f>IF(N488="medium",1,0)</f>
        <v>0</v>
      </c>
      <c r="P488">
        <f>IF(O488="large",1,0)</f>
        <v>0</v>
      </c>
      <c r="Q488">
        <v>2012</v>
      </c>
      <c r="R488">
        <v>1</v>
      </c>
      <c r="S488" t="str">
        <f>IF(R488=1, "First-time", IF(R488&lt;=3, "Rising Star", IF(R488&lt;10, "Established", "Elites")))</f>
        <v>First-time</v>
      </c>
      <c r="T488">
        <f>IF(S488 = "First-time",1,0)</f>
        <v>1</v>
      </c>
      <c r="U488">
        <f>IF(S488 = "Rising Star",1,0)</f>
        <v>0</v>
      </c>
      <c r="V488">
        <f>IF(S488 = "Established",1,0)</f>
        <v>0</v>
      </c>
      <c r="W488">
        <f>IF(S488 = "Elites",1,0)</f>
        <v>0</v>
      </c>
      <c r="X488" t="s">
        <v>325</v>
      </c>
      <c r="Y488" t="str">
        <f>IF(X488="","-",TRIM(LEFT(X488,FIND(",",X488&amp;",")-1)))</f>
        <v>Los Angeles</v>
      </c>
      <c r="Z488" t="s">
        <v>8082</v>
      </c>
      <c r="AA488" t="s">
        <v>5</v>
      </c>
    </row>
    <row r="489" spans="1:27" ht="14.4" x14ac:dyDescent="0.3">
      <c r="A489">
        <v>487</v>
      </c>
      <c r="B489" t="s">
        <v>11089</v>
      </c>
      <c r="C489" t="s">
        <v>11090</v>
      </c>
      <c r="D489" t="s">
        <v>11091</v>
      </c>
      <c r="E489" t="s">
        <v>2249</v>
      </c>
      <c r="F489" s="5">
        <f>_xlfn.TEXTBEFORE(E489, " ") * 1000000</f>
        <v>78600000</v>
      </c>
      <c r="G489">
        <v>902.20129999999995</v>
      </c>
      <c r="H489" t="s">
        <v>1069</v>
      </c>
      <c r="I489">
        <v>90</v>
      </c>
      <c r="J489">
        <f>IF(I489="",0,I489)</f>
        <v>90</v>
      </c>
      <c r="K489">
        <v>34</v>
      </c>
      <c r="L489">
        <f>I489-K489</f>
        <v>56</v>
      </c>
      <c r="M489" t="str">
        <f>IF(I489&lt;100,"small",IF(I489&lt;500,"medium","large"))</f>
        <v>small</v>
      </c>
      <c r="N489">
        <f>IF(M489="small",1,0)</f>
        <v>1</v>
      </c>
      <c r="O489">
        <f>IF(N489="medium",1,0)</f>
        <v>0</v>
      </c>
      <c r="P489">
        <f>IF(O489="large",1,0)</f>
        <v>0</v>
      </c>
      <c r="Q489">
        <v>2010</v>
      </c>
      <c r="R489">
        <v>3</v>
      </c>
      <c r="S489" t="str">
        <f>IF(R489=1, "First-time", IF(R489&lt;=3, "Rising Star", IF(R489&lt;10, "Established", "Elites")))</f>
        <v>Rising Star</v>
      </c>
      <c r="T489">
        <f>IF(S489 = "First-time",1,0)</f>
        <v>0</v>
      </c>
      <c r="U489">
        <f>IF(S489 = "Rising Star",1,0)</f>
        <v>1</v>
      </c>
      <c r="V489">
        <f>IF(S489 = "Established",1,0)</f>
        <v>0</v>
      </c>
      <c r="W489">
        <f>IF(S489 = "Elites",1,0)</f>
        <v>0</v>
      </c>
      <c r="X489" t="s">
        <v>185</v>
      </c>
      <c r="Y489" t="str">
        <f>IF(X489="","-",TRIM(LEFT(X489,FIND(",",X489&amp;",")-1)))</f>
        <v>Boston</v>
      </c>
      <c r="Z489" t="s">
        <v>185</v>
      </c>
      <c r="AA489" t="s">
        <v>20</v>
      </c>
    </row>
    <row r="490" spans="1:27" ht="14.4" x14ac:dyDescent="0.3">
      <c r="A490">
        <v>488</v>
      </c>
      <c r="B490" t="s">
        <v>17328</v>
      </c>
      <c r="C490" t="s">
        <v>17329</v>
      </c>
      <c r="D490" t="s">
        <v>17330</v>
      </c>
      <c r="E490" t="s">
        <v>3671</v>
      </c>
      <c r="F490" s="5">
        <f>_xlfn.TEXTBEFORE(E490, " ") * 1000000</f>
        <v>11400000</v>
      </c>
      <c r="G490">
        <v>900.69560000000001</v>
      </c>
      <c r="H490" t="s">
        <v>129</v>
      </c>
      <c r="I490">
        <v>61</v>
      </c>
      <c r="J490">
        <f>IF(I490="",0,I490)</f>
        <v>61</v>
      </c>
      <c r="K490">
        <v>19</v>
      </c>
      <c r="L490">
        <f>I490-K490</f>
        <v>42</v>
      </c>
      <c r="M490" t="str">
        <f>IF(I490&lt;100,"small",IF(I490&lt;500,"medium","large"))</f>
        <v>small</v>
      </c>
      <c r="N490">
        <f>IF(M490="small",1,0)</f>
        <v>1</v>
      </c>
      <c r="O490">
        <f>IF(N490="medium",1,0)</f>
        <v>0</v>
      </c>
      <c r="P490">
        <f>IF(O490="large",1,0)</f>
        <v>0</v>
      </c>
      <c r="Q490">
        <v>2015</v>
      </c>
      <c r="R490">
        <v>2</v>
      </c>
      <c r="S490" t="str">
        <f>IF(R490=1, "First-time", IF(R490&lt;=3, "Rising Star", IF(R490&lt;10, "Established", "Elites")))</f>
        <v>Rising Star</v>
      </c>
      <c r="T490">
        <f>IF(S490 = "First-time",1,0)</f>
        <v>0</v>
      </c>
      <c r="U490">
        <f>IF(S490 = "Rising Star",1,0)</f>
        <v>1</v>
      </c>
      <c r="V490">
        <f>IF(S490 = "Established",1,0)</f>
        <v>0</v>
      </c>
      <c r="W490">
        <f>IF(S490 = "Elites",1,0)</f>
        <v>0</v>
      </c>
      <c r="X490" t="s">
        <v>1545</v>
      </c>
      <c r="Y490" t="str">
        <f>IF(X490="","-",TRIM(LEFT(X490,FIND(",",X490&amp;",")-1)))</f>
        <v>Columbia</v>
      </c>
      <c r="Z490" t="s">
        <v>1546</v>
      </c>
      <c r="AA490" t="s">
        <v>42</v>
      </c>
    </row>
    <row r="491" spans="1:27" ht="14.4" x14ac:dyDescent="0.3">
      <c r="A491">
        <v>489</v>
      </c>
      <c r="B491" t="s">
        <v>9769</v>
      </c>
      <c r="C491" t="s">
        <v>9770</v>
      </c>
      <c r="D491" t="s">
        <v>9771</v>
      </c>
      <c r="E491" t="s">
        <v>533</v>
      </c>
      <c r="F491" s="5">
        <f>_xlfn.TEXTBEFORE(E491, " ") * 1000000</f>
        <v>5400000</v>
      </c>
      <c r="G491">
        <v>900.46130000000005</v>
      </c>
      <c r="H491" t="s">
        <v>105</v>
      </c>
      <c r="I491">
        <v>7</v>
      </c>
      <c r="J491">
        <f>IF(I491="",0,I491)</f>
        <v>7</v>
      </c>
      <c r="K491">
        <v>2</v>
      </c>
      <c r="L491">
        <f>I491-K491</f>
        <v>5</v>
      </c>
      <c r="M491" t="str">
        <f>IF(I491&lt;100,"small",IF(I491&lt;500,"medium","large"))</f>
        <v>small</v>
      </c>
      <c r="N491">
        <f>IF(M491="small",1,0)</f>
        <v>1</v>
      </c>
      <c r="O491">
        <f>IF(N491="medium",1,0)</f>
        <v>0</v>
      </c>
      <c r="P491">
        <f>IF(O491="large",1,0)</f>
        <v>0</v>
      </c>
      <c r="Q491">
        <v>2009</v>
      </c>
      <c r="R491">
        <v>2</v>
      </c>
      <c r="S491" t="str">
        <f>IF(R491=1, "First-time", IF(R491&lt;=3, "Rising Star", IF(R491&lt;10, "Established", "Elites")))</f>
        <v>Rising Star</v>
      </c>
      <c r="T491">
        <f>IF(S491 = "First-time",1,0)</f>
        <v>0</v>
      </c>
      <c r="U491">
        <f>IF(S491 = "Rising Star",1,0)</f>
        <v>1</v>
      </c>
      <c r="V491">
        <f>IF(S491 = "Established",1,0)</f>
        <v>0</v>
      </c>
      <c r="W491">
        <f>IF(S491 = "Elites",1,0)</f>
        <v>0</v>
      </c>
      <c r="X491" t="s">
        <v>466</v>
      </c>
      <c r="Y491" t="str">
        <f>IF(X491="","-",TRIM(LEFT(X491,FIND(",",X491&amp;",")-1)))</f>
        <v>Charlotte</v>
      </c>
      <c r="Z491" t="s">
        <v>9772</v>
      </c>
      <c r="AA491" t="s">
        <v>28</v>
      </c>
    </row>
    <row r="492" spans="1:27" ht="14.4" x14ac:dyDescent="0.3">
      <c r="A492">
        <v>490</v>
      </c>
      <c r="B492" t="s">
        <v>12587</v>
      </c>
      <c r="C492" t="s">
        <v>12588</v>
      </c>
      <c r="D492" t="s">
        <v>12589</v>
      </c>
      <c r="E492" t="s">
        <v>12590</v>
      </c>
      <c r="F492" s="5">
        <f>_xlfn.TEXTBEFORE(E492, " ") * 1000000</f>
        <v>45400000</v>
      </c>
      <c r="G492">
        <v>896.67610000000002</v>
      </c>
      <c r="H492" t="s">
        <v>1069</v>
      </c>
      <c r="I492">
        <v>78</v>
      </c>
      <c r="J492">
        <f>IF(I492="",0,I492)</f>
        <v>78</v>
      </c>
      <c r="K492">
        <v>25</v>
      </c>
      <c r="L492">
        <f>I492-K492</f>
        <v>53</v>
      </c>
      <c r="M492" t="str">
        <f>IF(I492&lt;100,"small",IF(I492&lt;500,"medium","large"))</f>
        <v>small</v>
      </c>
      <c r="N492">
        <f>IF(M492="small",1,0)</f>
        <v>1</v>
      </c>
      <c r="O492">
        <f>IF(N492="medium",1,0)</f>
        <v>0</v>
      </c>
      <c r="P492">
        <f>IF(O492="large",1,0)</f>
        <v>0</v>
      </c>
      <c r="Q492">
        <v>2011</v>
      </c>
      <c r="R492">
        <v>2</v>
      </c>
      <c r="S492" t="str">
        <f>IF(R492=1, "First-time", IF(R492&lt;=3, "Rising Star", IF(R492&lt;10, "Established", "Elites")))</f>
        <v>Rising Star</v>
      </c>
      <c r="T492">
        <f>IF(S492 = "First-time",1,0)</f>
        <v>0</v>
      </c>
      <c r="U492">
        <f>IF(S492 = "Rising Star",1,0)</f>
        <v>1</v>
      </c>
      <c r="V492">
        <f>IF(S492 = "Established",1,0)</f>
        <v>0</v>
      </c>
      <c r="W492">
        <f>IF(S492 = "Elites",1,0)</f>
        <v>0</v>
      </c>
      <c r="X492" t="s">
        <v>1118</v>
      </c>
      <c r="Y492" t="str">
        <f>IF(X492="","-",TRIM(LEFT(X492,FIND(",",X492&amp;",")-1)))</f>
        <v>Boulder</v>
      </c>
      <c r="Z492" t="s">
        <v>4646</v>
      </c>
      <c r="AA492" t="s">
        <v>6</v>
      </c>
    </row>
    <row r="493" spans="1:27" ht="14.4" x14ac:dyDescent="0.3">
      <c r="A493">
        <v>491</v>
      </c>
      <c r="B493" t="s">
        <v>15009</v>
      </c>
      <c r="C493" t="s">
        <v>15010</v>
      </c>
      <c r="D493" t="s">
        <v>15011</v>
      </c>
      <c r="E493" t="s">
        <v>3406</v>
      </c>
      <c r="F493" s="5">
        <f>_xlfn.TEXTBEFORE(E493, " ") * 1000000</f>
        <v>52400000</v>
      </c>
      <c r="G493">
        <v>895.32730000000004</v>
      </c>
      <c r="H493" t="s">
        <v>1069</v>
      </c>
      <c r="I493">
        <v>17</v>
      </c>
      <c r="J493">
        <f>IF(I493="",0,I493)</f>
        <v>17</v>
      </c>
      <c r="K493">
        <v>5</v>
      </c>
      <c r="L493">
        <f>I493-K493</f>
        <v>12</v>
      </c>
      <c r="M493" t="str">
        <f>IF(I493&lt;100,"small",IF(I493&lt;500,"medium","large"))</f>
        <v>small</v>
      </c>
      <c r="N493">
        <f>IF(M493="small",1,0)</f>
        <v>1</v>
      </c>
      <c r="O493">
        <f>IF(N493="medium",1,0)</f>
        <v>0</v>
      </c>
      <c r="P493">
        <f>IF(O493="large",1,0)</f>
        <v>0</v>
      </c>
      <c r="Q493">
        <v>2013</v>
      </c>
      <c r="R493">
        <v>1</v>
      </c>
      <c r="S493" t="str">
        <f>IF(R493=1, "First-time", IF(R493&lt;=3, "Rising Star", IF(R493&lt;10, "Established", "Elites")))</f>
        <v>First-time</v>
      </c>
      <c r="T493">
        <f>IF(S493 = "First-time",1,0)</f>
        <v>1</v>
      </c>
      <c r="U493">
        <f>IF(S493 = "Rising Star",1,0)</f>
        <v>0</v>
      </c>
      <c r="V493">
        <f>IF(S493 = "Established",1,0)</f>
        <v>0</v>
      </c>
      <c r="W493">
        <f>IF(S493 = "Elites",1,0)</f>
        <v>0</v>
      </c>
      <c r="X493" t="s">
        <v>93</v>
      </c>
      <c r="Y493" t="str">
        <f>IF(X493="","-",TRIM(LEFT(X493,FIND(",",X493&amp;",")-1)))</f>
        <v>Baltimore</v>
      </c>
      <c r="Z493" t="s">
        <v>3219</v>
      </c>
      <c r="AA493" t="s">
        <v>21</v>
      </c>
    </row>
    <row r="494" spans="1:27" ht="14.4" x14ac:dyDescent="0.3">
      <c r="A494">
        <v>492</v>
      </c>
      <c r="B494" t="s">
        <v>13821</v>
      </c>
      <c r="C494" t="s">
        <v>13822</v>
      </c>
      <c r="D494" t="s">
        <v>13823</v>
      </c>
      <c r="E494" t="s">
        <v>533</v>
      </c>
      <c r="F494" s="5">
        <f>_xlfn.TEXTBEFORE(E494, " ") * 1000000</f>
        <v>5400000</v>
      </c>
      <c r="G494">
        <v>894.68119999999999</v>
      </c>
      <c r="H494" t="s">
        <v>160</v>
      </c>
      <c r="I494">
        <v>30</v>
      </c>
      <c r="J494">
        <f>IF(I494="",0,I494)</f>
        <v>30</v>
      </c>
      <c r="K494">
        <v>6</v>
      </c>
      <c r="L494">
        <f>I494-K494</f>
        <v>24</v>
      </c>
      <c r="M494" t="str">
        <f>IF(I494&lt;100,"small",IF(I494&lt;500,"medium","large"))</f>
        <v>small</v>
      </c>
      <c r="N494">
        <f>IF(M494="small",1,0)</f>
        <v>1</v>
      </c>
      <c r="O494">
        <f>IF(N494="medium",1,0)</f>
        <v>0</v>
      </c>
      <c r="P494">
        <f>IF(O494="large",1,0)</f>
        <v>0</v>
      </c>
      <c r="Q494">
        <v>2012</v>
      </c>
      <c r="R494">
        <v>2</v>
      </c>
      <c r="S494" t="str">
        <f>IF(R494=1, "First-time", IF(R494&lt;=3, "Rising Star", IF(R494&lt;10, "Established", "Elites")))</f>
        <v>Rising Star</v>
      </c>
      <c r="T494">
        <f>IF(S494 = "First-time",1,0)</f>
        <v>0</v>
      </c>
      <c r="U494">
        <f>IF(S494 = "Rising Star",1,0)</f>
        <v>1</v>
      </c>
      <c r="V494">
        <f>IF(S494 = "Established",1,0)</f>
        <v>0</v>
      </c>
      <c r="W494">
        <f>IF(S494 = "Elites",1,0)</f>
        <v>0</v>
      </c>
      <c r="X494" t="s">
        <v>683</v>
      </c>
      <c r="Y494" t="str">
        <f>IF(X494="","-",TRIM(LEFT(X494,FIND(",",X494&amp;",")-1)))</f>
        <v>Orlando</v>
      </c>
      <c r="Z494" t="s">
        <v>13824</v>
      </c>
      <c r="AA494" t="s">
        <v>10</v>
      </c>
    </row>
    <row r="495" spans="1:27" ht="14.4" x14ac:dyDescent="0.3">
      <c r="A495">
        <v>493</v>
      </c>
      <c r="B495" t="s">
        <v>15412</v>
      </c>
      <c r="C495" t="s">
        <v>15413</v>
      </c>
      <c r="D495" t="s">
        <v>15414</v>
      </c>
      <c r="E495" t="s">
        <v>1661</v>
      </c>
      <c r="F495" s="5">
        <f>_xlfn.TEXTBEFORE(E495, " ") * 1000000</f>
        <v>5300000</v>
      </c>
      <c r="G495">
        <v>893.62699999999995</v>
      </c>
      <c r="H495" t="s">
        <v>140</v>
      </c>
      <c r="I495">
        <v>36</v>
      </c>
      <c r="J495">
        <f>IF(I495="",0,I495)</f>
        <v>36</v>
      </c>
      <c r="K495">
        <v>12</v>
      </c>
      <c r="L495">
        <f>I495-K495</f>
        <v>24</v>
      </c>
      <c r="M495" t="str">
        <f>IF(I495&lt;100,"small",IF(I495&lt;500,"medium","large"))</f>
        <v>small</v>
      </c>
      <c r="N495">
        <f>IF(M495="small",1,0)</f>
        <v>1</v>
      </c>
      <c r="O495">
        <f>IF(N495="medium",1,0)</f>
        <v>0</v>
      </c>
      <c r="P495">
        <f>IF(O495="large",1,0)</f>
        <v>0</v>
      </c>
      <c r="Q495">
        <v>2013</v>
      </c>
      <c r="R495">
        <v>1</v>
      </c>
      <c r="S495" t="str">
        <f>IF(R495=1, "First-time", IF(R495&lt;=3, "Rising Star", IF(R495&lt;10, "Established", "Elites")))</f>
        <v>First-time</v>
      </c>
      <c r="T495">
        <f>IF(S495 = "First-time",1,0)</f>
        <v>1</v>
      </c>
      <c r="U495">
        <f>IF(S495 = "Rising Star",1,0)</f>
        <v>0</v>
      </c>
      <c r="V495">
        <f>IF(S495 = "Established",1,0)</f>
        <v>0</v>
      </c>
      <c r="W495">
        <f>IF(S495 = "Elites",1,0)</f>
        <v>0</v>
      </c>
      <c r="X495" t="s">
        <v>611</v>
      </c>
      <c r="Y495" t="str">
        <f>IF(X495="","-",TRIM(LEFT(X495,FIND(",",X495&amp;",")-1)))</f>
        <v>Denver</v>
      </c>
      <c r="Z495" t="s">
        <v>611</v>
      </c>
      <c r="AA495" t="s">
        <v>6</v>
      </c>
    </row>
    <row r="496" spans="1:27" ht="14.4" x14ac:dyDescent="0.3">
      <c r="A496">
        <v>494</v>
      </c>
      <c r="B496" t="s">
        <v>9533</v>
      </c>
      <c r="C496" t="s">
        <v>9534</v>
      </c>
      <c r="D496" t="s">
        <v>9535</v>
      </c>
      <c r="E496" t="s">
        <v>2033</v>
      </c>
      <c r="F496" s="5">
        <f>_xlfn.TEXTBEFORE(E496, " ") * 1000000</f>
        <v>18400000</v>
      </c>
      <c r="G496">
        <v>890.89459999999997</v>
      </c>
      <c r="H496" t="s">
        <v>118</v>
      </c>
      <c r="I496">
        <v>28</v>
      </c>
      <c r="J496">
        <f>IF(I496="",0,I496)</f>
        <v>28</v>
      </c>
      <c r="K496">
        <v>5</v>
      </c>
      <c r="L496">
        <f>I496-K496</f>
        <v>23</v>
      </c>
      <c r="M496" t="str">
        <f>IF(I496&lt;100,"small",IF(I496&lt;500,"medium","large"))</f>
        <v>small</v>
      </c>
      <c r="N496">
        <f>IF(M496="small",1,0)</f>
        <v>1</v>
      </c>
      <c r="O496">
        <f>IF(N496="medium",1,0)</f>
        <v>0</v>
      </c>
      <c r="P496">
        <f>IF(O496="large",1,0)</f>
        <v>0</v>
      </c>
      <c r="Q496">
        <v>2009</v>
      </c>
      <c r="R496">
        <v>3</v>
      </c>
      <c r="S496" t="str">
        <f>IF(R496=1, "First-time", IF(R496&lt;=3, "Rising Star", IF(R496&lt;10, "Established", "Elites")))</f>
        <v>Rising Star</v>
      </c>
      <c r="T496">
        <f>IF(S496 = "First-time",1,0)</f>
        <v>0</v>
      </c>
      <c r="U496">
        <f>IF(S496 = "Rising Star",1,0)</f>
        <v>1</v>
      </c>
      <c r="V496">
        <f>IF(S496 = "Established",1,0)</f>
        <v>0</v>
      </c>
      <c r="W496">
        <f>IF(S496 = "Elites",1,0)</f>
        <v>0</v>
      </c>
      <c r="X496" t="s">
        <v>191</v>
      </c>
      <c r="Y496" t="str">
        <f>IF(X496="","-",TRIM(LEFT(X496,FIND(",",X496&amp;",")-1)))</f>
        <v>Philadelphia</v>
      </c>
      <c r="Z496" t="s">
        <v>191</v>
      </c>
      <c r="AA496" t="s">
        <v>39</v>
      </c>
    </row>
    <row r="497" spans="1:27" ht="14.4" x14ac:dyDescent="0.3">
      <c r="A497">
        <v>495</v>
      </c>
      <c r="B497" t="s">
        <v>16960</v>
      </c>
      <c r="C497" t="s">
        <v>16961</v>
      </c>
      <c r="D497" t="s">
        <v>16962</v>
      </c>
      <c r="E497" t="s">
        <v>808</v>
      </c>
      <c r="F497" s="5">
        <f>_xlfn.TEXTBEFORE(E497, " ") * 1000000</f>
        <v>2200000</v>
      </c>
      <c r="G497">
        <v>889.64340000000004</v>
      </c>
      <c r="H497" t="s">
        <v>353</v>
      </c>
      <c r="I497">
        <v>37</v>
      </c>
      <c r="J497">
        <f>IF(I497="",0,I497)</f>
        <v>37</v>
      </c>
      <c r="K497">
        <v>2</v>
      </c>
      <c r="L497">
        <f>I497-K497</f>
        <v>35</v>
      </c>
      <c r="M497" t="str">
        <f>IF(I497&lt;100,"small",IF(I497&lt;500,"medium","large"))</f>
        <v>small</v>
      </c>
      <c r="N497">
        <f>IF(M497="small",1,0)</f>
        <v>1</v>
      </c>
      <c r="O497">
        <f>IF(N497="medium",1,0)</f>
        <v>0</v>
      </c>
      <c r="P497">
        <f>IF(O497="large",1,0)</f>
        <v>0</v>
      </c>
      <c r="Q497">
        <v>2014</v>
      </c>
      <c r="R497">
        <v>1</v>
      </c>
      <c r="S497" t="str">
        <f>IF(R497=1, "First-time", IF(R497&lt;=3, "Rising Star", IF(R497&lt;10, "Established", "Elites")))</f>
        <v>First-time</v>
      </c>
      <c r="T497">
        <f>IF(S497 = "First-time",1,0)</f>
        <v>1</v>
      </c>
      <c r="U497">
        <f>IF(S497 = "Rising Star",1,0)</f>
        <v>0</v>
      </c>
      <c r="V497">
        <f>IF(S497 = "Established",1,0)</f>
        <v>0</v>
      </c>
      <c r="W497">
        <f>IF(S497 = "Elites",1,0)</f>
        <v>0</v>
      </c>
      <c r="X497" t="s">
        <v>99</v>
      </c>
      <c r="Y497" t="str">
        <f>IF(X497="","-",TRIM(LEFT(X497,FIND(",",X497&amp;",")-1)))</f>
        <v>-</v>
      </c>
      <c r="Z497" t="s">
        <v>16963</v>
      </c>
      <c r="AA497" t="s">
        <v>5</v>
      </c>
    </row>
    <row r="498" spans="1:27" ht="14.4" x14ac:dyDescent="0.3">
      <c r="A498">
        <v>496</v>
      </c>
      <c r="B498" t="s">
        <v>17211</v>
      </c>
      <c r="C498" t="s">
        <v>17212</v>
      </c>
      <c r="D498" t="s">
        <v>17213</v>
      </c>
      <c r="E498" t="s">
        <v>1246</v>
      </c>
      <c r="F498" s="5">
        <f>_xlfn.TEXTBEFORE(E498, " ") * 1000000</f>
        <v>2900000</v>
      </c>
      <c r="G498">
        <v>886.84109999999998</v>
      </c>
      <c r="H498" t="s">
        <v>167</v>
      </c>
      <c r="I498">
        <v>6</v>
      </c>
      <c r="J498">
        <f>IF(I498="",0,I498)</f>
        <v>6</v>
      </c>
      <c r="K498">
        <v>2</v>
      </c>
      <c r="L498">
        <f>I498-K498</f>
        <v>4</v>
      </c>
      <c r="M498" t="str">
        <f>IF(I498&lt;100,"small",IF(I498&lt;500,"medium","large"))</f>
        <v>small</v>
      </c>
      <c r="N498">
        <f>IF(M498="small",1,0)</f>
        <v>1</v>
      </c>
      <c r="O498">
        <f>IF(N498="medium",1,0)</f>
        <v>0</v>
      </c>
      <c r="P498">
        <f>IF(O498="large",1,0)</f>
        <v>0</v>
      </c>
      <c r="Q498">
        <v>2015</v>
      </c>
      <c r="R498">
        <v>1</v>
      </c>
      <c r="S498" t="str">
        <f>IF(R498=1, "First-time", IF(R498&lt;=3, "Rising Star", IF(R498&lt;10, "Established", "Elites")))</f>
        <v>First-time</v>
      </c>
      <c r="T498">
        <f>IF(S498 = "First-time",1,0)</f>
        <v>1</v>
      </c>
      <c r="U498">
        <f>IF(S498 = "Rising Star",1,0)</f>
        <v>0</v>
      </c>
      <c r="V498">
        <f>IF(S498 = "Established",1,0)</f>
        <v>0</v>
      </c>
      <c r="W498">
        <f>IF(S498 = "Elites",1,0)</f>
        <v>0</v>
      </c>
      <c r="X498" t="s">
        <v>260</v>
      </c>
      <c r="Y498" t="str">
        <f>IF(X498="","-",TRIM(LEFT(X498,FIND(",",X498&amp;",")-1)))</f>
        <v>Seattle</v>
      </c>
      <c r="Z498" t="s">
        <v>260</v>
      </c>
      <c r="AA498" t="s">
        <v>49</v>
      </c>
    </row>
    <row r="499" spans="1:27" ht="14.4" x14ac:dyDescent="0.3">
      <c r="A499">
        <v>497</v>
      </c>
      <c r="B499" t="s">
        <v>15195</v>
      </c>
      <c r="C499" t="s">
        <v>15196</v>
      </c>
      <c r="D499" t="s">
        <v>15197</v>
      </c>
      <c r="E499" t="s">
        <v>1520</v>
      </c>
      <c r="F499" s="5">
        <f>_xlfn.TEXTBEFORE(E499, " ") * 1000000</f>
        <v>21300000</v>
      </c>
      <c r="G499">
        <v>871.3972</v>
      </c>
      <c r="H499" t="s">
        <v>85</v>
      </c>
      <c r="I499">
        <v>97</v>
      </c>
      <c r="J499">
        <f>IF(I499="",0,I499)</f>
        <v>97</v>
      </c>
      <c r="K499">
        <v>10</v>
      </c>
      <c r="L499">
        <f>I499-K499</f>
        <v>87</v>
      </c>
      <c r="M499" t="str">
        <f>IF(I499&lt;100,"small",IF(I499&lt;500,"medium","large"))</f>
        <v>small</v>
      </c>
      <c r="N499">
        <f>IF(M499="small",1,0)</f>
        <v>1</v>
      </c>
      <c r="O499">
        <f>IF(N499="medium",1,0)</f>
        <v>0</v>
      </c>
      <c r="P499">
        <f>IF(O499="large",1,0)</f>
        <v>0</v>
      </c>
      <c r="Q499">
        <v>2013</v>
      </c>
      <c r="R499">
        <v>3</v>
      </c>
      <c r="S499" t="str">
        <f>IF(R499=1, "First-time", IF(R499&lt;=3, "Rising Star", IF(R499&lt;10, "Established", "Elites")))</f>
        <v>Rising Star</v>
      </c>
      <c r="T499">
        <f>IF(S499 = "First-time",1,0)</f>
        <v>0</v>
      </c>
      <c r="U499">
        <f>IF(S499 = "Rising Star",1,0)</f>
        <v>1</v>
      </c>
      <c r="V499">
        <f>IF(S499 = "Established",1,0)</f>
        <v>0</v>
      </c>
      <c r="W499">
        <f>IF(S499 = "Elites",1,0)</f>
        <v>0</v>
      </c>
      <c r="X499" t="s">
        <v>242</v>
      </c>
      <c r="Y499" t="str">
        <f>IF(X499="","-",TRIM(LEFT(X499,FIND(",",X499&amp;",")-1)))</f>
        <v>Atlanta</v>
      </c>
      <c r="Z499" t="s">
        <v>242</v>
      </c>
      <c r="AA499" t="s">
        <v>11</v>
      </c>
    </row>
    <row r="500" spans="1:27" ht="14.4" x14ac:dyDescent="0.3">
      <c r="A500">
        <v>498</v>
      </c>
      <c r="B500" t="s">
        <v>10479</v>
      </c>
      <c r="C500" t="s">
        <v>10480</v>
      </c>
      <c r="D500" t="s">
        <v>10481</v>
      </c>
      <c r="E500" t="s">
        <v>1875</v>
      </c>
      <c r="F500" s="5">
        <f>_xlfn.TEXTBEFORE(E500, " ") * 1000000</f>
        <v>5100000</v>
      </c>
      <c r="G500">
        <v>870.54570000000001</v>
      </c>
      <c r="H500" t="s">
        <v>472</v>
      </c>
      <c r="I500">
        <v>28</v>
      </c>
      <c r="J500">
        <f>IF(I500="",0,I500)</f>
        <v>28</v>
      </c>
      <c r="K500">
        <v>2</v>
      </c>
      <c r="L500">
        <f>I500-K500</f>
        <v>26</v>
      </c>
      <c r="M500" t="str">
        <f>IF(I500&lt;100,"small",IF(I500&lt;500,"medium","large"))</f>
        <v>small</v>
      </c>
      <c r="N500">
        <f>IF(M500="small",1,0)</f>
        <v>1</v>
      </c>
      <c r="O500">
        <f>IF(N500="medium",1,0)</f>
        <v>0</v>
      </c>
      <c r="P500">
        <f>IF(O500="large",1,0)</f>
        <v>0</v>
      </c>
      <c r="Q500">
        <v>2010</v>
      </c>
      <c r="R500">
        <v>1</v>
      </c>
      <c r="S500" t="str">
        <f>IF(R500=1, "First-time", IF(R500&lt;=3, "Rising Star", IF(R500&lt;10, "Established", "Elites")))</f>
        <v>First-time</v>
      </c>
      <c r="T500">
        <f>IF(S500 = "First-time",1,0)</f>
        <v>1</v>
      </c>
      <c r="U500">
        <f>IF(S500 = "Rising Star",1,0)</f>
        <v>0</v>
      </c>
      <c r="V500">
        <f>IF(S500 = "Established",1,0)</f>
        <v>0</v>
      </c>
      <c r="W500">
        <f>IF(S500 = "Elites",1,0)</f>
        <v>0</v>
      </c>
      <c r="X500" t="s">
        <v>427</v>
      </c>
      <c r="Y500" t="str">
        <f>IF(X500="","-",TRIM(LEFT(X500,FIND(",",X500&amp;",")-1)))</f>
        <v>Washington</v>
      </c>
      <c r="Z500" t="s">
        <v>1833</v>
      </c>
      <c r="AA500" t="s">
        <v>47</v>
      </c>
    </row>
    <row r="501" spans="1:27" ht="14.4" x14ac:dyDescent="0.3">
      <c r="A501">
        <v>499</v>
      </c>
      <c r="B501" t="s">
        <v>10609</v>
      </c>
      <c r="C501" t="s">
        <v>10610</v>
      </c>
      <c r="D501" t="s">
        <v>10611</v>
      </c>
      <c r="E501" t="s">
        <v>1026</v>
      </c>
      <c r="F501" s="5">
        <f>_xlfn.TEXTBEFORE(E501, " ") * 1000000</f>
        <v>4900000</v>
      </c>
      <c r="G501">
        <v>870.47739999999999</v>
      </c>
      <c r="H501" t="s">
        <v>331</v>
      </c>
      <c r="I501">
        <v>15</v>
      </c>
      <c r="J501">
        <f>IF(I501="",0,I501)</f>
        <v>15</v>
      </c>
      <c r="K501">
        <v>2</v>
      </c>
      <c r="L501">
        <f>I501-K501</f>
        <v>13</v>
      </c>
      <c r="M501" t="str">
        <f>IF(I501&lt;100,"small",IF(I501&lt;500,"medium","large"))</f>
        <v>small</v>
      </c>
      <c r="N501">
        <f>IF(M501="small",1,0)</f>
        <v>1</v>
      </c>
      <c r="O501">
        <f>IF(N501="medium",1,0)</f>
        <v>0</v>
      </c>
      <c r="P501">
        <f>IF(O501="large",1,0)</f>
        <v>0</v>
      </c>
      <c r="Q501">
        <v>2010</v>
      </c>
      <c r="R501">
        <v>1</v>
      </c>
      <c r="S501" t="str">
        <f>IF(R501=1, "First-time", IF(R501&lt;=3, "Rising Star", IF(R501&lt;10, "Established", "Elites")))</f>
        <v>First-time</v>
      </c>
      <c r="T501">
        <f>IF(S501 = "First-time",1,0)</f>
        <v>1</v>
      </c>
      <c r="U501">
        <f>IF(S501 = "Rising Star",1,0)</f>
        <v>0</v>
      </c>
      <c r="V501">
        <f>IF(S501 = "Established",1,0)</f>
        <v>0</v>
      </c>
      <c r="W501">
        <f>IF(S501 = "Elites",1,0)</f>
        <v>0</v>
      </c>
      <c r="X501" t="s">
        <v>232</v>
      </c>
      <c r="Y501" t="str">
        <f>IF(X501="","-",TRIM(LEFT(X501,FIND(",",X501&amp;",")-1)))</f>
        <v>Houston</v>
      </c>
      <c r="Z501" t="s">
        <v>232</v>
      </c>
      <c r="AA501" t="s">
        <v>45</v>
      </c>
    </row>
    <row r="502" spans="1:27" ht="14.4" x14ac:dyDescent="0.3">
      <c r="A502">
        <v>500</v>
      </c>
      <c r="B502" t="s">
        <v>4914</v>
      </c>
      <c r="C502" t="s">
        <v>4915</v>
      </c>
      <c r="D502" t="s">
        <v>4916</v>
      </c>
      <c r="E502" t="s">
        <v>721</v>
      </c>
      <c r="F502" s="5">
        <f>_xlfn.TEXTBEFORE(E502, " ") * 1000000</f>
        <v>8000000</v>
      </c>
      <c r="G502">
        <v>869.74900000000002</v>
      </c>
      <c r="H502" t="s">
        <v>129</v>
      </c>
      <c r="I502">
        <v>70</v>
      </c>
      <c r="J502">
        <f>IF(I502="",0,I502)</f>
        <v>70</v>
      </c>
      <c r="K502">
        <v>45</v>
      </c>
      <c r="L502">
        <f>I502-K502</f>
        <v>25</v>
      </c>
      <c r="M502" t="str">
        <f>IF(I502&lt;100,"small",IF(I502&lt;500,"medium","large"))</f>
        <v>small</v>
      </c>
      <c r="N502">
        <f>IF(M502="small",1,0)</f>
        <v>1</v>
      </c>
      <c r="O502">
        <f>IF(N502="medium",1,0)</f>
        <v>0</v>
      </c>
      <c r="P502">
        <f>IF(O502="large",1,0)</f>
        <v>0</v>
      </c>
      <c r="Q502">
        <v>2003</v>
      </c>
      <c r="R502">
        <v>1</v>
      </c>
      <c r="S502" t="str">
        <f>IF(R502=1, "First-time", IF(R502&lt;=3, "Rising Star", IF(R502&lt;10, "Established", "Elites")))</f>
        <v>First-time</v>
      </c>
      <c r="T502">
        <f>IF(S502 = "First-time",1,0)</f>
        <v>1</v>
      </c>
      <c r="U502">
        <f>IF(S502 = "Rising Star",1,0)</f>
        <v>0</v>
      </c>
      <c r="V502">
        <f>IF(S502 = "Established",1,0)</f>
        <v>0</v>
      </c>
      <c r="W502">
        <f>IF(S502 = "Elites",1,0)</f>
        <v>0</v>
      </c>
      <c r="X502" t="s">
        <v>86</v>
      </c>
      <c r="Y502" t="str">
        <f>IF(X502="","-",TRIM(LEFT(X502,FIND(",",X502&amp;",")-1)))</f>
        <v>New York City</v>
      </c>
      <c r="Z502" t="s">
        <v>543</v>
      </c>
      <c r="AA502" t="s">
        <v>35</v>
      </c>
    </row>
    <row r="503" spans="1:27" ht="14.4" x14ac:dyDescent="0.3">
      <c r="A503">
        <v>501</v>
      </c>
      <c r="B503" t="s">
        <v>6140</v>
      </c>
      <c r="C503" t="s">
        <v>6141</v>
      </c>
      <c r="D503" t="s">
        <v>6142</v>
      </c>
      <c r="E503" t="s">
        <v>2451</v>
      </c>
      <c r="F503" s="5">
        <f>_xlfn.TEXTBEFORE(E503, " ") * 1000000</f>
        <v>12300000</v>
      </c>
      <c r="G503">
        <v>868.61</v>
      </c>
      <c r="H503" t="s">
        <v>331</v>
      </c>
      <c r="I503">
        <v>45</v>
      </c>
      <c r="J503">
        <f>IF(I503="",0,I503)</f>
        <v>45</v>
      </c>
      <c r="K503">
        <v>6</v>
      </c>
      <c r="L503">
        <f>I503-K503</f>
        <v>39</v>
      </c>
      <c r="M503" t="str">
        <f>IF(I503&lt;100,"small",IF(I503&lt;500,"medium","large"))</f>
        <v>small</v>
      </c>
      <c r="N503">
        <f>IF(M503="small",1,0)</f>
        <v>1</v>
      </c>
      <c r="O503">
        <f>IF(N503="medium",1,0)</f>
        <v>0</v>
      </c>
      <c r="P503">
        <f>IF(O503="large",1,0)</f>
        <v>0</v>
      </c>
      <c r="Q503">
        <v>2005</v>
      </c>
      <c r="R503">
        <v>1</v>
      </c>
      <c r="S503" t="str">
        <f>IF(R503=1, "First-time", IF(R503&lt;=3, "Rising Star", IF(R503&lt;10, "Established", "Elites")))</f>
        <v>First-time</v>
      </c>
      <c r="T503">
        <f>IF(S503 = "First-time",1,0)</f>
        <v>1</v>
      </c>
      <c r="U503">
        <f>IF(S503 = "Rising Star",1,0)</f>
        <v>0</v>
      </c>
      <c r="V503">
        <f>IF(S503 = "Established",1,0)</f>
        <v>0</v>
      </c>
      <c r="W503">
        <f>IF(S503 = "Elites",1,0)</f>
        <v>0</v>
      </c>
      <c r="X503" t="s">
        <v>191</v>
      </c>
      <c r="Y503" t="str">
        <f>IF(X503="","-",TRIM(LEFT(X503,FIND(",",X503&amp;",")-1)))</f>
        <v>Philadelphia</v>
      </c>
      <c r="Z503" t="s">
        <v>1427</v>
      </c>
      <c r="AA503" t="s">
        <v>39</v>
      </c>
    </row>
    <row r="504" spans="1:27" ht="14.4" x14ac:dyDescent="0.3">
      <c r="A504">
        <v>502</v>
      </c>
      <c r="B504" t="s">
        <v>16964</v>
      </c>
      <c r="C504" t="s">
        <v>16965</v>
      </c>
      <c r="D504" t="s">
        <v>16966</v>
      </c>
      <c r="E504" t="s">
        <v>2898</v>
      </c>
      <c r="F504" s="5">
        <f>_xlfn.TEXTBEFORE(E504, " ") * 1000000</f>
        <v>4700000</v>
      </c>
      <c r="G504">
        <v>868.2749</v>
      </c>
      <c r="H504" t="s">
        <v>353</v>
      </c>
      <c r="I504">
        <v>40</v>
      </c>
      <c r="J504">
        <f>IF(I504="",0,I504)</f>
        <v>40</v>
      </c>
      <c r="K504">
        <v>3</v>
      </c>
      <c r="L504">
        <f>I504-K504</f>
        <v>37</v>
      </c>
      <c r="M504" t="str">
        <f>IF(I504&lt;100,"small",IF(I504&lt;500,"medium","large"))</f>
        <v>small</v>
      </c>
      <c r="N504">
        <f>IF(M504="small",1,0)</f>
        <v>1</v>
      </c>
      <c r="O504">
        <f>IF(N504="medium",1,0)</f>
        <v>0</v>
      </c>
      <c r="P504">
        <f>IF(O504="large",1,0)</f>
        <v>0</v>
      </c>
      <c r="Q504">
        <v>2014</v>
      </c>
      <c r="R504">
        <v>1</v>
      </c>
      <c r="S504" t="str">
        <f>IF(R504=1, "First-time", IF(R504&lt;=3, "Rising Star", IF(R504&lt;10, "Established", "Elites")))</f>
        <v>First-time</v>
      </c>
      <c r="T504">
        <f>IF(S504 = "First-time",1,0)</f>
        <v>1</v>
      </c>
      <c r="U504">
        <f>IF(S504 = "Rising Star",1,0)</f>
        <v>0</v>
      </c>
      <c r="V504">
        <f>IF(S504 = "Established",1,0)</f>
        <v>0</v>
      </c>
      <c r="W504">
        <f>IF(S504 = "Elites",1,0)</f>
        <v>0</v>
      </c>
      <c r="X504" t="s">
        <v>1396</v>
      </c>
      <c r="Y504" t="str">
        <f>IF(X504="","-",TRIM(LEFT(X504,FIND(",",X504&amp;",")-1)))</f>
        <v>San Francisco</v>
      </c>
      <c r="Z504" t="s">
        <v>1396</v>
      </c>
      <c r="AA504" t="s">
        <v>5</v>
      </c>
    </row>
    <row r="505" spans="1:27" ht="14.4" x14ac:dyDescent="0.3">
      <c r="A505">
        <v>503</v>
      </c>
      <c r="B505" t="s">
        <v>8178</v>
      </c>
      <c r="C505" t="s">
        <v>8179</v>
      </c>
      <c r="D505" t="s">
        <v>8180</v>
      </c>
      <c r="E505" t="s">
        <v>957</v>
      </c>
      <c r="F505" s="5">
        <f>_xlfn.TEXTBEFORE(E505, " ") * 1000000</f>
        <v>3500000</v>
      </c>
      <c r="G505">
        <v>865.79769999999996</v>
      </c>
      <c r="H505" t="s">
        <v>779</v>
      </c>
      <c r="I505">
        <v>11</v>
      </c>
      <c r="J505">
        <f>IF(I505="",0,I505)</f>
        <v>11</v>
      </c>
      <c r="K505">
        <v>3</v>
      </c>
      <c r="L505">
        <f>I505-K505</f>
        <v>8</v>
      </c>
      <c r="M505" t="str">
        <f>IF(I505&lt;100,"small",IF(I505&lt;500,"medium","large"))</f>
        <v>small</v>
      </c>
      <c r="N505">
        <f>IF(M505="small",1,0)</f>
        <v>1</v>
      </c>
      <c r="O505">
        <f>IF(N505="medium",1,0)</f>
        <v>0</v>
      </c>
      <c r="P505">
        <f>IF(O505="large",1,0)</f>
        <v>0</v>
      </c>
      <c r="Q505">
        <v>2008</v>
      </c>
      <c r="R505">
        <v>1</v>
      </c>
      <c r="S505" t="str">
        <f>IF(R505=1, "First-time", IF(R505&lt;=3, "Rising Star", IF(R505&lt;10, "Established", "Elites")))</f>
        <v>First-time</v>
      </c>
      <c r="T505">
        <f>IF(S505 = "First-time",1,0)</f>
        <v>1</v>
      </c>
      <c r="U505">
        <f>IF(S505 = "Rising Star",1,0)</f>
        <v>0</v>
      </c>
      <c r="V505">
        <f>IF(S505 = "Established",1,0)</f>
        <v>0</v>
      </c>
      <c r="W505">
        <f>IF(S505 = "Elites",1,0)</f>
        <v>0</v>
      </c>
      <c r="X505" t="s">
        <v>99</v>
      </c>
      <c r="Y505" t="str">
        <f>IF(X505="","-",TRIM(LEFT(X505,FIND(",",X505&amp;",")-1)))</f>
        <v>-</v>
      </c>
      <c r="Z505" t="s">
        <v>8181</v>
      </c>
      <c r="AA505" t="s">
        <v>50</v>
      </c>
    </row>
    <row r="506" spans="1:27" ht="14.4" x14ac:dyDescent="0.3">
      <c r="A506">
        <v>504</v>
      </c>
      <c r="B506" t="s">
        <v>17338</v>
      </c>
      <c r="C506" t="s">
        <v>17339</v>
      </c>
      <c r="D506" t="s">
        <v>17340</v>
      </c>
      <c r="E506" t="s">
        <v>665</v>
      </c>
      <c r="F506" s="5">
        <f>_xlfn.TEXTBEFORE(E506, " ") * 1000000</f>
        <v>8500000</v>
      </c>
      <c r="G506">
        <v>864.79470000000003</v>
      </c>
      <c r="H506" t="s">
        <v>803</v>
      </c>
      <c r="I506">
        <v>30</v>
      </c>
      <c r="J506">
        <f>IF(I506="",0,I506)</f>
        <v>30</v>
      </c>
      <c r="K506">
        <v>10</v>
      </c>
      <c r="L506">
        <f>I506-K506</f>
        <v>20</v>
      </c>
      <c r="M506" t="str">
        <f>IF(I506&lt;100,"small",IF(I506&lt;500,"medium","large"))</f>
        <v>small</v>
      </c>
      <c r="N506">
        <f>IF(M506="small",1,0)</f>
        <v>1</v>
      </c>
      <c r="O506">
        <f>IF(N506="medium",1,0)</f>
        <v>0</v>
      </c>
      <c r="P506">
        <f>IF(O506="large",1,0)</f>
        <v>0</v>
      </c>
      <c r="Q506">
        <v>2015</v>
      </c>
      <c r="R506">
        <v>1</v>
      </c>
      <c r="S506" t="str">
        <f>IF(R506=1, "First-time", IF(R506&lt;=3, "Rising Star", IF(R506&lt;10, "Established", "Elites")))</f>
        <v>First-time</v>
      </c>
      <c r="T506">
        <f>IF(S506 = "First-time",1,0)</f>
        <v>1</v>
      </c>
      <c r="U506">
        <f>IF(S506 = "Rising Star",1,0)</f>
        <v>0</v>
      </c>
      <c r="V506">
        <f>IF(S506 = "Established",1,0)</f>
        <v>0</v>
      </c>
      <c r="W506">
        <f>IF(S506 = "Elites",1,0)</f>
        <v>0</v>
      </c>
      <c r="X506" t="s">
        <v>99</v>
      </c>
      <c r="Y506" t="str">
        <f>IF(X506="","-",TRIM(LEFT(X506,FIND(",",X506&amp;",")-1)))</f>
        <v>-</v>
      </c>
      <c r="Z506" t="s">
        <v>17337</v>
      </c>
      <c r="AA506" t="s">
        <v>40</v>
      </c>
    </row>
    <row r="507" spans="1:27" ht="14.4" x14ac:dyDescent="0.3">
      <c r="A507">
        <v>505</v>
      </c>
      <c r="B507" t="s">
        <v>8650</v>
      </c>
      <c r="C507" t="s">
        <v>8651</v>
      </c>
      <c r="D507" t="s">
        <v>8652</v>
      </c>
      <c r="E507" t="s">
        <v>843</v>
      </c>
      <c r="F507" s="5">
        <f>_xlfn.TEXTBEFORE(E507, " ") * 1000000</f>
        <v>18100000</v>
      </c>
      <c r="G507">
        <v>864.29809999999998</v>
      </c>
      <c r="H507" t="s">
        <v>160</v>
      </c>
      <c r="I507">
        <v>30</v>
      </c>
      <c r="J507">
        <f>IF(I507="",0,I507)</f>
        <v>30</v>
      </c>
      <c r="K507">
        <v>2</v>
      </c>
      <c r="L507">
        <f>I507-K507</f>
        <v>28</v>
      </c>
      <c r="M507" t="str">
        <f>IF(I507&lt;100,"small",IF(I507&lt;500,"medium","large"))</f>
        <v>small</v>
      </c>
      <c r="N507">
        <f>IF(M507="small",1,0)</f>
        <v>1</v>
      </c>
      <c r="O507">
        <f>IF(N507="medium",1,0)</f>
        <v>0</v>
      </c>
      <c r="P507">
        <f>IF(O507="large",1,0)</f>
        <v>0</v>
      </c>
      <c r="Q507">
        <v>2008</v>
      </c>
      <c r="R507">
        <v>3</v>
      </c>
      <c r="S507" t="str">
        <f>IF(R507=1, "First-time", IF(R507&lt;=3, "Rising Star", IF(R507&lt;10, "Established", "Elites")))</f>
        <v>Rising Star</v>
      </c>
      <c r="T507">
        <f>IF(S507 = "First-time",1,0)</f>
        <v>0</v>
      </c>
      <c r="U507">
        <f>IF(S507 = "Rising Star",1,0)</f>
        <v>1</v>
      </c>
      <c r="V507">
        <f>IF(S507 = "Established",1,0)</f>
        <v>0</v>
      </c>
      <c r="W507">
        <f>IF(S507 = "Elites",1,0)</f>
        <v>0</v>
      </c>
      <c r="X507" t="s">
        <v>354</v>
      </c>
      <c r="Y507" t="str">
        <f>IF(X507="","-",TRIM(LEFT(X507,FIND(",",X507&amp;",")-1)))</f>
        <v>Minneapolis</v>
      </c>
      <c r="Z507" t="s">
        <v>8653</v>
      </c>
      <c r="AA507" t="s">
        <v>24</v>
      </c>
    </row>
    <row r="508" spans="1:27" ht="14.4" x14ac:dyDescent="0.3">
      <c r="A508">
        <v>506</v>
      </c>
      <c r="B508" t="s">
        <v>8025</v>
      </c>
      <c r="C508" t="s">
        <v>8026</v>
      </c>
      <c r="D508" t="s">
        <v>8027</v>
      </c>
      <c r="E508" t="s">
        <v>2808</v>
      </c>
      <c r="F508" s="5">
        <f>_xlfn.TEXTBEFORE(E508, " ") * 1000000</f>
        <v>9000000</v>
      </c>
      <c r="G508">
        <v>863.23569999999995</v>
      </c>
      <c r="H508" t="s">
        <v>353</v>
      </c>
      <c r="I508">
        <v>150</v>
      </c>
      <c r="J508">
        <f>IF(I508="",0,I508)</f>
        <v>150</v>
      </c>
      <c r="K508">
        <v>25</v>
      </c>
      <c r="L508">
        <f>I508-K508</f>
        <v>125</v>
      </c>
      <c r="M508" t="str">
        <f>IF(I508&lt;100,"small",IF(I508&lt;500,"medium","large"))</f>
        <v>medium</v>
      </c>
      <c r="N508">
        <f>IF(M508="small",1,0)</f>
        <v>0</v>
      </c>
      <c r="O508">
        <f>IF(N508="medium",1,0)</f>
        <v>0</v>
      </c>
      <c r="P508">
        <f>IF(O508="large",1,0)</f>
        <v>0</v>
      </c>
      <c r="Q508">
        <v>2007</v>
      </c>
      <c r="R508">
        <v>3</v>
      </c>
      <c r="S508" t="str">
        <f>IF(R508=1, "First-time", IF(R508&lt;=3, "Rising Star", IF(R508&lt;10, "Established", "Elites")))</f>
        <v>Rising Star</v>
      </c>
      <c r="T508">
        <f>IF(S508 = "First-time",1,0)</f>
        <v>0</v>
      </c>
      <c r="U508">
        <f>IF(S508 = "Rising Star",1,0)</f>
        <v>1</v>
      </c>
      <c r="V508">
        <f>IF(S508 = "Established",1,0)</f>
        <v>0</v>
      </c>
      <c r="W508">
        <f>IF(S508 = "Elites",1,0)</f>
        <v>0</v>
      </c>
      <c r="X508" t="s">
        <v>325</v>
      </c>
      <c r="Y508" t="str">
        <f>IF(X508="","-",TRIM(LEFT(X508,FIND(",",X508&amp;",")-1)))</f>
        <v>Los Angeles</v>
      </c>
      <c r="Z508" t="s">
        <v>6541</v>
      </c>
      <c r="AA508" t="s">
        <v>5</v>
      </c>
    </row>
    <row r="509" spans="1:27" ht="14.4" x14ac:dyDescent="0.3">
      <c r="A509">
        <v>507</v>
      </c>
      <c r="B509" t="s">
        <v>11922</v>
      </c>
      <c r="C509" t="s">
        <v>11923</v>
      </c>
      <c r="D509" t="s">
        <v>11924</v>
      </c>
      <c r="E509" t="s">
        <v>179</v>
      </c>
      <c r="F509" s="5">
        <f>_xlfn.TEXTBEFORE(E509, " ") * 1000000</f>
        <v>10700000</v>
      </c>
      <c r="G509">
        <v>861.24959999999999</v>
      </c>
      <c r="H509" t="s">
        <v>105</v>
      </c>
      <c r="I509">
        <v>54</v>
      </c>
      <c r="J509">
        <f>IF(I509="",0,I509)</f>
        <v>54</v>
      </c>
      <c r="K509">
        <v>1</v>
      </c>
      <c r="L509">
        <f>I509-K509</f>
        <v>53</v>
      </c>
      <c r="M509" t="str">
        <f>IF(I509&lt;100,"small",IF(I509&lt;500,"medium","large"))</f>
        <v>small</v>
      </c>
      <c r="N509">
        <f>IF(M509="small",1,0)</f>
        <v>1</v>
      </c>
      <c r="O509">
        <f>IF(N509="medium",1,0)</f>
        <v>0</v>
      </c>
      <c r="P509">
        <f>IF(O509="large",1,0)</f>
        <v>0</v>
      </c>
      <c r="Q509">
        <v>2011</v>
      </c>
      <c r="R509">
        <v>3</v>
      </c>
      <c r="S509" t="str">
        <f>IF(R509=1, "First-time", IF(R509&lt;=3, "Rising Star", IF(R509&lt;10, "Established", "Elites")))</f>
        <v>Rising Star</v>
      </c>
      <c r="T509">
        <f>IF(S509 = "First-time",1,0)</f>
        <v>0</v>
      </c>
      <c r="U509">
        <f>IF(S509 = "Rising Star",1,0)</f>
        <v>1</v>
      </c>
      <c r="V509">
        <f>IF(S509 = "Established",1,0)</f>
        <v>0</v>
      </c>
      <c r="W509">
        <f>IF(S509 = "Elites",1,0)</f>
        <v>0</v>
      </c>
      <c r="X509" t="s">
        <v>141</v>
      </c>
      <c r="Y509" t="str">
        <f>IF(X509="","-",TRIM(LEFT(X509,FIND(",",X509&amp;",")-1)))</f>
        <v>Pittsburgh</v>
      </c>
      <c r="Z509" t="s">
        <v>11925</v>
      </c>
      <c r="AA509" t="s">
        <v>39</v>
      </c>
    </row>
    <row r="510" spans="1:27" ht="14.4" x14ac:dyDescent="0.3">
      <c r="A510">
        <v>508</v>
      </c>
      <c r="B510" t="s">
        <v>7156</v>
      </c>
      <c r="C510" t="s">
        <v>7157</v>
      </c>
      <c r="D510" t="s">
        <v>7158</v>
      </c>
      <c r="E510" t="s">
        <v>1898</v>
      </c>
      <c r="F510" s="5">
        <f>_xlfn.TEXTBEFORE(E510, " ") * 1000000</f>
        <v>84300000</v>
      </c>
      <c r="G510">
        <v>857.53120000000001</v>
      </c>
      <c r="H510" t="s">
        <v>1750</v>
      </c>
      <c r="I510">
        <v>440</v>
      </c>
      <c r="J510">
        <f>IF(I510="",0,I510)</f>
        <v>440</v>
      </c>
      <c r="K510">
        <v>190</v>
      </c>
      <c r="L510">
        <f>I510-K510</f>
        <v>250</v>
      </c>
      <c r="M510" t="str">
        <f>IF(I510&lt;100,"small",IF(I510&lt;500,"medium","large"))</f>
        <v>medium</v>
      </c>
      <c r="N510">
        <f>IF(M510="small",1,0)</f>
        <v>0</v>
      </c>
      <c r="O510">
        <f>IF(N510="medium",1,0)</f>
        <v>0</v>
      </c>
      <c r="P510">
        <f>IF(O510="large",1,0)</f>
        <v>0</v>
      </c>
      <c r="Q510">
        <v>2006</v>
      </c>
      <c r="R510">
        <v>2</v>
      </c>
      <c r="S510" t="str">
        <f>IF(R510=1, "First-time", IF(R510&lt;=3, "Rising Star", IF(R510&lt;10, "Established", "Elites")))</f>
        <v>Rising Star</v>
      </c>
      <c r="T510">
        <f>IF(S510 = "First-time",1,0)</f>
        <v>0</v>
      </c>
      <c r="U510">
        <f>IF(S510 = "Rising Star",1,0)</f>
        <v>1</v>
      </c>
      <c r="V510">
        <f>IF(S510 = "Established",1,0)</f>
        <v>0</v>
      </c>
      <c r="W510">
        <f>IF(S510 = "Elites",1,0)</f>
        <v>0</v>
      </c>
      <c r="X510" t="s">
        <v>611</v>
      </c>
      <c r="Y510" t="str">
        <f>IF(X510="","-",TRIM(LEFT(X510,FIND(",",X510&amp;",")-1)))</f>
        <v>Denver</v>
      </c>
      <c r="Z510" t="s">
        <v>2045</v>
      </c>
      <c r="AA510" t="s">
        <v>6</v>
      </c>
    </row>
    <row r="511" spans="1:27" ht="14.4" x14ac:dyDescent="0.3">
      <c r="A511">
        <v>509</v>
      </c>
      <c r="B511" t="s">
        <v>17508</v>
      </c>
      <c r="C511" t="s">
        <v>17509</v>
      </c>
      <c r="D511" t="s">
        <v>17510</v>
      </c>
      <c r="E511" t="s">
        <v>961</v>
      </c>
      <c r="F511" s="5">
        <f>_xlfn.TEXTBEFORE(E511, " ") * 1000000</f>
        <v>10300000</v>
      </c>
      <c r="G511">
        <v>856.82780000000002</v>
      </c>
      <c r="H511" t="s">
        <v>105</v>
      </c>
      <c r="I511">
        <v>75</v>
      </c>
      <c r="J511">
        <f>IF(I511="",0,I511)</f>
        <v>75</v>
      </c>
      <c r="K511">
        <v>6</v>
      </c>
      <c r="L511">
        <f>I511-K511</f>
        <v>69</v>
      </c>
      <c r="M511" t="str">
        <f>IF(I511&lt;100,"small",IF(I511&lt;500,"medium","large"))</f>
        <v>small</v>
      </c>
      <c r="N511">
        <f>IF(M511="small",1,0)</f>
        <v>1</v>
      </c>
      <c r="O511">
        <f>IF(N511="medium",1,0)</f>
        <v>0</v>
      </c>
      <c r="P511">
        <f>IF(O511="large",1,0)</f>
        <v>0</v>
      </c>
      <c r="Q511">
        <v>2015</v>
      </c>
      <c r="R511">
        <v>1</v>
      </c>
      <c r="S511" t="str">
        <f>IF(R511=1, "First-time", IF(R511&lt;=3, "Rising Star", IF(R511&lt;10, "Established", "Elites")))</f>
        <v>First-time</v>
      </c>
      <c r="T511">
        <f>IF(S511 = "First-time",1,0)</f>
        <v>1</v>
      </c>
      <c r="U511">
        <f>IF(S511 = "Rising Star",1,0)</f>
        <v>0</v>
      </c>
      <c r="V511">
        <f>IF(S511 = "Established",1,0)</f>
        <v>0</v>
      </c>
      <c r="W511">
        <f>IF(S511 = "Elites",1,0)</f>
        <v>0</v>
      </c>
      <c r="X511" t="s">
        <v>99</v>
      </c>
      <c r="Y511" t="str">
        <f>IF(X511="","-",TRIM(LEFT(X511,FIND(",",X511&amp;",")-1)))</f>
        <v>-</v>
      </c>
      <c r="Z511" t="s">
        <v>17511</v>
      </c>
      <c r="AA511" t="s">
        <v>19</v>
      </c>
    </row>
    <row r="512" spans="1:27" ht="14.4" x14ac:dyDescent="0.3">
      <c r="A512">
        <v>510</v>
      </c>
      <c r="B512" t="s">
        <v>12323</v>
      </c>
      <c r="C512" t="s">
        <v>12324</v>
      </c>
      <c r="D512" t="s">
        <v>12325</v>
      </c>
      <c r="E512" t="s">
        <v>352</v>
      </c>
      <c r="F512" s="5">
        <f>_xlfn.TEXTBEFORE(E512, " ") * 1000000</f>
        <v>2100000</v>
      </c>
      <c r="G512">
        <v>855.36649999999997</v>
      </c>
      <c r="H512" t="s">
        <v>85</v>
      </c>
      <c r="I512">
        <v>12</v>
      </c>
      <c r="J512">
        <f>IF(I512="",0,I512)</f>
        <v>12</v>
      </c>
      <c r="K512">
        <v>4</v>
      </c>
      <c r="L512">
        <f>I512-K512</f>
        <v>8</v>
      </c>
      <c r="M512" t="str">
        <f>IF(I512&lt;100,"small",IF(I512&lt;500,"medium","large"))</f>
        <v>small</v>
      </c>
      <c r="N512">
        <f>IF(M512="small",1,0)</f>
        <v>1</v>
      </c>
      <c r="O512">
        <f>IF(N512="medium",1,0)</f>
        <v>0</v>
      </c>
      <c r="P512">
        <f>IF(O512="large",1,0)</f>
        <v>0</v>
      </c>
      <c r="Q512">
        <v>2011</v>
      </c>
      <c r="R512">
        <v>1</v>
      </c>
      <c r="S512" t="str">
        <f>IF(R512=1, "First-time", IF(R512&lt;=3, "Rising Star", IF(R512&lt;10, "Established", "Elites")))</f>
        <v>First-time</v>
      </c>
      <c r="T512">
        <f>IF(S512 = "First-time",1,0)</f>
        <v>1</v>
      </c>
      <c r="U512">
        <f>IF(S512 = "Rising Star",1,0)</f>
        <v>0</v>
      </c>
      <c r="V512">
        <f>IF(S512 = "Established",1,0)</f>
        <v>0</v>
      </c>
      <c r="W512">
        <f>IF(S512 = "Elites",1,0)</f>
        <v>0</v>
      </c>
      <c r="X512" t="s">
        <v>271</v>
      </c>
      <c r="Y512" t="str">
        <f>IF(X512="","-",TRIM(LEFT(X512,FIND(",",X512&amp;",")-1)))</f>
        <v>Chicago</v>
      </c>
      <c r="Z512" t="s">
        <v>12326</v>
      </c>
      <c r="AA512" t="s">
        <v>15</v>
      </c>
    </row>
    <row r="513" spans="1:27" ht="14.4" x14ac:dyDescent="0.3">
      <c r="A513">
        <v>511</v>
      </c>
      <c r="B513" t="s">
        <v>16260</v>
      </c>
      <c r="C513" t="s">
        <v>16261</v>
      </c>
      <c r="D513" t="s">
        <v>16262</v>
      </c>
      <c r="E513" t="s">
        <v>2197</v>
      </c>
      <c r="F513" s="5">
        <f>_xlfn.TEXTBEFORE(E513, " ") * 1000000</f>
        <v>16200000</v>
      </c>
      <c r="G513">
        <v>854.55550000000005</v>
      </c>
      <c r="H513" t="s">
        <v>353</v>
      </c>
      <c r="I513">
        <v>80</v>
      </c>
      <c r="J513">
        <f>IF(I513="",0,I513)</f>
        <v>80</v>
      </c>
      <c r="K513">
        <v>25</v>
      </c>
      <c r="L513">
        <f>I513-K513</f>
        <v>55</v>
      </c>
      <c r="M513" t="str">
        <f>IF(I513&lt;100,"small",IF(I513&lt;500,"medium","large"))</f>
        <v>small</v>
      </c>
      <c r="N513">
        <f>IF(M513="small",1,0)</f>
        <v>1</v>
      </c>
      <c r="O513">
        <f>IF(N513="medium",1,0)</f>
        <v>0</v>
      </c>
      <c r="P513">
        <f>IF(O513="large",1,0)</f>
        <v>0</v>
      </c>
      <c r="Q513">
        <v>2014</v>
      </c>
      <c r="R513">
        <v>1</v>
      </c>
      <c r="S513" t="str">
        <f>IF(R513=1, "First-time", IF(R513&lt;=3, "Rising Star", IF(R513&lt;10, "Established", "Elites")))</f>
        <v>First-time</v>
      </c>
      <c r="T513">
        <f>IF(S513 = "First-time",1,0)</f>
        <v>1</v>
      </c>
      <c r="U513">
        <f>IF(S513 = "Rising Star",1,0)</f>
        <v>0</v>
      </c>
      <c r="V513">
        <f>IF(S513 = "Established",1,0)</f>
        <v>0</v>
      </c>
      <c r="W513">
        <f>IF(S513 = "Elites",1,0)</f>
        <v>0</v>
      </c>
      <c r="X513" t="s">
        <v>86</v>
      </c>
      <c r="Y513" t="str">
        <f>IF(X513="","-",TRIM(LEFT(X513,FIND(",",X513&amp;",")-1)))</f>
        <v>New York City</v>
      </c>
      <c r="Z513" t="s">
        <v>9726</v>
      </c>
      <c r="AA513" t="s">
        <v>32</v>
      </c>
    </row>
    <row r="514" spans="1:27" ht="14.4" x14ac:dyDescent="0.3">
      <c r="A514">
        <v>512</v>
      </c>
      <c r="B514" t="s">
        <v>5986</v>
      </c>
      <c r="C514" t="s">
        <v>5987</v>
      </c>
      <c r="D514" t="s">
        <v>5988</v>
      </c>
      <c r="E514" t="s">
        <v>5989</v>
      </c>
      <c r="F514" s="5">
        <f>_xlfn.TEXTBEFORE(E514, " ") * 1000000</f>
        <v>27200000</v>
      </c>
      <c r="G514">
        <v>854.08439999999996</v>
      </c>
      <c r="H514" t="s">
        <v>167</v>
      </c>
      <c r="I514">
        <v>738</v>
      </c>
      <c r="J514">
        <f>IF(I514="",0,I514)</f>
        <v>738</v>
      </c>
      <c r="K514">
        <v>125</v>
      </c>
      <c r="L514">
        <f>I514-K514</f>
        <v>613</v>
      </c>
      <c r="M514" t="str">
        <f>IF(I514&lt;100,"small",IF(I514&lt;500,"medium","large"))</f>
        <v>large</v>
      </c>
      <c r="N514">
        <f>IF(M514="small",1,0)</f>
        <v>0</v>
      </c>
      <c r="O514">
        <f>IF(N514="medium",1,0)</f>
        <v>0</v>
      </c>
      <c r="P514">
        <f>IF(O514="large",1,0)</f>
        <v>0</v>
      </c>
      <c r="Q514">
        <v>2005</v>
      </c>
      <c r="R514">
        <v>4</v>
      </c>
      <c r="S514" t="str">
        <f>IF(R514=1, "First-time", IF(R514&lt;=3, "Rising Star", IF(R514&lt;10, "Established", "Elites")))</f>
        <v>Established</v>
      </c>
      <c r="T514">
        <f>IF(S514 = "First-time",1,0)</f>
        <v>0</v>
      </c>
      <c r="U514">
        <f>IF(S514 = "Rising Star",1,0)</f>
        <v>0</v>
      </c>
      <c r="V514">
        <f>IF(S514 = "Established",1,0)</f>
        <v>1</v>
      </c>
      <c r="W514">
        <f>IF(S514 = "Elites",1,0)</f>
        <v>0</v>
      </c>
      <c r="X514" t="s">
        <v>99</v>
      </c>
      <c r="Y514" t="str">
        <f>IF(X514="","-",TRIM(LEFT(X514,FIND(",",X514&amp;",")-1)))</f>
        <v>-</v>
      </c>
      <c r="Z514" t="s">
        <v>5990</v>
      </c>
      <c r="AA514" t="s">
        <v>49</v>
      </c>
    </row>
    <row r="515" spans="1:27" ht="14.4" x14ac:dyDescent="0.3">
      <c r="A515">
        <v>513</v>
      </c>
      <c r="B515" t="s">
        <v>15135</v>
      </c>
      <c r="C515" t="s">
        <v>15136</v>
      </c>
      <c r="D515" t="s">
        <v>15137</v>
      </c>
      <c r="E515" t="s">
        <v>808</v>
      </c>
      <c r="F515" s="5">
        <f>_xlfn.TEXTBEFORE(E515, " ") * 1000000</f>
        <v>2200000</v>
      </c>
      <c r="G515">
        <v>852.85599999999999</v>
      </c>
      <c r="H515" t="s">
        <v>174</v>
      </c>
      <c r="I515">
        <v>9</v>
      </c>
      <c r="J515">
        <f>IF(I515="",0,I515)</f>
        <v>9</v>
      </c>
      <c r="K515">
        <v>1</v>
      </c>
      <c r="L515">
        <f>I515-K515</f>
        <v>8</v>
      </c>
      <c r="M515" t="str">
        <f>IF(I515&lt;100,"small",IF(I515&lt;500,"medium","large"))</f>
        <v>small</v>
      </c>
      <c r="N515">
        <f>IF(M515="small",1,0)</f>
        <v>1</v>
      </c>
      <c r="O515">
        <f>IF(N515="medium",1,0)</f>
        <v>0</v>
      </c>
      <c r="P515">
        <f>IF(O515="large",1,0)</f>
        <v>0</v>
      </c>
      <c r="Q515">
        <v>2013</v>
      </c>
      <c r="R515">
        <v>1</v>
      </c>
      <c r="S515" t="str">
        <f>IF(R515=1, "First-time", IF(R515&lt;=3, "Rising Star", IF(R515&lt;10, "Established", "Elites")))</f>
        <v>First-time</v>
      </c>
      <c r="T515">
        <f>IF(S515 = "First-time",1,0)</f>
        <v>1</v>
      </c>
      <c r="U515">
        <f>IF(S515 = "Rising Star",1,0)</f>
        <v>0</v>
      </c>
      <c r="V515">
        <f>IF(S515 = "Established",1,0)</f>
        <v>0</v>
      </c>
      <c r="W515">
        <f>IF(S515 = "Elites",1,0)</f>
        <v>0</v>
      </c>
      <c r="X515" t="s">
        <v>271</v>
      </c>
      <c r="Y515" t="str">
        <f>IF(X515="","-",TRIM(LEFT(X515,FIND(",",X515&amp;",")-1)))</f>
        <v>Chicago</v>
      </c>
      <c r="Z515" t="s">
        <v>271</v>
      </c>
      <c r="AA515" t="s">
        <v>15</v>
      </c>
    </row>
    <row r="516" spans="1:27" ht="14.4" x14ac:dyDescent="0.3">
      <c r="A516">
        <v>514</v>
      </c>
      <c r="B516" t="s">
        <v>16967</v>
      </c>
      <c r="C516" t="s">
        <v>16968</v>
      </c>
      <c r="D516" t="s">
        <v>16969</v>
      </c>
      <c r="E516" t="s">
        <v>1267</v>
      </c>
      <c r="F516" s="5">
        <f>_xlfn.TEXTBEFORE(E516, " ") * 1000000</f>
        <v>2400000</v>
      </c>
      <c r="G516">
        <v>852.23490000000004</v>
      </c>
      <c r="H516" t="s">
        <v>779</v>
      </c>
      <c r="I516">
        <v>16</v>
      </c>
      <c r="J516">
        <f>IF(I516="",0,I516)</f>
        <v>16</v>
      </c>
      <c r="K516">
        <v>2</v>
      </c>
      <c r="L516">
        <f>I516-K516</f>
        <v>14</v>
      </c>
      <c r="M516" t="str">
        <f>IF(I516&lt;100,"small",IF(I516&lt;500,"medium","large"))</f>
        <v>small</v>
      </c>
      <c r="N516">
        <f>IF(M516="small",1,0)</f>
        <v>1</v>
      </c>
      <c r="O516">
        <f>IF(N516="medium",1,0)</f>
        <v>0</v>
      </c>
      <c r="P516">
        <f>IF(O516="large",1,0)</f>
        <v>0</v>
      </c>
      <c r="Q516">
        <v>2014</v>
      </c>
      <c r="R516">
        <v>1</v>
      </c>
      <c r="S516" t="str">
        <f>IF(R516=1, "First-time", IF(R516&lt;=3, "Rising Star", IF(R516&lt;10, "Established", "Elites")))</f>
        <v>First-time</v>
      </c>
      <c r="T516">
        <f>IF(S516 = "First-time",1,0)</f>
        <v>1</v>
      </c>
      <c r="U516">
        <f>IF(S516 = "Rising Star",1,0)</f>
        <v>0</v>
      </c>
      <c r="V516">
        <f>IF(S516 = "Established",1,0)</f>
        <v>0</v>
      </c>
      <c r="W516">
        <f>IF(S516 = "Elites",1,0)</f>
        <v>0</v>
      </c>
      <c r="X516" t="s">
        <v>342</v>
      </c>
      <c r="Y516" t="str">
        <f>IF(X516="","-",TRIM(LEFT(X516,FIND(",",X516&amp;",")-1)))</f>
        <v>San Diego</v>
      </c>
      <c r="Z516" t="s">
        <v>342</v>
      </c>
      <c r="AA516" t="s">
        <v>5</v>
      </c>
    </row>
    <row r="517" spans="1:27" ht="14.4" x14ac:dyDescent="0.3">
      <c r="A517">
        <v>515</v>
      </c>
      <c r="B517" t="s">
        <v>12575</v>
      </c>
      <c r="C517" t="s">
        <v>12576</v>
      </c>
      <c r="D517" t="s">
        <v>12577</v>
      </c>
      <c r="E517" t="s">
        <v>605</v>
      </c>
      <c r="F517" s="5">
        <f>_xlfn.TEXTBEFORE(E517, " ") * 1000000</f>
        <v>8700000</v>
      </c>
      <c r="G517">
        <v>850.24220000000003</v>
      </c>
      <c r="H517" t="s">
        <v>751</v>
      </c>
      <c r="I517">
        <v>68</v>
      </c>
      <c r="J517">
        <f>IF(I517="",0,I517)</f>
        <v>68</v>
      </c>
      <c r="K517">
        <v>15</v>
      </c>
      <c r="L517">
        <f>I517-K517</f>
        <v>53</v>
      </c>
      <c r="M517" t="str">
        <f>IF(I517&lt;100,"small",IF(I517&lt;500,"medium","large"))</f>
        <v>small</v>
      </c>
      <c r="N517">
        <f>IF(M517="small",1,0)</f>
        <v>1</v>
      </c>
      <c r="O517">
        <f>IF(N517="medium",1,0)</f>
        <v>0</v>
      </c>
      <c r="P517">
        <f>IF(O517="large",1,0)</f>
        <v>0</v>
      </c>
      <c r="Q517">
        <v>2011</v>
      </c>
      <c r="R517">
        <v>1</v>
      </c>
      <c r="S517" t="str">
        <f>IF(R517=1, "First-time", IF(R517&lt;=3, "Rising Star", IF(R517&lt;10, "Established", "Elites")))</f>
        <v>First-time</v>
      </c>
      <c r="T517">
        <f>IF(S517 = "First-time",1,0)</f>
        <v>1</v>
      </c>
      <c r="U517">
        <f>IF(S517 = "Rising Star",1,0)</f>
        <v>0</v>
      </c>
      <c r="V517">
        <f>IF(S517 = "Established",1,0)</f>
        <v>0</v>
      </c>
      <c r="W517">
        <f>IF(S517 = "Elites",1,0)</f>
        <v>0</v>
      </c>
      <c r="X517" t="s">
        <v>427</v>
      </c>
      <c r="Y517" t="str">
        <f>IF(X517="","-",TRIM(LEFT(X517,FIND(",",X517&amp;",")-1)))</f>
        <v>Washington</v>
      </c>
      <c r="Z517" t="s">
        <v>2498</v>
      </c>
      <c r="AA517" t="s">
        <v>8</v>
      </c>
    </row>
    <row r="518" spans="1:27" ht="14.4" x14ac:dyDescent="0.3">
      <c r="A518">
        <v>516</v>
      </c>
      <c r="B518" t="s">
        <v>12929</v>
      </c>
      <c r="C518" t="s">
        <v>12930</v>
      </c>
      <c r="D518" t="s">
        <v>12931</v>
      </c>
      <c r="E518" t="s">
        <v>2062</v>
      </c>
      <c r="F518" s="5">
        <f>_xlfn.TEXTBEFORE(E518, " ") * 1000000</f>
        <v>6100000</v>
      </c>
      <c r="G518">
        <v>850.19889999999998</v>
      </c>
      <c r="H518" t="s">
        <v>85</v>
      </c>
      <c r="I518">
        <v>30</v>
      </c>
      <c r="J518">
        <f>IF(I518="",0,I518)</f>
        <v>30</v>
      </c>
      <c r="K518">
        <v>3</v>
      </c>
      <c r="L518">
        <f>I518-K518</f>
        <v>27</v>
      </c>
      <c r="M518" t="str">
        <f>IF(I518&lt;100,"small",IF(I518&lt;500,"medium","large"))</f>
        <v>small</v>
      </c>
      <c r="N518">
        <f>IF(M518="small",1,0)</f>
        <v>1</v>
      </c>
      <c r="O518">
        <f>IF(N518="medium",1,0)</f>
        <v>0</v>
      </c>
      <c r="P518">
        <f>IF(O518="large",1,0)</f>
        <v>0</v>
      </c>
      <c r="Q518">
        <v>2012</v>
      </c>
      <c r="R518">
        <v>1</v>
      </c>
      <c r="S518" t="str">
        <f>IF(R518=1, "First-time", IF(R518&lt;=3, "Rising Star", IF(R518&lt;10, "Established", "Elites")))</f>
        <v>First-time</v>
      </c>
      <c r="T518">
        <f>IF(S518 = "First-time",1,0)</f>
        <v>1</v>
      </c>
      <c r="U518">
        <f>IF(S518 = "Rising Star",1,0)</f>
        <v>0</v>
      </c>
      <c r="V518">
        <f>IF(S518 = "Established",1,0)</f>
        <v>0</v>
      </c>
      <c r="W518">
        <f>IF(S518 = "Elites",1,0)</f>
        <v>0</v>
      </c>
      <c r="X518" t="s">
        <v>112</v>
      </c>
      <c r="Y518" t="str">
        <f>IF(X518="","-",TRIM(LEFT(X518,FIND(",",X518&amp;",")-1)))</f>
        <v>Richmond</v>
      </c>
      <c r="Z518" t="s">
        <v>113</v>
      </c>
      <c r="AA518" t="s">
        <v>47</v>
      </c>
    </row>
    <row r="519" spans="1:27" ht="14.4" x14ac:dyDescent="0.3">
      <c r="A519">
        <v>517</v>
      </c>
      <c r="B519" t="s">
        <v>9361</v>
      </c>
      <c r="C519" t="s">
        <v>9362</v>
      </c>
      <c r="D519" t="s">
        <v>9363</v>
      </c>
      <c r="E519" t="s">
        <v>2952</v>
      </c>
      <c r="F519" s="5">
        <f>_xlfn.TEXTBEFORE(E519, " ") * 1000000</f>
        <v>16300000</v>
      </c>
      <c r="G519">
        <v>847.94529999999997</v>
      </c>
      <c r="H519" t="s">
        <v>118</v>
      </c>
      <c r="I519">
        <v>23</v>
      </c>
      <c r="J519">
        <f>IF(I519="",0,I519)</f>
        <v>23</v>
      </c>
      <c r="K519">
        <v>6</v>
      </c>
      <c r="L519">
        <f>I519-K519</f>
        <v>17</v>
      </c>
      <c r="M519" t="str">
        <f>IF(I519&lt;100,"small",IF(I519&lt;500,"medium","large"))</f>
        <v>small</v>
      </c>
      <c r="N519">
        <f>IF(M519="small",1,0)</f>
        <v>1</v>
      </c>
      <c r="O519">
        <f>IF(N519="medium",1,0)</f>
        <v>0</v>
      </c>
      <c r="P519">
        <f>IF(O519="large",1,0)</f>
        <v>0</v>
      </c>
      <c r="Q519">
        <v>2009</v>
      </c>
      <c r="R519">
        <v>3</v>
      </c>
      <c r="S519" t="str">
        <f>IF(R519=1, "First-time", IF(R519&lt;=3, "Rising Star", IF(R519&lt;10, "Established", "Elites")))</f>
        <v>Rising Star</v>
      </c>
      <c r="T519">
        <f>IF(S519 = "First-time",1,0)</f>
        <v>0</v>
      </c>
      <c r="U519">
        <f>IF(S519 = "Rising Star",1,0)</f>
        <v>1</v>
      </c>
      <c r="V519">
        <f>IF(S519 = "Established",1,0)</f>
        <v>0</v>
      </c>
      <c r="W519">
        <f>IF(S519 = "Elites",1,0)</f>
        <v>0</v>
      </c>
      <c r="X519" t="s">
        <v>232</v>
      </c>
      <c r="Y519" t="str">
        <f>IF(X519="","-",TRIM(LEFT(X519,FIND(",",X519&amp;",")-1)))</f>
        <v>Houston</v>
      </c>
      <c r="Z519" t="s">
        <v>6058</v>
      </c>
      <c r="AA519" t="s">
        <v>45</v>
      </c>
    </row>
    <row r="520" spans="1:27" ht="14.4" x14ac:dyDescent="0.3">
      <c r="A520">
        <v>518</v>
      </c>
      <c r="B520" t="s">
        <v>17231</v>
      </c>
      <c r="C520" t="s">
        <v>17232</v>
      </c>
      <c r="D520" t="s">
        <v>17233</v>
      </c>
      <c r="E520" t="s">
        <v>1391</v>
      </c>
      <c r="F520" s="5">
        <f>_xlfn.TEXTBEFORE(E520, " ") * 1000000</f>
        <v>3800000</v>
      </c>
      <c r="G520">
        <v>845.46169999999995</v>
      </c>
      <c r="H520" t="s">
        <v>174</v>
      </c>
      <c r="I520">
        <v>15</v>
      </c>
      <c r="J520">
        <f>IF(I520="",0,I520)</f>
        <v>15</v>
      </c>
      <c r="K520">
        <v>4</v>
      </c>
      <c r="L520">
        <f>I520-K520</f>
        <v>11</v>
      </c>
      <c r="M520" t="str">
        <f>IF(I520&lt;100,"small",IF(I520&lt;500,"medium","large"))</f>
        <v>small</v>
      </c>
      <c r="N520">
        <f>IF(M520="small",1,0)</f>
        <v>1</v>
      </c>
      <c r="O520">
        <f>IF(N520="medium",1,0)</f>
        <v>0</v>
      </c>
      <c r="P520">
        <f>IF(O520="large",1,0)</f>
        <v>0</v>
      </c>
      <c r="Q520">
        <v>2015</v>
      </c>
      <c r="R520">
        <v>1</v>
      </c>
      <c r="S520" t="str">
        <f>IF(R520=1, "First-time", IF(R520&lt;=3, "Rising Star", IF(R520&lt;10, "Established", "Elites")))</f>
        <v>First-time</v>
      </c>
      <c r="T520">
        <f>IF(S520 = "First-time",1,0)</f>
        <v>1</v>
      </c>
      <c r="U520">
        <f>IF(S520 = "Rising Star",1,0)</f>
        <v>0</v>
      </c>
      <c r="V520">
        <f>IF(S520 = "Established",1,0)</f>
        <v>0</v>
      </c>
      <c r="W520">
        <f>IF(S520 = "Elites",1,0)</f>
        <v>0</v>
      </c>
      <c r="X520" t="s">
        <v>112</v>
      </c>
      <c r="Y520" t="str">
        <f>IF(X520="","-",TRIM(LEFT(X520,FIND(",",X520&amp;",")-1)))</f>
        <v>Richmond</v>
      </c>
      <c r="Z520" t="s">
        <v>17234</v>
      </c>
      <c r="AA520" t="s">
        <v>47</v>
      </c>
    </row>
    <row r="521" spans="1:27" ht="14.4" x14ac:dyDescent="0.3">
      <c r="A521">
        <v>519</v>
      </c>
      <c r="B521" t="s">
        <v>6336</v>
      </c>
      <c r="C521" t="s">
        <v>6337</v>
      </c>
      <c r="D521" t="s">
        <v>6338</v>
      </c>
      <c r="E521" t="s">
        <v>1942</v>
      </c>
      <c r="F521" s="5">
        <f>_xlfn.TEXTBEFORE(E521, " ") * 1000000</f>
        <v>12600000</v>
      </c>
      <c r="G521">
        <v>844.43320000000006</v>
      </c>
      <c r="H521" t="s">
        <v>751</v>
      </c>
      <c r="I521">
        <v>91</v>
      </c>
      <c r="J521">
        <f>IF(I521="",0,I521)</f>
        <v>91</v>
      </c>
      <c r="K521">
        <v>5</v>
      </c>
      <c r="L521">
        <f>I521-K521</f>
        <v>86</v>
      </c>
      <c r="M521" t="str">
        <f>IF(I521&lt;100,"small",IF(I521&lt;500,"medium","large"))</f>
        <v>small</v>
      </c>
      <c r="N521">
        <f>IF(M521="small",1,0)</f>
        <v>1</v>
      </c>
      <c r="O521">
        <f>IF(N521="medium",1,0)</f>
        <v>0</v>
      </c>
      <c r="P521">
        <f>IF(O521="large",1,0)</f>
        <v>0</v>
      </c>
      <c r="Q521">
        <v>2005</v>
      </c>
      <c r="R521">
        <v>2</v>
      </c>
      <c r="S521" t="str">
        <f>IF(R521=1, "First-time", IF(R521&lt;=3, "Rising Star", IF(R521&lt;10, "Established", "Elites")))</f>
        <v>Rising Star</v>
      </c>
      <c r="T521">
        <f>IF(S521 = "First-time",1,0)</f>
        <v>0</v>
      </c>
      <c r="U521">
        <f>IF(S521 = "Rising Star",1,0)</f>
        <v>1</v>
      </c>
      <c r="V521">
        <f>IF(S521 = "Established",1,0)</f>
        <v>0</v>
      </c>
      <c r="W521">
        <f>IF(S521 = "Elites",1,0)</f>
        <v>0</v>
      </c>
      <c r="X521" t="s">
        <v>93</v>
      </c>
      <c r="Y521" t="str">
        <f>IF(X521="","-",TRIM(LEFT(X521,FIND(",",X521&amp;",")-1)))</f>
        <v>Baltimore</v>
      </c>
      <c r="Z521" t="s">
        <v>6339</v>
      </c>
      <c r="AA521" t="s">
        <v>21</v>
      </c>
    </row>
    <row r="522" spans="1:27" ht="14.4" x14ac:dyDescent="0.3">
      <c r="A522">
        <v>520</v>
      </c>
      <c r="B522" t="s">
        <v>16346</v>
      </c>
      <c r="C522" t="s">
        <v>16347</v>
      </c>
      <c r="D522" t="s">
        <v>16348</v>
      </c>
      <c r="E522" t="s">
        <v>937</v>
      </c>
      <c r="F522" s="5">
        <f>_xlfn.TEXTBEFORE(E522, " ") * 1000000</f>
        <v>9700000</v>
      </c>
      <c r="G522">
        <v>843.09760000000006</v>
      </c>
      <c r="H522" t="s">
        <v>153</v>
      </c>
      <c r="I522">
        <v>60</v>
      </c>
      <c r="J522">
        <f>IF(I522="",0,I522)</f>
        <v>60</v>
      </c>
      <c r="K522">
        <v>5</v>
      </c>
      <c r="L522">
        <f>I522-K522</f>
        <v>55</v>
      </c>
      <c r="M522" t="str">
        <f>IF(I522&lt;100,"small",IF(I522&lt;500,"medium","large"))</f>
        <v>small</v>
      </c>
      <c r="N522">
        <f>IF(M522="small",1,0)</f>
        <v>1</v>
      </c>
      <c r="O522">
        <f>IF(N522="medium",1,0)</f>
        <v>0</v>
      </c>
      <c r="P522">
        <f>IF(O522="large",1,0)</f>
        <v>0</v>
      </c>
      <c r="Q522">
        <v>2014</v>
      </c>
      <c r="R522">
        <v>1</v>
      </c>
      <c r="S522" t="str">
        <f>IF(R522=1, "First-time", IF(R522&lt;=3, "Rising Star", IF(R522&lt;10, "Established", "Elites")))</f>
        <v>First-time</v>
      </c>
      <c r="T522">
        <f>IF(S522 = "First-time",1,0)</f>
        <v>1</v>
      </c>
      <c r="U522">
        <f>IF(S522 = "Rising Star",1,0)</f>
        <v>0</v>
      </c>
      <c r="V522">
        <f>IF(S522 = "Established",1,0)</f>
        <v>0</v>
      </c>
      <c r="W522">
        <f>IF(S522 = "Elites",1,0)</f>
        <v>0</v>
      </c>
      <c r="X522" t="s">
        <v>1454</v>
      </c>
      <c r="Y522" t="str">
        <f>IF(X522="","-",TRIM(LEFT(X522,FIND(",",X522&amp;",")-1)))</f>
        <v>St. Louis</v>
      </c>
      <c r="Z522" t="s">
        <v>16349</v>
      </c>
      <c r="AA522" t="s">
        <v>25</v>
      </c>
    </row>
    <row r="523" spans="1:27" ht="14.4" x14ac:dyDescent="0.3">
      <c r="A523">
        <v>521</v>
      </c>
      <c r="B523" t="s">
        <v>13021</v>
      </c>
      <c r="C523" t="s">
        <v>13022</v>
      </c>
      <c r="D523" t="s">
        <v>13023</v>
      </c>
      <c r="E523" t="s">
        <v>1520</v>
      </c>
      <c r="F523" s="5">
        <f>_xlfn.TEXTBEFORE(E523, " ") * 1000000</f>
        <v>21300000</v>
      </c>
      <c r="G523">
        <v>842.39049999999997</v>
      </c>
      <c r="H523" t="s">
        <v>445</v>
      </c>
      <c r="I523">
        <v>107</v>
      </c>
      <c r="J523">
        <f>IF(I523="",0,I523)</f>
        <v>107</v>
      </c>
      <c r="K523">
        <v>9</v>
      </c>
      <c r="L523">
        <f>I523-K523</f>
        <v>98</v>
      </c>
      <c r="M523" t="str">
        <f>IF(I523&lt;100,"small",IF(I523&lt;500,"medium","large"))</f>
        <v>medium</v>
      </c>
      <c r="N523">
        <f>IF(M523="small",1,0)</f>
        <v>0</v>
      </c>
      <c r="O523">
        <f>IF(N523="medium",1,0)</f>
        <v>0</v>
      </c>
      <c r="P523">
        <f>IF(O523="large",1,0)</f>
        <v>0</v>
      </c>
      <c r="Q523">
        <v>2012</v>
      </c>
      <c r="R523">
        <v>3</v>
      </c>
      <c r="S523" t="str">
        <f>IF(R523=1, "First-time", IF(R523&lt;=3, "Rising Star", IF(R523&lt;10, "Established", "Elites")))</f>
        <v>Rising Star</v>
      </c>
      <c r="T523">
        <f>IF(S523 = "First-time",1,0)</f>
        <v>0</v>
      </c>
      <c r="U523">
        <f>IF(S523 = "Rising Star",1,0)</f>
        <v>1</v>
      </c>
      <c r="V523">
        <f>IF(S523 = "Established",1,0)</f>
        <v>0</v>
      </c>
      <c r="W523">
        <f>IF(S523 = "Elites",1,0)</f>
        <v>0</v>
      </c>
      <c r="X523" t="s">
        <v>130</v>
      </c>
      <c r="Y523" t="str">
        <f>IF(X523="","-",TRIM(LEFT(X523,FIND(",",X523&amp;",")-1)))</f>
        <v>Dallas</v>
      </c>
      <c r="Z523" t="s">
        <v>13024</v>
      </c>
      <c r="AA523" t="s">
        <v>45</v>
      </c>
    </row>
    <row r="524" spans="1:27" ht="14.4" x14ac:dyDescent="0.3">
      <c r="A524">
        <v>522</v>
      </c>
      <c r="B524" t="s">
        <v>14256</v>
      </c>
      <c r="C524" t="s">
        <v>14257</v>
      </c>
      <c r="D524" t="s">
        <v>14258</v>
      </c>
      <c r="E524" t="s">
        <v>552</v>
      </c>
      <c r="F524" s="5">
        <f>_xlfn.TEXTBEFORE(E524, " ") * 1000000</f>
        <v>6600000</v>
      </c>
      <c r="G524">
        <v>837.09010000000001</v>
      </c>
      <c r="H524" t="s">
        <v>105</v>
      </c>
      <c r="I524">
        <v>12</v>
      </c>
      <c r="J524">
        <f>IF(I524="",0,I524)</f>
        <v>12</v>
      </c>
      <c r="K524">
        <v>3</v>
      </c>
      <c r="L524">
        <f>I524-K524</f>
        <v>9</v>
      </c>
      <c r="M524" t="str">
        <f>IF(I524&lt;100,"small",IF(I524&lt;500,"medium","large"))</f>
        <v>small</v>
      </c>
      <c r="N524">
        <f>IF(M524="small",1,0)</f>
        <v>1</v>
      </c>
      <c r="O524">
        <f>IF(N524="medium",1,0)</f>
        <v>0</v>
      </c>
      <c r="P524">
        <f>IF(O524="large",1,0)</f>
        <v>0</v>
      </c>
      <c r="Q524">
        <v>2012</v>
      </c>
      <c r="R524">
        <v>2</v>
      </c>
      <c r="S524" t="str">
        <f>IF(R524=1, "First-time", IF(R524&lt;=3, "Rising Star", IF(R524&lt;10, "Established", "Elites")))</f>
        <v>Rising Star</v>
      </c>
      <c r="T524">
        <f>IF(S524 = "First-time",1,0)</f>
        <v>0</v>
      </c>
      <c r="U524">
        <f>IF(S524 = "Rising Star",1,0)</f>
        <v>1</v>
      </c>
      <c r="V524">
        <f>IF(S524 = "Established",1,0)</f>
        <v>0</v>
      </c>
      <c r="W524">
        <f>IF(S524 = "Elites",1,0)</f>
        <v>0</v>
      </c>
      <c r="X524" t="s">
        <v>99</v>
      </c>
      <c r="Y524" t="str">
        <f>IF(X524="","-",TRIM(LEFT(X524,FIND(",",X524&amp;",")-1)))</f>
        <v>-</v>
      </c>
      <c r="Z524" t="s">
        <v>4232</v>
      </c>
      <c r="AA524" t="s">
        <v>4</v>
      </c>
    </row>
    <row r="525" spans="1:27" ht="14.4" x14ac:dyDescent="0.3">
      <c r="A525">
        <v>523</v>
      </c>
      <c r="B525" t="s">
        <v>15051</v>
      </c>
      <c r="C525" t="s">
        <v>15052</v>
      </c>
      <c r="D525" t="s">
        <v>15053</v>
      </c>
      <c r="E525" t="s">
        <v>1471</v>
      </c>
      <c r="F525" s="5">
        <f>_xlfn.TEXTBEFORE(E525, " ") * 1000000</f>
        <v>2500000</v>
      </c>
      <c r="G525">
        <v>836.24120000000005</v>
      </c>
      <c r="H525" t="s">
        <v>751</v>
      </c>
      <c r="I525">
        <v>51</v>
      </c>
      <c r="J525">
        <f>IF(I525="",0,I525)</f>
        <v>51</v>
      </c>
      <c r="K525">
        <v>8</v>
      </c>
      <c r="L525">
        <f>I525-K525</f>
        <v>43</v>
      </c>
      <c r="M525" t="str">
        <f>IF(I525&lt;100,"small",IF(I525&lt;500,"medium","large"))</f>
        <v>small</v>
      </c>
      <c r="N525">
        <f>IF(M525="small",1,0)</f>
        <v>1</v>
      </c>
      <c r="O525">
        <f>IF(N525="medium",1,0)</f>
        <v>0</v>
      </c>
      <c r="P525">
        <f>IF(O525="large",1,0)</f>
        <v>0</v>
      </c>
      <c r="Q525">
        <v>2013</v>
      </c>
      <c r="R525">
        <v>1</v>
      </c>
      <c r="S525" t="str">
        <f>IF(R525=1, "First-time", IF(R525&lt;=3, "Rising Star", IF(R525&lt;10, "Established", "Elites")))</f>
        <v>First-time</v>
      </c>
      <c r="T525">
        <f>IF(S525 = "First-time",1,0)</f>
        <v>1</v>
      </c>
      <c r="U525">
        <f>IF(S525 = "Rising Star",1,0)</f>
        <v>0</v>
      </c>
      <c r="V525">
        <f>IF(S525 = "Established",1,0)</f>
        <v>0</v>
      </c>
      <c r="W525">
        <f>IF(S525 = "Elites",1,0)</f>
        <v>0</v>
      </c>
      <c r="X525" t="s">
        <v>185</v>
      </c>
      <c r="Y525" t="str">
        <f>IF(X525="","-",TRIM(LEFT(X525,FIND(",",X525&amp;",")-1)))</f>
        <v>Boston</v>
      </c>
      <c r="Z525" t="s">
        <v>756</v>
      </c>
      <c r="AA525" t="s">
        <v>20</v>
      </c>
    </row>
    <row r="526" spans="1:27" ht="14.4" x14ac:dyDescent="0.3">
      <c r="A526">
        <v>524</v>
      </c>
      <c r="B526" t="s">
        <v>17408</v>
      </c>
      <c r="C526" t="s">
        <v>17409</v>
      </c>
      <c r="D526" t="s">
        <v>17410</v>
      </c>
      <c r="E526" t="s">
        <v>11192</v>
      </c>
      <c r="F526" s="5">
        <f>_xlfn.TEXTBEFORE(E526, " ") * 1000000</f>
        <v>17500000</v>
      </c>
      <c r="G526">
        <v>833.85770000000002</v>
      </c>
      <c r="H526" t="s">
        <v>353</v>
      </c>
      <c r="I526">
        <v>27</v>
      </c>
      <c r="J526">
        <f>IF(I526="",0,I526)</f>
        <v>27</v>
      </c>
      <c r="K526">
        <v>6</v>
      </c>
      <c r="L526">
        <f>I526-K526</f>
        <v>21</v>
      </c>
      <c r="M526" t="str">
        <f>IF(I526&lt;100,"small",IF(I526&lt;500,"medium","large"))</f>
        <v>small</v>
      </c>
      <c r="N526">
        <f>IF(M526="small",1,0)</f>
        <v>1</v>
      </c>
      <c r="O526">
        <f>IF(N526="medium",1,0)</f>
        <v>0</v>
      </c>
      <c r="P526">
        <f>IF(O526="large",1,0)</f>
        <v>0</v>
      </c>
      <c r="Q526">
        <v>2015</v>
      </c>
      <c r="R526">
        <v>1</v>
      </c>
      <c r="S526" t="str">
        <f>IF(R526=1, "First-time", IF(R526&lt;=3, "Rising Star", IF(R526&lt;10, "Established", "Elites")))</f>
        <v>First-time</v>
      </c>
      <c r="T526">
        <f>IF(S526 = "First-time",1,0)</f>
        <v>1</v>
      </c>
      <c r="U526">
        <f>IF(S526 = "Rising Star",1,0)</f>
        <v>0</v>
      </c>
      <c r="V526">
        <f>IF(S526 = "Established",1,0)</f>
        <v>0</v>
      </c>
      <c r="W526">
        <f>IF(S526 = "Elites",1,0)</f>
        <v>0</v>
      </c>
      <c r="X526" t="s">
        <v>86</v>
      </c>
      <c r="Y526" t="str">
        <f>IF(X526="","-",TRIM(LEFT(X526,FIND(",",X526&amp;",")-1)))</f>
        <v>New York City</v>
      </c>
      <c r="Z526" t="s">
        <v>17411</v>
      </c>
      <c r="AA526" t="s">
        <v>35</v>
      </c>
    </row>
    <row r="527" spans="1:27" ht="14.4" x14ac:dyDescent="0.3">
      <c r="A527">
        <v>525</v>
      </c>
      <c r="B527" t="s">
        <v>3952</v>
      </c>
      <c r="C527" t="s">
        <v>3953</v>
      </c>
      <c r="D527" t="s">
        <v>3954</v>
      </c>
      <c r="E527" t="s">
        <v>3955</v>
      </c>
      <c r="F527" s="5">
        <f>_xlfn.TEXTBEFORE(E527, " ") * 1000000</f>
        <v>492500000</v>
      </c>
      <c r="G527">
        <v>831.31809999999996</v>
      </c>
      <c r="H527" t="s">
        <v>751</v>
      </c>
      <c r="I527">
        <v>37</v>
      </c>
      <c r="J527">
        <f>IF(I527="",0,I527)</f>
        <v>37</v>
      </c>
      <c r="K527">
        <v>80</v>
      </c>
      <c r="L527">
        <f>I527-K527</f>
        <v>-43</v>
      </c>
      <c r="M527" t="str">
        <f>IF(I527&lt;100,"small",IF(I527&lt;500,"medium","large"))</f>
        <v>small</v>
      </c>
      <c r="N527">
        <f>IF(M527="small",1,0)</f>
        <v>1</v>
      </c>
      <c r="O527">
        <f>IF(N527="medium",1,0)</f>
        <v>0</v>
      </c>
      <c r="P527">
        <f>IF(O527="large",1,0)</f>
        <v>0</v>
      </c>
      <c r="Q527">
        <v>2001</v>
      </c>
      <c r="R527">
        <v>2</v>
      </c>
      <c r="S527" t="str">
        <f>IF(R527=1, "First-time", IF(R527&lt;=3, "Rising Star", IF(R527&lt;10, "Established", "Elites")))</f>
        <v>Rising Star</v>
      </c>
      <c r="T527">
        <f>IF(S527 = "First-time",1,0)</f>
        <v>0</v>
      </c>
      <c r="U527">
        <f>IF(S527 = "Rising Star",1,0)</f>
        <v>1</v>
      </c>
      <c r="V527">
        <f>IF(S527 = "Established",1,0)</f>
        <v>0</v>
      </c>
      <c r="W527">
        <f>IF(S527 = "Elites",1,0)</f>
        <v>0</v>
      </c>
      <c r="X527" t="s">
        <v>99</v>
      </c>
      <c r="Y527" t="str">
        <f>IF(X527="","-",TRIM(LEFT(X527,FIND(",",X527&amp;",")-1)))</f>
        <v>-</v>
      </c>
      <c r="Z527" t="s">
        <v>3956</v>
      </c>
      <c r="AA527" t="s">
        <v>28</v>
      </c>
    </row>
    <row r="528" spans="1:27" ht="14.4" x14ac:dyDescent="0.3">
      <c r="A528">
        <v>526</v>
      </c>
      <c r="B528" t="s">
        <v>14699</v>
      </c>
      <c r="C528" t="s">
        <v>14700</v>
      </c>
      <c r="D528" t="s">
        <v>14701</v>
      </c>
      <c r="E528" t="s">
        <v>347</v>
      </c>
      <c r="F528" s="5">
        <f>_xlfn.TEXTBEFORE(E528, " ") * 1000000</f>
        <v>6000000</v>
      </c>
      <c r="G528">
        <v>829.62040000000002</v>
      </c>
      <c r="H528" t="s">
        <v>803</v>
      </c>
      <c r="I528">
        <v>149</v>
      </c>
      <c r="J528">
        <f>IF(I528="",0,I528)</f>
        <v>149</v>
      </c>
      <c r="K528">
        <v>28</v>
      </c>
      <c r="L528">
        <f>I528-K528</f>
        <v>121</v>
      </c>
      <c r="M528" t="str">
        <f>IF(I528&lt;100,"small",IF(I528&lt;500,"medium","large"))</f>
        <v>medium</v>
      </c>
      <c r="N528">
        <f>IF(M528="small",1,0)</f>
        <v>0</v>
      </c>
      <c r="O528">
        <f>IF(N528="medium",1,0)</f>
        <v>0</v>
      </c>
      <c r="P528">
        <f>IF(O528="large",1,0)</f>
        <v>0</v>
      </c>
      <c r="Q528">
        <v>2013</v>
      </c>
      <c r="R528">
        <v>1</v>
      </c>
      <c r="S528" t="str">
        <f>IF(R528=1, "First-time", IF(R528&lt;=3, "Rising Star", IF(R528&lt;10, "Established", "Elites")))</f>
        <v>First-time</v>
      </c>
      <c r="T528">
        <f>IF(S528 = "First-time",1,0)</f>
        <v>1</v>
      </c>
      <c r="U528">
        <f>IF(S528 = "Rising Star",1,0)</f>
        <v>0</v>
      </c>
      <c r="V528">
        <f>IF(S528 = "Established",1,0)</f>
        <v>0</v>
      </c>
      <c r="W528">
        <f>IF(S528 = "Elites",1,0)</f>
        <v>0</v>
      </c>
      <c r="X528" t="s">
        <v>86</v>
      </c>
      <c r="Y528" t="str">
        <f>IF(X528="","-",TRIM(LEFT(X528,FIND(",",X528&amp;",")-1)))</f>
        <v>New York City</v>
      </c>
      <c r="Z528" t="s">
        <v>543</v>
      </c>
      <c r="AA528" t="s">
        <v>35</v>
      </c>
    </row>
    <row r="529" spans="1:27" ht="14.4" x14ac:dyDescent="0.3">
      <c r="A529">
        <v>527</v>
      </c>
      <c r="B529" t="s">
        <v>12647</v>
      </c>
      <c r="C529" t="s">
        <v>12648</v>
      </c>
      <c r="D529" t="s">
        <v>12649</v>
      </c>
      <c r="E529" t="s">
        <v>1103</v>
      </c>
      <c r="F529" s="5">
        <f>_xlfn.TEXTBEFORE(E529, " ") * 1000000</f>
        <v>4500000</v>
      </c>
      <c r="G529">
        <v>828.26499999999999</v>
      </c>
      <c r="H529" t="s">
        <v>174</v>
      </c>
      <c r="I529">
        <v>30</v>
      </c>
      <c r="J529">
        <f>IF(I529="",0,I529)</f>
        <v>30</v>
      </c>
      <c r="K529">
        <v>4</v>
      </c>
      <c r="L529">
        <f>I529-K529</f>
        <v>26</v>
      </c>
      <c r="M529" t="str">
        <f>IF(I529&lt;100,"small",IF(I529&lt;500,"medium","large"))</f>
        <v>small</v>
      </c>
      <c r="N529">
        <f>IF(M529="small",1,0)</f>
        <v>1</v>
      </c>
      <c r="O529">
        <f>IF(N529="medium",1,0)</f>
        <v>0</v>
      </c>
      <c r="P529">
        <f>IF(O529="large",1,0)</f>
        <v>0</v>
      </c>
      <c r="Q529">
        <v>2011</v>
      </c>
      <c r="R529">
        <v>1</v>
      </c>
      <c r="S529" t="str">
        <f>IF(R529=1, "First-time", IF(R529&lt;=3, "Rising Star", IF(R529&lt;10, "Established", "Elites")))</f>
        <v>First-time</v>
      </c>
      <c r="T529">
        <f>IF(S529 = "First-time",1,0)</f>
        <v>1</v>
      </c>
      <c r="U529">
        <f>IF(S529 = "Rising Star",1,0)</f>
        <v>0</v>
      </c>
      <c r="V529">
        <f>IF(S529 = "Established",1,0)</f>
        <v>0</v>
      </c>
      <c r="W529">
        <f>IF(S529 = "Elites",1,0)</f>
        <v>0</v>
      </c>
      <c r="X529" t="s">
        <v>342</v>
      </c>
      <c r="Y529" t="str">
        <f>IF(X529="","-",TRIM(LEFT(X529,FIND(",",X529&amp;",")-1)))</f>
        <v>San Diego</v>
      </c>
      <c r="Z529" t="s">
        <v>342</v>
      </c>
      <c r="AA529" t="s">
        <v>5</v>
      </c>
    </row>
    <row r="530" spans="1:27" ht="14.4" x14ac:dyDescent="0.3">
      <c r="A530">
        <v>528</v>
      </c>
      <c r="B530" t="s">
        <v>9650</v>
      </c>
      <c r="C530" t="s">
        <v>9651</v>
      </c>
      <c r="D530" t="s">
        <v>9652</v>
      </c>
      <c r="E530" t="s">
        <v>746</v>
      </c>
      <c r="F530" s="5">
        <f>_xlfn.TEXTBEFORE(E530, " ") * 1000000</f>
        <v>9500000</v>
      </c>
      <c r="G530">
        <v>828.03150000000005</v>
      </c>
      <c r="H530" t="s">
        <v>779</v>
      </c>
      <c r="I530">
        <v>29</v>
      </c>
      <c r="J530">
        <f>IF(I530="",0,I530)</f>
        <v>29</v>
      </c>
      <c r="K530">
        <v>3</v>
      </c>
      <c r="L530">
        <f>I530-K530</f>
        <v>26</v>
      </c>
      <c r="M530" t="str">
        <f>IF(I530&lt;100,"small",IF(I530&lt;500,"medium","large"))</f>
        <v>small</v>
      </c>
      <c r="N530">
        <f>IF(M530="small",1,0)</f>
        <v>1</v>
      </c>
      <c r="O530">
        <f>IF(N530="medium",1,0)</f>
        <v>0</v>
      </c>
      <c r="P530">
        <f>IF(O530="large",1,0)</f>
        <v>0</v>
      </c>
      <c r="Q530">
        <v>2009</v>
      </c>
      <c r="R530">
        <v>2</v>
      </c>
      <c r="S530" t="str">
        <f>IF(R530=1, "First-time", IF(R530&lt;=3, "Rising Star", IF(R530&lt;10, "Established", "Elites")))</f>
        <v>Rising Star</v>
      </c>
      <c r="T530">
        <f>IF(S530 = "First-time",1,0)</f>
        <v>0</v>
      </c>
      <c r="U530">
        <f>IF(S530 = "Rising Star",1,0)</f>
        <v>1</v>
      </c>
      <c r="V530">
        <f>IF(S530 = "Established",1,0)</f>
        <v>0</v>
      </c>
      <c r="W530">
        <f>IF(S530 = "Elites",1,0)</f>
        <v>0</v>
      </c>
      <c r="X530" t="s">
        <v>86</v>
      </c>
      <c r="Y530" t="str">
        <f>IF(X530="","-",TRIM(LEFT(X530,FIND(",",X530&amp;",")-1)))</f>
        <v>New York City</v>
      </c>
      <c r="Z530" t="s">
        <v>3896</v>
      </c>
      <c r="AA530" t="s">
        <v>35</v>
      </c>
    </row>
    <row r="531" spans="1:27" ht="14.4" x14ac:dyDescent="0.3">
      <c r="A531">
        <v>529</v>
      </c>
      <c r="B531" t="s">
        <v>16350</v>
      </c>
      <c r="C531" t="s">
        <v>16351</v>
      </c>
      <c r="D531" t="s">
        <v>16352</v>
      </c>
      <c r="E531" t="s">
        <v>736</v>
      </c>
      <c r="F531" s="5">
        <f>_xlfn.TEXTBEFORE(E531, " ") * 1000000</f>
        <v>4800000</v>
      </c>
      <c r="G531">
        <v>827.66499999999996</v>
      </c>
      <c r="H531" t="s">
        <v>174</v>
      </c>
      <c r="I531">
        <v>36</v>
      </c>
      <c r="J531">
        <f>IF(I531="",0,I531)</f>
        <v>36</v>
      </c>
      <c r="K531">
        <v>5</v>
      </c>
      <c r="L531">
        <f>I531-K531</f>
        <v>31</v>
      </c>
      <c r="M531" t="str">
        <f>IF(I531&lt;100,"small",IF(I531&lt;500,"medium","large"))</f>
        <v>small</v>
      </c>
      <c r="N531">
        <f>IF(M531="small",1,0)</f>
        <v>1</v>
      </c>
      <c r="O531">
        <f>IF(N531="medium",1,0)</f>
        <v>0</v>
      </c>
      <c r="P531">
        <f>IF(O531="large",1,0)</f>
        <v>0</v>
      </c>
      <c r="Q531">
        <v>2014</v>
      </c>
      <c r="R531">
        <v>2</v>
      </c>
      <c r="S531" t="str">
        <f>IF(R531=1, "First-time", IF(R531&lt;=3, "Rising Star", IF(R531&lt;10, "Established", "Elites")))</f>
        <v>Rising Star</v>
      </c>
      <c r="T531">
        <f>IF(S531 = "First-time",1,0)</f>
        <v>0</v>
      </c>
      <c r="U531">
        <f>IF(S531 = "Rising Star",1,0)</f>
        <v>1</v>
      </c>
      <c r="V531">
        <f>IF(S531 = "Established",1,0)</f>
        <v>0</v>
      </c>
      <c r="W531">
        <f>IF(S531 = "Elites",1,0)</f>
        <v>0</v>
      </c>
      <c r="X531" t="s">
        <v>168</v>
      </c>
      <c r="Y531" t="str">
        <f>IF(X531="","-",TRIM(LEFT(X531,FIND(",",X531&amp;",")-1)))</f>
        <v>Kansas City</v>
      </c>
      <c r="Z531" t="s">
        <v>16353</v>
      </c>
      <c r="AA531" t="s">
        <v>25</v>
      </c>
    </row>
    <row r="532" spans="1:27" ht="14.4" x14ac:dyDescent="0.3">
      <c r="A532">
        <v>530</v>
      </c>
      <c r="B532" t="s">
        <v>13025</v>
      </c>
      <c r="C532" t="s">
        <v>13026</v>
      </c>
      <c r="D532" t="s">
        <v>13027</v>
      </c>
      <c r="E532" t="s">
        <v>870</v>
      </c>
      <c r="F532" s="5">
        <f>_xlfn.TEXTBEFORE(E532, " ") * 1000000</f>
        <v>3000000</v>
      </c>
      <c r="G532">
        <v>825.99469999999997</v>
      </c>
      <c r="H532" t="s">
        <v>1750</v>
      </c>
      <c r="I532">
        <v>27</v>
      </c>
      <c r="J532">
        <f>IF(I532="",0,I532)</f>
        <v>27</v>
      </c>
      <c r="K532">
        <v>3</v>
      </c>
      <c r="L532">
        <f>I532-K532</f>
        <v>24</v>
      </c>
      <c r="M532" t="str">
        <f>IF(I532&lt;100,"small",IF(I532&lt;500,"medium","large"))</f>
        <v>small</v>
      </c>
      <c r="N532">
        <f>IF(M532="small",1,0)</f>
        <v>1</v>
      </c>
      <c r="O532">
        <f>IF(N532="medium",1,0)</f>
        <v>0</v>
      </c>
      <c r="P532">
        <f>IF(O532="large",1,0)</f>
        <v>0</v>
      </c>
      <c r="Q532">
        <v>2012</v>
      </c>
      <c r="R532">
        <v>1</v>
      </c>
      <c r="S532" t="str">
        <f>IF(R532=1, "First-time", IF(R532&lt;=3, "Rising Star", IF(R532&lt;10, "Established", "Elites")))</f>
        <v>First-time</v>
      </c>
      <c r="T532">
        <f>IF(S532 = "First-time",1,0)</f>
        <v>1</v>
      </c>
      <c r="U532">
        <f>IF(S532 = "Rising Star",1,0)</f>
        <v>0</v>
      </c>
      <c r="V532">
        <f>IF(S532 = "Established",1,0)</f>
        <v>0</v>
      </c>
      <c r="W532">
        <f>IF(S532 = "Elites",1,0)</f>
        <v>0</v>
      </c>
      <c r="X532" t="s">
        <v>130</v>
      </c>
      <c r="Y532" t="str">
        <f>IF(X532="","-",TRIM(LEFT(X532,FIND(",",X532&amp;",")-1)))</f>
        <v>Dallas</v>
      </c>
      <c r="Z532" t="s">
        <v>993</v>
      </c>
      <c r="AA532" t="s">
        <v>45</v>
      </c>
    </row>
    <row r="533" spans="1:27" ht="14.4" x14ac:dyDescent="0.3">
      <c r="A533">
        <v>531</v>
      </c>
      <c r="B533" t="s">
        <v>15766</v>
      </c>
      <c r="C533" t="s">
        <v>15767</v>
      </c>
      <c r="D533" t="s">
        <v>15768</v>
      </c>
      <c r="E533" t="s">
        <v>808</v>
      </c>
      <c r="F533" s="5">
        <f>_xlfn.TEXTBEFORE(E533, " ") * 1000000</f>
        <v>2200000</v>
      </c>
      <c r="G533">
        <v>823.92949999999996</v>
      </c>
      <c r="H533" t="s">
        <v>160</v>
      </c>
      <c r="I533">
        <v>12</v>
      </c>
      <c r="J533">
        <f>IF(I533="",0,I533)</f>
        <v>12</v>
      </c>
      <c r="K533">
        <v>2</v>
      </c>
      <c r="L533">
        <f>I533-K533</f>
        <v>10</v>
      </c>
      <c r="M533" t="str">
        <f>IF(I533&lt;100,"small",IF(I533&lt;500,"medium","large"))</f>
        <v>small</v>
      </c>
      <c r="N533">
        <f>IF(M533="small",1,0)</f>
        <v>1</v>
      </c>
      <c r="O533">
        <f>IF(N533="medium",1,0)</f>
        <v>0</v>
      </c>
      <c r="P533">
        <f>IF(O533="large",1,0)</f>
        <v>0</v>
      </c>
      <c r="Q533">
        <v>2014</v>
      </c>
      <c r="R533">
        <v>1</v>
      </c>
      <c r="S533" t="str">
        <f>IF(R533=1, "First-time", IF(R533&lt;=3, "Rising Star", IF(R533&lt;10, "Established", "Elites")))</f>
        <v>First-time</v>
      </c>
      <c r="T533">
        <f>IF(S533 = "First-time",1,0)</f>
        <v>1</v>
      </c>
      <c r="U533">
        <f>IF(S533 = "Rising Star",1,0)</f>
        <v>0</v>
      </c>
      <c r="V533">
        <f>IF(S533 = "Established",1,0)</f>
        <v>0</v>
      </c>
      <c r="W533">
        <f>IF(S533 = "Elites",1,0)</f>
        <v>0</v>
      </c>
      <c r="X533" t="s">
        <v>99</v>
      </c>
      <c r="Y533" t="str">
        <f>IF(X533="","-",TRIM(LEFT(X533,FIND(",",X533&amp;",")-1)))</f>
        <v>-</v>
      </c>
      <c r="Z533" t="s">
        <v>15769</v>
      </c>
      <c r="AA533" t="s">
        <v>47</v>
      </c>
    </row>
    <row r="534" spans="1:27" ht="14.4" x14ac:dyDescent="0.3">
      <c r="A534">
        <v>532</v>
      </c>
      <c r="B534" t="s">
        <v>16970</v>
      </c>
      <c r="C534" t="s">
        <v>16971</v>
      </c>
      <c r="D534" t="s">
        <v>16972</v>
      </c>
      <c r="E534" t="s">
        <v>1103</v>
      </c>
      <c r="F534" s="5">
        <f>_xlfn.TEXTBEFORE(E534, " ") * 1000000</f>
        <v>4500000</v>
      </c>
      <c r="G534">
        <v>819.83360000000005</v>
      </c>
      <c r="H534" t="s">
        <v>140</v>
      </c>
      <c r="I534">
        <v>10</v>
      </c>
      <c r="J534">
        <f>IF(I534="",0,I534)</f>
        <v>10</v>
      </c>
      <c r="K534">
        <v>2</v>
      </c>
      <c r="L534">
        <f>I534-K534</f>
        <v>8</v>
      </c>
      <c r="M534" t="str">
        <f>IF(I534&lt;100,"small",IF(I534&lt;500,"medium","large"))</f>
        <v>small</v>
      </c>
      <c r="N534">
        <f>IF(M534="small",1,0)</f>
        <v>1</v>
      </c>
      <c r="O534">
        <f>IF(N534="medium",1,0)</f>
        <v>0</v>
      </c>
      <c r="P534">
        <f>IF(O534="large",1,0)</f>
        <v>0</v>
      </c>
      <c r="Q534">
        <v>2014</v>
      </c>
      <c r="R534">
        <v>2</v>
      </c>
      <c r="S534" t="str">
        <f>IF(R534=1, "First-time", IF(R534&lt;=3, "Rising Star", IF(R534&lt;10, "Established", "Elites")))</f>
        <v>Rising Star</v>
      </c>
      <c r="T534">
        <f>IF(S534 = "First-time",1,0)</f>
        <v>0</v>
      </c>
      <c r="U534">
        <f>IF(S534 = "Rising Star",1,0)</f>
        <v>1</v>
      </c>
      <c r="V534">
        <f>IF(S534 = "Established",1,0)</f>
        <v>0</v>
      </c>
      <c r="W534">
        <f>IF(S534 = "Elites",1,0)</f>
        <v>0</v>
      </c>
      <c r="X534" t="s">
        <v>1396</v>
      </c>
      <c r="Y534" t="str">
        <f>IF(X534="","-",TRIM(LEFT(X534,FIND(",",X534&amp;",")-1)))</f>
        <v>San Francisco</v>
      </c>
      <c r="Z534" t="s">
        <v>3002</v>
      </c>
      <c r="AA534" t="s">
        <v>5</v>
      </c>
    </row>
    <row r="535" spans="1:27" ht="14.4" x14ac:dyDescent="0.3">
      <c r="A535">
        <v>533</v>
      </c>
      <c r="B535" t="s">
        <v>5832</v>
      </c>
      <c r="C535" t="s">
        <v>5833</v>
      </c>
      <c r="D535" t="s">
        <v>5834</v>
      </c>
      <c r="E535" t="s">
        <v>2929</v>
      </c>
      <c r="F535" s="5">
        <f>_xlfn.TEXTBEFORE(E535, " ") * 1000000</f>
        <v>15300000</v>
      </c>
      <c r="G535">
        <v>818.43129999999996</v>
      </c>
      <c r="H535" t="s">
        <v>353</v>
      </c>
      <c r="I535">
        <v>250</v>
      </c>
      <c r="J535">
        <f>IF(I535="",0,I535)</f>
        <v>250</v>
      </c>
      <c r="K535">
        <v>35</v>
      </c>
      <c r="L535">
        <f>I535-K535</f>
        <v>215</v>
      </c>
      <c r="M535" t="str">
        <f>IF(I535&lt;100,"small",IF(I535&lt;500,"medium","large"))</f>
        <v>medium</v>
      </c>
      <c r="N535">
        <f>IF(M535="small",1,0)</f>
        <v>0</v>
      </c>
      <c r="O535">
        <f>IF(N535="medium",1,0)</f>
        <v>0</v>
      </c>
      <c r="P535">
        <f>IF(O535="large",1,0)</f>
        <v>0</v>
      </c>
      <c r="Q535">
        <v>2004</v>
      </c>
      <c r="R535">
        <v>3</v>
      </c>
      <c r="S535" t="str">
        <f>IF(R535=1, "First-time", IF(R535&lt;=3, "Rising Star", IF(R535&lt;10, "Established", "Elites")))</f>
        <v>Rising Star</v>
      </c>
      <c r="T535">
        <f>IF(S535 = "First-time",1,0)</f>
        <v>0</v>
      </c>
      <c r="U535">
        <f>IF(S535 = "Rising Star",1,0)</f>
        <v>1</v>
      </c>
      <c r="V535">
        <f>IF(S535 = "Established",1,0)</f>
        <v>0</v>
      </c>
      <c r="W535">
        <f>IF(S535 = "Elites",1,0)</f>
        <v>0</v>
      </c>
      <c r="X535" t="s">
        <v>611</v>
      </c>
      <c r="Y535" t="str">
        <f>IF(X535="","-",TRIM(LEFT(X535,FIND(",",X535&amp;",")-1)))</f>
        <v>Denver</v>
      </c>
      <c r="Z535" t="s">
        <v>905</v>
      </c>
      <c r="AA535" t="s">
        <v>6</v>
      </c>
    </row>
    <row r="536" spans="1:27" ht="14.4" x14ac:dyDescent="0.3">
      <c r="A536">
        <v>534</v>
      </c>
      <c r="B536" t="s">
        <v>14022</v>
      </c>
      <c r="C536" t="s">
        <v>14023</v>
      </c>
      <c r="D536" t="s">
        <v>14024</v>
      </c>
      <c r="E536" t="s">
        <v>1246</v>
      </c>
      <c r="F536" s="5">
        <f>_xlfn.TEXTBEFORE(E536, " ") * 1000000</f>
        <v>2900000</v>
      </c>
      <c r="G536">
        <v>817.2645</v>
      </c>
      <c r="H536" t="s">
        <v>779</v>
      </c>
      <c r="I536">
        <v>20</v>
      </c>
      <c r="J536">
        <f>IF(I536="",0,I536)</f>
        <v>20</v>
      </c>
      <c r="K536">
        <v>46</v>
      </c>
      <c r="L536">
        <f>I536-K536</f>
        <v>-26</v>
      </c>
      <c r="M536" t="str">
        <f>IF(I536&lt;100,"small",IF(I536&lt;500,"medium","large"))</f>
        <v>small</v>
      </c>
      <c r="N536">
        <f>IF(M536="small",1,0)</f>
        <v>1</v>
      </c>
      <c r="O536">
        <f>IF(N536="medium",1,0)</f>
        <v>0</v>
      </c>
      <c r="P536">
        <f>IF(O536="large",1,0)</f>
        <v>0</v>
      </c>
      <c r="Q536">
        <v>2012</v>
      </c>
      <c r="R536">
        <v>2</v>
      </c>
      <c r="S536" t="str">
        <f>IF(R536=1, "First-time", IF(R536&lt;=3, "Rising Star", IF(R536&lt;10, "Established", "Elites")))</f>
        <v>Rising Star</v>
      </c>
      <c r="T536">
        <f>IF(S536 = "First-time",1,0)</f>
        <v>0</v>
      </c>
      <c r="U536">
        <f>IF(S536 = "Rising Star",1,0)</f>
        <v>1</v>
      </c>
      <c r="V536">
        <f>IF(S536 = "Established",1,0)</f>
        <v>0</v>
      </c>
      <c r="W536">
        <f>IF(S536 = "Elites",1,0)</f>
        <v>0</v>
      </c>
      <c r="X536" t="s">
        <v>3010</v>
      </c>
      <c r="Y536" t="str">
        <f>IF(X536="","-",TRIM(LEFT(X536,FIND(",",X536&amp;",")-1)))</f>
        <v>San Jose</v>
      </c>
      <c r="Z536" t="s">
        <v>3010</v>
      </c>
      <c r="AA536" t="s">
        <v>5</v>
      </c>
    </row>
    <row r="537" spans="1:27" ht="14.4" x14ac:dyDescent="0.3">
      <c r="A537">
        <v>535</v>
      </c>
      <c r="B537" t="s">
        <v>15198</v>
      </c>
      <c r="C537" t="s">
        <v>15199</v>
      </c>
      <c r="D537" t="s">
        <v>15200</v>
      </c>
      <c r="E537" t="s">
        <v>2390</v>
      </c>
      <c r="F537" s="5">
        <f>_xlfn.TEXTBEFORE(E537, " ") * 1000000</f>
        <v>7900000</v>
      </c>
      <c r="G537">
        <v>816.74850000000004</v>
      </c>
      <c r="H537" t="s">
        <v>174</v>
      </c>
      <c r="I537">
        <v>25</v>
      </c>
      <c r="J537">
        <f>IF(I537="",0,I537)</f>
        <v>25</v>
      </c>
      <c r="K537">
        <v>5</v>
      </c>
      <c r="L537">
        <f>I537-K537</f>
        <v>20</v>
      </c>
      <c r="M537" t="str">
        <f>IF(I537&lt;100,"small",IF(I537&lt;500,"medium","large"))</f>
        <v>small</v>
      </c>
      <c r="N537">
        <f>IF(M537="small",1,0)</f>
        <v>1</v>
      </c>
      <c r="O537">
        <f>IF(N537="medium",1,0)</f>
        <v>0</v>
      </c>
      <c r="P537">
        <f>IF(O537="large",1,0)</f>
        <v>0</v>
      </c>
      <c r="Q537">
        <v>2013</v>
      </c>
      <c r="R537">
        <v>2</v>
      </c>
      <c r="S537" t="str">
        <f>IF(R537=1, "First-time", IF(R537&lt;=3, "Rising Star", IF(R537&lt;10, "Established", "Elites")))</f>
        <v>Rising Star</v>
      </c>
      <c r="T537">
        <f>IF(S537 = "First-time",1,0)</f>
        <v>0</v>
      </c>
      <c r="U537">
        <f>IF(S537 = "Rising Star",1,0)</f>
        <v>1</v>
      </c>
      <c r="V537">
        <f>IF(S537 = "Established",1,0)</f>
        <v>0</v>
      </c>
      <c r="W537">
        <f>IF(S537 = "Elites",1,0)</f>
        <v>0</v>
      </c>
      <c r="X537" t="s">
        <v>242</v>
      </c>
      <c r="Y537" t="str">
        <f>IF(X537="","-",TRIM(LEFT(X537,FIND(",",X537&amp;",")-1)))</f>
        <v>Atlanta</v>
      </c>
      <c r="Z537" t="s">
        <v>242</v>
      </c>
      <c r="AA537" t="s">
        <v>11</v>
      </c>
    </row>
    <row r="538" spans="1:27" ht="14.4" x14ac:dyDescent="0.3">
      <c r="A538">
        <v>536</v>
      </c>
      <c r="B538" t="s">
        <v>14649</v>
      </c>
      <c r="C538" t="s">
        <v>14650</v>
      </c>
      <c r="D538" t="s">
        <v>14651</v>
      </c>
      <c r="E538" t="s">
        <v>14652</v>
      </c>
      <c r="F538" s="5">
        <f>_xlfn.TEXTBEFORE(E538, " ") * 1000000</f>
        <v>53500000</v>
      </c>
      <c r="G538">
        <v>816.45439999999996</v>
      </c>
      <c r="H538" t="s">
        <v>85</v>
      </c>
      <c r="I538">
        <v>33</v>
      </c>
      <c r="J538">
        <f>IF(I538="",0,I538)</f>
        <v>33</v>
      </c>
      <c r="K538">
        <v>9</v>
      </c>
      <c r="L538">
        <f>I538-K538</f>
        <v>24</v>
      </c>
      <c r="M538" t="str">
        <f>IF(I538&lt;100,"small",IF(I538&lt;500,"medium","large"))</f>
        <v>small</v>
      </c>
      <c r="N538">
        <f>IF(M538="small",1,0)</f>
        <v>1</v>
      </c>
      <c r="O538">
        <f>IF(N538="medium",1,0)</f>
        <v>0</v>
      </c>
      <c r="P538">
        <f>IF(O538="large",1,0)</f>
        <v>0</v>
      </c>
      <c r="Q538">
        <v>2013</v>
      </c>
      <c r="R538">
        <v>2</v>
      </c>
      <c r="S538" t="str">
        <f>IF(R538=1, "First-time", IF(R538&lt;=3, "Rising Star", IF(R538&lt;10, "Established", "Elites")))</f>
        <v>Rising Star</v>
      </c>
      <c r="T538">
        <f>IF(S538 = "First-time",1,0)</f>
        <v>0</v>
      </c>
      <c r="U538">
        <f>IF(S538 = "Rising Star",1,0)</f>
        <v>1</v>
      </c>
      <c r="V538">
        <f>IF(S538 = "Established",1,0)</f>
        <v>0</v>
      </c>
      <c r="W538">
        <f>IF(S538 = "Elites",1,0)</f>
        <v>0</v>
      </c>
      <c r="X538" t="s">
        <v>332</v>
      </c>
      <c r="Y538" t="str">
        <f>IF(X538="","-",TRIM(LEFT(X538,FIND(",",X538&amp;",")-1)))</f>
        <v>Columbus</v>
      </c>
      <c r="Z538" t="s">
        <v>2175</v>
      </c>
      <c r="AA538" t="s">
        <v>36</v>
      </c>
    </row>
    <row r="539" spans="1:27" ht="14.4" x14ac:dyDescent="0.3">
      <c r="A539">
        <v>537</v>
      </c>
      <c r="B539" t="s">
        <v>15481</v>
      </c>
      <c r="C539" t="s">
        <v>15482</v>
      </c>
      <c r="D539" t="s">
        <v>15483</v>
      </c>
      <c r="E539" t="s">
        <v>397</v>
      </c>
      <c r="F539" s="5">
        <f>_xlfn.TEXTBEFORE(E539, " ") * 1000000</f>
        <v>13600000</v>
      </c>
      <c r="G539">
        <v>816.39229999999998</v>
      </c>
      <c r="H539" t="s">
        <v>153</v>
      </c>
      <c r="I539">
        <v>39</v>
      </c>
      <c r="J539">
        <f>IF(I539="",0,I539)</f>
        <v>39</v>
      </c>
      <c r="K539">
        <v>11</v>
      </c>
      <c r="L539">
        <f>I539-K539</f>
        <v>28</v>
      </c>
      <c r="M539" t="str">
        <f>IF(I539&lt;100,"small",IF(I539&lt;500,"medium","large"))</f>
        <v>small</v>
      </c>
      <c r="N539">
        <f>IF(M539="small",1,0)</f>
        <v>1</v>
      </c>
      <c r="O539">
        <f>IF(N539="medium",1,0)</f>
        <v>0</v>
      </c>
      <c r="P539">
        <f>IF(O539="large",1,0)</f>
        <v>0</v>
      </c>
      <c r="Q539">
        <v>2013</v>
      </c>
      <c r="R539">
        <v>1</v>
      </c>
      <c r="S539" t="str">
        <f>IF(R539=1, "First-time", IF(R539&lt;=3, "Rising Star", IF(R539&lt;10, "Established", "Elites")))</f>
        <v>First-time</v>
      </c>
      <c r="T539">
        <f>IF(S539 = "First-time",1,0)</f>
        <v>1</v>
      </c>
      <c r="U539">
        <f>IF(S539 = "Rising Star",1,0)</f>
        <v>0</v>
      </c>
      <c r="V539">
        <f>IF(S539 = "Established",1,0)</f>
        <v>0</v>
      </c>
      <c r="W539">
        <f>IF(S539 = "Elites",1,0)</f>
        <v>0</v>
      </c>
      <c r="X539" t="s">
        <v>342</v>
      </c>
      <c r="Y539" t="str">
        <f>IF(X539="","-",TRIM(LEFT(X539,FIND(",",X539&amp;",")-1)))</f>
        <v>San Diego</v>
      </c>
      <c r="Z539" t="s">
        <v>5923</v>
      </c>
      <c r="AA539" t="s">
        <v>5</v>
      </c>
    </row>
    <row r="540" spans="1:27" ht="14.4" x14ac:dyDescent="0.3">
      <c r="A540">
        <v>538</v>
      </c>
      <c r="B540" t="s">
        <v>16612</v>
      </c>
      <c r="C540" t="s">
        <v>16613</v>
      </c>
      <c r="D540" t="s">
        <v>16614</v>
      </c>
      <c r="E540" t="s">
        <v>3774</v>
      </c>
      <c r="F540" s="5">
        <f>_xlfn.TEXTBEFORE(E540, " ") * 1000000</f>
        <v>19000000</v>
      </c>
      <c r="G540">
        <v>815.70219999999995</v>
      </c>
      <c r="H540" t="s">
        <v>751</v>
      </c>
      <c r="I540">
        <v>210</v>
      </c>
      <c r="J540">
        <f>IF(I540="",0,I540)</f>
        <v>210</v>
      </c>
      <c r="K540">
        <v>20</v>
      </c>
      <c r="L540">
        <f>I540-K540</f>
        <v>190</v>
      </c>
      <c r="M540" t="str">
        <f>IF(I540&lt;100,"small",IF(I540&lt;500,"medium","large"))</f>
        <v>medium</v>
      </c>
      <c r="N540">
        <f>IF(M540="small",1,0)</f>
        <v>0</v>
      </c>
      <c r="O540">
        <f>IF(N540="medium",1,0)</f>
        <v>0</v>
      </c>
      <c r="P540">
        <f>IF(O540="large",1,0)</f>
        <v>0</v>
      </c>
      <c r="Q540">
        <v>2014</v>
      </c>
      <c r="R540">
        <v>1</v>
      </c>
      <c r="S540" t="str">
        <f>IF(R540=1, "First-time", IF(R540&lt;=3, "Rising Star", IF(R540&lt;10, "Established", "Elites")))</f>
        <v>First-time</v>
      </c>
      <c r="T540">
        <f>IF(S540 = "First-time",1,0)</f>
        <v>1</v>
      </c>
      <c r="U540">
        <f>IF(S540 = "Rising Star",1,0)</f>
        <v>0</v>
      </c>
      <c r="V540">
        <f>IF(S540 = "Established",1,0)</f>
        <v>0</v>
      </c>
      <c r="W540">
        <f>IF(S540 = "Elites",1,0)</f>
        <v>0</v>
      </c>
      <c r="X540" t="s">
        <v>242</v>
      </c>
      <c r="Y540" t="str">
        <f>IF(X540="","-",TRIM(LEFT(X540,FIND(",",X540&amp;",")-1)))</f>
        <v>Atlanta</v>
      </c>
      <c r="Z540" t="s">
        <v>242</v>
      </c>
      <c r="AA540" t="s">
        <v>11</v>
      </c>
    </row>
    <row r="541" spans="1:27" ht="14.4" x14ac:dyDescent="0.3">
      <c r="A541">
        <v>539</v>
      </c>
      <c r="B541" t="s">
        <v>16243</v>
      </c>
      <c r="C541" t="s">
        <v>16244</v>
      </c>
      <c r="D541" t="s">
        <v>16245</v>
      </c>
      <c r="E541" t="s">
        <v>2898</v>
      </c>
      <c r="F541" s="5">
        <f>_xlfn.TEXTBEFORE(E541, " ") * 1000000</f>
        <v>4700000</v>
      </c>
      <c r="G541">
        <v>815.15150000000006</v>
      </c>
      <c r="H541" t="s">
        <v>472</v>
      </c>
      <c r="I541">
        <v>13</v>
      </c>
      <c r="J541">
        <f>IF(I541="",0,I541)</f>
        <v>13</v>
      </c>
      <c r="K541">
        <v>3</v>
      </c>
      <c r="L541">
        <f>I541-K541</f>
        <v>10</v>
      </c>
      <c r="M541" t="str">
        <f>IF(I541&lt;100,"small",IF(I541&lt;500,"medium","large"))</f>
        <v>small</v>
      </c>
      <c r="N541">
        <f>IF(M541="small",1,0)</f>
        <v>1</v>
      </c>
      <c r="O541">
        <f>IF(N541="medium",1,0)</f>
        <v>0</v>
      </c>
      <c r="P541">
        <f>IF(O541="large",1,0)</f>
        <v>0</v>
      </c>
      <c r="Q541">
        <v>2014</v>
      </c>
      <c r="R541">
        <v>1</v>
      </c>
      <c r="S541" t="str">
        <f>IF(R541=1, "First-time", IF(R541&lt;=3, "Rising Star", IF(R541&lt;10, "Established", "Elites")))</f>
        <v>First-time</v>
      </c>
      <c r="T541">
        <f>IF(S541 = "First-time",1,0)</f>
        <v>1</v>
      </c>
      <c r="U541">
        <f>IF(S541 = "Rising Star",1,0)</f>
        <v>0</v>
      </c>
      <c r="V541">
        <f>IF(S541 = "Established",1,0)</f>
        <v>0</v>
      </c>
      <c r="W541">
        <f>IF(S541 = "Elites",1,0)</f>
        <v>0</v>
      </c>
      <c r="X541" t="s">
        <v>202</v>
      </c>
      <c r="Y541" t="str">
        <f>IF(X541="","-",TRIM(LEFT(X541,FIND(",",X541&amp;",")-1)))</f>
        <v>Las Vegas</v>
      </c>
      <c r="Z541" t="s">
        <v>6272</v>
      </c>
      <c r="AA541" t="s">
        <v>34</v>
      </c>
    </row>
    <row r="542" spans="1:27" ht="14.4" x14ac:dyDescent="0.3">
      <c r="A542">
        <v>540</v>
      </c>
      <c r="B542" t="s">
        <v>10795</v>
      </c>
      <c r="C542" t="s">
        <v>10796</v>
      </c>
      <c r="D542" t="s">
        <v>10797</v>
      </c>
      <c r="E542" t="s">
        <v>1267</v>
      </c>
      <c r="F542" s="5">
        <f>_xlfn.TEXTBEFORE(E542, " ") * 1000000</f>
        <v>2400000</v>
      </c>
      <c r="G542">
        <v>814.31399999999996</v>
      </c>
      <c r="H542" t="s">
        <v>85</v>
      </c>
      <c r="I542">
        <v>18</v>
      </c>
      <c r="J542">
        <f>IF(I542="",0,I542)</f>
        <v>18</v>
      </c>
      <c r="K542">
        <v>7</v>
      </c>
      <c r="L542">
        <f>I542-K542</f>
        <v>11</v>
      </c>
      <c r="M542" t="str">
        <f>IF(I542&lt;100,"small",IF(I542&lt;500,"medium","large"))</f>
        <v>small</v>
      </c>
      <c r="N542">
        <f>IF(M542="small",1,0)</f>
        <v>1</v>
      </c>
      <c r="O542">
        <f>IF(N542="medium",1,0)</f>
        <v>0</v>
      </c>
      <c r="P542">
        <f>IF(O542="large",1,0)</f>
        <v>0</v>
      </c>
      <c r="Q542">
        <v>2010</v>
      </c>
      <c r="R542">
        <v>1</v>
      </c>
      <c r="S542" t="str">
        <f>IF(R542=1, "First-time", IF(R542&lt;=3, "Rising Star", IF(R542&lt;10, "Established", "Elites")))</f>
        <v>First-time</v>
      </c>
      <c r="T542">
        <f>IF(S542 = "First-time",1,0)</f>
        <v>1</v>
      </c>
      <c r="U542">
        <f>IF(S542 = "Rising Star",1,0)</f>
        <v>0</v>
      </c>
      <c r="V542">
        <f>IF(S542 = "Established",1,0)</f>
        <v>0</v>
      </c>
      <c r="W542">
        <f>IF(S542 = "Elites",1,0)</f>
        <v>0</v>
      </c>
      <c r="X542" t="s">
        <v>99</v>
      </c>
      <c r="Y542" t="str">
        <f>IF(X542="","-",TRIM(LEFT(X542,FIND(",",X542&amp;",")-1)))</f>
        <v>-</v>
      </c>
      <c r="Z542" t="s">
        <v>858</v>
      </c>
      <c r="AA542" t="s">
        <v>38</v>
      </c>
    </row>
    <row r="543" spans="1:27" ht="14.4" x14ac:dyDescent="0.3">
      <c r="A543">
        <v>541</v>
      </c>
      <c r="B543" t="s">
        <v>9853</v>
      </c>
      <c r="C543" t="s">
        <v>9854</v>
      </c>
      <c r="D543" t="s">
        <v>9855</v>
      </c>
      <c r="E543" t="s">
        <v>3035</v>
      </c>
      <c r="F543" s="5">
        <f>_xlfn.TEXTBEFORE(E543, " ") * 1000000</f>
        <v>8100000</v>
      </c>
      <c r="G543">
        <v>813.06470000000002</v>
      </c>
      <c r="H543" t="s">
        <v>751</v>
      </c>
      <c r="I543">
        <v>13</v>
      </c>
      <c r="J543">
        <f>IF(I543="",0,I543)</f>
        <v>13</v>
      </c>
      <c r="K543">
        <v>5</v>
      </c>
      <c r="L543">
        <f>I543-K543</f>
        <v>8</v>
      </c>
      <c r="M543" t="str">
        <f>IF(I543&lt;100,"small",IF(I543&lt;500,"medium","large"))</f>
        <v>small</v>
      </c>
      <c r="N543">
        <f>IF(M543="small",1,0)</f>
        <v>1</v>
      </c>
      <c r="O543">
        <f>IF(N543="medium",1,0)</f>
        <v>0</v>
      </c>
      <c r="P543">
        <f>IF(O543="large",1,0)</f>
        <v>0</v>
      </c>
      <c r="Q543">
        <v>2009</v>
      </c>
      <c r="R543">
        <v>2</v>
      </c>
      <c r="S543" t="str">
        <f>IF(R543=1, "First-time", IF(R543&lt;=3, "Rising Star", IF(R543&lt;10, "Established", "Elites")))</f>
        <v>Rising Star</v>
      </c>
      <c r="T543">
        <f>IF(S543 = "First-time",1,0)</f>
        <v>0</v>
      </c>
      <c r="U543">
        <f>IF(S543 = "Rising Star",1,0)</f>
        <v>1</v>
      </c>
      <c r="V543">
        <f>IF(S543 = "Established",1,0)</f>
        <v>0</v>
      </c>
      <c r="W543">
        <f>IF(S543 = "Elites",1,0)</f>
        <v>0</v>
      </c>
      <c r="X543" t="s">
        <v>99</v>
      </c>
      <c r="Y543" t="str">
        <f>IF(X543="","-",TRIM(LEFT(X543,FIND(",",X543&amp;",")-1)))</f>
        <v>-</v>
      </c>
      <c r="Z543" t="s">
        <v>9856</v>
      </c>
      <c r="AA543" t="s">
        <v>23</v>
      </c>
    </row>
    <row r="544" spans="1:27" ht="14.4" x14ac:dyDescent="0.3">
      <c r="A544">
        <v>542</v>
      </c>
      <c r="B544" t="s">
        <v>17471</v>
      </c>
      <c r="C544" t="s">
        <v>17472</v>
      </c>
      <c r="D544" t="s">
        <v>17473</v>
      </c>
      <c r="E544" t="s">
        <v>392</v>
      </c>
      <c r="F544" s="5">
        <f>_xlfn.TEXTBEFORE(E544, " ") * 1000000</f>
        <v>2000000</v>
      </c>
      <c r="G544">
        <v>812.00609999999995</v>
      </c>
      <c r="H544" t="s">
        <v>803</v>
      </c>
      <c r="I544">
        <v>15</v>
      </c>
      <c r="J544">
        <f>IF(I544="",0,I544)</f>
        <v>15</v>
      </c>
      <c r="K544">
        <v>1</v>
      </c>
      <c r="L544">
        <f>I544-K544</f>
        <v>14</v>
      </c>
      <c r="M544" t="str">
        <f>IF(I544&lt;100,"small",IF(I544&lt;500,"medium","large"))</f>
        <v>small</v>
      </c>
      <c r="N544">
        <f>IF(M544="small",1,0)</f>
        <v>1</v>
      </c>
      <c r="O544">
        <f>IF(N544="medium",1,0)</f>
        <v>0</v>
      </c>
      <c r="P544">
        <f>IF(O544="large",1,0)</f>
        <v>0</v>
      </c>
      <c r="Q544">
        <v>2015</v>
      </c>
      <c r="R544">
        <v>1</v>
      </c>
      <c r="S544" t="str">
        <f>IF(R544=1, "First-time", IF(R544&lt;=3, "Rising Star", IF(R544&lt;10, "Established", "Elites")))</f>
        <v>First-time</v>
      </c>
      <c r="T544">
        <f>IF(S544 = "First-time",1,0)</f>
        <v>1</v>
      </c>
      <c r="U544">
        <f>IF(S544 = "Rising Star",1,0)</f>
        <v>0</v>
      </c>
      <c r="V544">
        <f>IF(S544 = "Established",1,0)</f>
        <v>0</v>
      </c>
      <c r="W544">
        <f>IF(S544 = "Elites",1,0)</f>
        <v>0</v>
      </c>
      <c r="X544" t="s">
        <v>168</v>
      </c>
      <c r="Y544" t="str">
        <f>IF(X544="","-",TRIM(LEFT(X544,FIND(",",X544&amp;",")-1)))</f>
        <v>Kansas City</v>
      </c>
      <c r="Z544" t="s">
        <v>169</v>
      </c>
      <c r="AA544" t="s">
        <v>25</v>
      </c>
    </row>
    <row r="545" spans="1:27" ht="14.4" x14ac:dyDescent="0.3">
      <c r="A545">
        <v>543</v>
      </c>
      <c r="B545" t="s">
        <v>15900</v>
      </c>
      <c r="C545" t="s">
        <v>15901</v>
      </c>
      <c r="D545" t="s">
        <v>15902</v>
      </c>
      <c r="E545" t="s">
        <v>15903</v>
      </c>
      <c r="F545" s="5">
        <f>_xlfn.TEXTBEFORE(E545, " ") * 1000000</f>
        <v>171800000</v>
      </c>
      <c r="G545">
        <v>810.92930000000001</v>
      </c>
      <c r="H545" t="s">
        <v>167</v>
      </c>
      <c r="I545">
        <v>500</v>
      </c>
      <c r="J545">
        <f>IF(I545="",0,I545)</f>
        <v>500</v>
      </c>
      <c r="K545">
        <v>35</v>
      </c>
      <c r="L545">
        <f>I545-K545</f>
        <v>465</v>
      </c>
      <c r="M545" t="str">
        <f>IF(I545&lt;100,"small",IF(I545&lt;500,"medium","large"))</f>
        <v>large</v>
      </c>
      <c r="N545">
        <f>IF(M545="small",1,0)</f>
        <v>0</v>
      </c>
      <c r="O545">
        <f>IF(N545="medium",1,0)</f>
        <v>0</v>
      </c>
      <c r="P545">
        <f>IF(O545="large",1,0)</f>
        <v>0</v>
      </c>
      <c r="Q545">
        <v>2014</v>
      </c>
      <c r="R545">
        <v>2</v>
      </c>
      <c r="S545" t="str">
        <f>IF(R545=1, "First-time", IF(R545&lt;=3, "Rising Star", IF(R545&lt;10, "Established", "Elites")))</f>
        <v>Rising Star</v>
      </c>
      <c r="T545">
        <f>IF(S545 = "First-time",1,0)</f>
        <v>0</v>
      </c>
      <c r="U545">
        <f>IF(S545 = "Rising Star",1,0)</f>
        <v>1</v>
      </c>
      <c r="V545">
        <f>IF(S545 = "Established",1,0)</f>
        <v>0</v>
      </c>
      <c r="W545">
        <f>IF(S545 = "Elites",1,0)</f>
        <v>0</v>
      </c>
      <c r="X545" t="s">
        <v>232</v>
      </c>
      <c r="Y545" t="str">
        <f>IF(X545="","-",TRIM(LEFT(X545,FIND(",",X545&amp;",")-1)))</f>
        <v>Houston</v>
      </c>
      <c r="Z545" t="s">
        <v>232</v>
      </c>
      <c r="AA545" t="s">
        <v>45</v>
      </c>
    </row>
    <row r="546" spans="1:27" ht="14.4" x14ac:dyDescent="0.3">
      <c r="A546">
        <v>544</v>
      </c>
      <c r="B546" t="s">
        <v>9653</v>
      </c>
      <c r="C546" t="s">
        <v>9654</v>
      </c>
      <c r="D546" t="s">
        <v>9655</v>
      </c>
      <c r="E546" t="s">
        <v>977</v>
      </c>
      <c r="F546" s="5">
        <f>_xlfn.TEXTBEFORE(E546, " ") * 1000000</f>
        <v>31600000</v>
      </c>
      <c r="G546">
        <v>810.5992</v>
      </c>
      <c r="H546" t="s">
        <v>174</v>
      </c>
      <c r="I546">
        <v>23</v>
      </c>
      <c r="J546">
        <f>IF(I546="",0,I546)</f>
        <v>23</v>
      </c>
      <c r="K546">
        <v>8</v>
      </c>
      <c r="L546">
        <f>I546-K546</f>
        <v>15</v>
      </c>
      <c r="M546" t="str">
        <f>IF(I546&lt;100,"small",IF(I546&lt;500,"medium","large"))</f>
        <v>small</v>
      </c>
      <c r="N546">
        <f>IF(M546="small",1,0)</f>
        <v>1</v>
      </c>
      <c r="O546">
        <f>IF(N546="medium",1,0)</f>
        <v>0</v>
      </c>
      <c r="P546">
        <f>IF(O546="large",1,0)</f>
        <v>0</v>
      </c>
      <c r="Q546">
        <v>2009</v>
      </c>
      <c r="R546">
        <v>6</v>
      </c>
      <c r="S546" t="str">
        <f>IF(R546=1, "First-time", IF(R546&lt;=3, "Rising Star", IF(R546&lt;10, "Established", "Elites")))</f>
        <v>Established</v>
      </c>
      <c r="T546">
        <f>IF(S546 = "First-time",1,0)</f>
        <v>0</v>
      </c>
      <c r="U546">
        <f>IF(S546 = "Rising Star",1,0)</f>
        <v>0</v>
      </c>
      <c r="V546">
        <f>IF(S546 = "Established",1,0)</f>
        <v>1</v>
      </c>
      <c r="W546">
        <f>IF(S546 = "Elites",1,0)</f>
        <v>0</v>
      </c>
      <c r="X546" t="s">
        <v>86</v>
      </c>
      <c r="Y546" t="str">
        <f>IF(X546="","-",TRIM(LEFT(X546,FIND(",",X546&amp;",")-1)))</f>
        <v>New York City</v>
      </c>
      <c r="Z546" t="s">
        <v>543</v>
      </c>
      <c r="AA546" t="s">
        <v>35</v>
      </c>
    </row>
    <row r="547" spans="1:27" ht="14.4" x14ac:dyDescent="0.3">
      <c r="A547">
        <v>545</v>
      </c>
      <c r="B547" t="s">
        <v>13193</v>
      </c>
      <c r="C547" t="s">
        <v>13194</v>
      </c>
      <c r="D547" t="s">
        <v>13195</v>
      </c>
      <c r="E547" t="s">
        <v>3689</v>
      </c>
      <c r="F547" s="5">
        <f>_xlfn.TEXTBEFORE(E547, " ") * 1000000</f>
        <v>8199999.9999999991</v>
      </c>
      <c r="G547">
        <v>810.34349999999995</v>
      </c>
      <c r="H547" t="s">
        <v>779</v>
      </c>
      <c r="I547">
        <v>46</v>
      </c>
      <c r="J547">
        <f>IF(I547="",0,I547)</f>
        <v>46</v>
      </c>
      <c r="K547">
        <v>8</v>
      </c>
      <c r="L547">
        <f>I547-K547</f>
        <v>38</v>
      </c>
      <c r="M547" t="str">
        <f>IF(I547&lt;100,"small",IF(I547&lt;500,"medium","large"))</f>
        <v>small</v>
      </c>
      <c r="N547">
        <f>IF(M547="small",1,0)</f>
        <v>1</v>
      </c>
      <c r="O547">
        <f>IF(N547="medium",1,0)</f>
        <v>0</v>
      </c>
      <c r="P547">
        <f>IF(O547="large",1,0)</f>
        <v>0</v>
      </c>
      <c r="Q547">
        <v>2012</v>
      </c>
      <c r="R547">
        <v>2</v>
      </c>
      <c r="S547" t="str">
        <f>IF(R547=1, "First-time", IF(R547&lt;=3, "Rising Star", IF(R547&lt;10, "Established", "Elites")))</f>
        <v>Rising Star</v>
      </c>
      <c r="T547">
        <f>IF(S547 = "First-time",1,0)</f>
        <v>0</v>
      </c>
      <c r="U547">
        <f>IF(S547 = "Rising Star",1,0)</f>
        <v>1</v>
      </c>
      <c r="V547">
        <f>IF(S547 = "Established",1,0)</f>
        <v>0</v>
      </c>
      <c r="W547">
        <f>IF(S547 = "Elites",1,0)</f>
        <v>0</v>
      </c>
      <c r="X547" t="s">
        <v>1247</v>
      </c>
      <c r="Y547" t="str">
        <f>IF(X547="","-",TRIM(LEFT(X547,FIND(",",X547&amp;",")-1)))</f>
        <v>Lancaster</v>
      </c>
      <c r="Z547" t="s">
        <v>1248</v>
      </c>
      <c r="AA547" t="s">
        <v>39</v>
      </c>
    </row>
    <row r="548" spans="1:27" ht="14.4" x14ac:dyDescent="0.3">
      <c r="A548">
        <v>546</v>
      </c>
      <c r="B548" t="s">
        <v>16493</v>
      </c>
      <c r="C548" t="s">
        <v>16494</v>
      </c>
      <c r="D548" t="s">
        <v>16495</v>
      </c>
      <c r="E548" t="s">
        <v>490</v>
      </c>
      <c r="F548" s="5">
        <f>_xlfn.TEXTBEFORE(E548, " ") * 1000000</f>
        <v>7300000</v>
      </c>
      <c r="G548">
        <v>809.88969999999995</v>
      </c>
      <c r="H548" t="s">
        <v>1069</v>
      </c>
      <c r="I548">
        <v>10</v>
      </c>
      <c r="J548">
        <f>IF(I548="",0,I548)</f>
        <v>10</v>
      </c>
      <c r="K548">
        <v>3</v>
      </c>
      <c r="L548">
        <f>I548-K548</f>
        <v>7</v>
      </c>
      <c r="M548" t="str">
        <f>IF(I548&lt;100,"small",IF(I548&lt;500,"medium","large"))</f>
        <v>small</v>
      </c>
      <c r="N548">
        <f>IF(M548="small",1,0)</f>
        <v>1</v>
      </c>
      <c r="O548">
        <f>IF(N548="medium",1,0)</f>
        <v>0</v>
      </c>
      <c r="P548">
        <f>IF(O548="large",1,0)</f>
        <v>0</v>
      </c>
      <c r="Q548">
        <v>2014</v>
      </c>
      <c r="R548">
        <v>1</v>
      </c>
      <c r="S548" t="str">
        <f>IF(R548=1, "First-time", IF(R548&lt;=3, "Rising Star", IF(R548&lt;10, "Established", "Elites")))</f>
        <v>First-time</v>
      </c>
      <c r="T548">
        <f>IF(S548 = "First-time",1,0)</f>
        <v>1</v>
      </c>
      <c r="U548">
        <f>IF(S548 = "Rising Star",1,0)</f>
        <v>0</v>
      </c>
      <c r="V548">
        <f>IF(S548 = "Established",1,0)</f>
        <v>0</v>
      </c>
      <c r="W548">
        <f>IF(S548 = "Elites",1,0)</f>
        <v>0</v>
      </c>
      <c r="X548" t="s">
        <v>99</v>
      </c>
      <c r="Y548" t="str">
        <f>IF(X548="","-",TRIM(LEFT(X548,FIND(",",X548&amp;",")-1)))</f>
        <v>-</v>
      </c>
      <c r="Z548" t="s">
        <v>881</v>
      </c>
      <c r="AA548" t="s">
        <v>18</v>
      </c>
    </row>
    <row r="549" spans="1:27" ht="14.4" x14ac:dyDescent="0.3">
      <c r="A549">
        <v>547</v>
      </c>
      <c r="B549" t="s">
        <v>16164</v>
      </c>
      <c r="C549" t="s">
        <v>16165</v>
      </c>
      <c r="D549" t="s">
        <v>16166</v>
      </c>
      <c r="E549" t="s">
        <v>1933</v>
      </c>
      <c r="F549" s="5">
        <f>_xlfn.TEXTBEFORE(E549, " ") * 1000000</f>
        <v>6200000</v>
      </c>
      <c r="G549">
        <v>809.77949999999998</v>
      </c>
      <c r="H549" t="s">
        <v>153</v>
      </c>
      <c r="I549">
        <v>35</v>
      </c>
      <c r="J549">
        <f>IF(I549="",0,I549)</f>
        <v>35</v>
      </c>
      <c r="K549">
        <v>5</v>
      </c>
      <c r="L549">
        <f>I549-K549</f>
        <v>30</v>
      </c>
      <c r="M549" t="str">
        <f>IF(I549&lt;100,"small",IF(I549&lt;500,"medium","large"))</f>
        <v>small</v>
      </c>
      <c r="N549">
        <f>IF(M549="small",1,0)</f>
        <v>1</v>
      </c>
      <c r="O549">
        <f>IF(N549="medium",1,0)</f>
        <v>0</v>
      </c>
      <c r="P549">
        <f>IF(O549="large",1,0)</f>
        <v>0</v>
      </c>
      <c r="Q549">
        <v>2014</v>
      </c>
      <c r="R549">
        <v>1</v>
      </c>
      <c r="S549" t="str">
        <f>IF(R549=1, "First-time", IF(R549&lt;=3, "Rising Star", IF(R549&lt;10, "Established", "Elites")))</f>
        <v>First-time</v>
      </c>
      <c r="T549">
        <f>IF(S549 = "First-time",1,0)</f>
        <v>1</v>
      </c>
      <c r="U549">
        <f>IF(S549 = "Rising Star",1,0)</f>
        <v>0</v>
      </c>
      <c r="V549">
        <f>IF(S549 = "Established",1,0)</f>
        <v>0</v>
      </c>
      <c r="W549">
        <f>IF(S549 = "Elites",1,0)</f>
        <v>0</v>
      </c>
      <c r="X549" t="s">
        <v>99</v>
      </c>
      <c r="Y549" t="str">
        <f>IF(X549="","-",TRIM(LEFT(X549,FIND(",",X549&amp;",")-1)))</f>
        <v>-</v>
      </c>
      <c r="Z549" t="s">
        <v>360</v>
      </c>
      <c r="AA549" t="s">
        <v>35</v>
      </c>
    </row>
    <row r="550" spans="1:27" ht="14.4" x14ac:dyDescent="0.3">
      <c r="A550">
        <v>548</v>
      </c>
      <c r="B550" t="s">
        <v>10198</v>
      </c>
      <c r="C550" t="s">
        <v>10199</v>
      </c>
      <c r="D550" t="s">
        <v>10200</v>
      </c>
      <c r="E550" t="s">
        <v>179</v>
      </c>
      <c r="F550" s="5">
        <f>_xlfn.TEXTBEFORE(E550, " ") * 1000000</f>
        <v>10700000</v>
      </c>
      <c r="G550">
        <v>809.24149999999997</v>
      </c>
      <c r="H550" t="s">
        <v>751</v>
      </c>
      <c r="I550">
        <v>43</v>
      </c>
      <c r="J550">
        <f>IF(I550="",0,I550)</f>
        <v>43</v>
      </c>
      <c r="K550">
        <v>8</v>
      </c>
      <c r="L550">
        <f>I550-K550</f>
        <v>35</v>
      </c>
      <c r="M550" t="str">
        <f>IF(I550&lt;100,"small",IF(I550&lt;500,"medium","large"))</f>
        <v>small</v>
      </c>
      <c r="N550">
        <f>IF(M550="small",1,0)</f>
        <v>1</v>
      </c>
      <c r="O550">
        <f>IF(N550="medium",1,0)</f>
        <v>0</v>
      </c>
      <c r="P550">
        <f>IF(O550="large",1,0)</f>
        <v>0</v>
      </c>
      <c r="Q550">
        <v>2009</v>
      </c>
      <c r="R550">
        <v>2</v>
      </c>
      <c r="S550" t="str">
        <f>IF(R550=1, "First-time", IF(R550&lt;=3, "Rising Star", IF(R550&lt;10, "Established", "Elites")))</f>
        <v>Rising Star</v>
      </c>
      <c r="T550">
        <f>IF(S550 = "First-time",1,0)</f>
        <v>0</v>
      </c>
      <c r="U550">
        <f>IF(S550 = "Rising Star",1,0)</f>
        <v>1</v>
      </c>
      <c r="V550">
        <f>IF(S550 = "Established",1,0)</f>
        <v>0</v>
      </c>
      <c r="W550">
        <f>IF(S550 = "Elites",1,0)</f>
        <v>0</v>
      </c>
      <c r="X550" t="s">
        <v>427</v>
      </c>
      <c r="Y550" t="str">
        <f>IF(X550="","-",TRIM(LEFT(X550,FIND(",",X550&amp;",")-1)))</f>
        <v>Washington</v>
      </c>
      <c r="Z550" t="s">
        <v>2498</v>
      </c>
      <c r="AA550" t="s">
        <v>8</v>
      </c>
    </row>
    <row r="551" spans="1:27" ht="14.4" x14ac:dyDescent="0.3">
      <c r="A551">
        <v>549</v>
      </c>
      <c r="B551" t="s">
        <v>16708</v>
      </c>
      <c r="C551" t="s">
        <v>16709</v>
      </c>
      <c r="D551" t="s">
        <v>16710</v>
      </c>
      <c r="E551" t="s">
        <v>923</v>
      </c>
      <c r="F551" s="5">
        <f>_xlfn.TEXTBEFORE(E551, " ") * 1000000</f>
        <v>5500000</v>
      </c>
      <c r="G551">
        <v>808.52480000000003</v>
      </c>
      <c r="H551" t="s">
        <v>92</v>
      </c>
      <c r="I551">
        <v>28</v>
      </c>
      <c r="J551">
        <f>IF(I551="",0,I551)</f>
        <v>28</v>
      </c>
      <c r="K551">
        <v>6</v>
      </c>
      <c r="L551">
        <f>I551-K551</f>
        <v>22</v>
      </c>
      <c r="M551" t="str">
        <f>IF(I551&lt;100,"small",IF(I551&lt;500,"medium","large"))</f>
        <v>small</v>
      </c>
      <c r="N551">
        <f>IF(M551="small",1,0)</f>
        <v>1</v>
      </c>
      <c r="O551">
        <f>IF(N551="medium",1,0)</f>
        <v>0</v>
      </c>
      <c r="P551">
        <f>IF(O551="large",1,0)</f>
        <v>0</v>
      </c>
      <c r="Q551">
        <v>2014</v>
      </c>
      <c r="R551">
        <v>2</v>
      </c>
      <c r="S551" t="str">
        <f>IF(R551=1, "First-time", IF(R551&lt;=3, "Rising Star", IF(R551&lt;10, "Established", "Elites")))</f>
        <v>Rising Star</v>
      </c>
      <c r="T551">
        <f>IF(S551 = "First-time",1,0)</f>
        <v>0</v>
      </c>
      <c r="U551">
        <f>IF(S551 = "Rising Star",1,0)</f>
        <v>1</v>
      </c>
      <c r="V551">
        <f>IF(S551 = "Established",1,0)</f>
        <v>0</v>
      </c>
      <c r="W551">
        <f>IF(S551 = "Elites",1,0)</f>
        <v>0</v>
      </c>
      <c r="X551" t="s">
        <v>1206</v>
      </c>
      <c r="Y551" t="str">
        <f>IF(X551="","-",TRIM(LEFT(X551,FIND(",",X551&amp;",")-1)))</f>
        <v>Tampa</v>
      </c>
      <c r="Z551" t="s">
        <v>3650</v>
      </c>
      <c r="AA551" t="s">
        <v>10</v>
      </c>
    </row>
    <row r="552" spans="1:27" ht="14.4" x14ac:dyDescent="0.3">
      <c r="A552">
        <v>550</v>
      </c>
      <c r="B552" t="s">
        <v>14798</v>
      </c>
      <c r="C552" t="s">
        <v>14799</v>
      </c>
      <c r="D552" t="s">
        <v>14800</v>
      </c>
      <c r="E552" t="s">
        <v>1903</v>
      </c>
      <c r="F552" s="5">
        <f>_xlfn.TEXTBEFORE(E552, " ") * 1000000</f>
        <v>37600000</v>
      </c>
      <c r="G552">
        <v>808.48090000000002</v>
      </c>
      <c r="H552" t="s">
        <v>85</v>
      </c>
      <c r="I552">
        <v>316</v>
      </c>
      <c r="J552">
        <f>IF(I552="",0,I552)</f>
        <v>316</v>
      </c>
      <c r="K552">
        <v>233</v>
      </c>
      <c r="L552">
        <f>I552-K552</f>
        <v>83</v>
      </c>
      <c r="M552" t="str">
        <f>IF(I552&lt;100,"small",IF(I552&lt;500,"medium","large"))</f>
        <v>medium</v>
      </c>
      <c r="N552">
        <f>IF(M552="small",1,0)</f>
        <v>0</v>
      </c>
      <c r="O552">
        <f>IF(N552="medium",1,0)</f>
        <v>0</v>
      </c>
      <c r="P552">
        <f>IF(O552="large",1,0)</f>
        <v>0</v>
      </c>
      <c r="Q552">
        <v>2013</v>
      </c>
      <c r="R552">
        <v>2</v>
      </c>
      <c r="S552" t="str">
        <f>IF(R552=1, "First-time", IF(R552&lt;=3, "Rising Star", IF(R552&lt;10, "Established", "Elites")))</f>
        <v>Rising Star</v>
      </c>
      <c r="T552">
        <f>IF(S552 = "First-time",1,0)</f>
        <v>0</v>
      </c>
      <c r="U552">
        <f>IF(S552 = "Rising Star",1,0)</f>
        <v>1</v>
      </c>
      <c r="V552">
        <f>IF(S552 = "Established",1,0)</f>
        <v>0</v>
      </c>
      <c r="W552">
        <f>IF(S552 = "Elites",1,0)</f>
        <v>0</v>
      </c>
      <c r="X552" t="s">
        <v>202</v>
      </c>
      <c r="Y552" t="str">
        <f>IF(X552="","-",TRIM(LEFT(X552,FIND(",",X552&amp;",")-1)))</f>
        <v>Las Vegas</v>
      </c>
      <c r="Z552" t="s">
        <v>6272</v>
      </c>
      <c r="AA552" t="s">
        <v>34</v>
      </c>
    </row>
    <row r="553" spans="1:27" ht="14.4" x14ac:dyDescent="0.3">
      <c r="A553">
        <v>551</v>
      </c>
      <c r="B553" t="s">
        <v>16530</v>
      </c>
      <c r="C553" t="s">
        <v>16531</v>
      </c>
      <c r="D553" t="s">
        <v>16532</v>
      </c>
      <c r="E553" t="s">
        <v>128</v>
      </c>
      <c r="F553" s="5">
        <f>_xlfn.TEXTBEFORE(E553, " ") * 1000000</f>
        <v>7500000</v>
      </c>
      <c r="G553">
        <v>807.77409999999998</v>
      </c>
      <c r="H553" t="s">
        <v>118</v>
      </c>
      <c r="I553">
        <v>18</v>
      </c>
      <c r="J553">
        <f>IF(I553="",0,I553)</f>
        <v>18</v>
      </c>
      <c r="K553">
        <v>6</v>
      </c>
      <c r="L553">
        <f>I553-K553</f>
        <v>12</v>
      </c>
      <c r="M553" t="str">
        <f>IF(I553&lt;100,"small",IF(I553&lt;500,"medium","large"))</f>
        <v>small</v>
      </c>
      <c r="N553">
        <f>IF(M553="small",1,0)</f>
        <v>1</v>
      </c>
      <c r="O553">
        <f>IF(N553="medium",1,0)</f>
        <v>0</v>
      </c>
      <c r="P553">
        <f>IF(O553="large",1,0)</f>
        <v>0</v>
      </c>
      <c r="Q553">
        <v>2014</v>
      </c>
      <c r="R553">
        <v>1</v>
      </c>
      <c r="S553" t="str">
        <f>IF(R553=1, "First-time", IF(R553&lt;=3, "Rising Star", IF(R553&lt;10, "Established", "Elites")))</f>
        <v>First-time</v>
      </c>
      <c r="T553">
        <f>IF(S553 = "First-time",1,0)</f>
        <v>1</v>
      </c>
      <c r="U553">
        <f>IF(S553 = "Rising Star",1,0)</f>
        <v>0</v>
      </c>
      <c r="V553">
        <f>IF(S553 = "Established",1,0)</f>
        <v>0</v>
      </c>
      <c r="W553">
        <f>IF(S553 = "Elites",1,0)</f>
        <v>0</v>
      </c>
      <c r="X553" t="s">
        <v>271</v>
      </c>
      <c r="Y553" t="str">
        <f>IF(X553="","-",TRIM(LEFT(X553,FIND(",",X553&amp;",")-1)))</f>
        <v>Chicago</v>
      </c>
      <c r="Z553" t="s">
        <v>2221</v>
      </c>
      <c r="AA553" t="s">
        <v>15</v>
      </c>
    </row>
    <row r="554" spans="1:27" ht="14.4" x14ac:dyDescent="0.3">
      <c r="A554">
        <v>552</v>
      </c>
      <c r="B554" t="s">
        <v>12650</v>
      </c>
      <c r="C554" t="s">
        <v>12651</v>
      </c>
      <c r="D554" t="s">
        <v>12652</v>
      </c>
      <c r="E554" t="s">
        <v>84</v>
      </c>
      <c r="F554" s="5">
        <f>_xlfn.TEXTBEFORE(E554, " ") * 1000000</f>
        <v>11000000</v>
      </c>
      <c r="G554">
        <v>805.07410000000004</v>
      </c>
      <c r="H554" t="s">
        <v>779</v>
      </c>
      <c r="I554">
        <v>66</v>
      </c>
      <c r="J554">
        <f>IF(I554="",0,I554)</f>
        <v>66</v>
      </c>
      <c r="K554">
        <v>12</v>
      </c>
      <c r="L554">
        <f>I554-K554</f>
        <v>54</v>
      </c>
      <c r="M554" t="str">
        <f>IF(I554&lt;100,"small",IF(I554&lt;500,"medium","large"))</f>
        <v>small</v>
      </c>
      <c r="N554">
        <f>IF(M554="small",1,0)</f>
        <v>1</v>
      </c>
      <c r="O554">
        <f>IF(N554="medium",1,0)</f>
        <v>0</v>
      </c>
      <c r="P554">
        <f>IF(O554="large",1,0)</f>
        <v>0</v>
      </c>
      <c r="Q554">
        <v>2011</v>
      </c>
      <c r="R554">
        <v>2</v>
      </c>
      <c r="S554" t="str">
        <f>IF(R554=1, "First-time", IF(R554&lt;=3, "Rising Star", IF(R554&lt;10, "Established", "Elites")))</f>
        <v>Rising Star</v>
      </c>
      <c r="T554">
        <f>IF(S554 = "First-time",1,0)</f>
        <v>0</v>
      </c>
      <c r="U554">
        <f>IF(S554 = "Rising Star",1,0)</f>
        <v>1</v>
      </c>
      <c r="V554">
        <f>IF(S554 = "Established",1,0)</f>
        <v>0</v>
      </c>
      <c r="W554">
        <f>IF(S554 = "Elites",1,0)</f>
        <v>0</v>
      </c>
      <c r="X554" t="s">
        <v>1396</v>
      </c>
      <c r="Y554" t="str">
        <f>IF(X554="","-",TRIM(LEFT(X554,FIND(",",X554&amp;",")-1)))</f>
        <v>San Francisco</v>
      </c>
      <c r="Z554" t="s">
        <v>2175</v>
      </c>
      <c r="AA554" t="s">
        <v>5</v>
      </c>
    </row>
    <row r="555" spans="1:27" ht="14.4" x14ac:dyDescent="0.3">
      <c r="A555">
        <v>553</v>
      </c>
      <c r="B555" t="s">
        <v>16340</v>
      </c>
      <c r="C555" t="s">
        <v>16341</v>
      </c>
      <c r="D555" t="s">
        <v>16342</v>
      </c>
      <c r="E555" t="s">
        <v>1661</v>
      </c>
      <c r="F555" s="5">
        <f>_xlfn.TEXTBEFORE(E555, " ") * 1000000</f>
        <v>5300000</v>
      </c>
      <c r="G555">
        <v>803.9375</v>
      </c>
      <c r="H555" t="s">
        <v>129</v>
      </c>
      <c r="I555">
        <v>33</v>
      </c>
      <c r="J555">
        <f>IF(I555="",0,I555)</f>
        <v>33</v>
      </c>
      <c r="K555">
        <v>4</v>
      </c>
      <c r="L555">
        <f>I555-K555</f>
        <v>29</v>
      </c>
      <c r="M555" t="str">
        <f>IF(I555&lt;100,"small",IF(I555&lt;500,"medium","large"))</f>
        <v>small</v>
      </c>
      <c r="N555">
        <f>IF(M555="small",1,0)</f>
        <v>1</v>
      </c>
      <c r="O555">
        <f>IF(N555="medium",1,0)</f>
        <v>0</v>
      </c>
      <c r="P555">
        <f>IF(O555="large",1,0)</f>
        <v>0</v>
      </c>
      <c r="Q555">
        <v>2014</v>
      </c>
      <c r="R555">
        <v>2</v>
      </c>
      <c r="S555" t="str">
        <f>IF(R555=1, "First-time", IF(R555&lt;=3, "Rising Star", IF(R555&lt;10, "Established", "Elites")))</f>
        <v>Rising Star</v>
      </c>
      <c r="T555">
        <f>IF(S555 = "First-time",1,0)</f>
        <v>0</v>
      </c>
      <c r="U555">
        <f>IF(S555 = "Rising Star",1,0)</f>
        <v>1</v>
      </c>
      <c r="V555">
        <f>IF(S555 = "Established",1,0)</f>
        <v>0</v>
      </c>
      <c r="W555">
        <f>IF(S555 = "Elites",1,0)</f>
        <v>0</v>
      </c>
      <c r="X555" t="s">
        <v>99</v>
      </c>
      <c r="Y555" t="str">
        <f>IF(X555="","-",TRIM(LEFT(X555,FIND(",",X555&amp;",")-1)))</f>
        <v>-</v>
      </c>
      <c r="Z555" t="s">
        <v>2029</v>
      </c>
      <c r="AA555" t="s">
        <v>27</v>
      </c>
    </row>
    <row r="556" spans="1:27" ht="14.4" x14ac:dyDescent="0.3">
      <c r="A556">
        <v>554</v>
      </c>
      <c r="B556" t="s">
        <v>8528</v>
      </c>
      <c r="C556" t="s">
        <v>8529</v>
      </c>
      <c r="D556" t="s">
        <v>8530</v>
      </c>
      <c r="E556" t="s">
        <v>347</v>
      </c>
      <c r="F556" s="5">
        <f>_xlfn.TEXTBEFORE(E556, " ") * 1000000</f>
        <v>6000000</v>
      </c>
      <c r="G556">
        <v>801.44830000000002</v>
      </c>
      <c r="H556" t="s">
        <v>174</v>
      </c>
      <c r="I556">
        <v>9</v>
      </c>
      <c r="J556">
        <f>IF(I556="",0,I556)</f>
        <v>9</v>
      </c>
      <c r="K556">
        <v>2</v>
      </c>
      <c r="L556">
        <f>I556-K556</f>
        <v>7</v>
      </c>
      <c r="M556" t="str">
        <f>IF(I556&lt;100,"small",IF(I556&lt;500,"medium","large"))</f>
        <v>small</v>
      </c>
      <c r="N556">
        <f>IF(M556="small",1,0)</f>
        <v>1</v>
      </c>
      <c r="O556">
        <f>IF(N556="medium",1,0)</f>
        <v>0</v>
      </c>
      <c r="P556">
        <f>IF(O556="large",1,0)</f>
        <v>0</v>
      </c>
      <c r="Q556">
        <v>2008</v>
      </c>
      <c r="R556">
        <v>2</v>
      </c>
      <c r="S556" t="str">
        <f>IF(R556=1, "First-time", IF(R556&lt;=3, "Rising Star", IF(R556&lt;10, "Established", "Elites")))</f>
        <v>Rising Star</v>
      </c>
      <c r="T556">
        <f>IF(S556 = "First-time",1,0)</f>
        <v>0</v>
      </c>
      <c r="U556">
        <f>IF(S556 = "Rising Star",1,0)</f>
        <v>1</v>
      </c>
      <c r="V556">
        <f>IF(S556 = "Established",1,0)</f>
        <v>0</v>
      </c>
      <c r="W556">
        <f>IF(S556 = "Elites",1,0)</f>
        <v>0</v>
      </c>
      <c r="X556" t="s">
        <v>86</v>
      </c>
      <c r="Y556" t="str">
        <f>IF(X556="","-",TRIM(LEFT(X556,FIND(",",X556&amp;",")-1)))</f>
        <v>New York City</v>
      </c>
      <c r="Z556" t="s">
        <v>6876</v>
      </c>
      <c r="AA556" t="s">
        <v>35</v>
      </c>
    </row>
    <row r="557" spans="1:27" ht="14.4" x14ac:dyDescent="0.3">
      <c r="A557">
        <v>555</v>
      </c>
      <c r="B557" t="s">
        <v>16095</v>
      </c>
      <c r="C557" t="s">
        <v>16096</v>
      </c>
      <c r="D557" t="s">
        <v>16097</v>
      </c>
      <c r="E557" t="s">
        <v>179</v>
      </c>
      <c r="F557" s="5">
        <f>_xlfn.TEXTBEFORE(E557, " ") * 1000000</f>
        <v>10700000</v>
      </c>
      <c r="G557">
        <v>800.5729</v>
      </c>
      <c r="H557" t="s">
        <v>118</v>
      </c>
      <c r="I557">
        <v>9</v>
      </c>
      <c r="J557">
        <f>IF(I557="",0,I557)</f>
        <v>9</v>
      </c>
      <c r="K557">
        <v>2</v>
      </c>
      <c r="L557">
        <f>I557-K557</f>
        <v>7</v>
      </c>
      <c r="M557" t="str">
        <f>IF(I557&lt;100,"small",IF(I557&lt;500,"medium","large"))</f>
        <v>small</v>
      </c>
      <c r="N557">
        <f>IF(M557="small",1,0)</f>
        <v>1</v>
      </c>
      <c r="O557">
        <f>IF(N557="medium",1,0)</f>
        <v>0</v>
      </c>
      <c r="P557">
        <f>IF(O557="large",1,0)</f>
        <v>0</v>
      </c>
      <c r="Q557">
        <v>2014</v>
      </c>
      <c r="R557">
        <v>1</v>
      </c>
      <c r="S557" t="str">
        <f>IF(R557=1, "First-time", IF(R557&lt;=3, "Rising Star", IF(R557&lt;10, "Established", "Elites")))</f>
        <v>First-time</v>
      </c>
      <c r="T557">
        <f>IF(S557 = "First-time",1,0)</f>
        <v>1</v>
      </c>
      <c r="U557">
        <f>IF(S557 = "Rising Star",1,0)</f>
        <v>0</v>
      </c>
      <c r="V557">
        <f>IF(S557 = "Established",1,0)</f>
        <v>0</v>
      </c>
      <c r="W557">
        <f>IF(S557 = "Elites",1,0)</f>
        <v>0</v>
      </c>
      <c r="X557" t="s">
        <v>332</v>
      </c>
      <c r="Y557" t="str">
        <f>IF(X557="","-",TRIM(LEFT(X557,FIND(",",X557&amp;",")-1)))</f>
        <v>Columbus</v>
      </c>
      <c r="Z557" t="s">
        <v>461</v>
      </c>
      <c r="AA557" t="s">
        <v>36</v>
      </c>
    </row>
    <row r="558" spans="1:27" ht="14.4" x14ac:dyDescent="0.3">
      <c r="A558">
        <v>556</v>
      </c>
      <c r="B558" t="s">
        <v>6897</v>
      </c>
      <c r="C558" t="s">
        <v>6898</v>
      </c>
      <c r="D558" t="s">
        <v>6899</v>
      </c>
      <c r="E558" t="s">
        <v>732</v>
      </c>
      <c r="F558" s="5">
        <f>_xlfn.TEXTBEFORE(E558, " ") * 1000000</f>
        <v>9200000</v>
      </c>
      <c r="G558">
        <v>800.38570000000004</v>
      </c>
      <c r="H558" t="s">
        <v>751</v>
      </c>
      <c r="I558">
        <v>18</v>
      </c>
      <c r="J558">
        <f>IF(I558="",0,I558)</f>
        <v>18</v>
      </c>
      <c r="K558">
        <v>5</v>
      </c>
      <c r="L558">
        <f>I558-K558</f>
        <v>13</v>
      </c>
      <c r="M558" t="str">
        <f>IF(I558&lt;100,"small",IF(I558&lt;500,"medium","large"))</f>
        <v>small</v>
      </c>
      <c r="N558">
        <f>IF(M558="small",1,0)</f>
        <v>1</v>
      </c>
      <c r="O558">
        <f>IF(N558="medium",1,0)</f>
        <v>0</v>
      </c>
      <c r="P558">
        <f>IF(O558="large",1,0)</f>
        <v>0</v>
      </c>
      <c r="Q558">
        <v>2006</v>
      </c>
      <c r="R558">
        <v>3</v>
      </c>
      <c r="S558" t="str">
        <f>IF(R558=1, "First-time", IF(R558&lt;=3, "Rising Star", IF(R558&lt;10, "Established", "Elites")))</f>
        <v>Rising Star</v>
      </c>
      <c r="T558">
        <f>IF(S558 = "First-time",1,0)</f>
        <v>0</v>
      </c>
      <c r="U558">
        <f>IF(S558 = "Rising Star",1,0)</f>
        <v>1</v>
      </c>
      <c r="V558">
        <f>IF(S558 = "Established",1,0)</f>
        <v>0</v>
      </c>
      <c r="W558">
        <f>IF(S558 = "Elites",1,0)</f>
        <v>0</v>
      </c>
      <c r="X558" t="s">
        <v>86</v>
      </c>
      <c r="Y558" t="str">
        <f>IF(X558="","-",TRIM(LEFT(X558,FIND(",",X558&amp;",")-1)))</f>
        <v>New York City</v>
      </c>
      <c r="Z558" t="s">
        <v>6900</v>
      </c>
      <c r="AA558" t="s">
        <v>32</v>
      </c>
    </row>
    <row r="559" spans="1:27" ht="14.4" x14ac:dyDescent="0.3">
      <c r="A559">
        <v>557</v>
      </c>
      <c r="B559" t="s">
        <v>8674</v>
      </c>
      <c r="C559" t="s">
        <v>8675</v>
      </c>
      <c r="D559" t="s">
        <v>8676</v>
      </c>
      <c r="E559" t="s">
        <v>808</v>
      </c>
      <c r="F559" s="5">
        <f>_xlfn.TEXTBEFORE(E559, " ") * 1000000</f>
        <v>2200000</v>
      </c>
      <c r="G559">
        <v>797.33510000000001</v>
      </c>
      <c r="H559" t="s">
        <v>472</v>
      </c>
      <c r="I559">
        <v>72</v>
      </c>
      <c r="J559">
        <f>IF(I559="",0,I559)</f>
        <v>72</v>
      </c>
      <c r="K559">
        <v>2</v>
      </c>
      <c r="L559">
        <f>I559-K559</f>
        <v>70</v>
      </c>
      <c r="M559" t="str">
        <f>IF(I559&lt;100,"small",IF(I559&lt;500,"medium","large"))</f>
        <v>small</v>
      </c>
      <c r="N559">
        <f>IF(M559="small",1,0)</f>
        <v>1</v>
      </c>
      <c r="O559">
        <f>IF(N559="medium",1,0)</f>
        <v>0</v>
      </c>
      <c r="P559">
        <f>IF(O559="large",1,0)</f>
        <v>0</v>
      </c>
      <c r="Q559">
        <v>2008</v>
      </c>
      <c r="R559">
        <v>1</v>
      </c>
      <c r="S559" t="str">
        <f>IF(R559=1, "First-time", IF(R559&lt;=3, "Rising Star", IF(R559&lt;10, "Established", "Elites")))</f>
        <v>First-time</v>
      </c>
      <c r="T559">
        <f>IF(S559 = "First-time",1,0)</f>
        <v>1</v>
      </c>
      <c r="U559">
        <f>IF(S559 = "Rising Star",1,0)</f>
        <v>0</v>
      </c>
      <c r="V559">
        <f>IF(S559 = "Established",1,0)</f>
        <v>0</v>
      </c>
      <c r="W559">
        <f>IF(S559 = "Elites",1,0)</f>
        <v>0</v>
      </c>
      <c r="X559" t="s">
        <v>93</v>
      </c>
      <c r="Y559" t="str">
        <f>IF(X559="","-",TRIM(LEFT(X559,FIND(",",X559&amp;",")-1)))</f>
        <v>Baltimore</v>
      </c>
      <c r="Z559" t="s">
        <v>93</v>
      </c>
      <c r="AA559" t="s">
        <v>21</v>
      </c>
    </row>
    <row r="560" spans="1:27" ht="14.4" x14ac:dyDescent="0.3">
      <c r="A560">
        <v>558</v>
      </c>
      <c r="B560" t="s">
        <v>8028</v>
      </c>
      <c r="C560" t="s">
        <v>8029</v>
      </c>
      <c r="D560" t="s">
        <v>8030</v>
      </c>
      <c r="E560" t="s">
        <v>1942</v>
      </c>
      <c r="F560" s="5">
        <f>_xlfn.TEXTBEFORE(E560, " ") * 1000000</f>
        <v>12600000</v>
      </c>
      <c r="G560">
        <v>797.08590000000004</v>
      </c>
      <c r="H560" t="s">
        <v>779</v>
      </c>
      <c r="I560">
        <v>134</v>
      </c>
      <c r="J560">
        <f>IF(I560="",0,I560)</f>
        <v>134</v>
      </c>
      <c r="K560">
        <v>95</v>
      </c>
      <c r="L560">
        <f>I560-K560</f>
        <v>39</v>
      </c>
      <c r="M560" t="str">
        <f>IF(I560&lt;100,"small",IF(I560&lt;500,"medium","large"))</f>
        <v>medium</v>
      </c>
      <c r="N560">
        <f>IF(M560="small",1,0)</f>
        <v>0</v>
      </c>
      <c r="O560">
        <f>IF(N560="medium",1,0)</f>
        <v>0</v>
      </c>
      <c r="P560">
        <f>IF(O560="large",1,0)</f>
        <v>0</v>
      </c>
      <c r="Q560">
        <v>2007</v>
      </c>
      <c r="R560">
        <v>3</v>
      </c>
      <c r="S560" t="str">
        <f>IF(R560=1, "First-time", IF(R560&lt;=3, "Rising Star", IF(R560&lt;10, "Established", "Elites")))</f>
        <v>Rising Star</v>
      </c>
      <c r="T560">
        <f>IF(S560 = "First-time",1,0)</f>
        <v>0</v>
      </c>
      <c r="U560">
        <f>IF(S560 = "Rising Star",1,0)</f>
        <v>1</v>
      </c>
      <c r="V560">
        <f>IF(S560 = "Established",1,0)</f>
        <v>0</v>
      </c>
      <c r="W560">
        <f>IF(S560 = "Elites",1,0)</f>
        <v>0</v>
      </c>
      <c r="X560" t="s">
        <v>1396</v>
      </c>
      <c r="Y560" t="str">
        <f>IF(X560="","-",TRIM(LEFT(X560,FIND(",",X560&amp;",")-1)))</f>
        <v>San Francisco</v>
      </c>
      <c r="Z560" t="s">
        <v>6507</v>
      </c>
      <c r="AA560" t="s">
        <v>5</v>
      </c>
    </row>
    <row r="561" spans="1:27" ht="14.4" x14ac:dyDescent="0.3">
      <c r="A561">
        <v>559</v>
      </c>
      <c r="B561" t="s">
        <v>16307</v>
      </c>
      <c r="C561" t="s">
        <v>16308</v>
      </c>
      <c r="D561" t="s">
        <v>16309</v>
      </c>
      <c r="E561" t="s">
        <v>2661</v>
      </c>
      <c r="F561" s="5">
        <f>_xlfn.TEXTBEFORE(E561, " ") * 1000000</f>
        <v>27400000</v>
      </c>
      <c r="G561">
        <v>794.18340000000001</v>
      </c>
      <c r="H561" t="s">
        <v>1750</v>
      </c>
      <c r="I561">
        <v>160</v>
      </c>
      <c r="J561">
        <f>IF(I561="",0,I561)</f>
        <v>160</v>
      </c>
      <c r="K561">
        <v>32</v>
      </c>
      <c r="L561">
        <f>I561-K561</f>
        <v>128</v>
      </c>
      <c r="M561" t="str">
        <f>IF(I561&lt;100,"small",IF(I561&lt;500,"medium","large"))</f>
        <v>medium</v>
      </c>
      <c r="N561">
        <f>IF(M561="small",1,0)</f>
        <v>0</v>
      </c>
      <c r="O561">
        <f>IF(N561="medium",1,0)</f>
        <v>0</v>
      </c>
      <c r="P561">
        <f>IF(O561="large",1,0)</f>
        <v>0</v>
      </c>
      <c r="Q561">
        <v>2014</v>
      </c>
      <c r="R561">
        <v>2</v>
      </c>
      <c r="S561" t="str">
        <f>IF(R561=1, "First-time", IF(R561&lt;=3, "Rising Star", IF(R561&lt;10, "Established", "Elites")))</f>
        <v>Rising Star</v>
      </c>
      <c r="T561">
        <f>IF(S561 = "First-time",1,0)</f>
        <v>0</v>
      </c>
      <c r="U561">
        <f>IF(S561 = "Rising Star",1,0)</f>
        <v>1</v>
      </c>
      <c r="V561">
        <f>IF(S561 = "Established",1,0)</f>
        <v>0</v>
      </c>
      <c r="W561">
        <f>IF(S561 = "Elites",1,0)</f>
        <v>0</v>
      </c>
      <c r="X561" t="s">
        <v>466</v>
      </c>
      <c r="Y561" t="str">
        <f>IF(X561="","-",TRIM(LEFT(X561,FIND(",",X561&amp;",")-1)))</f>
        <v>Charlotte</v>
      </c>
      <c r="Z561" t="s">
        <v>466</v>
      </c>
      <c r="AA561" t="s">
        <v>28</v>
      </c>
    </row>
    <row r="562" spans="1:27" ht="14.4" x14ac:dyDescent="0.3">
      <c r="A562">
        <v>560</v>
      </c>
      <c r="B562" t="s">
        <v>9262</v>
      </c>
      <c r="C562" t="s">
        <v>9263</v>
      </c>
      <c r="D562" t="s">
        <v>9264</v>
      </c>
      <c r="E562" t="s">
        <v>392</v>
      </c>
      <c r="F562" s="5">
        <f>_xlfn.TEXTBEFORE(E562, " ") * 1000000</f>
        <v>2000000</v>
      </c>
      <c r="G562">
        <v>794.00450000000001</v>
      </c>
      <c r="H562" t="s">
        <v>85</v>
      </c>
      <c r="I562">
        <v>10</v>
      </c>
      <c r="J562">
        <f>IF(I562="",0,I562)</f>
        <v>10</v>
      </c>
      <c r="K562">
        <v>5</v>
      </c>
      <c r="L562">
        <f>I562-K562</f>
        <v>5</v>
      </c>
      <c r="M562" t="str">
        <f>IF(I562&lt;100,"small",IF(I562&lt;500,"medium","large"))</f>
        <v>small</v>
      </c>
      <c r="N562">
        <f>IF(M562="small",1,0)</f>
        <v>1</v>
      </c>
      <c r="O562">
        <f>IF(N562="medium",1,0)</f>
        <v>0</v>
      </c>
      <c r="P562">
        <f>IF(O562="large",1,0)</f>
        <v>0</v>
      </c>
      <c r="Q562">
        <v>2009</v>
      </c>
      <c r="R562">
        <v>1</v>
      </c>
      <c r="S562" t="str">
        <f>IF(R562=1, "First-time", IF(R562&lt;=3, "Rising Star", IF(R562&lt;10, "Established", "Elites")))</f>
        <v>First-time</v>
      </c>
      <c r="T562">
        <f>IF(S562 = "First-time",1,0)</f>
        <v>1</v>
      </c>
      <c r="U562">
        <f>IF(S562 = "Rising Star",1,0)</f>
        <v>0</v>
      </c>
      <c r="V562">
        <f>IF(S562 = "Established",1,0)</f>
        <v>0</v>
      </c>
      <c r="W562">
        <f>IF(S562 = "Elites",1,0)</f>
        <v>0</v>
      </c>
      <c r="X562" t="s">
        <v>112</v>
      </c>
      <c r="Y562" t="str">
        <f>IF(X562="","-",TRIM(LEFT(X562,FIND(",",X562&amp;",")-1)))</f>
        <v>Richmond</v>
      </c>
      <c r="Z562" t="s">
        <v>3775</v>
      </c>
      <c r="AA562" t="s">
        <v>47</v>
      </c>
    </row>
    <row r="563" spans="1:27" ht="14.4" x14ac:dyDescent="0.3">
      <c r="A563">
        <v>561</v>
      </c>
      <c r="B563" t="s">
        <v>10257</v>
      </c>
      <c r="C563" t="s">
        <v>10258</v>
      </c>
      <c r="D563" t="s">
        <v>10259</v>
      </c>
      <c r="E563" t="s">
        <v>557</v>
      </c>
      <c r="F563" s="5">
        <f>_xlfn.TEXTBEFORE(E563, " ") * 1000000</f>
        <v>17200000</v>
      </c>
      <c r="G563">
        <v>791.56119999999999</v>
      </c>
      <c r="H563" t="s">
        <v>1750</v>
      </c>
      <c r="I563">
        <v>700</v>
      </c>
      <c r="J563">
        <f>IF(I563="",0,I563)</f>
        <v>700</v>
      </c>
      <c r="K563">
        <v>250</v>
      </c>
      <c r="L563">
        <f>I563-K563</f>
        <v>450</v>
      </c>
      <c r="M563" t="str">
        <f>IF(I563&lt;100,"small",IF(I563&lt;500,"medium","large"))</f>
        <v>large</v>
      </c>
      <c r="N563">
        <f>IF(M563="small",1,0)</f>
        <v>0</v>
      </c>
      <c r="O563">
        <f>IF(N563="medium",1,0)</f>
        <v>0</v>
      </c>
      <c r="P563">
        <f>IF(O563="large",1,0)</f>
        <v>0</v>
      </c>
      <c r="Q563">
        <v>2009</v>
      </c>
      <c r="R563">
        <v>1</v>
      </c>
      <c r="S563" t="str">
        <f>IF(R563=1, "First-time", IF(R563&lt;=3, "Rising Star", IF(R563&lt;10, "Established", "Elites")))</f>
        <v>First-time</v>
      </c>
      <c r="T563">
        <f>IF(S563 = "First-time",1,0)</f>
        <v>1</v>
      </c>
      <c r="U563">
        <f>IF(S563 = "Rising Star",1,0)</f>
        <v>0</v>
      </c>
      <c r="V563">
        <f>IF(S563 = "Established",1,0)</f>
        <v>0</v>
      </c>
      <c r="W563">
        <f>IF(S563 = "Elites",1,0)</f>
        <v>0</v>
      </c>
      <c r="X563" t="s">
        <v>3010</v>
      </c>
      <c r="Y563" t="str">
        <f>IF(X563="","-",TRIM(LEFT(X563,FIND(",",X563&amp;",")-1)))</f>
        <v>San Jose</v>
      </c>
      <c r="Z563" t="s">
        <v>3715</v>
      </c>
      <c r="AA563" t="s">
        <v>5</v>
      </c>
    </row>
    <row r="564" spans="1:27" ht="14.4" x14ac:dyDescent="0.3">
      <c r="A564">
        <v>562</v>
      </c>
      <c r="B564" t="s">
        <v>13308</v>
      </c>
      <c r="C564" t="s">
        <v>13309</v>
      </c>
      <c r="D564" t="s">
        <v>13310</v>
      </c>
      <c r="E564" t="s">
        <v>13311</v>
      </c>
      <c r="F564" s="5">
        <f>_xlfn.TEXTBEFORE(E564, " ") * 1000000</f>
        <v>138500000</v>
      </c>
      <c r="G564">
        <v>790.14980000000003</v>
      </c>
      <c r="H564" t="s">
        <v>803</v>
      </c>
      <c r="I564">
        <v>205</v>
      </c>
      <c r="J564">
        <f>IF(I564="",0,I564)</f>
        <v>205</v>
      </c>
      <c r="K564">
        <v>60</v>
      </c>
      <c r="L564">
        <f>I564-K564</f>
        <v>145</v>
      </c>
      <c r="M564" t="str">
        <f>IF(I564&lt;100,"small",IF(I564&lt;500,"medium","large"))</f>
        <v>medium</v>
      </c>
      <c r="N564">
        <f>IF(M564="small",1,0)</f>
        <v>0</v>
      </c>
      <c r="O564">
        <f>IF(N564="medium",1,0)</f>
        <v>0</v>
      </c>
      <c r="P564">
        <f>IF(O564="large",1,0)</f>
        <v>0</v>
      </c>
      <c r="Q564">
        <v>2012</v>
      </c>
      <c r="R564">
        <v>3</v>
      </c>
      <c r="S564" t="str">
        <f>IF(R564=1, "First-time", IF(R564&lt;=3, "Rising Star", IF(R564&lt;10, "Established", "Elites")))</f>
        <v>Rising Star</v>
      </c>
      <c r="T564">
        <f>IF(S564 = "First-time",1,0)</f>
        <v>0</v>
      </c>
      <c r="U564">
        <f>IF(S564 = "Rising Star",1,0)</f>
        <v>1</v>
      </c>
      <c r="V564">
        <f>IF(S564 = "Established",1,0)</f>
        <v>0</v>
      </c>
      <c r="W564">
        <f>IF(S564 = "Elites",1,0)</f>
        <v>0</v>
      </c>
      <c r="X564" t="s">
        <v>86</v>
      </c>
      <c r="Y564" t="str">
        <f>IF(X564="","-",TRIM(LEFT(X564,FIND(",",X564&amp;",")-1)))</f>
        <v>New York City</v>
      </c>
      <c r="Z564" t="s">
        <v>543</v>
      </c>
      <c r="AA564" t="s">
        <v>35</v>
      </c>
    </row>
    <row r="565" spans="1:27" ht="14.4" x14ac:dyDescent="0.3">
      <c r="A565">
        <v>563</v>
      </c>
      <c r="B565" t="s">
        <v>16167</v>
      </c>
      <c r="C565" t="s">
        <v>16168</v>
      </c>
      <c r="D565" t="s">
        <v>16169</v>
      </c>
      <c r="E565" t="s">
        <v>1372</v>
      </c>
      <c r="F565" s="5">
        <f>_xlfn.TEXTBEFORE(E565, " ") * 1000000</f>
        <v>6900000</v>
      </c>
      <c r="G565">
        <v>786.74959999999999</v>
      </c>
      <c r="H565" t="s">
        <v>803</v>
      </c>
      <c r="I565">
        <v>32</v>
      </c>
      <c r="J565">
        <f>IF(I565="",0,I565)</f>
        <v>32</v>
      </c>
      <c r="K565">
        <v>4</v>
      </c>
      <c r="L565">
        <f>I565-K565</f>
        <v>28</v>
      </c>
      <c r="M565" t="str">
        <f>IF(I565&lt;100,"small",IF(I565&lt;500,"medium","large"))</f>
        <v>small</v>
      </c>
      <c r="N565">
        <f>IF(M565="small",1,0)</f>
        <v>1</v>
      </c>
      <c r="O565">
        <f>IF(N565="medium",1,0)</f>
        <v>0</v>
      </c>
      <c r="P565">
        <f>IF(O565="large",1,0)</f>
        <v>0</v>
      </c>
      <c r="Q565">
        <v>2014</v>
      </c>
      <c r="R565">
        <v>2</v>
      </c>
      <c r="S565" t="str">
        <f>IF(R565=1, "First-time", IF(R565&lt;=3, "Rising Star", IF(R565&lt;10, "Established", "Elites")))</f>
        <v>Rising Star</v>
      </c>
      <c r="T565">
        <f>IF(S565 = "First-time",1,0)</f>
        <v>0</v>
      </c>
      <c r="U565">
        <f>IF(S565 = "Rising Star",1,0)</f>
        <v>1</v>
      </c>
      <c r="V565">
        <f>IF(S565 = "Established",1,0)</f>
        <v>0</v>
      </c>
      <c r="W565">
        <f>IF(S565 = "Elites",1,0)</f>
        <v>0</v>
      </c>
      <c r="X565" t="s">
        <v>99</v>
      </c>
      <c r="Y565" t="str">
        <f>IF(X565="","-",TRIM(LEFT(X565,FIND(",",X565&amp;",")-1)))</f>
        <v>-</v>
      </c>
      <c r="Z565" t="s">
        <v>2628</v>
      </c>
      <c r="AA565" t="s">
        <v>35</v>
      </c>
    </row>
    <row r="566" spans="1:27" ht="14.4" x14ac:dyDescent="0.3">
      <c r="A566">
        <v>564</v>
      </c>
      <c r="B566" t="s">
        <v>14868</v>
      </c>
      <c r="C566" t="s">
        <v>14869</v>
      </c>
      <c r="D566" t="s">
        <v>14870</v>
      </c>
      <c r="E566" t="s">
        <v>14871</v>
      </c>
      <c r="F566" s="5">
        <f>_xlfn.TEXTBEFORE(E566, " ") * 1000000</f>
        <v>77400000</v>
      </c>
      <c r="G566">
        <v>785.5059</v>
      </c>
      <c r="H566" t="s">
        <v>174</v>
      </c>
      <c r="I566">
        <v>500</v>
      </c>
      <c r="J566">
        <f>IF(I566="",0,I566)</f>
        <v>500</v>
      </c>
      <c r="K566">
        <v>56</v>
      </c>
      <c r="L566">
        <f>I566-K566</f>
        <v>444</v>
      </c>
      <c r="M566" t="str">
        <f>IF(I566&lt;100,"small",IF(I566&lt;500,"medium","large"))</f>
        <v>large</v>
      </c>
      <c r="N566">
        <f>IF(M566="small",1,0)</f>
        <v>0</v>
      </c>
      <c r="O566">
        <f>IF(N566="medium",1,0)</f>
        <v>0</v>
      </c>
      <c r="P566">
        <f>IF(O566="large",1,0)</f>
        <v>0</v>
      </c>
      <c r="Q566">
        <v>2013</v>
      </c>
      <c r="R566">
        <v>1</v>
      </c>
      <c r="S566" t="str">
        <f>IF(R566=1, "First-time", IF(R566&lt;=3, "Rising Star", IF(R566&lt;10, "Established", "Elites")))</f>
        <v>First-time</v>
      </c>
      <c r="T566">
        <f>IF(S566 = "First-time",1,0)</f>
        <v>1</v>
      </c>
      <c r="U566">
        <f>IF(S566 = "Rising Star",1,0)</f>
        <v>0</v>
      </c>
      <c r="V566">
        <f>IF(S566 = "Established",1,0)</f>
        <v>0</v>
      </c>
      <c r="W566">
        <f>IF(S566 = "Elites",1,0)</f>
        <v>0</v>
      </c>
      <c r="X566" t="s">
        <v>466</v>
      </c>
      <c r="Y566" t="str">
        <f>IF(X566="","-",TRIM(LEFT(X566,FIND(",",X566&amp;",")-1)))</f>
        <v>Charlotte</v>
      </c>
      <c r="Z566" t="s">
        <v>466</v>
      </c>
      <c r="AA566" t="s">
        <v>28</v>
      </c>
    </row>
    <row r="567" spans="1:27" ht="14.4" x14ac:dyDescent="0.3">
      <c r="A567">
        <v>565</v>
      </c>
      <c r="B567" t="s">
        <v>15904</v>
      </c>
      <c r="C567" t="s">
        <v>15905</v>
      </c>
      <c r="D567" t="s">
        <v>15906</v>
      </c>
      <c r="E567" t="s">
        <v>1562</v>
      </c>
      <c r="F567" s="5">
        <f>_xlfn.TEXTBEFORE(E567, " ") * 1000000</f>
        <v>16700000</v>
      </c>
      <c r="G567">
        <v>784.26469999999995</v>
      </c>
      <c r="H567" t="s">
        <v>174</v>
      </c>
      <c r="I567">
        <v>11</v>
      </c>
      <c r="J567">
        <f>IF(I567="",0,I567)</f>
        <v>11</v>
      </c>
      <c r="K567">
        <v>4</v>
      </c>
      <c r="L567">
        <f>I567-K567</f>
        <v>7</v>
      </c>
      <c r="M567" t="str">
        <f>IF(I567&lt;100,"small",IF(I567&lt;500,"medium","large"))</f>
        <v>small</v>
      </c>
      <c r="N567">
        <f>IF(M567="small",1,0)</f>
        <v>1</v>
      </c>
      <c r="O567">
        <f>IF(N567="medium",1,0)</f>
        <v>0</v>
      </c>
      <c r="P567">
        <f>IF(O567="large",1,0)</f>
        <v>0</v>
      </c>
      <c r="Q567">
        <v>2014</v>
      </c>
      <c r="R567">
        <v>1</v>
      </c>
      <c r="S567" t="str">
        <f>IF(R567=1, "First-time", IF(R567&lt;=3, "Rising Star", IF(R567&lt;10, "Established", "Elites")))</f>
        <v>First-time</v>
      </c>
      <c r="T567">
        <f>IF(S567 = "First-time",1,0)</f>
        <v>1</v>
      </c>
      <c r="U567">
        <f>IF(S567 = "Rising Star",1,0)</f>
        <v>0</v>
      </c>
      <c r="V567">
        <f>IF(S567 = "Established",1,0)</f>
        <v>0</v>
      </c>
      <c r="W567">
        <f>IF(S567 = "Elites",1,0)</f>
        <v>0</v>
      </c>
      <c r="X567" t="s">
        <v>232</v>
      </c>
      <c r="Y567" t="str">
        <f>IF(X567="","-",TRIM(LEFT(X567,FIND(",",X567&amp;",")-1)))</f>
        <v>Houston</v>
      </c>
      <c r="Z567" t="s">
        <v>15907</v>
      </c>
      <c r="AA567" t="s">
        <v>45</v>
      </c>
    </row>
    <row r="568" spans="1:27" ht="14.4" x14ac:dyDescent="0.3">
      <c r="A568">
        <v>566</v>
      </c>
      <c r="B568" t="s">
        <v>12225</v>
      </c>
      <c r="C568" t="s">
        <v>12226</v>
      </c>
      <c r="D568" t="s">
        <v>12227</v>
      </c>
      <c r="E568" t="s">
        <v>5371</v>
      </c>
      <c r="F568" s="5">
        <f>_xlfn.TEXTBEFORE(E568, " ") * 1000000</f>
        <v>8900000</v>
      </c>
      <c r="G568">
        <v>783.74760000000003</v>
      </c>
      <c r="H568" t="s">
        <v>751</v>
      </c>
      <c r="I568">
        <v>38</v>
      </c>
      <c r="J568">
        <f>IF(I568="",0,I568)</f>
        <v>38</v>
      </c>
      <c r="K568">
        <v>9</v>
      </c>
      <c r="L568">
        <f>I568-K568</f>
        <v>29</v>
      </c>
      <c r="M568" t="str">
        <f>IF(I568&lt;100,"small",IF(I568&lt;500,"medium","large"))</f>
        <v>small</v>
      </c>
      <c r="N568">
        <f>IF(M568="small",1,0)</f>
        <v>1</v>
      </c>
      <c r="O568">
        <f>IF(N568="medium",1,0)</f>
        <v>0</v>
      </c>
      <c r="P568">
        <f>IF(O568="large",1,0)</f>
        <v>0</v>
      </c>
      <c r="Q568">
        <v>2011</v>
      </c>
      <c r="R568">
        <v>2</v>
      </c>
      <c r="S568" t="str">
        <f>IF(R568=1, "First-time", IF(R568&lt;=3, "Rising Star", IF(R568&lt;10, "Established", "Elites")))</f>
        <v>Rising Star</v>
      </c>
      <c r="T568">
        <f>IF(S568 = "First-time",1,0)</f>
        <v>0</v>
      </c>
      <c r="U568">
        <f>IF(S568 = "Rising Star",1,0)</f>
        <v>1</v>
      </c>
      <c r="V568">
        <f>IF(S568 = "Established",1,0)</f>
        <v>0</v>
      </c>
      <c r="W568">
        <f>IF(S568 = "Elites",1,0)</f>
        <v>0</v>
      </c>
      <c r="X568" t="s">
        <v>93</v>
      </c>
      <c r="Y568" t="str">
        <f>IF(X568="","-",TRIM(LEFT(X568,FIND(",",X568&amp;",")-1)))</f>
        <v>Baltimore</v>
      </c>
      <c r="Z568" t="s">
        <v>12228</v>
      </c>
      <c r="AA568" t="s">
        <v>21</v>
      </c>
    </row>
    <row r="569" spans="1:27" ht="14.4" x14ac:dyDescent="0.3">
      <c r="A569">
        <v>567</v>
      </c>
      <c r="B569" t="s">
        <v>16170</v>
      </c>
      <c r="C569" t="s">
        <v>16171</v>
      </c>
      <c r="D569" t="s">
        <v>16172</v>
      </c>
      <c r="E569" t="s">
        <v>615</v>
      </c>
      <c r="F569" s="5">
        <f>_xlfn.TEXTBEFORE(E569, " ") * 1000000</f>
        <v>2800000</v>
      </c>
      <c r="G569">
        <v>777.71510000000001</v>
      </c>
      <c r="H569" t="s">
        <v>803</v>
      </c>
      <c r="I569">
        <v>11</v>
      </c>
      <c r="J569">
        <f>IF(I569="",0,I569)</f>
        <v>11</v>
      </c>
      <c r="K569">
        <v>2</v>
      </c>
      <c r="L569">
        <f>I569-K569</f>
        <v>9</v>
      </c>
      <c r="M569" t="str">
        <f>IF(I569&lt;100,"small",IF(I569&lt;500,"medium","large"))</f>
        <v>small</v>
      </c>
      <c r="N569">
        <f>IF(M569="small",1,0)</f>
        <v>1</v>
      </c>
      <c r="O569">
        <f>IF(N569="medium",1,0)</f>
        <v>0</v>
      </c>
      <c r="P569">
        <f>IF(O569="large",1,0)</f>
        <v>0</v>
      </c>
      <c r="Q569">
        <v>2014</v>
      </c>
      <c r="R569">
        <v>1</v>
      </c>
      <c r="S569" t="str">
        <f>IF(R569=1, "First-time", IF(R569&lt;=3, "Rising Star", IF(R569&lt;10, "Established", "Elites")))</f>
        <v>First-time</v>
      </c>
      <c r="T569">
        <f>IF(S569 = "First-time",1,0)</f>
        <v>1</v>
      </c>
      <c r="U569">
        <f>IF(S569 = "Rising Star",1,0)</f>
        <v>0</v>
      </c>
      <c r="V569">
        <f>IF(S569 = "Established",1,0)</f>
        <v>0</v>
      </c>
      <c r="W569">
        <f>IF(S569 = "Elites",1,0)</f>
        <v>0</v>
      </c>
      <c r="X569" t="s">
        <v>86</v>
      </c>
      <c r="Y569" t="str">
        <f>IF(X569="","-",TRIM(LEFT(X569,FIND(",",X569&amp;",")-1)))</f>
        <v>New York City</v>
      </c>
      <c r="Z569" t="s">
        <v>16173</v>
      </c>
      <c r="AA569" t="s">
        <v>35</v>
      </c>
    </row>
    <row r="570" spans="1:27" ht="14.4" x14ac:dyDescent="0.3">
      <c r="A570">
        <v>568</v>
      </c>
      <c r="B570" t="s">
        <v>11378</v>
      </c>
      <c r="C570" t="s">
        <v>11379</v>
      </c>
      <c r="D570" t="s">
        <v>11380</v>
      </c>
      <c r="E570" t="s">
        <v>8016</v>
      </c>
      <c r="F570" s="5">
        <f>_xlfn.TEXTBEFORE(E570, " ") * 1000000</f>
        <v>70700000</v>
      </c>
      <c r="G570">
        <v>775.73500000000001</v>
      </c>
      <c r="H570" t="s">
        <v>751</v>
      </c>
      <c r="I570">
        <v>280</v>
      </c>
      <c r="J570">
        <f>IF(I570="",0,I570)</f>
        <v>280</v>
      </c>
      <c r="K570">
        <v>25</v>
      </c>
      <c r="L570">
        <f>I570-K570</f>
        <v>255</v>
      </c>
      <c r="M570" t="str">
        <f>IF(I570&lt;100,"small",IF(I570&lt;500,"medium","large"))</f>
        <v>medium</v>
      </c>
      <c r="N570">
        <f>IF(M570="small",1,0)</f>
        <v>0</v>
      </c>
      <c r="O570">
        <f>IF(N570="medium",1,0)</f>
        <v>0</v>
      </c>
      <c r="P570">
        <f>IF(O570="large",1,0)</f>
        <v>0</v>
      </c>
      <c r="Q570">
        <v>2010</v>
      </c>
      <c r="R570">
        <v>2</v>
      </c>
      <c r="S570" t="str">
        <f>IF(R570=1, "First-time", IF(R570&lt;=3, "Rising Star", IF(R570&lt;10, "Established", "Elites")))</f>
        <v>Rising Star</v>
      </c>
      <c r="T570">
        <f>IF(S570 = "First-time",1,0)</f>
        <v>0</v>
      </c>
      <c r="U570">
        <f>IF(S570 = "Rising Star",1,0)</f>
        <v>1</v>
      </c>
      <c r="V570">
        <f>IF(S570 = "Established",1,0)</f>
        <v>0</v>
      </c>
      <c r="W570">
        <f>IF(S570 = "Elites",1,0)</f>
        <v>0</v>
      </c>
      <c r="X570" t="s">
        <v>427</v>
      </c>
      <c r="Y570" t="str">
        <f>IF(X570="","-",TRIM(LEFT(X570,FIND(",",X570&amp;",")-1)))</f>
        <v>Washington</v>
      </c>
      <c r="Z570" t="s">
        <v>2498</v>
      </c>
      <c r="AA570" t="s">
        <v>8</v>
      </c>
    </row>
    <row r="571" spans="1:27" ht="14.4" x14ac:dyDescent="0.3">
      <c r="A571">
        <v>569</v>
      </c>
      <c r="B571" t="s">
        <v>12460</v>
      </c>
      <c r="C571" t="s">
        <v>12461</v>
      </c>
      <c r="D571" t="s">
        <v>12462</v>
      </c>
      <c r="E571" t="s">
        <v>2201</v>
      </c>
      <c r="F571" s="5">
        <f>_xlfn.TEXTBEFORE(E571, " ") * 1000000</f>
        <v>46400000</v>
      </c>
      <c r="G571">
        <v>775.29880000000003</v>
      </c>
      <c r="H571" t="s">
        <v>751</v>
      </c>
      <c r="I571">
        <v>190</v>
      </c>
      <c r="J571">
        <f>IF(I571="",0,I571)</f>
        <v>190</v>
      </c>
      <c r="K571">
        <v>50</v>
      </c>
      <c r="L571">
        <f>I571-K571</f>
        <v>140</v>
      </c>
      <c r="M571" t="str">
        <f>IF(I571&lt;100,"small",IF(I571&lt;500,"medium","large"))</f>
        <v>medium</v>
      </c>
      <c r="N571">
        <f>IF(M571="small",1,0)</f>
        <v>0</v>
      </c>
      <c r="O571">
        <f>IF(N571="medium",1,0)</f>
        <v>0</v>
      </c>
      <c r="P571">
        <f>IF(O571="large",1,0)</f>
        <v>0</v>
      </c>
      <c r="Q571">
        <v>2011</v>
      </c>
      <c r="R571">
        <v>3</v>
      </c>
      <c r="S571" t="str">
        <f>IF(R571=1, "First-time", IF(R571&lt;=3, "Rising Star", IF(R571&lt;10, "Established", "Elites")))</f>
        <v>Rising Star</v>
      </c>
      <c r="T571">
        <f>IF(S571 = "First-time",1,0)</f>
        <v>0</v>
      </c>
      <c r="U571">
        <f>IF(S571 = "Rising Star",1,0)</f>
        <v>1</v>
      </c>
      <c r="V571">
        <f>IF(S571 = "Established",1,0)</f>
        <v>0</v>
      </c>
      <c r="W571">
        <f>IF(S571 = "Elites",1,0)</f>
        <v>0</v>
      </c>
      <c r="X571" t="s">
        <v>99</v>
      </c>
      <c r="Y571" t="str">
        <f>IF(X571="","-",TRIM(LEFT(X571,FIND(",",X571&amp;",")-1)))</f>
        <v>-</v>
      </c>
      <c r="Z571" t="s">
        <v>1934</v>
      </c>
      <c r="AA571" t="s">
        <v>10</v>
      </c>
    </row>
    <row r="572" spans="1:27" ht="14.4" x14ac:dyDescent="0.3">
      <c r="A572">
        <v>570</v>
      </c>
      <c r="B572" t="s">
        <v>14938</v>
      </c>
      <c r="C572" t="s">
        <v>14939</v>
      </c>
      <c r="D572" t="s">
        <v>14940</v>
      </c>
      <c r="E572" t="s">
        <v>1276</v>
      </c>
      <c r="F572" s="5">
        <f>_xlfn.TEXTBEFORE(E572, " ") * 1000000</f>
        <v>5000000</v>
      </c>
      <c r="G572">
        <v>773.74599999999998</v>
      </c>
      <c r="H572" t="s">
        <v>445</v>
      </c>
      <c r="I572">
        <v>90</v>
      </c>
      <c r="J572">
        <f>IF(I572="",0,I572)</f>
        <v>90</v>
      </c>
      <c r="K572">
        <v>15</v>
      </c>
      <c r="L572">
        <f>I572-K572</f>
        <v>75</v>
      </c>
      <c r="M572" t="str">
        <f>IF(I572&lt;100,"small",IF(I572&lt;500,"medium","large"))</f>
        <v>small</v>
      </c>
      <c r="N572">
        <f>IF(M572="small",1,0)</f>
        <v>1</v>
      </c>
      <c r="O572">
        <f>IF(N572="medium",1,0)</f>
        <v>0</v>
      </c>
      <c r="P572">
        <f>IF(O572="large",1,0)</f>
        <v>0</v>
      </c>
      <c r="Q572">
        <v>2013</v>
      </c>
      <c r="R572">
        <v>1</v>
      </c>
      <c r="S572" t="str">
        <f>IF(R572=1, "First-time", IF(R572&lt;=3, "Rising Star", IF(R572&lt;10, "Established", "Elites")))</f>
        <v>First-time</v>
      </c>
      <c r="T572">
        <f>IF(S572 = "First-time",1,0)</f>
        <v>1</v>
      </c>
      <c r="U572">
        <f>IF(S572 = "Rising Star",1,0)</f>
        <v>0</v>
      </c>
      <c r="V572">
        <f>IF(S572 = "Established",1,0)</f>
        <v>0</v>
      </c>
      <c r="W572">
        <f>IF(S572 = "Elites",1,0)</f>
        <v>0</v>
      </c>
      <c r="X572" t="s">
        <v>354</v>
      </c>
      <c r="Y572" t="str">
        <f>IF(X572="","-",TRIM(LEFT(X572,FIND(",",X572&amp;",")-1)))</f>
        <v>Minneapolis</v>
      </c>
      <c r="Z572" t="s">
        <v>354</v>
      </c>
      <c r="AA572" t="s">
        <v>24</v>
      </c>
    </row>
    <row r="573" spans="1:27" ht="14.4" x14ac:dyDescent="0.3">
      <c r="A573">
        <v>571</v>
      </c>
      <c r="B573" t="s">
        <v>17205</v>
      </c>
      <c r="C573" t="s">
        <v>17206</v>
      </c>
      <c r="D573" t="s">
        <v>17207</v>
      </c>
      <c r="E573" t="s">
        <v>289</v>
      </c>
      <c r="F573" s="5">
        <f>_xlfn.TEXTBEFORE(E573, " ") * 1000000</f>
        <v>3700000</v>
      </c>
      <c r="G573">
        <v>773.52059999999994</v>
      </c>
      <c r="H573" t="s">
        <v>803</v>
      </c>
      <c r="I573">
        <v>22</v>
      </c>
      <c r="J573">
        <f>IF(I573="",0,I573)</f>
        <v>22</v>
      </c>
      <c r="K573">
        <v>5</v>
      </c>
      <c r="L573">
        <f>I573-K573</f>
        <v>17</v>
      </c>
      <c r="M573" t="str">
        <f>IF(I573&lt;100,"small",IF(I573&lt;500,"medium","large"))</f>
        <v>small</v>
      </c>
      <c r="N573">
        <f>IF(M573="small",1,0)</f>
        <v>1</v>
      </c>
      <c r="O573">
        <f>IF(N573="medium",1,0)</f>
        <v>0</v>
      </c>
      <c r="P573">
        <f>IF(O573="large",1,0)</f>
        <v>0</v>
      </c>
      <c r="Q573">
        <v>2015</v>
      </c>
      <c r="R573">
        <v>1</v>
      </c>
      <c r="S573" t="str">
        <f>IF(R573=1, "First-time", IF(R573&lt;=3, "Rising Star", IF(R573&lt;10, "Established", "Elites")))</f>
        <v>First-time</v>
      </c>
      <c r="T573">
        <f>IF(S573 = "First-time",1,0)</f>
        <v>1</v>
      </c>
      <c r="U573">
        <f>IF(S573 = "Rising Star",1,0)</f>
        <v>0</v>
      </c>
      <c r="V573">
        <f>IF(S573 = "Established",1,0)</f>
        <v>0</v>
      </c>
      <c r="W573">
        <f>IF(S573 = "Elites",1,0)</f>
        <v>0</v>
      </c>
      <c r="X573" t="s">
        <v>147</v>
      </c>
      <c r="Y573" t="str">
        <f>IF(X573="","-",TRIM(LEFT(X573,FIND(",",X573&amp;",")-1)))</f>
        <v>Madison</v>
      </c>
      <c r="Z573" t="s">
        <v>4257</v>
      </c>
      <c r="AA573" t="s">
        <v>50</v>
      </c>
    </row>
    <row r="574" spans="1:27" ht="14.4" x14ac:dyDescent="0.3">
      <c r="A574">
        <v>572</v>
      </c>
      <c r="B574" t="s">
        <v>13667</v>
      </c>
      <c r="C574" t="s">
        <v>13668</v>
      </c>
      <c r="D574" t="s">
        <v>13669</v>
      </c>
      <c r="E574" t="s">
        <v>11192</v>
      </c>
      <c r="F574" s="5">
        <f>_xlfn.TEXTBEFORE(E574, " ") * 1000000</f>
        <v>17500000</v>
      </c>
      <c r="G574">
        <v>771.86400000000003</v>
      </c>
      <c r="H574" t="s">
        <v>85</v>
      </c>
      <c r="I574">
        <v>55</v>
      </c>
      <c r="J574">
        <f>IF(I574="",0,I574)</f>
        <v>55</v>
      </c>
      <c r="K574">
        <v>3</v>
      </c>
      <c r="L574">
        <f>I574-K574</f>
        <v>52</v>
      </c>
      <c r="M574" t="str">
        <f>IF(I574&lt;100,"small",IF(I574&lt;500,"medium","large"))</f>
        <v>small</v>
      </c>
      <c r="N574">
        <f>IF(M574="small",1,0)</f>
        <v>1</v>
      </c>
      <c r="O574">
        <f>IF(N574="medium",1,0)</f>
        <v>0</v>
      </c>
      <c r="P574">
        <f>IF(O574="large",1,0)</f>
        <v>0</v>
      </c>
      <c r="Q574">
        <v>2012</v>
      </c>
      <c r="R574">
        <v>1</v>
      </c>
      <c r="S574" t="str">
        <f>IF(R574=1, "First-time", IF(R574&lt;=3, "Rising Star", IF(R574&lt;10, "Established", "Elites")))</f>
        <v>First-time</v>
      </c>
      <c r="T574">
        <f>IF(S574 = "First-time",1,0)</f>
        <v>1</v>
      </c>
      <c r="U574">
        <f>IF(S574 = "Rising Star",1,0)</f>
        <v>0</v>
      </c>
      <c r="V574">
        <f>IF(S574 = "Established",1,0)</f>
        <v>0</v>
      </c>
      <c r="W574">
        <f>IF(S574 = "Elites",1,0)</f>
        <v>0</v>
      </c>
      <c r="X574" t="s">
        <v>636</v>
      </c>
      <c r="Y574" t="str">
        <f>IF(X574="","-",TRIM(LEFT(X574,FIND(",",X574&amp;",")-1)))</f>
        <v>Indianapolis</v>
      </c>
      <c r="Z574" t="s">
        <v>1196</v>
      </c>
      <c r="AA574" t="s">
        <v>16</v>
      </c>
    </row>
    <row r="575" spans="1:27" ht="14.4" x14ac:dyDescent="0.3">
      <c r="A575">
        <v>573</v>
      </c>
      <c r="B575" t="s">
        <v>14600</v>
      </c>
      <c r="C575" t="s">
        <v>14601</v>
      </c>
      <c r="D575" t="s">
        <v>14602</v>
      </c>
      <c r="E575" t="s">
        <v>14603</v>
      </c>
      <c r="F575" s="5">
        <f>_xlfn.TEXTBEFORE(E575, " ") * 1000000</f>
        <v>41900000</v>
      </c>
      <c r="G575">
        <v>771.00279999999998</v>
      </c>
      <c r="H575" t="s">
        <v>153</v>
      </c>
      <c r="I575">
        <v>83</v>
      </c>
      <c r="J575">
        <f>IF(I575="",0,I575)</f>
        <v>83</v>
      </c>
      <c r="K575">
        <v>7</v>
      </c>
      <c r="L575">
        <f>I575-K575</f>
        <v>76</v>
      </c>
      <c r="M575" t="str">
        <f>IF(I575&lt;100,"small",IF(I575&lt;500,"medium","large"))</f>
        <v>small</v>
      </c>
      <c r="N575">
        <f>IF(M575="small",1,0)</f>
        <v>1</v>
      </c>
      <c r="O575">
        <f>IF(N575="medium",1,0)</f>
        <v>0</v>
      </c>
      <c r="P575">
        <f>IF(O575="large",1,0)</f>
        <v>0</v>
      </c>
      <c r="Q575">
        <v>2013</v>
      </c>
      <c r="R575">
        <v>1</v>
      </c>
      <c r="S575" t="str">
        <f>IF(R575=1, "First-time", IF(R575&lt;=3, "Rising Star", IF(R575&lt;10, "Established", "Elites")))</f>
        <v>First-time</v>
      </c>
      <c r="T575">
        <f>IF(S575 = "First-time",1,0)</f>
        <v>1</v>
      </c>
      <c r="U575">
        <f>IF(S575 = "Rising Star",1,0)</f>
        <v>0</v>
      </c>
      <c r="V575">
        <f>IF(S575 = "Established",1,0)</f>
        <v>0</v>
      </c>
      <c r="W575">
        <f>IF(S575 = "Elites",1,0)</f>
        <v>0</v>
      </c>
      <c r="X575" t="s">
        <v>141</v>
      </c>
      <c r="Y575" t="str">
        <f>IF(X575="","-",TRIM(LEFT(X575,FIND(",",X575&amp;",")-1)))</f>
        <v>Pittsburgh</v>
      </c>
      <c r="Z575" t="s">
        <v>142</v>
      </c>
      <c r="AA575" t="s">
        <v>39</v>
      </c>
    </row>
    <row r="576" spans="1:27" ht="14.4" x14ac:dyDescent="0.3">
      <c r="A576">
        <v>574</v>
      </c>
      <c r="B576" t="s">
        <v>5072</v>
      </c>
      <c r="C576" t="s">
        <v>5073</v>
      </c>
      <c r="D576" t="s">
        <v>5074</v>
      </c>
      <c r="E576" t="s">
        <v>5075</v>
      </c>
      <c r="F576" s="5">
        <f>_xlfn.TEXTBEFORE(E576, " ") * 1000000</f>
        <v>79600000</v>
      </c>
      <c r="G576">
        <v>769.61739999999998</v>
      </c>
      <c r="H576" t="s">
        <v>353</v>
      </c>
      <c r="I576">
        <v>41</v>
      </c>
      <c r="J576">
        <f>IF(I576="",0,I576)</f>
        <v>41</v>
      </c>
      <c r="K576">
        <v>10</v>
      </c>
      <c r="L576">
        <f>I576-K576</f>
        <v>31</v>
      </c>
      <c r="M576" t="str">
        <f>IF(I576&lt;100,"small",IF(I576&lt;500,"medium","large"))</f>
        <v>small</v>
      </c>
      <c r="N576">
        <f>IF(M576="small",1,0)</f>
        <v>1</v>
      </c>
      <c r="O576">
        <f>IF(N576="medium",1,0)</f>
        <v>0</v>
      </c>
      <c r="P576">
        <f>IF(O576="large",1,0)</f>
        <v>0</v>
      </c>
      <c r="Q576">
        <v>2003</v>
      </c>
      <c r="R576">
        <v>1</v>
      </c>
      <c r="S576" t="str">
        <f>IF(R576=1, "First-time", IF(R576&lt;=3, "Rising Star", IF(R576&lt;10, "Established", "Elites")))</f>
        <v>First-time</v>
      </c>
      <c r="T576">
        <f>IF(S576 = "First-time",1,0)</f>
        <v>1</v>
      </c>
      <c r="U576">
        <f>IF(S576 = "Rising Star",1,0)</f>
        <v>0</v>
      </c>
      <c r="V576">
        <f>IF(S576 = "Established",1,0)</f>
        <v>0</v>
      </c>
      <c r="W576">
        <f>IF(S576 = "Elites",1,0)</f>
        <v>0</v>
      </c>
      <c r="X576" t="s">
        <v>271</v>
      </c>
      <c r="Y576" t="str">
        <f>IF(X576="","-",TRIM(LEFT(X576,FIND(",",X576&amp;",")-1)))</f>
        <v>Chicago</v>
      </c>
      <c r="Z576" t="s">
        <v>5076</v>
      </c>
      <c r="AA576" t="s">
        <v>15</v>
      </c>
    </row>
    <row r="577" spans="1:27" ht="14.4" x14ac:dyDescent="0.3">
      <c r="A577">
        <v>575</v>
      </c>
      <c r="B577" t="s">
        <v>12932</v>
      </c>
      <c r="C577" t="s">
        <v>12933</v>
      </c>
      <c r="D577" t="s">
        <v>12934</v>
      </c>
      <c r="E577" t="s">
        <v>965</v>
      </c>
      <c r="F577" s="5">
        <f>_xlfn.TEXTBEFORE(E577, " ") * 1000000</f>
        <v>16399999.999999998</v>
      </c>
      <c r="G577">
        <v>768.67740000000003</v>
      </c>
      <c r="H577" t="s">
        <v>751</v>
      </c>
      <c r="I577">
        <v>67</v>
      </c>
      <c r="J577">
        <f>IF(I577="",0,I577)</f>
        <v>67</v>
      </c>
      <c r="K577">
        <v>23</v>
      </c>
      <c r="L577">
        <f>I577-K577</f>
        <v>44</v>
      </c>
      <c r="M577" t="str">
        <f>IF(I577&lt;100,"small",IF(I577&lt;500,"medium","large"))</f>
        <v>small</v>
      </c>
      <c r="N577">
        <f>IF(M577="small",1,0)</f>
        <v>1</v>
      </c>
      <c r="O577">
        <f>IF(N577="medium",1,0)</f>
        <v>0</v>
      </c>
      <c r="P577">
        <f>IF(O577="large",1,0)</f>
        <v>0</v>
      </c>
      <c r="Q577">
        <v>2012</v>
      </c>
      <c r="R577">
        <v>3</v>
      </c>
      <c r="S577" t="str">
        <f>IF(R577=1, "First-time", IF(R577&lt;=3, "Rising Star", IF(R577&lt;10, "Established", "Elites")))</f>
        <v>Rising Star</v>
      </c>
      <c r="T577">
        <f>IF(S577 = "First-time",1,0)</f>
        <v>0</v>
      </c>
      <c r="U577">
        <f>IF(S577 = "Rising Star",1,0)</f>
        <v>1</v>
      </c>
      <c r="V577">
        <f>IF(S577 = "Established",1,0)</f>
        <v>0</v>
      </c>
      <c r="W577">
        <f>IF(S577 = "Elites",1,0)</f>
        <v>0</v>
      </c>
      <c r="X577" t="s">
        <v>427</v>
      </c>
      <c r="Y577" t="str">
        <f>IF(X577="","-",TRIM(LEFT(X577,FIND(",",X577&amp;",")-1)))</f>
        <v>Washington</v>
      </c>
      <c r="Z577" t="s">
        <v>1833</v>
      </c>
      <c r="AA577" t="s">
        <v>47</v>
      </c>
    </row>
    <row r="578" spans="1:27" ht="14.4" x14ac:dyDescent="0.3">
      <c r="A578">
        <v>576</v>
      </c>
      <c r="B578" t="s">
        <v>14350</v>
      </c>
      <c r="C578" t="s">
        <v>14351</v>
      </c>
      <c r="D578" t="s">
        <v>14352</v>
      </c>
      <c r="E578" t="s">
        <v>517</v>
      </c>
      <c r="F578" s="5">
        <f>_xlfn.TEXTBEFORE(E578, " ") * 1000000</f>
        <v>12500000</v>
      </c>
      <c r="G578">
        <v>767.88710000000003</v>
      </c>
      <c r="H578" t="s">
        <v>751</v>
      </c>
      <c r="I578">
        <v>65</v>
      </c>
      <c r="J578">
        <f>IF(I578="",0,I578)</f>
        <v>65</v>
      </c>
      <c r="K578">
        <v>10</v>
      </c>
      <c r="L578">
        <f>I578-K578</f>
        <v>55</v>
      </c>
      <c r="M578" t="str">
        <f>IF(I578&lt;100,"small",IF(I578&lt;500,"medium","large"))</f>
        <v>small</v>
      </c>
      <c r="N578">
        <f>IF(M578="small",1,0)</f>
        <v>1</v>
      </c>
      <c r="O578">
        <f>IF(N578="medium",1,0)</f>
        <v>0</v>
      </c>
      <c r="P578">
        <f>IF(O578="large",1,0)</f>
        <v>0</v>
      </c>
      <c r="Q578">
        <v>2013</v>
      </c>
      <c r="R578">
        <v>2</v>
      </c>
      <c r="S578" t="str">
        <f>IF(R578=1, "First-time", IF(R578&lt;=3, "Rising Star", IF(R578&lt;10, "Established", "Elites")))</f>
        <v>Rising Star</v>
      </c>
      <c r="T578">
        <f>IF(S578 = "First-time",1,0)</f>
        <v>0</v>
      </c>
      <c r="U578">
        <f>IF(S578 = "Rising Star",1,0)</f>
        <v>1</v>
      </c>
      <c r="V578">
        <f>IF(S578 = "Established",1,0)</f>
        <v>0</v>
      </c>
      <c r="W578">
        <f>IF(S578 = "Elites",1,0)</f>
        <v>0</v>
      </c>
      <c r="X578" t="s">
        <v>427</v>
      </c>
      <c r="Y578" t="str">
        <f>IF(X578="","-",TRIM(LEFT(X578,FIND(",",X578&amp;",")-1)))</f>
        <v>Washington</v>
      </c>
      <c r="Z578" t="s">
        <v>1041</v>
      </c>
      <c r="AA578" t="s">
        <v>47</v>
      </c>
    </row>
    <row r="579" spans="1:27" ht="14.4" x14ac:dyDescent="0.3">
      <c r="A579">
        <v>577</v>
      </c>
      <c r="B579" t="s">
        <v>13606</v>
      </c>
      <c r="C579" t="s">
        <v>13607</v>
      </c>
      <c r="D579" t="s">
        <v>13608</v>
      </c>
      <c r="E579" t="s">
        <v>450</v>
      </c>
      <c r="F579" s="5">
        <f>_xlfn.TEXTBEFORE(E579, " ") * 1000000</f>
        <v>37300000</v>
      </c>
      <c r="G579">
        <v>767.43389999999999</v>
      </c>
      <c r="H579" t="s">
        <v>118</v>
      </c>
      <c r="I579">
        <v>225</v>
      </c>
      <c r="J579">
        <f>IF(I579="",0,I579)</f>
        <v>225</v>
      </c>
      <c r="K579">
        <v>30</v>
      </c>
      <c r="L579">
        <f>I579-K579</f>
        <v>195</v>
      </c>
      <c r="M579" t="str">
        <f>IF(I579&lt;100,"small",IF(I579&lt;500,"medium","large"))</f>
        <v>medium</v>
      </c>
      <c r="N579">
        <f>IF(M579="small",1,0)</f>
        <v>0</v>
      </c>
      <c r="O579">
        <f>IF(N579="medium",1,0)</f>
        <v>0</v>
      </c>
      <c r="P579">
        <f>IF(O579="large",1,0)</f>
        <v>0</v>
      </c>
      <c r="Q579">
        <v>2012</v>
      </c>
      <c r="R579">
        <v>1</v>
      </c>
      <c r="S579" t="str">
        <f>IF(R579=1, "First-time", IF(R579&lt;=3, "Rising Star", IF(R579&lt;10, "Established", "Elites")))</f>
        <v>First-time</v>
      </c>
      <c r="T579">
        <f>IF(S579 = "First-time",1,0)</f>
        <v>1</v>
      </c>
      <c r="U579">
        <f>IF(S579 = "Rising Star",1,0)</f>
        <v>0</v>
      </c>
      <c r="V579">
        <f>IF(S579 = "Established",1,0)</f>
        <v>0</v>
      </c>
      <c r="W579">
        <f>IF(S579 = "Elites",1,0)</f>
        <v>0</v>
      </c>
      <c r="X579" t="s">
        <v>185</v>
      </c>
      <c r="Y579" t="str">
        <f>IF(X579="","-",TRIM(LEFT(X579,FIND(",",X579&amp;",")-1)))</f>
        <v>Boston</v>
      </c>
      <c r="Z579" t="s">
        <v>13609</v>
      </c>
      <c r="AA579" t="s">
        <v>20</v>
      </c>
    </row>
    <row r="580" spans="1:27" ht="14.4" x14ac:dyDescent="0.3">
      <c r="A580">
        <v>578</v>
      </c>
      <c r="B580" t="s">
        <v>14259</v>
      </c>
      <c r="C580" t="s">
        <v>14260</v>
      </c>
      <c r="D580" t="s">
        <v>14261</v>
      </c>
      <c r="E580" t="s">
        <v>947</v>
      </c>
      <c r="F580" s="5">
        <f>_xlfn.TEXTBEFORE(E580, " ") * 1000000</f>
        <v>4600000</v>
      </c>
      <c r="G580">
        <v>766.89869999999996</v>
      </c>
      <c r="H580" t="s">
        <v>761</v>
      </c>
      <c r="I580">
        <v>23</v>
      </c>
      <c r="J580">
        <f>IF(I580="",0,I580)</f>
        <v>23</v>
      </c>
      <c r="K580">
        <v>3</v>
      </c>
      <c r="L580">
        <f>I580-K580</f>
        <v>20</v>
      </c>
      <c r="M580" t="str">
        <f>IF(I580&lt;100,"small",IF(I580&lt;500,"medium","large"))</f>
        <v>small</v>
      </c>
      <c r="N580">
        <f>IF(M580="small",1,0)</f>
        <v>1</v>
      </c>
      <c r="O580">
        <f>IF(N580="medium",1,0)</f>
        <v>0</v>
      </c>
      <c r="P580">
        <f>IF(O580="large",1,0)</f>
        <v>0</v>
      </c>
      <c r="Q580">
        <v>2012</v>
      </c>
      <c r="R580">
        <v>2</v>
      </c>
      <c r="S580" t="str">
        <f>IF(R580=1, "First-time", IF(R580&lt;=3, "Rising Star", IF(R580&lt;10, "Established", "Elites")))</f>
        <v>Rising Star</v>
      </c>
      <c r="T580">
        <f>IF(S580 = "First-time",1,0)</f>
        <v>0</v>
      </c>
      <c r="U580">
        <f>IF(S580 = "Rising Star",1,0)</f>
        <v>1</v>
      </c>
      <c r="V580">
        <f>IF(S580 = "Established",1,0)</f>
        <v>0</v>
      </c>
      <c r="W580">
        <f>IF(S580 = "Elites",1,0)</f>
        <v>0</v>
      </c>
      <c r="X580" t="s">
        <v>272</v>
      </c>
      <c r="Y580" t="str">
        <f>IF(X580="","-",TRIM(LEFT(X580,FIND(",",X580&amp;",")-1)))</f>
        <v>Phoenix</v>
      </c>
      <c r="Z580" t="s">
        <v>1615</v>
      </c>
      <c r="AA580" t="s">
        <v>4</v>
      </c>
    </row>
    <row r="581" spans="1:27" ht="14.4" x14ac:dyDescent="0.3">
      <c r="A581">
        <v>579</v>
      </c>
      <c r="B581" t="s">
        <v>15689</v>
      </c>
      <c r="C581" t="s">
        <v>15690</v>
      </c>
      <c r="D581" t="s">
        <v>15691</v>
      </c>
      <c r="E581" t="s">
        <v>1971</v>
      </c>
      <c r="F581" s="5">
        <f>_xlfn.TEXTBEFORE(E581, " ") * 1000000</f>
        <v>7000000</v>
      </c>
      <c r="G581">
        <v>764.94230000000005</v>
      </c>
      <c r="H581" t="s">
        <v>803</v>
      </c>
      <c r="I581">
        <v>8</v>
      </c>
      <c r="J581">
        <f>IF(I581="",0,I581)</f>
        <v>8</v>
      </c>
      <c r="K581">
        <v>2</v>
      </c>
      <c r="L581">
        <f>I581-K581</f>
        <v>6</v>
      </c>
      <c r="M581" t="str">
        <f>IF(I581&lt;100,"small",IF(I581&lt;500,"medium","large"))</f>
        <v>small</v>
      </c>
      <c r="N581">
        <f>IF(M581="small",1,0)</f>
        <v>1</v>
      </c>
      <c r="O581">
        <f>IF(N581="medium",1,0)</f>
        <v>0</v>
      </c>
      <c r="P581">
        <f>IF(O581="large",1,0)</f>
        <v>0</v>
      </c>
      <c r="Q581">
        <v>2014</v>
      </c>
      <c r="R581">
        <v>1</v>
      </c>
      <c r="S581" t="str">
        <f>IF(R581=1, "First-time", IF(R581&lt;=3, "Rising Star", IF(R581&lt;10, "Established", "Elites")))</f>
        <v>First-time</v>
      </c>
      <c r="T581">
        <f>IF(S581 = "First-time",1,0)</f>
        <v>1</v>
      </c>
      <c r="U581">
        <f>IF(S581 = "Rising Star",1,0)</f>
        <v>0</v>
      </c>
      <c r="V581">
        <f>IF(S581 = "Established",1,0)</f>
        <v>0</v>
      </c>
      <c r="W581">
        <f>IF(S581 = "Elites",1,0)</f>
        <v>0</v>
      </c>
      <c r="X581" t="s">
        <v>99</v>
      </c>
      <c r="Y581" t="str">
        <f>IF(X581="","-",TRIM(LEFT(X581,FIND(",",X581&amp;",")-1)))</f>
        <v>-</v>
      </c>
      <c r="Z581" t="s">
        <v>6837</v>
      </c>
      <c r="AA581" t="s">
        <v>52</v>
      </c>
    </row>
    <row r="582" spans="1:27" ht="14.4" x14ac:dyDescent="0.3">
      <c r="A582">
        <v>580</v>
      </c>
      <c r="B582" t="s">
        <v>8476</v>
      </c>
      <c r="C582" t="s">
        <v>8477</v>
      </c>
      <c r="D582" t="s">
        <v>8478</v>
      </c>
      <c r="E582" t="s">
        <v>3006</v>
      </c>
      <c r="F582" s="5">
        <f>_xlfn.TEXTBEFORE(E582, " ") * 1000000</f>
        <v>10000000</v>
      </c>
      <c r="G582">
        <v>763.69050000000004</v>
      </c>
      <c r="H582" t="s">
        <v>129</v>
      </c>
      <c r="I582">
        <v>23</v>
      </c>
      <c r="J582">
        <f>IF(I582="",0,I582)</f>
        <v>23</v>
      </c>
      <c r="K582">
        <v>5</v>
      </c>
      <c r="L582">
        <f>I582-K582</f>
        <v>18</v>
      </c>
      <c r="M582" t="str">
        <f>IF(I582&lt;100,"small",IF(I582&lt;500,"medium","large"))</f>
        <v>small</v>
      </c>
      <c r="N582">
        <f>IF(M582="small",1,0)</f>
        <v>1</v>
      </c>
      <c r="O582">
        <f>IF(N582="medium",1,0)</f>
        <v>0</v>
      </c>
      <c r="P582">
        <f>IF(O582="large",1,0)</f>
        <v>0</v>
      </c>
      <c r="Q582">
        <v>2008</v>
      </c>
      <c r="R582">
        <v>2</v>
      </c>
      <c r="S582" t="str">
        <f>IF(R582=1, "First-time", IF(R582&lt;=3, "Rising Star", IF(R582&lt;10, "Established", "Elites")))</f>
        <v>Rising Star</v>
      </c>
      <c r="T582">
        <f>IF(S582 = "First-time",1,0)</f>
        <v>0</v>
      </c>
      <c r="U582">
        <f>IF(S582 = "Rising Star",1,0)</f>
        <v>1</v>
      </c>
      <c r="V582">
        <f>IF(S582 = "Established",1,0)</f>
        <v>0</v>
      </c>
      <c r="W582">
        <f>IF(S582 = "Elites",1,0)</f>
        <v>0</v>
      </c>
      <c r="X582" t="s">
        <v>99</v>
      </c>
      <c r="Y582" t="str">
        <f>IF(X582="","-",TRIM(LEFT(X582,FIND(",",X582&amp;",")-1)))</f>
        <v>-</v>
      </c>
      <c r="Z582" t="s">
        <v>8479</v>
      </c>
      <c r="AA582" t="s">
        <v>38</v>
      </c>
    </row>
    <row r="583" spans="1:27" ht="14.4" x14ac:dyDescent="0.3">
      <c r="A583">
        <v>581</v>
      </c>
      <c r="B583" t="s">
        <v>13825</v>
      </c>
      <c r="C583" t="s">
        <v>13826</v>
      </c>
      <c r="D583" t="s">
        <v>13827</v>
      </c>
      <c r="E583" t="s">
        <v>2062</v>
      </c>
      <c r="F583" s="5">
        <f>_xlfn.TEXTBEFORE(E583, " ") * 1000000</f>
        <v>6100000</v>
      </c>
      <c r="G583">
        <v>762.61329999999998</v>
      </c>
      <c r="H583" t="s">
        <v>92</v>
      </c>
      <c r="I583">
        <v>10</v>
      </c>
      <c r="J583">
        <f>IF(I583="",0,I583)</f>
        <v>10</v>
      </c>
      <c r="K583">
        <v>3</v>
      </c>
      <c r="L583">
        <f>I583-K583</f>
        <v>7</v>
      </c>
      <c r="M583" t="str">
        <f>IF(I583&lt;100,"small",IF(I583&lt;500,"medium","large"))</f>
        <v>small</v>
      </c>
      <c r="N583">
        <f>IF(M583="small",1,0)</f>
        <v>1</v>
      </c>
      <c r="O583">
        <f>IF(N583="medium",1,0)</f>
        <v>0</v>
      </c>
      <c r="P583">
        <f>IF(O583="large",1,0)</f>
        <v>0</v>
      </c>
      <c r="Q583">
        <v>2012</v>
      </c>
      <c r="R583">
        <v>1</v>
      </c>
      <c r="S583" t="str">
        <f>IF(R583=1, "First-time", IF(R583&lt;=3, "Rising Star", IF(R583&lt;10, "Established", "Elites")))</f>
        <v>First-time</v>
      </c>
      <c r="T583">
        <f>IF(S583 = "First-time",1,0)</f>
        <v>1</v>
      </c>
      <c r="U583">
        <f>IF(S583 = "Rising Star",1,0)</f>
        <v>0</v>
      </c>
      <c r="V583">
        <f>IF(S583 = "Established",1,0)</f>
        <v>0</v>
      </c>
      <c r="W583">
        <f>IF(S583 = "Elites",1,0)</f>
        <v>0</v>
      </c>
      <c r="X583" t="s">
        <v>689</v>
      </c>
      <c r="Y583" t="str">
        <f>IF(X583="","-",TRIM(LEFT(X583,FIND(",",X583&amp;",")-1)))</f>
        <v>Miami</v>
      </c>
      <c r="Z583" t="s">
        <v>3642</v>
      </c>
      <c r="AA583" t="s">
        <v>10</v>
      </c>
    </row>
    <row r="584" spans="1:27" ht="14.4" x14ac:dyDescent="0.3">
      <c r="A584">
        <v>582</v>
      </c>
      <c r="B584" t="s">
        <v>3763</v>
      </c>
      <c r="C584" t="s">
        <v>3764</v>
      </c>
      <c r="D584" t="s">
        <v>3765</v>
      </c>
      <c r="E584" t="s">
        <v>3685</v>
      </c>
      <c r="F584" s="5">
        <f>_xlfn.TEXTBEFORE(E584, " ") * 1000000</f>
        <v>17100000</v>
      </c>
      <c r="G584">
        <v>758.82360000000006</v>
      </c>
      <c r="H584" t="s">
        <v>751</v>
      </c>
      <c r="I584">
        <v>183</v>
      </c>
      <c r="J584">
        <f>IF(I584="",0,I584)</f>
        <v>183</v>
      </c>
      <c r="K584">
        <v>15</v>
      </c>
      <c r="L584">
        <f>I584-K584</f>
        <v>168</v>
      </c>
      <c r="M584" t="str">
        <f>IF(I584&lt;100,"small",IF(I584&lt;500,"medium","large"))</f>
        <v>medium</v>
      </c>
      <c r="N584">
        <f>IF(M584="small",1,0)</f>
        <v>0</v>
      </c>
      <c r="O584">
        <f>IF(N584="medium",1,0)</f>
        <v>0</v>
      </c>
      <c r="P584">
        <f>IF(O584="large",1,0)</f>
        <v>0</v>
      </c>
      <c r="Q584">
        <v>2001</v>
      </c>
      <c r="R584">
        <v>3</v>
      </c>
      <c r="S584" t="str">
        <f>IF(R584=1, "First-time", IF(R584&lt;=3, "Rising Star", IF(R584&lt;10, "Established", "Elites")))</f>
        <v>Rising Star</v>
      </c>
      <c r="T584">
        <f>IF(S584 = "First-time",1,0)</f>
        <v>0</v>
      </c>
      <c r="U584">
        <f>IF(S584 = "Rising Star",1,0)</f>
        <v>1</v>
      </c>
      <c r="V584">
        <f>IF(S584 = "Established",1,0)</f>
        <v>0</v>
      </c>
      <c r="W584">
        <f>IF(S584 = "Elites",1,0)</f>
        <v>0</v>
      </c>
      <c r="X584" t="s">
        <v>427</v>
      </c>
      <c r="Y584" t="str">
        <f>IF(X584="","-",TRIM(LEFT(X584,FIND(",",X584&amp;",")-1)))</f>
        <v>Washington</v>
      </c>
      <c r="Z584" t="s">
        <v>3766</v>
      </c>
      <c r="AA584" t="s">
        <v>47</v>
      </c>
    </row>
    <row r="585" spans="1:27" ht="14.4" x14ac:dyDescent="0.3">
      <c r="A585">
        <v>583</v>
      </c>
      <c r="B585" t="s">
        <v>12463</v>
      </c>
      <c r="C585" t="s">
        <v>12464</v>
      </c>
      <c r="D585" t="s">
        <v>12465</v>
      </c>
      <c r="E585" t="s">
        <v>12466</v>
      </c>
      <c r="F585" s="5">
        <f>_xlfn.TEXTBEFORE(E585, " ") * 1000000</f>
        <v>45500000</v>
      </c>
      <c r="G585">
        <v>758.55470000000003</v>
      </c>
      <c r="H585" t="s">
        <v>92</v>
      </c>
      <c r="I585">
        <v>70</v>
      </c>
      <c r="J585">
        <f>IF(I585="",0,I585)</f>
        <v>70</v>
      </c>
      <c r="K585">
        <v>27</v>
      </c>
      <c r="L585">
        <f>I585-K585</f>
        <v>43</v>
      </c>
      <c r="M585" t="str">
        <f>IF(I585&lt;100,"small",IF(I585&lt;500,"medium","large"))</f>
        <v>small</v>
      </c>
      <c r="N585">
        <f>IF(M585="small",1,0)</f>
        <v>1</v>
      </c>
      <c r="O585">
        <f>IF(N585="medium",1,0)</f>
        <v>0</v>
      </c>
      <c r="P585">
        <f>IF(O585="large",1,0)</f>
        <v>0</v>
      </c>
      <c r="Q585">
        <v>2011</v>
      </c>
      <c r="R585">
        <v>4</v>
      </c>
      <c r="S585" t="str">
        <f>IF(R585=1, "First-time", IF(R585&lt;=3, "Rising Star", IF(R585&lt;10, "Established", "Elites")))</f>
        <v>Established</v>
      </c>
      <c r="T585">
        <f>IF(S585 = "First-time",1,0)</f>
        <v>0</v>
      </c>
      <c r="U585">
        <f>IF(S585 = "Rising Star",1,0)</f>
        <v>0</v>
      </c>
      <c r="V585">
        <f>IF(S585 = "Established",1,0)</f>
        <v>1</v>
      </c>
      <c r="W585">
        <f>IF(S585 = "Elites",1,0)</f>
        <v>0</v>
      </c>
      <c r="X585" t="s">
        <v>689</v>
      </c>
      <c r="Y585" t="str">
        <f>IF(X585="","-",TRIM(LEFT(X585,FIND(",",X585&amp;",")-1)))</f>
        <v>Miami</v>
      </c>
      <c r="Z585" t="s">
        <v>689</v>
      </c>
      <c r="AA585" t="s">
        <v>10</v>
      </c>
    </row>
    <row r="586" spans="1:27" ht="14.4" x14ac:dyDescent="0.3">
      <c r="A586">
        <v>584</v>
      </c>
      <c r="B586" t="s">
        <v>17583</v>
      </c>
      <c r="C586" t="s">
        <v>17584</v>
      </c>
      <c r="D586" t="s">
        <v>17585</v>
      </c>
      <c r="E586" t="s">
        <v>7172</v>
      </c>
      <c r="F586" s="5">
        <f>_xlfn.TEXTBEFORE(E586, " ") * 1000000</f>
        <v>21800000</v>
      </c>
      <c r="G586">
        <v>758.47979999999995</v>
      </c>
      <c r="H586" t="s">
        <v>167</v>
      </c>
      <c r="I586">
        <v>22</v>
      </c>
      <c r="J586">
        <f>IF(I586="",0,I586)</f>
        <v>22</v>
      </c>
      <c r="K586">
        <v>5</v>
      </c>
      <c r="L586">
        <f>I586-K586</f>
        <v>17</v>
      </c>
      <c r="M586" t="str">
        <f>IF(I586&lt;100,"small",IF(I586&lt;500,"medium","large"))</f>
        <v>small</v>
      </c>
      <c r="N586">
        <f>IF(M586="small",1,0)</f>
        <v>1</v>
      </c>
      <c r="O586">
        <f>IF(N586="medium",1,0)</f>
        <v>0</v>
      </c>
      <c r="P586">
        <f>IF(O586="large",1,0)</f>
        <v>0</v>
      </c>
      <c r="Q586">
        <v>2015</v>
      </c>
      <c r="R586">
        <v>2</v>
      </c>
      <c r="S586" t="str">
        <f>IF(R586=1, "First-time", IF(R586&lt;=3, "Rising Star", IF(R586&lt;10, "Established", "Elites")))</f>
        <v>Rising Star</v>
      </c>
      <c r="T586">
        <f>IF(S586 = "First-time",1,0)</f>
        <v>0</v>
      </c>
      <c r="U586">
        <f>IF(S586 = "Rising Star",1,0)</f>
        <v>1</v>
      </c>
      <c r="V586">
        <f>IF(S586 = "Established",1,0)</f>
        <v>0</v>
      </c>
      <c r="W586">
        <f>IF(S586 = "Elites",1,0)</f>
        <v>0</v>
      </c>
      <c r="X586" t="s">
        <v>242</v>
      </c>
      <c r="Y586" t="str">
        <f>IF(X586="","-",TRIM(LEFT(X586,FIND(",",X586&amp;",")-1)))</f>
        <v>Atlanta</v>
      </c>
      <c r="Z586" t="s">
        <v>242</v>
      </c>
      <c r="AA586" t="s">
        <v>11</v>
      </c>
    </row>
    <row r="587" spans="1:27" ht="14.4" x14ac:dyDescent="0.3">
      <c r="A587">
        <v>585</v>
      </c>
      <c r="B587" t="s">
        <v>15138</v>
      </c>
      <c r="C587" t="s">
        <v>15139</v>
      </c>
      <c r="D587" t="s">
        <v>15140</v>
      </c>
      <c r="E587" t="s">
        <v>1329</v>
      </c>
      <c r="F587" s="5">
        <f>_xlfn.TEXTBEFORE(E587, " ") * 1000000</f>
        <v>3600000</v>
      </c>
      <c r="G587">
        <v>758.1191</v>
      </c>
      <c r="H587" t="s">
        <v>433</v>
      </c>
      <c r="I587">
        <v>41</v>
      </c>
      <c r="J587">
        <f>IF(I587="",0,I587)</f>
        <v>41</v>
      </c>
      <c r="K587">
        <v>20</v>
      </c>
      <c r="L587">
        <f>I587-K587</f>
        <v>21</v>
      </c>
      <c r="M587" t="str">
        <f>IF(I587&lt;100,"small",IF(I587&lt;500,"medium","large"))</f>
        <v>small</v>
      </c>
      <c r="N587">
        <f>IF(M587="small",1,0)</f>
        <v>1</v>
      </c>
      <c r="O587">
        <f>IF(N587="medium",1,0)</f>
        <v>0</v>
      </c>
      <c r="P587">
        <f>IF(O587="large",1,0)</f>
        <v>0</v>
      </c>
      <c r="Q587">
        <v>2013</v>
      </c>
      <c r="R587">
        <v>1</v>
      </c>
      <c r="S587" t="str">
        <f>IF(R587=1, "First-time", IF(R587&lt;=3, "Rising Star", IF(R587&lt;10, "Established", "Elites")))</f>
        <v>First-time</v>
      </c>
      <c r="T587">
        <f>IF(S587 = "First-time",1,0)</f>
        <v>1</v>
      </c>
      <c r="U587">
        <f>IF(S587 = "Rising Star",1,0)</f>
        <v>0</v>
      </c>
      <c r="V587">
        <f>IF(S587 = "Established",1,0)</f>
        <v>0</v>
      </c>
      <c r="W587">
        <f>IF(S587 = "Elites",1,0)</f>
        <v>0</v>
      </c>
      <c r="X587" t="s">
        <v>271</v>
      </c>
      <c r="Y587" t="str">
        <f>IF(X587="","-",TRIM(LEFT(X587,FIND(",",X587&amp;",")-1)))</f>
        <v>Chicago</v>
      </c>
      <c r="Z587" t="s">
        <v>15141</v>
      </c>
      <c r="AA587" t="s">
        <v>15</v>
      </c>
    </row>
    <row r="588" spans="1:27" ht="14.4" x14ac:dyDescent="0.3">
      <c r="A588">
        <v>586</v>
      </c>
      <c r="B588" t="s">
        <v>10482</v>
      </c>
      <c r="C588" t="s">
        <v>10483</v>
      </c>
      <c r="D588" t="s">
        <v>10484</v>
      </c>
      <c r="E588" t="s">
        <v>1471</v>
      </c>
      <c r="F588" s="5">
        <f>_xlfn.TEXTBEFORE(E588, " ") * 1000000</f>
        <v>2500000</v>
      </c>
      <c r="G588">
        <v>756.4864</v>
      </c>
      <c r="H588" t="s">
        <v>111</v>
      </c>
      <c r="I588">
        <v>14</v>
      </c>
      <c r="J588">
        <f>IF(I588="",0,I588)</f>
        <v>14</v>
      </c>
      <c r="K588">
        <v>2</v>
      </c>
      <c r="L588">
        <f>I588-K588</f>
        <v>12</v>
      </c>
      <c r="M588" t="str">
        <f>IF(I588&lt;100,"small",IF(I588&lt;500,"medium","large"))</f>
        <v>small</v>
      </c>
      <c r="N588">
        <f>IF(M588="small",1,0)</f>
        <v>1</v>
      </c>
      <c r="O588">
        <f>IF(N588="medium",1,0)</f>
        <v>0</v>
      </c>
      <c r="P588">
        <f>IF(O588="large",1,0)</f>
        <v>0</v>
      </c>
      <c r="Q588">
        <v>2010</v>
      </c>
      <c r="R588">
        <v>2</v>
      </c>
      <c r="S588" t="str">
        <f>IF(R588=1, "First-time", IF(R588&lt;=3, "Rising Star", IF(R588&lt;10, "Established", "Elites")))</f>
        <v>Rising Star</v>
      </c>
      <c r="T588">
        <f>IF(S588 = "First-time",1,0)</f>
        <v>0</v>
      </c>
      <c r="U588">
        <f>IF(S588 = "Rising Star",1,0)</f>
        <v>1</v>
      </c>
      <c r="V588">
        <f>IF(S588 = "Established",1,0)</f>
        <v>0</v>
      </c>
      <c r="W588">
        <f>IF(S588 = "Elites",1,0)</f>
        <v>0</v>
      </c>
      <c r="X588" t="s">
        <v>427</v>
      </c>
      <c r="Y588" t="str">
        <f>IF(X588="","-",TRIM(LEFT(X588,FIND(",",X588&amp;",")-1)))</f>
        <v>Washington</v>
      </c>
      <c r="Z588" t="s">
        <v>1407</v>
      </c>
      <c r="AA588" t="s">
        <v>47</v>
      </c>
    </row>
    <row r="589" spans="1:27" ht="14.4" x14ac:dyDescent="0.3">
      <c r="A589">
        <v>587</v>
      </c>
      <c r="B589" t="s">
        <v>10443</v>
      </c>
      <c r="C589" t="s">
        <v>10444</v>
      </c>
      <c r="D589" t="s">
        <v>10445</v>
      </c>
      <c r="E589" t="s">
        <v>190</v>
      </c>
      <c r="F589" s="5">
        <f>_xlfn.TEXTBEFORE(E589, " ") * 1000000</f>
        <v>18800000</v>
      </c>
      <c r="G589">
        <v>754.75789999999995</v>
      </c>
      <c r="H589" t="s">
        <v>803</v>
      </c>
      <c r="I589">
        <v>33</v>
      </c>
      <c r="J589">
        <f>IF(I589="",0,I589)</f>
        <v>33</v>
      </c>
      <c r="K589">
        <v>8</v>
      </c>
      <c r="L589">
        <f>I589-K589</f>
        <v>25</v>
      </c>
      <c r="M589" t="str">
        <f>IF(I589&lt;100,"small",IF(I589&lt;500,"medium","large"))</f>
        <v>small</v>
      </c>
      <c r="N589">
        <f>IF(M589="small",1,0)</f>
        <v>1</v>
      </c>
      <c r="O589">
        <f>IF(N589="medium",1,0)</f>
        <v>0</v>
      </c>
      <c r="P589">
        <f>IF(O589="large",1,0)</f>
        <v>0</v>
      </c>
      <c r="Q589">
        <v>2010</v>
      </c>
      <c r="R589">
        <v>4</v>
      </c>
      <c r="S589" t="str">
        <f>IF(R589=1, "First-time", IF(R589&lt;=3, "Rising Star", IF(R589&lt;10, "Established", "Elites")))</f>
        <v>Established</v>
      </c>
      <c r="T589">
        <f>IF(S589 = "First-time",1,0)</f>
        <v>0</v>
      </c>
      <c r="U589">
        <f>IF(S589 = "Rising Star",1,0)</f>
        <v>0</v>
      </c>
      <c r="V589">
        <f>IF(S589 = "Established",1,0)</f>
        <v>1</v>
      </c>
      <c r="W589">
        <f>IF(S589 = "Elites",1,0)</f>
        <v>0</v>
      </c>
      <c r="X589" t="s">
        <v>260</v>
      </c>
      <c r="Y589" t="str">
        <f>IF(X589="","-",TRIM(LEFT(X589,FIND(",",X589&amp;",")-1)))</f>
        <v>Seattle</v>
      </c>
      <c r="Z589" t="s">
        <v>10446</v>
      </c>
      <c r="AA589" t="s">
        <v>49</v>
      </c>
    </row>
    <row r="590" spans="1:27" ht="14.4" x14ac:dyDescent="0.3">
      <c r="A590">
        <v>588</v>
      </c>
      <c r="B590" t="s">
        <v>16615</v>
      </c>
      <c r="C590" t="s">
        <v>16616</v>
      </c>
      <c r="D590" t="s">
        <v>16617</v>
      </c>
      <c r="E590" t="s">
        <v>289</v>
      </c>
      <c r="F590" s="5">
        <f>_xlfn.TEXTBEFORE(E590, " ") * 1000000</f>
        <v>3700000</v>
      </c>
      <c r="G590">
        <v>754.65539999999999</v>
      </c>
      <c r="H590" t="s">
        <v>445</v>
      </c>
      <c r="I590">
        <v>25</v>
      </c>
      <c r="J590">
        <f>IF(I590="",0,I590)</f>
        <v>25</v>
      </c>
      <c r="K590">
        <v>3</v>
      </c>
      <c r="L590">
        <f>I590-K590</f>
        <v>22</v>
      </c>
      <c r="M590" t="str">
        <f>IF(I590&lt;100,"small",IF(I590&lt;500,"medium","large"))</f>
        <v>small</v>
      </c>
      <c r="N590">
        <f>IF(M590="small",1,0)</f>
        <v>1</v>
      </c>
      <c r="O590">
        <f>IF(N590="medium",1,0)</f>
        <v>0</v>
      </c>
      <c r="P590">
        <f>IF(O590="large",1,0)</f>
        <v>0</v>
      </c>
      <c r="Q590">
        <v>2014</v>
      </c>
      <c r="R590">
        <v>2</v>
      </c>
      <c r="S590" t="str">
        <f>IF(R590=1, "First-time", IF(R590&lt;=3, "Rising Star", IF(R590&lt;10, "Established", "Elites")))</f>
        <v>Rising Star</v>
      </c>
      <c r="T590">
        <f>IF(S590 = "First-time",1,0)</f>
        <v>0</v>
      </c>
      <c r="U590">
        <f>IF(S590 = "Rising Star",1,0)</f>
        <v>1</v>
      </c>
      <c r="V590">
        <f>IF(S590 = "Established",1,0)</f>
        <v>0</v>
      </c>
      <c r="W590">
        <f>IF(S590 = "Elites",1,0)</f>
        <v>0</v>
      </c>
      <c r="X590" t="s">
        <v>242</v>
      </c>
      <c r="Y590" t="str">
        <f>IF(X590="","-",TRIM(LEFT(X590,FIND(",",X590&amp;",")-1)))</f>
        <v>Atlanta</v>
      </c>
      <c r="Z590" t="s">
        <v>242</v>
      </c>
      <c r="AA590" t="s">
        <v>11</v>
      </c>
    </row>
    <row r="591" spans="1:27" ht="14.4" x14ac:dyDescent="0.3">
      <c r="A591">
        <v>589</v>
      </c>
      <c r="B591" t="s">
        <v>9504</v>
      </c>
      <c r="C591" t="s">
        <v>9505</v>
      </c>
      <c r="D591" t="s">
        <v>9506</v>
      </c>
      <c r="E591" t="s">
        <v>330</v>
      </c>
      <c r="F591" s="5">
        <f>_xlfn.TEXTBEFORE(E591, " ") * 1000000</f>
        <v>4099999.9999999995</v>
      </c>
      <c r="G591">
        <v>754.35900000000004</v>
      </c>
      <c r="H591" t="s">
        <v>174</v>
      </c>
      <c r="I591">
        <v>4</v>
      </c>
      <c r="J591">
        <f>IF(I591="",0,I591)</f>
        <v>4</v>
      </c>
      <c r="K591">
        <v>2</v>
      </c>
      <c r="L591">
        <f>I591-K591</f>
        <v>2</v>
      </c>
      <c r="M591" t="str">
        <f>IF(I591&lt;100,"small",IF(I591&lt;500,"medium","large"))</f>
        <v>small</v>
      </c>
      <c r="N591">
        <f>IF(M591="small",1,0)</f>
        <v>1</v>
      </c>
      <c r="O591">
        <f>IF(N591="medium",1,0)</f>
        <v>0</v>
      </c>
      <c r="P591">
        <f>IF(O591="large",1,0)</f>
        <v>0</v>
      </c>
      <c r="Q591">
        <v>2009</v>
      </c>
      <c r="R591">
        <v>2</v>
      </c>
      <c r="S591" t="str">
        <f>IF(R591=1, "First-time", IF(R591&lt;=3, "Rising Star", IF(R591&lt;10, "Established", "Elites")))</f>
        <v>Rising Star</v>
      </c>
      <c r="T591">
        <f>IF(S591 = "First-time",1,0)</f>
        <v>0</v>
      </c>
      <c r="U591">
        <f>IF(S591 = "Rising Star",1,0)</f>
        <v>1</v>
      </c>
      <c r="V591">
        <f>IF(S591 = "Established",1,0)</f>
        <v>0</v>
      </c>
      <c r="W591">
        <f>IF(S591 = "Elites",1,0)</f>
        <v>0</v>
      </c>
      <c r="X591" t="s">
        <v>99</v>
      </c>
      <c r="Y591" t="str">
        <f>IF(X591="","-",TRIM(LEFT(X591,FIND(",",X591&amp;",")-1)))</f>
        <v>-</v>
      </c>
      <c r="Z591" t="s">
        <v>9507</v>
      </c>
      <c r="AA591" t="s">
        <v>42</v>
      </c>
    </row>
    <row r="592" spans="1:27" ht="14.4" x14ac:dyDescent="0.3">
      <c r="A592">
        <v>590</v>
      </c>
      <c r="B592" t="s">
        <v>8298</v>
      </c>
      <c r="C592" t="s">
        <v>8299</v>
      </c>
      <c r="D592" t="s">
        <v>8300</v>
      </c>
      <c r="E592" t="s">
        <v>4251</v>
      </c>
      <c r="F592" s="5">
        <f>_xlfn.TEXTBEFORE(E592, " ") * 1000000</f>
        <v>3400000</v>
      </c>
      <c r="G592">
        <v>754.02660000000003</v>
      </c>
      <c r="H592" t="s">
        <v>111</v>
      </c>
      <c r="I592">
        <v>34</v>
      </c>
      <c r="J592">
        <f>IF(I592="",0,I592)</f>
        <v>34</v>
      </c>
      <c r="K592">
        <v>7</v>
      </c>
      <c r="L592">
        <f>I592-K592</f>
        <v>27</v>
      </c>
      <c r="M592" t="str">
        <f>IF(I592&lt;100,"small",IF(I592&lt;500,"medium","large"))</f>
        <v>small</v>
      </c>
      <c r="N592">
        <f>IF(M592="small",1,0)</f>
        <v>1</v>
      </c>
      <c r="O592">
        <f>IF(N592="medium",1,0)</f>
        <v>0</v>
      </c>
      <c r="P592">
        <f>IF(O592="large",1,0)</f>
        <v>0</v>
      </c>
      <c r="Q592">
        <v>2008</v>
      </c>
      <c r="R592">
        <v>1</v>
      </c>
      <c r="S592" t="str">
        <f>IF(R592=1, "First-time", IF(R592&lt;=3, "Rising Star", IF(R592&lt;10, "Established", "Elites")))</f>
        <v>First-time</v>
      </c>
      <c r="T592">
        <f>IF(S592 = "First-time",1,0)</f>
        <v>1</v>
      </c>
      <c r="U592">
        <f>IF(S592 = "Rising Star",1,0)</f>
        <v>0</v>
      </c>
      <c r="V592">
        <f>IF(S592 = "Established",1,0)</f>
        <v>0</v>
      </c>
      <c r="W592">
        <f>IF(S592 = "Elites",1,0)</f>
        <v>0</v>
      </c>
      <c r="X592" t="s">
        <v>232</v>
      </c>
      <c r="Y592" t="str">
        <f>IF(X592="","-",TRIM(LEFT(X592,FIND(",",X592&amp;",")-1)))</f>
        <v>Houston</v>
      </c>
      <c r="Z592" t="s">
        <v>232</v>
      </c>
      <c r="AA592" t="s">
        <v>45</v>
      </c>
    </row>
    <row r="593" spans="1:27" ht="14.4" x14ac:dyDescent="0.3">
      <c r="A593">
        <v>591</v>
      </c>
      <c r="B593" t="s">
        <v>11092</v>
      </c>
      <c r="C593" t="s">
        <v>11093</v>
      </c>
      <c r="D593" t="s">
        <v>11094</v>
      </c>
      <c r="E593" t="s">
        <v>7330</v>
      </c>
      <c r="F593" s="5">
        <f>_xlfn.TEXTBEFORE(E593, " ") * 1000000</f>
        <v>13000000</v>
      </c>
      <c r="G593">
        <v>751.24440000000004</v>
      </c>
      <c r="H593" t="s">
        <v>803</v>
      </c>
      <c r="I593">
        <v>21</v>
      </c>
      <c r="J593">
        <f>IF(I593="",0,I593)</f>
        <v>21</v>
      </c>
      <c r="K593">
        <v>15</v>
      </c>
      <c r="L593">
        <f>I593-K593</f>
        <v>6</v>
      </c>
      <c r="M593" t="str">
        <f>IF(I593&lt;100,"small",IF(I593&lt;500,"medium","large"))</f>
        <v>small</v>
      </c>
      <c r="N593">
        <f>IF(M593="small",1,0)</f>
        <v>1</v>
      </c>
      <c r="O593">
        <f>IF(N593="medium",1,0)</f>
        <v>0</v>
      </c>
      <c r="P593">
        <f>IF(O593="large",1,0)</f>
        <v>0</v>
      </c>
      <c r="Q593">
        <v>2010</v>
      </c>
      <c r="R593">
        <v>3</v>
      </c>
      <c r="S593" t="str">
        <f>IF(R593=1, "First-time", IF(R593&lt;=3, "Rising Star", IF(R593&lt;10, "Established", "Elites")))</f>
        <v>Rising Star</v>
      </c>
      <c r="T593">
        <f>IF(S593 = "First-time",1,0)</f>
        <v>0</v>
      </c>
      <c r="U593">
        <f>IF(S593 = "Rising Star",1,0)</f>
        <v>1</v>
      </c>
      <c r="V593">
        <f>IF(S593 = "Established",1,0)</f>
        <v>0</v>
      </c>
      <c r="W593">
        <f>IF(S593 = "Elites",1,0)</f>
        <v>0</v>
      </c>
      <c r="X593" t="s">
        <v>185</v>
      </c>
      <c r="Y593" t="str">
        <f>IF(X593="","-",TRIM(LEFT(X593,FIND(",",X593&amp;",")-1)))</f>
        <v>Boston</v>
      </c>
      <c r="Z593" t="s">
        <v>185</v>
      </c>
      <c r="AA593" t="s">
        <v>20</v>
      </c>
    </row>
    <row r="594" spans="1:27" ht="14.4" x14ac:dyDescent="0.3">
      <c r="A594">
        <v>592</v>
      </c>
      <c r="B594" t="s">
        <v>8677</v>
      </c>
      <c r="C594" t="s">
        <v>8678</v>
      </c>
      <c r="D594" t="s">
        <v>8679</v>
      </c>
      <c r="E594" t="s">
        <v>1002</v>
      </c>
      <c r="F594" s="5">
        <f>_xlfn.TEXTBEFORE(E594, " ") * 1000000</f>
        <v>16900000</v>
      </c>
      <c r="G594">
        <v>750.88130000000001</v>
      </c>
      <c r="H594" t="s">
        <v>751</v>
      </c>
      <c r="I594">
        <v>35</v>
      </c>
      <c r="J594">
        <f>IF(I594="",0,I594)</f>
        <v>35</v>
      </c>
      <c r="K594">
        <v>16</v>
      </c>
      <c r="L594">
        <f>I594-K594</f>
        <v>19</v>
      </c>
      <c r="M594" t="str">
        <f>IF(I594&lt;100,"small",IF(I594&lt;500,"medium","large"))</f>
        <v>small</v>
      </c>
      <c r="N594">
        <f>IF(M594="small",1,0)</f>
        <v>1</v>
      </c>
      <c r="O594">
        <f>IF(N594="medium",1,0)</f>
        <v>0</v>
      </c>
      <c r="P594">
        <f>IF(O594="large",1,0)</f>
        <v>0</v>
      </c>
      <c r="Q594">
        <v>2008</v>
      </c>
      <c r="R594">
        <v>3</v>
      </c>
      <c r="S594" t="str">
        <f>IF(R594=1, "First-time", IF(R594&lt;=3, "Rising Star", IF(R594&lt;10, "Established", "Elites")))</f>
        <v>Rising Star</v>
      </c>
      <c r="T594">
        <f>IF(S594 = "First-time",1,0)</f>
        <v>0</v>
      </c>
      <c r="U594">
        <f>IF(S594 = "Rising Star",1,0)</f>
        <v>1</v>
      </c>
      <c r="V594">
        <f>IF(S594 = "Established",1,0)</f>
        <v>0</v>
      </c>
      <c r="W594">
        <f>IF(S594 = "Elites",1,0)</f>
        <v>0</v>
      </c>
      <c r="X594" t="s">
        <v>427</v>
      </c>
      <c r="Y594" t="str">
        <f>IF(X594="","-",TRIM(LEFT(X594,FIND(",",X594&amp;",")-1)))</f>
        <v>Washington</v>
      </c>
      <c r="Z594" t="s">
        <v>2049</v>
      </c>
      <c r="AA594" t="s">
        <v>21</v>
      </c>
    </row>
    <row r="595" spans="1:27" ht="14.4" x14ac:dyDescent="0.3">
      <c r="A595">
        <v>593</v>
      </c>
      <c r="B595" t="s">
        <v>12327</v>
      </c>
      <c r="C595" t="s">
        <v>12328</v>
      </c>
      <c r="D595" t="s">
        <v>12329</v>
      </c>
      <c r="E595" t="s">
        <v>347</v>
      </c>
      <c r="F595" s="5">
        <f>_xlfn.TEXTBEFORE(E595, " ") * 1000000</f>
        <v>6000000</v>
      </c>
      <c r="G595">
        <v>750.33699999999999</v>
      </c>
      <c r="H595" t="s">
        <v>160</v>
      </c>
      <c r="I595">
        <v>10</v>
      </c>
      <c r="J595">
        <f>IF(I595="",0,I595)</f>
        <v>10</v>
      </c>
      <c r="K595">
        <v>3</v>
      </c>
      <c r="L595">
        <f>I595-K595</f>
        <v>7</v>
      </c>
      <c r="M595" t="str">
        <f>IF(I595&lt;100,"small",IF(I595&lt;500,"medium","large"))</f>
        <v>small</v>
      </c>
      <c r="N595">
        <f>IF(M595="small",1,0)</f>
        <v>1</v>
      </c>
      <c r="O595">
        <f>IF(N595="medium",1,0)</f>
        <v>0</v>
      </c>
      <c r="P595">
        <f>IF(O595="large",1,0)</f>
        <v>0</v>
      </c>
      <c r="Q595">
        <v>2011</v>
      </c>
      <c r="R595">
        <v>2</v>
      </c>
      <c r="S595" t="str">
        <f>IF(R595=1, "First-time", IF(R595&lt;=3, "Rising Star", IF(R595&lt;10, "Established", "Elites")))</f>
        <v>Rising Star</v>
      </c>
      <c r="T595">
        <f>IF(S595 = "First-time",1,0)</f>
        <v>0</v>
      </c>
      <c r="U595">
        <f>IF(S595 = "Rising Star",1,0)</f>
        <v>1</v>
      </c>
      <c r="V595">
        <f>IF(S595 = "Established",1,0)</f>
        <v>0</v>
      </c>
      <c r="W595">
        <f>IF(S595 = "Elites",1,0)</f>
        <v>0</v>
      </c>
      <c r="X595" t="s">
        <v>271</v>
      </c>
      <c r="Y595" t="str">
        <f>IF(X595="","-",TRIM(LEFT(X595,FIND(",",X595&amp;",")-1)))</f>
        <v>Chicago</v>
      </c>
      <c r="Z595" t="s">
        <v>12330</v>
      </c>
      <c r="AA595" t="s">
        <v>15</v>
      </c>
    </row>
    <row r="596" spans="1:27" ht="14.4" x14ac:dyDescent="0.3">
      <c r="A596">
        <v>594</v>
      </c>
      <c r="B596" t="s">
        <v>14025</v>
      </c>
      <c r="C596" t="s">
        <v>14026</v>
      </c>
      <c r="D596" t="s">
        <v>14027</v>
      </c>
      <c r="E596" t="s">
        <v>1276</v>
      </c>
      <c r="F596" s="5">
        <f>_xlfn.TEXTBEFORE(E596, " ") * 1000000</f>
        <v>5000000</v>
      </c>
      <c r="G596">
        <v>749.8904</v>
      </c>
      <c r="H596" t="s">
        <v>105</v>
      </c>
      <c r="I596">
        <v>14</v>
      </c>
      <c r="J596">
        <f>IF(I596="",0,I596)</f>
        <v>14</v>
      </c>
      <c r="K596">
        <v>2</v>
      </c>
      <c r="L596">
        <f>I596-K596</f>
        <v>12</v>
      </c>
      <c r="M596" t="str">
        <f>IF(I596&lt;100,"small",IF(I596&lt;500,"medium","large"))</f>
        <v>small</v>
      </c>
      <c r="N596">
        <f>IF(M596="small",1,0)</f>
        <v>1</v>
      </c>
      <c r="O596">
        <f>IF(N596="medium",1,0)</f>
        <v>0</v>
      </c>
      <c r="P596">
        <f>IF(O596="large",1,0)</f>
        <v>0</v>
      </c>
      <c r="Q596">
        <v>2012</v>
      </c>
      <c r="R596">
        <v>1</v>
      </c>
      <c r="S596" t="str">
        <f>IF(R596=1, "First-time", IF(R596&lt;=3, "Rising Star", IF(R596&lt;10, "Established", "Elites")))</f>
        <v>First-time</v>
      </c>
      <c r="T596">
        <f>IF(S596 = "First-time",1,0)</f>
        <v>1</v>
      </c>
      <c r="U596">
        <f>IF(S596 = "Rising Star",1,0)</f>
        <v>0</v>
      </c>
      <c r="V596">
        <f>IF(S596 = "Established",1,0)</f>
        <v>0</v>
      </c>
      <c r="W596">
        <f>IF(S596 = "Elites",1,0)</f>
        <v>0</v>
      </c>
      <c r="X596" t="s">
        <v>342</v>
      </c>
      <c r="Y596" t="str">
        <f>IF(X596="","-",TRIM(LEFT(X596,FIND(",",X596&amp;",")-1)))</f>
        <v>San Diego</v>
      </c>
      <c r="Z596" t="s">
        <v>342</v>
      </c>
      <c r="AA596" t="s">
        <v>5</v>
      </c>
    </row>
    <row r="597" spans="1:27" ht="14.4" x14ac:dyDescent="0.3">
      <c r="A597">
        <v>595</v>
      </c>
      <c r="B597" t="s">
        <v>17740</v>
      </c>
      <c r="C597" t="s">
        <v>17741</v>
      </c>
      <c r="D597" t="s">
        <v>17742</v>
      </c>
      <c r="E597" t="s">
        <v>1661</v>
      </c>
      <c r="F597" s="5">
        <f>_xlfn.TEXTBEFORE(E597, " ") * 1000000</f>
        <v>5300000</v>
      </c>
      <c r="G597">
        <v>746.88660000000004</v>
      </c>
      <c r="H597" t="s">
        <v>472</v>
      </c>
      <c r="I597">
        <v>45</v>
      </c>
      <c r="J597">
        <f>IF(I597="",0,I597)</f>
        <v>45</v>
      </c>
      <c r="K597">
        <v>5</v>
      </c>
      <c r="L597">
        <f>I597-K597</f>
        <v>40</v>
      </c>
      <c r="M597" t="str">
        <f>IF(I597&lt;100,"small",IF(I597&lt;500,"medium","large"))</f>
        <v>small</v>
      </c>
      <c r="N597">
        <f>IF(M597="small",1,0)</f>
        <v>1</v>
      </c>
      <c r="O597">
        <f>IF(N597="medium",1,0)</f>
        <v>0</v>
      </c>
      <c r="P597">
        <f>IF(O597="large",1,0)</f>
        <v>0</v>
      </c>
      <c r="Q597">
        <v>2015</v>
      </c>
      <c r="R597">
        <v>1</v>
      </c>
      <c r="S597" t="str">
        <f>IF(R597=1, "First-time", IF(R597&lt;=3, "Rising Star", IF(R597&lt;10, "Established", "Elites")))</f>
        <v>First-time</v>
      </c>
      <c r="T597">
        <f>IF(S597 = "First-time",1,0)</f>
        <v>1</v>
      </c>
      <c r="U597">
        <f>IF(S597 = "Rising Star",1,0)</f>
        <v>0</v>
      </c>
      <c r="V597">
        <f>IF(S597 = "Established",1,0)</f>
        <v>0</v>
      </c>
      <c r="W597">
        <f>IF(S597 = "Elites",1,0)</f>
        <v>0</v>
      </c>
      <c r="X597" t="s">
        <v>272</v>
      </c>
      <c r="Y597" t="str">
        <f>IF(X597="","-",TRIM(LEFT(X597,FIND(",",X597&amp;",")-1)))</f>
        <v>Phoenix</v>
      </c>
      <c r="Z597" t="s">
        <v>272</v>
      </c>
      <c r="AA597" t="s">
        <v>4</v>
      </c>
    </row>
    <row r="598" spans="1:27" ht="14.4" x14ac:dyDescent="0.3">
      <c r="A598">
        <v>596</v>
      </c>
      <c r="B598" t="s">
        <v>12386</v>
      </c>
      <c r="C598" t="s">
        <v>12387</v>
      </c>
      <c r="D598" t="s">
        <v>12388</v>
      </c>
      <c r="E598" t="s">
        <v>392</v>
      </c>
      <c r="F598" s="5">
        <f>_xlfn.TEXTBEFORE(E598, " ") * 1000000</f>
        <v>2000000</v>
      </c>
      <c r="G598">
        <v>746.03989999999999</v>
      </c>
      <c r="H598" t="s">
        <v>85</v>
      </c>
      <c r="I598">
        <v>18</v>
      </c>
      <c r="J598">
        <f>IF(I598="",0,I598)</f>
        <v>18</v>
      </c>
      <c r="K598">
        <v>4</v>
      </c>
      <c r="L598">
        <f>I598-K598</f>
        <v>14</v>
      </c>
      <c r="M598" t="str">
        <f>IF(I598&lt;100,"small",IF(I598&lt;500,"medium","large"))</f>
        <v>small</v>
      </c>
      <c r="N598">
        <f>IF(M598="small",1,0)</f>
        <v>1</v>
      </c>
      <c r="O598">
        <f>IF(N598="medium",1,0)</f>
        <v>0</v>
      </c>
      <c r="P598">
        <f>IF(O598="large",1,0)</f>
        <v>0</v>
      </c>
      <c r="Q598">
        <v>2011</v>
      </c>
      <c r="R598">
        <v>1</v>
      </c>
      <c r="S598" t="str">
        <f>IF(R598=1, "First-time", IF(R598&lt;=3, "Rising Star", IF(R598&lt;10, "Established", "Elites")))</f>
        <v>First-time</v>
      </c>
      <c r="T598">
        <f>IF(S598 = "First-time",1,0)</f>
        <v>1</v>
      </c>
      <c r="U598">
        <f>IF(S598 = "Rising Star",1,0)</f>
        <v>0</v>
      </c>
      <c r="V598">
        <f>IF(S598 = "Established",1,0)</f>
        <v>0</v>
      </c>
      <c r="W598">
        <f>IF(S598 = "Elites",1,0)</f>
        <v>0</v>
      </c>
      <c r="X598" t="s">
        <v>313</v>
      </c>
      <c r="Y598" t="str">
        <f>IF(X598="","-",TRIM(LEFT(X598,FIND(",",X598&amp;",")-1)))</f>
        <v>Des Moines</v>
      </c>
      <c r="Z598" t="s">
        <v>319</v>
      </c>
      <c r="AA598" t="s">
        <v>13</v>
      </c>
    </row>
    <row r="599" spans="1:27" ht="14.4" x14ac:dyDescent="0.3">
      <c r="A599">
        <v>597</v>
      </c>
      <c r="B599" t="s">
        <v>14412</v>
      </c>
      <c r="C599" t="s">
        <v>14413</v>
      </c>
      <c r="D599" t="s">
        <v>14414</v>
      </c>
      <c r="E599" t="s">
        <v>226</v>
      </c>
      <c r="F599" s="5">
        <f>_xlfn.TEXTBEFORE(E599, " ") * 1000000</f>
        <v>14900000</v>
      </c>
      <c r="G599">
        <v>743.58489999999995</v>
      </c>
      <c r="H599" t="s">
        <v>174</v>
      </c>
      <c r="I599">
        <v>39</v>
      </c>
      <c r="J599">
        <f>IF(I599="",0,I599)</f>
        <v>39</v>
      </c>
      <c r="K599">
        <v>9</v>
      </c>
      <c r="L599">
        <f>I599-K599</f>
        <v>30</v>
      </c>
      <c r="M599" t="str">
        <f>IF(I599&lt;100,"small",IF(I599&lt;500,"medium","large"))</f>
        <v>small</v>
      </c>
      <c r="N599">
        <f>IF(M599="small",1,0)</f>
        <v>1</v>
      </c>
      <c r="O599">
        <f>IF(N599="medium",1,0)</f>
        <v>0</v>
      </c>
      <c r="P599">
        <f>IF(O599="large",1,0)</f>
        <v>0</v>
      </c>
      <c r="Q599">
        <v>2013</v>
      </c>
      <c r="R599">
        <v>2</v>
      </c>
      <c r="S599" t="str">
        <f>IF(R599=1, "First-time", IF(R599&lt;=3, "Rising Star", IF(R599&lt;10, "Established", "Elites")))</f>
        <v>Rising Star</v>
      </c>
      <c r="T599">
        <f>IF(S599 = "First-time",1,0)</f>
        <v>0</v>
      </c>
      <c r="U599">
        <f>IF(S599 = "Rising Star",1,0)</f>
        <v>1</v>
      </c>
      <c r="V599">
        <f>IF(S599 = "Established",1,0)</f>
        <v>0</v>
      </c>
      <c r="W599">
        <f>IF(S599 = "Elites",1,0)</f>
        <v>0</v>
      </c>
      <c r="X599" t="s">
        <v>3805</v>
      </c>
      <c r="Y599" t="str">
        <f>IF(X599="","-",TRIM(LEFT(X599,FIND(",",X599&amp;",")-1)))</f>
        <v>Provo-Orem</v>
      </c>
      <c r="Z599" t="s">
        <v>3806</v>
      </c>
      <c r="AA599" t="s">
        <v>46</v>
      </c>
    </row>
    <row r="600" spans="1:27" ht="14.4" x14ac:dyDescent="0.3">
      <c r="A600">
        <v>598</v>
      </c>
      <c r="B600" t="s">
        <v>15012</v>
      </c>
      <c r="C600" t="s">
        <v>15013</v>
      </c>
      <c r="D600" t="s">
        <v>15014</v>
      </c>
      <c r="E600" t="s">
        <v>1466</v>
      </c>
      <c r="F600" s="5">
        <f>_xlfn.TEXTBEFORE(E600, " ") * 1000000</f>
        <v>4000000</v>
      </c>
      <c r="G600">
        <v>742.78430000000003</v>
      </c>
      <c r="H600" t="s">
        <v>751</v>
      </c>
      <c r="I600">
        <v>30</v>
      </c>
      <c r="J600">
        <f>IF(I600="",0,I600)</f>
        <v>30</v>
      </c>
      <c r="K600">
        <v>5</v>
      </c>
      <c r="L600">
        <f>I600-K600</f>
        <v>25</v>
      </c>
      <c r="M600" t="str">
        <f>IF(I600&lt;100,"small",IF(I600&lt;500,"medium","large"))</f>
        <v>small</v>
      </c>
      <c r="N600">
        <f>IF(M600="small",1,0)</f>
        <v>1</v>
      </c>
      <c r="O600">
        <f>IF(N600="medium",1,0)</f>
        <v>0</v>
      </c>
      <c r="P600">
        <f>IF(O600="large",1,0)</f>
        <v>0</v>
      </c>
      <c r="Q600">
        <v>2013</v>
      </c>
      <c r="R600">
        <v>1</v>
      </c>
      <c r="S600" t="str">
        <f>IF(R600=1, "First-time", IF(R600&lt;=3, "Rising Star", IF(R600&lt;10, "Established", "Elites")))</f>
        <v>First-time</v>
      </c>
      <c r="T600">
        <f>IF(S600 = "First-time",1,0)</f>
        <v>1</v>
      </c>
      <c r="U600">
        <f>IF(S600 = "Rising Star",1,0)</f>
        <v>0</v>
      </c>
      <c r="V600">
        <f>IF(S600 = "Established",1,0)</f>
        <v>0</v>
      </c>
      <c r="W600">
        <f>IF(S600 = "Elites",1,0)</f>
        <v>0</v>
      </c>
      <c r="X600" t="s">
        <v>93</v>
      </c>
      <c r="Y600" t="str">
        <f>IF(X600="","-",TRIM(LEFT(X600,FIND(",",X600&amp;",")-1)))</f>
        <v>Baltimore</v>
      </c>
      <c r="Z600" t="s">
        <v>93</v>
      </c>
      <c r="AA600" t="s">
        <v>21</v>
      </c>
    </row>
    <row r="601" spans="1:27" ht="14.4" x14ac:dyDescent="0.3">
      <c r="A601">
        <v>599</v>
      </c>
      <c r="B601" t="s">
        <v>16973</v>
      </c>
      <c r="C601" t="s">
        <v>16974</v>
      </c>
      <c r="D601" t="s">
        <v>16975</v>
      </c>
      <c r="E601" t="s">
        <v>9779</v>
      </c>
      <c r="F601" s="5">
        <f>_xlfn.TEXTBEFORE(E601, " ") * 1000000</f>
        <v>44000000</v>
      </c>
      <c r="G601">
        <v>741.23900000000003</v>
      </c>
      <c r="H601" t="s">
        <v>160</v>
      </c>
      <c r="I601">
        <v>55</v>
      </c>
      <c r="J601">
        <f>IF(I601="",0,I601)</f>
        <v>55</v>
      </c>
      <c r="K601">
        <v>15</v>
      </c>
      <c r="L601">
        <f>I601-K601</f>
        <v>40</v>
      </c>
      <c r="M601" t="str">
        <f>IF(I601&lt;100,"small",IF(I601&lt;500,"medium","large"))</f>
        <v>small</v>
      </c>
      <c r="N601">
        <f>IF(M601="small",1,0)</f>
        <v>1</v>
      </c>
      <c r="O601">
        <f>IF(N601="medium",1,0)</f>
        <v>0</v>
      </c>
      <c r="P601">
        <f>IF(O601="large",1,0)</f>
        <v>0</v>
      </c>
      <c r="Q601">
        <v>2014</v>
      </c>
      <c r="R601">
        <v>1</v>
      </c>
      <c r="S601" t="str">
        <f>IF(R601=1, "First-time", IF(R601&lt;=3, "Rising Star", IF(R601&lt;10, "Established", "Elites")))</f>
        <v>First-time</v>
      </c>
      <c r="T601">
        <f>IF(S601 = "First-time",1,0)</f>
        <v>1</v>
      </c>
      <c r="U601">
        <f>IF(S601 = "Rising Star",1,0)</f>
        <v>0</v>
      </c>
      <c r="V601">
        <f>IF(S601 = "Established",1,0)</f>
        <v>0</v>
      </c>
      <c r="W601">
        <f>IF(S601 = "Elites",1,0)</f>
        <v>0</v>
      </c>
      <c r="X601" t="s">
        <v>3010</v>
      </c>
      <c r="Y601" t="str">
        <f>IF(X601="","-",TRIM(LEFT(X601,FIND(",",X601&amp;",")-1)))</f>
        <v>San Jose</v>
      </c>
      <c r="Z601" t="s">
        <v>3010</v>
      </c>
      <c r="AA601" t="s">
        <v>5</v>
      </c>
    </row>
    <row r="602" spans="1:27" ht="14.4" x14ac:dyDescent="0.3">
      <c r="A602">
        <v>600</v>
      </c>
      <c r="B602" t="s">
        <v>17586</v>
      </c>
      <c r="C602" t="s">
        <v>17587</v>
      </c>
      <c r="D602" t="s">
        <v>17588</v>
      </c>
      <c r="E602" t="s">
        <v>347</v>
      </c>
      <c r="F602" s="5">
        <f>_xlfn.TEXTBEFORE(E602, " ") * 1000000</f>
        <v>6000000</v>
      </c>
      <c r="G602">
        <v>740.05039999999997</v>
      </c>
      <c r="H602" t="s">
        <v>472</v>
      </c>
      <c r="I602">
        <v>113</v>
      </c>
      <c r="J602">
        <f>IF(I602="",0,I602)</f>
        <v>113</v>
      </c>
      <c r="K602">
        <v>42</v>
      </c>
      <c r="L602">
        <f>I602-K602</f>
        <v>71</v>
      </c>
      <c r="M602" t="str">
        <f>IF(I602&lt;100,"small",IF(I602&lt;500,"medium","large"))</f>
        <v>medium</v>
      </c>
      <c r="N602">
        <f>IF(M602="small",1,0)</f>
        <v>0</v>
      </c>
      <c r="O602">
        <f>IF(N602="medium",1,0)</f>
        <v>0</v>
      </c>
      <c r="P602">
        <f>IF(O602="large",1,0)</f>
        <v>0</v>
      </c>
      <c r="Q602">
        <v>2015</v>
      </c>
      <c r="R602">
        <v>1</v>
      </c>
      <c r="S602" t="str">
        <f>IF(R602=1, "First-time", IF(R602&lt;=3, "Rising Star", IF(R602&lt;10, "Established", "Elites")))</f>
        <v>First-time</v>
      </c>
      <c r="T602">
        <f>IF(S602 = "First-time",1,0)</f>
        <v>1</v>
      </c>
      <c r="U602">
        <f>IF(S602 = "Rising Star",1,0)</f>
        <v>0</v>
      </c>
      <c r="V602">
        <f>IF(S602 = "Established",1,0)</f>
        <v>0</v>
      </c>
      <c r="W602">
        <f>IF(S602 = "Elites",1,0)</f>
        <v>0</v>
      </c>
      <c r="X602" t="s">
        <v>242</v>
      </c>
      <c r="Y602" t="str">
        <f>IF(X602="","-",TRIM(LEFT(X602,FIND(",",X602&amp;",")-1)))</f>
        <v>Atlanta</v>
      </c>
      <c r="Z602" t="s">
        <v>243</v>
      </c>
      <c r="AA602" t="s">
        <v>11</v>
      </c>
    </row>
    <row r="603" spans="1:27" ht="14.4" x14ac:dyDescent="0.3">
      <c r="A603">
        <v>601</v>
      </c>
      <c r="B603" t="s">
        <v>13692</v>
      </c>
      <c r="C603" t="s">
        <v>13693</v>
      </c>
      <c r="D603" t="s">
        <v>13694</v>
      </c>
      <c r="E603" t="s">
        <v>4251</v>
      </c>
      <c r="F603" s="5">
        <f>_xlfn.TEXTBEFORE(E603, " ") * 1000000</f>
        <v>3400000</v>
      </c>
      <c r="G603">
        <v>738.51020000000005</v>
      </c>
      <c r="H603" t="s">
        <v>445</v>
      </c>
      <c r="I603">
        <v>12</v>
      </c>
      <c r="J603">
        <f>IF(I603="",0,I603)</f>
        <v>12</v>
      </c>
      <c r="K603">
        <v>3</v>
      </c>
      <c r="L603">
        <f>I603-K603</f>
        <v>9</v>
      </c>
      <c r="M603" t="str">
        <f>IF(I603&lt;100,"small",IF(I603&lt;500,"medium","large"))</f>
        <v>small</v>
      </c>
      <c r="N603">
        <f>IF(M603="small",1,0)</f>
        <v>1</v>
      </c>
      <c r="O603">
        <f>IF(N603="medium",1,0)</f>
        <v>0</v>
      </c>
      <c r="P603">
        <f>IF(O603="large",1,0)</f>
        <v>0</v>
      </c>
      <c r="Q603">
        <v>2012</v>
      </c>
      <c r="R603">
        <v>1</v>
      </c>
      <c r="S603" t="str">
        <f>IF(R603=1, "First-time", IF(R603&lt;=3, "Rising Star", IF(R603&lt;10, "Established", "Elites")))</f>
        <v>First-time</v>
      </c>
      <c r="T603">
        <f>IF(S603 = "First-time",1,0)</f>
        <v>1</v>
      </c>
      <c r="U603">
        <f>IF(S603 = "Rising Star",1,0)</f>
        <v>0</v>
      </c>
      <c r="V603">
        <f>IF(S603 = "Established",1,0)</f>
        <v>0</v>
      </c>
      <c r="W603">
        <f>IF(S603 = "Elites",1,0)</f>
        <v>0</v>
      </c>
      <c r="X603" t="s">
        <v>271</v>
      </c>
      <c r="Y603" t="str">
        <f>IF(X603="","-",TRIM(LEFT(X603,FIND(",",X603&amp;",")-1)))</f>
        <v>Chicago</v>
      </c>
      <c r="Z603" t="s">
        <v>271</v>
      </c>
      <c r="AA603" t="s">
        <v>15</v>
      </c>
    </row>
    <row r="604" spans="1:27" ht="14.4" x14ac:dyDescent="0.3">
      <c r="A604">
        <v>602</v>
      </c>
      <c r="B604" t="s">
        <v>10830</v>
      </c>
      <c r="C604" t="s">
        <v>10831</v>
      </c>
      <c r="D604" t="s">
        <v>10832</v>
      </c>
      <c r="E604" t="s">
        <v>1267</v>
      </c>
      <c r="F604" s="5">
        <f>_xlfn.TEXTBEFORE(E604, " ") * 1000000</f>
        <v>2400000</v>
      </c>
      <c r="G604">
        <v>736.8569</v>
      </c>
      <c r="H604" t="s">
        <v>803</v>
      </c>
      <c r="I604">
        <v>2</v>
      </c>
      <c r="J604">
        <f>IF(I604="",0,I604)</f>
        <v>2</v>
      </c>
      <c r="K604">
        <v>1</v>
      </c>
      <c r="L604">
        <f>I604-K604</f>
        <v>1</v>
      </c>
      <c r="M604" t="str">
        <f>IF(I604&lt;100,"small",IF(I604&lt;500,"medium","large"))</f>
        <v>small</v>
      </c>
      <c r="N604">
        <f>IF(M604="small",1,0)</f>
        <v>1</v>
      </c>
      <c r="O604">
        <f>IF(N604="medium",1,0)</f>
        <v>0</v>
      </c>
      <c r="P604">
        <f>IF(O604="large",1,0)</f>
        <v>0</v>
      </c>
      <c r="Q604">
        <v>2010</v>
      </c>
      <c r="R604">
        <v>1</v>
      </c>
      <c r="S604" t="str">
        <f>IF(R604=1, "First-time", IF(R604&lt;=3, "Rising Star", IF(R604&lt;10, "Established", "Elites")))</f>
        <v>First-time</v>
      </c>
      <c r="T604">
        <f>IF(S604 = "First-time",1,0)</f>
        <v>1</v>
      </c>
      <c r="U604">
        <f>IF(S604 = "Rising Star",1,0)</f>
        <v>0</v>
      </c>
      <c r="V604">
        <f>IF(S604 = "Established",1,0)</f>
        <v>0</v>
      </c>
      <c r="W604">
        <f>IF(S604 = "Elites",1,0)</f>
        <v>0</v>
      </c>
      <c r="X604" t="s">
        <v>576</v>
      </c>
      <c r="Y604" t="str">
        <f>IF(X604="","-",TRIM(LEFT(X604,FIND(",",X604&amp;",")-1)))</f>
        <v>Rochester</v>
      </c>
      <c r="Z604" t="s">
        <v>1075</v>
      </c>
      <c r="AA604" t="s">
        <v>35</v>
      </c>
    </row>
    <row r="605" spans="1:27" ht="14.4" x14ac:dyDescent="0.3">
      <c r="A605">
        <v>603</v>
      </c>
      <c r="B605" t="s">
        <v>14028</v>
      </c>
      <c r="C605" t="s">
        <v>14029</v>
      </c>
      <c r="D605" t="s">
        <v>14030</v>
      </c>
      <c r="E605" t="s">
        <v>909</v>
      </c>
      <c r="F605" s="5">
        <f>_xlfn.TEXTBEFORE(E605, " ") * 1000000</f>
        <v>10900000</v>
      </c>
      <c r="G605">
        <v>736.06029999999998</v>
      </c>
      <c r="H605" t="s">
        <v>353</v>
      </c>
      <c r="I605">
        <v>202</v>
      </c>
      <c r="J605">
        <f>IF(I605="",0,I605)</f>
        <v>202</v>
      </c>
      <c r="K605">
        <v>43</v>
      </c>
      <c r="L605">
        <f>I605-K605</f>
        <v>159</v>
      </c>
      <c r="M605" t="str">
        <f>IF(I605&lt;100,"small",IF(I605&lt;500,"medium","large"))</f>
        <v>medium</v>
      </c>
      <c r="N605">
        <f>IF(M605="small",1,0)</f>
        <v>0</v>
      </c>
      <c r="O605">
        <f>IF(N605="medium",1,0)</f>
        <v>0</v>
      </c>
      <c r="P605">
        <f>IF(O605="large",1,0)</f>
        <v>0</v>
      </c>
      <c r="Q605">
        <v>2012</v>
      </c>
      <c r="R605">
        <v>2</v>
      </c>
      <c r="S605" t="str">
        <f>IF(R605=1, "First-time", IF(R605&lt;=3, "Rising Star", IF(R605&lt;10, "Established", "Elites")))</f>
        <v>Rising Star</v>
      </c>
      <c r="T605">
        <f>IF(S605 = "First-time",1,0)</f>
        <v>0</v>
      </c>
      <c r="U605">
        <f>IF(S605 = "Rising Star",1,0)</f>
        <v>1</v>
      </c>
      <c r="V605">
        <f>IF(S605 = "Established",1,0)</f>
        <v>0</v>
      </c>
      <c r="W605">
        <f>IF(S605 = "Elites",1,0)</f>
        <v>0</v>
      </c>
      <c r="X605" t="s">
        <v>1396</v>
      </c>
      <c r="Y605" t="str">
        <f>IF(X605="","-",TRIM(LEFT(X605,FIND(",",X605&amp;",")-1)))</f>
        <v>San Francisco</v>
      </c>
      <c r="Z605" t="s">
        <v>3002</v>
      </c>
      <c r="AA605" t="s">
        <v>5</v>
      </c>
    </row>
    <row r="606" spans="1:27" ht="14.4" x14ac:dyDescent="0.3">
      <c r="A606">
        <v>604</v>
      </c>
      <c r="B606" t="s">
        <v>16976</v>
      </c>
      <c r="C606" t="s">
        <v>16977</v>
      </c>
      <c r="D606" t="s">
        <v>16978</v>
      </c>
      <c r="E606" t="s">
        <v>3838</v>
      </c>
      <c r="F606" s="5">
        <f>_xlfn.TEXTBEFORE(E606, " ") * 1000000</f>
        <v>14800000</v>
      </c>
      <c r="G606">
        <v>735.79380000000003</v>
      </c>
      <c r="H606" t="s">
        <v>140</v>
      </c>
      <c r="I606">
        <v>102</v>
      </c>
      <c r="J606">
        <f>IF(I606="",0,I606)</f>
        <v>102</v>
      </c>
      <c r="K606">
        <v>20</v>
      </c>
      <c r="L606">
        <f>I606-K606</f>
        <v>82</v>
      </c>
      <c r="M606" t="str">
        <f>IF(I606&lt;100,"small",IF(I606&lt;500,"medium","large"))</f>
        <v>medium</v>
      </c>
      <c r="N606">
        <f>IF(M606="small",1,0)</f>
        <v>0</v>
      </c>
      <c r="O606">
        <f>IF(N606="medium",1,0)</f>
        <v>0</v>
      </c>
      <c r="P606">
        <f>IF(O606="large",1,0)</f>
        <v>0</v>
      </c>
      <c r="Q606">
        <v>2014</v>
      </c>
      <c r="R606">
        <v>1</v>
      </c>
      <c r="S606" t="str">
        <f>IF(R606=1, "First-time", IF(R606&lt;=3, "Rising Star", IF(R606&lt;10, "Established", "Elites")))</f>
        <v>First-time</v>
      </c>
      <c r="T606">
        <f>IF(S606 = "First-time",1,0)</f>
        <v>1</v>
      </c>
      <c r="U606">
        <f>IF(S606 = "Rising Star",1,0)</f>
        <v>0</v>
      </c>
      <c r="V606">
        <f>IF(S606 = "Established",1,0)</f>
        <v>0</v>
      </c>
      <c r="W606">
        <f>IF(S606 = "Elites",1,0)</f>
        <v>0</v>
      </c>
      <c r="X606" t="s">
        <v>1396</v>
      </c>
      <c r="Y606" t="str">
        <f>IF(X606="","-",TRIM(LEFT(X606,FIND(",",X606&amp;",")-1)))</f>
        <v>San Francisco</v>
      </c>
      <c r="Z606" t="s">
        <v>5927</v>
      </c>
      <c r="AA606" t="s">
        <v>5</v>
      </c>
    </row>
    <row r="607" spans="1:27" ht="14.4" x14ac:dyDescent="0.3">
      <c r="A607">
        <v>605</v>
      </c>
      <c r="B607" t="s">
        <v>12467</v>
      </c>
      <c r="C607" t="s">
        <v>12468</v>
      </c>
      <c r="D607" t="s">
        <v>12469</v>
      </c>
      <c r="E607" t="s">
        <v>12470</v>
      </c>
      <c r="F607" s="5">
        <f>_xlfn.TEXTBEFORE(E607, " ") * 1000000</f>
        <v>3500000</v>
      </c>
      <c r="G607">
        <v>735.54359999999997</v>
      </c>
      <c r="H607" t="s">
        <v>160</v>
      </c>
      <c r="I607">
        <v>9833</v>
      </c>
      <c r="J607">
        <f>IF(I607="",0,I607)</f>
        <v>9833</v>
      </c>
      <c r="K607">
        <v>9833</v>
      </c>
      <c r="L607">
        <f>I607-K607</f>
        <v>0</v>
      </c>
      <c r="M607" t="str">
        <f>IF(I607&lt;100,"small",IF(I607&lt;500,"medium","large"))</f>
        <v>large</v>
      </c>
      <c r="N607">
        <f>IF(M607="small",1,0)</f>
        <v>0</v>
      </c>
      <c r="O607">
        <f>IF(N607="medium",1,0)</f>
        <v>0</v>
      </c>
      <c r="P607">
        <f>IF(O607="large",1,0)</f>
        <v>0</v>
      </c>
      <c r="Q607">
        <v>2011</v>
      </c>
      <c r="R607">
        <v>1</v>
      </c>
      <c r="S607" t="str">
        <f>IF(R607=1, "First-time", IF(R607&lt;=3, "Rising Star", IF(R607&lt;10, "Established", "Elites")))</f>
        <v>First-time</v>
      </c>
      <c r="T607">
        <f>IF(S607 = "First-time",1,0)</f>
        <v>1</v>
      </c>
      <c r="U607">
        <f>IF(S607 = "Rising Star",1,0)</f>
        <v>0</v>
      </c>
      <c r="V607">
        <f>IF(S607 = "Established",1,0)</f>
        <v>0</v>
      </c>
      <c r="W607">
        <f>IF(S607 = "Elites",1,0)</f>
        <v>0</v>
      </c>
      <c r="X607" t="s">
        <v>689</v>
      </c>
      <c r="Y607" t="str">
        <f>IF(X607="","-",TRIM(LEFT(X607,FIND(",",X607&amp;",")-1)))</f>
        <v>Miami</v>
      </c>
      <c r="Z607" t="s">
        <v>12471</v>
      </c>
      <c r="AA607" t="s">
        <v>10</v>
      </c>
    </row>
    <row r="608" spans="1:27" ht="14.4" x14ac:dyDescent="0.3">
      <c r="A608">
        <v>606</v>
      </c>
      <c r="B608" t="s">
        <v>9597</v>
      </c>
      <c r="C608" t="s">
        <v>9598</v>
      </c>
      <c r="D608" t="s">
        <v>9599</v>
      </c>
      <c r="E608" t="s">
        <v>347</v>
      </c>
      <c r="F608" s="5">
        <f>_xlfn.TEXTBEFORE(E608, " ") * 1000000</f>
        <v>6000000</v>
      </c>
      <c r="G608">
        <v>733.91499999999996</v>
      </c>
      <c r="H608" t="s">
        <v>751</v>
      </c>
      <c r="I608">
        <v>100</v>
      </c>
      <c r="J608">
        <f>IF(I608="",0,I608)</f>
        <v>100</v>
      </c>
      <c r="K608">
        <v>30</v>
      </c>
      <c r="L608">
        <f>I608-K608</f>
        <v>70</v>
      </c>
      <c r="M608" t="str">
        <f>IF(I608&lt;100,"small",IF(I608&lt;500,"medium","large"))</f>
        <v>medium</v>
      </c>
      <c r="N608">
        <f>IF(M608="small",1,0)</f>
        <v>0</v>
      </c>
      <c r="O608">
        <f>IF(N608="medium",1,0)</f>
        <v>0</v>
      </c>
      <c r="P608">
        <f>IF(O608="large",1,0)</f>
        <v>0</v>
      </c>
      <c r="Q608">
        <v>2009</v>
      </c>
      <c r="R608">
        <v>2</v>
      </c>
      <c r="S608" t="str">
        <f>IF(R608=1, "First-time", IF(R608&lt;=3, "Rising Star", IF(R608&lt;10, "Established", "Elites")))</f>
        <v>Rising Star</v>
      </c>
      <c r="T608">
        <f>IF(S608 = "First-time",1,0)</f>
        <v>0</v>
      </c>
      <c r="U608">
        <f>IF(S608 = "Rising Star",1,0)</f>
        <v>1</v>
      </c>
      <c r="V608">
        <f>IF(S608 = "Established",1,0)</f>
        <v>0</v>
      </c>
      <c r="W608">
        <f>IF(S608 = "Elites",1,0)</f>
        <v>0</v>
      </c>
      <c r="X608" t="s">
        <v>712</v>
      </c>
      <c r="Y608" t="str">
        <f>IF(X608="","-",TRIM(LEFT(X608,FIND(",",X608&amp;",")-1)))</f>
        <v>Oklahoma City</v>
      </c>
      <c r="Z608" t="s">
        <v>9600</v>
      </c>
      <c r="AA608" t="s">
        <v>37</v>
      </c>
    </row>
    <row r="609" spans="1:27" ht="14.4" x14ac:dyDescent="0.3">
      <c r="A609">
        <v>607</v>
      </c>
      <c r="B609" t="s">
        <v>16979</v>
      </c>
      <c r="C609" t="s">
        <v>16980</v>
      </c>
      <c r="D609" t="s">
        <v>16981</v>
      </c>
      <c r="E609" t="s">
        <v>957</v>
      </c>
      <c r="F609" s="5">
        <f>_xlfn.TEXTBEFORE(E609, " ") * 1000000</f>
        <v>3500000</v>
      </c>
      <c r="G609">
        <v>733.37040000000002</v>
      </c>
      <c r="H609" t="s">
        <v>85</v>
      </c>
      <c r="I609">
        <v>350</v>
      </c>
      <c r="J609">
        <f>IF(I609="",0,I609)</f>
        <v>350</v>
      </c>
      <c r="K609">
        <v>40</v>
      </c>
      <c r="L609">
        <f>I609-K609</f>
        <v>310</v>
      </c>
      <c r="M609" t="str">
        <f>IF(I609&lt;100,"small",IF(I609&lt;500,"medium","large"))</f>
        <v>medium</v>
      </c>
      <c r="N609">
        <f>IF(M609="small",1,0)</f>
        <v>0</v>
      </c>
      <c r="O609">
        <f>IF(N609="medium",1,0)</f>
        <v>0</v>
      </c>
      <c r="P609">
        <f>IF(O609="large",1,0)</f>
        <v>0</v>
      </c>
      <c r="Q609">
        <v>2014</v>
      </c>
      <c r="R609">
        <v>1</v>
      </c>
      <c r="S609" t="str">
        <f>IF(R609=1, "First-time", IF(R609&lt;=3, "Rising Star", IF(R609&lt;10, "Established", "Elites")))</f>
        <v>First-time</v>
      </c>
      <c r="T609">
        <f>IF(S609 = "First-time",1,0)</f>
        <v>1</v>
      </c>
      <c r="U609">
        <f>IF(S609 = "Rising Star",1,0)</f>
        <v>0</v>
      </c>
      <c r="V609">
        <f>IF(S609 = "Established",1,0)</f>
        <v>0</v>
      </c>
      <c r="W609">
        <f>IF(S609 = "Elites",1,0)</f>
        <v>0</v>
      </c>
      <c r="X609" t="s">
        <v>325</v>
      </c>
      <c r="Y609" t="str">
        <f>IF(X609="","-",TRIM(LEFT(X609,FIND(",",X609&amp;",")-1)))</f>
        <v>Los Angeles</v>
      </c>
      <c r="Z609" t="s">
        <v>12751</v>
      </c>
      <c r="AA609" t="s">
        <v>5</v>
      </c>
    </row>
    <row r="610" spans="1:27" ht="14.4" x14ac:dyDescent="0.3">
      <c r="A610">
        <v>608</v>
      </c>
      <c r="B610" t="s">
        <v>13196</v>
      </c>
      <c r="C610" t="s">
        <v>13197</v>
      </c>
      <c r="D610" t="s">
        <v>13198</v>
      </c>
      <c r="E610" t="s">
        <v>1246</v>
      </c>
      <c r="F610" s="5">
        <f>_xlfn.TEXTBEFORE(E610, " ") * 1000000</f>
        <v>2900000</v>
      </c>
      <c r="G610">
        <v>732.84460000000001</v>
      </c>
      <c r="H610" t="s">
        <v>118</v>
      </c>
      <c r="I610">
        <v>9</v>
      </c>
      <c r="J610">
        <f>IF(I610="",0,I610)</f>
        <v>9</v>
      </c>
      <c r="K610">
        <v>5</v>
      </c>
      <c r="L610">
        <f>I610-K610</f>
        <v>4</v>
      </c>
      <c r="M610" t="str">
        <f>IF(I610&lt;100,"small",IF(I610&lt;500,"medium","large"))</f>
        <v>small</v>
      </c>
      <c r="N610">
        <f>IF(M610="small",1,0)</f>
        <v>1</v>
      </c>
      <c r="O610">
        <f>IF(N610="medium",1,0)</f>
        <v>0</v>
      </c>
      <c r="P610">
        <f>IF(O610="large",1,0)</f>
        <v>0</v>
      </c>
      <c r="Q610">
        <v>2012</v>
      </c>
      <c r="R610">
        <v>2</v>
      </c>
      <c r="S610" t="str">
        <f>IF(R610=1, "First-time", IF(R610&lt;=3, "Rising Star", IF(R610&lt;10, "Established", "Elites")))</f>
        <v>Rising Star</v>
      </c>
      <c r="T610">
        <f>IF(S610 = "First-time",1,0)</f>
        <v>0</v>
      </c>
      <c r="U610">
        <f>IF(S610 = "Rising Star",1,0)</f>
        <v>1</v>
      </c>
      <c r="V610">
        <f>IF(S610 = "Established",1,0)</f>
        <v>0</v>
      </c>
      <c r="W610">
        <f>IF(S610 = "Elites",1,0)</f>
        <v>0</v>
      </c>
      <c r="X610" t="s">
        <v>1247</v>
      </c>
      <c r="Y610" t="str">
        <f>IF(X610="","-",TRIM(LEFT(X610,FIND(",",X610&amp;",")-1)))</f>
        <v>Lancaster</v>
      </c>
      <c r="Z610" t="s">
        <v>1248</v>
      </c>
      <c r="AA610" t="s">
        <v>39</v>
      </c>
    </row>
    <row r="611" spans="1:27" ht="14.4" x14ac:dyDescent="0.3">
      <c r="A611">
        <v>609</v>
      </c>
      <c r="B611" t="s">
        <v>10226</v>
      </c>
      <c r="C611" t="s">
        <v>10227</v>
      </c>
      <c r="D611" t="s">
        <v>10228</v>
      </c>
      <c r="E611" t="s">
        <v>3113</v>
      </c>
      <c r="F611" s="5">
        <f>_xlfn.TEXTBEFORE(E611, " ") * 1000000</f>
        <v>6300000</v>
      </c>
      <c r="G611">
        <v>732.62300000000005</v>
      </c>
      <c r="H611" t="s">
        <v>779</v>
      </c>
      <c r="I611">
        <v>60</v>
      </c>
      <c r="J611">
        <f>IF(I611="",0,I611)</f>
        <v>60</v>
      </c>
      <c r="K611">
        <v>13</v>
      </c>
      <c r="L611">
        <f>I611-K611</f>
        <v>47</v>
      </c>
      <c r="M611" t="str">
        <f>IF(I611&lt;100,"small",IF(I611&lt;500,"medium","large"))</f>
        <v>small</v>
      </c>
      <c r="N611">
        <f>IF(M611="small",1,0)</f>
        <v>1</v>
      </c>
      <c r="O611">
        <f>IF(N611="medium",1,0)</f>
        <v>0</v>
      </c>
      <c r="P611">
        <f>IF(O611="large",1,0)</f>
        <v>0</v>
      </c>
      <c r="Q611">
        <v>2009</v>
      </c>
      <c r="R611">
        <v>3</v>
      </c>
      <c r="S611" t="str">
        <f>IF(R611=1, "First-time", IF(R611&lt;=3, "Rising Star", IF(R611&lt;10, "Established", "Elites")))</f>
        <v>Rising Star</v>
      </c>
      <c r="T611">
        <f>IF(S611 = "First-time",1,0)</f>
        <v>0</v>
      </c>
      <c r="U611">
        <f>IF(S611 = "Rising Star",1,0)</f>
        <v>1</v>
      </c>
      <c r="V611">
        <f>IF(S611 = "Established",1,0)</f>
        <v>0</v>
      </c>
      <c r="W611">
        <f>IF(S611 = "Elites",1,0)</f>
        <v>0</v>
      </c>
      <c r="X611" t="s">
        <v>99</v>
      </c>
      <c r="Y611" t="str">
        <f>IF(X611="","-",TRIM(LEFT(X611,FIND(",",X611&amp;",")-1)))</f>
        <v>-</v>
      </c>
      <c r="Z611" t="s">
        <v>1179</v>
      </c>
      <c r="AA611" t="s">
        <v>6</v>
      </c>
    </row>
    <row r="612" spans="1:27" ht="14.4" x14ac:dyDescent="0.3">
      <c r="A612">
        <v>610</v>
      </c>
      <c r="B612" t="s">
        <v>15484</v>
      </c>
      <c r="C612" t="s">
        <v>15485</v>
      </c>
      <c r="D612" t="s">
        <v>15486</v>
      </c>
      <c r="E612" t="s">
        <v>1246</v>
      </c>
      <c r="F612" s="5">
        <f>_xlfn.TEXTBEFORE(E612, " ") * 1000000</f>
        <v>2900000</v>
      </c>
      <c r="G612">
        <v>732.34400000000005</v>
      </c>
      <c r="H612" t="s">
        <v>779</v>
      </c>
      <c r="I612">
        <v>32</v>
      </c>
      <c r="J612">
        <f>IF(I612="",0,I612)</f>
        <v>32</v>
      </c>
      <c r="K612">
        <v>3</v>
      </c>
      <c r="L612">
        <f>I612-K612</f>
        <v>29</v>
      </c>
      <c r="M612" t="str">
        <f>IF(I612&lt;100,"small",IF(I612&lt;500,"medium","large"))</f>
        <v>small</v>
      </c>
      <c r="N612">
        <f>IF(M612="small",1,0)</f>
        <v>1</v>
      </c>
      <c r="O612">
        <f>IF(N612="medium",1,0)</f>
        <v>0</v>
      </c>
      <c r="P612">
        <f>IF(O612="large",1,0)</f>
        <v>0</v>
      </c>
      <c r="Q612">
        <v>2013</v>
      </c>
      <c r="R612">
        <v>1</v>
      </c>
      <c r="S612" t="str">
        <f>IF(R612=1, "First-time", IF(R612&lt;=3, "Rising Star", IF(R612&lt;10, "Established", "Elites")))</f>
        <v>First-time</v>
      </c>
      <c r="T612">
        <f>IF(S612 = "First-time",1,0)</f>
        <v>1</v>
      </c>
      <c r="U612">
        <f>IF(S612 = "Rising Star",1,0)</f>
        <v>0</v>
      </c>
      <c r="V612">
        <f>IF(S612 = "Established",1,0)</f>
        <v>0</v>
      </c>
      <c r="W612">
        <f>IF(S612 = "Elites",1,0)</f>
        <v>0</v>
      </c>
      <c r="X612" t="s">
        <v>342</v>
      </c>
      <c r="Y612" t="str">
        <f>IF(X612="","-",TRIM(LEFT(X612,FIND(",",X612&amp;",")-1)))</f>
        <v>San Diego</v>
      </c>
      <c r="Z612" t="s">
        <v>342</v>
      </c>
      <c r="AA612" t="s">
        <v>5</v>
      </c>
    </row>
    <row r="613" spans="1:27" ht="14.4" x14ac:dyDescent="0.3">
      <c r="A613">
        <v>611</v>
      </c>
      <c r="B613" t="s">
        <v>13570</v>
      </c>
      <c r="C613" t="s">
        <v>13571</v>
      </c>
      <c r="D613" t="s">
        <v>13572</v>
      </c>
      <c r="E613" t="s">
        <v>732</v>
      </c>
      <c r="F613" s="5">
        <f>_xlfn.TEXTBEFORE(E613, " ") * 1000000</f>
        <v>9200000</v>
      </c>
      <c r="G613">
        <v>729.28599999999994</v>
      </c>
      <c r="H613" t="s">
        <v>160</v>
      </c>
      <c r="I613">
        <v>14</v>
      </c>
      <c r="J613">
        <f>IF(I613="",0,I613)</f>
        <v>14</v>
      </c>
      <c r="K613">
        <v>2</v>
      </c>
      <c r="L613">
        <f>I613-K613</f>
        <v>12</v>
      </c>
      <c r="M613" t="str">
        <f>IF(I613&lt;100,"small",IF(I613&lt;500,"medium","large"))</f>
        <v>small</v>
      </c>
      <c r="N613">
        <f>IF(M613="small",1,0)</f>
        <v>1</v>
      </c>
      <c r="O613">
        <f>IF(N613="medium",1,0)</f>
        <v>0</v>
      </c>
      <c r="P613">
        <f>IF(O613="large",1,0)</f>
        <v>0</v>
      </c>
      <c r="Q613">
        <v>2012</v>
      </c>
      <c r="R613">
        <v>1</v>
      </c>
      <c r="S613" t="str">
        <f>IF(R613=1, "First-time", IF(R613&lt;=3, "Rising Star", IF(R613&lt;10, "Established", "Elites")))</f>
        <v>First-time</v>
      </c>
      <c r="T613">
        <f>IF(S613 = "First-time",1,0)</f>
        <v>1</v>
      </c>
      <c r="U613">
        <f>IF(S613 = "Rising Star",1,0)</f>
        <v>0</v>
      </c>
      <c r="V613">
        <f>IF(S613 = "Established",1,0)</f>
        <v>0</v>
      </c>
      <c r="W613">
        <f>IF(S613 = "Elites",1,0)</f>
        <v>0</v>
      </c>
      <c r="X613" t="s">
        <v>427</v>
      </c>
      <c r="Y613" t="str">
        <f>IF(X613="","-",TRIM(LEFT(X613,FIND(",",X613&amp;",")-1)))</f>
        <v>Washington</v>
      </c>
      <c r="Z613" t="s">
        <v>3571</v>
      </c>
      <c r="AA613" t="s">
        <v>21</v>
      </c>
    </row>
    <row r="614" spans="1:27" ht="14.4" x14ac:dyDescent="0.3">
      <c r="A614">
        <v>612</v>
      </c>
      <c r="B614" t="s">
        <v>15815</v>
      </c>
      <c r="C614" t="s">
        <v>15816</v>
      </c>
      <c r="D614" t="s">
        <v>15817</v>
      </c>
      <c r="E614" t="s">
        <v>1585</v>
      </c>
      <c r="F614" s="5">
        <f>_xlfn.TEXTBEFORE(E614, " ") * 1000000</f>
        <v>5800000</v>
      </c>
      <c r="G614">
        <v>729.11779999999999</v>
      </c>
      <c r="H614" t="s">
        <v>779</v>
      </c>
      <c r="I614">
        <v>100</v>
      </c>
      <c r="J614">
        <f>IF(I614="",0,I614)</f>
        <v>100</v>
      </c>
      <c r="K614">
        <v>15</v>
      </c>
      <c r="L614">
        <f>I614-K614</f>
        <v>85</v>
      </c>
      <c r="M614" t="str">
        <f>IF(I614&lt;100,"small",IF(I614&lt;500,"medium","large"))</f>
        <v>medium</v>
      </c>
      <c r="N614">
        <f>IF(M614="small",1,0)</f>
        <v>0</v>
      </c>
      <c r="O614">
        <f>IF(N614="medium",1,0)</f>
        <v>0</v>
      </c>
      <c r="P614">
        <f>IF(O614="large",1,0)</f>
        <v>0</v>
      </c>
      <c r="Q614">
        <v>2014</v>
      </c>
      <c r="R614">
        <v>1</v>
      </c>
      <c r="S614" t="str">
        <f>IF(R614=1, "First-time", IF(R614&lt;=3, "Rising Star", IF(R614&lt;10, "Established", "Elites")))</f>
        <v>First-time</v>
      </c>
      <c r="T614">
        <f>IF(S614 = "First-time",1,0)</f>
        <v>1</v>
      </c>
      <c r="U614">
        <f>IF(S614 = "Rising Star",1,0)</f>
        <v>0</v>
      </c>
      <c r="V614">
        <f>IF(S614 = "Established",1,0)</f>
        <v>0</v>
      </c>
      <c r="W614">
        <f>IF(S614 = "Elites",1,0)</f>
        <v>0</v>
      </c>
      <c r="X614" t="s">
        <v>409</v>
      </c>
      <c r="Y614" t="str">
        <f>IF(X614="","-",TRIM(LEFT(X614,FIND(",",X614&amp;",")-1)))</f>
        <v>Salt Lake City</v>
      </c>
      <c r="Z614" t="s">
        <v>3795</v>
      </c>
      <c r="AA614" t="s">
        <v>46</v>
      </c>
    </row>
    <row r="615" spans="1:27" ht="14.4" x14ac:dyDescent="0.3">
      <c r="A615">
        <v>613</v>
      </c>
      <c r="B615" t="s">
        <v>15818</v>
      </c>
      <c r="C615" t="s">
        <v>15819</v>
      </c>
      <c r="D615" t="s">
        <v>15820</v>
      </c>
      <c r="E615" t="s">
        <v>808</v>
      </c>
      <c r="F615" s="5">
        <f>_xlfn.TEXTBEFORE(E615, " ") * 1000000</f>
        <v>2200000</v>
      </c>
      <c r="G615">
        <v>722.20240000000001</v>
      </c>
      <c r="H615" t="s">
        <v>353</v>
      </c>
      <c r="I615">
        <v>69</v>
      </c>
      <c r="J615">
        <f>IF(I615="",0,I615)</f>
        <v>69</v>
      </c>
      <c r="K615">
        <v>18</v>
      </c>
      <c r="L615">
        <f>I615-K615</f>
        <v>51</v>
      </c>
      <c r="M615" t="str">
        <f>IF(I615&lt;100,"small",IF(I615&lt;500,"medium","large"))</f>
        <v>small</v>
      </c>
      <c r="N615">
        <f>IF(M615="small",1,0)</f>
        <v>1</v>
      </c>
      <c r="O615">
        <f>IF(N615="medium",1,0)</f>
        <v>0</v>
      </c>
      <c r="P615">
        <f>IF(O615="large",1,0)</f>
        <v>0</v>
      </c>
      <c r="Q615">
        <v>2014</v>
      </c>
      <c r="R615">
        <v>1</v>
      </c>
      <c r="S615" t="str">
        <f>IF(R615=1, "First-time", IF(R615&lt;=3, "Rising Star", IF(R615&lt;10, "Established", "Elites")))</f>
        <v>First-time</v>
      </c>
      <c r="T615">
        <f>IF(S615 = "First-time",1,0)</f>
        <v>1</v>
      </c>
      <c r="U615">
        <f>IF(S615 = "Rising Star",1,0)</f>
        <v>0</v>
      </c>
      <c r="V615">
        <f>IF(S615 = "Established",1,0)</f>
        <v>0</v>
      </c>
      <c r="W615">
        <f>IF(S615 = "Elites",1,0)</f>
        <v>0</v>
      </c>
      <c r="X615" t="s">
        <v>409</v>
      </c>
      <c r="Y615" t="str">
        <f>IF(X615="","-",TRIM(LEFT(X615,FIND(",",X615&amp;",")-1)))</f>
        <v>Salt Lake City</v>
      </c>
      <c r="Z615" t="s">
        <v>409</v>
      </c>
      <c r="AA615" t="s">
        <v>46</v>
      </c>
    </row>
    <row r="616" spans="1:27" ht="14.4" x14ac:dyDescent="0.3">
      <c r="A616">
        <v>614</v>
      </c>
      <c r="B616" t="s">
        <v>14702</v>
      </c>
      <c r="C616" t="s">
        <v>14703</v>
      </c>
      <c r="D616" t="s">
        <v>14704</v>
      </c>
      <c r="E616" t="s">
        <v>2623</v>
      </c>
      <c r="F616" s="5">
        <f>_xlfn.TEXTBEFORE(E616, " ") * 1000000</f>
        <v>15600000</v>
      </c>
      <c r="G616">
        <v>720.47080000000005</v>
      </c>
      <c r="H616" t="s">
        <v>129</v>
      </c>
      <c r="I616">
        <v>96</v>
      </c>
      <c r="J616">
        <f>IF(I616="",0,I616)</f>
        <v>96</v>
      </c>
      <c r="K616">
        <v>38</v>
      </c>
      <c r="L616">
        <f>I616-K616</f>
        <v>58</v>
      </c>
      <c r="M616" t="str">
        <f>IF(I616&lt;100,"small",IF(I616&lt;500,"medium","large"))</f>
        <v>small</v>
      </c>
      <c r="N616">
        <f>IF(M616="small",1,0)</f>
        <v>1</v>
      </c>
      <c r="O616">
        <f>IF(N616="medium",1,0)</f>
        <v>0</v>
      </c>
      <c r="P616">
        <f>IF(O616="large",1,0)</f>
        <v>0</v>
      </c>
      <c r="Q616">
        <v>2013</v>
      </c>
      <c r="R616">
        <v>2</v>
      </c>
      <c r="S616" t="str">
        <f>IF(R616=1, "First-time", IF(R616&lt;=3, "Rising Star", IF(R616&lt;10, "Established", "Elites")))</f>
        <v>Rising Star</v>
      </c>
      <c r="T616">
        <f>IF(S616 = "First-time",1,0)</f>
        <v>0</v>
      </c>
      <c r="U616">
        <f>IF(S616 = "Rising Star",1,0)</f>
        <v>1</v>
      </c>
      <c r="V616">
        <f>IF(S616 = "Established",1,0)</f>
        <v>0</v>
      </c>
      <c r="W616">
        <f>IF(S616 = "Elites",1,0)</f>
        <v>0</v>
      </c>
      <c r="X616" t="s">
        <v>86</v>
      </c>
      <c r="Y616" t="str">
        <f>IF(X616="","-",TRIM(LEFT(X616,FIND(",",X616&amp;",")-1)))</f>
        <v>New York City</v>
      </c>
      <c r="Z616" t="s">
        <v>543</v>
      </c>
      <c r="AA616" t="s">
        <v>35</v>
      </c>
    </row>
    <row r="617" spans="1:27" ht="14.4" x14ac:dyDescent="0.3">
      <c r="A617">
        <v>615</v>
      </c>
      <c r="B617" t="s">
        <v>14031</v>
      </c>
      <c r="C617" t="s">
        <v>14032</v>
      </c>
      <c r="D617" t="s">
        <v>14033</v>
      </c>
      <c r="E617" t="s">
        <v>5507</v>
      </c>
      <c r="F617" s="5">
        <f>_xlfn.TEXTBEFORE(E617, " ") * 1000000</f>
        <v>27600000</v>
      </c>
      <c r="G617">
        <v>712.98050000000001</v>
      </c>
      <c r="H617" t="s">
        <v>85</v>
      </c>
      <c r="I617">
        <v>156</v>
      </c>
      <c r="J617">
        <f>IF(I617="",0,I617)</f>
        <v>156</v>
      </c>
      <c r="K617">
        <v>55</v>
      </c>
      <c r="L617">
        <f>I617-K617</f>
        <v>101</v>
      </c>
      <c r="M617" t="str">
        <f>IF(I617&lt;100,"small",IF(I617&lt;500,"medium","large"))</f>
        <v>medium</v>
      </c>
      <c r="N617">
        <f>IF(M617="small",1,0)</f>
        <v>0</v>
      </c>
      <c r="O617">
        <f>IF(N617="medium",1,0)</f>
        <v>0</v>
      </c>
      <c r="P617">
        <f>IF(O617="large",1,0)</f>
        <v>0</v>
      </c>
      <c r="Q617">
        <v>2012</v>
      </c>
      <c r="R617">
        <v>1</v>
      </c>
      <c r="S617" t="str">
        <f>IF(R617=1, "First-time", IF(R617&lt;=3, "Rising Star", IF(R617&lt;10, "Established", "Elites")))</f>
        <v>First-time</v>
      </c>
      <c r="T617">
        <f>IF(S617 = "First-time",1,0)</f>
        <v>1</v>
      </c>
      <c r="U617">
        <f>IF(S617 = "Rising Star",1,0)</f>
        <v>0</v>
      </c>
      <c r="V617">
        <f>IF(S617 = "Established",1,0)</f>
        <v>0</v>
      </c>
      <c r="W617">
        <f>IF(S617 = "Elites",1,0)</f>
        <v>0</v>
      </c>
      <c r="X617" t="s">
        <v>1396</v>
      </c>
      <c r="Y617" t="str">
        <f>IF(X617="","-",TRIM(LEFT(X617,FIND(",",X617&amp;",")-1)))</f>
        <v>San Francisco</v>
      </c>
      <c r="Z617" t="s">
        <v>1701</v>
      </c>
      <c r="AA617" t="s">
        <v>5</v>
      </c>
    </row>
    <row r="618" spans="1:27" ht="14.4" x14ac:dyDescent="0.3">
      <c r="A618">
        <v>616</v>
      </c>
      <c r="B618" t="s">
        <v>14941</v>
      </c>
      <c r="C618" t="s">
        <v>14942</v>
      </c>
      <c r="D618" t="s">
        <v>14943</v>
      </c>
      <c r="E618" t="s">
        <v>5033</v>
      </c>
      <c r="F618" s="5">
        <f>_xlfn.TEXTBEFORE(E618, " ") * 1000000</f>
        <v>36500000</v>
      </c>
      <c r="G618">
        <v>711.99789999999996</v>
      </c>
      <c r="H618" t="s">
        <v>85</v>
      </c>
      <c r="I618">
        <v>96</v>
      </c>
      <c r="J618">
        <f>IF(I618="",0,I618)</f>
        <v>96</v>
      </c>
      <c r="K618">
        <v>11</v>
      </c>
      <c r="L618">
        <f>I618-K618</f>
        <v>85</v>
      </c>
      <c r="M618" t="str">
        <f>IF(I618&lt;100,"small",IF(I618&lt;500,"medium","large"))</f>
        <v>small</v>
      </c>
      <c r="N618">
        <f>IF(M618="small",1,0)</f>
        <v>1</v>
      </c>
      <c r="O618">
        <f>IF(N618="medium",1,0)</f>
        <v>0</v>
      </c>
      <c r="P618">
        <f>IF(O618="large",1,0)</f>
        <v>0</v>
      </c>
      <c r="Q618">
        <v>2013</v>
      </c>
      <c r="R618">
        <v>2</v>
      </c>
      <c r="S618" t="str">
        <f>IF(R618=1, "First-time", IF(R618&lt;=3, "Rising Star", IF(R618&lt;10, "Established", "Elites")))</f>
        <v>Rising Star</v>
      </c>
      <c r="T618">
        <f>IF(S618 = "First-time",1,0)</f>
        <v>0</v>
      </c>
      <c r="U618">
        <f>IF(S618 = "Rising Star",1,0)</f>
        <v>1</v>
      </c>
      <c r="V618">
        <f>IF(S618 = "Established",1,0)</f>
        <v>0</v>
      </c>
      <c r="W618">
        <f>IF(S618 = "Elites",1,0)</f>
        <v>0</v>
      </c>
      <c r="X618" t="s">
        <v>354</v>
      </c>
      <c r="Y618" t="str">
        <f>IF(X618="","-",TRIM(LEFT(X618,FIND(",",X618&amp;",")-1)))</f>
        <v>Minneapolis</v>
      </c>
      <c r="Z618" t="s">
        <v>9836</v>
      </c>
      <c r="AA618" t="s">
        <v>24</v>
      </c>
    </row>
    <row r="619" spans="1:27" ht="14.4" x14ac:dyDescent="0.3">
      <c r="A619">
        <v>617</v>
      </c>
      <c r="B619" t="s">
        <v>15675</v>
      </c>
      <c r="C619" t="s">
        <v>15676</v>
      </c>
      <c r="D619" t="s">
        <v>15677</v>
      </c>
      <c r="E619" t="s">
        <v>1246</v>
      </c>
      <c r="F619" s="5">
        <f>_xlfn.TEXTBEFORE(E619, " ") * 1000000</f>
        <v>2900000</v>
      </c>
      <c r="G619">
        <v>710.85450000000003</v>
      </c>
      <c r="H619" t="s">
        <v>751</v>
      </c>
      <c r="I619">
        <v>32</v>
      </c>
      <c r="J619">
        <f>IF(I619="",0,I619)</f>
        <v>32</v>
      </c>
      <c r="K619">
        <v>7</v>
      </c>
      <c r="L619">
        <f>I619-K619</f>
        <v>25</v>
      </c>
      <c r="M619" t="str">
        <f>IF(I619&lt;100,"small",IF(I619&lt;500,"medium","large"))</f>
        <v>small</v>
      </c>
      <c r="N619">
        <f>IF(M619="small",1,0)</f>
        <v>1</v>
      </c>
      <c r="O619">
        <f>IF(N619="medium",1,0)</f>
        <v>0</v>
      </c>
      <c r="P619">
        <f>IF(O619="large",1,0)</f>
        <v>0</v>
      </c>
      <c r="Q619">
        <v>2013</v>
      </c>
      <c r="R619">
        <v>2</v>
      </c>
      <c r="S619" t="str">
        <f>IF(R619=1, "First-time", IF(R619&lt;=3, "Rising Star", IF(R619&lt;10, "Established", "Elites")))</f>
        <v>Rising Star</v>
      </c>
      <c r="T619">
        <f>IF(S619 = "First-time",1,0)</f>
        <v>0</v>
      </c>
      <c r="U619">
        <f>IF(S619 = "Rising Star",1,0)</f>
        <v>1</v>
      </c>
      <c r="V619">
        <f>IF(S619 = "Established",1,0)</f>
        <v>0</v>
      </c>
      <c r="W619">
        <f>IF(S619 = "Elites",1,0)</f>
        <v>0</v>
      </c>
      <c r="X619" t="s">
        <v>978</v>
      </c>
      <c r="Y619" t="str">
        <f>IF(X619="","-",TRIM(LEFT(X619,FIND(",",X619&amp;",")-1)))</f>
        <v>Huntsville</v>
      </c>
      <c r="Z619" t="s">
        <v>979</v>
      </c>
      <c r="AA619" t="s">
        <v>2</v>
      </c>
    </row>
    <row r="620" spans="1:27" ht="14.4" x14ac:dyDescent="0.3">
      <c r="A620">
        <v>618</v>
      </c>
      <c r="B620" t="s">
        <v>14353</v>
      </c>
      <c r="C620" t="s">
        <v>14354</v>
      </c>
      <c r="D620" t="s">
        <v>14355</v>
      </c>
      <c r="E620" t="s">
        <v>2225</v>
      </c>
      <c r="F620" s="5">
        <f>_xlfn.TEXTBEFORE(E620, " ") * 1000000</f>
        <v>5900000</v>
      </c>
      <c r="G620">
        <v>710.84370000000001</v>
      </c>
      <c r="H620" t="s">
        <v>118</v>
      </c>
      <c r="I620">
        <v>10</v>
      </c>
      <c r="J620">
        <f>IF(I620="",0,I620)</f>
        <v>10</v>
      </c>
      <c r="K620">
        <v>2</v>
      </c>
      <c r="L620">
        <f>I620-K620</f>
        <v>8</v>
      </c>
      <c r="M620" t="str">
        <f>IF(I620&lt;100,"small",IF(I620&lt;500,"medium","large"))</f>
        <v>small</v>
      </c>
      <c r="N620">
        <f>IF(M620="small",1,0)</f>
        <v>1</v>
      </c>
      <c r="O620">
        <f>IF(N620="medium",1,0)</f>
        <v>0</v>
      </c>
      <c r="P620">
        <f>IF(O620="large",1,0)</f>
        <v>0</v>
      </c>
      <c r="Q620">
        <v>2013</v>
      </c>
      <c r="R620">
        <v>2</v>
      </c>
      <c r="S620" t="str">
        <f>IF(R620=1, "First-time", IF(R620&lt;=3, "Rising Star", IF(R620&lt;10, "Established", "Elites")))</f>
        <v>Rising Star</v>
      </c>
      <c r="T620">
        <f>IF(S620 = "First-time",1,0)</f>
        <v>0</v>
      </c>
      <c r="U620">
        <f>IF(S620 = "Rising Star",1,0)</f>
        <v>1</v>
      </c>
      <c r="V620">
        <f>IF(S620 = "Established",1,0)</f>
        <v>0</v>
      </c>
      <c r="W620">
        <f>IF(S620 = "Elites",1,0)</f>
        <v>0</v>
      </c>
      <c r="X620" t="s">
        <v>427</v>
      </c>
      <c r="Y620" t="str">
        <f>IF(X620="","-",TRIM(LEFT(X620,FIND(",",X620&amp;",")-1)))</f>
        <v>Washington</v>
      </c>
      <c r="Z620" t="s">
        <v>6058</v>
      </c>
      <c r="AA620" t="s">
        <v>47</v>
      </c>
    </row>
    <row r="621" spans="1:27" ht="14.4" x14ac:dyDescent="0.3">
      <c r="A621">
        <v>619</v>
      </c>
      <c r="B621" t="s">
        <v>12935</v>
      </c>
      <c r="C621" t="s">
        <v>12936</v>
      </c>
      <c r="D621" t="s">
        <v>12937</v>
      </c>
      <c r="E621" t="s">
        <v>2253</v>
      </c>
      <c r="F621" s="5">
        <f>_xlfn.TEXTBEFORE(E621, " ") * 1000000</f>
        <v>29700000</v>
      </c>
      <c r="G621">
        <v>709.89369999999997</v>
      </c>
      <c r="H621" t="s">
        <v>751</v>
      </c>
      <c r="I621">
        <v>22</v>
      </c>
      <c r="J621">
        <f>IF(I621="",0,I621)</f>
        <v>22</v>
      </c>
      <c r="K621">
        <v>8</v>
      </c>
      <c r="L621">
        <f>I621-K621</f>
        <v>14</v>
      </c>
      <c r="M621" t="str">
        <f>IF(I621&lt;100,"small",IF(I621&lt;500,"medium","large"))</f>
        <v>small</v>
      </c>
      <c r="N621">
        <f>IF(M621="small",1,0)</f>
        <v>1</v>
      </c>
      <c r="O621">
        <f>IF(N621="medium",1,0)</f>
        <v>0</v>
      </c>
      <c r="P621">
        <f>IF(O621="large",1,0)</f>
        <v>0</v>
      </c>
      <c r="Q621">
        <v>2012</v>
      </c>
      <c r="R621">
        <v>3</v>
      </c>
      <c r="S621" t="str">
        <f>IF(R621=1, "First-time", IF(R621&lt;=3, "Rising Star", IF(R621&lt;10, "Established", "Elites")))</f>
        <v>Rising Star</v>
      </c>
      <c r="T621">
        <f>IF(S621 = "First-time",1,0)</f>
        <v>0</v>
      </c>
      <c r="U621">
        <f>IF(S621 = "Rising Star",1,0)</f>
        <v>1</v>
      </c>
      <c r="V621">
        <f>IF(S621 = "Established",1,0)</f>
        <v>0</v>
      </c>
      <c r="W621">
        <f>IF(S621 = "Elites",1,0)</f>
        <v>0</v>
      </c>
      <c r="X621" t="s">
        <v>427</v>
      </c>
      <c r="Y621" t="str">
        <f>IF(X621="","-",TRIM(LEFT(X621,FIND(",",X621&amp;",")-1)))</f>
        <v>Washington</v>
      </c>
      <c r="Z621" t="s">
        <v>6900</v>
      </c>
      <c r="AA621" t="s">
        <v>47</v>
      </c>
    </row>
    <row r="622" spans="1:27" ht="14.4" x14ac:dyDescent="0.3">
      <c r="A622">
        <v>620</v>
      </c>
      <c r="B622" t="s">
        <v>16827</v>
      </c>
      <c r="C622" t="s">
        <v>16828</v>
      </c>
      <c r="D622" t="s">
        <v>16829</v>
      </c>
      <c r="E622" t="s">
        <v>146</v>
      </c>
      <c r="F622" s="5">
        <f>_xlfn.TEXTBEFORE(E622, " ") * 1000000</f>
        <v>29600000</v>
      </c>
      <c r="G622">
        <v>708.79520000000002</v>
      </c>
      <c r="H622" t="s">
        <v>1069</v>
      </c>
      <c r="I622">
        <v>23</v>
      </c>
      <c r="J622">
        <f>IF(I622="",0,I622)</f>
        <v>23</v>
      </c>
      <c r="K622">
        <v>20</v>
      </c>
      <c r="L622">
        <f>I622-K622</f>
        <v>3</v>
      </c>
      <c r="M622" t="str">
        <f>IF(I622&lt;100,"small",IF(I622&lt;500,"medium","large"))</f>
        <v>small</v>
      </c>
      <c r="N622">
        <f>IF(M622="small",1,0)</f>
        <v>1</v>
      </c>
      <c r="O622">
        <f>IF(N622="medium",1,0)</f>
        <v>0</v>
      </c>
      <c r="P622">
        <f>IF(O622="large",1,0)</f>
        <v>0</v>
      </c>
      <c r="Q622">
        <v>2014</v>
      </c>
      <c r="R622">
        <v>1</v>
      </c>
      <c r="S622" t="str">
        <f>IF(R622=1, "First-time", IF(R622&lt;=3, "Rising Star", IF(R622&lt;10, "Established", "Elites")))</f>
        <v>First-time</v>
      </c>
      <c r="T622">
        <f>IF(S622 = "First-time",1,0)</f>
        <v>1</v>
      </c>
      <c r="U622">
        <f>IF(S622 = "Rising Star",1,0)</f>
        <v>0</v>
      </c>
      <c r="V622">
        <f>IF(S622 = "Established",1,0)</f>
        <v>0</v>
      </c>
      <c r="W622">
        <f>IF(S622 = "Elites",1,0)</f>
        <v>0</v>
      </c>
      <c r="X622" t="s">
        <v>1021</v>
      </c>
      <c r="Y622" t="str">
        <f>IF(X622="","-",TRIM(LEFT(X622,FIND(",",X622&amp;",")-1)))</f>
        <v>Bridgeport-Stamford-Norwalk</v>
      </c>
      <c r="Z622" t="s">
        <v>7993</v>
      </c>
      <c r="AA622" t="s">
        <v>7</v>
      </c>
    </row>
    <row r="623" spans="1:27" ht="14.4" x14ac:dyDescent="0.3">
      <c r="A623">
        <v>621</v>
      </c>
      <c r="B623" t="s">
        <v>2109</v>
      </c>
      <c r="C623" t="s">
        <v>2110</v>
      </c>
      <c r="D623" t="s">
        <v>2111</v>
      </c>
      <c r="E623" t="s">
        <v>1169</v>
      </c>
      <c r="F623" s="5">
        <f>_xlfn.TEXTBEFORE(E623, " ") * 1000000</f>
        <v>22900000</v>
      </c>
      <c r="G623">
        <v>708.66869999999994</v>
      </c>
      <c r="H623" t="s">
        <v>160</v>
      </c>
      <c r="I623">
        <v>100</v>
      </c>
      <c r="J623">
        <f>IF(I623="",0,I623)</f>
        <v>100</v>
      </c>
      <c r="K623">
        <v>20</v>
      </c>
      <c r="L623">
        <f>I623-K623</f>
        <v>80</v>
      </c>
      <c r="M623" t="str">
        <f>IF(I623&lt;100,"small",IF(I623&lt;500,"medium","large"))</f>
        <v>medium</v>
      </c>
      <c r="N623">
        <f>IF(M623="small",1,0)</f>
        <v>0</v>
      </c>
      <c r="O623">
        <f>IF(N623="medium",1,0)</f>
        <v>0</v>
      </c>
      <c r="P623">
        <f>IF(O623="large",1,0)</f>
        <v>0</v>
      </c>
      <c r="Q623">
        <v>1995</v>
      </c>
      <c r="R623">
        <v>1</v>
      </c>
      <c r="S623" t="str">
        <f>IF(R623=1, "First-time", IF(R623&lt;=3, "Rising Star", IF(R623&lt;10, "Established", "Elites")))</f>
        <v>First-time</v>
      </c>
      <c r="T623">
        <f>IF(S623 = "First-time",1,0)</f>
        <v>1</v>
      </c>
      <c r="U623">
        <f>IF(S623 = "Rising Star",1,0)</f>
        <v>0</v>
      </c>
      <c r="V623">
        <f>IF(S623 = "Established",1,0)</f>
        <v>0</v>
      </c>
      <c r="W623">
        <f>IF(S623 = "Elites",1,0)</f>
        <v>0</v>
      </c>
      <c r="X623" t="s">
        <v>260</v>
      </c>
      <c r="Y623" t="str">
        <f>IF(X623="","-",TRIM(LEFT(X623,FIND(",",X623&amp;",")-1)))</f>
        <v>Seattle</v>
      </c>
      <c r="Z623" t="s">
        <v>1221</v>
      </c>
      <c r="AA623" t="s">
        <v>49</v>
      </c>
    </row>
    <row r="624" spans="1:27" ht="14.4" x14ac:dyDescent="0.3">
      <c r="A624">
        <v>622</v>
      </c>
      <c r="B624" t="s">
        <v>16174</v>
      </c>
      <c r="C624" t="s">
        <v>16175</v>
      </c>
      <c r="D624" t="s">
        <v>16176</v>
      </c>
      <c r="E624" t="s">
        <v>5774</v>
      </c>
      <c r="F624" s="5">
        <f>_xlfn.TEXTBEFORE(E624, " ") * 1000000</f>
        <v>73300000</v>
      </c>
      <c r="G624">
        <v>707.0403</v>
      </c>
      <c r="H624" t="s">
        <v>174</v>
      </c>
      <c r="I624">
        <v>156</v>
      </c>
      <c r="J624">
        <f>IF(I624="",0,I624)</f>
        <v>156</v>
      </c>
      <c r="K624">
        <v>30</v>
      </c>
      <c r="L624">
        <f>I624-K624</f>
        <v>126</v>
      </c>
      <c r="M624" t="str">
        <f>IF(I624&lt;100,"small",IF(I624&lt;500,"medium","large"))</f>
        <v>medium</v>
      </c>
      <c r="N624">
        <f>IF(M624="small",1,0)</f>
        <v>0</v>
      </c>
      <c r="O624">
        <f>IF(N624="medium",1,0)</f>
        <v>0</v>
      </c>
      <c r="P624">
        <f>IF(O624="large",1,0)</f>
        <v>0</v>
      </c>
      <c r="Q624">
        <v>2014</v>
      </c>
      <c r="R624">
        <v>1</v>
      </c>
      <c r="S624" t="str">
        <f>IF(R624=1, "First-time", IF(R624&lt;=3, "Rising Star", IF(R624&lt;10, "Established", "Elites")))</f>
        <v>First-time</v>
      </c>
      <c r="T624">
        <f>IF(S624 = "First-time",1,0)</f>
        <v>1</v>
      </c>
      <c r="U624">
        <f>IF(S624 = "Rising Star",1,0)</f>
        <v>0</v>
      </c>
      <c r="V624">
        <f>IF(S624 = "Established",1,0)</f>
        <v>0</v>
      </c>
      <c r="W624">
        <f>IF(S624 = "Elites",1,0)</f>
        <v>0</v>
      </c>
      <c r="X624" t="s">
        <v>86</v>
      </c>
      <c r="Y624" t="str">
        <f>IF(X624="","-",TRIM(LEFT(X624,FIND(",",X624&amp;",")-1)))</f>
        <v>New York City</v>
      </c>
      <c r="Z624" t="s">
        <v>543</v>
      </c>
      <c r="AA624" t="s">
        <v>35</v>
      </c>
    </row>
    <row r="625" spans="1:27" ht="14.4" x14ac:dyDescent="0.3">
      <c r="A625">
        <v>623</v>
      </c>
      <c r="B625" t="s">
        <v>12990</v>
      </c>
      <c r="C625" t="s">
        <v>12991</v>
      </c>
      <c r="D625" t="s">
        <v>12992</v>
      </c>
      <c r="E625" t="s">
        <v>961</v>
      </c>
      <c r="F625" s="5">
        <f>_xlfn.TEXTBEFORE(E625, " ") * 1000000</f>
        <v>10300000</v>
      </c>
      <c r="G625">
        <v>706.2002</v>
      </c>
      <c r="H625" t="s">
        <v>129</v>
      </c>
      <c r="I625">
        <v>125</v>
      </c>
      <c r="J625">
        <f>IF(I625="",0,I625)</f>
        <v>125</v>
      </c>
      <c r="K625">
        <v>50</v>
      </c>
      <c r="L625">
        <f>I625-K625</f>
        <v>75</v>
      </c>
      <c r="M625" t="str">
        <f>IF(I625&lt;100,"small",IF(I625&lt;500,"medium","large"))</f>
        <v>medium</v>
      </c>
      <c r="N625">
        <f>IF(M625="small",1,0)</f>
        <v>0</v>
      </c>
      <c r="O625">
        <f>IF(N625="medium",1,0)</f>
        <v>0</v>
      </c>
      <c r="P625">
        <f>IF(O625="large",1,0)</f>
        <v>0</v>
      </c>
      <c r="Q625">
        <v>2012</v>
      </c>
      <c r="R625">
        <v>3</v>
      </c>
      <c r="S625" t="str">
        <f>IF(R625=1, "First-time", IF(R625&lt;=3, "Rising Star", IF(R625&lt;10, "Established", "Elites")))</f>
        <v>Rising Star</v>
      </c>
      <c r="T625">
        <f>IF(S625 = "First-time",1,0)</f>
        <v>0</v>
      </c>
      <c r="U625">
        <f>IF(S625 = "Rising Star",1,0)</f>
        <v>1</v>
      </c>
      <c r="V625">
        <f>IF(S625 = "Established",1,0)</f>
        <v>0</v>
      </c>
      <c r="W625">
        <f>IF(S625 = "Elites",1,0)</f>
        <v>0</v>
      </c>
      <c r="X625" t="s">
        <v>1396</v>
      </c>
      <c r="Y625" t="str">
        <f>IF(X625="","-",TRIM(LEFT(X625,FIND(",",X625&amp;",")-1)))</f>
        <v>San Francisco</v>
      </c>
      <c r="Z625" t="s">
        <v>794</v>
      </c>
      <c r="AA625" t="s">
        <v>46</v>
      </c>
    </row>
    <row r="626" spans="1:27" ht="14.4" x14ac:dyDescent="0.3">
      <c r="A626">
        <v>624</v>
      </c>
      <c r="B626" t="s">
        <v>12199</v>
      </c>
      <c r="C626" t="s">
        <v>12200</v>
      </c>
      <c r="D626" t="s">
        <v>12201</v>
      </c>
      <c r="E626" t="s">
        <v>992</v>
      </c>
      <c r="F626" s="5">
        <f>_xlfn.TEXTBEFORE(E626, " ") * 1000000</f>
        <v>7200000</v>
      </c>
      <c r="G626">
        <v>704.68190000000004</v>
      </c>
      <c r="H626" t="s">
        <v>1750</v>
      </c>
      <c r="I626">
        <v>58</v>
      </c>
      <c r="J626">
        <f>IF(I626="",0,I626)</f>
        <v>58</v>
      </c>
      <c r="K626">
        <v>16</v>
      </c>
      <c r="L626">
        <f>I626-K626</f>
        <v>42</v>
      </c>
      <c r="M626" t="str">
        <f>IF(I626&lt;100,"small",IF(I626&lt;500,"medium","large"))</f>
        <v>small</v>
      </c>
      <c r="N626">
        <f>IF(M626="small",1,0)</f>
        <v>1</v>
      </c>
      <c r="O626">
        <f>IF(N626="medium",1,0)</f>
        <v>0</v>
      </c>
      <c r="P626">
        <f>IF(O626="large",1,0)</f>
        <v>0</v>
      </c>
      <c r="Q626">
        <v>2011</v>
      </c>
      <c r="R626">
        <v>3</v>
      </c>
      <c r="S626" t="str">
        <f>IF(R626=1, "First-time", IF(R626&lt;=3, "Rising Star", IF(R626&lt;10, "Established", "Elites")))</f>
        <v>Rising Star</v>
      </c>
      <c r="T626">
        <f>IF(S626 = "First-time",1,0)</f>
        <v>0</v>
      </c>
      <c r="U626">
        <f>IF(S626 = "Rising Star",1,0)</f>
        <v>1</v>
      </c>
      <c r="V626">
        <f>IF(S626 = "Established",1,0)</f>
        <v>0</v>
      </c>
      <c r="W626">
        <f>IF(S626 = "Elites",1,0)</f>
        <v>0</v>
      </c>
      <c r="X626" t="s">
        <v>439</v>
      </c>
      <c r="Y626" t="str">
        <f>IF(X626="","-",TRIM(LEFT(X626,FIND(",",X626&amp;",")-1)))</f>
        <v>Detroit</v>
      </c>
      <c r="Z626" t="s">
        <v>12202</v>
      </c>
      <c r="AA626" t="s">
        <v>23</v>
      </c>
    </row>
    <row r="627" spans="1:27" ht="14.4" x14ac:dyDescent="0.3">
      <c r="A627">
        <v>625</v>
      </c>
      <c r="B627" t="s">
        <v>7692</v>
      </c>
      <c r="C627" t="s">
        <v>7693</v>
      </c>
      <c r="D627" t="s">
        <v>7694</v>
      </c>
      <c r="E627" t="s">
        <v>923</v>
      </c>
      <c r="F627" s="5">
        <f>_xlfn.TEXTBEFORE(E627, " ") * 1000000</f>
        <v>5500000</v>
      </c>
      <c r="G627">
        <v>704.35239999999999</v>
      </c>
      <c r="H627" t="s">
        <v>472</v>
      </c>
      <c r="I627">
        <v>60</v>
      </c>
      <c r="J627">
        <f>IF(I627="",0,I627)</f>
        <v>60</v>
      </c>
      <c r="K627">
        <v>10</v>
      </c>
      <c r="L627">
        <f>I627-K627</f>
        <v>50</v>
      </c>
      <c r="M627" t="str">
        <f>IF(I627&lt;100,"small",IF(I627&lt;500,"medium","large"))</f>
        <v>small</v>
      </c>
      <c r="N627">
        <f>IF(M627="small",1,0)</f>
        <v>1</v>
      </c>
      <c r="O627">
        <f>IF(N627="medium",1,0)</f>
        <v>0</v>
      </c>
      <c r="P627">
        <f>IF(O627="large",1,0)</f>
        <v>0</v>
      </c>
      <c r="Q627">
        <v>2007</v>
      </c>
      <c r="R627">
        <v>2</v>
      </c>
      <c r="S627" t="str">
        <f>IF(R627=1, "First-time", IF(R627&lt;=3, "Rising Star", IF(R627&lt;10, "Established", "Elites")))</f>
        <v>Rising Star</v>
      </c>
      <c r="T627">
        <f>IF(S627 = "First-time",1,0)</f>
        <v>0</v>
      </c>
      <c r="U627">
        <f>IF(S627 = "Rising Star",1,0)</f>
        <v>1</v>
      </c>
      <c r="V627">
        <f>IF(S627 = "Established",1,0)</f>
        <v>0</v>
      </c>
      <c r="W627">
        <f>IF(S627 = "Elites",1,0)</f>
        <v>0</v>
      </c>
      <c r="X627" t="s">
        <v>86</v>
      </c>
      <c r="Y627" t="str">
        <f>IF(X627="","-",TRIM(LEFT(X627,FIND(",",X627&amp;",")-1)))</f>
        <v>New York City</v>
      </c>
      <c r="Z627" t="s">
        <v>2011</v>
      </c>
      <c r="AA627" t="s">
        <v>32</v>
      </c>
    </row>
    <row r="628" spans="1:27" ht="14.4" x14ac:dyDescent="0.3">
      <c r="A628">
        <v>626</v>
      </c>
      <c r="B628" t="s">
        <v>15384</v>
      </c>
      <c r="C628" t="s">
        <v>15385</v>
      </c>
      <c r="D628" t="s">
        <v>15386</v>
      </c>
      <c r="E628" t="s">
        <v>537</v>
      </c>
      <c r="F628" s="5">
        <f>_xlfn.TEXTBEFORE(E628, " ") * 1000000</f>
        <v>5700000</v>
      </c>
      <c r="G628">
        <v>703.52639999999997</v>
      </c>
      <c r="H628" t="s">
        <v>1069</v>
      </c>
      <c r="I628">
        <v>14</v>
      </c>
      <c r="J628">
        <f>IF(I628="",0,I628)</f>
        <v>14</v>
      </c>
      <c r="K628">
        <v>1</v>
      </c>
      <c r="L628">
        <f>I628-K628</f>
        <v>13</v>
      </c>
      <c r="M628" t="str">
        <f>IF(I628&lt;100,"small",IF(I628&lt;500,"medium","large"))</f>
        <v>small</v>
      </c>
      <c r="N628">
        <f>IF(M628="small",1,0)</f>
        <v>1</v>
      </c>
      <c r="O628">
        <f>IF(N628="medium",1,0)</f>
        <v>0</v>
      </c>
      <c r="P628">
        <f>IF(O628="large",1,0)</f>
        <v>0</v>
      </c>
      <c r="Q628">
        <v>2013</v>
      </c>
      <c r="R628">
        <v>1</v>
      </c>
      <c r="S628" t="str">
        <f>IF(R628=1, "First-time", IF(R628&lt;=3, "Rising Star", IF(R628&lt;10, "Established", "Elites")))</f>
        <v>First-time</v>
      </c>
      <c r="T628">
        <f>IF(S628 = "First-time",1,0)</f>
        <v>1</v>
      </c>
      <c r="U628">
        <f>IF(S628 = "Rising Star",1,0)</f>
        <v>0</v>
      </c>
      <c r="V628">
        <f>IF(S628 = "Established",1,0)</f>
        <v>0</v>
      </c>
      <c r="W628">
        <f>IF(S628 = "Elites",1,0)</f>
        <v>0</v>
      </c>
      <c r="X628" t="s">
        <v>1021</v>
      </c>
      <c r="Y628" t="str">
        <f>IF(X628="","-",TRIM(LEFT(X628,FIND(",",X628&amp;",")-1)))</f>
        <v>Bridgeport-Stamford-Norwalk</v>
      </c>
      <c r="Z628" t="s">
        <v>15387</v>
      </c>
      <c r="AA628" t="s">
        <v>7</v>
      </c>
    </row>
    <row r="629" spans="1:27" ht="14.4" x14ac:dyDescent="0.3">
      <c r="A629">
        <v>627</v>
      </c>
      <c r="B629" t="s">
        <v>1922</v>
      </c>
      <c r="C629" t="s">
        <v>1923</v>
      </c>
      <c r="D629" t="s">
        <v>1924</v>
      </c>
      <c r="E629" t="s">
        <v>490</v>
      </c>
      <c r="F629" s="5">
        <f>_xlfn.TEXTBEFORE(E629, " ") * 1000000</f>
        <v>7300000</v>
      </c>
      <c r="G629">
        <v>702.18859999999995</v>
      </c>
      <c r="H629" t="s">
        <v>324</v>
      </c>
      <c r="I629">
        <v>100</v>
      </c>
      <c r="J629">
        <f>IF(I629="",0,I629)</f>
        <v>100</v>
      </c>
      <c r="K629">
        <v>25</v>
      </c>
      <c r="L629">
        <f>I629-K629</f>
        <v>75</v>
      </c>
      <c r="M629" t="str">
        <f>IF(I629&lt;100,"small",IF(I629&lt;500,"medium","large"))</f>
        <v>medium</v>
      </c>
      <c r="N629">
        <f>IF(M629="small",1,0)</f>
        <v>0</v>
      </c>
      <c r="O629">
        <f>IF(N629="medium",1,0)</f>
        <v>0</v>
      </c>
      <c r="P629">
        <f>IF(O629="large",1,0)</f>
        <v>0</v>
      </c>
      <c r="Q629">
        <v>1993</v>
      </c>
      <c r="R629">
        <v>5</v>
      </c>
      <c r="S629" t="str">
        <f>IF(R629=1, "First-time", IF(R629&lt;=3, "Rising Star", IF(R629&lt;10, "Established", "Elites")))</f>
        <v>Established</v>
      </c>
      <c r="T629">
        <f>IF(S629 = "First-time",1,0)</f>
        <v>0</v>
      </c>
      <c r="U629">
        <f>IF(S629 = "Rising Star",1,0)</f>
        <v>0</v>
      </c>
      <c r="V629">
        <f>IF(S629 = "Established",1,0)</f>
        <v>1</v>
      </c>
      <c r="W629">
        <f>IF(S629 = "Elites",1,0)</f>
        <v>0</v>
      </c>
      <c r="X629" t="s">
        <v>99</v>
      </c>
      <c r="Y629" t="str">
        <f>IF(X629="","-",TRIM(LEFT(X629,FIND(",",X629&amp;",")-1)))</f>
        <v>-</v>
      </c>
      <c r="Z629" t="s">
        <v>1925</v>
      </c>
      <c r="AA629" t="s">
        <v>11</v>
      </c>
    </row>
    <row r="630" spans="1:27" ht="14.4" x14ac:dyDescent="0.3">
      <c r="A630">
        <v>628</v>
      </c>
      <c r="B630" t="s">
        <v>14705</v>
      </c>
      <c r="C630" t="s">
        <v>14706</v>
      </c>
      <c r="D630" t="s">
        <v>14707</v>
      </c>
      <c r="E630" t="s">
        <v>14708</v>
      </c>
      <c r="F630" s="5">
        <f>_xlfn.TEXTBEFORE(E630, " ") * 1000000</f>
        <v>75300000</v>
      </c>
      <c r="G630">
        <v>700.39530000000002</v>
      </c>
      <c r="H630" t="s">
        <v>1406</v>
      </c>
      <c r="I630">
        <v>296</v>
      </c>
      <c r="J630">
        <f>IF(I630="",0,I630)</f>
        <v>296</v>
      </c>
      <c r="K630">
        <v>112</v>
      </c>
      <c r="L630">
        <f>I630-K630</f>
        <v>184</v>
      </c>
      <c r="M630" t="str">
        <f>IF(I630&lt;100,"small",IF(I630&lt;500,"medium","large"))</f>
        <v>medium</v>
      </c>
      <c r="N630">
        <f>IF(M630="small",1,0)</f>
        <v>0</v>
      </c>
      <c r="O630">
        <f>IF(N630="medium",1,0)</f>
        <v>0</v>
      </c>
      <c r="P630">
        <f>IF(O630="large",1,0)</f>
        <v>0</v>
      </c>
      <c r="Q630">
        <v>2013</v>
      </c>
      <c r="R630">
        <v>2</v>
      </c>
      <c r="S630" t="str">
        <f>IF(R630=1, "First-time", IF(R630&lt;=3, "Rising Star", IF(R630&lt;10, "Established", "Elites")))</f>
        <v>Rising Star</v>
      </c>
      <c r="T630">
        <f>IF(S630 = "First-time",1,0)</f>
        <v>0</v>
      </c>
      <c r="U630">
        <f>IF(S630 = "Rising Star",1,0)</f>
        <v>1</v>
      </c>
      <c r="V630">
        <f>IF(S630 = "Established",1,0)</f>
        <v>0</v>
      </c>
      <c r="W630">
        <f>IF(S630 = "Elites",1,0)</f>
        <v>0</v>
      </c>
      <c r="X630" t="s">
        <v>86</v>
      </c>
      <c r="Y630" t="str">
        <f>IF(X630="","-",TRIM(LEFT(X630,FIND(",",X630&amp;",")-1)))</f>
        <v>New York City</v>
      </c>
      <c r="Z630" t="s">
        <v>543</v>
      </c>
      <c r="AA630" t="s">
        <v>35</v>
      </c>
    </row>
    <row r="631" spans="1:27" ht="14.4" x14ac:dyDescent="0.3">
      <c r="A631">
        <v>629</v>
      </c>
      <c r="B631" t="s">
        <v>16368</v>
      </c>
      <c r="C631" t="s">
        <v>16369</v>
      </c>
      <c r="D631" t="s">
        <v>16370</v>
      </c>
      <c r="E631" t="s">
        <v>4800</v>
      </c>
      <c r="F631" s="5">
        <f>_xlfn.TEXTBEFORE(E631, " ") * 1000000</f>
        <v>3100000</v>
      </c>
      <c r="G631">
        <v>700.02</v>
      </c>
      <c r="H631" t="s">
        <v>174</v>
      </c>
      <c r="I631">
        <v>95</v>
      </c>
      <c r="J631">
        <f>IF(I631="",0,I631)</f>
        <v>95</v>
      </c>
      <c r="K631">
        <v>8</v>
      </c>
      <c r="L631">
        <f>I631-K631</f>
        <v>87</v>
      </c>
      <c r="M631" t="str">
        <f>IF(I631&lt;100,"small",IF(I631&lt;500,"medium","large"))</f>
        <v>small</v>
      </c>
      <c r="N631">
        <f>IF(M631="small",1,0)</f>
        <v>1</v>
      </c>
      <c r="O631">
        <f>IF(N631="medium",1,0)</f>
        <v>0</v>
      </c>
      <c r="P631">
        <f>IF(O631="large",1,0)</f>
        <v>0</v>
      </c>
      <c r="Q631">
        <v>2014</v>
      </c>
      <c r="R631">
        <v>1</v>
      </c>
      <c r="S631" t="str">
        <f>IF(R631=1, "First-time", IF(R631&lt;=3, "Rising Star", IF(R631&lt;10, "Established", "Elites")))</f>
        <v>First-time</v>
      </c>
      <c r="T631">
        <f>IF(S631 = "First-time",1,0)</f>
        <v>1</v>
      </c>
      <c r="U631">
        <f>IF(S631 = "Rising Star",1,0)</f>
        <v>0</v>
      </c>
      <c r="V631">
        <f>IF(S631 = "Established",1,0)</f>
        <v>0</v>
      </c>
      <c r="W631">
        <f>IF(S631 = "Elites",1,0)</f>
        <v>0</v>
      </c>
      <c r="X631" t="s">
        <v>354</v>
      </c>
      <c r="Y631" t="str">
        <f>IF(X631="","-",TRIM(LEFT(X631,FIND(",",X631&amp;",")-1)))</f>
        <v>Minneapolis</v>
      </c>
      <c r="Z631" t="s">
        <v>354</v>
      </c>
      <c r="AA631" t="s">
        <v>24</v>
      </c>
    </row>
    <row r="632" spans="1:27" ht="14.4" x14ac:dyDescent="0.3">
      <c r="A632">
        <v>630</v>
      </c>
      <c r="B632" t="s">
        <v>3525</v>
      </c>
      <c r="C632" t="s">
        <v>3526</v>
      </c>
      <c r="D632" t="s">
        <v>3527</v>
      </c>
      <c r="E632" t="s">
        <v>2766</v>
      </c>
      <c r="F632" s="5">
        <f>_xlfn.TEXTBEFORE(E632, " ") * 1000000</f>
        <v>2700000</v>
      </c>
      <c r="G632">
        <v>699.51930000000004</v>
      </c>
      <c r="H632" t="s">
        <v>472</v>
      </c>
      <c r="I632">
        <v>19</v>
      </c>
      <c r="J632">
        <f>IF(I632="",0,I632)</f>
        <v>19</v>
      </c>
      <c r="K632">
        <v>4</v>
      </c>
      <c r="L632">
        <f>I632-K632</f>
        <v>15</v>
      </c>
      <c r="M632" t="str">
        <f>IF(I632&lt;100,"small",IF(I632&lt;500,"medium","large"))</f>
        <v>small</v>
      </c>
      <c r="N632">
        <f>IF(M632="small",1,0)</f>
        <v>1</v>
      </c>
      <c r="O632">
        <f>IF(N632="medium",1,0)</f>
        <v>0</v>
      </c>
      <c r="P632">
        <f>IF(O632="large",1,0)</f>
        <v>0</v>
      </c>
      <c r="Q632">
        <v>2000</v>
      </c>
      <c r="R632">
        <v>1</v>
      </c>
      <c r="S632" t="str">
        <f>IF(R632=1, "First-time", IF(R632&lt;=3, "Rising Star", IF(R632&lt;10, "Established", "Elites")))</f>
        <v>First-time</v>
      </c>
      <c r="T632">
        <f>IF(S632 = "First-time",1,0)</f>
        <v>1</v>
      </c>
      <c r="U632">
        <f>IF(S632 = "Rising Star",1,0)</f>
        <v>0</v>
      </c>
      <c r="V632">
        <f>IF(S632 = "Established",1,0)</f>
        <v>0</v>
      </c>
      <c r="W632">
        <f>IF(S632 = "Elites",1,0)</f>
        <v>0</v>
      </c>
      <c r="X632" t="s">
        <v>1454</v>
      </c>
      <c r="Y632" t="str">
        <f>IF(X632="","-",TRIM(LEFT(X632,FIND(",",X632&amp;",")-1)))</f>
        <v>St. Louis</v>
      </c>
      <c r="Z632" t="s">
        <v>3528</v>
      </c>
      <c r="AA632" t="s">
        <v>25</v>
      </c>
    </row>
    <row r="633" spans="1:27" ht="14.4" x14ac:dyDescent="0.3">
      <c r="A633">
        <v>631</v>
      </c>
      <c r="B633" t="s">
        <v>15770</v>
      </c>
      <c r="C633" t="s">
        <v>15771</v>
      </c>
      <c r="D633" t="s">
        <v>15772</v>
      </c>
      <c r="E633" t="s">
        <v>15773</v>
      </c>
      <c r="F633" s="5">
        <f>_xlfn.TEXTBEFORE(E633, " ") * 1000000</f>
        <v>49100000</v>
      </c>
      <c r="G633">
        <v>698.50289999999995</v>
      </c>
      <c r="H633" t="s">
        <v>167</v>
      </c>
      <c r="I633">
        <v>12</v>
      </c>
      <c r="J633">
        <f>IF(I633="",0,I633)</f>
        <v>12</v>
      </c>
      <c r="K633">
        <v>5</v>
      </c>
      <c r="L633">
        <f>I633-K633</f>
        <v>7</v>
      </c>
      <c r="M633" t="str">
        <f>IF(I633&lt;100,"small",IF(I633&lt;500,"medium","large"))</f>
        <v>small</v>
      </c>
      <c r="N633">
        <f>IF(M633="small",1,0)</f>
        <v>1</v>
      </c>
      <c r="O633">
        <f>IF(N633="medium",1,0)</f>
        <v>0</v>
      </c>
      <c r="P633">
        <f>IF(O633="large",1,0)</f>
        <v>0</v>
      </c>
      <c r="Q633">
        <v>2014</v>
      </c>
      <c r="R633">
        <v>1</v>
      </c>
      <c r="S633" t="str">
        <f>IF(R633=1, "First-time", IF(R633&lt;=3, "Rising Star", IF(R633&lt;10, "Established", "Elites")))</f>
        <v>First-time</v>
      </c>
      <c r="T633">
        <f>IF(S633 = "First-time",1,0)</f>
        <v>1</v>
      </c>
      <c r="U633">
        <f>IF(S633 = "Rising Star",1,0)</f>
        <v>0</v>
      </c>
      <c r="V633">
        <f>IF(S633 = "Established",1,0)</f>
        <v>0</v>
      </c>
      <c r="W633">
        <f>IF(S633 = "Elites",1,0)</f>
        <v>0</v>
      </c>
      <c r="X633" t="s">
        <v>427</v>
      </c>
      <c r="Y633" t="str">
        <f>IF(X633="","-",TRIM(LEFT(X633,FIND(",",X633&amp;",")-1)))</f>
        <v>Washington</v>
      </c>
      <c r="Z633" t="s">
        <v>4769</v>
      </c>
      <c r="AA633" t="s">
        <v>47</v>
      </c>
    </row>
    <row r="634" spans="1:27" ht="14.4" x14ac:dyDescent="0.3">
      <c r="A634">
        <v>632</v>
      </c>
      <c r="B634" t="s">
        <v>15170</v>
      </c>
      <c r="C634" t="s">
        <v>15171</v>
      </c>
      <c r="D634" t="s">
        <v>15172</v>
      </c>
      <c r="E634" t="s">
        <v>2808</v>
      </c>
      <c r="F634" s="5">
        <f>_xlfn.TEXTBEFORE(E634, " ") * 1000000</f>
        <v>9000000</v>
      </c>
      <c r="G634">
        <v>698.26009999999997</v>
      </c>
      <c r="H634" t="s">
        <v>85</v>
      </c>
      <c r="I634">
        <v>81</v>
      </c>
      <c r="J634">
        <f>IF(I634="",0,I634)</f>
        <v>81</v>
      </c>
      <c r="K634">
        <v>7</v>
      </c>
      <c r="L634">
        <f>I634-K634</f>
        <v>74</v>
      </c>
      <c r="M634" t="str">
        <f>IF(I634&lt;100,"small",IF(I634&lt;500,"medium","large"))</f>
        <v>small</v>
      </c>
      <c r="N634">
        <f>IF(M634="small",1,0)</f>
        <v>1</v>
      </c>
      <c r="O634">
        <f>IF(N634="medium",1,0)</f>
        <v>0</v>
      </c>
      <c r="P634">
        <f>IF(O634="large",1,0)</f>
        <v>0</v>
      </c>
      <c r="Q634">
        <v>2013</v>
      </c>
      <c r="R634">
        <v>1</v>
      </c>
      <c r="S634" t="str">
        <f>IF(R634=1, "First-time", IF(R634&lt;=3, "Rising Star", IF(R634&lt;10, "Established", "Elites")))</f>
        <v>First-time</v>
      </c>
      <c r="T634">
        <f>IF(S634 = "First-time",1,0)</f>
        <v>1</v>
      </c>
      <c r="U634">
        <f>IF(S634 = "Rising Star",1,0)</f>
        <v>0</v>
      </c>
      <c r="V634">
        <f>IF(S634 = "Established",1,0)</f>
        <v>0</v>
      </c>
      <c r="W634">
        <f>IF(S634 = "Elites",1,0)</f>
        <v>0</v>
      </c>
      <c r="X634" t="s">
        <v>99</v>
      </c>
      <c r="Y634" t="str">
        <f>IF(X634="","-",TRIM(LEFT(X634,FIND(",",X634&amp;",")-1)))</f>
        <v>-</v>
      </c>
      <c r="Z634" t="s">
        <v>10034</v>
      </c>
      <c r="AA634" t="s">
        <v>14</v>
      </c>
    </row>
    <row r="635" spans="1:27" ht="14.4" x14ac:dyDescent="0.3">
      <c r="A635">
        <v>633</v>
      </c>
      <c r="B635" t="s">
        <v>16618</v>
      </c>
      <c r="C635" t="s">
        <v>16619</v>
      </c>
      <c r="D635" t="s">
        <v>16620</v>
      </c>
      <c r="E635" t="s">
        <v>2072</v>
      </c>
      <c r="F635" s="5">
        <f>_xlfn.TEXTBEFORE(E635, " ") * 1000000</f>
        <v>6400000</v>
      </c>
      <c r="G635">
        <v>697.95249999999999</v>
      </c>
      <c r="H635" t="s">
        <v>472</v>
      </c>
      <c r="I635">
        <v>36</v>
      </c>
      <c r="J635">
        <f>IF(I635="",0,I635)</f>
        <v>36</v>
      </c>
      <c r="K635">
        <v>7</v>
      </c>
      <c r="L635">
        <f>I635-K635</f>
        <v>29</v>
      </c>
      <c r="M635" t="str">
        <f>IF(I635&lt;100,"small",IF(I635&lt;500,"medium","large"))</f>
        <v>small</v>
      </c>
      <c r="N635">
        <f>IF(M635="small",1,0)</f>
        <v>1</v>
      </c>
      <c r="O635">
        <f>IF(N635="medium",1,0)</f>
        <v>0</v>
      </c>
      <c r="P635">
        <f>IF(O635="large",1,0)</f>
        <v>0</v>
      </c>
      <c r="Q635">
        <v>2014</v>
      </c>
      <c r="R635">
        <v>2</v>
      </c>
      <c r="S635" t="str">
        <f>IF(R635=1, "First-time", IF(R635&lt;=3, "Rising Star", IF(R635&lt;10, "Established", "Elites")))</f>
        <v>Rising Star</v>
      </c>
      <c r="T635">
        <f>IF(S635 = "First-time",1,0)</f>
        <v>0</v>
      </c>
      <c r="U635">
        <f>IF(S635 = "Rising Star",1,0)</f>
        <v>1</v>
      </c>
      <c r="V635">
        <f>IF(S635 = "Established",1,0)</f>
        <v>0</v>
      </c>
      <c r="W635">
        <f>IF(S635 = "Elites",1,0)</f>
        <v>0</v>
      </c>
      <c r="X635" t="s">
        <v>242</v>
      </c>
      <c r="Y635" t="str">
        <f>IF(X635="","-",TRIM(LEFT(X635,FIND(",",X635&amp;",")-1)))</f>
        <v>Atlanta</v>
      </c>
      <c r="Z635" t="s">
        <v>1298</v>
      </c>
      <c r="AA635" t="s">
        <v>11</v>
      </c>
    </row>
    <row r="636" spans="1:27" ht="14.4" x14ac:dyDescent="0.3">
      <c r="A636">
        <v>634</v>
      </c>
      <c r="B636" t="s">
        <v>15487</v>
      </c>
      <c r="C636" t="s">
        <v>15488</v>
      </c>
      <c r="D636" t="s">
        <v>15489</v>
      </c>
      <c r="E636" t="s">
        <v>2072</v>
      </c>
      <c r="F636" s="5">
        <f>_xlfn.TEXTBEFORE(E636, " ") * 1000000</f>
        <v>6400000</v>
      </c>
      <c r="G636">
        <v>696.87620000000004</v>
      </c>
      <c r="H636" t="s">
        <v>85</v>
      </c>
      <c r="I636">
        <v>35</v>
      </c>
      <c r="J636">
        <f>IF(I636="",0,I636)</f>
        <v>35</v>
      </c>
      <c r="K636">
        <v>18</v>
      </c>
      <c r="L636">
        <f>I636-K636</f>
        <v>17</v>
      </c>
      <c r="M636" t="str">
        <f>IF(I636&lt;100,"small",IF(I636&lt;500,"medium","large"))</f>
        <v>small</v>
      </c>
      <c r="N636">
        <f>IF(M636="small",1,0)</f>
        <v>1</v>
      </c>
      <c r="O636">
        <f>IF(N636="medium",1,0)</f>
        <v>0</v>
      </c>
      <c r="P636">
        <f>IF(O636="large",1,0)</f>
        <v>0</v>
      </c>
      <c r="Q636">
        <v>2013</v>
      </c>
      <c r="R636">
        <v>2</v>
      </c>
      <c r="S636" t="str">
        <f>IF(R636=1, "First-time", IF(R636&lt;=3, "Rising Star", IF(R636&lt;10, "Established", "Elites")))</f>
        <v>Rising Star</v>
      </c>
      <c r="T636">
        <f>IF(S636 = "First-time",1,0)</f>
        <v>0</v>
      </c>
      <c r="U636">
        <f>IF(S636 = "Rising Star",1,0)</f>
        <v>1</v>
      </c>
      <c r="V636">
        <f>IF(S636 = "Established",1,0)</f>
        <v>0</v>
      </c>
      <c r="W636">
        <f>IF(S636 = "Elites",1,0)</f>
        <v>0</v>
      </c>
      <c r="X636" t="s">
        <v>325</v>
      </c>
      <c r="Y636" t="str">
        <f>IF(X636="","-",TRIM(LEFT(X636,FIND(",",X636&amp;",")-1)))</f>
        <v>Los Angeles</v>
      </c>
      <c r="Z636" t="s">
        <v>325</v>
      </c>
      <c r="AA636" t="s">
        <v>5</v>
      </c>
    </row>
    <row r="637" spans="1:27" ht="14.4" x14ac:dyDescent="0.3">
      <c r="A637">
        <v>635</v>
      </c>
      <c r="B637" t="s">
        <v>14978</v>
      </c>
      <c r="C637" t="s">
        <v>14979</v>
      </c>
      <c r="D637" t="s">
        <v>14980</v>
      </c>
      <c r="E637" t="s">
        <v>808</v>
      </c>
      <c r="F637" s="5">
        <f>_xlfn.TEXTBEFORE(E637, " ") * 1000000</f>
        <v>2200000</v>
      </c>
      <c r="G637">
        <v>696.49879999999996</v>
      </c>
      <c r="H637" t="s">
        <v>140</v>
      </c>
      <c r="I637">
        <v>10</v>
      </c>
      <c r="J637">
        <f>IF(I637="",0,I637)</f>
        <v>10</v>
      </c>
      <c r="K637">
        <v>1</v>
      </c>
      <c r="L637">
        <f>I637-K637</f>
        <v>9</v>
      </c>
      <c r="M637" t="str">
        <f>IF(I637&lt;100,"small",IF(I637&lt;500,"medium","large"))</f>
        <v>small</v>
      </c>
      <c r="N637">
        <f>IF(M637="small",1,0)</f>
        <v>1</v>
      </c>
      <c r="O637">
        <f>IF(N637="medium",1,0)</f>
        <v>0</v>
      </c>
      <c r="P637">
        <f>IF(O637="large",1,0)</f>
        <v>0</v>
      </c>
      <c r="Q637">
        <v>2013</v>
      </c>
      <c r="R637">
        <v>1</v>
      </c>
      <c r="S637" t="str">
        <f>IF(R637=1, "First-time", IF(R637&lt;=3, "Rising Star", IF(R637&lt;10, "Established", "Elites")))</f>
        <v>First-time</v>
      </c>
      <c r="T637">
        <f>IF(S637 = "First-time",1,0)</f>
        <v>1</v>
      </c>
      <c r="U637">
        <f>IF(S637 = "Rising Star",1,0)</f>
        <v>0</v>
      </c>
      <c r="V637">
        <f>IF(S637 = "Established",1,0)</f>
        <v>0</v>
      </c>
      <c r="W637">
        <f>IF(S637 = "Elites",1,0)</f>
        <v>0</v>
      </c>
      <c r="X637" t="s">
        <v>439</v>
      </c>
      <c r="Y637" t="str">
        <f>IF(X637="","-",TRIM(LEFT(X637,FIND(",",X637&amp;",")-1)))</f>
        <v>Detroit</v>
      </c>
      <c r="Z637" t="s">
        <v>14981</v>
      </c>
      <c r="AA637" t="s">
        <v>23</v>
      </c>
    </row>
    <row r="638" spans="1:27" ht="14.4" x14ac:dyDescent="0.3">
      <c r="A638">
        <v>636</v>
      </c>
      <c r="B638" t="s">
        <v>14034</v>
      </c>
      <c r="C638" t="s">
        <v>14035</v>
      </c>
      <c r="D638" t="s">
        <v>14036</v>
      </c>
      <c r="E638" t="s">
        <v>746</v>
      </c>
      <c r="F638" s="5">
        <f>_xlfn.TEXTBEFORE(E638, " ") * 1000000</f>
        <v>9500000</v>
      </c>
      <c r="G638">
        <v>695.05349999999999</v>
      </c>
      <c r="H638" t="s">
        <v>85</v>
      </c>
      <c r="I638">
        <v>21</v>
      </c>
      <c r="J638">
        <f>IF(I638="",0,I638)</f>
        <v>21</v>
      </c>
      <c r="K638">
        <v>4</v>
      </c>
      <c r="L638">
        <f>I638-K638</f>
        <v>17</v>
      </c>
      <c r="M638" t="str">
        <f>IF(I638&lt;100,"small",IF(I638&lt;500,"medium","large"))</f>
        <v>small</v>
      </c>
      <c r="N638">
        <f>IF(M638="small",1,0)</f>
        <v>1</v>
      </c>
      <c r="O638">
        <f>IF(N638="medium",1,0)</f>
        <v>0</v>
      </c>
      <c r="P638">
        <f>IF(O638="large",1,0)</f>
        <v>0</v>
      </c>
      <c r="Q638">
        <v>2012</v>
      </c>
      <c r="R638">
        <v>2</v>
      </c>
      <c r="S638" t="str">
        <f>IF(R638=1, "First-time", IF(R638&lt;=3, "Rising Star", IF(R638&lt;10, "Established", "Elites")))</f>
        <v>Rising Star</v>
      </c>
      <c r="T638">
        <f>IF(S638 = "First-time",1,0)</f>
        <v>0</v>
      </c>
      <c r="U638">
        <f>IF(S638 = "Rising Star",1,0)</f>
        <v>1</v>
      </c>
      <c r="V638">
        <f>IF(S638 = "Established",1,0)</f>
        <v>0</v>
      </c>
      <c r="W638">
        <f>IF(S638 = "Elites",1,0)</f>
        <v>0</v>
      </c>
      <c r="X638" t="s">
        <v>1396</v>
      </c>
      <c r="Y638" t="str">
        <f>IF(X638="","-",TRIM(LEFT(X638,FIND(",",X638&amp;",")-1)))</f>
        <v>San Francisco</v>
      </c>
      <c r="Z638" t="s">
        <v>14037</v>
      </c>
      <c r="AA638" t="s">
        <v>5</v>
      </c>
    </row>
    <row r="639" spans="1:27" ht="14.4" x14ac:dyDescent="0.3">
      <c r="A639">
        <v>637</v>
      </c>
      <c r="B639" t="s">
        <v>4306</v>
      </c>
      <c r="C639" t="s">
        <v>4307</v>
      </c>
      <c r="D639" t="s">
        <v>4308</v>
      </c>
      <c r="E639" t="s">
        <v>2374</v>
      </c>
      <c r="F639" s="5">
        <f>_xlfn.TEXTBEFORE(E639, " ") * 1000000</f>
        <v>78500000</v>
      </c>
      <c r="G639">
        <v>693.59479999999996</v>
      </c>
      <c r="H639" t="s">
        <v>118</v>
      </c>
      <c r="I639">
        <v>450</v>
      </c>
      <c r="J639">
        <f>IF(I639="",0,I639)</f>
        <v>450</v>
      </c>
      <c r="K639">
        <v>75</v>
      </c>
      <c r="L639">
        <f>I639-K639</f>
        <v>375</v>
      </c>
      <c r="M639" t="str">
        <f>IF(I639&lt;100,"small",IF(I639&lt;500,"medium","large"))</f>
        <v>medium</v>
      </c>
      <c r="N639">
        <f>IF(M639="small",1,0)</f>
        <v>0</v>
      </c>
      <c r="O639">
        <f>IF(N639="medium",1,0)</f>
        <v>0</v>
      </c>
      <c r="P639">
        <f>IF(O639="large",1,0)</f>
        <v>0</v>
      </c>
      <c r="Q639">
        <v>2002</v>
      </c>
      <c r="R639">
        <v>4</v>
      </c>
      <c r="S639" t="str">
        <f>IF(R639=1, "First-time", IF(R639&lt;=3, "Rising Star", IF(R639&lt;10, "Established", "Elites")))</f>
        <v>Established</v>
      </c>
      <c r="T639">
        <f>IF(S639 = "First-time",1,0)</f>
        <v>0</v>
      </c>
      <c r="U639">
        <f>IF(S639 = "Rising Star",1,0)</f>
        <v>0</v>
      </c>
      <c r="V639">
        <f>IF(S639 = "Established",1,0)</f>
        <v>1</v>
      </c>
      <c r="W639">
        <f>IF(S639 = "Elites",1,0)</f>
        <v>0</v>
      </c>
      <c r="X639" t="s">
        <v>130</v>
      </c>
      <c r="Y639" t="str">
        <f>IF(X639="","-",TRIM(LEFT(X639,FIND(",",X639&amp;",")-1)))</f>
        <v>Dallas</v>
      </c>
      <c r="Z639" t="s">
        <v>4309</v>
      </c>
      <c r="AA639" t="s">
        <v>45</v>
      </c>
    </row>
    <row r="640" spans="1:27" ht="14.4" x14ac:dyDescent="0.3">
      <c r="A640">
        <v>638</v>
      </c>
      <c r="B640" t="s">
        <v>16711</v>
      </c>
      <c r="C640" t="s">
        <v>16712</v>
      </c>
      <c r="D640" t="s">
        <v>16713</v>
      </c>
      <c r="E640" t="s">
        <v>1192</v>
      </c>
      <c r="F640" s="5">
        <f>_xlfn.TEXTBEFORE(E640, " ") * 1000000</f>
        <v>2300000</v>
      </c>
      <c r="G640">
        <v>692.29330000000004</v>
      </c>
      <c r="H640" t="s">
        <v>803</v>
      </c>
      <c r="I640">
        <v>7</v>
      </c>
      <c r="J640">
        <f>IF(I640="",0,I640)</f>
        <v>7</v>
      </c>
      <c r="K640">
        <v>3</v>
      </c>
      <c r="L640">
        <f>I640-K640</f>
        <v>4</v>
      </c>
      <c r="M640" t="str">
        <f>IF(I640&lt;100,"small",IF(I640&lt;500,"medium","large"))</f>
        <v>small</v>
      </c>
      <c r="N640">
        <f>IF(M640="small",1,0)</f>
        <v>1</v>
      </c>
      <c r="O640">
        <f>IF(N640="medium",1,0)</f>
        <v>0</v>
      </c>
      <c r="P640">
        <f>IF(O640="large",1,0)</f>
        <v>0</v>
      </c>
      <c r="Q640">
        <v>2014</v>
      </c>
      <c r="R640">
        <v>1</v>
      </c>
      <c r="S640" t="str">
        <f>IF(R640=1, "First-time", IF(R640&lt;=3, "Rising Star", IF(R640&lt;10, "Established", "Elites")))</f>
        <v>First-time</v>
      </c>
      <c r="T640">
        <f>IF(S640 = "First-time",1,0)</f>
        <v>1</v>
      </c>
      <c r="U640">
        <f>IF(S640 = "Rising Star",1,0)</f>
        <v>0</v>
      </c>
      <c r="V640">
        <f>IF(S640 = "Established",1,0)</f>
        <v>0</v>
      </c>
      <c r="W640">
        <f>IF(S640 = "Elites",1,0)</f>
        <v>0</v>
      </c>
      <c r="X640" t="s">
        <v>99</v>
      </c>
      <c r="Y640" t="str">
        <f>IF(X640="","-",TRIM(LEFT(X640,FIND(",",X640&amp;",")-1)))</f>
        <v>-</v>
      </c>
      <c r="Z640" t="s">
        <v>5203</v>
      </c>
      <c r="AA640" t="s">
        <v>10</v>
      </c>
    </row>
    <row r="641" spans="1:27" ht="14.4" x14ac:dyDescent="0.3">
      <c r="A641">
        <v>639</v>
      </c>
      <c r="B641" t="s">
        <v>14470</v>
      </c>
      <c r="C641" t="s">
        <v>14471</v>
      </c>
      <c r="D641" t="s">
        <v>14472</v>
      </c>
      <c r="E641" t="s">
        <v>392</v>
      </c>
      <c r="F641" s="5">
        <f>_xlfn.TEXTBEFORE(E641, " ") * 1000000</f>
        <v>2000000</v>
      </c>
      <c r="G641">
        <v>692.03909999999996</v>
      </c>
      <c r="H641" t="s">
        <v>160</v>
      </c>
      <c r="I641">
        <v>10</v>
      </c>
      <c r="J641">
        <f>IF(I641="",0,I641)</f>
        <v>10</v>
      </c>
      <c r="K641">
        <v>1</v>
      </c>
      <c r="L641">
        <f>I641-K641</f>
        <v>9</v>
      </c>
      <c r="M641" t="str">
        <f>IF(I641&lt;100,"small",IF(I641&lt;500,"medium","large"))</f>
        <v>small</v>
      </c>
      <c r="N641">
        <f>IF(M641="small",1,0)</f>
        <v>1</v>
      </c>
      <c r="O641">
        <f>IF(N641="medium",1,0)</f>
        <v>0</v>
      </c>
      <c r="P641">
        <f>IF(O641="large",1,0)</f>
        <v>0</v>
      </c>
      <c r="Q641">
        <v>2013</v>
      </c>
      <c r="R641">
        <v>1</v>
      </c>
      <c r="S641" t="str">
        <f>IF(R641=1, "First-time", IF(R641&lt;=3, "Rising Star", IF(R641&lt;10, "Established", "Elites")))</f>
        <v>First-time</v>
      </c>
      <c r="T641">
        <f>IF(S641 = "First-time",1,0)</f>
        <v>1</v>
      </c>
      <c r="U641">
        <f>IF(S641 = "Rising Star",1,0)</f>
        <v>0</v>
      </c>
      <c r="V641">
        <f>IF(S641 = "Established",1,0)</f>
        <v>0</v>
      </c>
      <c r="W641">
        <f>IF(S641 = "Elites",1,0)</f>
        <v>0</v>
      </c>
      <c r="X641" t="s">
        <v>838</v>
      </c>
      <c r="Y641" t="str">
        <f>IF(X641="","-",TRIM(LEFT(X641,FIND(",",X641&amp;",")-1)))</f>
        <v>Austin</v>
      </c>
      <c r="Z641" t="s">
        <v>838</v>
      </c>
      <c r="AA641" t="s">
        <v>45</v>
      </c>
    </row>
    <row r="642" spans="1:27" ht="14.4" x14ac:dyDescent="0.3">
      <c r="A642">
        <v>640</v>
      </c>
      <c r="B642" t="s">
        <v>12653</v>
      </c>
      <c r="C642" t="s">
        <v>12654</v>
      </c>
      <c r="D642" t="s">
        <v>12655</v>
      </c>
      <c r="E642" t="s">
        <v>1893</v>
      </c>
      <c r="F642" s="5">
        <f>_xlfn.TEXTBEFORE(E642, " ") * 1000000</f>
        <v>22800000</v>
      </c>
      <c r="G642">
        <v>692.02030000000002</v>
      </c>
      <c r="H642" t="s">
        <v>140</v>
      </c>
      <c r="I642">
        <v>40</v>
      </c>
      <c r="J642">
        <f>IF(I642="",0,I642)</f>
        <v>40</v>
      </c>
      <c r="K642">
        <v>5</v>
      </c>
      <c r="L642">
        <f>I642-K642</f>
        <v>35</v>
      </c>
      <c r="M642" t="str">
        <f>IF(I642&lt;100,"small",IF(I642&lt;500,"medium","large"))</f>
        <v>small</v>
      </c>
      <c r="N642">
        <f>IF(M642="small",1,0)</f>
        <v>1</v>
      </c>
      <c r="O642">
        <f>IF(N642="medium",1,0)</f>
        <v>0</v>
      </c>
      <c r="P642">
        <f>IF(O642="large",1,0)</f>
        <v>0</v>
      </c>
      <c r="Q642">
        <v>2011</v>
      </c>
      <c r="R642">
        <v>2</v>
      </c>
      <c r="S642" t="str">
        <f>IF(R642=1, "First-time", IF(R642&lt;=3, "Rising Star", IF(R642&lt;10, "Established", "Elites")))</f>
        <v>Rising Star</v>
      </c>
      <c r="T642">
        <f>IF(S642 = "First-time",1,0)</f>
        <v>0</v>
      </c>
      <c r="U642">
        <f>IF(S642 = "Rising Star",1,0)</f>
        <v>1</v>
      </c>
      <c r="V642">
        <f>IF(S642 = "Established",1,0)</f>
        <v>0</v>
      </c>
      <c r="W642">
        <f>IF(S642 = "Elites",1,0)</f>
        <v>0</v>
      </c>
      <c r="X642" t="s">
        <v>1396</v>
      </c>
      <c r="Y642" t="str">
        <f>IF(X642="","-",TRIM(LEFT(X642,FIND(",",X642&amp;",")-1)))</f>
        <v>San Francisco</v>
      </c>
      <c r="Z642" t="s">
        <v>12656</v>
      </c>
      <c r="AA642" t="s">
        <v>5</v>
      </c>
    </row>
    <row r="643" spans="1:27" ht="14.4" x14ac:dyDescent="0.3">
      <c r="A643">
        <v>641</v>
      </c>
      <c r="B643" t="s">
        <v>16177</v>
      </c>
      <c r="C643" t="s">
        <v>16178</v>
      </c>
      <c r="D643" t="s">
        <v>16179</v>
      </c>
      <c r="E643" t="s">
        <v>16180</v>
      </c>
      <c r="F643" s="5">
        <f>_xlfn.TEXTBEFORE(E643, " ") * 1000000</f>
        <v>39400000</v>
      </c>
      <c r="G643">
        <v>690.79909999999995</v>
      </c>
      <c r="H643" t="s">
        <v>160</v>
      </c>
      <c r="I643">
        <v>60</v>
      </c>
      <c r="J643">
        <f>IF(I643="",0,I643)</f>
        <v>60</v>
      </c>
      <c r="K643">
        <v>14</v>
      </c>
      <c r="L643">
        <f>I643-K643</f>
        <v>46</v>
      </c>
      <c r="M643" t="str">
        <f>IF(I643&lt;100,"small",IF(I643&lt;500,"medium","large"))</f>
        <v>small</v>
      </c>
      <c r="N643">
        <f>IF(M643="small",1,0)</f>
        <v>1</v>
      </c>
      <c r="O643">
        <f>IF(N643="medium",1,0)</f>
        <v>0</v>
      </c>
      <c r="P643">
        <f>IF(O643="large",1,0)</f>
        <v>0</v>
      </c>
      <c r="Q643">
        <v>2014</v>
      </c>
      <c r="R643">
        <v>2</v>
      </c>
      <c r="S643" t="str">
        <f>IF(R643=1, "First-time", IF(R643&lt;=3, "Rising Star", IF(R643&lt;10, "Established", "Elites")))</f>
        <v>Rising Star</v>
      </c>
      <c r="T643">
        <f>IF(S643 = "First-time",1,0)</f>
        <v>0</v>
      </c>
      <c r="U643">
        <f>IF(S643 = "Rising Star",1,0)</f>
        <v>1</v>
      </c>
      <c r="V643">
        <f>IF(S643 = "Established",1,0)</f>
        <v>0</v>
      </c>
      <c r="W643">
        <f>IF(S643 = "Elites",1,0)</f>
        <v>0</v>
      </c>
      <c r="X643" t="s">
        <v>86</v>
      </c>
      <c r="Y643" t="str">
        <f>IF(X643="","-",TRIM(LEFT(X643,FIND(",",X643&amp;",")-1)))</f>
        <v>New York City</v>
      </c>
      <c r="Z643" t="s">
        <v>543</v>
      </c>
      <c r="AA643" t="s">
        <v>35</v>
      </c>
    </row>
    <row r="644" spans="1:27" ht="14.4" x14ac:dyDescent="0.3">
      <c r="A644">
        <v>642</v>
      </c>
      <c r="B644" t="s">
        <v>15490</v>
      </c>
      <c r="C644" t="s">
        <v>15491</v>
      </c>
      <c r="D644" t="s">
        <v>15492</v>
      </c>
      <c r="E644" t="s">
        <v>397</v>
      </c>
      <c r="F644" s="5">
        <f>_xlfn.TEXTBEFORE(E644, " ") * 1000000</f>
        <v>13600000</v>
      </c>
      <c r="G644">
        <v>690.18709999999999</v>
      </c>
      <c r="H644" t="s">
        <v>160</v>
      </c>
      <c r="I644">
        <v>8</v>
      </c>
      <c r="J644">
        <f>IF(I644="",0,I644)</f>
        <v>8</v>
      </c>
      <c r="K644">
        <v>2</v>
      </c>
      <c r="L644">
        <f>I644-K644</f>
        <v>6</v>
      </c>
      <c r="M644" t="str">
        <f>IF(I644&lt;100,"small",IF(I644&lt;500,"medium","large"))</f>
        <v>small</v>
      </c>
      <c r="N644">
        <f>IF(M644="small",1,0)</f>
        <v>1</v>
      </c>
      <c r="O644">
        <f>IF(N644="medium",1,0)</f>
        <v>0</v>
      </c>
      <c r="P644">
        <f>IF(O644="large",1,0)</f>
        <v>0</v>
      </c>
      <c r="Q644">
        <v>2013</v>
      </c>
      <c r="R644">
        <v>1</v>
      </c>
      <c r="S644" t="str">
        <f>IF(R644=1, "First-time", IF(R644&lt;=3, "Rising Star", IF(R644&lt;10, "Established", "Elites")))</f>
        <v>First-time</v>
      </c>
      <c r="T644">
        <f>IF(S644 = "First-time",1,0)</f>
        <v>1</v>
      </c>
      <c r="U644">
        <f>IF(S644 = "Rising Star",1,0)</f>
        <v>0</v>
      </c>
      <c r="V644">
        <f>IF(S644 = "Established",1,0)</f>
        <v>0</v>
      </c>
      <c r="W644">
        <f>IF(S644 = "Elites",1,0)</f>
        <v>0</v>
      </c>
      <c r="X644" t="s">
        <v>325</v>
      </c>
      <c r="Y644" t="str">
        <f>IF(X644="","-",TRIM(LEFT(X644,FIND(",",X644&amp;",")-1)))</f>
        <v>Los Angeles</v>
      </c>
      <c r="Z644" t="s">
        <v>1714</v>
      </c>
      <c r="AA644" t="s">
        <v>5</v>
      </c>
    </row>
    <row r="645" spans="1:27" ht="14.4" x14ac:dyDescent="0.3">
      <c r="A645">
        <v>643</v>
      </c>
      <c r="B645" t="s">
        <v>15908</v>
      </c>
      <c r="C645" t="s">
        <v>15909</v>
      </c>
      <c r="D645" t="s">
        <v>15910</v>
      </c>
      <c r="E645" t="s">
        <v>6470</v>
      </c>
      <c r="F645" s="5">
        <f>_xlfn.TEXTBEFORE(E645, " ") * 1000000</f>
        <v>13400000</v>
      </c>
      <c r="G645">
        <v>689.54570000000001</v>
      </c>
      <c r="H645" t="s">
        <v>153</v>
      </c>
      <c r="I645">
        <v>13</v>
      </c>
      <c r="J645">
        <f>IF(I645="",0,I645)</f>
        <v>13</v>
      </c>
      <c r="K645">
        <v>3</v>
      </c>
      <c r="L645">
        <f>I645-K645</f>
        <v>10</v>
      </c>
      <c r="M645" t="str">
        <f>IF(I645&lt;100,"small",IF(I645&lt;500,"medium","large"))</f>
        <v>small</v>
      </c>
      <c r="N645">
        <f>IF(M645="small",1,0)</f>
        <v>1</v>
      </c>
      <c r="O645">
        <f>IF(N645="medium",1,0)</f>
        <v>0</v>
      </c>
      <c r="P645">
        <f>IF(O645="large",1,0)</f>
        <v>0</v>
      </c>
      <c r="Q645">
        <v>2014</v>
      </c>
      <c r="R645">
        <v>1</v>
      </c>
      <c r="S645" t="str">
        <f>IF(R645=1, "First-time", IF(R645&lt;=3, "Rising Star", IF(R645&lt;10, "Established", "Elites")))</f>
        <v>First-time</v>
      </c>
      <c r="T645">
        <f>IF(S645 = "First-time",1,0)</f>
        <v>1</v>
      </c>
      <c r="U645">
        <f>IF(S645 = "Rising Star",1,0)</f>
        <v>0</v>
      </c>
      <c r="V645">
        <f>IF(S645 = "Established",1,0)</f>
        <v>0</v>
      </c>
      <c r="W645">
        <f>IF(S645 = "Elites",1,0)</f>
        <v>0</v>
      </c>
      <c r="X645" t="s">
        <v>232</v>
      </c>
      <c r="Y645" t="str">
        <f>IF(X645="","-",TRIM(LEFT(X645,FIND(",",X645&amp;",")-1)))</f>
        <v>Houston</v>
      </c>
      <c r="Z645" t="s">
        <v>2312</v>
      </c>
      <c r="AA645" t="s">
        <v>45</v>
      </c>
    </row>
    <row r="646" spans="1:27" ht="14.4" x14ac:dyDescent="0.3">
      <c r="A646">
        <v>644</v>
      </c>
      <c r="B646" t="s">
        <v>12657</v>
      </c>
      <c r="C646" t="s">
        <v>12658</v>
      </c>
      <c r="D646" t="s">
        <v>12659</v>
      </c>
      <c r="E646" t="s">
        <v>721</v>
      </c>
      <c r="F646" s="5">
        <f>_xlfn.TEXTBEFORE(E646, " ") * 1000000</f>
        <v>8000000</v>
      </c>
      <c r="G646">
        <v>688.36099999999999</v>
      </c>
      <c r="H646" t="s">
        <v>85</v>
      </c>
      <c r="I646">
        <v>34</v>
      </c>
      <c r="J646">
        <f>IF(I646="",0,I646)</f>
        <v>34</v>
      </c>
      <c r="K646">
        <v>4</v>
      </c>
      <c r="L646">
        <f>I646-K646</f>
        <v>30</v>
      </c>
      <c r="M646" t="str">
        <f>IF(I646&lt;100,"small",IF(I646&lt;500,"medium","large"))</f>
        <v>small</v>
      </c>
      <c r="N646">
        <f>IF(M646="small",1,0)</f>
        <v>1</v>
      </c>
      <c r="O646">
        <f>IF(N646="medium",1,0)</f>
        <v>0</v>
      </c>
      <c r="P646">
        <f>IF(O646="large",1,0)</f>
        <v>0</v>
      </c>
      <c r="Q646">
        <v>2011</v>
      </c>
      <c r="R646">
        <v>2</v>
      </c>
      <c r="S646" t="str">
        <f>IF(R646=1, "First-time", IF(R646&lt;=3, "Rising Star", IF(R646&lt;10, "Established", "Elites")))</f>
        <v>Rising Star</v>
      </c>
      <c r="T646">
        <f>IF(S646 = "First-time",1,0)</f>
        <v>0</v>
      </c>
      <c r="U646">
        <f>IF(S646 = "Rising Star",1,0)</f>
        <v>1</v>
      </c>
      <c r="V646">
        <f>IF(S646 = "Established",1,0)</f>
        <v>0</v>
      </c>
      <c r="W646">
        <f>IF(S646 = "Elites",1,0)</f>
        <v>0</v>
      </c>
      <c r="X646" t="s">
        <v>3010</v>
      </c>
      <c r="Y646" t="str">
        <f>IF(X646="","-",TRIM(LEFT(X646,FIND(",",X646&amp;",")-1)))</f>
        <v>San Jose</v>
      </c>
      <c r="Z646" t="s">
        <v>7217</v>
      </c>
      <c r="AA646" t="s">
        <v>5</v>
      </c>
    </row>
    <row r="647" spans="1:27" ht="14.4" x14ac:dyDescent="0.3">
      <c r="A647">
        <v>645</v>
      </c>
      <c r="B647" t="s">
        <v>15699</v>
      </c>
      <c r="C647" t="s">
        <v>15700</v>
      </c>
      <c r="D647" t="s">
        <v>15701</v>
      </c>
      <c r="E647" t="s">
        <v>1405</v>
      </c>
      <c r="F647" s="5">
        <f>_xlfn.TEXTBEFORE(E647, " ") * 1000000</f>
        <v>2600000</v>
      </c>
      <c r="G647">
        <v>685.19159999999999</v>
      </c>
      <c r="H647" t="s">
        <v>140</v>
      </c>
      <c r="I647">
        <v>50</v>
      </c>
      <c r="J647">
        <f>IF(I647="",0,I647)</f>
        <v>50</v>
      </c>
      <c r="K647">
        <v>60</v>
      </c>
      <c r="L647">
        <f>I647-K647</f>
        <v>-10</v>
      </c>
      <c r="M647" t="str">
        <f>IF(I647&lt;100,"small",IF(I647&lt;500,"medium","large"))</f>
        <v>small</v>
      </c>
      <c r="N647">
        <f>IF(M647="small",1,0)</f>
        <v>1</v>
      </c>
      <c r="O647">
        <f>IF(N647="medium",1,0)</f>
        <v>0</v>
      </c>
      <c r="P647">
        <f>IF(O647="large",1,0)</f>
        <v>0</v>
      </c>
      <c r="Q647">
        <v>2014</v>
      </c>
      <c r="R647">
        <v>2</v>
      </c>
      <c r="S647" t="str">
        <f>IF(R647=1, "First-time", IF(R647&lt;=3, "Rising Star", IF(R647&lt;10, "Established", "Elites")))</f>
        <v>Rising Star</v>
      </c>
      <c r="T647">
        <f>IF(S647 = "First-time",1,0)</f>
        <v>0</v>
      </c>
      <c r="U647">
        <f>IF(S647 = "Rising Star",1,0)</f>
        <v>1</v>
      </c>
      <c r="V647">
        <f>IF(S647 = "Established",1,0)</f>
        <v>0</v>
      </c>
      <c r="W647">
        <f>IF(S647 = "Elites",1,0)</f>
        <v>0</v>
      </c>
      <c r="X647" t="s">
        <v>99</v>
      </c>
      <c r="Y647" t="str">
        <f>IF(X647="","-",TRIM(LEFT(X647,FIND(",",X647&amp;",")-1)))</f>
        <v>-</v>
      </c>
      <c r="Z647" t="s">
        <v>15702</v>
      </c>
      <c r="AA647" t="s">
        <v>50</v>
      </c>
    </row>
    <row r="648" spans="1:27" ht="14.4" x14ac:dyDescent="0.3">
      <c r="A648">
        <v>646</v>
      </c>
      <c r="B648" t="s">
        <v>17440</v>
      </c>
      <c r="C648" t="s">
        <v>17441</v>
      </c>
      <c r="D648" t="s">
        <v>17442</v>
      </c>
      <c r="E648" t="s">
        <v>923</v>
      </c>
      <c r="F648" s="5">
        <f>_xlfn.TEXTBEFORE(E648, " ") * 1000000</f>
        <v>5500000</v>
      </c>
      <c r="G648">
        <v>684.8596</v>
      </c>
      <c r="H648" t="s">
        <v>174</v>
      </c>
      <c r="I648">
        <v>18</v>
      </c>
      <c r="J648">
        <f>IF(I648="",0,I648)</f>
        <v>18</v>
      </c>
      <c r="K648">
        <v>2</v>
      </c>
      <c r="L648">
        <f>I648-K648</f>
        <v>16</v>
      </c>
      <c r="M648" t="str">
        <f>IF(I648&lt;100,"small",IF(I648&lt;500,"medium","large"))</f>
        <v>small</v>
      </c>
      <c r="N648">
        <f>IF(M648="small",1,0)</f>
        <v>1</v>
      </c>
      <c r="O648">
        <f>IF(N648="medium",1,0)</f>
        <v>0</v>
      </c>
      <c r="P648">
        <f>IF(O648="large",1,0)</f>
        <v>0</v>
      </c>
      <c r="Q648">
        <v>2015</v>
      </c>
      <c r="R648">
        <v>1</v>
      </c>
      <c r="S648" t="str">
        <f>IF(R648=1, "First-time", IF(R648&lt;=3, "Rising Star", IF(R648&lt;10, "Established", "Elites")))</f>
        <v>First-time</v>
      </c>
      <c r="T648">
        <f>IF(S648 = "First-time",1,0)</f>
        <v>1</v>
      </c>
      <c r="U648">
        <f>IF(S648 = "Rising Star",1,0)</f>
        <v>0</v>
      </c>
      <c r="V648">
        <f>IF(S648 = "Established",1,0)</f>
        <v>0</v>
      </c>
      <c r="W648">
        <f>IF(S648 = "Elites",1,0)</f>
        <v>0</v>
      </c>
      <c r="X648" t="s">
        <v>86</v>
      </c>
      <c r="Y648" t="str">
        <f>IF(X648="","-",TRIM(LEFT(X648,FIND(",",X648&amp;",")-1)))</f>
        <v>New York City</v>
      </c>
      <c r="Z648" t="s">
        <v>17443</v>
      </c>
      <c r="AA648" t="s">
        <v>32</v>
      </c>
    </row>
    <row r="649" spans="1:27" ht="14.4" x14ac:dyDescent="0.3">
      <c r="A649">
        <v>647</v>
      </c>
      <c r="B649" t="s">
        <v>16621</v>
      </c>
      <c r="C649" t="s">
        <v>16622</v>
      </c>
      <c r="D649" t="s">
        <v>16623</v>
      </c>
      <c r="E649" t="s">
        <v>1267</v>
      </c>
      <c r="F649" s="5">
        <f>_xlfn.TEXTBEFORE(E649, " ") * 1000000</f>
        <v>2400000</v>
      </c>
      <c r="G649">
        <v>684.78039999999999</v>
      </c>
      <c r="H649" t="s">
        <v>153</v>
      </c>
      <c r="I649">
        <v>22</v>
      </c>
      <c r="J649">
        <f>IF(I649="",0,I649)</f>
        <v>22</v>
      </c>
      <c r="K649">
        <v>6</v>
      </c>
      <c r="L649">
        <f>I649-K649</f>
        <v>16</v>
      </c>
      <c r="M649" t="str">
        <f>IF(I649&lt;100,"small",IF(I649&lt;500,"medium","large"))</f>
        <v>small</v>
      </c>
      <c r="N649">
        <f>IF(M649="small",1,0)</f>
        <v>1</v>
      </c>
      <c r="O649">
        <f>IF(N649="medium",1,0)</f>
        <v>0</v>
      </c>
      <c r="P649">
        <f>IF(O649="large",1,0)</f>
        <v>0</v>
      </c>
      <c r="Q649">
        <v>2014</v>
      </c>
      <c r="R649">
        <v>1</v>
      </c>
      <c r="S649" t="str">
        <f>IF(R649=1, "First-time", IF(R649&lt;=3, "Rising Star", IF(R649&lt;10, "Established", "Elites")))</f>
        <v>First-time</v>
      </c>
      <c r="T649">
        <f>IF(S649 = "First-time",1,0)</f>
        <v>1</v>
      </c>
      <c r="U649">
        <f>IF(S649 = "Rising Star",1,0)</f>
        <v>0</v>
      </c>
      <c r="V649">
        <f>IF(S649 = "Established",1,0)</f>
        <v>0</v>
      </c>
      <c r="W649">
        <f>IF(S649 = "Elites",1,0)</f>
        <v>0</v>
      </c>
      <c r="X649" t="s">
        <v>242</v>
      </c>
      <c r="Y649" t="str">
        <f>IF(X649="","-",TRIM(LEFT(X649,FIND(",",X649&amp;",")-1)))</f>
        <v>Atlanta</v>
      </c>
      <c r="Z649" t="s">
        <v>242</v>
      </c>
      <c r="AA649" t="s">
        <v>11</v>
      </c>
    </row>
    <row r="650" spans="1:27" ht="14.4" x14ac:dyDescent="0.3">
      <c r="A650">
        <v>648</v>
      </c>
      <c r="B650" t="s">
        <v>12938</v>
      </c>
      <c r="C650" t="s">
        <v>12939</v>
      </c>
      <c r="D650" t="s">
        <v>12940</v>
      </c>
      <c r="E650" t="s">
        <v>330</v>
      </c>
      <c r="F650" s="5">
        <f>_xlfn.TEXTBEFORE(E650, " ") * 1000000</f>
        <v>4099999.9999999995</v>
      </c>
      <c r="G650">
        <v>682.87829999999997</v>
      </c>
      <c r="H650" t="s">
        <v>331</v>
      </c>
      <c r="I650">
        <v>54</v>
      </c>
      <c r="J650">
        <f>IF(I650="",0,I650)</f>
        <v>54</v>
      </c>
      <c r="K650">
        <v>12</v>
      </c>
      <c r="L650">
        <f>I650-K650</f>
        <v>42</v>
      </c>
      <c r="M650" t="str">
        <f>IF(I650&lt;100,"small",IF(I650&lt;500,"medium","large"))</f>
        <v>small</v>
      </c>
      <c r="N650">
        <f>IF(M650="small",1,0)</f>
        <v>1</v>
      </c>
      <c r="O650">
        <f>IF(N650="medium",1,0)</f>
        <v>0</v>
      </c>
      <c r="P650">
        <f>IF(O650="large",1,0)</f>
        <v>0</v>
      </c>
      <c r="Q650">
        <v>2012</v>
      </c>
      <c r="R650">
        <v>2</v>
      </c>
      <c r="S650" t="str">
        <f>IF(R650=1, "First-time", IF(R650&lt;=3, "Rising Star", IF(R650&lt;10, "Established", "Elites")))</f>
        <v>Rising Star</v>
      </c>
      <c r="T650">
        <f>IF(S650 = "First-time",1,0)</f>
        <v>0</v>
      </c>
      <c r="U650">
        <f>IF(S650 = "Rising Star",1,0)</f>
        <v>1</v>
      </c>
      <c r="V650">
        <f>IF(S650 = "Established",1,0)</f>
        <v>0</v>
      </c>
      <c r="W650">
        <f>IF(S650 = "Elites",1,0)</f>
        <v>0</v>
      </c>
      <c r="X650" t="s">
        <v>427</v>
      </c>
      <c r="Y650" t="str">
        <f>IF(X650="","-",TRIM(LEFT(X650,FIND(",",X650&amp;",")-1)))</f>
        <v>Washington</v>
      </c>
      <c r="Z650" t="s">
        <v>1317</v>
      </c>
      <c r="AA650" t="s">
        <v>47</v>
      </c>
    </row>
    <row r="651" spans="1:27" ht="14.4" x14ac:dyDescent="0.3">
      <c r="A651">
        <v>649</v>
      </c>
      <c r="B651" t="s">
        <v>15493</v>
      </c>
      <c r="C651" t="s">
        <v>15494</v>
      </c>
      <c r="D651" t="s">
        <v>15495</v>
      </c>
      <c r="E651" t="s">
        <v>923</v>
      </c>
      <c r="F651" s="5">
        <f>_xlfn.TEXTBEFORE(E651, " ") * 1000000</f>
        <v>5500000</v>
      </c>
      <c r="G651">
        <v>681.57460000000003</v>
      </c>
      <c r="H651" t="s">
        <v>1238</v>
      </c>
      <c r="I651">
        <v>20</v>
      </c>
      <c r="J651">
        <f>IF(I651="",0,I651)</f>
        <v>20</v>
      </c>
      <c r="K651">
        <v>3</v>
      </c>
      <c r="L651">
        <f>I651-K651</f>
        <v>17</v>
      </c>
      <c r="M651" t="str">
        <f>IF(I651&lt;100,"small",IF(I651&lt;500,"medium","large"))</f>
        <v>small</v>
      </c>
      <c r="N651">
        <f>IF(M651="small",1,0)</f>
        <v>1</v>
      </c>
      <c r="O651">
        <f>IF(N651="medium",1,0)</f>
        <v>0</v>
      </c>
      <c r="P651">
        <f>IF(O651="large",1,0)</f>
        <v>0</v>
      </c>
      <c r="Q651">
        <v>2013</v>
      </c>
      <c r="R651">
        <v>1</v>
      </c>
      <c r="S651" t="str">
        <f>IF(R651=1, "First-time", IF(R651&lt;=3, "Rising Star", IF(R651&lt;10, "Established", "Elites")))</f>
        <v>First-time</v>
      </c>
      <c r="T651">
        <f>IF(S651 = "First-time",1,0)</f>
        <v>1</v>
      </c>
      <c r="U651">
        <f>IF(S651 = "Rising Star",1,0)</f>
        <v>0</v>
      </c>
      <c r="V651">
        <f>IF(S651 = "Established",1,0)</f>
        <v>0</v>
      </c>
      <c r="W651">
        <f>IF(S651 = "Elites",1,0)</f>
        <v>0</v>
      </c>
      <c r="X651" t="s">
        <v>1396</v>
      </c>
      <c r="Y651" t="str">
        <f>IF(X651="","-",TRIM(LEFT(X651,FIND(",",X651&amp;",")-1)))</f>
        <v>San Francisco</v>
      </c>
      <c r="Z651" t="s">
        <v>15496</v>
      </c>
      <c r="AA651" t="s">
        <v>5</v>
      </c>
    </row>
    <row r="652" spans="1:27" ht="14.4" x14ac:dyDescent="0.3">
      <c r="A652">
        <v>650</v>
      </c>
      <c r="B652" t="s">
        <v>15911</v>
      </c>
      <c r="C652" t="s">
        <v>15912</v>
      </c>
      <c r="D652" t="s">
        <v>15913</v>
      </c>
      <c r="E652" t="s">
        <v>1466</v>
      </c>
      <c r="F652" s="5">
        <f>_xlfn.TEXTBEFORE(E652, " ") * 1000000</f>
        <v>4000000</v>
      </c>
      <c r="G652">
        <v>681.55079999999998</v>
      </c>
      <c r="H652" t="s">
        <v>140</v>
      </c>
      <c r="I652">
        <v>54</v>
      </c>
      <c r="J652">
        <f>IF(I652="",0,I652)</f>
        <v>54</v>
      </c>
      <c r="K652">
        <v>17</v>
      </c>
      <c r="L652">
        <f>I652-K652</f>
        <v>37</v>
      </c>
      <c r="M652" t="str">
        <f>IF(I652&lt;100,"small",IF(I652&lt;500,"medium","large"))</f>
        <v>small</v>
      </c>
      <c r="N652">
        <f>IF(M652="small",1,0)</f>
        <v>1</v>
      </c>
      <c r="O652">
        <f>IF(N652="medium",1,0)</f>
        <v>0</v>
      </c>
      <c r="P652">
        <f>IF(O652="large",1,0)</f>
        <v>0</v>
      </c>
      <c r="Q652">
        <v>2014</v>
      </c>
      <c r="R652">
        <v>2</v>
      </c>
      <c r="S652" t="str">
        <f>IF(R652=1, "First-time", IF(R652&lt;=3, "Rising Star", IF(R652&lt;10, "Established", "Elites")))</f>
        <v>Rising Star</v>
      </c>
      <c r="T652">
        <f>IF(S652 = "First-time",1,0)</f>
        <v>0</v>
      </c>
      <c r="U652">
        <f>IF(S652 = "Rising Star",1,0)</f>
        <v>1</v>
      </c>
      <c r="V652">
        <f>IF(S652 = "Established",1,0)</f>
        <v>0</v>
      </c>
      <c r="W652">
        <f>IF(S652 = "Elites",1,0)</f>
        <v>0</v>
      </c>
      <c r="X652" t="s">
        <v>838</v>
      </c>
      <c r="Y652" t="str">
        <f>IF(X652="","-",TRIM(LEFT(X652,FIND(",",X652&amp;",")-1)))</f>
        <v>Austin</v>
      </c>
      <c r="Z652" t="s">
        <v>838</v>
      </c>
      <c r="AA652" t="s">
        <v>45</v>
      </c>
    </row>
    <row r="653" spans="1:27" ht="14.4" x14ac:dyDescent="0.3">
      <c r="A653">
        <v>651</v>
      </c>
      <c r="B653" t="s">
        <v>6816</v>
      </c>
      <c r="C653" t="s">
        <v>6817</v>
      </c>
      <c r="D653" t="s">
        <v>6818</v>
      </c>
      <c r="E653" t="s">
        <v>1246</v>
      </c>
      <c r="F653" s="5">
        <f>_xlfn.TEXTBEFORE(E653, " ") * 1000000</f>
        <v>2900000</v>
      </c>
      <c r="G653">
        <v>679.39880000000005</v>
      </c>
      <c r="H653" t="s">
        <v>140</v>
      </c>
      <c r="I653">
        <v>31</v>
      </c>
      <c r="J653">
        <f>IF(I653="",0,I653)</f>
        <v>31</v>
      </c>
      <c r="K653">
        <v>4</v>
      </c>
      <c r="L653">
        <f>I653-K653</f>
        <v>27</v>
      </c>
      <c r="M653" t="str">
        <f>IF(I653&lt;100,"small",IF(I653&lt;500,"medium","large"))</f>
        <v>small</v>
      </c>
      <c r="N653">
        <f>IF(M653="small",1,0)</f>
        <v>1</v>
      </c>
      <c r="O653">
        <f>IF(N653="medium",1,0)</f>
        <v>0</v>
      </c>
      <c r="P653">
        <f>IF(O653="large",1,0)</f>
        <v>0</v>
      </c>
      <c r="Q653">
        <v>2006</v>
      </c>
      <c r="R653">
        <v>1</v>
      </c>
      <c r="S653" t="str">
        <f>IF(R653=1, "First-time", IF(R653&lt;=3, "Rising Star", IF(R653&lt;10, "Established", "Elites")))</f>
        <v>First-time</v>
      </c>
      <c r="T653">
        <f>IF(S653 = "First-time",1,0)</f>
        <v>1</v>
      </c>
      <c r="U653">
        <f>IF(S653 = "Rising Star",1,0)</f>
        <v>0</v>
      </c>
      <c r="V653">
        <f>IF(S653 = "Established",1,0)</f>
        <v>0</v>
      </c>
      <c r="W653">
        <f>IF(S653 = "Elites",1,0)</f>
        <v>0</v>
      </c>
      <c r="X653" t="s">
        <v>99</v>
      </c>
      <c r="Y653" t="str">
        <f>IF(X653="","-",TRIM(LEFT(X653,FIND(",",X653&amp;",")-1)))</f>
        <v>-</v>
      </c>
      <c r="Z653" t="s">
        <v>6819</v>
      </c>
      <c r="AA653" t="s">
        <v>36</v>
      </c>
    </row>
    <row r="654" spans="1:27" ht="14.4" x14ac:dyDescent="0.3">
      <c r="A654">
        <v>652</v>
      </c>
      <c r="B654" t="s">
        <v>6488</v>
      </c>
      <c r="C654" t="s">
        <v>6489</v>
      </c>
      <c r="D654" t="s">
        <v>6490</v>
      </c>
      <c r="E654" t="s">
        <v>3023</v>
      </c>
      <c r="F654" s="5">
        <f>_xlfn.TEXTBEFORE(E654, " ") * 1000000</f>
        <v>22300000</v>
      </c>
      <c r="G654">
        <v>674.93600000000004</v>
      </c>
      <c r="H654" t="s">
        <v>353</v>
      </c>
      <c r="I654">
        <v>65</v>
      </c>
      <c r="J654">
        <f>IF(I654="",0,I654)</f>
        <v>65</v>
      </c>
      <c r="K654">
        <v>10</v>
      </c>
      <c r="L654">
        <f>I654-K654</f>
        <v>55</v>
      </c>
      <c r="M654" t="str">
        <f>IF(I654&lt;100,"small",IF(I654&lt;500,"medium","large"))</f>
        <v>small</v>
      </c>
      <c r="N654">
        <f>IF(M654="small",1,0)</f>
        <v>1</v>
      </c>
      <c r="O654">
        <f>IF(N654="medium",1,0)</f>
        <v>0</v>
      </c>
      <c r="P654">
        <f>IF(O654="large",1,0)</f>
        <v>0</v>
      </c>
      <c r="Q654">
        <v>2005</v>
      </c>
      <c r="R654">
        <v>1</v>
      </c>
      <c r="S654" t="str">
        <f>IF(R654=1, "First-time", IF(R654&lt;=3, "Rising Star", IF(R654&lt;10, "Established", "Elites")))</f>
        <v>First-time</v>
      </c>
      <c r="T654">
        <f>IF(S654 = "First-time",1,0)</f>
        <v>1</v>
      </c>
      <c r="U654">
        <f>IF(S654 = "Rising Star",1,0)</f>
        <v>0</v>
      </c>
      <c r="V654">
        <f>IF(S654 = "Established",1,0)</f>
        <v>0</v>
      </c>
      <c r="W654">
        <f>IF(S654 = "Elites",1,0)</f>
        <v>0</v>
      </c>
      <c r="X654" t="s">
        <v>1118</v>
      </c>
      <c r="Y654" t="str">
        <f>IF(X654="","-",TRIM(LEFT(X654,FIND(",",X654&amp;",")-1)))</f>
        <v>Boulder</v>
      </c>
      <c r="Z654" t="s">
        <v>1119</v>
      </c>
      <c r="AA654" t="s">
        <v>6</v>
      </c>
    </row>
    <row r="655" spans="1:27" ht="14.4" x14ac:dyDescent="0.3">
      <c r="A655">
        <v>653</v>
      </c>
      <c r="B655" t="s">
        <v>6247</v>
      </c>
      <c r="C655" t="s">
        <v>6248</v>
      </c>
      <c r="D655" t="s">
        <v>6249</v>
      </c>
      <c r="E655" t="s">
        <v>6250</v>
      </c>
      <c r="F655" s="5">
        <f>_xlfn.TEXTBEFORE(E655, " ") * 1000000</f>
        <v>70000000</v>
      </c>
      <c r="G655">
        <v>674.37800000000004</v>
      </c>
      <c r="H655" t="s">
        <v>1069</v>
      </c>
      <c r="I655">
        <v>181</v>
      </c>
      <c r="J655">
        <f>IF(I655="",0,I655)</f>
        <v>181</v>
      </c>
      <c r="K655">
        <v>55</v>
      </c>
      <c r="L655">
        <f>I655-K655</f>
        <v>126</v>
      </c>
      <c r="M655" t="str">
        <f>IF(I655&lt;100,"small",IF(I655&lt;500,"medium","large"))</f>
        <v>medium</v>
      </c>
      <c r="N655">
        <f>IF(M655="small",1,0)</f>
        <v>0</v>
      </c>
      <c r="O655">
        <f>IF(N655="medium",1,0)</f>
        <v>0</v>
      </c>
      <c r="P655">
        <f>IF(O655="large",1,0)</f>
        <v>0</v>
      </c>
      <c r="Q655">
        <v>2005</v>
      </c>
      <c r="R655">
        <v>1</v>
      </c>
      <c r="S655" t="str">
        <f>IF(R655=1, "First-time", IF(R655&lt;=3, "Rising Star", IF(R655&lt;10, "Established", "Elites")))</f>
        <v>First-time</v>
      </c>
      <c r="T655">
        <f>IF(S655 = "First-time",1,0)</f>
        <v>1</v>
      </c>
      <c r="U655">
        <f>IF(S655 = "Rising Star",1,0)</f>
        <v>0</v>
      </c>
      <c r="V655">
        <f>IF(S655 = "Established",1,0)</f>
        <v>0</v>
      </c>
      <c r="W655">
        <f>IF(S655 = "Elites",1,0)</f>
        <v>0</v>
      </c>
      <c r="X655" t="s">
        <v>99</v>
      </c>
      <c r="Y655" t="str">
        <f>IF(X655="","-",TRIM(LEFT(X655,FIND(",",X655&amp;",")-1)))</f>
        <v>-</v>
      </c>
      <c r="Z655" t="s">
        <v>6251</v>
      </c>
      <c r="AA655" t="s">
        <v>28</v>
      </c>
    </row>
    <row r="656" spans="1:27" ht="14.4" x14ac:dyDescent="0.3">
      <c r="A656">
        <v>654</v>
      </c>
      <c r="B656" t="s">
        <v>2499</v>
      </c>
      <c r="C656" t="s">
        <v>2500</v>
      </c>
      <c r="D656" t="s">
        <v>2501</v>
      </c>
      <c r="E656" t="s">
        <v>2502</v>
      </c>
      <c r="F656" s="5">
        <f>_xlfn.TEXTBEFORE(E656, " ") * 1000000</f>
        <v>93200000</v>
      </c>
      <c r="G656">
        <v>670.60850000000005</v>
      </c>
      <c r="H656" t="s">
        <v>472</v>
      </c>
      <c r="I656">
        <v>307</v>
      </c>
      <c r="J656">
        <f>IF(I656="",0,I656)</f>
        <v>307</v>
      </c>
      <c r="K656">
        <v>42</v>
      </c>
      <c r="L656">
        <f>I656-K656</f>
        <v>265</v>
      </c>
      <c r="M656" t="str">
        <f>IF(I656&lt;100,"small",IF(I656&lt;500,"medium","large"))</f>
        <v>medium</v>
      </c>
      <c r="N656">
        <f>IF(M656="small",1,0)</f>
        <v>0</v>
      </c>
      <c r="O656">
        <f>IF(N656="medium",1,0)</f>
        <v>0</v>
      </c>
      <c r="P656">
        <f>IF(O656="large",1,0)</f>
        <v>0</v>
      </c>
      <c r="Q656">
        <v>1996</v>
      </c>
      <c r="R656">
        <v>3</v>
      </c>
      <c r="S656" t="str">
        <f>IF(R656=1, "First-time", IF(R656&lt;=3, "Rising Star", IF(R656&lt;10, "Established", "Elites")))</f>
        <v>Rising Star</v>
      </c>
      <c r="T656">
        <f>IF(S656 = "First-time",1,0)</f>
        <v>0</v>
      </c>
      <c r="U656">
        <f>IF(S656 = "Rising Star",1,0)</f>
        <v>1</v>
      </c>
      <c r="V656">
        <f>IF(S656 = "Established",1,0)</f>
        <v>0</v>
      </c>
      <c r="W656">
        <f>IF(S656 = "Elites",1,0)</f>
        <v>0</v>
      </c>
      <c r="X656" t="s">
        <v>611</v>
      </c>
      <c r="Y656" t="str">
        <f>IF(X656="","-",TRIM(LEFT(X656,FIND(",",X656&amp;",")-1)))</f>
        <v>Denver</v>
      </c>
      <c r="Z656" t="s">
        <v>2503</v>
      </c>
      <c r="AA656" t="s">
        <v>6</v>
      </c>
    </row>
    <row r="657" spans="1:27" ht="14.4" x14ac:dyDescent="0.3">
      <c r="A657">
        <v>655</v>
      </c>
      <c r="B657" t="s">
        <v>15497</v>
      </c>
      <c r="C657" t="s">
        <v>15498</v>
      </c>
      <c r="D657" t="s">
        <v>15499</v>
      </c>
      <c r="E657" t="s">
        <v>5989</v>
      </c>
      <c r="F657" s="5">
        <f>_xlfn.TEXTBEFORE(E657, " ") * 1000000</f>
        <v>27200000</v>
      </c>
      <c r="G657">
        <v>670.43140000000005</v>
      </c>
      <c r="H657" t="s">
        <v>353</v>
      </c>
      <c r="I657">
        <v>14</v>
      </c>
      <c r="J657">
        <f>IF(I657="",0,I657)</f>
        <v>14</v>
      </c>
      <c r="K657">
        <v>5</v>
      </c>
      <c r="L657">
        <f>I657-K657</f>
        <v>9</v>
      </c>
      <c r="M657" t="str">
        <f>IF(I657&lt;100,"small",IF(I657&lt;500,"medium","large"))</f>
        <v>small</v>
      </c>
      <c r="N657">
        <f>IF(M657="small",1,0)</f>
        <v>1</v>
      </c>
      <c r="O657">
        <f>IF(N657="medium",1,0)</f>
        <v>0</v>
      </c>
      <c r="P657">
        <f>IF(O657="large",1,0)</f>
        <v>0</v>
      </c>
      <c r="Q657">
        <v>2013</v>
      </c>
      <c r="R657">
        <v>4</v>
      </c>
      <c r="S657" t="str">
        <f>IF(R657=1, "First-time", IF(R657&lt;=3, "Rising Star", IF(R657&lt;10, "Established", "Elites")))</f>
        <v>Established</v>
      </c>
      <c r="T657">
        <f>IF(S657 = "First-time",1,0)</f>
        <v>0</v>
      </c>
      <c r="U657">
        <f>IF(S657 = "Rising Star",1,0)</f>
        <v>0</v>
      </c>
      <c r="V657">
        <f>IF(S657 = "Established",1,0)</f>
        <v>1</v>
      </c>
      <c r="W657">
        <f>IF(S657 = "Elites",1,0)</f>
        <v>0</v>
      </c>
      <c r="X657" t="s">
        <v>3010</v>
      </c>
      <c r="Y657" t="str">
        <f>IF(X657="","-",TRIM(LEFT(X657,FIND(",",X657&amp;",")-1)))</f>
        <v>San Jose</v>
      </c>
      <c r="Z657" t="s">
        <v>15500</v>
      </c>
      <c r="AA657" t="s">
        <v>5</v>
      </c>
    </row>
    <row r="658" spans="1:27" ht="14.4" x14ac:dyDescent="0.3">
      <c r="A658">
        <v>656</v>
      </c>
      <c r="B658" t="s">
        <v>14473</v>
      </c>
      <c r="C658" t="s">
        <v>14474</v>
      </c>
      <c r="D658" t="s">
        <v>14475</v>
      </c>
      <c r="E658" t="s">
        <v>14476</v>
      </c>
      <c r="F658" s="5">
        <f>_xlfn.TEXTBEFORE(E658, " ") * 1000000</f>
        <v>273700000</v>
      </c>
      <c r="G658">
        <v>670.05380000000002</v>
      </c>
      <c r="H658" t="s">
        <v>1069</v>
      </c>
      <c r="I658">
        <v>22</v>
      </c>
      <c r="J658">
        <f>IF(I658="",0,I658)</f>
        <v>22</v>
      </c>
      <c r="K658">
        <v>4</v>
      </c>
      <c r="L658">
        <f>I658-K658</f>
        <v>18</v>
      </c>
      <c r="M658" t="str">
        <f>IF(I658&lt;100,"small",IF(I658&lt;500,"medium","large"))</f>
        <v>small</v>
      </c>
      <c r="N658">
        <f>IF(M658="small",1,0)</f>
        <v>1</v>
      </c>
      <c r="O658">
        <f>IF(N658="medium",1,0)</f>
        <v>0</v>
      </c>
      <c r="P658">
        <f>IF(O658="large",1,0)</f>
        <v>0</v>
      </c>
      <c r="Q658">
        <v>2013</v>
      </c>
      <c r="R658">
        <v>2</v>
      </c>
      <c r="S658" t="str">
        <f>IF(R658=1, "First-time", IF(R658&lt;=3, "Rising Star", IF(R658&lt;10, "Established", "Elites")))</f>
        <v>Rising Star</v>
      </c>
      <c r="T658">
        <f>IF(S658 = "First-time",1,0)</f>
        <v>0</v>
      </c>
      <c r="U658">
        <f>IF(S658 = "Rising Star",1,0)</f>
        <v>1</v>
      </c>
      <c r="V658">
        <f>IF(S658 = "Established",1,0)</f>
        <v>0</v>
      </c>
      <c r="W658">
        <f>IF(S658 = "Elites",1,0)</f>
        <v>0</v>
      </c>
      <c r="X658" t="s">
        <v>232</v>
      </c>
      <c r="Y658" t="str">
        <f>IF(X658="","-",TRIM(LEFT(X658,FIND(",",X658&amp;",")-1)))</f>
        <v>Houston</v>
      </c>
      <c r="Z658" t="s">
        <v>232</v>
      </c>
      <c r="AA658" t="s">
        <v>45</v>
      </c>
    </row>
    <row r="659" spans="1:27" ht="14.4" x14ac:dyDescent="0.3">
      <c r="A659">
        <v>657</v>
      </c>
      <c r="B659" t="s">
        <v>9364</v>
      </c>
      <c r="C659" t="s">
        <v>9365</v>
      </c>
      <c r="D659" t="s">
        <v>9366</v>
      </c>
      <c r="E659" t="s">
        <v>9367</v>
      </c>
      <c r="F659" s="5">
        <f>_xlfn.TEXTBEFORE(E659, " ") * 1000000</f>
        <v>31500000</v>
      </c>
      <c r="G659">
        <v>668.87909999999999</v>
      </c>
      <c r="H659" t="s">
        <v>779</v>
      </c>
      <c r="I659">
        <v>250</v>
      </c>
      <c r="J659">
        <f>IF(I659="",0,I659)</f>
        <v>250</v>
      </c>
      <c r="K659">
        <v>60</v>
      </c>
      <c r="L659">
        <f>I659-K659</f>
        <v>190</v>
      </c>
      <c r="M659" t="str">
        <f>IF(I659&lt;100,"small",IF(I659&lt;500,"medium","large"))</f>
        <v>medium</v>
      </c>
      <c r="N659">
        <f>IF(M659="small",1,0)</f>
        <v>0</v>
      </c>
      <c r="O659">
        <f>IF(N659="medium",1,0)</f>
        <v>0</v>
      </c>
      <c r="P659">
        <f>IF(O659="large",1,0)</f>
        <v>0</v>
      </c>
      <c r="Q659">
        <v>2009</v>
      </c>
      <c r="R659">
        <v>2</v>
      </c>
      <c r="S659" t="str">
        <f>IF(R659=1, "First-time", IF(R659&lt;=3, "Rising Star", IF(R659&lt;10, "Established", "Elites")))</f>
        <v>Rising Star</v>
      </c>
      <c r="T659">
        <f>IF(S659 = "First-time",1,0)</f>
        <v>0</v>
      </c>
      <c r="U659">
        <f>IF(S659 = "Rising Star",1,0)</f>
        <v>1</v>
      </c>
      <c r="V659">
        <f>IF(S659 = "Established",1,0)</f>
        <v>0</v>
      </c>
      <c r="W659">
        <f>IF(S659 = "Elites",1,0)</f>
        <v>0</v>
      </c>
      <c r="X659" t="s">
        <v>130</v>
      </c>
      <c r="Y659" t="str">
        <f>IF(X659="","-",TRIM(LEFT(X659,FIND(",",X659&amp;",")-1)))</f>
        <v>Dallas</v>
      </c>
      <c r="Z659" t="s">
        <v>130</v>
      </c>
      <c r="AA659" t="s">
        <v>45</v>
      </c>
    </row>
    <row r="660" spans="1:27" ht="14.4" x14ac:dyDescent="0.3">
      <c r="A660">
        <v>658</v>
      </c>
      <c r="B660" t="s">
        <v>10260</v>
      </c>
      <c r="C660" t="s">
        <v>10261</v>
      </c>
      <c r="D660" t="s">
        <v>10262</v>
      </c>
      <c r="E660" t="s">
        <v>808</v>
      </c>
      <c r="F660" s="5">
        <f>_xlfn.TEXTBEFORE(E660, " ") * 1000000</f>
        <v>2200000</v>
      </c>
      <c r="G660">
        <v>667.80899999999997</v>
      </c>
      <c r="H660" t="s">
        <v>118</v>
      </c>
      <c r="I660">
        <v>7</v>
      </c>
      <c r="J660">
        <f>IF(I660="",0,I660)</f>
        <v>7</v>
      </c>
      <c r="K660">
        <v>2</v>
      </c>
      <c r="L660">
        <f>I660-K660</f>
        <v>5</v>
      </c>
      <c r="M660" t="str">
        <f>IF(I660&lt;100,"small",IF(I660&lt;500,"medium","large"))</f>
        <v>small</v>
      </c>
      <c r="N660">
        <f>IF(M660="small",1,0)</f>
        <v>1</v>
      </c>
      <c r="O660">
        <f>IF(N660="medium",1,0)</f>
        <v>0</v>
      </c>
      <c r="P660">
        <f>IF(O660="large",1,0)</f>
        <v>0</v>
      </c>
      <c r="Q660">
        <v>2009</v>
      </c>
      <c r="R660">
        <v>1</v>
      </c>
      <c r="S660" t="str">
        <f>IF(R660=1, "First-time", IF(R660&lt;=3, "Rising Star", IF(R660&lt;10, "Established", "Elites")))</f>
        <v>First-time</v>
      </c>
      <c r="T660">
        <f>IF(S660 = "First-time",1,0)</f>
        <v>1</v>
      </c>
      <c r="U660">
        <f>IF(S660 = "Rising Star",1,0)</f>
        <v>0</v>
      </c>
      <c r="V660">
        <f>IF(S660 = "Established",1,0)</f>
        <v>0</v>
      </c>
      <c r="W660">
        <f>IF(S660 = "Elites",1,0)</f>
        <v>0</v>
      </c>
      <c r="X660" t="s">
        <v>99</v>
      </c>
      <c r="Y660" t="str">
        <f>IF(X660="","-",TRIM(LEFT(X660,FIND(",",X660&amp;",")-1)))</f>
        <v>-</v>
      </c>
      <c r="Z660" t="s">
        <v>10263</v>
      </c>
      <c r="AA660" t="s">
        <v>5</v>
      </c>
    </row>
    <row r="661" spans="1:27" ht="14.4" x14ac:dyDescent="0.3">
      <c r="A661">
        <v>659</v>
      </c>
      <c r="B661" t="s">
        <v>14709</v>
      </c>
      <c r="C661" t="s">
        <v>14710</v>
      </c>
      <c r="D661" t="s">
        <v>14711</v>
      </c>
      <c r="E661" t="s">
        <v>9933</v>
      </c>
      <c r="F661" s="5">
        <f>_xlfn.TEXTBEFORE(E661, " ") * 1000000</f>
        <v>62000000</v>
      </c>
      <c r="G661">
        <v>666.05139999999994</v>
      </c>
      <c r="H661" t="s">
        <v>803</v>
      </c>
      <c r="I661">
        <v>55</v>
      </c>
      <c r="J661">
        <f>IF(I661="",0,I661)</f>
        <v>55</v>
      </c>
      <c r="K661">
        <v>8</v>
      </c>
      <c r="L661">
        <f>I661-K661</f>
        <v>47</v>
      </c>
      <c r="M661" t="str">
        <f>IF(I661&lt;100,"small",IF(I661&lt;500,"medium","large"))</f>
        <v>small</v>
      </c>
      <c r="N661">
        <f>IF(M661="small",1,0)</f>
        <v>1</v>
      </c>
      <c r="O661">
        <f>IF(N661="medium",1,0)</f>
        <v>0</v>
      </c>
      <c r="P661">
        <f>IF(O661="large",1,0)</f>
        <v>0</v>
      </c>
      <c r="Q661">
        <v>2013</v>
      </c>
      <c r="R661">
        <v>2</v>
      </c>
      <c r="S661" t="str">
        <f>IF(R661=1, "First-time", IF(R661&lt;=3, "Rising Star", IF(R661&lt;10, "Established", "Elites")))</f>
        <v>Rising Star</v>
      </c>
      <c r="T661">
        <f>IF(S661 = "First-time",1,0)</f>
        <v>0</v>
      </c>
      <c r="U661">
        <f>IF(S661 = "Rising Star",1,0)</f>
        <v>1</v>
      </c>
      <c r="V661">
        <f>IF(S661 = "Established",1,0)</f>
        <v>0</v>
      </c>
      <c r="W661">
        <f>IF(S661 = "Elites",1,0)</f>
        <v>0</v>
      </c>
      <c r="X661" t="s">
        <v>86</v>
      </c>
      <c r="Y661" t="str">
        <f>IF(X661="","-",TRIM(LEFT(X661,FIND(",",X661&amp;",")-1)))</f>
        <v>New York City</v>
      </c>
      <c r="Z661" t="s">
        <v>543</v>
      </c>
      <c r="AA661" t="s">
        <v>35</v>
      </c>
    </row>
    <row r="662" spans="1:27" ht="14.4" x14ac:dyDescent="0.3">
      <c r="A662">
        <v>660</v>
      </c>
      <c r="B662" t="s">
        <v>16714</v>
      </c>
      <c r="C662" t="s">
        <v>16715</v>
      </c>
      <c r="D662" t="s">
        <v>16716</v>
      </c>
      <c r="E662" t="s">
        <v>1471</v>
      </c>
      <c r="F662" s="5">
        <f>_xlfn.TEXTBEFORE(E662, " ") * 1000000</f>
        <v>2500000</v>
      </c>
      <c r="G662">
        <v>664.33950000000004</v>
      </c>
      <c r="H662" t="s">
        <v>433</v>
      </c>
      <c r="I662">
        <v>85</v>
      </c>
      <c r="J662">
        <f>IF(I662="",0,I662)</f>
        <v>85</v>
      </c>
      <c r="K662">
        <v>45</v>
      </c>
      <c r="L662">
        <f>I662-K662</f>
        <v>40</v>
      </c>
      <c r="M662" t="str">
        <f>IF(I662&lt;100,"small",IF(I662&lt;500,"medium","large"))</f>
        <v>small</v>
      </c>
      <c r="N662">
        <f>IF(M662="small",1,0)</f>
        <v>1</v>
      </c>
      <c r="O662">
        <f>IF(N662="medium",1,0)</f>
        <v>0</v>
      </c>
      <c r="P662">
        <f>IF(O662="large",1,0)</f>
        <v>0</v>
      </c>
      <c r="Q662">
        <v>2014</v>
      </c>
      <c r="R662">
        <v>1</v>
      </c>
      <c r="S662" t="str">
        <f>IF(R662=1, "First-time", IF(R662&lt;=3, "Rising Star", IF(R662&lt;10, "Established", "Elites")))</f>
        <v>First-time</v>
      </c>
      <c r="T662">
        <f>IF(S662 = "First-time",1,0)</f>
        <v>1</v>
      </c>
      <c r="U662">
        <f>IF(S662 = "Rising Star",1,0)</f>
        <v>0</v>
      </c>
      <c r="V662">
        <f>IF(S662 = "Established",1,0)</f>
        <v>0</v>
      </c>
      <c r="W662">
        <f>IF(S662 = "Elites",1,0)</f>
        <v>0</v>
      </c>
      <c r="X662" t="s">
        <v>683</v>
      </c>
      <c r="Y662" t="str">
        <f>IF(X662="","-",TRIM(LEFT(X662,FIND(",",X662&amp;",")-1)))</f>
        <v>Orlando</v>
      </c>
      <c r="Z662" t="s">
        <v>1016</v>
      </c>
      <c r="AA662" t="s">
        <v>10</v>
      </c>
    </row>
    <row r="663" spans="1:27" ht="14.4" x14ac:dyDescent="0.3">
      <c r="A663">
        <v>661</v>
      </c>
      <c r="B663" t="s">
        <v>16425</v>
      </c>
      <c r="C663" t="s">
        <v>16426</v>
      </c>
      <c r="D663" t="s">
        <v>16427</v>
      </c>
      <c r="E663" t="s">
        <v>3510</v>
      </c>
      <c r="F663" s="5">
        <f>_xlfn.TEXTBEFORE(E663, " ") * 1000000</f>
        <v>12100000</v>
      </c>
      <c r="G663">
        <v>662.32460000000003</v>
      </c>
      <c r="H663" t="s">
        <v>153</v>
      </c>
      <c r="I663">
        <v>47</v>
      </c>
      <c r="J663">
        <f>IF(I663="",0,I663)</f>
        <v>47</v>
      </c>
      <c r="K663">
        <v>8</v>
      </c>
      <c r="L663">
        <f>I663-K663</f>
        <v>39</v>
      </c>
      <c r="M663" t="str">
        <f>IF(I663&lt;100,"small",IF(I663&lt;500,"medium","large"))</f>
        <v>small</v>
      </c>
      <c r="N663">
        <f>IF(M663="small",1,0)</f>
        <v>1</v>
      </c>
      <c r="O663">
        <f>IF(N663="medium",1,0)</f>
        <v>0</v>
      </c>
      <c r="P663">
        <f>IF(O663="large",1,0)</f>
        <v>0</v>
      </c>
      <c r="Q663">
        <v>2014</v>
      </c>
      <c r="R663">
        <v>2</v>
      </c>
      <c r="S663" t="str">
        <f>IF(R663=1, "First-time", IF(R663&lt;=3, "Rising Star", IF(R663&lt;10, "Established", "Elites")))</f>
        <v>Rising Star</v>
      </c>
      <c r="T663">
        <f>IF(S663 = "First-time",1,0)</f>
        <v>0</v>
      </c>
      <c r="U663">
        <f>IF(S663 = "Rising Star",1,0)</f>
        <v>1</v>
      </c>
      <c r="V663">
        <f>IF(S663 = "Established",1,0)</f>
        <v>0</v>
      </c>
      <c r="W663">
        <f>IF(S663 = "Elites",1,0)</f>
        <v>0</v>
      </c>
      <c r="X663" t="s">
        <v>93</v>
      </c>
      <c r="Y663" t="str">
        <f>IF(X663="","-",TRIM(LEFT(X663,FIND(",",X663&amp;",")-1)))</f>
        <v>Baltimore</v>
      </c>
      <c r="Z663" t="s">
        <v>4009</v>
      </c>
      <c r="AA663" t="s">
        <v>21</v>
      </c>
    </row>
    <row r="664" spans="1:27" ht="14.4" x14ac:dyDescent="0.3">
      <c r="A664">
        <v>662</v>
      </c>
      <c r="B664" t="s">
        <v>13506</v>
      </c>
      <c r="C664" t="s">
        <v>13507</v>
      </c>
      <c r="D664" t="s">
        <v>13508</v>
      </c>
      <c r="E664" t="s">
        <v>890</v>
      </c>
      <c r="F664" s="5">
        <f>_xlfn.TEXTBEFORE(E664, " ") * 1000000</f>
        <v>33600000</v>
      </c>
      <c r="G664">
        <v>660.91920000000005</v>
      </c>
      <c r="H664" t="s">
        <v>167</v>
      </c>
      <c r="I664">
        <v>23</v>
      </c>
      <c r="J664">
        <f>IF(I664="",0,I664)</f>
        <v>23</v>
      </c>
      <c r="K664">
        <v>6</v>
      </c>
      <c r="L664">
        <f>I664-K664</f>
        <v>17</v>
      </c>
      <c r="M664" t="str">
        <f>IF(I664&lt;100,"small",IF(I664&lt;500,"medium","large"))</f>
        <v>small</v>
      </c>
      <c r="N664">
        <f>IF(M664="small",1,0)</f>
        <v>1</v>
      </c>
      <c r="O664">
        <f>IF(N664="medium",1,0)</f>
        <v>0</v>
      </c>
      <c r="P664">
        <f>IF(O664="large",1,0)</f>
        <v>0</v>
      </c>
      <c r="Q664">
        <v>2012</v>
      </c>
      <c r="R664">
        <v>2</v>
      </c>
      <c r="S664" t="str">
        <f>IF(R664=1, "First-time", IF(R664&lt;=3, "Rising Star", IF(R664&lt;10, "Established", "Elites")))</f>
        <v>Rising Star</v>
      </c>
      <c r="T664">
        <f>IF(S664 = "First-time",1,0)</f>
        <v>0</v>
      </c>
      <c r="U664">
        <f>IF(S664 = "Rising Star",1,0)</f>
        <v>1</v>
      </c>
      <c r="V664">
        <f>IF(S664 = "Established",1,0)</f>
        <v>0</v>
      </c>
      <c r="W664">
        <f>IF(S664 = "Elites",1,0)</f>
        <v>0</v>
      </c>
      <c r="X664" t="s">
        <v>354</v>
      </c>
      <c r="Y664" t="str">
        <f>IF(X664="","-",TRIM(LEFT(X664,FIND(",",X664&amp;",")-1)))</f>
        <v>Minneapolis</v>
      </c>
      <c r="Z664" t="s">
        <v>354</v>
      </c>
      <c r="AA664" t="s">
        <v>24</v>
      </c>
    </row>
    <row r="665" spans="1:27" ht="14.4" x14ac:dyDescent="0.3">
      <c r="A665">
        <v>663</v>
      </c>
      <c r="B665" t="s">
        <v>10971</v>
      </c>
      <c r="C665" t="s">
        <v>10972</v>
      </c>
      <c r="D665" t="s">
        <v>10973</v>
      </c>
      <c r="E665" t="s">
        <v>7245</v>
      </c>
      <c r="F665" s="5">
        <f>_xlfn.TEXTBEFORE(E665, " ") * 1000000</f>
        <v>37100000</v>
      </c>
      <c r="G665">
        <v>659.98429999999996</v>
      </c>
      <c r="H665" t="s">
        <v>167</v>
      </c>
      <c r="I665">
        <v>120</v>
      </c>
      <c r="J665">
        <f>IF(I665="",0,I665)</f>
        <v>120</v>
      </c>
      <c r="K665">
        <v>25</v>
      </c>
      <c r="L665">
        <f>I665-K665</f>
        <v>95</v>
      </c>
      <c r="M665" t="str">
        <f>IF(I665&lt;100,"small",IF(I665&lt;500,"medium","large"))</f>
        <v>medium</v>
      </c>
      <c r="N665">
        <f>IF(M665="small",1,0)</f>
        <v>0</v>
      </c>
      <c r="O665">
        <f>IF(N665="medium",1,0)</f>
        <v>0</v>
      </c>
      <c r="P665">
        <f>IF(O665="large",1,0)</f>
        <v>0</v>
      </c>
      <c r="Q665">
        <v>2010</v>
      </c>
      <c r="R665">
        <v>1</v>
      </c>
      <c r="S665" t="str">
        <f>IF(R665=1, "First-time", IF(R665&lt;=3, "Rising Star", IF(R665&lt;10, "Established", "Elites")))</f>
        <v>First-time</v>
      </c>
      <c r="T665">
        <f>IF(S665 = "First-time",1,0)</f>
        <v>1</v>
      </c>
      <c r="U665">
        <f>IF(S665 = "Rising Star",1,0)</f>
        <v>0</v>
      </c>
      <c r="V665">
        <f>IF(S665 = "Established",1,0)</f>
        <v>0</v>
      </c>
      <c r="W665">
        <f>IF(S665 = "Elites",1,0)</f>
        <v>0</v>
      </c>
      <c r="X665" t="s">
        <v>466</v>
      </c>
      <c r="Y665" t="str">
        <f>IF(X665="","-",TRIM(LEFT(X665,FIND(",",X665&amp;",")-1)))</f>
        <v>Charlotte</v>
      </c>
      <c r="Z665" t="s">
        <v>466</v>
      </c>
      <c r="AA665" t="s">
        <v>28</v>
      </c>
    </row>
    <row r="666" spans="1:27" ht="14.4" x14ac:dyDescent="0.3">
      <c r="A666">
        <v>664</v>
      </c>
      <c r="B666" t="s">
        <v>7342</v>
      </c>
      <c r="C666" t="s">
        <v>7343</v>
      </c>
      <c r="D666" t="s">
        <v>7344</v>
      </c>
      <c r="E666" t="s">
        <v>1276</v>
      </c>
      <c r="F666" s="5">
        <f>_xlfn.TEXTBEFORE(E666, " ") * 1000000</f>
        <v>5000000</v>
      </c>
      <c r="G666">
        <v>658.24009999999998</v>
      </c>
      <c r="H666" t="s">
        <v>324</v>
      </c>
      <c r="I666">
        <v>19</v>
      </c>
      <c r="J666">
        <f>IF(I666="",0,I666)</f>
        <v>19</v>
      </c>
      <c r="K666">
        <v>7</v>
      </c>
      <c r="L666">
        <f>I666-K666</f>
        <v>12</v>
      </c>
      <c r="M666" t="str">
        <f>IF(I666&lt;100,"small",IF(I666&lt;500,"medium","large"))</f>
        <v>small</v>
      </c>
      <c r="N666">
        <f>IF(M666="small",1,0)</f>
        <v>1</v>
      </c>
      <c r="O666">
        <f>IF(N666="medium",1,0)</f>
        <v>0</v>
      </c>
      <c r="P666">
        <f>IF(O666="large",1,0)</f>
        <v>0</v>
      </c>
      <c r="Q666">
        <v>2007</v>
      </c>
      <c r="R666">
        <v>1</v>
      </c>
      <c r="S666" t="str">
        <f>IF(R666=1, "First-time", IF(R666&lt;=3, "Rising Star", IF(R666&lt;10, "Established", "Elites")))</f>
        <v>First-time</v>
      </c>
      <c r="T666">
        <f>IF(S666 = "First-time",1,0)</f>
        <v>1</v>
      </c>
      <c r="U666">
        <f>IF(S666 = "Rising Star",1,0)</f>
        <v>0</v>
      </c>
      <c r="V666">
        <f>IF(S666 = "Established",1,0)</f>
        <v>0</v>
      </c>
      <c r="W666">
        <f>IF(S666 = "Elites",1,0)</f>
        <v>0</v>
      </c>
      <c r="X666" t="s">
        <v>427</v>
      </c>
      <c r="Y666" t="str">
        <f>IF(X666="","-",TRIM(LEFT(X666,FIND(",",X666&amp;",")-1)))</f>
        <v>Washington</v>
      </c>
      <c r="Z666" t="s">
        <v>3047</v>
      </c>
      <c r="AA666" t="s">
        <v>47</v>
      </c>
    </row>
    <row r="667" spans="1:27" ht="14.4" x14ac:dyDescent="0.3">
      <c r="A667">
        <v>665</v>
      </c>
      <c r="B667" t="s">
        <v>15914</v>
      </c>
      <c r="C667" t="s">
        <v>15915</v>
      </c>
      <c r="D667" t="s">
        <v>15916</v>
      </c>
      <c r="E667" t="s">
        <v>1764</v>
      </c>
      <c r="F667" s="5">
        <f>_xlfn.TEXTBEFORE(E667, " ") * 1000000</f>
        <v>17600000</v>
      </c>
      <c r="G667">
        <v>656.01900000000001</v>
      </c>
      <c r="H667" t="s">
        <v>353</v>
      </c>
      <c r="I667">
        <v>150</v>
      </c>
      <c r="J667">
        <f>IF(I667="",0,I667)</f>
        <v>150</v>
      </c>
      <c r="K667">
        <v>30</v>
      </c>
      <c r="L667">
        <f>I667-K667</f>
        <v>120</v>
      </c>
      <c r="M667" t="str">
        <f>IF(I667&lt;100,"small",IF(I667&lt;500,"medium","large"))</f>
        <v>medium</v>
      </c>
      <c r="N667">
        <f>IF(M667="small",1,0)</f>
        <v>0</v>
      </c>
      <c r="O667">
        <f>IF(N667="medium",1,0)</f>
        <v>0</v>
      </c>
      <c r="P667">
        <f>IF(O667="large",1,0)</f>
        <v>0</v>
      </c>
      <c r="Q667">
        <v>2014</v>
      </c>
      <c r="R667">
        <v>1</v>
      </c>
      <c r="S667" t="str">
        <f>IF(R667=1, "First-time", IF(R667&lt;=3, "Rising Star", IF(R667&lt;10, "Established", "Elites")))</f>
        <v>First-time</v>
      </c>
      <c r="T667">
        <f>IF(S667 = "First-time",1,0)</f>
        <v>1</v>
      </c>
      <c r="U667">
        <f>IF(S667 = "Rising Star",1,0)</f>
        <v>0</v>
      </c>
      <c r="V667">
        <f>IF(S667 = "Established",1,0)</f>
        <v>0</v>
      </c>
      <c r="W667">
        <f>IF(S667 = "Elites",1,0)</f>
        <v>0</v>
      </c>
      <c r="X667" t="s">
        <v>130</v>
      </c>
      <c r="Y667" t="str">
        <f>IF(X667="","-",TRIM(LEFT(X667,FIND(",",X667&amp;",")-1)))</f>
        <v>Dallas</v>
      </c>
      <c r="Z667" t="s">
        <v>130</v>
      </c>
      <c r="AA667" t="s">
        <v>45</v>
      </c>
    </row>
    <row r="668" spans="1:27" ht="14.4" x14ac:dyDescent="0.3">
      <c r="A668">
        <v>666</v>
      </c>
      <c r="B668" t="s">
        <v>9857</v>
      </c>
      <c r="C668" t="s">
        <v>9858</v>
      </c>
      <c r="D668" t="s">
        <v>9859</v>
      </c>
      <c r="E668" t="s">
        <v>623</v>
      </c>
      <c r="F668" s="5">
        <f>_xlfn.TEXTBEFORE(E668, " ") * 1000000</f>
        <v>88300000</v>
      </c>
      <c r="G668">
        <v>656.00509999999997</v>
      </c>
      <c r="H668" t="s">
        <v>779</v>
      </c>
      <c r="I668">
        <v>257</v>
      </c>
      <c r="J668">
        <f>IF(I668="",0,I668)</f>
        <v>257</v>
      </c>
      <c r="K668">
        <v>50</v>
      </c>
      <c r="L668">
        <f>I668-K668</f>
        <v>207</v>
      </c>
      <c r="M668" t="str">
        <f>IF(I668&lt;100,"small",IF(I668&lt;500,"medium","large"))</f>
        <v>medium</v>
      </c>
      <c r="N668">
        <f>IF(M668="small",1,0)</f>
        <v>0</v>
      </c>
      <c r="O668">
        <f>IF(N668="medium",1,0)</f>
        <v>0</v>
      </c>
      <c r="P668">
        <f>IF(O668="large",1,0)</f>
        <v>0</v>
      </c>
      <c r="Q668">
        <v>2009</v>
      </c>
      <c r="R668">
        <v>4</v>
      </c>
      <c r="S668" t="str">
        <f>IF(R668=1, "First-time", IF(R668&lt;=3, "Rising Star", IF(R668&lt;10, "Established", "Elites")))</f>
        <v>Established</v>
      </c>
      <c r="T668">
        <f>IF(S668 = "First-time",1,0)</f>
        <v>0</v>
      </c>
      <c r="U668">
        <f>IF(S668 = "Rising Star",1,0)</f>
        <v>0</v>
      </c>
      <c r="V668">
        <f>IF(S668 = "Established",1,0)</f>
        <v>1</v>
      </c>
      <c r="W668">
        <f>IF(S668 = "Elites",1,0)</f>
        <v>0</v>
      </c>
      <c r="X668" t="s">
        <v>439</v>
      </c>
      <c r="Y668" t="str">
        <f>IF(X668="","-",TRIM(LEFT(X668,FIND(",",X668&amp;",")-1)))</f>
        <v>Detroit</v>
      </c>
      <c r="Z668" t="s">
        <v>1075</v>
      </c>
      <c r="AA668" t="s">
        <v>23</v>
      </c>
    </row>
    <row r="669" spans="1:27" ht="14.4" x14ac:dyDescent="0.3">
      <c r="A669">
        <v>667</v>
      </c>
      <c r="B669" t="s">
        <v>16717</v>
      </c>
      <c r="C669" t="s">
        <v>16718</v>
      </c>
      <c r="D669" t="s">
        <v>16719</v>
      </c>
      <c r="E669" t="s">
        <v>352</v>
      </c>
      <c r="F669" s="5">
        <f>_xlfn.TEXTBEFORE(E669, " ") * 1000000</f>
        <v>2100000</v>
      </c>
      <c r="G669">
        <v>655.29790000000003</v>
      </c>
      <c r="H669" t="s">
        <v>92</v>
      </c>
      <c r="I669">
        <v>13</v>
      </c>
      <c r="J669">
        <f>IF(I669="",0,I669)</f>
        <v>13</v>
      </c>
      <c r="K669">
        <v>3</v>
      </c>
      <c r="L669">
        <f>I669-K669</f>
        <v>10</v>
      </c>
      <c r="M669" t="str">
        <f>IF(I669&lt;100,"small",IF(I669&lt;500,"medium","large"))</f>
        <v>small</v>
      </c>
      <c r="N669">
        <f>IF(M669="small",1,0)</f>
        <v>1</v>
      </c>
      <c r="O669">
        <f>IF(N669="medium",1,0)</f>
        <v>0</v>
      </c>
      <c r="P669">
        <f>IF(O669="large",1,0)</f>
        <v>0</v>
      </c>
      <c r="Q669">
        <v>2014</v>
      </c>
      <c r="R669">
        <v>1</v>
      </c>
      <c r="S669" t="str">
        <f>IF(R669=1, "First-time", IF(R669&lt;=3, "Rising Star", IF(R669&lt;10, "Established", "Elites")))</f>
        <v>First-time</v>
      </c>
      <c r="T669">
        <f>IF(S669 = "First-time",1,0)</f>
        <v>1</v>
      </c>
      <c r="U669">
        <f>IF(S669 = "Rising Star",1,0)</f>
        <v>0</v>
      </c>
      <c r="V669">
        <f>IF(S669 = "Established",1,0)</f>
        <v>0</v>
      </c>
      <c r="W669">
        <f>IF(S669 = "Elites",1,0)</f>
        <v>0</v>
      </c>
      <c r="X669" t="s">
        <v>689</v>
      </c>
      <c r="Y669" t="str">
        <f>IF(X669="","-",TRIM(LEFT(X669,FIND(",",X669&amp;",")-1)))</f>
        <v>Miami</v>
      </c>
      <c r="Z669" t="s">
        <v>824</v>
      </c>
      <c r="AA669" t="s">
        <v>10</v>
      </c>
    </row>
    <row r="670" spans="1:27" ht="14.4" x14ac:dyDescent="0.3">
      <c r="A670">
        <v>668</v>
      </c>
      <c r="B670" t="s">
        <v>15917</v>
      </c>
      <c r="C670" t="s">
        <v>15918</v>
      </c>
      <c r="D670" t="s">
        <v>15919</v>
      </c>
      <c r="E670" t="s">
        <v>2766</v>
      </c>
      <c r="F670" s="5">
        <f>_xlfn.TEXTBEFORE(E670, " ") * 1000000</f>
        <v>2700000</v>
      </c>
      <c r="G670">
        <v>654.98910000000001</v>
      </c>
      <c r="H670" t="s">
        <v>472</v>
      </c>
      <c r="I670">
        <v>6</v>
      </c>
      <c r="J670">
        <f>IF(I670="",0,I670)</f>
        <v>6</v>
      </c>
      <c r="K670">
        <v>2</v>
      </c>
      <c r="L670">
        <f>I670-K670</f>
        <v>4</v>
      </c>
      <c r="M670" t="str">
        <f>IF(I670&lt;100,"small",IF(I670&lt;500,"medium","large"))</f>
        <v>small</v>
      </c>
      <c r="N670">
        <f>IF(M670="small",1,0)</f>
        <v>1</v>
      </c>
      <c r="O670">
        <f>IF(N670="medium",1,0)</f>
        <v>0</v>
      </c>
      <c r="P670">
        <f>IF(O670="large",1,0)</f>
        <v>0</v>
      </c>
      <c r="Q670">
        <v>2014</v>
      </c>
      <c r="R670">
        <v>1</v>
      </c>
      <c r="S670" t="str">
        <f>IF(R670=1, "First-time", IF(R670&lt;=3, "Rising Star", IF(R670&lt;10, "Established", "Elites")))</f>
        <v>First-time</v>
      </c>
      <c r="T670">
        <f>IF(S670 = "First-time",1,0)</f>
        <v>1</v>
      </c>
      <c r="U670">
        <f>IF(S670 = "Rising Star",1,0)</f>
        <v>0</v>
      </c>
      <c r="V670">
        <f>IF(S670 = "Established",1,0)</f>
        <v>0</v>
      </c>
      <c r="W670">
        <f>IF(S670 = "Elites",1,0)</f>
        <v>0</v>
      </c>
      <c r="X670" t="s">
        <v>130</v>
      </c>
      <c r="Y670" t="str">
        <f>IF(X670="","-",TRIM(LEFT(X670,FIND(",",X670&amp;",")-1)))</f>
        <v>Dallas</v>
      </c>
      <c r="Z670" t="s">
        <v>130</v>
      </c>
      <c r="AA670" t="s">
        <v>45</v>
      </c>
    </row>
    <row r="671" spans="1:27" ht="14.4" x14ac:dyDescent="0.3">
      <c r="A671">
        <v>669</v>
      </c>
      <c r="B671" t="s">
        <v>11926</v>
      </c>
      <c r="C671" t="s">
        <v>11927</v>
      </c>
      <c r="D671" t="s">
        <v>11928</v>
      </c>
      <c r="E671" t="s">
        <v>552</v>
      </c>
      <c r="F671" s="5">
        <f>_xlfn.TEXTBEFORE(E671, " ") * 1000000</f>
        <v>6600000</v>
      </c>
      <c r="G671">
        <v>654.81740000000002</v>
      </c>
      <c r="H671" t="s">
        <v>472</v>
      </c>
      <c r="I671">
        <v>48</v>
      </c>
      <c r="J671">
        <f>IF(I671="",0,I671)</f>
        <v>48</v>
      </c>
      <c r="K671">
        <v>5</v>
      </c>
      <c r="L671">
        <f>I671-K671</f>
        <v>43</v>
      </c>
      <c r="M671" t="str">
        <f>IF(I671&lt;100,"small",IF(I671&lt;500,"medium","large"))</f>
        <v>small</v>
      </c>
      <c r="N671">
        <f>IF(M671="small",1,0)</f>
        <v>1</v>
      </c>
      <c r="O671">
        <f>IF(N671="medium",1,0)</f>
        <v>0</v>
      </c>
      <c r="P671">
        <f>IF(O671="large",1,0)</f>
        <v>0</v>
      </c>
      <c r="Q671">
        <v>2011</v>
      </c>
      <c r="R671">
        <v>3</v>
      </c>
      <c r="S671" t="str">
        <f>IF(R671=1, "First-time", IF(R671&lt;=3, "Rising Star", IF(R671&lt;10, "Established", "Elites")))</f>
        <v>Rising Star</v>
      </c>
      <c r="T671">
        <f>IF(S671 = "First-time",1,0)</f>
        <v>0</v>
      </c>
      <c r="U671">
        <f>IF(S671 = "Rising Star",1,0)</f>
        <v>1</v>
      </c>
      <c r="V671">
        <f>IF(S671 = "Established",1,0)</f>
        <v>0</v>
      </c>
      <c r="W671">
        <f>IF(S671 = "Elites",1,0)</f>
        <v>0</v>
      </c>
      <c r="X671" t="s">
        <v>191</v>
      </c>
      <c r="Y671" t="str">
        <f>IF(X671="","-",TRIM(LEFT(X671,FIND(",",X671&amp;",")-1)))</f>
        <v>Philadelphia</v>
      </c>
      <c r="Z671" t="s">
        <v>1051</v>
      </c>
      <c r="AA671" t="s">
        <v>39</v>
      </c>
    </row>
    <row r="672" spans="1:27" ht="14.4" x14ac:dyDescent="0.3">
      <c r="A672">
        <v>670</v>
      </c>
      <c r="B672" t="s">
        <v>14477</v>
      </c>
      <c r="C672" t="s">
        <v>14478</v>
      </c>
      <c r="D672" t="s">
        <v>14479</v>
      </c>
      <c r="E672" t="s">
        <v>682</v>
      </c>
      <c r="F672" s="5">
        <f>_xlfn.TEXTBEFORE(E672, " ") * 1000000</f>
        <v>13200000</v>
      </c>
      <c r="G672">
        <v>652.88160000000005</v>
      </c>
      <c r="H672" t="s">
        <v>167</v>
      </c>
      <c r="I672">
        <v>105</v>
      </c>
      <c r="J672">
        <f>IF(I672="",0,I672)</f>
        <v>105</v>
      </c>
      <c r="K672">
        <v>17</v>
      </c>
      <c r="L672">
        <f>I672-K672</f>
        <v>88</v>
      </c>
      <c r="M672" t="str">
        <f>IF(I672&lt;100,"small",IF(I672&lt;500,"medium","large"))</f>
        <v>medium</v>
      </c>
      <c r="N672">
        <f>IF(M672="small",1,0)</f>
        <v>0</v>
      </c>
      <c r="O672">
        <f>IF(N672="medium",1,0)</f>
        <v>0</v>
      </c>
      <c r="P672">
        <f>IF(O672="large",1,0)</f>
        <v>0</v>
      </c>
      <c r="Q672">
        <v>2013</v>
      </c>
      <c r="R672">
        <v>1</v>
      </c>
      <c r="S672" t="str">
        <f>IF(R672=1, "First-time", IF(R672&lt;=3, "Rising Star", IF(R672&lt;10, "Established", "Elites")))</f>
        <v>First-time</v>
      </c>
      <c r="T672">
        <f>IF(S672 = "First-time",1,0)</f>
        <v>1</v>
      </c>
      <c r="U672">
        <f>IF(S672 = "Rising Star",1,0)</f>
        <v>0</v>
      </c>
      <c r="V672">
        <f>IF(S672 = "Established",1,0)</f>
        <v>0</v>
      </c>
      <c r="W672">
        <f>IF(S672 = "Elites",1,0)</f>
        <v>0</v>
      </c>
      <c r="X672" t="s">
        <v>130</v>
      </c>
      <c r="Y672" t="str">
        <f>IF(X672="","-",TRIM(LEFT(X672,FIND(",",X672&amp;",")-1)))</f>
        <v>Dallas</v>
      </c>
      <c r="Z672" t="s">
        <v>130</v>
      </c>
      <c r="AA672" t="s">
        <v>45</v>
      </c>
    </row>
    <row r="673" spans="1:27" ht="14.4" x14ac:dyDescent="0.3">
      <c r="A673">
        <v>671</v>
      </c>
      <c r="B673" t="s">
        <v>9150</v>
      </c>
      <c r="C673" t="s">
        <v>9151</v>
      </c>
      <c r="D673" t="s">
        <v>9152</v>
      </c>
      <c r="E673" t="s">
        <v>1405</v>
      </c>
      <c r="F673" s="5">
        <f>_xlfn.TEXTBEFORE(E673, " ") * 1000000</f>
        <v>2600000</v>
      </c>
      <c r="G673">
        <v>651.50599999999997</v>
      </c>
      <c r="H673" t="s">
        <v>129</v>
      </c>
      <c r="I673">
        <v>21</v>
      </c>
      <c r="J673">
        <f>IF(I673="",0,I673)</f>
        <v>21</v>
      </c>
      <c r="K673">
        <v>5</v>
      </c>
      <c r="L673">
        <f>I673-K673</f>
        <v>16</v>
      </c>
      <c r="M673" t="str">
        <f>IF(I673&lt;100,"small",IF(I673&lt;500,"medium","large"))</f>
        <v>small</v>
      </c>
      <c r="N673">
        <f>IF(M673="small",1,0)</f>
        <v>1</v>
      </c>
      <c r="O673">
        <f>IF(N673="medium",1,0)</f>
        <v>0</v>
      </c>
      <c r="P673">
        <f>IF(O673="large",1,0)</f>
        <v>0</v>
      </c>
      <c r="Q673">
        <v>2008</v>
      </c>
      <c r="R673">
        <v>1</v>
      </c>
      <c r="S673" t="str">
        <f>IF(R673=1, "First-time", IF(R673&lt;=3, "Rising Star", IF(R673&lt;10, "Established", "Elites")))</f>
        <v>First-time</v>
      </c>
      <c r="T673">
        <f>IF(S673 = "First-time",1,0)</f>
        <v>1</v>
      </c>
      <c r="U673">
        <f>IF(S673 = "Rising Star",1,0)</f>
        <v>0</v>
      </c>
      <c r="V673">
        <f>IF(S673 = "Established",1,0)</f>
        <v>0</v>
      </c>
      <c r="W673">
        <f>IF(S673 = "Elites",1,0)</f>
        <v>0</v>
      </c>
      <c r="X673" t="s">
        <v>99</v>
      </c>
      <c r="Y673" t="str">
        <f>IF(X673="","-",TRIM(LEFT(X673,FIND(",",X673&amp;",")-1)))</f>
        <v>-</v>
      </c>
      <c r="Z673" t="s">
        <v>2102</v>
      </c>
      <c r="AA673" t="s">
        <v>3</v>
      </c>
    </row>
    <row r="674" spans="1:27" ht="14.4" x14ac:dyDescent="0.3">
      <c r="A674">
        <v>672</v>
      </c>
      <c r="B674" t="s">
        <v>6143</v>
      </c>
      <c r="C674" t="s">
        <v>6144</v>
      </c>
      <c r="D674" t="s">
        <v>6145</v>
      </c>
      <c r="E674" t="s">
        <v>2567</v>
      </c>
      <c r="F674" s="5">
        <f>_xlfn.TEXTBEFORE(E674, " ") * 1000000</f>
        <v>14100000</v>
      </c>
      <c r="G674">
        <v>650.61779999999999</v>
      </c>
      <c r="H674" t="s">
        <v>92</v>
      </c>
      <c r="I674">
        <v>60</v>
      </c>
      <c r="J674">
        <f>IF(I674="",0,I674)</f>
        <v>60</v>
      </c>
      <c r="K674">
        <v>23</v>
      </c>
      <c r="L674">
        <f>I674-K674</f>
        <v>37</v>
      </c>
      <c r="M674" t="str">
        <f>IF(I674&lt;100,"small",IF(I674&lt;500,"medium","large"))</f>
        <v>small</v>
      </c>
      <c r="N674">
        <f>IF(M674="small",1,0)</f>
        <v>1</v>
      </c>
      <c r="O674">
        <f>IF(N674="medium",1,0)</f>
        <v>0</v>
      </c>
      <c r="P674">
        <f>IF(O674="large",1,0)</f>
        <v>0</v>
      </c>
      <c r="Q674">
        <v>2005</v>
      </c>
      <c r="R674">
        <v>3</v>
      </c>
      <c r="S674" t="str">
        <f>IF(R674=1, "First-time", IF(R674&lt;=3, "Rising Star", IF(R674&lt;10, "Established", "Elites")))</f>
        <v>Rising Star</v>
      </c>
      <c r="T674">
        <f>IF(S674 = "First-time",1,0)</f>
        <v>0</v>
      </c>
      <c r="U674">
        <f>IF(S674 = "Rising Star",1,0)</f>
        <v>1</v>
      </c>
      <c r="V674">
        <f>IF(S674 = "Established",1,0)</f>
        <v>0</v>
      </c>
      <c r="W674">
        <f>IF(S674 = "Elites",1,0)</f>
        <v>0</v>
      </c>
      <c r="X674" t="s">
        <v>3843</v>
      </c>
      <c r="Y674" t="str">
        <f>IF(X674="","-",TRIM(LEFT(X674,FIND(",",X674&amp;",")-1)))</f>
        <v>Allentown-Bethlehem-Easton</v>
      </c>
      <c r="Z674" t="s">
        <v>3844</v>
      </c>
      <c r="AA674" t="s">
        <v>39</v>
      </c>
    </row>
    <row r="675" spans="1:27" ht="14.4" x14ac:dyDescent="0.3">
      <c r="A675">
        <v>673</v>
      </c>
      <c r="B675" t="s">
        <v>12941</v>
      </c>
      <c r="C675" t="s">
        <v>12942</v>
      </c>
      <c r="D675" t="s">
        <v>12943</v>
      </c>
      <c r="E675" t="s">
        <v>823</v>
      </c>
      <c r="F675" s="5">
        <f>_xlfn.TEXTBEFORE(E675, " ") * 1000000</f>
        <v>5200000</v>
      </c>
      <c r="G675">
        <v>650.29660000000001</v>
      </c>
      <c r="H675" t="s">
        <v>779</v>
      </c>
      <c r="I675">
        <v>41</v>
      </c>
      <c r="J675">
        <f>IF(I675="",0,I675)</f>
        <v>41</v>
      </c>
      <c r="K675">
        <v>17</v>
      </c>
      <c r="L675">
        <f>I675-K675</f>
        <v>24</v>
      </c>
      <c r="M675" t="str">
        <f>IF(I675&lt;100,"small",IF(I675&lt;500,"medium","large"))</f>
        <v>small</v>
      </c>
      <c r="N675">
        <f>IF(M675="small",1,0)</f>
        <v>1</v>
      </c>
      <c r="O675">
        <f>IF(N675="medium",1,0)</f>
        <v>0</v>
      </c>
      <c r="P675">
        <f>IF(O675="large",1,0)</f>
        <v>0</v>
      </c>
      <c r="Q675">
        <v>2012</v>
      </c>
      <c r="R675">
        <v>2</v>
      </c>
      <c r="S675" t="str">
        <f>IF(R675=1, "First-time", IF(R675&lt;=3, "Rising Star", IF(R675&lt;10, "Established", "Elites")))</f>
        <v>Rising Star</v>
      </c>
      <c r="T675">
        <f>IF(S675 = "First-time",1,0)</f>
        <v>0</v>
      </c>
      <c r="U675">
        <f>IF(S675 = "Rising Star",1,0)</f>
        <v>1</v>
      </c>
      <c r="V675">
        <f>IF(S675 = "Established",1,0)</f>
        <v>0</v>
      </c>
      <c r="W675">
        <f>IF(S675 = "Elites",1,0)</f>
        <v>0</v>
      </c>
      <c r="X675" t="s">
        <v>1545</v>
      </c>
      <c r="Y675" t="str">
        <f>IF(X675="","-",TRIM(LEFT(X675,FIND(",",X675&amp;",")-1)))</f>
        <v>Columbia</v>
      </c>
      <c r="Z675" t="s">
        <v>6050</v>
      </c>
      <c r="AA675" t="s">
        <v>47</v>
      </c>
    </row>
    <row r="676" spans="1:27" ht="14.4" x14ac:dyDescent="0.3">
      <c r="A676">
        <v>674</v>
      </c>
      <c r="B676" t="s">
        <v>16428</v>
      </c>
      <c r="C676" t="s">
        <v>16429</v>
      </c>
      <c r="D676" t="s">
        <v>16430</v>
      </c>
      <c r="E676" t="s">
        <v>1192</v>
      </c>
      <c r="F676" s="5">
        <f>_xlfn.TEXTBEFORE(E676, " ") * 1000000</f>
        <v>2300000</v>
      </c>
      <c r="G676">
        <v>648.04269999999997</v>
      </c>
      <c r="H676" t="s">
        <v>1750</v>
      </c>
      <c r="I676">
        <v>11</v>
      </c>
      <c r="J676">
        <f>IF(I676="",0,I676)</f>
        <v>11</v>
      </c>
      <c r="K676">
        <v>6</v>
      </c>
      <c r="L676">
        <f>I676-K676</f>
        <v>5</v>
      </c>
      <c r="M676" t="str">
        <f>IF(I676&lt;100,"small",IF(I676&lt;500,"medium","large"))</f>
        <v>small</v>
      </c>
      <c r="N676">
        <f>IF(M676="small",1,0)</f>
        <v>1</v>
      </c>
      <c r="O676">
        <f>IF(N676="medium",1,0)</f>
        <v>0</v>
      </c>
      <c r="P676">
        <f>IF(O676="large",1,0)</f>
        <v>0</v>
      </c>
      <c r="Q676">
        <v>2014</v>
      </c>
      <c r="R676">
        <v>1</v>
      </c>
      <c r="S676" t="str">
        <f>IF(R676=1, "First-time", IF(R676&lt;=3, "Rising Star", IF(R676&lt;10, "Established", "Elites")))</f>
        <v>First-time</v>
      </c>
      <c r="T676">
        <f>IF(S676 = "First-time",1,0)</f>
        <v>1</v>
      </c>
      <c r="U676">
        <f>IF(S676 = "Rising Star",1,0)</f>
        <v>0</v>
      </c>
      <c r="V676">
        <f>IF(S676 = "Established",1,0)</f>
        <v>0</v>
      </c>
      <c r="W676">
        <f>IF(S676 = "Elites",1,0)</f>
        <v>0</v>
      </c>
      <c r="X676" t="s">
        <v>427</v>
      </c>
      <c r="Y676" t="str">
        <f>IF(X676="","-",TRIM(LEFT(X676,FIND(",",X676&amp;",")-1)))</f>
        <v>Washington</v>
      </c>
      <c r="Z676" t="s">
        <v>3571</v>
      </c>
      <c r="AA676" t="s">
        <v>21</v>
      </c>
    </row>
    <row r="677" spans="1:27" ht="14.4" x14ac:dyDescent="0.3">
      <c r="A677">
        <v>675</v>
      </c>
      <c r="B677" t="s">
        <v>17235</v>
      </c>
      <c r="C677" t="s">
        <v>17236</v>
      </c>
      <c r="D677" t="s">
        <v>17237</v>
      </c>
      <c r="E677" t="s">
        <v>352</v>
      </c>
      <c r="F677" s="5">
        <f>_xlfn.TEXTBEFORE(E677, " ") * 1000000</f>
        <v>2100000</v>
      </c>
      <c r="G677">
        <v>646.94629999999995</v>
      </c>
      <c r="H677" t="s">
        <v>433</v>
      </c>
      <c r="I677">
        <v>17</v>
      </c>
      <c r="J677">
        <f>IF(I677="",0,I677)</f>
        <v>17</v>
      </c>
      <c r="K677">
        <v>1</v>
      </c>
      <c r="L677">
        <f>I677-K677</f>
        <v>16</v>
      </c>
      <c r="M677" t="str">
        <f>IF(I677&lt;100,"small",IF(I677&lt;500,"medium","large"))</f>
        <v>small</v>
      </c>
      <c r="N677">
        <f>IF(M677="small",1,0)</f>
        <v>1</v>
      </c>
      <c r="O677">
        <f>IF(N677="medium",1,0)</f>
        <v>0</v>
      </c>
      <c r="P677">
        <f>IF(O677="large",1,0)</f>
        <v>0</v>
      </c>
      <c r="Q677">
        <v>2015</v>
      </c>
      <c r="R677">
        <v>1</v>
      </c>
      <c r="S677" t="str">
        <f>IF(R677=1, "First-time", IF(R677&lt;=3, "Rising Star", IF(R677&lt;10, "Established", "Elites")))</f>
        <v>First-time</v>
      </c>
      <c r="T677">
        <f>IF(S677 = "First-time",1,0)</f>
        <v>1</v>
      </c>
      <c r="U677">
        <f>IF(S677 = "Rising Star",1,0)</f>
        <v>0</v>
      </c>
      <c r="V677">
        <f>IF(S677 = "Established",1,0)</f>
        <v>0</v>
      </c>
      <c r="W677">
        <f>IF(S677 = "Elites",1,0)</f>
        <v>0</v>
      </c>
      <c r="X677" t="s">
        <v>427</v>
      </c>
      <c r="Y677" t="str">
        <f>IF(X677="","-",TRIM(LEFT(X677,FIND(",",X677&amp;",")-1)))</f>
        <v>Washington</v>
      </c>
      <c r="Z677" t="s">
        <v>3770</v>
      </c>
      <c r="AA677" t="s">
        <v>47</v>
      </c>
    </row>
    <row r="678" spans="1:27" ht="14.4" x14ac:dyDescent="0.3">
      <c r="A678">
        <v>676</v>
      </c>
      <c r="B678" t="s">
        <v>16624</v>
      </c>
      <c r="C678" t="s">
        <v>16625</v>
      </c>
      <c r="D678" t="s">
        <v>16626</v>
      </c>
      <c r="E678" t="s">
        <v>823</v>
      </c>
      <c r="F678" s="5">
        <f>_xlfn.TEXTBEFORE(E678, " ") * 1000000</f>
        <v>5200000</v>
      </c>
      <c r="G678">
        <v>643.66740000000004</v>
      </c>
      <c r="H678" t="s">
        <v>167</v>
      </c>
      <c r="I678">
        <v>10</v>
      </c>
      <c r="J678">
        <f>IF(I678="",0,I678)</f>
        <v>10</v>
      </c>
      <c r="K678">
        <v>5</v>
      </c>
      <c r="L678">
        <f>I678-K678</f>
        <v>5</v>
      </c>
      <c r="M678" t="str">
        <f>IF(I678&lt;100,"small",IF(I678&lt;500,"medium","large"))</f>
        <v>small</v>
      </c>
      <c r="N678">
        <f>IF(M678="small",1,0)</f>
        <v>1</v>
      </c>
      <c r="O678">
        <f>IF(N678="medium",1,0)</f>
        <v>0</v>
      </c>
      <c r="P678">
        <f>IF(O678="large",1,0)</f>
        <v>0</v>
      </c>
      <c r="Q678">
        <v>2014</v>
      </c>
      <c r="R678">
        <v>1</v>
      </c>
      <c r="S678" t="str">
        <f>IF(R678=1, "First-time", IF(R678&lt;=3, "Rising Star", IF(R678&lt;10, "Established", "Elites")))</f>
        <v>First-time</v>
      </c>
      <c r="T678">
        <f>IF(S678 = "First-time",1,0)</f>
        <v>1</v>
      </c>
      <c r="U678">
        <f>IF(S678 = "Rising Star",1,0)</f>
        <v>0</v>
      </c>
      <c r="V678">
        <f>IF(S678 = "Established",1,0)</f>
        <v>0</v>
      </c>
      <c r="W678">
        <f>IF(S678 = "Elites",1,0)</f>
        <v>0</v>
      </c>
      <c r="X678" t="s">
        <v>242</v>
      </c>
      <c r="Y678" t="str">
        <f>IF(X678="","-",TRIM(LEFT(X678,FIND(",",X678&amp;",")-1)))</f>
        <v>Atlanta</v>
      </c>
      <c r="Z678" t="s">
        <v>242</v>
      </c>
      <c r="AA678" t="s">
        <v>11</v>
      </c>
    </row>
    <row r="679" spans="1:27" ht="14.4" x14ac:dyDescent="0.3">
      <c r="A679">
        <v>677</v>
      </c>
      <c r="B679" t="s">
        <v>12660</v>
      </c>
      <c r="C679" t="s">
        <v>12661</v>
      </c>
      <c r="D679" t="s">
        <v>12662</v>
      </c>
      <c r="E679" t="s">
        <v>3113</v>
      </c>
      <c r="F679" s="5">
        <f>_xlfn.TEXTBEFORE(E679, " ") * 1000000</f>
        <v>6300000</v>
      </c>
      <c r="G679">
        <v>643.6019</v>
      </c>
      <c r="H679" t="s">
        <v>803</v>
      </c>
      <c r="I679">
        <v>35</v>
      </c>
      <c r="J679">
        <f>IF(I679="",0,I679)</f>
        <v>35</v>
      </c>
      <c r="K679">
        <v>14</v>
      </c>
      <c r="L679">
        <f>I679-K679</f>
        <v>21</v>
      </c>
      <c r="M679" t="str">
        <f>IF(I679&lt;100,"small",IF(I679&lt;500,"medium","large"))</f>
        <v>small</v>
      </c>
      <c r="N679">
        <f>IF(M679="small",1,0)</f>
        <v>1</v>
      </c>
      <c r="O679">
        <f>IF(N679="medium",1,0)</f>
        <v>0</v>
      </c>
      <c r="P679">
        <f>IF(O679="large",1,0)</f>
        <v>0</v>
      </c>
      <c r="Q679">
        <v>2011</v>
      </c>
      <c r="R679">
        <v>2</v>
      </c>
      <c r="S679" t="str">
        <f>IF(R679=1, "First-time", IF(R679&lt;=3, "Rising Star", IF(R679&lt;10, "Established", "Elites")))</f>
        <v>Rising Star</v>
      </c>
      <c r="T679">
        <f>IF(S679 = "First-time",1,0)</f>
        <v>0</v>
      </c>
      <c r="U679">
        <f>IF(S679 = "Rising Star",1,0)</f>
        <v>1</v>
      </c>
      <c r="V679">
        <f>IF(S679 = "Established",1,0)</f>
        <v>0</v>
      </c>
      <c r="W679">
        <f>IF(S679 = "Elites",1,0)</f>
        <v>0</v>
      </c>
      <c r="X679" t="s">
        <v>325</v>
      </c>
      <c r="Y679" t="str">
        <f>IF(X679="","-",TRIM(LEFT(X679,FIND(",",X679&amp;",")-1)))</f>
        <v>Los Angeles</v>
      </c>
      <c r="Z679" t="s">
        <v>325</v>
      </c>
      <c r="AA679" t="s">
        <v>5</v>
      </c>
    </row>
    <row r="680" spans="1:27" ht="14.4" x14ac:dyDescent="0.3">
      <c r="A680">
        <v>678</v>
      </c>
      <c r="B680" t="s">
        <v>15821</v>
      </c>
      <c r="C680" t="s">
        <v>15822</v>
      </c>
      <c r="D680" t="s">
        <v>15823</v>
      </c>
      <c r="E680" t="s">
        <v>1471</v>
      </c>
      <c r="F680" s="5">
        <f>_xlfn.TEXTBEFORE(E680, " ") * 1000000</f>
        <v>2500000</v>
      </c>
      <c r="G680">
        <v>643.5607</v>
      </c>
      <c r="H680" t="s">
        <v>85</v>
      </c>
      <c r="I680">
        <v>1024</v>
      </c>
      <c r="J680">
        <f>IF(I680="",0,I680)</f>
        <v>1024</v>
      </c>
      <c r="K680">
        <v>36</v>
      </c>
      <c r="L680">
        <f>I680-K680</f>
        <v>988</v>
      </c>
      <c r="M680" t="str">
        <f>IF(I680&lt;100,"small",IF(I680&lt;500,"medium","large"))</f>
        <v>large</v>
      </c>
      <c r="N680">
        <f>IF(M680="small",1,0)</f>
        <v>0</v>
      </c>
      <c r="O680">
        <f>IF(N680="medium",1,0)</f>
        <v>0</v>
      </c>
      <c r="P680">
        <f>IF(O680="large",1,0)</f>
        <v>0</v>
      </c>
      <c r="Q680">
        <v>2014</v>
      </c>
      <c r="R680">
        <v>1</v>
      </c>
      <c r="S680" t="str">
        <f>IF(R680=1, "First-time", IF(R680&lt;=3, "Rising Star", IF(R680&lt;10, "Established", "Elites")))</f>
        <v>First-time</v>
      </c>
      <c r="T680">
        <f>IF(S680 = "First-time",1,0)</f>
        <v>1</v>
      </c>
      <c r="U680">
        <f>IF(S680 = "Rising Star",1,0)</f>
        <v>0</v>
      </c>
      <c r="V680">
        <f>IF(S680 = "Established",1,0)</f>
        <v>0</v>
      </c>
      <c r="W680">
        <f>IF(S680 = "Elites",1,0)</f>
        <v>0</v>
      </c>
      <c r="X680" t="s">
        <v>409</v>
      </c>
      <c r="Y680" t="str">
        <f>IF(X680="","-",TRIM(LEFT(X680,FIND(",",X680&amp;",")-1)))</f>
        <v>Salt Lake City</v>
      </c>
      <c r="Z680" t="s">
        <v>3063</v>
      </c>
      <c r="AA680" t="s">
        <v>46</v>
      </c>
    </row>
    <row r="681" spans="1:27" ht="14.4" x14ac:dyDescent="0.3">
      <c r="A681">
        <v>679</v>
      </c>
      <c r="B681" t="s">
        <v>12944</v>
      </c>
      <c r="C681" t="s">
        <v>12945</v>
      </c>
      <c r="D681" t="s">
        <v>12946</v>
      </c>
      <c r="E681" t="s">
        <v>226</v>
      </c>
      <c r="F681" s="5">
        <f>_xlfn.TEXTBEFORE(E681, " ") * 1000000</f>
        <v>14900000</v>
      </c>
      <c r="G681">
        <v>642.69000000000005</v>
      </c>
      <c r="H681" t="s">
        <v>1750</v>
      </c>
      <c r="I681">
        <v>61</v>
      </c>
      <c r="J681">
        <f>IF(I681="",0,I681)</f>
        <v>61</v>
      </c>
      <c r="K681">
        <v>14</v>
      </c>
      <c r="L681">
        <f>I681-K681</f>
        <v>47</v>
      </c>
      <c r="M681" t="str">
        <f>IF(I681&lt;100,"small",IF(I681&lt;500,"medium","large"))</f>
        <v>small</v>
      </c>
      <c r="N681">
        <f>IF(M681="small",1,0)</f>
        <v>1</v>
      </c>
      <c r="O681">
        <f>IF(N681="medium",1,0)</f>
        <v>0</v>
      </c>
      <c r="P681">
        <f>IF(O681="large",1,0)</f>
        <v>0</v>
      </c>
      <c r="Q681">
        <v>2012</v>
      </c>
      <c r="R681">
        <v>2</v>
      </c>
      <c r="S681" t="str">
        <f>IF(R681=1, "First-time", IF(R681&lt;=3, "Rising Star", IF(R681&lt;10, "Established", "Elites")))</f>
        <v>Rising Star</v>
      </c>
      <c r="T681">
        <f>IF(S681 = "First-time",1,0)</f>
        <v>0</v>
      </c>
      <c r="U681">
        <f>IF(S681 = "Rising Star",1,0)</f>
        <v>1</v>
      </c>
      <c r="V681">
        <f>IF(S681 = "Established",1,0)</f>
        <v>0</v>
      </c>
      <c r="W681">
        <f>IF(S681 = "Elites",1,0)</f>
        <v>0</v>
      </c>
      <c r="X681" t="s">
        <v>427</v>
      </c>
      <c r="Y681" t="str">
        <f>IF(X681="","-",TRIM(LEFT(X681,FIND(",",X681&amp;",")-1)))</f>
        <v>Washington</v>
      </c>
      <c r="Z681" t="s">
        <v>1789</v>
      </c>
      <c r="AA681" t="s">
        <v>47</v>
      </c>
    </row>
    <row r="682" spans="1:27" ht="14.4" x14ac:dyDescent="0.3">
      <c r="A682">
        <v>680</v>
      </c>
      <c r="B682" t="s">
        <v>13312</v>
      </c>
      <c r="C682" t="s">
        <v>13313</v>
      </c>
      <c r="D682" t="s">
        <v>13314</v>
      </c>
      <c r="E682" t="s">
        <v>5371</v>
      </c>
      <c r="F682" s="5">
        <f>_xlfn.TEXTBEFORE(E682, " ") * 1000000</f>
        <v>8900000</v>
      </c>
      <c r="G682">
        <v>642.60339999999997</v>
      </c>
      <c r="H682" t="s">
        <v>803</v>
      </c>
      <c r="I682">
        <v>31</v>
      </c>
      <c r="J682">
        <f>IF(I682="",0,I682)</f>
        <v>31</v>
      </c>
      <c r="K682">
        <v>5</v>
      </c>
      <c r="L682">
        <f>I682-K682</f>
        <v>26</v>
      </c>
      <c r="M682" t="str">
        <f>IF(I682&lt;100,"small",IF(I682&lt;500,"medium","large"))</f>
        <v>small</v>
      </c>
      <c r="N682">
        <f>IF(M682="small",1,0)</f>
        <v>1</v>
      </c>
      <c r="O682">
        <f>IF(N682="medium",1,0)</f>
        <v>0</v>
      </c>
      <c r="P682">
        <f>IF(O682="large",1,0)</f>
        <v>0</v>
      </c>
      <c r="Q682">
        <v>2012</v>
      </c>
      <c r="R682">
        <v>2</v>
      </c>
      <c r="S682" t="str">
        <f>IF(R682=1, "First-time", IF(R682&lt;=3, "Rising Star", IF(R682&lt;10, "Established", "Elites")))</f>
        <v>Rising Star</v>
      </c>
      <c r="T682">
        <f>IF(S682 = "First-time",1,0)</f>
        <v>0</v>
      </c>
      <c r="U682">
        <f>IF(S682 = "Rising Star",1,0)</f>
        <v>1</v>
      </c>
      <c r="V682">
        <f>IF(S682 = "Established",1,0)</f>
        <v>0</v>
      </c>
      <c r="W682">
        <f>IF(S682 = "Elites",1,0)</f>
        <v>0</v>
      </c>
      <c r="X682" t="s">
        <v>86</v>
      </c>
      <c r="Y682" t="str">
        <f>IF(X682="","-",TRIM(LEFT(X682,FIND(",",X682&amp;",")-1)))</f>
        <v>New York City</v>
      </c>
      <c r="Z682" t="s">
        <v>543</v>
      </c>
      <c r="AA682" t="s">
        <v>35</v>
      </c>
    </row>
    <row r="683" spans="1:27" ht="14.4" x14ac:dyDescent="0.3">
      <c r="A683">
        <v>681</v>
      </c>
      <c r="B683" t="s">
        <v>14415</v>
      </c>
      <c r="C683" t="s">
        <v>14416</v>
      </c>
      <c r="D683" t="s">
        <v>14417</v>
      </c>
      <c r="E683" t="s">
        <v>529</v>
      </c>
      <c r="F683" s="5">
        <f>_xlfn.TEXTBEFORE(E683, " ") * 1000000</f>
        <v>4200000</v>
      </c>
      <c r="G683">
        <v>641.67600000000004</v>
      </c>
      <c r="H683" t="s">
        <v>174</v>
      </c>
      <c r="I683">
        <v>60</v>
      </c>
      <c r="J683">
        <f>IF(I683="",0,I683)</f>
        <v>60</v>
      </c>
      <c r="K683">
        <v>9</v>
      </c>
      <c r="L683">
        <f>I683-K683</f>
        <v>51</v>
      </c>
      <c r="M683" t="str">
        <f>IF(I683&lt;100,"small",IF(I683&lt;500,"medium","large"))</f>
        <v>small</v>
      </c>
      <c r="N683">
        <f>IF(M683="small",1,0)</f>
        <v>1</v>
      </c>
      <c r="O683">
        <f>IF(N683="medium",1,0)</f>
        <v>0</v>
      </c>
      <c r="P683">
        <f>IF(O683="large",1,0)</f>
        <v>0</v>
      </c>
      <c r="Q683">
        <v>2013</v>
      </c>
      <c r="R683">
        <v>2</v>
      </c>
      <c r="S683" t="str">
        <f>IF(R683=1, "First-time", IF(R683&lt;=3, "Rising Star", IF(R683&lt;10, "Established", "Elites")))</f>
        <v>Rising Star</v>
      </c>
      <c r="T683">
        <f>IF(S683 = "First-time",1,0)</f>
        <v>0</v>
      </c>
      <c r="U683">
        <f>IF(S683 = "Rising Star",1,0)</f>
        <v>1</v>
      </c>
      <c r="V683">
        <f>IF(S683 = "Established",1,0)</f>
        <v>0</v>
      </c>
      <c r="W683">
        <f>IF(S683 = "Elites",1,0)</f>
        <v>0</v>
      </c>
      <c r="X683" t="s">
        <v>3805</v>
      </c>
      <c r="Y683" t="str">
        <f>IF(X683="","-",TRIM(LEFT(X683,FIND(",",X683&amp;",")-1)))</f>
        <v>Provo-Orem</v>
      </c>
      <c r="Z683" t="s">
        <v>14418</v>
      </c>
      <c r="AA683" t="s">
        <v>46</v>
      </c>
    </row>
    <row r="684" spans="1:27" ht="14.4" x14ac:dyDescent="0.3">
      <c r="A684">
        <v>682</v>
      </c>
      <c r="B684" t="s">
        <v>17214</v>
      </c>
      <c r="C684" t="s">
        <v>17215</v>
      </c>
      <c r="D684" t="s">
        <v>17216</v>
      </c>
      <c r="E684" t="s">
        <v>1648</v>
      </c>
      <c r="F684" s="5">
        <f>_xlfn.TEXTBEFORE(E684, " ") * 1000000</f>
        <v>17300000</v>
      </c>
      <c r="G684">
        <v>640.46929999999998</v>
      </c>
      <c r="H684" t="s">
        <v>160</v>
      </c>
      <c r="I684">
        <v>18</v>
      </c>
      <c r="J684">
        <f>IF(I684="",0,I684)</f>
        <v>18</v>
      </c>
      <c r="K684">
        <v>6</v>
      </c>
      <c r="L684">
        <f>I684-K684</f>
        <v>12</v>
      </c>
      <c r="M684" t="str">
        <f>IF(I684&lt;100,"small",IF(I684&lt;500,"medium","large"))</f>
        <v>small</v>
      </c>
      <c r="N684">
        <f>IF(M684="small",1,0)</f>
        <v>1</v>
      </c>
      <c r="O684">
        <f>IF(N684="medium",1,0)</f>
        <v>0</v>
      </c>
      <c r="P684">
        <f>IF(O684="large",1,0)</f>
        <v>0</v>
      </c>
      <c r="Q684">
        <v>2015</v>
      </c>
      <c r="R684">
        <v>1</v>
      </c>
      <c r="S684" t="str">
        <f>IF(R684=1, "First-time", IF(R684&lt;=3, "Rising Star", IF(R684&lt;10, "Established", "Elites")))</f>
        <v>First-time</v>
      </c>
      <c r="T684">
        <f>IF(S684 = "First-time",1,0)</f>
        <v>1</v>
      </c>
      <c r="U684">
        <f>IF(S684 = "Rising Star",1,0)</f>
        <v>0</v>
      </c>
      <c r="V684">
        <f>IF(S684 = "Established",1,0)</f>
        <v>0</v>
      </c>
      <c r="W684">
        <f>IF(S684 = "Elites",1,0)</f>
        <v>0</v>
      </c>
      <c r="X684" t="s">
        <v>260</v>
      </c>
      <c r="Y684" t="str">
        <f>IF(X684="","-",TRIM(LEFT(X684,FIND(",",X684&amp;",")-1)))</f>
        <v>Seattle</v>
      </c>
      <c r="Z684" t="s">
        <v>7338</v>
      </c>
      <c r="AA684" t="s">
        <v>49</v>
      </c>
    </row>
    <row r="685" spans="1:27" ht="14.4" x14ac:dyDescent="0.3">
      <c r="A685">
        <v>683</v>
      </c>
      <c r="B685" t="s">
        <v>14038</v>
      </c>
      <c r="C685" t="s">
        <v>14039</v>
      </c>
      <c r="D685" t="s">
        <v>14040</v>
      </c>
      <c r="E685" t="s">
        <v>4971</v>
      </c>
      <c r="F685" s="5">
        <f>_xlfn.TEXTBEFORE(E685, " ") * 1000000</f>
        <v>49400000</v>
      </c>
      <c r="G685">
        <v>640.11</v>
      </c>
      <c r="H685" t="s">
        <v>129</v>
      </c>
      <c r="I685">
        <v>161</v>
      </c>
      <c r="J685">
        <f>IF(I685="",0,I685)</f>
        <v>161</v>
      </c>
      <c r="K685">
        <v>72</v>
      </c>
      <c r="L685">
        <f>I685-K685</f>
        <v>89</v>
      </c>
      <c r="M685" t="str">
        <f>IF(I685&lt;100,"small",IF(I685&lt;500,"medium","large"))</f>
        <v>medium</v>
      </c>
      <c r="N685">
        <f>IF(M685="small",1,0)</f>
        <v>0</v>
      </c>
      <c r="O685">
        <f>IF(N685="medium",1,0)</f>
        <v>0</v>
      </c>
      <c r="P685">
        <f>IF(O685="large",1,0)</f>
        <v>0</v>
      </c>
      <c r="Q685">
        <v>2012</v>
      </c>
      <c r="R685">
        <v>1</v>
      </c>
      <c r="S685" t="str">
        <f>IF(R685=1, "First-time", IF(R685&lt;=3, "Rising Star", IF(R685&lt;10, "Established", "Elites")))</f>
        <v>First-time</v>
      </c>
      <c r="T685">
        <f>IF(S685 = "First-time",1,0)</f>
        <v>1</v>
      </c>
      <c r="U685">
        <f>IF(S685 = "Rising Star",1,0)</f>
        <v>0</v>
      </c>
      <c r="V685">
        <f>IF(S685 = "Established",1,0)</f>
        <v>0</v>
      </c>
      <c r="W685">
        <f>IF(S685 = "Elites",1,0)</f>
        <v>0</v>
      </c>
      <c r="X685" t="s">
        <v>1396</v>
      </c>
      <c r="Y685" t="str">
        <f>IF(X685="","-",TRIM(LEFT(X685,FIND(",",X685&amp;",")-1)))</f>
        <v>San Francisco</v>
      </c>
      <c r="Z685" t="s">
        <v>1396</v>
      </c>
      <c r="AA685" t="s">
        <v>5</v>
      </c>
    </row>
    <row r="686" spans="1:27" ht="14.4" x14ac:dyDescent="0.3">
      <c r="A686">
        <v>684</v>
      </c>
      <c r="B686" t="s">
        <v>3726</v>
      </c>
      <c r="C686" t="s">
        <v>3727</v>
      </c>
      <c r="D686" t="s">
        <v>3728</v>
      </c>
      <c r="E686" t="s">
        <v>2092</v>
      </c>
      <c r="F686" s="5">
        <f>_xlfn.TEXTBEFORE(E686, " ") * 1000000</f>
        <v>5600000</v>
      </c>
      <c r="G686">
        <v>640.00109999999995</v>
      </c>
      <c r="H686" t="s">
        <v>174</v>
      </c>
      <c r="I686">
        <v>9</v>
      </c>
      <c r="J686">
        <f>IF(I686="",0,I686)</f>
        <v>9</v>
      </c>
      <c r="K686">
        <v>4</v>
      </c>
      <c r="L686">
        <f>I686-K686</f>
        <v>5</v>
      </c>
      <c r="M686" t="str">
        <f>IF(I686&lt;100,"small",IF(I686&lt;500,"medium","large"))</f>
        <v>small</v>
      </c>
      <c r="N686">
        <f>IF(M686="small",1,0)</f>
        <v>1</v>
      </c>
      <c r="O686">
        <f>IF(N686="medium",1,0)</f>
        <v>0</v>
      </c>
      <c r="P686">
        <f>IF(O686="large",1,0)</f>
        <v>0</v>
      </c>
      <c r="Q686">
        <v>2000</v>
      </c>
      <c r="R686">
        <v>1</v>
      </c>
      <c r="S686" t="str">
        <f>IF(R686=1, "First-time", IF(R686&lt;=3, "Rising Star", IF(R686&lt;10, "Established", "Elites")))</f>
        <v>First-time</v>
      </c>
      <c r="T686">
        <f>IF(S686 = "First-time",1,0)</f>
        <v>1</v>
      </c>
      <c r="U686">
        <f>IF(S686 = "Rising Star",1,0)</f>
        <v>0</v>
      </c>
      <c r="V686">
        <f>IF(S686 = "Established",1,0)</f>
        <v>0</v>
      </c>
      <c r="W686">
        <f>IF(S686 = "Elites",1,0)</f>
        <v>0</v>
      </c>
      <c r="X686" t="s">
        <v>272</v>
      </c>
      <c r="Y686" t="str">
        <f>IF(X686="","-",TRIM(LEFT(X686,FIND(",",X686&amp;",")-1)))</f>
        <v>Phoenix</v>
      </c>
      <c r="Z686" t="s">
        <v>272</v>
      </c>
      <c r="AA686" t="s">
        <v>4</v>
      </c>
    </row>
    <row r="687" spans="1:27" ht="14.4" x14ac:dyDescent="0.3">
      <c r="A687">
        <v>685</v>
      </c>
      <c r="B687" t="s">
        <v>14814</v>
      </c>
      <c r="C687" t="s">
        <v>14815</v>
      </c>
      <c r="D687" t="s">
        <v>14816</v>
      </c>
      <c r="E687" t="s">
        <v>547</v>
      </c>
      <c r="F687" s="5">
        <f>_xlfn.TEXTBEFORE(E687, " ") * 1000000</f>
        <v>14200000</v>
      </c>
      <c r="G687">
        <v>635.92420000000004</v>
      </c>
      <c r="H687" t="s">
        <v>1406</v>
      </c>
      <c r="I687">
        <v>49</v>
      </c>
      <c r="J687">
        <f>IF(I687="",0,I687)</f>
        <v>49</v>
      </c>
      <c r="K687">
        <v>9</v>
      </c>
      <c r="L687">
        <f>I687-K687</f>
        <v>40</v>
      </c>
      <c r="M687" t="str">
        <f>IF(I687&lt;100,"small",IF(I687&lt;500,"medium","large"))</f>
        <v>small</v>
      </c>
      <c r="N687">
        <f>IF(M687="small",1,0)</f>
        <v>1</v>
      </c>
      <c r="O687">
        <f>IF(N687="medium",1,0)</f>
        <v>0</v>
      </c>
      <c r="P687">
        <f>IF(O687="large",1,0)</f>
        <v>0</v>
      </c>
      <c r="Q687">
        <v>2013</v>
      </c>
      <c r="R687">
        <v>3</v>
      </c>
      <c r="S687" t="str">
        <f>IF(R687=1, "First-time", IF(R687&lt;=3, "Rising Star", IF(R687&lt;10, "Established", "Elites")))</f>
        <v>Rising Star</v>
      </c>
      <c r="T687">
        <f>IF(S687 = "First-time",1,0)</f>
        <v>0</v>
      </c>
      <c r="U687">
        <f>IF(S687 = "Rising Star",1,0)</f>
        <v>1</v>
      </c>
      <c r="V687">
        <f>IF(S687 = "Established",1,0)</f>
        <v>0</v>
      </c>
      <c r="W687">
        <f>IF(S687 = "Elites",1,0)</f>
        <v>0</v>
      </c>
      <c r="X687" t="s">
        <v>86</v>
      </c>
      <c r="Y687" t="str">
        <f>IF(X687="","-",TRIM(LEFT(X687,FIND(",",X687&amp;",")-1)))</f>
        <v>New York City</v>
      </c>
      <c r="Z687" t="s">
        <v>3506</v>
      </c>
      <c r="AA687" t="s">
        <v>32</v>
      </c>
    </row>
    <row r="688" spans="1:27" ht="14.4" x14ac:dyDescent="0.3">
      <c r="A688">
        <v>686</v>
      </c>
      <c r="B688" t="s">
        <v>13635</v>
      </c>
      <c r="C688" t="s">
        <v>13636</v>
      </c>
      <c r="D688" t="s">
        <v>13637</v>
      </c>
      <c r="E688" t="s">
        <v>3410</v>
      </c>
      <c r="F688" s="5">
        <f>_xlfn.TEXTBEFORE(E688, " ") * 1000000</f>
        <v>8300000.0000000009</v>
      </c>
      <c r="G688">
        <v>634.92729999999995</v>
      </c>
      <c r="H688" t="s">
        <v>85</v>
      </c>
      <c r="I688">
        <v>29</v>
      </c>
      <c r="J688">
        <f>IF(I688="",0,I688)</f>
        <v>29</v>
      </c>
      <c r="K688">
        <v>5</v>
      </c>
      <c r="L688">
        <f>I688-K688</f>
        <v>24</v>
      </c>
      <c r="M688" t="str">
        <f>IF(I688&lt;100,"small",IF(I688&lt;500,"medium","large"))</f>
        <v>small</v>
      </c>
      <c r="N688">
        <f>IF(M688="small",1,0)</f>
        <v>1</v>
      </c>
      <c r="O688">
        <f>IF(N688="medium",1,0)</f>
        <v>0</v>
      </c>
      <c r="P688">
        <f>IF(O688="large",1,0)</f>
        <v>0</v>
      </c>
      <c r="Q688">
        <v>2012</v>
      </c>
      <c r="R688">
        <v>2</v>
      </c>
      <c r="S688" t="str">
        <f>IF(R688=1, "First-time", IF(R688&lt;=3, "Rising Star", IF(R688&lt;10, "Established", "Elites")))</f>
        <v>Rising Star</v>
      </c>
      <c r="T688">
        <f>IF(S688 = "First-time",1,0)</f>
        <v>0</v>
      </c>
      <c r="U688">
        <f>IF(S688 = "Rising Star",1,0)</f>
        <v>1</v>
      </c>
      <c r="V688">
        <f>IF(S688 = "Established",1,0)</f>
        <v>0</v>
      </c>
      <c r="W688">
        <f>IF(S688 = "Elites",1,0)</f>
        <v>0</v>
      </c>
      <c r="X688" t="s">
        <v>2903</v>
      </c>
      <c r="Y688" t="str">
        <f>IF(X688="","-",TRIM(LEFT(X688,FIND(",",X688&amp;",")-1)))</f>
        <v>Baton Rouge</v>
      </c>
      <c r="Z688" t="s">
        <v>2904</v>
      </c>
      <c r="AA688" t="s">
        <v>19</v>
      </c>
    </row>
    <row r="689" spans="1:27" ht="14.4" x14ac:dyDescent="0.3">
      <c r="A689">
        <v>687</v>
      </c>
      <c r="B689" t="s">
        <v>17288</v>
      </c>
      <c r="C689" t="s">
        <v>17289</v>
      </c>
      <c r="D689" t="s">
        <v>17290</v>
      </c>
      <c r="E689" t="s">
        <v>870</v>
      </c>
      <c r="F689" s="5">
        <f>_xlfn.TEXTBEFORE(E689, " ") * 1000000</f>
        <v>3000000</v>
      </c>
      <c r="G689">
        <v>634.19449999999995</v>
      </c>
      <c r="H689" t="s">
        <v>111</v>
      </c>
      <c r="I689">
        <v>31</v>
      </c>
      <c r="J689">
        <f>IF(I689="",0,I689)</f>
        <v>31</v>
      </c>
      <c r="K689">
        <v>7</v>
      </c>
      <c r="L689">
        <f>I689-K689</f>
        <v>24</v>
      </c>
      <c r="M689" t="str">
        <f>IF(I689&lt;100,"small",IF(I689&lt;500,"medium","large"))</f>
        <v>small</v>
      </c>
      <c r="N689">
        <f>IF(M689="small",1,0)</f>
        <v>1</v>
      </c>
      <c r="O689">
        <f>IF(N689="medium",1,0)</f>
        <v>0</v>
      </c>
      <c r="P689">
        <f>IF(O689="large",1,0)</f>
        <v>0</v>
      </c>
      <c r="Q689">
        <v>2015</v>
      </c>
      <c r="R689">
        <v>1</v>
      </c>
      <c r="S689" t="str">
        <f>IF(R689=1, "First-time", IF(R689&lt;=3, "Rising Star", IF(R689&lt;10, "Established", "Elites")))</f>
        <v>First-time</v>
      </c>
      <c r="T689">
        <f>IF(S689 = "First-time",1,0)</f>
        <v>1</v>
      </c>
      <c r="U689">
        <f>IF(S689 = "Rising Star",1,0)</f>
        <v>0</v>
      </c>
      <c r="V689">
        <f>IF(S689 = "Established",1,0)</f>
        <v>0</v>
      </c>
      <c r="W689">
        <f>IF(S689 = "Elites",1,0)</f>
        <v>0</v>
      </c>
      <c r="X689" t="s">
        <v>232</v>
      </c>
      <c r="Y689" t="str">
        <f>IF(X689="","-",TRIM(LEFT(X689,FIND(",",X689&amp;",")-1)))</f>
        <v>Houston</v>
      </c>
      <c r="Z689" t="s">
        <v>232</v>
      </c>
      <c r="AA689" t="s">
        <v>45</v>
      </c>
    </row>
    <row r="690" spans="1:27" ht="14.4" x14ac:dyDescent="0.3">
      <c r="A690">
        <v>688</v>
      </c>
      <c r="B690" t="s">
        <v>7998</v>
      </c>
      <c r="C690" t="s">
        <v>7999</v>
      </c>
      <c r="D690" t="s">
        <v>8000</v>
      </c>
      <c r="E690" t="s">
        <v>1064</v>
      </c>
      <c r="F690" s="5">
        <f>_xlfn.TEXTBEFORE(E690, " ") * 1000000</f>
        <v>13700000</v>
      </c>
      <c r="G690">
        <v>633.9547</v>
      </c>
      <c r="H690" t="s">
        <v>331</v>
      </c>
      <c r="I690">
        <v>96</v>
      </c>
      <c r="J690">
        <f>IF(I690="",0,I690)</f>
        <v>96</v>
      </c>
      <c r="K690">
        <v>22</v>
      </c>
      <c r="L690">
        <f>I690-K690</f>
        <v>74</v>
      </c>
      <c r="M690" t="str">
        <f>IF(I690&lt;100,"small",IF(I690&lt;500,"medium","large"))</f>
        <v>small</v>
      </c>
      <c r="N690">
        <f>IF(M690="small",1,0)</f>
        <v>1</v>
      </c>
      <c r="O690">
        <f>IF(N690="medium",1,0)</f>
        <v>0</v>
      </c>
      <c r="P690">
        <f>IF(O690="large",1,0)</f>
        <v>0</v>
      </c>
      <c r="Q690">
        <v>2007</v>
      </c>
      <c r="R690">
        <v>1</v>
      </c>
      <c r="S690" t="str">
        <f>IF(R690=1, "First-time", IF(R690&lt;=3, "Rising Star", IF(R690&lt;10, "Established", "Elites")))</f>
        <v>First-time</v>
      </c>
      <c r="T690">
        <f>IF(S690 = "First-time",1,0)</f>
        <v>1</v>
      </c>
      <c r="U690">
        <f>IF(S690 = "Rising Star",1,0)</f>
        <v>0</v>
      </c>
      <c r="V690">
        <f>IF(S690 = "Established",1,0)</f>
        <v>0</v>
      </c>
      <c r="W690">
        <f>IF(S690 = "Elites",1,0)</f>
        <v>0</v>
      </c>
      <c r="X690" t="s">
        <v>99</v>
      </c>
      <c r="Y690" t="str">
        <f>IF(X690="","-",TRIM(LEFT(X690,FIND(",",X690&amp;",")-1)))</f>
        <v>-</v>
      </c>
      <c r="Z690" t="s">
        <v>1812</v>
      </c>
      <c r="AA690" t="s">
        <v>6</v>
      </c>
    </row>
    <row r="691" spans="1:27" ht="14.4" x14ac:dyDescent="0.3">
      <c r="A691">
        <v>689</v>
      </c>
      <c r="B691" t="s">
        <v>3170</v>
      </c>
      <c r="C691" t="s">
        <v>3171</v>
      </c>
      <c r="D691" t="s">
        <v>3172</v>
      </c>
      <c r="E691" t="s">
        <v>914</v>
      </c>
      <c r="F691" s="5">
        <f>_xlfn.TEXTBEFORE(E691, " ") * 1000000</f>
        <v>12400000</v>
      </c>
      <c r="G691">
        <v>633.13930000000005</v>
      </c>
      <c r="H691" t="s">
        <v>85</v>
      </c>
      <c r="I691">
        <v>29</v>
      </c>
      <c r="J691">
        <f>IF(I691="",0,I691)</f>
        <v>29</v>
      </c>
      <c r="K691">
        <v>18</v>
      </c>
      <c r="L691">
        <f>I691-K691</f>
        <v>11</v>
      </c>
      <c r="M691" t="str">
        <f>IF(I691&lt;100,"small",IF(I691&lt;500,"medium","large"))</f>
        <v>small</v>
      </c>
      <c r="N691">
        <f>IF(M691="small",1,0)</f>
        <v>1</v>
      </c>
      <c r="O691">
        <f>IF(N691="medium",1,0)</f>
        <v>0</v>
      </c>
      <c r="P691">
        <f>IF(O691="large",1,0)</f>
        <v>0</v>
      </c>
      <c r="Q691">
        <v>1999</v>
      </c>
      <c r="R691">
        <v>2</v>
      </c>
      <c r="S691" t="str">
        <f>IF(R691=1, "First-time", IF(R691&lt;=3, "Rising Star", IF(R691&lt;10, "Established", "Elites")))</f>
        <v>Rising Star</v>
      </c>
      <c r="T691">
        <f>IF(S691 = "First-time",1,0)</f>
        <v>0</v>
      </c>
      <c r="U691">
        <f>IF(S691 = "Rising Star",1,0)</f>
        <v>1</v>
      </c>
      <c r="V691">
        <f>IF(S691 = "Established",1,0)</f>
        <v>0</v>
      </c>
      <c r="W691">
        <f>IF(S691 = "Elites",1,0)</f>
        <v>0</v>
      </c>
      <c r="X691" t="s">
        <v>99</v>
      </c>
      <c r="Y691" t="str">
        <f>IF(X691="","-",TRIM(LEFT(X691,FIND(",",X691&amp;",")-1)))</f>
        <v>-</v>
      </c>
      <c r="Z691" t="s">
        <v>388</v>
      </c>
      <c r="AA691" t="s">
        <v>30</v>
      </c>
    </row>
    <row r="692" spans="1:27" ht="14.4" x14ac:dyDescent="0.3">
      <c r="A692">
        <v>690</v>
      </c>
      <c r="B692" t="s">
        <v>13139</v>
      </c>
      <c r="C692" t="s">
        <v>13140</v>
      </c>
      <c r="D692" t="s">
        <v>13141</v>
      </c>
      <c r="E692" t="s">
        <v>1026</v>
      </c>
      <c r="F692" s="5">
        <f>_xlfn.TEXTBEFORE(E692, " ") * 1000000</f>
        <v>4900000</v>
      </c>
      <c r="G692">
        <v>631.90120000000002</v>
      </c>
      <c r="H692" t="s">
        <v>1238</v>
      </c>
      <c r="I692">
        <v>8</v>
      </c>
      <c r="J692">
        <f>IF(I692="",0,I692)</f>
        <v>8</v>
      </c>
      <c r="K692">
        <v>2</v>
      </c>
      <c r="L692">
        <f>I692-K692</f>
        <v>6</v>
      </c>
      <c r="M692" t="str">
        <f>IF(I692&lt;100,"small",IF(I692&lt;500,"medium","large"))</f>
        <v>small</v>
      </c>
      <c r="N692">
        <f>IF(M692="small",1,0)</f>
        <v>1</v>
      </c>
      <c r="O692">
        <f>IF(N692="medium",1,0)</f>
        <v>0</v>
      </c>
      <c r="P692">
        <f>IF(O692="large",1,0)</f>
        <v>0</v>
      </c>
      <c r="Q692">
        <v>2012</v>
      </c>
      <c r="R692">
        <v>2</v>
      </c>
      <c r="S692" t="str">
        <f>IF(R692=1, "First-time", IF(R692&lt;=3, "Rising Star", IF(R692&lt;10, "Established", "Elites")))</f>
        <v>Rising Star</v>
      </c>
      <c r="T692">
        <f>IF(S692 = "First-time",1,0)</f>
        <v>0</v>
      </c>
      <c r="U692">
        <f>IF(S692 = "Rising Star",1,0)</f>
        <v>1</v>
      </c>
      <c r="V692">
        <f>IF(S692 = "Established",1,0)</f>
        <v>0</v>
      </c>
      <c r="W692">
        <f>IF(S692 = "Elites",1,0)</f>
        <v>0</v>
      </c>
      <c r="X692" t="s">
        <v>348</v>
      </c>
      <c r="Y692" t="str">
        <f>IF(X692="","-",TRIM(LEFT(X692,FIND(",",X692&amp;",")-1)))</f>
        <v>Nashville</v>
      </c>
      <c r="Z692" t="s">
        <v>348</v>
      </c>
      <c r="AA692" t="s">
        <v>44</v>
      </c>
    </row>
    <row r="693" spans="1:27" ht="14.4" x14ac:dyDescent="0.3">
      <c r="A693">
        <v>691</v>
      </c>
      <c r="B693" t="s">
        <v>16042</v>
      </c>
      <c r="C693" t="s">
        <v>16043</v>
      </c>
      <c r="D693" t="s">
        <v>16044</v>
      </c>
      <c r="E693" t="s">
        <v>529</v>
      </c>
      <c r="F693" s="5">
        <f>_xlfn.TEXTBEFORE(E693, " ") * 1000000</f>
        <v>4200000</v>
      </c>
      <c r="G693">
        <v>630.81579999999997</v>
      </c>
      <c r="H693" t="s">
        <v>353</v>
      </c>
      <c r="I693">
        <v>47</v>
      </c>
      <c r="J693">
        <f>IF(I693="",0,I693)</f>
        <v>47</v>
      </c>
      <c r="K693">
        <v>12</v>
      </c>
      <c r="L693">
        <f>I693-K693</f>
        <v>35</v>
      </c>
      <c r="M693" t="str">
        <f>IF(I693&lt;100,"small",IF(I693&lt;500,"medium","large"))</f>
        <v>small</v>
      </c>
      <c r="N693">
        <f>IF(M693="small",1,0)</f>
        <v>1</v>
      </c>
      <c r="O693">
        <f>IF(N693="medium",1,0)</f>
        <v>0</v>
      </c>
      <c r="P693">
        <f>IF(O693="large",1,0)</f>
        <v>0</v>
      </c>
      <c r="Q693">
        <v>2014</v>
      </c>
      <c r="R693">
        <v>1</v>
      </c>
      <c r="S693" t="str">
        <f>IF(R693=1, "First-time", IF(R693&lt;=3, "Rising Star", IF(R693&lt;10, "Established", "Elites")))</f>
        <v>First-time</v>
      </c>
      <c r="T693">
        <f>IF(S693 = "First-time",1,0)</f>
        <v>1</v>
      </c>
      <c r="U693">
        <f>IF(S693 = "Rising Star",1,0)</f>
        <v>0</v>
      </c>
      <c r="V693">
        <f>IF(S693 = "Established",1,0)</f>
        <v>0</v>
      </c>
      <c r="W693">
        <f>IF(S693 = "Elites",1,0)</f>
        <v>0</v>
      </c>
      <c r="X693" t="s">
        <v>191</v>
      </c>
      <c r="Y693" t="str">
        <f>IF(X693="","-",TRIM(LEFT(X693,FIND(",",X693&amp;",")-1)))</f>
        <v>Philadelphia</v>
      </c>
      <c r="Z693" t="s">
        <v>191</v>
      </c>
      <c r="AA693" t="s">
        <v>39</v>
      </c>
    </row>
    <row r="694" spans="1:27" ht="14.4" x14ac:dyDescent="0.3">
      <c r="A694">
        <v>692</v>
      </c>
      <c r="B694" t="s">
        <v>16982</v>
      </c>
      <c r="C694" t="s">
        <v>16983</v>
      </c>
      <c r="D694" t="s">
        <v>16984</v>
      </c>
      <c r="E694" t="s">
        <v>552</v>
      </c>
      <c r="F694" s="5">
        <f>_xlfn.TEXTBEFORE(E694, " ") * 1000000</f>
        <v>6600000</v>
      </c>
      <c r="G694">
        <v>630.42169999999999</v>
      </c>
      <c r="H694" t="s">
        <v>111</v>
      </c>
      <c r="I694">
        <v>45</v>
      </c>
      <c r="J694">
        <f>IF(I694="",0,I694)</f>
        <v>45</v>
      </c>
      <c r="K694">
        <v>13</v>
      </c>
      <c r="L694">
        <f>I694-K694</f>
        <v>32</v>
      </c>
      <c r="M694" t="str">
        <f>IF(I694&lt;100,"small",IF(I694&lt;500,"medium","large"))</f>
        <v>small</v>
      </c>
      <c r="N694">
        <f>IF(M694="small",1,0)</f>
        <v>1</v>
      </c>
      <c r="O694">
        <f>IF(N694="medium",1,0)</f>
        <v>0</v>
      </c>
      <c r="P694">
        <f>IF(O694="large",1,0)</f>
        <v>0</v>
      </c>
      <c r="Q694">
        <v>2014</v>
      </c>
      <c r="R694">
        <v>1</v>
      </c>
      <c r="S694" t="str">
        <f>IF(R694=1, "First-time", IF(R694&lt;=3, "Rising Star", IF(R694&lt;10, "Established", "Elites")))</f>
        <v>First-time</v>
      </c>
      <c r="T694">
        <f>IF(S694 = "First-time",1,0)</f>
        <v>1</v>
      </c>
      <c r="U694">
        <f>IF(S694 = "Rising Star",1,0)</f>
        <v>0</v>
      </c>
      <c r="V694">
        <f>IF(S694 = "Established",1,0)</f>
        <v>0</v>
      </c>
      <c r="W694">
        <f>IF(S694 = "Elites",1,0)</f>
        <v>0</v>
      </c>
      <c r="X694" t="s">
        <v>1396</v>
      </c>
      <c r="Y694" t="str">
        <f>IF(X694="","-",TRIM(LEFT(X694,FIND(",",X694&amp;",")-1)))</f>
        <v>San Francisco</v>
      </c>
      <c r="Z694" t="s">
        <v>3342</v>
      </c>
      <c r="AA694" t="s">
        <v>5</v>
      </c>
    </row>
    <row r="695" spans="1:27" ht="14.4" x14ac:dyDescent="0.3">
      <c r="A695">
        <v>693</v>
      </c>
      <c r="B695" t="s">
        <v>16371</v>
      </c>
      <c r="C695" t="s">
        <v>16372</v>
      </c>
      <c r="D695" t="s">
        <v>16373</v>
      </c>
      <c r="E695" t="s">
        <v>732</v>
      </c>
      <c r="F695" s="5">
        <f>_xlfn.TEXTBEFORE(E695, " ") * 1000000</f>
        <v>9200000</v>
      </c>
      <c r="G695">
        <v>627.05859999999996</v>
      </c>
      <c r="H695" t="s">
        <v>761</v>
      </c>
      <c r="I695">
        <v>27</v>
      </c>
      <c r="J695">
        <f>IF(I695="",0,I695)</f>
        <v>27</v>
      </c>
      <c r="K695">
        <v>4</v>
      </c>
      <c r="L695">
        <f>I695-K695</f>
        <v>23</v>
      </c>
      <c r="M695" t="str">
        <f>IF(I695&lt;100,"small",IF(I695&lt;500,"medium","large"))</f>
        <v>small</v>
      </c>
      <c r="N695">
        <f>IF(M695="small",1,0)</f>
        <v>1</v>
      </c>
      <c r="O695">
        <f>IF(N695="medium",1,0)</f>
        <v>0</v>
      </c>
      <c r="P695">
        <f>IF(O695="large",1,0)</f>
        <v>0</v>
      </c>
      <c r="Q695">
        <v>2014</v>
      </c>
      <c r="R695">
        <v>2</v>
      </c>
      <c r="S695" t="str">
        <f>IF(R695=1, "First-time", IF(R695&lt;=3, "Rising Star", IF(R695&lt;10, "Established", "Elites")))</f>
        <v>Rising Star</v>
      </c>
      <c r="T695">
        <f>IF(S695 = "First-time",1,0)</f>
        <v>0</v>
      </c>
      <c r="U695">
        <f>IF(S695 = "Rising Star",1,0)</f>
        <v>1</v>
      </c>
      <c r="V695">
        <f>IF(S695 = "Established",1,0)</f>
        <v>0</v>
      </c>
      <c r="W695">
        <f>IF(S695 = "Elites",1,0)</f>
        <v>0</v>
      </c>
      <c r="X695" t="s">
        <v>354</v>
      </c>
      <c r="Y695" t="str">
        <f>IF(X695="","-",TRIM(LEFT(X695,FIND(",",X695&amp;",")-1)))</f>
        <v>Minneapolis</v>
      </c>
      <c r="Z695" t="s">
        <v>354</v>
      </c>
      <c r="AA695" t="s">
        <v>24</v>
      </c>
    </row>
    <row r="696" spans="1:27" ht="14.4" x14ac:dyDescent="0.3">
      <c r="A696">
        <v>694</v>
      </c>
      <c r="B696" t="s">
        <v>16627</v>
      </c>
      <c r="C696" t="s">
        <v>16628</v>
      </c>
      <c r="D696" t="s">
        <v>16629</v>
      </c>
      <c r="E696" t="s">
        <v>2889</v>
      </c>
      <c r="F696" s="5">
        <f>_xlfn.TEXTBEFORE(E696, " ") * 1000000</f>
        <v>7700000</v>
      </c>
      <c r="G696">
        <v>626.10640000000001</v>
      </c>
      <c r="H696" t="s">
        <v>85</v>
      </c>
      <c r="I696">
        <v>55</v>
      </c>
      <c r="J696">
        <f>IF(I696="",0,I696)</f>
        <v>55</v>
      </c>
      <c r="K696">
        <v>10</v>
      </c>
      <c r="L696">
        <f>I696-K696</f>
        <v>45</v>
      </c>
      <c r="M696" t="str">
        <f>IF(I696&lt;100,"small",IF(I696&lt;500,"medium","large"))</f>
        <v>small</v>
      </c>
      <c r="N696">
        <f>IF(M696="small",1,0)</f>
        <v>1</v>
      </c>
      <c r="O696">
        <f>IF(N696="medium",1,0)</f>
        <v>0</v>
      </c>
      <c r="P696">
        <f>IF(O696="large",1,0)</f>
        <v>0</v>
      </c>
      <c r="Q696">
        <v>2014</v>
      </c>
      <c r="R696">
        <v>1</v>
      </c>
      <c r="S696" t="str">
        <f>IF(R696=1, "First-time", IF(R696&lt;=3, "Rising Star", IF(R696&lt;10, "Established", "Elites")))</f>
        <v>First-time</v>
      </c>
      <c r="T696">
        <f>IF(S696 = "First-time",1,0)</f>
        <v>1</v>
      </c>
      <c r="U696">
        <f>IF(S696 = "Rising Star",1,0)</f>
        <v>0</v>
      </c>
      <c r="V696">
        <f>IF(S696 = "Established",1,0)</f>
        <v>0</v>
      </c>
      <c r="W696">
        <f>IF(S696 = "Elites",1,0)</f>
        <v>0</v>
      </c>
      <c r="X696" t="s">
        <v>242</v>
      </c>
      <c r="Y696" t="str">
        <f>IF(X696="","-",TRIM(LEFT(X696,FIND(",",X696&amp;",")-1)))</f>
        <v>Atlanta</v>
      </c>
      <c r="Z696" t="s">
        <v>243</v>
      </c>
      <c r="AA696" t="s">
        <v>11</v>
      </c>
    </row>
    <row r="697" spans="1:27" ht="14.4" x14ac:dyDescent="0.3">
      <c r="A697">
        <v>695</v>
      </c>
      <c r="B697" t="s">
        <v>17549</v>
      </c>
      <c r="C697" t="s">
        <v>17550</v>
      </c>
      <c r="D697" t="s">
        <v>17551</v>
      </c>
      <c r="E697" t="s">
        <v>736</v>
      </c>
      <c r="F697" s="5">
        <f>_xlfn.TEXTBEFORE(E697, " ") * 1000000</f>
        <v>4800000</v>
      </c>
      <c r="G697">
        <v>625.85059999999999</v>
      </c>
      <c r="H697" t="s">
        <v>331</v>
      </c>
      <c r="I697">
        <v>10</v>
      </c>
      <c r="J697">
        <f>IF(I697="",0,I697)</f>
        <v>10</v>
      </c>
      <c r="K697">
        <v>2</v>
      </c>
      <c r="L697">
        <f>I697-K697</f>
        <v>8</v>
      </c>
      <c r="M697" t="str">
        <f>IF(I697&lt;100,"small",IF(I697&lt;500,"medium","large"))</f>
        <v>small</v>
      </c>
      <c r="N697">
        <f>IF(M697="small",1,0)</f>
        <v>1</v>
      </c>
      <c r="O697">
        <f>IF(N697="medium",1,0)</f>
        <v>0</v>
      </c>
      <c r="P697">
        <f>IF(O697="large",1,0)</f>
        <v>0</v>
      </c>
      <c r="Q697">
        <v>2015</v>
      </c>
      <c r="R697">
        <v>1</v>
      </c>
      <c r="S697" t="str">
        <f>IF(R697=1, "First-time", IF(R697&lt;=3, "Rising Star", IF(R697&lt;10, "Established", "Elites")))</f>
        <v>First-time</v>
      </c>
      <c r="T697">
        <f>IF(S697 = "First-time",1,0)</f>
        <v>1</v>
      </c>
      <c r="U697">
        <f>IF(S697 = "Rising Star",1,0)</f>
        <v>0</v>
      </c>
      <c r="V697">
        <f>IF(S697 = "Established",1,0)</f>
        <v>0</v>
      </c>
      <c r="W697">
        <f>IF(S697 = "Elites",1,0)</f>
        <v>0</v>
      </c>
      <c r="X697" t="s">
        <v>271</v>
      </c>
      <c r="Y697" t="str">
        <f>IF(X697="","-",TRIM(LEFT(X697,FIND(",",X697&amp;",")-1)))</f>
        <v>Chicago</v>
      </c>
      <c r="Z697" t="s">
        <v>271</v>
      </c>
      <c r="AA697" t="s">
        <v>15</v>
      </c>
    </row>
    <row r="698" spans="1:27" ht="14.4" x14ac:dyDescent="0.3">
      <c r="A698">
        <v>696</v>
      </c>
      <c r="B698" t="s">
        <v>16844</v>
      </c>
      <c r="C698" t="s">
        <v>16845</v>
      </c>
      <c r="D698" t="s">
        <v>16846</v>
      </c>
      <c r="E698" t="s">
        <v>808</v>
      </c>
      <c r="F698" s="5">
        <f>_xlfn.TEXTBEFORE(E698, " ") * 1000000</f>
        <v>2200000</v>
      </c>
      <c r="G698">
        <v>625.78390000000002</v>
      </c>
      <c r="H698" t="s">
        <v>433</v>
      </c>
      <c r="I698">
        <v>15</v>
      </c>
      <c r="J698">
        <f>IF(I698="",0,I698)</f>
        <v>15</v>
      </c>
      <c r="K698">
        <v>3</v>
      </c>
      <c r="L698">
        <f>I698-K698</f>
        <v>12</v>
      </c>
      <c r="M698" t="str">
        <f>IF(I698&lt;100,"small",IF(I698&lt;500,"medium","large"))</f>
        <v>small</v>
      </c>
      <c r="N698">
        <f>IF(M698="small",1,0)</f>
        <v>1</v>
      </c>
      <c r="O698">
        <f>IF(N698="medium",1,0)</f>
        <v>0</v>
      </c>
      <c r="P698">
        <f>IF(O698="large",1,0)</f>
        <v>0</v>
      </c>
      <c r="Q698">
        <v>2014</v>
      </c>
      <c r="R698">
        <v>1</v>
      </c>
      <c r="S698" t="str">
        <f>IF(R698=1, "First-time", IF(R698&lt;=3, "Rising Star", IF(R698&lt;10, "Established", "Elites")))</f>
        <v>First-time</v>
      </c>
      <c r="T698">
        <f>IF(S698 = "First-time",1,0)</f>
        <v>1</v>
      </c>
      <c r="U698">
        <f>IF(S698 = "Rising Star",1,0)</f>
        <v>0</v>
      </c>
      <c r="V698">
        <f>IF(S698 = "Established",1,0)</f>
        <v>0</v>
      </c>
      <c r="W698">
        <f>IF(S698 = "Elites",1,0)</f>
        <v>0</v>
      </c>
      <c r="X698" t="s">
        <v>611</v>
      </c>
      <c r="Y698" t="str">
        <f>IF(X698="","-",TRIM(LEFT(X698,FIND(",",X698&amp;",")-1)))</f>
        <v>Denver</v>
      </c>
      <c r="Z698" t="s">
        <v>2979</v>
      </c>
      <c r="AA698" t="s">
        <v>6</v>
      </c>
    </row>
    <row r="699" spans="1:27" ht="14.4" x14ac:dyDescent="0.3">
      <c r="A699">
        <v>697</v>
      </c>
      <c r="B699" t="s">
        <v>15501</v>
      </c>
      <c r="C699" t="s">
        <v>15502</v>
      </c>
      <c r="D699" t="s">
        <v>15503</v>
      </c>
      <c r="E699" t="s">
        <v>590</v>
      </c>
      <c r="F699" s="5">
        <f>_xlfn.TEXTBEFORE(E699, " ") * 1000000</f>
        <v>9900000</v>
      </c>
      <c r="G699">
        <v>625.21770000000004</v>
      </c>
      <c r="H699" t="s">
        <v>779</v>
      </c>
      <c r="I699">
        <v>48</v>
      </c>
      <c r="J699">
        <f>IF(I699="",0,I699)</f>
        <v>48</v>
      </c>
      <c r="K699">
        <v>21</v>
      </c>
      <c r="L699">
        <f>I699-K699</f>
        <v>27</v>
      </c>
      <c r="M699" t="str">
        <f>IF(I699&lt;100,"small",IF(I699&lt;500,"medium","large"))</f>
        <v>small</v>
      </c>
      <c r="N699">
        <f>IF(M699="small",1,0)</f>
        <v>1</v>
      </c>
      <c r="O699">
        <f>IF(N699="medium",1,0)</f>
        <v>0</v>
      </c>
      <c r="P699">
        <f>IF(O699="large",1,0)</f>
        <v>0</v>
      </c>
      <c r="Q699">
        <v>2013</v>
      </c>
      <c r="R699">
        <v>2</v>
      </c>
      <c r="S699" t="str">
        <f>IF(R699=1, "First-time", IF(R699&lt;=3, "Rising Star", IF(R699&lt;10, "Established", "Elites")))</f>
        <v>Rising Star</v>
      </c>
      <c r="T699">
        <f>IF(S699 = "First-time",1,0)</f>
        <v>0</v>
      </c>
      <c r="U699">
        <f>IF(S699 = "Rising Star",1,0)</f>
        <v>1</v>
      </c>
      <c r="V699">
        <f>IF(S699 = "Established",1,0)</f>
        <v>0</v>
      </c>
      <c r="W699">
        <f>IF(S699 = "Elites",1,0)</f>
        <v>0</v>
      </c>
      <c r="X699" t="s">
        <v>325</v>
      </c>
      <c r="Y699" t="str">
        <f>IF(X699="","-",TRIM(LEFT(X699,FIND(",",X699&amp;",")-1)))</f>
        <v>Los Angeles</v>
      </c>
      <c r="Z699" t="s">
        <v>4653</v>
      </c>
      <c r="AA699" t="s">
        <v>5</v>
      </c>
    </row>
    <row r="700" spans="1:27" ht="14.4" x14ac:dyDescent="0.3">
      <c r="A700">
        <v>698</v>
      </c>
      <c r="B700" t="s">
        <v>11150</v>
      </c>
      <c r="C700" t="s">
        <v>11151</v>
      </c>
      <c r="D700" t="s">
        <v>11152</v>
      </c>
      <c r="E700" t="s">
        <v>4297</v>
      </c>
      <c r="F700" s="5">
        <f>_xlfn.TEXTBEFORE(E700, " ") * 1000000</f>
        <v>13900000</v>
      </c>
      <c r="G700">
        <v>623.84789999999998</v>
      </c>
      <c r="H700" t="s">
        <v>118</v>
      </c>
      <c r="I700">
        <v>24</v>
      </c>
      <c r="J700">
        <f>IF(I700="",0,I700)</f>
        <v>24</v>
      </c>
      <c r="K700">
        <v>7</v>
      </c>
      <c r="L700">
        <f>I700-K700</f>
        <v>17</v>
      </c>
      <c r="M700" t="str">
        <f>IF(I700&lt;100,"small",IF(I700&lt;500,"medium","large"))</f>
        <v>small</v>
      </c>
      <c r="N700">
        <f>IF(M700="small",1,0)</f>
        <v>1</v>
      </c>
      <c r="O700">
        <f>IF(N700="medium",1,0)</f>
        <v>0</v>
      </c>
      <c r="P700">
        <f>IF(O700="large",1,0)</f>
        <v>0</v>
      </c>
      <c r="Q700">
        <v>2010</v>
      </c>
      <c r="R700">
        <v>2</v>
      </c>
      <c r="S700" t="str">
        <f>IF(R700=1, "First-time", IF(R700&lt;=3, "Rising Star", IF(R700&lt;10, "Established", "Elites")))</f>
        <v>Rising Star</v>
      </c>
      <c r="T700">
        <f>IF(S700 = "First-time",1,0)</f>
        <v>0</v>
      </c>
      <c r="U700">
        <f>IF(S700 = "Rising Star",1,0)</f>
        <v>1</v>
      </c>
      <c r="V700">
        <f>IF(S700 = "Established",1,0)</f>
        <v>0</v>
      </c>
      <c r="W700">
        <f>IF(S700 = "Elites",1,0)</f>
        <v>0</v>
      </c>
      <c r="X700" t="s">
        <v>271</v>
      </c>
      <c r="Y700" t="str">
        <f>IF(X700="","-",TRIM(LEFT(X700,FIND(",",X700&amp;",")-1)))</f>
        <v>Chicago</v>
      </c>
      <c r="Z700" t="s">
        <v>271</v>
      </c>
      <c r="AA700" t="s">
        <v>15</v>
      </c>
    </row>
    <row r="701" spans="1:27" ht="14.4" x14ac:dyDescent="0.3">
      <c r="A701">
        <v>699</v>
      </c>
      <c r="B701" t="s">
        <v>13922</v>
      </c>
      <c r="C701" t="s">
        <v>13923</v>
      </c>
      <c r="D701" t="s">
        <v>13924</v>
      </c>
      <c r="E701" t="s">
        <v>13925</v>
      </c>
      <c r="F701" s="5">
        <f>_xlfn.TEXTBEFORE(E701, " ") * 1000000</f>
        <v>157100000</v>
      </c>
      <c r="G701">
        <v>623.298</v>
      </c>
      <c r="H701" t="s">
        <v>174</v>
      </c>
      <c r="I701">
        <v>516</v>
      </c>
      <c r="J701">
        <f>IF(I701="",0,I701)</f>
        <v>516</v>
      </c>
      <c r="K701">
        <v>171</v>
      </c>
      <c r="L701">
        <f>I701-K701</f>
        <v>345</v>
      </c>
      <c r="M701" t="str">
        <f>IF(I701&lt;100,"small",IF(I701&lt;500,"medium","large"))</f>
        <v>large</v>
      </c>
      <c r="N701">
        <f>IF(M701="small",1,0)</f>
        <v>0</v>
      </c>
      <c r="O701">
        <f>IF(N701="medium",1,0)</f>
        <v>0</v>
      </c>
      <c r="P701">
        <f>IF(O701="large",1,0)</f>
        <v>0</v>
      </c>
      <c r="Q701">
        <v>2012</v>
      </c>
      <c r="R701">
        <v>2</v>
      </c>
      <c r="S701" t="str">
        <f>IF(R701=1, "First-time", IF(R701&lt;=3, "Rising Star", IF(R701&lt;10, "Established", "Elites")))</f>
        <v>Rising Star</v>
      </c>
      <c r="T701">
        <f>IF(S701 = "First-time",1,0)</f>
        <v>0</v>
      </c>
      <c r="U701">
        <f>IF(S701 = "Rising Star",1,0)</f>
        <v>1</v>
      </c>
      <c r="V701">
        <f>IF(S701 = "Established",1,0)</f>
        <v>0</v>
      </c>
      <c r="W701">
        <f>IF(S701 = "Elites",1,0)</f>
        <v>0</v>
      </c>
      <c r="X701" t="s">
        <v>611</v>
      </c>
      <c r="Y701" t="str">
        <f>IF(X701="","-",TRIM(LEFT(X701,FIND(",",X701&amp;",")-1)))</f>
        <v>Denver</v>
      </c>
      <c r="Z701" t="s">
        <v>611</v>
      </c>
      <c r="AA701" t="s">
        <v>6</v>
      </c>
    </row>
    <row r="702" spans="1:27" ht="14.4" x14ac:dyDescent="0.3">
      <c r="A702">
        <v>700</v>
      </c>
      <c r="B702" t="s">
        <v>12591</v>
      </c>
      <c r="C702" t="s">
        <v>12592</v>
      </c>
      <c r="D702" t="s">
        <v>12593</v>
      </c>
      <c r="E702" t="s">
        <v>1246</v>
      </c>
      <c r="F702" s="5">
        <f>_xlfn.TEXTBEFORE(E702, " ") * 1000000</f>
        <v>2900000</v>
      </c>
      <c r="G702">
        <v>623.1472</v>
      </c>
      <c r="H702" t="s">
        <v>779</v>
      </c>
      <c r="I702">
        <v>19</v>
      </c>
      <c r="J702">
        <f>IF(I702="",0,I702)</f>
        <v>19</v>
      </c>
      <c r="K702">
        <v>5</v>
      </c>
      <c r="L702">
        <f>I702-K702</f>
        <v>14</v>
      </c>
      <c r="M702" t="str">
        <f>IF(I702&lt;100,"small",IF(I702&lt;500,"medium","large"))</f>
        <v>small</v>
      </c>
      <c r="N702">
        <f>IF(M702="small",1,0)</f>
        <v>1</v>
      </c>
      <c r="O702">
        <f>IF(N702="medium",1,0)</f>
        <v>0</v>
      </c>
      <c r="P702">
        <f>IF(O702="large",1,0)</f>
        <v>0</v>
      </c>
      <c r="Q702">
        <v>2011</v>
      </c>
      <c r="R702">
        <v>1</v>
      </c>
      <c r="S702" t="str">
        <f>IF(R702=1, "First-time", IF(R702&lt;=3, "Rising Star", IF(R702&lt;10, "Established", "Elites")))</f>
        <v>First-time</v>
      </c>
      <c r="T702">
        <f>IF(S702 = "First-time",1,0)</f>
        <v>1</v>
      </c>
      <c r="U702">
        <f>IF(S702 = "Rising Star",1,0)</f>
        <v>0</v>
      </c>
      <c r="V702">
        <f>IF(S702 = "Established",1,0)</f>
        <v>0</v>
      </c>
      <c r="W702">
        <f>IF(S702 = "Elites",1,0)</f>
        <v>0</v>
      </c>
      <c r="X702" t="s">
        <v>611</v>
      </c>
      <c r="Y702" t="str">
        <f>IF(X702="","-",TRIM(LEFT(X702,FIND(",",X702&amp;",")-1)))</f>
        <v>Denver</v>
      </c>
      <c r="Z702" t="s">
        <v>12594</v>
      </c>
      <c r="AA702" t="s">
        <v>6</v>
      </c>
    </row>
    <row r="703" spans="1:27" ht="14.4" x14ac:dyDescent="0.3">
      <c r="A703">
        <v>701</v>
      </c>
      <c r="B703" t="s">
        <v>13926</v>
      </c>
      <c r="C703" t="s">
        <v>13927</v>
      </c>
      <c r="D703" t="s">
        <v>13928</v>
      </c>
      <c r="E703" t="s">
        <v>7255</v>
      </c>
      <c r="F703" s="5">
        <f>_xlfn.TEXTBEFORE(E703, " ") * 1000000</f>
        <v>18500000</v>
      </c>
      <c r="G703">
        <v>622.01390000000004</v>
      </c>
      <c r="H703" t="s">
        <v>140</v>
      </c>
      <c r="I703">
        <v>58</v>
      </c>
      <c r="J703">
        <f>IF(I703="",0,I703)</f>
        <v>58</v>
      </c>
      <c r="K703">
        <v>18</v>
      </c>
      <c r="L703">
        <f>I703-K703</f>
        <v>40</v>
      </c>
      <c r="M703" t="str">
        <f>IF(I703&lt;100,"small",IF(I703&lt;500,"medium","large"))</f>
        <v>small</v>
      </c>
      <c r="N703">
        <f>IF(M703="small",1,0)</f>
        <v>1</v>
      </c>
      <c r="O703">
        <f>IF(N703="medium",1,0)</f>
        <v>0</v>
      </c>
      <c r="P703">
        <f>IF(O703="large",1,0)</f>
        <v>0</v>
      </c>
      <c r="Q703">
        <v>2012</v>
      </c>
      <c r="R703">
        <v>3</v>
      </c>
      <c r="S703" t="str">
        <f>IF(R703=1, "First-time", IF(R703&lt;=3, "Rising Star", IF(R703&lt;10, "Established", "Elites")))</f>
        <v>Rising Star</v>
      </c>
      <c r="T703">
        <f>IF(S703 = "First-time",1,0)</f>
        <v>0</v>
      </c>
      <c r="U703">
        <f>IF(S703 = "Rising Star",1,0)</f>
        <v>1</v>
      </c>
      <c r="V703">
        <f>IF(S703 = "Established",1,0)</f>
        <v>0</v>
      </c>
      <c r="W703">
        <f>IF(S703 = "Elites",1,0)</f>
        <v>0</v>
      </c>
      <c r="X703" t="s">
        <v>1118</v>
      </c>
      <c r="Y703" t="str">
        <f>IF(X703="","-",TRIM(LEFT(X703,FIND(",",X703&amp;",")-1)))</f>
        <v>Boulder</v>
      </c>
      <c r="Z703" t="s">
        <v>2233</v>
      </c>
      <c r="AA703" t="s">
        <v>6</v>
      </c>
    </row>
    <row r="704" spans="1:27" ht="14.4" x14ac:dyDescent="0.3">
      <c r="A704">
        <v>702</v>
      </c>
      <c r="B704" t="s">
        <v>13168</v>
      </c>
      <c r="C704" t="s">
        <v>13169</v>
      </c>
      <c r="D704" t="s">
        <v>13170</v>
      </c>
      <c r="E704" t="s">
        <v>3510</v>
      </c>
      <c r="F704" s="5">
        <f>_xlfn.TEXTBEFORE(E704, " ") * 1000000</f>
        <v>12100000</v>
      </c>
      <c r="G704">
        <v>621.66250000000002</v>
      </c>
      <c r="H704" t="s">
        <v>353</v>
      </c>
      <c r="I704">
        <v>218</v>
      </c>
      <c r="J704">
        <f>IF(I704="",0,I704)</f>
        <v>218</v>
      </c>
      <c r="K704">
        <v>35</v>
      </c>
      <c r="L704">
        <f>I704-K704</f>
        <v>183</v>
      </c>
      <c r="M704" t="str">
        <f>IF(I704&lt;100,"small",IF(I704&lt;500,"medium","large"))</f>
        <v>medium</v>
      </c>
      <c r="N704">
        <f>IF(M704="small",1,0)</f>
        <v>0</v>
      </c>
      <c r="O704">
        <f>IF(N704="medium",1,0)</f>
        <v>0</v>
      </c>
      <c r="P704">
        <f>IF(O704="large",1,0)</f>
        <v>0</v>
      </c>
      <c r="Q704">
        <v>2012</v>
      </c>
      <c r="R704">
        <v>2</v>
      </c>
      <c r="S704" t="str">
        <f>IF(R704=1, "First-time", IF(R704&lt;=3, "Rising Star", IF(R704&lt;10, "Established", "Elites")))</f>
        <v>Rising Star</v>
      </c>
      <c r="T704">
        <f>IF(S704 = "First-time",1,0)</f>
        <v>0</v>
      </c>
      <c r="U704">
        <f>IF(S704 = "Rising Star",1,0)</f>
        <v>1</v>
      </c>
      <c r="V704">
        <f>IF(S704 = "Established",1,0)</f>
        <v>0</v>
      </c>
      <c r="W704">
        <f>IF(S704 = "Elites",1,0)</f>
        <v>0</v>
      </c>
      <c r="X704" t="s">
        <v>1744</v>
      </c>
      <c r="Y704" t="str">
        <f>IF(X704="","-",TRIM(LEFT(X704,FIND(",",X704&amp;",")-1)))</f>
        <v>Charleston</v>
      </c>
      <c r="Z704" t="s">
        <v>13171</v>
      </c>
      <c r="AA704" t="s">
        <v>42</v>
      </c>
    </row>
    <row r="705" spans="1:27" ht="14.4" x14ac:dyDescent="0.3">
      <c r="A705">
        <v>703</v>
      </c>
      <c r="B705" t="s">
        <v>15504</v>
      </c>
      <c r="C705" t="s">
        <v>15505</v>
      </c>
      <c r="D705" t="s">
        <v>15506</v>
      </c>
      <c r="E705" t="s">
        <v>1562</v>
      </c>
      <c r="F705" s="5">
        <f>_xlfn.TEXTBEFORE(E705, " ") * 1000000</f>
        <v>16700000</v>
      </c>
      <c r="G705">
        <v>620.92259999999999</v>
      </c>
      <c r="H705" t="s">
        <v>353</v>
      </c>
      <c r="I705">
        <v>75</v>
      </c>
      <c r="J705">
        <f>IF(I705="",0,I705)</f>
        <v>75</v>
      </c>
      <c r="K705">
        <v>9</v>
      </c>
      <c r="L705">
        <f>I705-K705</f>
        <v>66</v>
      </c>
      <c r="M705" t="str">
        <f>IF(I705&lt;100,"small",IF(I705&lt;500,"medium","large"))</f>
        <v>small</v>
      </c>
      <c r="N705">
        <f>IF(M705="small",1,0)</f>
        <v>1</v>
      </c>
      <c r="O705">
        <f>IF(N705="medium",1,0)</f>
        <v>0</v>
      </c>
      <c r="P705">
        <f>IF(O705="large",1,0)</f>
        <v>0</v>
      </c>
      <c r="Q705">
        <v>2013</v>
      </c>
      <c r="R705">
        <v>2</v>
      </c>
      <c r="S705" t="str">
        <f>IF(R705=1, "First-time", IF(R705&lt;=3, "Rising Star", IF(R705&lt;10, "Established", "Elites")))</f>
        <v>Rising Star</v>
      </c>
      <c r="T705">
        <f>IF(S705 = "First-time",1,0)</f>
        <v>0</v>
      </c>
      <c r="U705">
        <f>IF(S705 = "Rising Star",1,0)</f>
        <v>1</v>
      </c>
      <c r="V705">
        <f>IF(S705 = "Established",1,0)</f>
        <v>0</v>
      </c>
      <c r="W705">
        <f>IF(S705 = "Elites",1,0)</f>
        <v>0</v>
      </c>
      <c r="X705" t="s">
        <v>325</v>
      </c>
      <c r="Y705" t="str">
        <f>IF(X705="","-",TRIM(LEFT(X705,FIND(",",X705&amp;",")-1)))</f>
        <v>Los Angeles</v>
      </c>
      <c r="Z705" t="s">
        <v>325</v>
      </c>
      <c r="AA705" t="s">
        <v>5</v>
      </c>
    </row>
    <row r="706" spans="1:27" ht="14.4" x14ac:dyDescent="0.3">
      <c r="A706">
        <v>704</v>
      </c>
      <c r="B706" t="s">
        <v>14712</v>
      </c>
      <c r="C706" t="s">
        <v>14713</v>
      </c>
      <c r="D706" t="s">
        <v>14714</v>
      </c>
      <c r="E706" t="s">
        <v>392</v>
      </c>
      <c r="F706" s="5">
        <f>_xlfn.TEXTBEFORE(E706, " ") * 1000000</f>
        <v>2000000</v>
      </c>
      <c r="G706">
        <v>620.91030000000001</v>
      </c>
      <c r="H706" t="s">
        <v>85</v>
      </c>
      <c r="I706">
        <v>21</v>
      </c>
      <c r="J706">
        <f>IF(I706="",0,I706)</f>
        <v>21</v>
      </c>
      <c r="K706">
        <v>5</v>
      </c>
      <c r="L706">
        <f>I706-K706</f>
        <v>16</v>
      </c>
      <c r="M706" t="str">
        <f>IF(I706&lt;100,"small",IF(I706&lt;500,"medium","large"))</f>
        <v>small</v>
      </c>
      <c r="N706">
        <f>IF(M706="small",1,0)</f>
        <v>1</v>
      </c>
      <c r="O706">
        <f>IF(N706="medium",1,0)</f>
        <v>0</v>
      </c>
      <c r="P706">
        <f>IF(O706="large",1,0)</f>
        <v>0</v>
      </c>
      <c r="Q706">
        <v>2013</v>
      </c>
      <c r="R706">
        <v>1</v>
      </c>
      <c r="S706" t="str">
        <f>IF(R706=1, "First-time", IF(R706&lt;=3, "Rising Star", IF(R706&lt;10, "Established", "Elites")))</f>
        <v>First-time</v>
      </c>
      <c r="T706">
        <f>IF(S706 = "First-time",1,0)</f>
        <v>1</v>
      </c>
      <c r="U706">
        <f>IF(S706 = "Rising Star",1,0)</f>
        <v>0</v>
      </c>
      <c r="V706">
        <f>IF(S706 = "Established",1,0)</f>
        <v>0</v>
      </c>
      <c r="W706">
        <f>IF(S706 = "Elites",1,0)</f>
        <v>0</v>
      </c>
      <c r="X706" t="s">
        <v>99</v>
      </c>
      <c r="Y706" t="str">
        <f>IF(X706="","-",TRIM(LEFT(X706,FIND(",",X706&amp;",")-1)))</f>
        <v>-</v>
      </c>
      <c r="Z706" t="s">
        <v>2628</v>
      </c>
      <c r="AA706" t="s">
        <v>35</v>
      </c>
    </row>
    <row r="707" spans="1:27" ht="14.4" x14ac:dyDescent="0.3">
      <c r="A707">
        <v>705</v>
      </c>
      <c r="B707" t="s">
        <v>4737</v>
      </c>
      <c r="C707" t="s">
        <v>4738</v>
      </c>
      <c r="D707" t="s">
        <v>4739</v>
      </c>
      <c r="E707" t="s">
        <v>1137</v>
      </c>
      <c r="F707" s="5">
        <f>_xlfn.TEXTBEFORE(E707, " ") * 1000000</f>
        <v>23600000</v>
      </c>
      <c r="G707">
        <v>619.71249999999998</v>
      </c>
      <c r="H707" t="s">
        <v>129</v>
      </c>
      <c r="I707">
        <v>180</v>
      </c>
      <c r="J707">
        <f>IF(I707="",0,I707)</f>
        <v>180</v>
      </c>
      <c r="K707">
        <v>25</v>
      </c>
      <c r="L707">
        <f>I707-K707</f>
        <v>155</v>
      </c>
      <c r="M707" t="str">
        <f>IF(I707&lt;100,"small",IF(I707&lt;500,"medium","large"))</f>
        <v>medium</v>
      </c>
      <c r="N707">
        <f>IF(M707="small",1,0)</f>
        <v>0</v>
      </c>
      <c r="O707">
        <f>IF(N707="medium",1,0)</f>
        <v>0</v>
      </c>
      <c r="P707">
        <f>IF(O707="large",1,0)</f>
        <v>0</v>
      </c>
      <c r="Q707">
        <v>2003</v>
      </c>
      <c r="R707">
        <v>1</v>
      </c>
      <c r="S707" t="str">
        <f>IF(R707=1, "First-time", IF(R707&lt;=3, "Rising Star", IF(R707&lt;10, "Established", "Elites")))</f>
        <v>First-time</v>
      </c>
      <c r="T707">
        <f>IF(S707 = "First-time",1,0)</f>
        <v>1</v>
      </c>
      <c r="U707">
        <f>IF(S707 = "Rising Star",1,0)</f>
        <v>0</v>
      </c>
      <c r="V707">
        <f>IF(S707 = "Established",1,0)</f>
        <v>0</v>
      </c>
      <c r="W707">
        <f>IF(S707 = "Elites",1,0)</f>
        <v>0</v>
      </c>
      <c r="X707" t="s">
        <v>427</v>
      </c>
      <c r="Y707" t="str">
        <f>IF(X707="","-",TRIM(LEFT(X707,FIND(",",X707&amp;",")-1)))</f>
        <v>Washington</v>
      </c>
      <c r="Z707" t="s">
        <v>3770</v>
      </c>
      <c r="AA707" t="s">
        <v>47</v>
      </c>
    </row>
    <row r="708" spans="1:27" ht="14.4" x14ac:dyDescent="0.3">
      <c r="A708">
        <v>706</v>
      </c>
      <c r="B708" t="s">
        <v>12663</v>
      </c>
      <c r="C708" t="s">
        <v>12664</v>
      </c>
      <c r="D708" t="s">
        <v>12665</v>
      </c>
      <c r="E708" t="s">
        <v>12666</v>
      </c>
      <c r="F708" s="5">
        <f>_xlfn.TEXTBEFORE(E708, " ") * 1000000</f>
        <v>151500000</v>
      </c>
      <c r="G708">
        <v>619.2346</v>
      </c>
      <c r="H708" t="s">
        <v>779</v>
      </c>
      <c r="I708">
        <v>1700</v>
      </c>
      <c r="J708">
        <f>IF(I708="",0,I708)</f>
        <v>1700</v>
      </c>
      <c r="K708">
        <v>300</v>
      </c>
      <c r="L708">
        <f>I708-K708</f>
        <v>1400</v>
      </c>
      <c r="M708" t="str">
        <f>IF(I708&lt;100,"small",IF(I708&lt;500,"medium","large"))</f>
        <v>large</v>
      </c>
      <c r="N708">
        <f>IF(M708="small",1,0)</f>
        <v>0</v>
      </c>
      <c r="O708">
        <f>IF(N708="medium",1,0)</f>
        <v>0</v>
      </c>
      <c r="P708">
        <f>IF(O708="large",1,0)</f>
        <v>0</v>
      </c>
      <c r="Q708">
        <v>2011</v>
      </c>
      <c r="R708">
        <v>1</v>
      </c>
      <c r="S708" t="str">
        <f>IF(R708=1, "First-time", IF(R708&lt;=3, "Rising Star", IF(R708&lt;10, "Established", "Elites")))</f>
        <v>First-time</v>
      </c>
      <c r="T708">
        <f>IF(S708 = "First-time",1,0)</f>
        <v>1</v>
      </c>
      <c r="U708">
        <f>IF(S708 = "Rising Star",1,0)</f>
        <v>0</v>
      </c>
      <c r="V708">
        <f>IF(S708 = "Established",1,0)</f>
        <v>0</v>
      </c>
      <c r="W708">
        <f>IF(S708 = "Elites",1,0)</f>
        <v>0</v>
      </c>
      <c r="X708" t="s">
        <v>3010</v>
      </c>
      <c r="Y708" t="str">
        <f>IF(X708="","-",TRIM(LEFT(X708,FIND(",",X708&amp;",")-1)))</f>
        <v>San Jose</v>
      </c>
      <c r="Z708" t="s">
        <v>3010</v>
      </c>
      <c r="AA708" t="s">
        <v>5</v>
      </c>
    </row>
    <row r="709" spans="1:27" ht="14.4" x14ac:dyDescent="0.3">
      <c r="A709">
        <v>707</v>
      </c>
      <c r="B709" t="s">
        <v>10264</v>
      </c>
      <c r="C709" t="s">
        <v>10265</v>
      </c>
      <c r="D709" t="s">
        <v>10266</v>
      </c>
      <c r="E709" t="s">
        <v>1805</v>
      </c>
      <c r="F709" s="5">
        <f>_xlfn.TEXTBEFORE(E709, " ") * 1000000</f>
        <v>9600000</v>
      </c>
      <c r="G709">
        <v>617.45619999999997</v>
      </c>
      <c r="H709" t="s">
        <v>85</v>
      </c>
      <c r="I709">
        <v>15</v>
      </c>
      <c r="J709">
        <f>IF(I709="",0,I709)</f>
        <v>15</v>
      </c>
      <c r="K709">
        <v>9</v>
      </c>
      <c r="L709">
        <f>I709-K709</f>
        <v>6</v>
      </c>
      <c r="M709" t="str">
        <f>IF(I709&lt;100,"small",IF(I709&lt;500,"medium","large"))</f>
        <v>small</v>
      </c>
      <c r="N709">
        <f>IF(M709="small",1,0)</f>
        <v>1</v>
      </c>
      <c r="O709">
        <f>IF(N709="medium",1,0)</f>
        <v>0</v>
      </c>
      <c r="P709">
        <f>IF(O709="large",1,0)</f>
        <v>0</v>
      </c>
      <c r="Q709">
        <v>2009</v>
      </c>
      <c r="R709">
        <v>5</v>
      </c>
      <c r="S709" t="str">
        <f>IF(R709=1, "First-time", IF(R709&lt;=3, "Rising Star", IF(R709&lt;10, "Established", "Elites")))</f>
        <v>Established</v>
      </c>
      <c r="T709">
        <f>IF(S709 = "First-time",1,0)</f>
        <v>0</v>
      </c>
      <c r="U709">
        <f>IF(S709 = "Rising Star",1,0)</f>
        <v>0</v>
      </c>
      <c r="V709">
        <f>IF(S709 = "Established",1,0)</f>
        <v>1</v>
      </c>
      <c r="W709">
        <f>IF(S709 = "Elites",1,0)</f>
        <v>0</v>
      </c>
      <c r="X709" t="s">
        <v>325</v>
      </c>
      <c r="Y709" t="str">
        <f>IF(X709="","-",TRIM(LEFT(X709,FIND(",",X709&amp;",")-1)))</f>
        <v>Los Angeles</v>
      </c>
      <c r="Z709" t="s">
        <v>10267</v>
      </c>
      <c r="AA709" t="s">
        <v>5</v>
      </c>
    </row>
    <row r="710" spans="1:27" ht="14.4" x14ac:dyDescent="0.3">
      <c r="A710">
        <v>708</v>
      </c>
      <c r="B710" t="s">
        <v>10833</v>
      </c>
      <c r="C710" t="s">
        <v>10834</v>
      </c>
      <c r="D710" t="s">
        <v>10835</v>
      </c>
      <c r="E710" t="s">
        <v>123</v>
      </c>
      <c r="F710" s="5">
        <f>_xlfn.TEXTBEFORE(E710, " ") * 1000000</f>
        <v>11300000</v>
      </c>
      <c r="G710">
        <v>617.1164</v>
      </c>
      <c r="H710" t="s">
        <v>779</v>
      </c>
      <c r="I710">
        <v>48</v>
      </c>
      <c r="J710">
        <f>IF(I710="",0,I710)</f>
        <v>48</v>
      </c>
      <c r="K710">
        <v>20</v>
      </c>
      <c r="L710">
        <f>I710-K710</f>
        <v>28</v>
      </c>
      <c r="M710" t="str">
        <f>IF(I710&lt;100,"small",IF(I710&lt;500,"medium","large"))</f>
        <v>small</v>
      </c>
      <c r="N710">
        <f>IF(M710="small",1,0)</f>
        <v>1</v>
      </c>
      <c r="O710">
        <f>IF(N710="medium",1,0)</f>
        <v>0</v>
      </c>
      <c r="P710">
        <f>IF(O710="large",1,0)</f>
        <v>0</v>
      </c>
      <c r="Q710">
        <v>2010</v>
      </c>
      <c r="R710">
        <v>2</v>
      </c>
      <c r="S710" t="str">
        <f>IF(R710=1, "First-time", IF(R710&lt;=3, "Rising Star", IF(R710&lt;10, "Established", "Elites")))</f>
        <v>Rising Star</v>
      </c>
      <c r="T710">
        <f>IF(S710 = "First-time",1,0)</f>
        <v>0</v>
      </c>
      <c r="U710">
        <f>IF(S710 = "Rising Star",1,0)</f>
        <v>1</v>
      </c>
      <c r="V710">
        <f>IF(S710 = "Established",1,0)</f>
        <v>0</v>
      </c>
      <c r="W710">
        <f>IF(S710 = "Elites",1,0)</f>
        <v>0</v>
      </c>
      <c r="X710" t="s">
        <v>86</v>
      </c>
      <c r="Y710" t="str">
        <f>IF(X710="","-",TRIM(LEFT(X710,FIND(",",X710&amp;",")-1)))</f>
        <v>New York City</v>
      </c>
      <c r="Z710" t="s">
        <v>543</v>
      </c>
      <c r="AA710" t="s">
        <v>35</v>
      </c>
    </row>
    <row r="711" spans="1:27" ht="14.4" x14ac:dyDescent="0.3">
      <c r="A711">
        <v>709</v>
      </c>
      <c r="B711" t="s">
        <v>9773</v>
      </c>
      <c r="C711" t="s">
        <v>9774</v>
      </c>
      <c r="D711" t="s">
        <v>9775</v>
      </c>
      <c r="E711" t="s">
        <v>2808</v>
      </c>
      <c r="F711" s="5">
        <f>_xlfn.TEXTBEFORE(E711, " ") * 1000000</f>
        <v>9000000</v>
      </c>
      <c r="G711">
        <v>616.91099999999994</v>
      </c>
      <c r="H711" t="s">
        <v>118</v>
      </c>
      <c r="I711">
        <v>15</v>
      </c>
      <c r="J711">
        <f>IF(I711="",0,I711)</f>
        <v>15</v>
      </c>
      <c r="K711">
        <v>5</v>
      </c>
      <c r="L711">
        <f>I711-K711</f>
        <v>10</v>
      </c>
      <c r="M711" t="str">
        <f>IF(I711&lt;100,"small",IF(I711&lt;500,"medium","large"))</f>
        <v>small</v>
      </c>
      <c r="N711">
        <f>IF(M711="small",1,0)</f>
        <v>1</v>
      </c>
      <c r="O711">
        <f>IF(N711="medium",1,0)</f>
        <v>0</v>
      </c>
      <c r="P711">
        <f>IF(O711="large",1,0)</f>
        <v>0</v>
      </c>
      <c r="Q711">
        <v>2009</v>
      </c>
      <c r="R711">
        <v>3</v>
      </c>
      <c r="S711" t="str">
        <f>IF(R711=1, "First-time", IF(R711&lt;=3, "Rising Star", IF(R711&lt;10, "Established", "Elites")))</f>
        <v>Rising Star</v>
      </c>
      <c r="T711">
        <f>IF(S711 = "First-time",1,0)</f>
        <v>0</v>
      </c>
      <c r="U711">
        <f>IF(S711 = "Rising Star",1,0)</f>
        <v>1</v>
      </c>
      <c r="V711">
        <f>IF(S711 = "Established",1,0)</f>
        <v>0</v>
      </c>
      <c r="W711">
        <f>IF(S711 = "Elites",1,0)</f>
        <v>0</v>
      </c>
      <c r="X711" t="s">
        <v>466</v>
      </c>
      <c r="Y711" t="str">
        <f>IF(X711="","-",TRIM(LEFT(X711,FIND(",",X711&amp;",")-1)))</f>
        <v>Charlotte</v>
      </c>
      <c r="Z711" t="s">
        <v>1440</v>
      </c>
      <c r="AA711" t="s">
        <v>28</v>
      </c>
    </row>
    <row r="712" spans="1:27" ht="14.4" x14ac:dyDescent="0.3">
      <c r="A712">
        <v>710</v>
      </c>
      <c r="B712" t="s">
        <v>14041</v>
      </c>
      <c r="C712" t="s">
        <v>14042</v>
      </c>
      <c r="D712" t="s">
        <v>14043</v>
      </c>
      <c r="E712" t="s">
        <v>923</v>
      </c>
      <c r="F712" s="5">
        <f>_xlfn.TEXTBEFORE(E712, " ") * 1000000</f>
        <v>5500000</v>
      </c>
      <c r="G712">
        <v>616.88310000000001</v>
      </c>
      <c r="H712" t="s">
        <v>129</v>
      </c>
      <c r="I712">
        <v>34</v>
      </c>
      <c r="J712">
        <f>IF(I712="",0,I712)</f>
        <v>34</v>
      </c>
      <c r="K712">
        <v>8</v>
      </c>
      <c r="L712">
        <f>I712-K712</f>
        <v>26</v>
      </c>
      <c r="M712" t="str">
        <f>IF(I712&lt;100,"small",IF(I712&lt;500,"medium","large"))</f>
        <v>small</v>
      </c>
      <c r="N712">
        <f>IF(M712="small",1,0)</f>
        <v>1</v>
      </c>
      <c r="O712">
        <f>IF(N712="medium",1,0)</f>
        <v>0</v>
      </c>
      <c r="P712">
        <f>IF(O712="large",1,0)</f>
        <v>0</v>
      </c>
      <c r="Q712">
        <v>2012</v>
      </c>
      <c r="R712">
        <v>2</v>
      </c>
      <c r="S712" t="str">
        <f>IF(R712=1, "First-time", IF(R712&lt;=3, "Rising Star", IF(R712&lt;10, "Established", "Elites")))</f>
        <v>Rising Star</v>
      </c>
      <c r="T712">
        <f>IF(S712 = "First-time",1,0)</f>
        <v>0</v>
      </c>
      <c r="U712">
        <f>IF(S712 = "Rising Star",1,0)</f>
        <v>1</v>
      </c>
      <c r="V712">
        <f>IF(S712 = "Established",1,0)</f>
        <v>0</v>
      </c>
      <c r="W712">
        <f>IF(S712 = "Elites",1,0)</f>
        <v>0</v>
      </c>
      <c r="X712" t="s">
        <v>1396</v>
      </c>
      <c r="Y712" t="str">
        <f>IF(X712="","-",TRIM(LEFT(X712,FIND(",",X712&amp;",")-1)))</f>
        <v>San Francisco</v>
      </c>
      <c r="Z712" t="s">
        <v>1396</v>
      </c>
      <c r="AA712" t="s">
        <v>5</v>
      </c>
    </row>
    <row r="713" spans="1:27" ht="14.4" x14ac:dyDescent="0.3">
      <c r="A713">
        <v>711</v>
      </c>
      <c r="B713" t="s">
        <v>15920</v>
      </c>
      <c r="C713" t="s">
        <v>15921</v>
      </c>
      <c r="D713" t="s">
        <v>15922</v>
      </c>
      <c r="E713" t="s">
        <v>15081</v>
      </c>
      <c r="F713" s="5">
        <f>_xlfn.TEXTBEFORE(E713, " ") * 1000000</f>
        <v>18600000</v>
      </c>
      <c r="G713">
        <v>616.16300000000001</v>
      </c>
      <c r="H713" t="s">
        <v>160</v>
      </c>
      <c r="I713">
        <v>30</v>
      </c>
      <c r="J713">
        <f>IF(I713="",0,I713)</f>
        <v>30</v>
      </c>
      <c r="K713">
        <v>5</v>
      </c>
      <c r="L713">
        <f>I713-K713</f>
        <v>25</v>
      </c>
      <c r="M713" t="str">
        <f>IF(I713&lt;100,"small",IF(I713&lt;500,"medium","large"))</f>
        <v>small</v>
      </c>
      <c r="N713">
        <f>IF(M713="small",1,0)</f>
        <v>1</v>
      </c>
      <c r="O713">
        <f>IF(N713="medium",1,0)</f>
        <v>0</v>
      </c>
      <c r="P713">
        <f>IF(O713="large",1,0)</f>
        <v>0</v>
      </c>
      <c r="Q713">
        <v>2014</v>
      </c>
      <c r="R713">
        <v>2</v>
      </c>
      <c r="S713" t="str">
        <f>IF(R713=1, "First-time", IF(R713&lt;=3, "Rising Star", IF(R713&lt;10, "Established", "Elites")))</f>
        <v>Rising Star</v>
      </c>
      <c r="T713">
        <f>IF(S713 = "First-time",1,0)</f>
        <v>0</v>
      </c>
      <c r="U713">
        <f>IF(S713 = "Rising Star",1,0)</f>
        <v>1</v>
      </c>
      <c r="V713">
        <f>IF(S713 = "Established",1,0)</f>
        <v>0</v>
      </c>
      <c r="W713">
        <f>IF(S713 = "Elites",1,0)</f>
        <v>0</v>
      </c>
      <c r="X713" t="s">
        <v>130</v>
      </c>
      <c r="Y713" t="str">
        <f>IF(X713="","-",TRIM(LEFT(X713,FIND(",",X713&amp;",")-1)))</f>
        <v>Dallas</v>
      </c>
      <c r="Z713" t="s">
        <v>1046</v>
      </c>
      <c r="AA713" t="s">
        <v>45</v>
      </c>
    </row>
    <row r="714" spans="1:27" ht="14.4" x14ac:dyDescent="0.3">
      <c r="A714">
        <v>712</v>
      </c>
      <c r="B714" t="s">
        <v>17691</v>
      </c>
      <c r="C714" t="s">
        <v>17692</v>
      </c>
      <c r="D714" t="s">
        <v>17693</v>
      </c>
      <c r="E714" t="s">
        <v>347</v>
      </c>
      <c r="F714" s="5">
        <f>_xlfn.TEXTBEFORE(E714, " ") * 1000000</f>
        <v>6000000</v>
      </c>
      <c r="G714">
        <v>614.26549999999997</v>
      </c>
      <c r="H714" t="s">
        <v>803</v>
      </c>
      <c r="I714">
        <v>20</v>
      </c>
      <c r="J714">
        <f>IF(I714="",0,I714)</f>
        <v>20</v>
      </c>
      <c r="K714">
        <v>3</v>
      </c>
      <c r="L714">
        <f>I714-K714</f>
        <v>17</v>
      </c>
      <c r="M714" t="str">
        <f>IF(I714&lt;100,"small",IF(I714&lt;500,"medium","large"))</f>
        <v>small</v>
      </c>
      <c r="N714">
        <f>IF(M714="small",1,0)</f>
        <v>1</v>
      </c>
      <c r="O714">
        <f>IF(N714="medium",1,0)</f>
        <v>0</v>
      </c>
      <c r="P714">
        <f>IF(O714="large",1,0)</f>
        <v>0</v>
      </c>
      <c r="Q714">
        <v>2015</v>
      </c>
      <c r="R714">
        <v>1</v>
      </c>
      <c r="S714" t="str">
        <f>IF(R714=1, "First-time", IF(R714&lt;=3, "Rising Star", IF(R714&lt;10, "Established", "Elites")))</f>
        <v>First-time</v>
      </c>
      <c r="T714">
        <f>IF(S714 = "First-time",1,0)</f>
        <v>1</v>
      </c>
      <c r="U714">
        <f>IF(S714 = "Rising Star",1,0)</f>
        <v>0</v>
      </c>
      <c r="V714">
        <f>IF(S714 = "Established",1,0)</f>
        <v>0</v>
      </c>
      <c r="W714">
        <f>IF(S714 = "Elites",1,0)</f>
        <v>0</v>
      </c>
      <c r="X714" t="s">
        <v>1396</v>
      </c>
      <c r="Y714" t="str">
        <f>IF(X714="","-",TRIM(LEFT(X714,FIND(",",X714&amp;",")-1)))</f>
        <v>San Francisco</v>
      </c>
      <c r="Z714" t="s">
        <v>3002</v>
      </c>
      <c r="AA714" t="s">
        <v>5</v>
      </c>
    </row>
    <row r="715" spans="1:27" ht="14.4" x14ac:dyDescent="0.3">
      <c r="A715">
        <v>713</v>
      </c>
      <c r="B715" t="s">
        <v>12331</v>
      </c>
      <c r="C715" t="s">
        <v>12332</v>
      </c>
      <c r="D715" t="s">
        <v>12333</v>
      </c>
      <c r="E715" t="s">
        <v>12334</v>
      </c>
      <c r="F715" s="5">
        <f>_xlfn.TEXTBEFORE(E715, " ") * 1000000</f>
        <v>101300000</v>
      </c>
      <c r="G715">
        <v>613.43719999999996</v>
      </c>
      <c r="H715" t="s">
        <v>118</v>
      </c>
      <c r="I715">
        <v>437</v>
      </c>
      <c r="J715">
        <f>IF(I715="",0,I715)</f>
        <v>437</v>
      </c>
      <c r="K715">
        <v>115</v>
      </c>
      <c r="L715">
        <f>I715-K715</f>
        <v>322</v>
      </c>
      <c r="M715" t="str">
        <f>IF(I715&lt;100,"small",IF(I715&lt;500,"medium","large"))</f>
        <v>medium</v>
      </c>
      <c r="N715">
        <f>IF(M715="small",1,0)</f>
        <v>0</v>
      </c>
      <c r="O715">
        <f>IF(N715="medium",1,0)</f>
        <v>0</v>
      </c>
      <c r="P715">
        <f>IF(O715="large",1,0)</f>
        <v>0</v>
      </c>
      <c r="Q715">
        <v>2011</v>
      </c>
      <c r="R715">
        <v>2</v>
      </c>
      <c r="S715" t="str">
        <f>IF(R715=1, "First-time", IF(R715&lt;=3, "Rising Star", IF(R715&lt;10, "Established", "Elites")))</f>
        <v>Rising Star</v>
      </c>
      <c r="T715">
        <f>IF(S715 = "First-time",1,0)</f>
        <v>0</v>
      </c>
      <c r="U715">
        <f>IF(S715 = "Rising Star",1,0)</f>
        <v>1</v>
      </c>
      <c r="V715">
        <f>IF(S715 = "Established",1,0)</f>
        <v>0</v>
      </c>
      <c r="W715">
        <f>IF(S715 = "Elites",1,0)</f>
        <v>0</v>
      </c>
      <c r="X715" t="s">
        <v>271</v>
      </c>
      <c r="Y715" t="str">
        <f>IF(X715="","-",TRIM(LEFT(X715,FIND(",",X715&amp;",")-1)))</f>
        <v>Chicago</v>
      </c>
      <c r="Z715" t="s">
        <v>6403</v>
      </c>
      <c r="AA715" t="s">
        <v>15</v>
      </c>
    </row>
    <row r="716" spans="1:27" ht="14.4" x14ac:dyDescent="0.3">
      <c r="A716">
        <v>714</v>
      </c>
      <c r="B716" t="s">
        <v>12667</v>
      </c>
      <c r="C716" t="s">
        <v>12668</v>
      </c>
      <c r="D716" t="s">
        <v>12669</v>
      </c>
      <c r="E716" t="s">
        <v>12006</v>
      </c>
      <c r="F716" s="5">
        <f>_xlfn.TEXTBEFORE(E716, " ") * 1000000</f>
        <v>30800000</v>
      </c>
      <c r="G716">
        <v>613.11260000000004</v>
      </c>
      <c r="H716" t="s">
        <v>1750</v>
      </c>
      <c r="I716">
        <v>353</v>
      </c>
      <c r="J716">
        <f>IF(I716="",0,I716)</f>
        <v>353</v>
      </c>
      <c r="K716">
        <v>83</v>
      </c>
      <c r="L716">
        <f>I716-K716</f>
        <v>270</v>
      </c>
      <c r="M716" t="str">
        <f>IF(I716&lt;100,"small",IF(I716&lt;500,"medium","large"))</f>
        <v>medium</v>
      </c>
      <c r="N716">
        <f>IF(M716="small",1,0)</f>
        <v>0</v>
      </c>
      <c r="O716">
        <f>IF(N716="medium",1,0)</f>
        <v>0</v>
      </c>
      <c r="P716">
        <f>IF(O716="large",1,0)</f>
        <v>0</v>
      </c>
      <c r="Q716">
        <v>2011</v>
      </c>
      <c r="R716">
        <v>3</v>
      </c>
      <c r="S716" t="str">
        <f>IF(R716=1, "First-time", IF(R716&lt;=3, "Rising Star", IF(R716&lt;10, "Established", "Elites")))</f>
        <v>Rising Star</v>
      </c>
      <c r="T716">
        <f>IF(S716 = "First-time",1,0)</f>
        <v>0</v>
      </c>
      <c r="U716">
        <f>IF(S716 = "Rising Star",1,0)</f>
        <v>1</v>
      </c>
      <c r="V716">
        <f>IF(S716 = "Established",1,0)</f>
        <v>0</v>
      </c>
      <c r="W716">
        <f>IF(S716 = "Elites",1,0)</f>
        <v>0</v>
      </c>
      <c r="X716" t="s">
        <v>3010</v>
      </c>
      <c r="Y716" t="str">
        <f>IF(X716="","-",TRIM(LEFT(X716,FIND(",",X716&amp;",")-1)))</f>
        <v>San Jose</v>
      </c>
      <c r="Z716" t="s">
        <v>4660</v>
      </c>
      <c r="AA716" t="s">
        <v>5</v>
      </c>
    </row>
    <row r="717" spans="1:27" ht="14.4" x14ac:dyDescent="0.3">
      <c r="A717">
        <v>715</v>
      </c>
      <c r="B717" t="s">
        <v>15774</v>
      </c>
      <c r="C717" t="s">
        <v>15775</v>
      </c>
      <c r="D717" t="s">
        <v>15776</v>
      </c>
      <c r="E717" t="s">
        <v>808</v>
      </c>
      <c r="F717" s="5">
        <f>_xlfn.TEXTBEFORE(E717, " ") * 1000000</f>
        <v>2200000</v>
      </c>
      <c r="G717">
        <v>613.10760000000005</v>
      </c>
      <c r="H717" t="s">
        <v>85</v>
      </c>
      <c r="I717">
        <v>9</v>
      </c>
      <c r="J717">
        <f>IF(I717="",0,I717)</f>
        <v>9</v>
      </c>
      <c r="K717">
        <v>1</v>
      </c>
      <c r="L717">
        <f>I717-K717</f>
        <v>8</v>
      </c>
      <c r="M717" t="str">
        <f>IF(I717&lt;100,"small",IF(I717&lt;500,"medium","large"))</f>
        <v>small</v>
      </c>
      <c r="N717">
        <f>IF(M717="small",1,0)</f>
        <v>1</v>
      </c>
      <c r="O717">
        <f>IF(N717="medium",1,0)</f>
        <v>0</v>
      </c>
      <c r="P717">
        <f>IF(O717="large",1,0)</f>
        <v>0</v>
      </c>
      <c r="Q717">
        <v>2014</v>
      </c>
      <c r="R717">
        <v>1</v>
      </c>
      <c r="S717" t="str">
        <f>IF(R717=1, "First-time", IF(R717&lt;=3, "Rising Star", IF(R717&lt;10, "Established", "Elites")))</f>
        <v>First-time</v>
      </c>
      <c r="T717">
        <f>IF(S717 = "First-time",1,0)</f>
        <v>1</v>
      </c>
      <c r="U717">
        <f>IF(S717 = "Rising Star",1,0)</f>
        <v>0</v>
      </c>
      <c r="V717">
        <f>IF(S717 = "Established",1,0)</f>
        <v>0</v>
      </c>
      <c r="W717">
        <f>IF(S717 = "Elites",1,0)</f>
        <v>0</v>
      </c>
      <c r="X717" t="s">
        <v>112</v>
      </c>
      <c r="Y717" t="str">
        <f>IF(X717="","-",TRIM(LEFT(X717,FIND(",",X717&amp;",")-1)))</f>
        <v>Richmond</v>
      </c>
      <c r="Z717" t="s">
        <v>113</v>
      </c>
      <c r="AA717" t="s">
        <v>47</v>
      </c>
    </row>
    <row r="718" spans="1:27" ht="14.4" x14ac:dyDescent="0.3">
      <c r="A718">
        <v>716</v>
      </c>
      <c r="B718" t="s">
        <v>16098</v>
      </c>
      <c r="C718" t="s">
        <v>16099</v>
      </c>
      <c r="D718" t="s">
        <v>16100</v>
      </c>
      <c r="E718" t="s">
        <v>1329</v>
      </c>
      <c r="F718" s="5">
        <f>_xlfn.TEXTBEFORE(E718, " ") * 1000000</f>
        <v>3600000</v>
      </c>
      <c r="G718">
        <v>612.23779999999999</v>
      </c>
      <c r="H718" t="s">
        <v>167</v>
      </c>
      <c r="I718">
        <v>10</v>
      </c>
      <c r="J718">
        <f>IF(I718="",0,I718)</f>
        <v>10</v>
      </c>
      <c r="K718">
        <v>3</v>
      </c>
      <c r="L718">
        <f>I718-K718</f>
        <v>7</v>
      </c>
      <c r="M718" t="str">
        <f>IF(I718&lt;100,"small",IF(I718&lt;500,"medium","large"))</f>
        <v>small</v>
      </c>
      <c r="N718">
        <f>IF(M718="small",1,0)</f>
        <v>1</v>
      </c>
      <c r="O718">
        <f>IF(N718="medium",1,0)</f>
        <v>0</v>
      </c>
      <c r="P718">
        <f>IF(O718="large",1,0)</f>
        <v>0</v>
      </c>
      <c r="Q718">
        <v>2014</v>
      </c>
      <c r="R718">
        <v>2</v>
      </c>
      <c r="S718" t="str">
        <f>IF(R718=1, "First-time", IF(R718&lt;=3, "Rising Star", IF(R718&lt;10, "Established", "Elites")))</f>
        <v>Rising Star</v>
      </c>
      <c r="T718">
        <f>IF(S718 = "First-time",1,0)</f>
        <v>0</v>
      </c>
      <c r="U718">
        <f>IF(S718 = "Rising Star",1,0)</f>
        <v>1</v>
      </c>
      <c r="V718">
        <f>IF(S718 = "Established",1,0)</f>
        <v>0</v>
      </c>
      <c r="W718">
        <f>IF(S718 = "Elites",1,0)</f>
        <v>0</v>
      </c>
      <c r="X718" t="s">
        <v>99</v>
      </c>
      <c r="Y718" t="str">
        <f>IF(X718="","-",TRIM(LEFT(X718,FIND(",",X718&amp;",")-1)))</f>
        <v>-</v>
      </c>
      <c r="Z718" t="s">
        <v>16101</v>
      </c>
      <c r="AA718" t="s">
        <v>36</v>
      </c>
    </row>
    <row r="719" spans="1:27" ht="14.4" x14ac:dyDescent="0.3">
      <c r="A719">
        <v>717</v>
      </c>
      <c r="B719" t="s">
        <v>3929</v>
      </c>
      <c r="C719" t="s">
        <v>3930</v>
      </c>
      <c r="D719" t="s">
        <v>3931</v>
      </c>
      <c r="E719" t="s">
        <v>947</v>
      </c>
      <c r="F719" s="5">
        <f>_xlfn.TEXTBEFORE(E719, " ") * 1000000</f>
        <v>4600000</v>
      </c>
      <c r="G719">
        <v>611.80380000000002</v>
      </c>
      <c r="H719" t="s">
        <v>85</v>
      </c>
      <c r="I719">
        <v>104</v>
      </c>
      <c r="J719">
        <f>IF(I719="",0,I719)</f>
        <v>104</v>
      </c>
      <c r="K719">
        <v>28</v>
      </c>
      <c r="L719">
        <f>I719-K719</f>
        <v>76</v>
      </c>
      <c r="M719" t="str">
        <f>IF(I719&lt;100,"small",IF(I719&lt;500,"medium","large"))</f>
        <v>medium</v>
      </c>
      <c r="N719">
        <f>IF(M719="small",1,0)</f>
        <v>0</v>
      </c>
      <c r="O719">
        <f>IF(N719="medium",1,0)</f>
        <v>0</v>
      </c>
      <c r="P719">
        <f>IF(O719="large",1,0)</f>
        <v>0</v>
      </c>
      <c r="Q719">
        <v>2001</v>
      </c>
      <c r="R719">
        <v>2</v>
      </c>
      <c r="S719" t="str">
        <f>IF(R719=1, "First-time", IF(R719&lt;=3, "Rising Star", IF(R719&lt;10, "Established", "Elites")))</f>
        <v>Rising Star</v>
      </c>
      <c r="T719">
        <f>IF(S719 = "First-time",1,0)</f>
        <v>0</v>
      </c>
      <c r="U719">
        <f>IF(S719 = "Rising Star",1,0)</f>
        <v>1</v>
      </c>
      <c r="V719">
        <f>IF(S719 = "Established",1,0)</f>
        <v>0</v>
      </c>
      <c r="W719">
        <f>IF(S719 = "Elites",1,0)</f>
        <v>0</v>
      </c>
      <c r="X719" t="s">
        <v>191</v>
      </c>
      <c r="Y719" t="str">
        <f>IF(X719="","-",TRIM(LEFT(X719,FIND(",",X719&amp;",")-1)))</f>
        <v>Philadelphia</v>
      </c>
      <c r="Z719" t="s">
        <v>3932</v>
      </c>
      <c r="AA719" t="s">
        <v>32</v>
      </c>
    </row>
    <row r="720" spans="1:27" ht="14.4" x14ac:dyDescent="0.3">
      <c r="A720">
        <v>718</v>
      </c>
      <c r="B720" t="s">
        <v>7634</v>
      </c>
      <c r="C720" t="s">
        <v>7635</v>
      </c>
      <c r="D720" t="s">
        <v>7636</v>
      </c>
      <c r="E720" t="s">
        <v>330</v>
      </c>
      <c r="F720" s="5">
        <f>_xlfn.TEXTBEFORE(E720, " ") * 1000000</f>
        <v>4099999.9999999995</v>
      </c>
      <c r="G720">
        <v>611.16380000000004</v>
      </c>
      <c r="H720" t="s">
        <v>803</v>
      </c>
      <c r="I720">
        <v>40</v>
      </c>
      <c r="J720">
        <f>IF(I720="",0,I720)</f>
        <v>40</v>
      </c>
      <c r="K720">
        <v>4</v>
      </c>
      <c r="L720">
        <f>I720-K720</f>
        <v>36</v>
      </c>
      <c r="M720" t="str">
        <f>IF(I720&lt;100,"small",IF(I720&lt;500,"medium","large"))</f>
        <v>small</v>
      </c>
      <c r="N720">
        <f>IF(M720="small",1,0)</f>
        <v>1</v>
      </c>
      <c r="O720">
        <f>IF(N720="medium",1,0)</f>
        <v>0</v>
      </c>
      <c r="P720">
        <f>IF(O720="large",1,0)</f>
        <v>0</v>
      </c>
      <c r="Q720">
        <v>2007</v>
      </c>
      <c r="R720">
        <v>1</v>
      </c>
      <c r="S720" t="str">
        <f>IF(R720=1, "First-time", IF(R720&lt;=3, "Rising Star", IF(R720&lt;10, "Established", "Elites")))</f>
        <v>First-time</v>
      </c>
      <c r="T720">
        <f>IF(S720 = "First-time",1,0)</f>
        <v>1</v>
      </c>
      <c r="U720">
        <f>IF(S720 = "Rising Star",1,0)</f>
        <v>0</v>
      </c>
      <c r="V720">
        <f>IF(S720 = "Established",1,0)</f>
        <v>0</v>
      </c>
      <c r="W720">
        <f>IF(S720 = "Elites",1,0)</f>
        <v>0</v>
      </c>
      <c r="X720" t="s">
        <v>86</v>
      </c>
      <c r="Y720" t="str">
        <f>IF(X720="","-",TRIM(LEFT(X720,FIND(",",X720&amp;",")-1)))</f>
        <v>New York City</v>
      </c>
      <c r="Z720" t="s">
        <v>543</v>
      </c>
      <c r="AA720" t="s">
        <v>35</v>
      </c>
    </row>
    <row r="721" spans="1:27" ht="14.4" x14ac:dyDescent="0.3">
      <c r="A721">
        <v>719</v>
      </c>
      <c r="B721" t="s">
        <v>15923</v>
      </c>
      <c r="C721" t="s">
        <v>15924</v>
      </c>
      <c r="D721" t="s">
        <v>15925</v>
      </c>
      <c r="E721" t="s">
        <v>4059</v>
      </c>
      <c r="F721" s="5">
        <f>_xlfn.TEXTBEFORE(E721, " ") * 1000000</f>
        <v>8800000</v>
      </c>
      <c r="G721">
        <v>607.57159999999999</v>
      </c>
      <c r="H721" t="s">
        <v>353</v>
      </c>
      <c r="I721">
        <v>13</v>
      </c>
      <c r="J721">
        <f>IF(I721="",0,I721)</f>
        <v>13</v>
      </c>
      <c r="K721">
        <v>6</v>
      </c>
      <c r="L721">
        <f>I721-K721</f>
        <v>7</v>
      </c>
      <c r="M721" t="str">
        <f>IF(I721&lt;100,"small",IF(I721&lt;500,"medium","large"))</f>
        <v>small</v>
      </c>
      <c r="N721">
        <f>IF(M721="small",1,0)</f>
        <v>1</v>
      </c>
      <c r="O721">
        <f>IF(N721="medium",1,0)</f>
        <v>0</v>
      </c>
      <c r="P721">
        <f>IF(O721="large",1,0)</f>
        <v>0</v>
      </c>
      <c r="Q721">
        <v>2014</v>
      </c>
      <c r="R721">
        <v>2</v>
      </c>
      <c r="S721" t="str">
        <f>IF(R721=1, "First-time", IF(R721&lt;=3, "Rising Star", IF(R721&lt;10, "Established", "Elites")))</f>
        <v>Rising Star</v>
      </c>
      <c r="T721">
        <f>IF(S721 = "First-time",1,0)</f>
        <v>0</v>
      </c>
      <c r="U721">
        <f>IF(S721 = "Rising Star",1,0)</f>
        <v>1</v>
      </c>
      <c r="V721">
        <f>IF(S721 = "Established",1,0)</f>
        <v>0</v>
      </c>
      <c r="W721">
        <f>IF(S721 = "Elites",1,0)</f>
        <v>0</v>
      </c>
      <c r="X721" t="s">
        <v>130</v>
      </c>
      <c r="Y721" t="str">
        <f>IF(X721="","-",TRIM(LEFT(X721,FIND(",",X721&amp;",")-1)))</f>
        <v>Dallas</v>
      </c>
      <c r="Z721" t="s">
        <v>3434</v>
      </c>
      <c r="AA721" t="s">
        <v>45</v>
      </c>
    </row>
    <row r="722" spans="1:27" ht="14.4" x14ac:dyDescent="0.3">
      <c r="A722">
        <v>720</v>
      </c>
      <c r="B722" t="s">
        <v>9016</v>
      </c>
      <c r="C722" t="s">
        <v>9017</v>
      </c>
      <c r="D722" t="s">
        <v>9018</v>
      </c>
      <c r="E722" t="s">
        <v>923</v>
      </c>
      <c r="F722" s="5">
        <f>_xlfn.TEXTBEFORE(E722, " ") * 1000000</f>
        <v>5500000</v>
      </c>
      <c r="G722">
        <v>607.32190000000003</v>
      </c>
      <c r="H722" t="s">
        <v>118</v>
      </c>
      <c r="I722">
        <v>86</v>
      </c>
      <c r="J722">
        <f>IF(I722="",0,I722)</f>
        <v>86</v>
      </c>
      <c r="K722">
        <v>26</v>
      </c>
      <c r="L722">
        <f>I722-K722</f>
        <v>60</v>
      </c>
      <c r="M722" t="str">
        <f>IF(I722&lt;100,"small",IF(I722&lt;500,"medium","large"))</f>
        <v>small</v>
      </c>
      <c r="N722">
        <f>IF(M722="small",1,0)</f>
        <v>1</v>
      </c>
      <c r="O722">
        <f>IF(N722="medium",1,0)</f>
        <v>0</v>
      </c>
      <c r="P722">
        <f>IF(O722="large",1,0)</f>
        <v>0</v>
      </c>
      <c r="Q722">
        <v>2008</v>
      </c>
      <c r="R722">
        <v>1</v>
      </c>
      <c r="S722" t="str">
        <f>IF(R722=1, "First-time", IF(R722&lt;=3, "Rising Star", IF(R722&lt;10, "Established", "Elites")))</f>
        <v>First-time</v>
      </c>
      <c r="T722">
        <f>IF(S722 = "First-time",1,0)</f>
        <v>1</v>
      </c>
      <c r="U722">
        <f>IF(S722 = "Rising Star",1,0)</f>
        <v>0</v>
      </c>
      <c r="V722">
        <f>IF(S722 = "Established",1,0)</f>
        <v>0</v>
      </c>
      <c r="W722">
        <f>IF(S722 = "Elites",1,0)</f>
        <v>0</v>
      </c>
      <c r="X722" t="s">
        <v>325</v>
      </c>
      <c r="Y722" t="str">
        <f>IF(X722="","-",TRIM(LEFT(X722,FIND(",",X722&amp;",")-1)))</f>
        <v>Los Angeles</v>
      </c>
      <c r="Z722" t="s">
        <v>9019</v>
      </c>
      <c r="AA722" t="s">
        <v>5</v>
      </c>
    </row>
    <row r="723" spans="1:27" ht="14.4" x14ac:dyDescent="0.3">
      <c r="A723">
        <v>721</v>
      </c>
      <c r="B723" t="s">
        <v>10394</v>
      </c>
      <c r="C723" t="s">
        <v>10395</v>
      </c>
      <c r="D723" t="s">
        <v>10396</v>
      </c>
      <c r="E723" t="s">
        <v>3584</v>
      </c>
      <c r="F723" s="5">
        <f>_xlfn.TEXTBEFORE(E723, " ") * 1000000</f>
        <v>18300000</v>
      </c>
      <c r="G723">
        <v>607.31949999999995</v>
      </c>
      <c r="H723" t="s">
        <v>174</v>
      </c>
      <c r="I723">
        <v>40</v>
      </c>
      <c r="J723">
        <f>IF(I723="",0,I723)</f>
        <v>40</v>
      </c>
      <c r="K723">
        <v>15</v>
      </c>
      <c r="L723">
        <f>I723-K723</f>
        <v>25</v>
      </c>
      <c r="M723" t="str">
        <f>IF(I723&lt;100,"small",IF(I723&lt;500,"medium","large"))</f>
        <v>small</v>
      </c>
      <c r="N723">
        <f>IF(M723="small",1,0)</f>
        <v>1</v>
      </c>
      <c r="O723">
        <f>IF(N723="medium",1,0)</f>
        <v>0</v>
      </c>
      <c r="P723">
        <f>IF(O723="large",1,0)</f>
        <v>0</v>
      </c>
      <c r="Q723">
        <v>2009</v>
      </c>
      <c r="R723">
        <v>4</v>
      </c>
      <c r="S723" t="str">
        <f>IF(R723=1, "First-time", IF(R723&lt;=3, "Rising Star", IF(R723&lt;10, "Established", "Elites")))</f>
        <v>Established</v>
      </c>
      <c r="T723">
        <f>IF(S723 = "First-time",1,0)</f>
        <v>0</v>
      </c>
      <c r="U723">
        <f>IF(S723 = "Rising Star",1,0)</f>
        <v>0</v>
      </c>
      <c r="V723">
        <f>IF(S723 = "Established",1,0)</f>
        <v>1</v>
      </c>
      <c r="W723">
        <f>IF(S723 = "Elites",1,0)</f>
        <v>0</v>
      </c>
      <c r="X723" t="s">
        <v>272</v>
      </c>
      <c r="Y723" t="str">
        <f>IF(X723="","-",TRIM(LEFT(X723,FIND(",",X723&amp;",")-1)))</f>
        <v>Phoenix</v>
      </c>
      <c r="Z723" t="s">
        <v>272</v>
      </c>
      <c r="AA723" t="s">
        <v>4</v>
      </c>
    </row>
    <row r="724" spans="1:27" ht="14.4" x14ac:dyDescent="0.3">
      <c r="A724">
        <v>722</v>
      </c>
      <c r="B724" t="s">
        <v>15201</v>
      </c>
      <c r="C724" t="s">
        <v>15202</v>
      </c>
      <c r="D724" t="s">
        <v>15203</v>
      </c>
      <c r="E724" t="s">
        <v>2447</v>
      </c>
      <c r="F724" s="5">
        <f>_xlfn.TEXTBEFORE(E724, " ") * 1000000</f>
        <v>8600000</v>
      </c>
      <c r="G724">
        <v>605.6463</v>
      </c>
      <c r="H724" t="s">
        <v>779</v>
      </c>
      <c r="I724">
        <v>115</v>
      </c>
      <c r="J724">
        <f>IF(I724="",0,I724)</f>
        <v>115</v>
      </c>
      <c r="K724">
        <v>20</v>
      </c>
      <c r="L724">
        <f>I724-K724</f>
        <v>95</v>
      </c>
      <c r="M724" t="str">
        <f>IF(I724&lt;100,"small",IF(I724&lt;500,"medium","large"))</f>
        <v>medium</v>
      </c>
      <c r="N724">
        <f>IF(M724="small",1,0)</f>
        <v>0</v>
      </c>
      <c r="O724">
        <f>IF(N724="medium",1,0)</f>
        <v>0</v>
      </c>
      <c r="P724">
        <f>IF(O724="large",1,0)</f>
        <v>0</v>
      </c>
      <c r="Q724">
        <v>2013</v>
      </c>
      <c r="R724">
        <v>2</v>
      </c>
      <c r="S724" t="str">
        <f>IF(R724=1, "First-time", IF(R724&lt;=3, "Rising Star", IF(R724&lt;10, "Established", "Elites")))</f>
        <v>Rising Star</v>
      </c>
      <c r="T724">
        <f>IF(S724 = "First-time",1,0)</f>
        <v>0</v>
      </c>
      <c r="U724">
        <f>IF(S724 = "Rising Star",1,0)</f>
        <v>1</v>
      </c>
      <c r="V724">
        <f>IF(S724 = "Established",1,0)</f>
        <v>0</v>
      </c>
      <c r="W724">
        <f>IF(S724 = "Elites",1,0)</f>
        <v>0</v>
      </c>
      <c r="X724" t="s">
        <v>242</v>
      </c>
      <c r="Y724" t="str">
        <f>IF(X724="","-",TRIM(LEFT(X724,FIND(",",X724&amp;",")-1)))</f>
        <v>Atlanta</v>
      </c>
      <c r="Z724" t="s">
        <v>242</v>
      </c>
      <c r="AA724" t="s">
        <v>11</v>
      </c>
    </row>
    <row r="725" spans="1:27" ht="14.4" x14ac:dyDescent="0.3">
      <c r="A725">
        <v>723</v>
      </c>
      <c r="B725" t="s">
        <v>16720</v>
      </c>
      <c r="C725" t="s">
        <v>16721</v>
      </c>
      <c r="D725" t="s">
        <v>16722</v>
      </c>
      <c r="E725" t="s">
        <v>1391</v>
      </c>
      <c r="F725" s="5">
        <f>_xlfn.TEXTBEFORE(E725, " ") * 1000000</f>
        <v>3800000</v>
      </c>
      <c r="G725">
        <v>604.65920000000006</v>
      </c>
      <c r="H725" t="s">
        <v>779</v>
      </c>
      <c r="I725">
        <v>7</v>
      </c>
      <c r="J725">
        <f>IF(I725="",0,I725)</f>
        <v>7</v>
      </c>
      <c r="K725">
        <v>1</v>
      </c>
      <c r="L725">
        <f>I725-K725</f>
        <v>6</v>
      </c>
      <c r="M725" t="str">
        <f>IF(I725&lt;100,"small",IF(I725&lt;500,"medium","large"))</f>
        <v>small</v>
      </c>
      <c r="N725">
        <f>IF(M725="small",1,0)</f>
        <v>1</v>
      </c>
      <c r="O725">
        <f>IF(N725="medium",1,0)</f>
        <v>0</v>
      </c>
      <c r="P725">
        <f>IF(O725="large",1,0)</f>
        <v>0</v>
      </c>
      <c r="Q725">
        <v>2014</v>
      </c>
      <c r="R725">
        <v>2</v>
      </c>
      <c r="S725" t="str">
        <f>IF(R725=1, "First-time", IF(R725&lt;=3, "Rising Star", IF(R725&lt;10, "Established", "Elites")))</f>
        <v>Rising Star</v>
      </c>
      <c r="T725">
        <f>IF(S725 = "First-time",1,0)</f>
        <v>0</v>
      </c>
      <c r="U725">
        <f>IF(S725 = "Rising Star",1,0)</f>
        <v>1</v>
      </c>
      <c r="V725">
        <f>IF(S725 = "Established",1,0)</f>
        <v>0</v>
      </c>
      <c r="W725">
        <f>IF(S725 = "Elites",1,0)</f>
        <v>0</v>
      </c>
      <c r="X725" t="s">
        <v>99</v>
      </c>
      <c r="Y725" t="str">
        <f>IF(X725="","-",TRIM(LEFT(X725,FIND(",",X725&amp;",")-1)))</f>
        <v>-</v>
      </c>
      <c r="Z725" t="s">
        <v>3642</v>
      </c>
      <c r="AA725" t="s">
        <v>10</v>
      </c>
    </row>
    <row r="726" spans="1:27" ht="14.4" x14ac:dyDescent="0.3">
      <c r="A726">
        <v>724</v>
      </c>
      <c r="B726" t="s">
        <v>12472</v>
      </c>
      <c r="C726" t="s">
        <v>12473</v>
      </c>
      <c r="D726" t="s">
        <v>12474</v>
      </c>
      <c r="E726" t="s">
        <v>914</v>
      </c>
      <c r="F726" s="5">
        <f>_xlfn.TEXTBEFORE(E726, " ") * 1000000</f>
        <v>12400000</v>
      </c>
      <c r="G726">
        <v>604.3646</v>
      </c>
      <c r="H726" t="s">
        <v>118</v>
      </c>
      <c r="I726">
        <v>59</v>
      </c>
      <c r="J726">
        <f>IF(I726="",0,I726)</f>
        <v>59</v>
      </c>
      <c r="K726">
        <v>8</v>
      </c>
      <c r="L726">
        <f>I726-K726</f>
        <v>51</v>
      </c>
      <c r="M726" t="str">
        <f>IF(I726&lt;100,"small",IF(I726&lt;500,"medium","large"))</f>
        <v>small</v>
      </c>
      <c r="N726">
        <f>IF(M726="small",1,0)</f>
        <v>1</v>
      </c>
      <c r="O726">
        <f>IF(N726="medium",1,0)</f>
        <v>0</v>
      </c>
      <c r="P726">
        <f>IF(O726="large",1,0)</f>
        <v>0</v>
      </c>
      <c r="Q726">
        <v>2011</v>
      </c>
      <c r="R726">
        <v>1</v>
      </c>
      <c r="S726" t="str">
        <f>IF(R726=1, "First-time", IF(R726&lt;=3, "Rising Star", IF(R726&lt;10, "Established", "Elites")))</f>
        <v>First-time</v>
      </c>
      <c r="T726">
        <f>IF(S726 = "First-time",1,0)</f>
        <v>1</v>
      </c>
      <c r="U726">
        <f>IF(S726 = "Rising Star",1,0)</f>
        <v>0</v>
      </c>
      <c r="V726">
        <f>IF(S726 = "Established",1,0)</f>
        <v>0</v>
      </c>
      <c r="W726">
        <f>IF(S726 = "Elites",1,0)</f>
        <v>0</v>
      </c>
      <c r="X726" t="s">
        <v>99</v>
      </c>
      <c r="Y726" t="str">
        <f>IF(X726="","-",TRIM(LEFT(X726,FIND(",",X726&amp;",")-1)))</f>
        <v>-</v>
      </c>
      <c r="Z726" t="s">
        <v>780</v>
      </c>
      <c r="AA726" t="s">
        <v>10</v>
      </c>
    </row>
    <row r="727" spans="1:27" ht="14.4" x14ac:dyDescent="0.3">
      <c r="A727">
        <v>725</v>
      </c>
      <c r="B727" t="s">
        <v>14715</v>
      </c>
      <c r="C727" t="s">
        <v>14716</v>
      </c>
      <c r="D727" t="s">
        <v>14717</v>
      </c>
      <c r="E727" t="s">
        <v>3207</v>
      </c>
      <c r="F727" s="5">
        <f>_xlfn.TEXTBEFORE(E727, " ") * 1000000</f>
        <v>9800000</v>
      </c>
      <c r="G727">
        <v>604.27380000000005</v>
      </c>
      <c r="H727" t="s">
        <v>174</v>
      </c>
      <c r="I727">
        <v>241</v>
      </c>
      <c r="J727">
        <f>IF(I727="",0,I727)</f>
        <v>241</v>
      </c>
      <c r="K727">
        <v>35</v>
      </c>
      <c r="L727">
        <f>I727-K727</f>
        <v>206</v>
      </c>
      <c r="M727" t="str">
        <f>IF(I727&lt;100,"small",IF(I727&lt;500,"medium","large"))</f>
        <v>medium</v>
      </c>
      <c r="N727">
        <f>IF(M727="small",1,0)</f>
        <v>0</v>
      </c>
      <c r="O727">
        <f>IF(N727="medium",1,0)</f>
        <v>0</v>
      </c>
      <c r="P727">
        <f>IF(O727="large",1,0)</f>
        <v>0</v>
      </c>
      <c r="Q727">
        <v>2013</v>
      </c>
      <c r="R727">
        <v>2</v>
      </c>
      <c r="S727" t="str">
        <f>IF(R727=1, "First-time", IF(R727&lt;=3, "Rising Star", IF(R727&lt;10, "Established", "Elites")))</f>
        <v>Rising Star</v>
      </c>
      <c r="T727">
        <f>IF(S727 = "First-time",1,0)</f>
        <v>0</v>
      </c>
      <c r="U727">
        <f>IF(S727 = "Rising Star",1,0)</f>
        <v>1</v>
      </c>
      <c r="V727">
        <f>IF(S727 = "Established",1,0)</f>
        <v>0</v>
      </c>
      <c r="W727">
        <f>IF(S727 = "Elites",1,0)</f>
        <v>0</v>
      </c>
      <c r="X727" t="s">
        <v>86</v>
      </c>
      <c r="Y727" t="str">
        <f>IF(X727="","-",TRIM(LEFT(X727,FIND(",",X727&amp;",")-1)))</f>
        <v>New York City</v>
      </c>
      <c r="Z727" t="s">
        <v>543</v>
      </c>
      <c r="AA727" t="s">
        <v>35</v>
      </c>
    </row>
    <row r="728" spans="1:27" ht="14.4" x14ac:dyDescent="0.3">
      <c r="A728">
        <v>726</v>
      </c>
      <c r="B728" t="s">
        <v>13890</v>
      </c>
      <c r="C728" t="s">
        <v>13891</v>
      </c>
      <c r="D728" t="s">
        <v>13892</v>
      </c>
      <c r="E728" t="s">
        <v>2067</v>
      </c>
      <c r="F728" s="5">
        <f>_xlfn.TEXTBEFORE(E728, " ") * 1000000</f>
        <v>33100000</v>
      </c>
      <c r="G728">
        <v>603.84429999999998</v>
      </c>
      <c r="H728" t="s">
        <v>85</v>
      </c>
      <c r="I728">
        <v>58</v>
      </c>
      <c r="J728">
        <f>IF(I728="",0,I728)</f>
        <v>58</v>
      </c>
      <c r="K728">
        <v>15</v>
      </c>
      <c r="L728">
        <f>I728-K728</f>
        <v>43</v>
      </c>
      <c r="M728" t="str">
        <f>IF(I728&lt;100,"small",IF(I728&lt;500,"medium","large"))</f>
        <v>small</v>
      </c>
      <c r="N728">
        <f>IF(M728="small",1,0)</f>
        <v>1</v>
      </c>
      <c r="O728">
        <f>IF(N728="medium",1,0)</f>
        <v>0</v>
      </c>
      <c r="P728">
        <f>IF(O728="large",1,0)</f>
        <v>0</v>
      </c>
      <c r="Q728">
        <v>2012</v>
      </c>
      <c r="R728">
        <v>4</v>
      </c>
      <c r="S728" t="str">
        <f>IF(R728=1, "First-time", IF(R728&lt;=3, "Rising Star", IF(R728&lt;10, "Established", "Elites")))</f>
        <v>Established</v>
      </c>
      <c r="T728">
        <f>IF(S728 = "First-time",1,0)</f>
        <v>0</v>
      </c>
      <c r="U728">
        <f>IF(S728 = "Rising Star",1,0)</f>
        <v>0</v>
      </c>
      <c r="V728">
        <f>IF(S728 = "Established",1,0)</f>
        <v>1</v>
      </c>
      <c r="W728">
        <f>IF(S728 = "Elites",1,0)</f>
        <v>0</v>
      </c>
      <c r="X728" t="s">
        <v>191</v>
      </c>
      <c r="Y728" t="str">
        <f>IF(X728="","-",TRIM(LEFT(X728,FIND(",",X728&amp;",")-1)))</f>
        <v>Philadelphia</v>
      </c>
      <c r="Z728" t="s">
        <v>1383</v>
      </c>
      <c r="AA728" t="s">
        <v>9</v>
      </c>
    </row>
    <row r="729" spans="1:27" ht="14.4" x14ac:dyDescent="0.3">
      <c r="A729">
        <v>727</v>
      </c>
      <c r="B729" t="s">
        <v>14283</v>
      </c>
      <c r="C729" t="s">
        <v>14284</v>
      </c>
      <c r="D729" t="s">
        <v>14285</v>
      </c>
      <c r="E729" t="s">
        <v>1246</v>
      </c>
      <c r="F729" s="5">
        <f>_xlfn.TEXTBEFORE(E729, " ") * 1000000</f>
        <v>2900000</v>
      </c>
      <c r="G729">
        <v>603.32090000000005</v>
      </c>
      <c r="H729" t="s">
        <v>111</v>
      </c>
      <c r="I729">
        <v>17</v>
      </c>
      <c r="J729">
        <f>IF(I729="",0,I729)</f>
        <v>17</v>
      </c>
      <c r="K729">
        <v>2</v>
      </c>
      <c r="L729">
        <f>I729-K729</f>
        <v>15</v>
      </c>
      <c r="M729" t="str">
        <f>IF(I729&lt;100,"small",IF(I729&lt;500,"medium","large"))</f>
        <v>small</v>
      </c>
      <c r="N729">
        <f>IF(M729="small",1,0)</f>
        <v>1</v>
      </c>
      <c r="O729">
        <f>IF(N729="medium",1,0)</f>
        <v>0</v>
      </c>
      <c r="P729">
        <f>IF(O729="large",1,0)</f>
        <v>0</v>
      </c>
      <c r="Q729">
        <v>2012</v>
      </c>
      <c r="R729">
        <v>1</v>
      </c>
      <c r="S729" t="str">
        <f>IF(R729=1, "First-time", IF(R729&lt;=3, "Rising Star", IF(R729&lt;10, "Established", "Elites")))</f>
        <v>First-time</v>
      </c>
      <c r="T729">
        <f>IF(S729 = "First-time",1,0)</f>
        <v>1</v>
      </c>
      <c r="U729">
        <f>IF(S729 = "Rising Star",1,0)</f>
        <v>0</v>
      </c>
      <c r="V729">
        <f>IF(S729 = "Established",1,0)</f>
        <v>0</v>
      </c>
      <c r="W729">
        <f>IF(S729 = "Elites",1,0)</f>
        <v>0</v>
      </c>
      <c r="X729" t="s">
        <v>978</v>
      </c>
      <c r="Y729" t="str">
        <f>IF(X729="","-",TRIM(LEFT(X729,FIND(",",X729&amp;",")-1)))</f>
        <v>Huntsville</v>
      </c>
      <c r="Z729" t="s">
        <v>979</v>
      </c>
      <c r="AA729" t="s">
        <v>2</v>
      </c>
    </row>
    <row r="730" spans="1:27" ht="14.4" x14ac:dyDescent="0.3">
      <c r="A730">
        <v>728</v>
      </c>
      <c r="B730" t="s">
        <v>15415</v>
      </c>
      <c r="C730" t="s">
        <v>15416</v>
      </c>
      <c r="D730" t="s">
        <v>15417</v>
      </c>
      <c r="E730" t="s">
        <v>957</v>
      </c>
      <c r="F730" s="5">
        <f>_xlfn.TEXTBEFORE(E730, " ") * 1000000</f>
        <v>3500000</v>
      </c>
      <c r="G730">
        <v>601.67399999999998</v>
      </c>
      <c r="H730" t="s">
        <v>129</v>
      </c>
      <c r="I730">
        <v>17</v>
      </c>
      <c r="J730">
        <f>IF(I730="",0,I730)</f>
        <v>17</v>
      </c>
      <c r="K730">
        <v>4</v>
      </c>
      <c r="L730">
        <f>I730-K730</f>
        <v>13</v>
      </c>
      <c r="M730" t="str">
        <f>IF(I730&lt;100,"small",IF(I730&lt;500,"medium","large"))</f>
        <v>small</v>
      </c>
      <c r="N730">
        <f>IF(M730="small",1,0)</f>
        <v>1</v>
      </c>
      <c r="O730">
        <f>IF(N730="medium",1,0)</f>
        <v>0</v>
      </c>
      <c r="P730">
        <f>IF(O730="large",1,0)</f>
        <v>0</v>
      </c>
      <c r="Q730">
        <v>2013</v>
      </c>
      <c r="R730">
        <v>2</v>
      </c>
      <c r="S730" t="str">
        <f>IF(R730=1, "First-time", IF(R730&lt;=3, "Rising Star", IF(R730&lt;10, "Established", "Elites")))</f>
        <v>Rising Star</v>
      </c>
      <c r="T730">
        <f>IF(S730 = "First-time",1,0)</f>
        <v>0</v>
      </c>
      <c r="U730">
        <f>IF(S730 = "Rising Star",1,0)</f>
        <v>1</v>
      </c>
      <c r="V730">
        <f>IF(S730 = "Established",1,0)</f>
        <v>0</v>
      </c>
      <c r="W730">
        <f>IF(S730 = "Elites",1,0)</f>
        <v>0</v>
      </c>
      <c r="X730" t="s">
        <v>611</v>
      </c>
      <c r="Y730" t="str">
        <f>IF(X730="","-",TRIM(LEFT(X730,FIND(",",X730&amp;",")-1)))</f>
        <v>Denver</v>
      </c>
      <c r="Z730" t="s">
        <v>2979</v>
      </c>
      <c r="AA730" t="s">
        <v>6</v>
      </c>
    </row>
    <row r="731" spans="1:27" ht="14.4" x14ac:dyDescent="0.3">
      <c r="A731">
        <v>729</v>
      </c>
      <c r="B731" t="s">
        <v>15371</v>
      </c>
      <c r="C731" t="s">
        <v>15372</v>
      </c>
      <c r="D731" t="s">
        <v>15373</v>
      </c>
      <c r="E731" t="s">
        <v>15374</v>
      </c>
      <c r="F731" s="5">
        <f>_xlfn.TEXTBEFORE(E731, " ") * 1000000</f>
        <v>66599999.999999993</v>
      </c>
      <c r="G731">
        <v>600.99659999999994</v>
      </c>
      <c r="H731" t="s">
        <v>129</v>
      </c>
      <c r="I731">
        <v>192</v>
      </c>
      <c r="J731">
        <f>IF(I731="",0,I731)</f>
        <v>192</v>
      </c>
      <c r="K731">
        <v>37</v>
      </c>
      <c r="L731">
        <f>I731-K731</f>
        <v>155</v>
      </c>
      <c r="M731" t="str">
        <f>IF(I731&lt;100,"small",IF(I731&lt;500,"medium","large"))</f>
        <v>medium</v>
      </c>
      <c r="N731">
        <f>IF(M731="small",1,0)</f>
        <v>0</v>
      </c>
      <c r="O731">
        <f>IF(N731="medium",1,0)</f>
        <v>0</v>
      </c>
      <c r="P731">
        <f>IF(O731="large",1,0)</f>
        <v>0</v>
      </c>
      <c r="Q731">
        <v>2013</v>
      </c>
      <c r="R731">
        <v>2</v>
      </c>
      <c r="S731" t="str">
        <f>IF(R731=1, "First-time", IF(R731&lt;=3, "Rising Star", IF(R731&lt;10, "Established", "Elites")))</f>
        <v>Rising Star</v>
      </c>
      <c r="T731">
        <f>IF(S731 = "First-time",1,0)</f>
        <v>0</v>
      </c>
      <c r="U731">
        <f>IF(S731 = "Rising Star",1,0)</f>
        <v>1</v>
      </c>
      <c r="V731">
        <f>IF(S731 = "Established",1,0)</f>
        <v>0</v>
      </c>
      <c r="W731">
        <f>IF(S731 = "Elites",1,0)</f>
        <v>0</v>
      </c>
      <c r="X731" t="s">
        <v>427</v>
      </c>
      <c r="Y731" t="str">
        <f>IF(X731="","-",TRIM(LEFT(X731,FIND(",",X731&amp;",")-1)))</f>
        <v>Washington</v>
      </c>
      <c r="Z731" t="s">
        <v>2494</v>
      </c>
      <c r="AA731" t="s">
        <v>8</v>
      </c>
    </row>
    <row r="732" spans="1:27" ht="14.4" x14ac:dyDescent="0.3">
      <c r="A732">
        <v>730</v>
      </c>
      <c r="B732" t="s">
        <v>12670</v>
      </c>
      <c r="C732" t="s">
        <v>12671</v>
      </c>
      <c r="D732" t="s">
        <v>12672</v>
      </c>
      <c r="E732" t="s">
        <v>4090</v>
      </c>
      <c r="F732" s="5">
        <f>_xlfn.TEXTBEFORE(E732, " ") * 1000000</f>
        <v>92700000</v>
      </c>
      <c r="G732">
        <v>599.39670000000001</v>
      </c>
      <c r="H732" t="s">
        <v>779</v>
      </c>
      <c r="I732">
        <v>493</v>
      </c>
      <c r="J732">
        <f>IF(I732="",0,I732)</f>
        <v>493</v>
      </c>
      <c r="K732">
        <v>161</v>
      </c>
      <c r="L732">
        <f>I732-K732</f>
        <v>332</v>
      </c>
      <c r="M732" t="str">
        <f>IF(I732&lt;100,"small",IF(I732&lt;500,"medium","large"))</f>
        <v>medium</v>
      </c>
      <c r="N732">
        <f>IF(M732="small",1,0)</f>
        <v>0</v>
      </c>
      <c r="O732">
        <f>IF(N732="medium",1,0)</f>
        <v>0</v>
      </c>
      <c r="P732">
        <f>IF(O732="large",1,0)</f>
        <v>0</v>
      </c>
      <c r="Q732">
        <v>2011</v>
      </c>
      <c r="R732">
        <v>1</v>
      </c>
      <c r="S732" t="str">
        <f>IF(R732=1, "First-time", IF(R732&lt;=3, "Rising Star", IF(R732&lt;10, "Established", "Elites")))</f>
        <v>First-time</v>
      </c>
      <c r="T732">
        <f>IF(S732 = "First-time",1,0)</f>
        <v>1</v>
      </c>
      <c r="U732">
        <f>IF(S732 = "Rising Star",1,0)</f>
        <v>0</v>
      </c>
      <c r="V732">
        <f>IF(S732 = "Established",1,0)</f>
        <v>0</v>
      </c>
      <c r="W732">
        <f>IF(S732 = "Elites",1,0)</f>
        <v>0</v>
      </c>
      <c r="X732" t="s">
        <v>1396</v>
      </c>
      <c r="Y732" t="str">
        <f>IF(X732="","-",TRIM(LEFT(X732,FIND(",",X732&amp;",")-1)))</f>
        <v>San Francisco</v>
      </c>
      <c r="Z732" t="s">
        <v>1396</v>
      </c>
      <c r="AA732" t="s">
        <v>5</v>
      </c>
    </row>
    <row r="733" spans="1:27" ht="14.4" x14ac:dyDescent="0.3">
      <c r="A733">
        <v>731</v>
      </c>
      <c r="B733" t="s">
        <v>12010</v>
      </c>
      <c r="C733" t="s">
        <v>12011</v>
      </c>
      <c r="D733" t="s">
        <v>12012</v>
      </c>
      <c r="E733" t="s">
        <v>110</v>
      </c>
      <c r="F733" s="5">
        <f>_xlfn.TEXTBEFORE(E733, " ") * 1000000</f>
        <v>23700000</v>
      </c>
      <c r="G733">
        <v>599.20219999999995</v>
      </c>
      <c r="H733" t="s">
        <v>153</v>
      </c>
      <c r="I733">
        <v>140</v>
      </c>
      <c r="J733">
        <f>IF(I733="",0,I733)</f>
        <v>140</v>
      </c>
      <c r="K733">
        <v>80</v>
      </c>
      <c r="L733">
        <f>I733-K733</f>
        <v>60</v>
      </c>
      <c r="M733" t="str">
        <f>IF(I733&lt;100,"small",IF(I733&lt;500,"medium","large"))</f>
        <v>medium</v>
      </c>
      <c r="N733">
        <f>IF(M733="small",1,0)</f>
        <v>0</v>
      </c>
      <c r="O733">
        <f>IF(N733="medium",1,0)</f>
        <v>0</v>
      </c>
      <c r="P733">
        <f>IF(O733="large",1,0)</f>
        <v>0</v>
      </c>
      <c r="Q733">
        <v>2011</v>
      </c>
      <c r="R733">
        <v>4</v>
      </c>
      <c r="S733" t="str">
        <f>IF(R733=1, "First-time", IF(R733&lt;=3, "Rising Star", IF(R733&lt;10, "Established", "Elites")))</f>
        <v>Established</v>
      </c>
      <c r="T733">
        <f>IF(S733 = "First-time",1,0)</f>
        <v>0</v>
      </c>
      <c r="U733">
        <f>IF(S733 = "Rising Star",1,0)</f>
        <v>0</v>
      </c>
      <c r="V733">
        <f>IF(S733 = "Established",1,0)</f>
        <v>1</v>
      </c>
      <c r="W733">
        <f>IF(S733 = "Elites",1,0)</f>
        <v>0</v>
      </c>
      <c r="X733" t="s">
        <v>86</v>
      </c>
      <c r="Y733" t="str">
        <f>IF(X733="","-",TRIM(LEFT(X733,FIND(",",X733&amp;",")-1)))</f>
        <v>New York City</v>
      </c>
      <c r="Z733" t="s">
        <v>12013</v>
      </c>
      <c r="AA733" t="s">
        <v>35</v>
      </c>
    </row>
    <row r="734" spans="1:27" ht="14.4" x14ac:dyDescent="0.3">
      <c r="A734">
        <v>732</v>
      </c>
      <c r="B734" t="s">
        <v>13906</v>
      </c>
      <c r="C734" t="s">
        <v>13907</v>
      </c>
      <c r="D734" t="s">
        <v>13908</v>
      </c>
      <c r="E734" t="s">
        <v>392</v>
      </c>
      <c r="F734" s="5">
        <f>_xlfn.TEXTBEFORE(E734, " ") * 1000000</f>
        <v>2000000</v>
      </c>
      <c r="G734">
        <v>597.79399999999998</v>
      </c>
      <c r="H734" t="s">
        <v>129</v>
      </c>
      <c r="I734">
        <v>16</v>
      </c>
      <c r="J734">
        <f>IF(I734="",0,I734)</f>
        <v>16</v>
      </c>
      <c r="K734">
        <v>3</v>
      </c>
      <c r="L734">
        <f>I734-K734</f>
        <v>13</v>
      </c>
      <c r="M734" t="str">
        <f>IF(I734&lt;100,"small",IF(I734&lt;500,"medium","large"))</f>
        <v>small</v>
      </c>
      <c r="N734">
        <f>IF(M734="small",1,0)</f>
        <v>1</v>
      </c>
      <c r="O734">
        <f>IF(N734="medium",1,0)</f>
        <v>0</v>
      </c>
      <c r="P734">
        <f>IF(O734="large",1,0)</f>
        <v>0</v>
      </c>
      <c r="Q734">
        <v>2012</v>
      </c>
      <c r="R734">
        <v>1</v>
      </c>
      <c r="S734" t="str">
        <f>IF(R734=1, "First-time", IF(R734&lt;=3, "Rising Star", IF(R734&lt;10, "Established", "Elites")))</f>
        <v>First-time</v>
      </c>
      <c r="T734">
        <f>IF(S734 = "First-time",1,0)</f>
        <v>1</v>
      </c>
      <c r="U734">
        <f>IF(S734 = "Rising Star",1,0)</f>
        <v>0</v>
      </c>
      <c r="V734">
        <f>IF(S734 = "Established",1,0)</f>
        <v>0</v>
      </c>
      <c r="W734">
        <f>IF(S734 = "Elites",1,0)</f>
        <v>0</v>
      </c>
      <c r="X734" t="s">
        <v>99</v>
      </c>
      <c r="Y734" t="str">
        <f>IF(X734="","-",TRIM(LEFT(X734,FIND(",",X734&amp;",")-1)))</f>
        <v>-</v>
      </c>
      <c r="Z734" t="s">
        <v>8964</v>
      </c>
      <c r="AA734" t="s">
        <v>7</v>
      </c>
    </row>
    <row r="735" spans="1:27" ht="14.4" x14ac:dyDescent="0.3">
      <c r="A735">
        <v>733</v>
      </c>
      <c r="B735" t="s">
        <v>9265</v>
      </c>
      <c r="C735" t="s">
        <v>9266</v>
      </c>
      <c r="D735" t="s">
        <v>9267</v>
      </c>
      <c r="E735" t="s">
        <v>1532</v>
      </c>
      <c r="F735" s="5">
        <f>_xlfn.TEXTBEFORE(E735, " ") * 1000000</f>
        <v>14400000</v>
      </c>
      <c r="G735">
        <v>597.68370000000004</v>
      </c>
      <c r="H735" t="s">
        <v>751</v>
      </c>
      <c r="I735">
        <v>156</v>
      </c>
      <c r="J735">
        <f>IF(I735="",0,I735)</f>
        <v>156</v>
      </c>
      <c r="K735">
        <v>21</v>
      </c>
      <c r="L735">
        <f>I735-K735</f>
        <v>135</v>
      </c>
      <c r="M735" t="str">
        <f>IF(I735&lt;100,"small",IF(I735&lt;500,"medium","large"))</f>
        <v>medium</v>
      </c>
      <c r="N735">
        <f>IF(M735="small",1,0)</f>
        <v>0</v>
      </c>
      <c r="O735">
        <f>IF(N735="medium",1,0)</f>
        <v>0</v>
      </c>
      <c r="P735">
        <f>IF(O735="large",1,0)</f>
        <v>0</v>
      </c>
      <c r="Q735">
        <v>2009</v>
      </c>
      <c r="R735">
        <v>2</v>
      </c>
      <c r="S735" t="str">
        <f>IF(R735=1, "First-time", IF(R735&lt;=3, "Rising Star", IF(R735&lt;10, "Established", "Elites")))</f>
        <v>Rising Star</v>
      </c>
      <c r="T735">
        <f>IF(S735 = "First-time",1,0)</f>
        <v>0</v>
      </c>
      <c r="U735">
        <f>IF(S735 = "Rising Star",1,0)</f>
        <v>1</v>
      </c>
      <c r="V735">
        <f>IF(S735 = "Established",1,0)</f>
        <v>0</v>
      </c>
      <c r="W735">
        <f>IF(S735 = "Elites",1,0)</f>
        <v>0</v>
      </c>
      <c r="X735" t="s">
        <v>427</v>
      </c>
      <c r="Y735" t="str">
        <f>IF(X735="","-",TRIM(LEFT(X735,FIND(",",X735&amp;",")-1)))</f>
        <v>Washington</v>
      </c>
      <c r="Z735" t="s">
        <v>9268</v>
      </c>
      <c r="AA735" t="s">
        <v>47</v>
      </c>
    </row>
    <row r="736" spans="1:27" ht="14.4" x14ac:dyDescent="0.3">
      <c r="A736">
        <v>734</v>
      </c>
      <c r="B736" t="s">
        <v>7069</v>
      </c>
      <c r="C736" t="s">
        <v>7070</v>
      </c>
      <c r="D736" t="s">
        <v>7071</v>
      </c>
      <c r="E736" t="s">
        <v>7072</v>
      </c>
      <c r="F736" s="5">
        <f>_xlfn.TEXTBEFORE(E736, " ") * 1000000</f>
        <v>32600000</v>
      </c>
      <c r="G736">
        <v>595.7518</v>
      </c>
      <c r="H736" t="s">
        <v>174</v>
      </c>
      <c r="I736">
        <v>16</v>
      </c>
      <c r="J736">
        <f>IF(I736="",0,I736)</f>
        <v>16</v>
      </c>
      <c r="K736">
        <v>6</v>
      </c>
      <c r="L736">
        <f>I736-K736</f>
        <v>10</v>
      </c>
      <c r="M736" t="str">
        <f>IF(I736&lt;100,"small",IF(I736&lt;500,"medium","large"))</f>
        <v>small</v>
      </c>
      <c r="N736">
        <f>IF(M736="small",1,0)</f>
        <v>1</v>
      </c>
      <c r="O736">
        <f>IF(N736="medium",1,0)</f>
        <v>0</v>
      </c>
      <c r="P736">
        <f>IF(O736="large",1,0)</f>
        <v>0</v>
      </c>
      <c r="Q736">
        <v>2006</v>
      </c>
      <c r="R736">
        <v>3</v>
      </c>
      <c r="S736" t="str">
        <f>IF(R736=1, "First-time", IF(R736&lt;=3, "Rising Star", IF(R736&lt;10, "Established", "Elites")))</f>
        <v>Rising Star</v>
      </c>
      <c r="T736">
        <f>IF(S736 = "First-time",1,0)</f>
        <v>0</v>
      </c>
      <c r="U736">
        <f>IF(S736 = "Rising Star",1,0)</f>
        <v>1</v>
      </c>
      <c r="V736">
        <f>IF(S736 = "Established",1,0)</f>
        <v>0</v>
      </c>
      <c r="W736">
        <f>IF(S736 = "Elites",1,0)</f>
        <v>0</v>
      </c>
      <c r="X736" t="s">
        <v>242</v>
      </c>
      <c r="Y736" t="str">
        <f>IF(X736="","-",TRIM(LEFT(X736,FIND(",",X736&amp;",")-1)))</f>
        <v>Atlanta</v>
      </c>
      <c r="Z736" t="s">
        <v>242</v>
      </c>
      <c r="AA736" t="s">
        <v>11</v>
      </c>
    </row>
    <row r="737" spans="1:27" ht="14.4" x14ac:dyDescent="0.3">
      <c r="A737">
        <v>735</v>
      </c>
      <c r="B737" t="s">
        <v>6589</v>
      </c>
      <c r="C737" t="s">
        <v>6590</v>
      </c>
      <c r="D737" t="s">
        <v>6591</v>
      </c>
      <c r="E737" t="s">
        <v>1630</v>
      </c>
      <c r="F737" s="5">
        <f>_xlfn.TEXTBEFORE(E737, " ") * 1000000</f>
        <v>73200000</v>
      </c>
      <c r="G737">
        <v>592.51890000000003</v>
      </c>
      <c r="H737" t="s">
        <v>167</v>
      </c>
      <c r="I737">
        <v>1995</v>
      </c>
      <c r="J737">
        <f>IF(I737="",0,I737)</f>
        <v>1995</v>
      </c>
      <c r="K737">
        <v>478</v>
      </c>
      <c r="L737">
        <f>I737-K737</f>
        <v>1517</v>
      </c>
      <c r="M737" t="str">
        <f>IF(I737&lt;100,"small",IF(I737&lt;500,"medium","large"))</f>
        <v>large</v>
      </c>
      <c r="N737">
        <f>IF(M737="small",1,0)</f>
        <v>0</v>
      </c>
      <c r="O737">
        <f>IF(N737="medium",1,0)</f>
        <v>0</v>
      </c>
      <c r="P737">
        <f>IF(O737="large",1,0)</f>
        <v>0</v>
      </c>
      <c r="Q737">
        <v>2005</v>
      </c>
      <c r="R737">
        <v>5</v>
      </c>
      <c r="S737" t="str">
        <f>IF(R737=1, "First-time", IF(R737&lt;=3, "Rising Star", IF(R737&lt;10, "Established", "Elites")))</f>
        <v>Established</v>
      </c>
      <c r="T737">
        <f>IF(S737 = "First-time",1,0)</f>
        <v>0</v>
      </c>
      <c r="U737">
        <f>IF(S737 = "Rising Star",1,0)</f>
        <v>0</v>
      </c>
      <c r="V737">
        <f>IF(S737 = "Established",1,0)</f>
        <v>1</v>
      </c>
      <c r="W737">
        <f>IF(S737 = "Elites",1,0)</f>
        <v>0</v>
      </c>
      <c r="X737" t="s">
        <v>272</v>
      </c>
      <c r="Y737" t="str">
        <f>IF(X737="","-",TRIM(LEFT(X737,FIND(",",X737&amp;",")-1)))</f>
        <v>Phoenix</v>
      </c>
      <c r="Z737" t="s">
        <v>2809</v>
      </c>
      <c r="AA737" t="s">
        <v>4</v>
      </c>
    </row>
    <row r="738" spans="1:27" ht="14.4" x14ac:dyDescent="0.3">
      <c r="A738">
        <v>736</v>
      </c>
      <c r="B738" t="s">
        <v>5860</v>
      </c>
      <c r="C738" t="s">
        <v>5861</v>
      </c>
      <c r="D738" t="s">
        <v>5862</v>
      </c>
      <c r="E738" t="s">
        <v>808</v>
      </c>
      <c r="F738" s="5">
        <f>_xlfn.TEXTBEFORE(E738, " ") * 1000000</f>
        <v>2200000</v>
      </c>
      <c r="G738">
        <v>592.28719999999998</v>
      </c>
      <c r="H738" t="s">
        <v>353</v>
      </c>
      <c r="I738">
        <v>10</v>
      </c>
      <c r="J738">
        <f>IF(I738="",0,I738)</f>
        <v>10</v>
      </c>
      <c r="K738">
        <v>6</v>
      </c>
      <c r="L738">
        <f>I738-K738</f>
        <v>4</v>
      </c>
      <c r="M738" t="str">
        <f>IF(I738&lt;100,"small",IF(I738&lt;500,"medium","large"))</f>
        <v>small</v>
      </c>
      <c r="N738">
        <f>IF(M738="small",1,0)</f>
        <v>1</v>
      </c>
      <c r="O738">
        <f>IF(N738="medium",1,0)</f>
        <v>0</v>
      </c>
      <c r="P738">
        <f>IF(O738="large",1,0)</f>
        <v>0</v>
      </c>
      <c r="Q738">
        <v>2004</v>
      </c>
      <c r="R738">
        <v>1</v>
      </c>
      <c r="S738" t="str">
        <f>IF(R738=1, "First-time", IF(R738&lt;=3, "Rising Star", IF(R738&lt;10, "Established", "Elites")))</f>
        <v>First-time</v>
      </c>
      <c r="T738">
        <f>IF(S738 = "First-time",1,0)</f>
        <v>1</v>
      </c>
      <c r="U738">
        <f>IF(S738 = "Rising Star",1,0)</f>
        <v>0</v>
      </c>
      <c r="V738">
        <f>IF(S738 = "Established",1,0)</f>
        <v>0</v>
      </c>
      <c r="W738">
        <f>IF(S738 = "Elites",1,0)</f>
        <v>0</v>
      </c>
      <c r="X738" t="s">
        <v>342</v>
      </c>
      <c r="Y738" t="str">
        <f>IF(X738="","-",TRIM(LEFT(X738,FIND(",",X738&amp;",")-1)))</f>
        <v>San Diego</v>
      </c>
      <c r="Z738" t="s">
        <v>5863</v>
      </c>
      <c r="AA738" t="s">
        <v>5</v>
      </c>
    </row>
    <row r="739" spans="1:27" ht="14.4" x14ac:dyDescent="0.3">
      <c r="A739">
        <v>737</v>
      </c>
      <c r="B739" t="s">
        <v>9536</v>
      </c>
      <c r="C739" t="s">
        <v>9537</v>
      </c>
      <c r="D739" t="s">
        <v>9538</v>
      </c>
      <c r="E739" t="s">
        <v>1192</v>
      </c>
      <c r="F739" s="5">
        <f>_xlfn.TEXTBEFORE(E739, " ") * 1000000</f>
        <v>2300000</v>
      </c>
      <c r="G739">
        <v>592.06449999999995</v>
      </c>
      <c r="H739" t="s">
        <v>1406</v>
      </c>
      <c r="I739">
        <v>21</v>
      </c>
      <c r="J739">
        <f>IF(I739="",0,I739)</f>
        <v>21</v>
      </c>
      <c r="K739">
        <v>3</v>
      </c>
      <c r="L739">
        <f>I739-K739</f>
        <v>18</v>
      </c>
      <c r="M739" t="str">
        <f>IF(I739&lt;100,"small",IF(I739&lt;500,"medium","large"))</f>
        <v>small</v>
      </c>
      <c r="N739">
        <f>IF(M739="small",1,0)</f>
        <v>1</v>
      </c>
      <c r="O739">
        <f>IF(N739="medium",1,0)</f>
        <v>0</v>
      </c>
      <c r="P739">
        <f>IF(O739="large",1,0)</f>
        <v>0</v>
      </c>
      <c r="Q739">
        <v>2009</v>
      </c>
      <c r="R739">
        <v>1</v>
      </c>
      <c r="S739" t="str">
        <f>IF(R739=1, "First-time", IF(R739&lt;=3, "Rising Star", IF(R739&lt;10, "Established", "Elites")))</f>
        <v>First-time</v>
      </c>
      <c r="T739">
        <f>IF(S739 = "First-time",1,0)</f>
        <v>1</v>
      </c>
      <c r="U739">
        <f>IF(S739 = "Rising Star",1,0)</f>
        <v>0</v>
      </c>
      <c r="V739">
        <f>IF(S739 = "Established",1,0)</f>
        <v>0</v>
      </c>
      <c r="W739">
        <f>IF(S739 = "Elites",1,0)</f>
        <v>0</v>
      </c>
      <c r="X739" t="s">
        <v>99</v>
      </c>
      <c r="Y739" t="str">
        <f>IF(X739="","-",TRIM(LEFT(X739,FIND(",",X739&amp;",")-1)))</f>
        <v>-</v>
      </c>
      <c r="Z739" t="s">
        <v>142</v>
      </c>
      <c r="AA739" t="s">
        <v>39</v>
      </c>
    </row>
    <row r="740" spans="1:27" ht="14.4" x14ac:dyDescent="0.3">
      <c r="A740">
        <v>738</v>
      </c>
      <c r="B740" t="s">
        <v>15717</v>
      </c>
      <c r="C740" t="s">
        <v>15718</v>
      </c>
      <c r="D740" t="s">
        <v>15719</v>
      </c>
      <c r="E740" t="s">
        <v>670</v>
      </c>
      <c r="F740" s="5">
        <f>_xlfn.TEXTBEFORE(E740, " ") * 1000000</f>
        <v>30200000</v>
      </c>
      <c r="G740">
        <v>591.65329999999994</v>
      </c>
      <c r="H740" t="s">
        <v>445</v>
      </c>
      <c r="I740">
        <v>375</v>
      </c>
      <c r="J740">
        <f>IF(I740="",0,I740)</f>
        <v>375</v>
      </c>
      <c r="K740">
        <v>57</v>
      </c>
      <c r="L740">
        <f>I740-K740</f>
        <v>318</v>
      </c>
      <c r="M740" t="str">
        <f>IF(I740&lt;100,"small",IF(I740&lt;500,"medium","large"))</f>
        <v>medium</v>
      </c>
      <c r="N740">
        <f>IF(M740="small",1,0)</f>
        <v>0</v>
      </c>
      <c r="O740">
        <f>IF(N740="medium",1,0)</f>
        <v>0</v>
      </c>
      <c r="P740">
        <f>IF(O740="large",1,0)</f>
        <v>0</v>
      </c>
      <c r="Q740">
        <v>2014</v>
      </c>
      <c r="R740">
        <v>1</v>
      </c>
      <c r="S740" t="str">
        <f>IF(R740=1, "First-time", IF(R740&lt;=3, "Rising Star", IF(R740&lt;10, "Established", "Elites")))</f>
        <v>First-time</v>
      </c>
      <c r="T740">
        <f>IF(S740 = "First-time",1,0)</f>
        <v>1</v>
      </c>
      <c r="U740">
        <f>IF(S740 = "Rising Star",1,0)</f>
        <v>0</v>
      </c>
      <c r="V740">
        <f>IF(S740 = "Established",1,0)</f>
        <v>0</v>
      </c>
      <c r="W740">
        <f>IF(S740 = "Elites",1,0)</f>
        <v>0</v>
      </c>
      <c r="X740" t="s">
        <v>260</v>
      </c>
      <c r="Y740" t="str">
        <f>IF(X740="","-",TRIM(LEFT(X740,FIND(",",X740&amp;",")-1)))</f>
        <v>Seattle</v>
      </c>
      <c r="Z740" t="s">
        <v>260</v>
      </c>
      <c r="AA740" t="s">
        <v>49</v>
      </c>
    </row>
    <row r="741" spans="1:27" ht="14.4" x14ac:dyDescent="0.3">
      <c r="A741">
        <v>739</v>
      </c>
      <c r="B741" t="s">
        <v>16533</v>
      </c>
      <c r="C741" t="s">
        <v>16534</v>
      </c>
      <c r="D741" t="s">
        <v>16535</v>
      </c>
      <c r="E741" t="s">
        <v>460</v>
      </c>
      <c r="F741" s="5">
        <f>_xlfn.TEXTBEFORE(E741, " ") * 1000000</f>
        <v>12900000</v>
      </c>
      <c r="G741">
        <v>591.62549999999999</v>
      </c>
      <c r="H741" t="s">
        <v>85</v>
      </c>
      <c r="I741">
        <v>47</v>
      </c>
      <c r="J741">
        <f>IF(I741="",0,I741)</f>
        <v>47</v>
      </c>
      <c r="K741">
        <v>15</v>
      </c>
      <c r="L741">
        <f>I741-K741</f>
        <v>32</v>
      </c>
      <c r="M741" t="str">
        <f>IF(I741&lt;100,"small",IF(I741&lt;500,"medium","large"))</f>
        <v>small</v>
      </c>
      <c r="N741">
        <f>IF(M741="small",1,0)</f>
        <v>1</v>
      </c>
      <c r="O741">
        <f>IF(N741="medium",1,0)</f>
        <v>0</v>
      </c>
      <c r="P741">
        <f>IF(O741="large",1,0)</f>
        <v>0</v>
      </c>
      <c r="Q741">
        <v>2014</v>
      </c>
      <c r="R741">
        <v>1</v>
      </c>
      <c r="S741" t="str">
        <f>IF(R741=1, "First-time", IF(R741&lt;=3, "Rising Star", IF(R741&lt;10, "Established", "Elites")))</f>
        <v>First-time</v>
      </c>
      <c r="T741">
        <f>IF(S741 = "First-time",1,0)</f>
        <v>1</v>
      </c>
      <c r="U741">
        <f>IF(S741 = "Rising Star",1,0)</f>
        <v>0</v>
      </c>
      <c r="V741">
        <f>IF(S741 = "Established",1,0)</f>
        <v>0</v>
      </c>
      <c r="W741">
        <f>IF(S741 = "Elites",1,0)</f>
        <v>0</v>
      </c>
      <c r="X741" t="s">
        <v>271</v>
      </c>
      <c r="Y741" t="str">
        <f>IF(X741="","-",TRIM(LEFT(X741,FIND(",",X741&amp;",")-1)))</f>
        <v>Chicago</v>
      </c>
      <c r="Z741" t="s">
        <v>271</v>
      </c>
      <c r="AA741" t="s">
        <v>15</v>
      </c>
    </row>
    <row r="742" spans="1:27" ht="14.4" x14ac:dyDescent="0.3">
      <c r="A742">
        <v>740</v>
      </c>
      <c r="B742" t="s">
        <v>14604</v>
      </c>
      <c r="C742" t="s">
        <v>14605</v>
      </c>
      <c r="D742" t="s">
        <v>14606</v>
      </c>
      <c r="E742" t="s">
        <v>1147</v>
      </c>
      <c r="F742" s="5">
        <f>_xlfn.TEXTBEFORE(E742, " ") * 1000000</f>
        <v>3900000</v>
      </c>
      <c r="G742">
        <v>591.5385</v>
      </c>
      <c r="H742" t="s">
        <v>779</v>
      </c>
      <c r="I742">
        <v>52</v>
      </c>
      <c r="J742">
        <f>IF(I742="",0,I742)</f>
        <v>52</v>
      </c>
      <c r="K742">
        <v>2</v>
      </c>
      <c r="L742">
        <f>I742-K742</f>
        <v>50</v>
      </c>
      <c r="M742" t="str">
        <f>IF(I742&lt;100,"small",IF(I742&lt;500,"medium","large"))</f>
        <v>small</v>
      </c>
      <c r="N742">
        <f>IF(M742="small",1,0)</f>
        <v>1</v>
      </c>
      <c r="O742">
        <f>IF(N742="medium",1,0)</f>
        <v>0</v>
      </c>
      <c r="P742">
        <f>IF(O742="large",1,0)</f>
        <v>0</v>
      </c>
      <c r="Q742">
        <v>2013</v>
      </c>
      <c r="R742">
        <v>2</v>
      </c>
      <c r="S742" t="str">
        <f>IF(R742=1, "First-time", IF(R742&lt;=3, "Rising Star", IF(R742&lt;10, "Established", "Elites")))</f>
        <v>Rising Star</v>
      </c>
      <c r="T742">
        <f>IF(S742 = "First-time",1,0)</f>
        <v>0</v>
      </c>
      <c r="U742">
        <f>IF(S742 = "Rising Star",1,0)</f>
        <v>1</v>
      </c>
      <c r="V742">
        <f>IF(S742 = "Established",1,0)</f>
        <v>0</v>
      </c>
      <c r="W742">
        <f>IF(S742 = "Elites",1,0)</f>
        <v>0</v>
      </c>
      <c r="X742" t="s">
        <v>191</v>
      </c>
      <c r="Y742" t="str">
        <f>IF(X742="","-",TRIM(LEFT(X742,FIND(",",X742&amp;",")-1)))</f>
        <v>Philadelphia</v>
      </c>
      <c r="Z742" t="s">
        <v>191</v>
      </c>
      <c r="AA742" t="s">
        <v>39</v>
      </c>
    </row>
    <row r="743" spans="1:27" ht="14.4" x14ac:dyDescent="0.3">
      <c r="A743">
        <v>741</v>
      </c>
      <c r="B743" t="s">
        <v>13028</v>
      </c>
      <c r="C743" t="s">
        <v>13029</v>
      </c>
      <c r="D743" t="s">
        <v>13030</v>
      </c>
      <c r="E743" t="s">
        <v>1471</v>
      </c>
      <c r="F743" s="5">
        <f>_xlfn.TEXTBEFORE(E743, " ") * 1000000</f>
        <v>2500000</v>
      </c>
      <c r="G743">
        <v>590.38160000000005</v>
      </c>
      <c r="H743" t="s">
        <v>779</v>
      </c>
      <c r="I743">
        <v>14</v>
      </c>
      <c r="J743">
        <f>IF(I743="",0,I743)</f>
        <v>14</v>
      </c>
      <c r="K743">
        <v>3</v>
      </c>
      <c r="L743">
        <f>I743-K743</f>
        <v>11</v>
      </c>
      <c r="M743" t="str">
        <f>IF(I743&lt;100,"small",IF(I743&lt;500,"medium","large"))</f>
        <v>small</v>
      </c>
      <c r="N743">
        <f>IF(M743="small",1,0)</f>
        <v>1</v>
      </c>
      <c r="O743">
        <f>IF(N743="medium",1,0)</f>
        <v>0</v>
      </c>
      <c r="P743">
        <f>IF(O743="large",1,0)</f>
        <v>0</v>
      </c>
      <c r="Q743">
        <v>2012</v>
      </c>
      <c r="R743">
        <v>2</v>
      </c>
      <c r="S743" t="str">
        <f>IF(R743=1, "First-time", IF(R743&lt;=3, "Rising Star", IF(R743&lt;10, "Established", "Elites")))</f>
        <v>Rising Star</v>
      </c>
      <c r="T743">
        <f>IF(S743 = "First-time",1,0)</f>
        <v>0</v>
      </c>
      <c r="U743">
        <f>IF(S743 = "Rising Star",1,0)</f>
        <v>1</v>
      </c>
      <c r="V743">
        <f>IF(S743 = "Established",1,0)</f>
        <v>0</v>
      </c>
      <c r="W743">
        <f>IF(S743 = "Elites",1,0)</f>
        <v>0</v>
      </c>
      <c r="X743" t="s">
        <v>838</v>
      </c>
      <c r="Y743" t="str">
        <f>IF(X743="","-",TRIM(LEFT(X743,FIND(",",X743&amp;",")-1)))</f>
        <v>Austin</v>
      </c>
      <c r="Z743" t="s">
        <v>838</v>
      </c>
      <c r="AA743" t="s">
        <v>45</v>
      </c>
    </row>
    <row r="744" spans="1:27" ht="14.4" x14ac:dyDescent="0.3">
      <c r="A744">
        <v>742</v>
      </c>
      <c r="B744" t="s">
        <v>9368</v>
      </c>
      <c r="C744" t="s">
        <v>9369</v>
      </c>
      <c r="D744" t="s">
        <v>9370</v>
      </c>
      <c r="E744" t="s">
        <v>1372</v>
      </c>
      <c r="F744" s="5">
        <f>_xlfn.TEXTBEFORE(E744, " ") * 1000000</f>
        <v>6900000</v>
      </c>
      <c r="G744">
        <v>587.49149999999997</v>
      </c>
      <c r="H744" t="s">
        <v>353</v>
      </c>
      <c r="I744">
        <v>9</v>
      </c>
      <c r="J744">
        <f>IF(I744="",0,I744)</f>
        <v>9</v>
      </c>
      <c r="K744">
        <v>3</v>
      </c>
      <c r="L744">
        <f>I744-K744</f>
        <v>6</v>
      </c>
      <c r="M744" t="str">
        <f>IF(I744&lt;100,"small",IF(I744&lt;500,"medium","large"))</f>
        <v>small</v>
      </c>
      <c r="N744">
        <f>IF(M744="small",1,0)</f>
        <v>1</v>
      </c>
      <c r="O744">
        <f>IF(N744="medium",1,0)</f>
        <v>0</v>
      </c>
      <c r="P744">
        <f>IF(O744="large",1,0)</f>
        <v>0</v>
      </c>
      <c r="Q744">
        <v>2009</v>
      </c>
      <c r="R744">
        <v>2</v>
      </c>
      <c r="S744" t="str">
        <f>IF(R744=1, "First-time", IF(R744&lt;=3, "Rising Star", IF(R744&lt;10, "Established", "Elites")))</f>
        <v>Rising Star</v>
      </c>
      <c r="T744">
        <f>IF(S744 = "First-time",1,0)</f>
        <v>0</v>
      </c>
      <c r="U744">
        <f>IF(S744 = "Rising Star",1,0)</f>
        <v>1</v>
      </c>
      <c r="V744">
        <f>IF(S744 = "Established",1,0)</f>
        <v>0</v>
      </c>
      <c r="W744">
        <f>IF(S744 = "Elites",1,0)</f>
        <v>0</v>
      </c>
      <c r="X744" t="s">
        <v>130</v>
      </c>
      <c r="Y744" t="str">
        <f>IF(X744="","-",TRIM(LEFT(X744,FIND(",",X744&amp;",")-1)))</f>
        <v>Dallas</v>
      </c>
      <c r="Z744" t="s">
        <v>5391</v>
      </c>
      <c r="AA744" t="s">
        <v>45</v>
      </c>
    </row>
    <row r="745" spans="1:27" ht="14.4" x14ac:dyDescent="0.3">
      <c r="A745">
        <v>743</v>
      </c>
      <c r="B745" t="s">
        <v>12076</v>
      </c>
      <c r="C745" t="s">
        <v>12077</v>
      </c>
      <c r="D745" t="s">
        <v>12078</v>
      </c>
      <c r="E745" t="s">
        <v>1680</v>
      </c>
      <c r="F745" s="5">
        <f>_xlfn.TEXTBEFORE(E745, " ") * 1000000</f>
        <v>11100000</v>
      </c>
      <c r="G745">
        <v>587.36379999999997</v>
      </c>
      <c r="H745" t="s">
        <v>751</v>
      </c>
      <c r="I745">
        <v>74</v>
      </c>
      <c r="J745">
        <f>IF(I745="",0,I745)</f>
        <v>74</v>
      </c>
      <c r="K745">
        <v>28</v>
      </c>
      <c r="L745">
        <f>I745-K745</f>
        <v>46</v>
      </c>
      <c r="M745" t="str">
        <f>IF(I745&lt;100,"small",IF(I745&lt;500,"medium","large"))</f>
        <v>small</v>
      </c>
      <c r="N745">
        <f>IF(M745="small",1,0)</f>
        <v>1</v>
      </c>
      <c r="O745">
        <f>IF(N745="medium",1,0)</f>
        <v>0</v>
      </c>
      <c r="P745">
        <f>IF(O745="large",1,0)</f>
        <v>0</v>
      </c>
      <c r="Q745">
        <v>2011</v>
      </c>
      <c r="R745">
        <v>3</v>
      </c>
      <c r="S745" t="str">
        <f>IF(R745=1, "First-time", IF(R745&lt;=3, "Rising Star", IF(R745&lt;10, "Established", "Elites")))</f>
        <v>Rising Star</v>
      </c>
      <c r="T745">
        <f>IF(S745 = "First-time",1,0)</f>
        <v>0</v>
      </c>
      <c r="U745">
        <f>IF(S745 = "Rising Star",1,0)</f>
        <v>1</v>
      </c>
      <c r="V745">
        <f>IF(S745 = "Established",1,0)</f>
        <v>0</v>
      </c>
      <c r="W745">
        <f>IF(S745 = "Elites",1,0)</f>
        <v>0</v>
      </c>
      <c r="X745" t="s">
        <v>202</v>
      </c>
      <c r="Y745" t="str">
        <f>IF(X745="","-",TRIM(LEFT(X745,FIND(",",X745&amp;",")-1)))</f>
        <v>Las Vegas</v>
      </c>
      <c r="Z745" t="s">
        <v>203</v>
      </c>
      <c r="AA745" t="s">
        <v>34</v>
      </c>
    </row>
    <row r="746" spans="1:27" ht="14.4" x14ac:dyDescent="0.3">
      <c r="A746">
        <v>744</v>
      </c>
      <c r="B746" t="s">
        <v>5375</v>
      </c>
      <c r="C746" t="s">
        <v>5376</v>
      </c>
      <c r="D746" t="s">
        <v>5377</v>
      </c>
      <c r="E746" t="s">
        <v>1103</v>
      </c>
      <c r="F746" s="5">
        <f>_xlfn.TEXTBEFORE(E746, " ") * 1000000</f>
        <v>4500000</v>
      </c>
      <c r="G746">
        <v>587.10820000000001</v>
      </c>
      <c r="H746" t="s">
        <v>174</v>
      </c>
      <c r="I746">
        <v>8</v>
      </c>
      <c r="J746">
        <f>IF(I746="",0,I746)</f>
        <v>8</v>
      </c>
      <c r="K746">
        <v>6</v>
      </c>
      <c r="L746">
        <f>I746-K746</f>
        <v>2</v>
      </c>
      <c r="M746" t="str">
        <f>IF(I746&lt;100,"small",IF(I746&lt;500,"medium","large"))</f>
        <v>small</v>
      </c>
      <c r="N746">
        <f>IF(M746="small",1,0)</f>
        <v>1</v>
      </c>
      <c r="O746">
        <f>IF(N746="medium",1,0)</f>
        <v>0</v>
      </c>
      <c r="P746">
        <f>IF(O746="large",1,0)</f>
        <v>0</v>
      </c>
      <c r="Q746">
        <v>2004</v>
      </c>
      <c r="R746">
        <v>3</v>
      </c>
      <c r="S746" t="str">
        <f>IF(R746=1, "First-time", IF(R746&lt;=3, "Rising Star", IF(R746&lt;10, "Established", "Elites")))</f>
        <v>Rising Star</v>
      </c>
      <c r="T746">
        <f>IF(S746 = "First-time",1,0)</f>
        <v>0</v>
      </c>
      <c r="U746">
        <f>IF(S746 = "Rising Star",1,0)</f>
        <v>1</v>
      </c>
      <c r="V746">
        <f>IF(S746 = "Established",1,0)</f>
        <v>0</v>
      </c>
      <c r="W746">
        <f>IF(S746 = "Elites",1,0)</f>
        <v>0</v>
      </c>
      <c r="X746" t="s">
        <v>130</v>
      </c>
      <c r="Y746" t="str">
        <f>IF(X746="","-",TRIM(LEFT(X746,FIND(",",X746&amp;",")-1)))</f>
        <v>Dallas</v>
      </c>
      <c r="Z746" t="s">
        <v>130</v>
      </c>
      <c r="AA746" t="s">
        <v>45</v>
      </c>
    </row>
    <row r="747" spans="1:27" ht="14.4" x14ac:dyDescent="0.3">
      <c r="A747">
        <v>745</v>
      </c>
      <c r="B747" t="s">
        <v>13199</v>
      </c>
      <c r="C747" t="s">
        <v>13200</v>
      </c>
      <c r="D747" t="s">
        <v>13201</v>
      </c>
      <c r="E747" t="s">
        <v>9143</v>
      </c>
      <c r="F747" s="5">
        <f>_xlfn.TEXTBEFORE(E747, " ") * 1000000</f>
        <v>48700000</v>
      </c>
      <c r="G747">
        <v>586.85680000000002</v>
      </c>
      <c r="H747" t="s">
        <v>153</v>
      </c>
      <c r="I747">
        <v>325</v>
      </c>
      <c r="J747">
        <f>IF(I747="",0,I747)</f>
        <v>325</v>
      </c>
      <c r="K747">
        <v>6</v>
      </c>
      <c r="L747">
        <f>I747-K747</f>
        <v>319</v>
      </c>
      <c r="M747" t="str">
        <f>IF(I747&lt;100,"small",IF(I747&lt;500,"medium","large"))</f>
        <v>medium</v>
      </c>
      <c r="N747">
        <f>IF(M747="small",1,0)</f>
        <v>0</v>
      </c>
      <c r="O747">
        <f>IF(N747="medium",1,0)</f>
        <v>0</v>
      </c>
      <c r="P747">
        <f>IF(O747="large",1,0)</f>
        <v>0</v>
      </c>
      <c r="Q747">
        <v>2012</v>
      </c>
      <c r="R747">
        <v>1</v>
      </c>
      <c r="S747" t="str">
        <f>IF(R747=1, "First-time", IF(R747&lt;=3, "Rising Star", IF(R747&lt;10, "Established", "Elites")))</f>
        <v>First-time</v>
      </c>
      <c r="T747">
        <f>IF(S747 = "First-time",1,0)</f>
        <v>1</v>
      </c>
      <c r="U747">
        <f>IF(S747 = "Rising Star",1,0)</f>
        <v>0</v>
      </c>
      <c r="V747">
        <f>IF(S747 = "Established",1,0)</f>
        <v>0</v>
      </c>
      <c r="W747">
        <f>IF(S747 = "Elites",1,0)</f>
        <v>0</v>
      </c>
      <c r="X747" t="s">
        <v>141</v>
      </c>
      <c r="Y747" t="str">
        <f>IF(X747="","-",TRIM(LEFT(X747,FIND(",",X747&amp;",")-1)))</f>
        <v>Pittsburgh</v>
      </c>
      <c r="Z747" t="s">
        <v>13202</v>
      </c>
      <c r="AA747" t="s">
        <v>39</v>
      </c>
    </row>
    <row r="748" spans="1:27" ht="14.4" x14ac:dyDescent="0.3">
      <c r="A748">
        <v>746</v>
      </c>
      <c r="B748" t="s">
        <v>12172</v>
      </c>
      <c r="C748" t="s">
        <v>12173</v>
      </c>
      <c r="D748" t="s">
        <v>12174</v>
      </c>
      <c r="E748" t="s">
        <v>2062</v>
      </c>
      <c r="F748" s="5">
        <f>_xlfn.TEXTBEFORE(E748, " ") * 1000000</f>
        <v>6100000</v>
      </c>
      <c r="G748">
        <v>586.68629999999996</v>
      </c>
      <c r="H748" t="s">
        <v>779</v>
      </c>
      <c r="I748">
        <v>58</v>
      </c>
      <c r="J748">
        <f>IF(I748="",0,I748)</f>
        <v>58</v>
      </c>
      <c r="K748">
        <v>11</v>
      </c>
      <c r="L748">
        <f>I748-K748</f>
        <v>47</v>
      </c>
      <c r="M748" t="str">
        <f>IF(I748&lt;100,"small",IF(I748&lt;500,"medium","large"))</f>
        <v>small</v>
      </c>
      <c r="N748">
        <f>IF(M748="small",1,0)</f>
        <v>1</v>
      </c>
      <c r="O748">
        <f>IF(N748="medium",1,0)</f>
        <v>0</v>
      </c>
      <c r="P748">
        <f>IF(O748="large",1,0)</f>
        <v>0</v>
      </c>
      <c r="Q748">
        <v>2011</v>
      </c>
      <c r="R748">
        <v>2</v>
      </c>
      <c r="S748" t="str">
        <f>IF(R748=1, "First-time", IF(R748&lt;=3, "Rising Star", IF(R748&lt;10, "Established", "Elites")))</f>
        <v>Rising Star</v>
      </c>
      <c r="T748">
        <f>IF(S748 = "First-time",1,0)</f>
        <v>0</v>
      </c>
      <c r="U748">
        <f>IF(S748 = "Rising Star",1,0)</f>
        <v>1</v>
      </c>
      <c r="V748">
        <f>IF(S748 = "Established",1,0)</f>
        <v>0</v>
      </c>
      <c r="W748">
        <f>IF(S748 = "Elites",1,0)</f>
        <v>0</v>
      </c>
      <c r="X748" t="s">
        <v>354</v>
      </c>
      <c r="Y748" t="str">
        <f>IF(X748="","-",TRIM(LEFT(X748,FIND(",",X748&amp;",")-1)))</f>
        <v>Minneapolis</v>
      </c>
      <c r="Z748" t="s">
        <v>354</v>
      </c>
      <c r="AA748" t="s">
        <v>24</v>
      </c>
    </row>
    <row r="749" spans="1:27" ht="14.4" x14ac:dyDescent="0.3">
      <c r="A749">
        <v>747</v>
      </c>
      <c r="B749" t="s">
        <v>17351</v>
      </c>
      <c r="C749" t="s">
        <v>17352</v>
      </c>
      <c r="D749" t="s">
        <v>17353</v>
      </c>
      <c r="E749" t="s">
        <v>529</v>
      </c>
      <c r="F749" s="5">
        <f>_xlfn.TEXTBEFORE(E749, " ") * 1000000</f>
        <v>4200000</v>
      </c>
      <c r="G749">
        <v>586.14930000000004</v>
      </c>
      <c r="H749" t="s">
        <v>167</v>
      </c>
      <c r="I749">
        <v>17</v>
      </c>
      <c r="J749">
        <f>IF(I749="",0,I749)</f>
        <v>17</v>
      </c>
      <c r="K749">
        <v>2</v>
      </c>
      <c r="L749">
        <f>I749-K749</f>
        <v>15</v>
      </c>
      <c r="M749" t="str">
        <f>IF(I749&lt;100,"small",IF(I749&lt;500,"medium","large"))</f>
        <v>small</v>
      </c>
      <c r="N749">
        <f>IF(M749="small",1,0)</f>
        <v>1</v>
      </c>
      <c r="O749">
        <f>IF(N749="medium",1,0)</f>
        <v>0</v>
      </c>
      <c r="P749">
        <f>IF(O749="large",1,0)</f>
        <v>0</v>
      </c>
      <c r="Q749">
        <v>2015</v>
      </c>
      <c r="R749">
        <v>1</v>
      </c>
      <c r="S749" t="str">
        <f>IF(R749=1, "First-time", IF(R749&lt;=3, "Rising Star", IF(R749&lt;10, "Established", "Elites")))</f>
        <v>First-time</v>
      </c>
      <c r="T749">
        <f>IF(S749 = "First-time",1,0)</f>
        <v>1</v>
      </c>
      <c r="U749">
        <f>IF(S749 = "Rising Star",1,0)</f>
        <v>0</v>
      </c>
      <c r="V749">
        <f>IF(S749 = "Established",1,0)</f>
        <v>0</v>
      </c>
      <c r="W749">
        <f>IF(S749 = "Elites",1,0)</f>
        <v>0</v>
      </c>
      <c r="X749" t="s">
        <v>141</v>
      </c>
      <c r="Y749" t="str">
        <f>IF(X749="","-",TRIM(LEFT(X749,FIND(",",X749&amp;",")-1)))</f>
        <v>Pittsburgh</v>
      </c>
      <c r="Z749" t="s">
        <v>142</v>
      </c>
      <c r="AA749" t="s">
        <v>39</v>
      </c>
    </row>
    <row r="750" spans="1:27" ht="14.4" x14ac:dyDescent="0.3">
      <c r="A750">
        <v>748</v>
      </c>
      <c r="B750" t="s">
        <v>14044</v>
      </c>
      <c r="C750" t="s">
        <v>14045</v>
      </c>
      <c r="D750" t="s">
        <v>14046</v>
      </c>
      <c r="E750" t="s">
        <v>808</v>
      </c>
      <c r="F750" s="5">
        <f>_xlfn.TEXTBEFORE(E750, " ") * 1000000</f>
        <v>2200000</v>
      </c>
      <c r="G750">
        <v>583.93460000000005</v>
      </c>
      <c r="H750" t="s">
        <v>803</v>
      </c>
      <c r="I750">
        <v>25</v>
      </c>
      <c r="J750">
        <f>IF(I750="",0,I750)</f>
        <v>25</v>
      </c>
      <c r="K750">
        <v>6</v>
      </c>
      <c r="L750">
        <f>I750-K750</f>
        <v>19</v>
      </c>
      <c r="M750" t="str">
        <f>IF(I750&lt;100,"small",IF(I750&lt;500,"medium","large"))</f>
        <v>small</v>
      </c>
      <c r="N750">
        <f>IF(M750="small",1,0)</f>
        <v>1</v>
      </c>
      <c r="O750">
        <f>IF(N750="medium",1,0)</f>
        <v>0</v>
      </c>
      <c r="P750">
        <f>IF(O750="large",1,0)</f>
        <v>0</v>
      </c>
      <c r="Q750">
        <v>2012</v>
      </c>
      <c r="R750">
        <v>1</v>
      </c>
      <c r="S750" t="str">
        <f>IF(R750=1, "First-time", IF(R750&lt;=3, "Rising Star", IF(R750&lt;10, "Established", "Elites")))</f>
        <v>First-time</v>
      </c>
      <c r="T750">
        <f>IF(S750 = "First-time",1,0)</f>
        <v>1</v>
      </c>
      <c r="U750">
        <f>IF(S750 = "Rising Star",1,0)</f>
        <v>0</v>
      </c>
      <c r="V750">
        <f>IF(S750 = "Established",1,0)</f>
        <v>0</v>
      </c>
      <c r="W750">
        <f>IF(S750 = "Elites",1,0)</f>
        <v>0</v>
      </c>
      <c r="X750" t="s">
        <v>99</v>
      </c>
      <c r="Y750" t="str">
        <f>IF(X750="","-",TRIM(LEFT(X750,FIND(",",X750&amp;",")-1)))</f>
        <v>-</v>
      </c>
      <c r="Z750" t="s">
        <v>738</v>
      </c>
      <c r="AA750" t="s">
        <v>5</v>
      </c>
    </row>
    <row r="751" spans="1:27" ht="14.4" x14ac:dyDescent="0.3">
      <c r="A751">
        <v>749</v>
      </c>
      <c r="B751" t="s">
        <v>15507</v>
      </c>
      <c r="C751" t="s">
        <v>15508</v>
      </c>
      <c r="D751" t="s">
        <v>15509</v>
      </c>
      <c r="E751" t="s">
        <v>595</v>
      </c>
      <c r="F751" s="5">
        <f>_xlfn.TEXTBEFORE(E751, " ") * 1000000</f>
        <v>17800000</v>
      </c>
      <c r="G751">
        <v>583.4692</v>
      </c>
      <c r="H751" t="s">
        <v>433</v>
      </c>
      <c r="I751">
        <v>1211</v>
      </c>
      <c r="J751">
        <f>IF(I751="",0,I751)</f>
        <v>1211</v>
      </c>
      <c r="K751">
        <v>167</v>
      </c>
      <c r="L751">
        <f>I751-K751</f>
        <v>1044</v>
      </c>
      <c r="M751" t="str">
        <f>IF(I751&lt;100,"small",IF(I751&lt;500,"medium","large"))</f>
        <v>large</v>
      </c>
      <c r="N751">
        <f>IF(M751="small",1,0)</f>
        <v>0</v>
      </c>
      <c r="O751">
        <f>IF(N751="medium",1,0)</f>
        <v>0</v>
      </c>
      <c r="P751">
        <f>IF(O751="large",1,0)</f>
        <v>0</v>
      </c>
      <c r="Q751">
        <v>2013</v>
      </c>
      <c r="R751">
        <v>1</v>
      </c>
      <c r="S751" t="str">
        <f>IF(R751=1, "First-time", IF(R751&lt;=3, "Rising Star", IF(R751&lt;10, "Established", "Elites")))</f>
        <v>First-time</v>
      </c>
      <c r="T751">
        <f>IF(S751 = "First-time",1,0)</f>
        <v>1</v>
      </c>
      <c r="U751">
        <f>IF(S751 = "Rising Star",1,0)</f>
        <v>0</v>
      </c>
      <c r="V751">
        <f>IF(S751 = "Established",1,0)</f>
        <v>0</v>
      </c>
      <c r="W751">
        <f>IF(S751 = "Elites",1,0)</f>
        <v>0</v>
      </c>
      <c r="X751" t="s">
        <v>1396</v>
      </c>
      <c r="Y751" t="str">
        <f>IF(X751="","-",TRIM(LEFT(X751,FIND(",",X751&amp;",")-1)))</f>
        <v>San Francisco</v>
      </c>
      <c r="Z751" t="s">
        <v>13976</v>
      </c>
      <c r="AA751" t="s">
        <v>5</v>
      </c>
    </row>
    <row r="752" spans="1:27" ht="14.4" x14ac:dyDescent="0.3">
      <c r="A752">
        <v>750</v>
      </c>
      <c r="B752" t="s">
        <v>16354</v>
      </c>
      <c r="C752" t="s">
        <v>16355</v>
      </c>
      <c r="D752" t="s">
        <v>16356</v>
      </c>
      <c r="E752" t="s">
        <v>615</v>
      </c>
      <c r="F752" s="5">
        <f>_xlfn.TEXTBEFORE(E752, " ") * 1000000</f>
        <v>2800000</v>
      </c>
      <c r="G752">
        <v>582.82659999999998</v>
      </c>
      <c r="H752" t="s">
        <v>118</v>
      </c>
      <c r="I752">
        <v>4</v>
      </c>
      <c r="J752">
        <f>IF(I752="",0,I752)</f>
        <v>4</v>
      </c>
      <c r="K752">
        <v>1</v>
      </c>
      <c r="L752">
        <f>I752-K752</f>
        <v>3</v>
      </c>
      <c r="M752" t="str">
        <f>IF(I752&lt;100,"small",IF(I752&lt;500,"medium","large"))</f>
        <v>small</v>
      </c>
      <c r="N752">
        <f>IF(M752="small",1,0)</f>
        <v>1</v>
      </c>
      <c r="O752">
        <f>IF(N752="medium",1,0)</f>
        <v>0</v>
      </c>
      <c r="P752">
        <f>IF(O752="large",1,0)</f>
        <v>0</v>
      </c>
      <c r="Q752">
        <v>2014</v>
      </c>
      <c r="R752">
        <v>1</v>
      </c>
      <c r="S752" t="str">
        <f>IF(R752=1, "First-time", IF(R752&lt;=3, "Rising Star", IF(R752&lt;10, "Established", "Elites")))</f>
        <v>First-time</v>
      </c>
      <c r="T752">
        <f>IF(S752 = "First-time",1,0)</f>
        <v>1</v>
      </c>
      <c r="U752">
        <f>IF(S752 = "Rising Star",1,0)</f>
        <v>0</v>
      </c>
      <c r="V752">
        <f>IF(S752 = "Established",1,0)</f>
        <v>0</v>
      </c>
      <c r="W752">
        <f>IF(S752 = "Elites",1,0)</f>
        <v>0</v>
      </c>
      <c r="X752" t="s">
        <v>1454</v>
      </c>
      <c r="Y752" t="str">
        <f>IF(X752="","-",TRIM(LEFT(X752,FIND(",",X752&amp;",")-1)))</f>
        <v>St. Louis</v>
      </c>
      <c r="Z752" t="s">
        <v>16357</v>
      </c>
      <c r="AA752" t="s">
        <v>25</v>
      </c>
    </row>
    <row r="753" spans="1:27" ht="14.4" x14ac:dyDescent="0.3">
      <c r="A753">
        <v>751</v>
      </c>
      <c r="B753" t="s">
        <v>14356</v>
      </c>
      <c r="C753" t="s">
        <v>14357</v>
      </c>
      <c r="D753" t="s">
        <v>14358</v>
      </c>
      <c r="E753" t="s">
        <v>330</v>
      </c>
      <c r="F753" s="5">
        <f>_xlfn.TEXTBEFORE(E753, " ") * 1000000</f>
        <v>4099999.9999999995</v>
      </c>
      <c r="G753">
        <v>581.36059999999998</v>
      </c>
      <c r="H753" t="s">
        <v>353</v>
      </c>
      <c r="I753">
        <v>9</v>
      </c>
      <c r="J753">
        <f>IF(I753="",0,I753)</f>
        <v>9</v>
      </c>
      <c r="K753">
        <v>2</v>
      </c>
      <c r="L753">
        <f>I753-K753</f>
        <v>7</v>
      </c>
      <c r="M753" t="str">
        <f>IF(I753&lt;100,"small",IF(I753&lt;500,"medium","large"))</f>
        <v>small</v>
      </c>
      <c r="N753">
        <f>IF(M753="small",1,0)</f>
        <v>1</v>
      </c>
      <c r="O753">
        <f>IF(N753="medium",1,0)</f>
        <v>0</v>
      </c>
      <c r="P753">
        <f>IF(O753="large",1,0)</f>
        <v>0</v>
      </c>
      <c r="Q753">
        <v>2013</v>
      </c>
      <c r="R753">
        <v>2</v>
      </c>
      <c r="S753" t="str">
        <f>IF(R753=1, "First-time", IF(R753&lt;=3, "Rising Star", IF(R753&lt;10, "Established", "Elites")))</f>
        <v>Rising Star</v>
      </c>
      <c r="T753">
        <f>IF(S753 = "First-time",1,0)</f>
        <v>0</v>
      </c>
      <c r="U753">
        <f>IF(S753 = "Rising Star",1,0)</f>
        <v>1</v>
      </c>
      <c r="V753">
        <f>IF(S753 = "Established",1,0)</f>
        <v>0</v>
      </c>
      <c r="W753">
        <f>IF(S753 = "Elites",1,0)</f>
        <v>0</v>
      </c>
      <c r="X753" t="s">
        <v>99</v>
      </c>
      <c r="Y753" t="str">
        <f>IF(X753="","-",TRIM(LEFT(X753,FIND(",",X753&amp;",")-1)))</f>
        <v>-</v>
      </c>
      <c r="Z753" t="s">
        <v>6050</v>
      </c>
      <c r="AA753" t="s">
        <v>47</v>
      </c>
    </row>
    <row r="754" spans="1:27" ht="14.4" x14ac:dyDescent="0.3">
      <c r="A754">
        <v>752</v>
      </c>
      <c r="B754" t="s">
        <v>8001</v>
      </c>
      <c r="C754" t="s">
        <v>8002</v>
      </c>
      <c r="D754" t="s">
        <v>8003</v>
      </c>
      <c r="E754" t="s">
        <v>8004</v>
      </c>
      <c r="F754" s="5">
        <f>_xlfn.TEXTBEFORE(E754, " ") * 1000000</f>
        <v>225800000</v>
      </c>
      <c r="G754">
        <v>581.29939999999999</v>
      </c>
      <c r="H754" t="s">
        <v>751</v>
      </c>
      <c r="I754">
        <v>40</v>
      </c>
      <c r="J754">
        <f>IF(I754="",0,I754)</f>
        <v>40</v>
      </c>
      <c r="K754">
        <v>12</v>
      </c>
      <c r="L754">
        <f>I754-K754</f>
        <v>28</v>
      </c>
      <c r="M754" t="str">
        <f>IF(I754&lt;100,"small",IF(I754&lt;500,"medium","large"))</f>
        <v>small</v>
      </c>
      <c r="N754">
        <f>IF(M754="small",1,0)</f>
        <v>1</v>
      </c>
      <c r="O754">
        <f>IF(N754="medium",1,0)</f>
        <v>0</v>
      </c>
      <c r="P754">
        <f>IF(O754="large",1,0)</f>
        <v>0</v>
      </c>
      <c r="Q754">
        <v>2007</v>
      </c>
      <c r="R754">
        <v>4</v>
      </c>
      <c r="S754" t="str">
        <f>IF(R754=1, "First-time", IF(R754&lt;=3, "Rising Star", IF(R754&lt;10, "Established", "Elites")))</f>
        <v>Established</v>
      </c>
      <c r="T754">
        <f>IF(S754 = "First-time",1,0)</f>
        <v>0</v>
      </c>
      <c r="U754">
        <f>IF(S754 = "Rising Star",1,0)</f>
        <v>0</v>
      </c>
      <c r="V754">
        <f>IF(S754 = "Established",1,0)</f>
        <v>1</v>
      </c>
      <c r="W754">
        <f>IF(S754 = "Elites",1,0)</f>
        <v>0</v>
      </c>
      <c r="X754" t="s">
        <v>99</v>
      </c>
      <c r="Y754" t="str">
        <f>IF(X754="","-",TRIM(LEFT(X754,FIND(",",X754&amp;",")-1)))</f>
        <v>-</v>
      </c>
      <c r="Z754" t="s">
        <v>1812</v>
      </c>
      <c r="AA754" t="s">
        <v>6</v>
      </c>
    </row>
    <row r="755" spans="1:27" ht="14.4" x14ac:dyDescent="0.3">
      <c r="A755">
        <v>753</v>
      </c>
      <c r="B755" t="s">
        <v>8426</v>
      </c>
      <c r="C755" t="s">
        <v>8427</v>
      </c>
      <c r="D755" t="s">
        <v>8428</v>
      </c>
      <c r="E755" t="s">
        <v>537</v>
      </c>
      <c r="F755" s="5">
        <f>_xlfn.TEXTBEFORE(E755, " ") * 1000000</f>
        <v>5700000</v>
      </c>
      <c r="G755">
        <v>579.35440000000006</v>
      </c>
      <c r="H755" t="s">
        <v>803</v>
      </c>
      <c r="I755">
        <v>75</v>
      </c>
      <c r="J755">
        <f>IF(I755="",0,I755)</f>
        <v>75</v>
      </c>
      <c r="K755">
        <v>8</v>
      </c>
      <c r="L755">
        <f>I755-K755</f>
        <v>67</v>
      </c>
      <c r="M755" t="str">
        <f>IF(I755&lt;100,"small",IF(I755&lt;500,"medium","large"))</f>
        <v>small</v>
      </c>
      <c r="N755">
        <f>IF(M755="small",1,0)</f>
        <v>1</v>
      </c>
      <c r="O755">
        <f>IF(N755="medium",1,0)</f>
        <v>0</v>
      </c>
      <c r="P755">
        <f>IF(O755="large",1,0)</f>
        <v>0</v>
      </c>
      <c r="Q755">
        <v>2008</v>
      </c>
      <c r="R755">
        <v>3</v>
      </c>
      <c r="S755" t="str">
        <f>IF(R755=1, "First-time", IF(R755&lt;=3, "Rising Star", IF(R755&lt;10, "Established", "Elites")))</f>
        <v>Rising Star</v>
      </c>
      <c r="T755">
        <f>IF(S755 = "First-time",1,0)</f>
        <v>0</v>
      </c>
      <c r="U755">
        <f>IF(S755 = "Rising Star",1,0)</f>
        <v>1</v>
      </c>
      <c r="V755">
        <f>IF(S755 = "Established",1,0)</f>
        <v>0</v>
      </c>
      <c r="W755">
        <f>IF(S755 = "Elites",1,0)</f>
        <v>0</v>
      </c>
      <c r="X755" t="s">
        <v>1744</v>
      </c>
      <c r="Y755" t="str">
        <f>IF(X755="","-",TRIM(LEFT(X755,FIND(",",X755&amp;",")-1)))</f>
        <v>Charleston</v>
      </c>
      <c r="Z755" t="s">
        <v>5322</v>
      </c>
      <c r="AA755" t="s">
        <v>42</v>
      </c>
    </row>
    <row r="756" spans="1:27" ht="14.4" x14ac:dyDescent="0.3">
      <c r="A756">
        <v>754</v>
      </c>
      <c r="B756" t="s">
        <v>13395</v>
      </c>
      <c r="C756" t="s">
        <v>13396</v>
      </c>
      <c r="D756" t="s">
        <v>13397</v>
      </c>
      <c r="E756" t="s">
        <v>789</v>
      </c>
      <c r="F756" s="5">
        <f>_xlfn.TEXTBEFORE(E756, " ") * 1000000</f>
        <v>15200000</v>
      </c>
      <c r="G756">
        <v>579.23699999999997</v>
      </c>
      <c r="H756" t="s">
        <v>85</v>
      </c>
      <c r="I756">
        <v>100</v>
      </c>
      <c r="J756">
        <f>IF(I756="",0,I756)</f>
        <v>100</v>
      </c>
      <c r="K756">
        <v>20</v>
      </c>
      <c r="L756">
        <f>I756-K756</f>
        <v>80</v>
      </c>
      <c r="M756" t="str">
        <f>IF(I756&lt;100,"small",IF(I756&lt;500,"medium","large"))</f>
        <v>medium</v>
      </c>
      <c r="N756">
        <f>IF(M756="small",1,0)</f>
        <v>0</v>
      </c>
      <c r="O756">
        <f>IF(N756="medium",1,0)</f>
        <v>0</v>
      </c>
      <c r="P756">
        <f>IF(O756="large",1,0)</f>
        <v>0</v>
      </c>
      <c r="Q756">
        <v>2012</v>
      </c>
      <c r="R756">
        <v>3</v>
      </c>
      <c r="S756" t="str">
        <f>IF(R756=1, "First-time", IF(R756&lt;=3, "Rising Star", IF(R756&lt;10, "Established", "Elites")))</f>
        <v>Rising Star</v>
      </c>
      <c r="T756">
        <f>IF(S756 = "First-time",1,0)</f>
        <v>0</v>
      </c>
      <c r="U756">
        <f>IF(S756 = "Rising Star",1,0)</f>
        <v>1</v>
      </c>
      <c r="V756">
        <f>IF(S756 = "Established",1,0)</f>
        <v>0</v>
      </c>
      <c r="W756">
        <f>IF(S756 = "Elites",1,0)</f>
        <v>0</v>
      </c>
      <c r="X756" t="s">
        <v>99</v>
      </c>
      <c r="Y756" t="str">
        <f>IF(X756="","-",TRIM(LEFT(X756,FIND(",",X756&amp;",")-1)))</f>
        <v>-</v>
      </c>
      <c r="Z756" t="s">
        <v>6272</v>
      </c>
      <c r="AA756" t="s">
        <v>34</v>
      </c>
    </row>
    <row r="757" spans="1:27" ht="14.4" x14ac:dyDescent="0.3">
      <c r="A757">
        <v>755</v>
      </c>
      <c r="B757" t="s">
        <v>16505</v>
      </c>
      <c r="C757" t="s">
        <v>16506</v>
      </c>
      <c r="D757" t="s">
        <v>16507</v>
      </c>
      <c r="E757" t="s">
        <v>1192</v>
      </c>
      <c r="F757" s="5">
        <f>_xlfn.TEXTBEFORE(E757, " ") * 1000000</f>
        <v>2300000</v>
      </c>
      <c r="G757">
        <v>578.4348</v>
      </c>
      <c r="H757" t="s">
        <v>129</v>
      </c>
      <c r="I757">
        <v>35</v>
      </c>
      <c r="J757">
        <f>IF(I757="",0,I757)</f>
        <v>35</v>
      </c>
      <c r="K757">
        <v>4</v>
      </c>
      <c r="L757">
        <f>I757-K757</f>
        <v>31</v>
      </c>
      <c r="M757" t="str">
        <f>IF(I757&lt;100,"small",IF(I757&lt;500,"medium","large"))</f>
        <v>small</v>
      </c>
      <c r="N757">
        <f>IF(M757="small",1,0)</f>
        <v>1</v>
      </c>
      <c r="O757">
        <f>IF(N757="medium",1,0)</f>
        <v>0</v>
      </c>
      <c r="P757">
        <f>IF(O757="large",1,0)</f>
        <v>0</v>
      </c>
      <c r="Q757">
        <v>2014</v>
      </c>
      <c r="R757">
        <v>1</v>
      </c>
      <c r="S757" t="str">
        <f>IF(R757=1, "First-time", IF(R757&lt;=3, "Rising Star", IF(R757&lt;10, "Established", "Elites")))</f>
        <v>First-time</v>
      </c>
      <c r="T757">
        <f>IF(S757 = "First-time",1,0)</f>
        <v>1</v>
      </c>
      <c r="U757">
        <f>IF(S757 = "Rising Star",1,0)</f>
        <v>0</v>
      </c>
      <c r="V757">
        <f>IF(S757 = "Established",1,0)</f>
        <v>0</v>
      </c>
      <c r="W757">
        <f>IF(S757 = "Elites",1,0)</f>
        <v>0</v>
      </c>
      <c r="X757" t="s">
        <v>271</v>
      </c>
      <c r="Y757" t="str">
        <f>IF(X757="","-",TRIM(LEFT(X757,FIND(",",X757&amp;",")-1)))</f>
        <v>Chicago</v>
      </c>
      <c r="Z757" t="s">
        <v>16508</v>
      </c>
      <c r="AA757" t="s">
        <v>16</v>
      </c>
    </row>
    <row r="758" spans="1:27" ht="14.4" x14ac:dyDescent="0.3">
      <c r="A758">
        <v>756</v>
      </c>
      <c r="B758" t="s">
        <v>6423</v>
      </c>
      <c r="C758" t="s">
        <v>6424</v>
      </c>
      <c r="D758" t="s">
        <v>6425</v>
      </c>
      <c r="E758" t="s">
        <v>3671</v>
      </c>
      <c r="F758" s="5">
        <f>_xlfn.TEXTBEFORE(E758, " ") * 1000000</f>
        <v>11400000</v>
      </c>
      <c r="G758">
        <v>576.96540000000005</v>
      </c>
      <c r="H758" t="s">
        <v>472</v>
      </c>
      <c r="I758">
        <v>92</v>
      </c>
      <c r="J758">
        <f>IF(I758="",0,I758)</f>
        <v>92</v>
      </c>
      <c r="K758">
        <v>12</v>
      </c>
      <c r="L758">
        <f>I758-K758</f>
        <v>80</v>
      </c>
      <c r="M758" t="str">
        <f>IF(I758&lt;100,"small",IF(I758&lt;500,"medium","large"))</f>
        <v>small</v>
      </c>
      <c r="N758">
        <f>IF(M758="small",1,0)</f>
        <v>1</v>
      </c>
      <c r="O758">
        <f>IF(N758="medium",1,0)</f>
        <v>0</v>
      </c>
      <c r="P758">
        <f>IF(O758="large",1,0)</f>
        <v>0</v>
      </c>
      <c r="Q758">
        <v>2005</v>
      </c>
      <c r="R758">
        <v>3</v>
      </c>
      <c r="S758" t="str">
        <f>IF(R758=1, "First-time", IF(R758&lt;=3, "Rising Star", IF(R758&lt;10, "Established", "Elites")))</f>
        <v>Rising Star</v>
      </c>
      <c r="T758">
        <f>IF(S758 = "First-time",1,0)</f>
        <v>0</v>
      </c>
      <c r="U758">
        <f>IF(S758 = "Rising Star",1,0)</f>
        <v>1</v>
      </c>
      <c r="V758">
        <f>IF(S758 = "Established",1,0)</f>
        <v>0</v>
      </c>
      <c r="W758">
        <f>IF(S758 = "Elites",1,0)</f>
        <v>0</v>
      </c>
      <c r="X758" t="s">
        <v>242</v>
      </c>
      <c r="Y758" t="str">
        <f>IF(X758="","-",TRIM(LEFT(X758,FIND(",",X758&amp;",")-1)))</f>
        <v>Atlanta</v>
      </c>
      <c r="Z758" t="s">
        <v>6426</v>
      </c>
      <c r="AA758" t="s">
        <v>11</v>
      </c>
    </row>
    <row r="759" spans="1:27" ht="14.4" x14ac:dyDescent="0.3">
      <c r="A759">
        <v>757</v>
      </c>
      <c r="B759" t="s">
        <v>13659</v>
      </c>
      <c r="C759" t="s">
        <v>13660</v>
      </c>
      <c r="D759" t="s">
        <v>13661</v>
      </c>
      <c r="E759" t="s">
        <v>13662</v>
      </c>
      <c r="F759" s="5">
        <f>_xlfn.TEXTBEFORE(E759, " ") * 1000000</f>
        <v>28600000</v>
      </c>
      <c r="G759">
        <v>576.25059999999996</v>
      </c>
      <c r="H759" t="s">
        <v>153</v>
      </c>
      <c r="I759">
        <v>15</v>
      </c>
      <c r="J759">
        <f>IF(I759="",0,I759)</f>
        <v>15</v>
      </c>
      <c r="K759">
        <v>5</v>
      </c>
      <c r="L759">
        <f>I759-K759</f>
        <v>10</v>
      </c>
      <c r="M759" t="str">
        <f>IF(I759&lt;100,"small",IF(I759&lt;500,"medium","large"))</f>
        <v>small</v>
      </c>
      <c r="N759">
        <f>IF(M759="small",1,0)</f>
        <v>1</v>
      </c>
      <c r="O759">
        <f>IF(N759="medium",1,0)</f>
        <v>0</v>
      </c>
      <c r="P759">
        <f>IF(O759="large",1,0)</f>
        <v>0</v>
      </c>
      <c r="Q759">
        <v>2012</v>
      </c>
      <c r="R759">
        <v>3</v>
      </c>
      <c r="S759" t="str">
        <f>IF(R759=1, "First-time", IF(R759&lt;=3, "Rising Star", IF(R759&lt;10, "Established", "Elites")))</f>
        <v>Rising Star</v>
      </c>
      <c r="T759">
        <f>IF(S759 = "First-time",1,0)</f>
        <v>0</v>
      </c>
      <c r="U759">
        <f>IF(S759 = "Rising Star",1,0)</f>
        <v>1</v>
      </c>
      <c r="V759">
        <f>IF(S759 = "Established",1,0)</f>
        <v>0</v>
      </c>
      <c r="W759">
        <f>IF(S759 = "Elites",1,0)</f>
        <v>0</v>
      </c>
      <c r="X759" t="s">
        <v>168</v>
      </c>
      <c r="Y759" t="str">
        <f>IF(X759="","-",TRIM(LEFT(X759,FIND(",",X759&amp;",")-1)))</f>
        <v>Kansas City</v>
      </c>
      <c r="Z759" t="s">
        <v>13663</v>
      </c>
      <c r="AA759" t="s">
        <v>17</v>
      </c>
    </row>
    <row r="760" spans="1:27" ht="14.4" x14ac:dyDescent="0.3">
      <c r="A760">
        <v>758</v>
      </c>
      <c r="B760" t="s">
        <v>2983</v>
      </c>
      <c r="C760" t="s">
        <v>2984</v>
      </c>
      <c r="D760" t="s">
        <v>2985</v>
      </c>
      <c r="E760" t="s">
        <v>2084</v>
      </c>
      <c r="F760" s="5">
        <f>_xlfn.TEXTBEFORE(E760, " ") * 1000000</f>
        <v>129600000</v>
      </c>
      <c r="G760">
        <v>575.70500000000004</v>
      </c>
      <c r="H760" t="s">
        <v>129</v>
      </c>
      <c r="I760">
        <v>145</v>
      </c>
      <c r="J760">
        <f>IF(I760="",0,I760)</f>
        <v>145</v>
      </c>
      <c r="K760">
        <v>108</v>
      </c>
      <c r="L760">
        <f>I760-K760</f>
        <v>37</v>
      </c>
      <c r="M760" t="str">
        <f>IF(I760&lt;100,"small",IF(I760&lt;500,"medium","large"))</f>
        <v>medium</v>
      </c>
      <c r="N760">
        <f>IF(M760="small",1,0)</f>
        <v>0</v>
      </c>
      <c r="O760">
        <f>IF(N760="medium",1,0)</f>
        <v>0</v>
      </c>
      <c r="P760">
        <f>IF(O760="large",1,0)</f>
        <v>0</v>
      </c>
      <c r="Q760">
        <v>1998</v>
      </c>
      <c r="R760">
        <v>2</v>
      </c>
      <c r="S760" t="str">
        <f>IF(R760=1, "First-time", IF(R760&lt;=3, "Rising Star", IF(R760&lt;10, "Established", "Elites")))</f>
        <v>Rising Star</v>
      </c>
      <c r="T760">
        <f>IF(S760 = "First-time",1,0)</f>
        <v>0</v>
      </c>
      <c r="U760">
        <f>IF(S760 = "Rising Star",1,0)</f>
        <v>1</v>
      </c>
      <c r="V760">
        <f>IF(S760 = "Established",1,0)</f>
        <v>0</v>
      </c>
      <c r="W760">
        <f>IF(S760 = "Elites",1,0)</f>
        <v>0</v>
      </c>
      <c r="X760" t="s">
        <v>325</v>
      </c>
      <c r="Y760" t="str">
        <f>IF(X760="","-",TRIM(LEFT(X760,FIND(",",X760&amp;",")-1)))</f>
        <v>Los Angeles</v>
      </c>
      <c r="Z760" t="s">
        <v>2986</v>
      </c>
      <c r="AA760" t="s">
        <v>5</v>
      </c>
    </row>
    <row r="761" spans="1:27" ht="14.4" x14ac:dyDescent="0.3">
      <c r="A761">
        <v>759</v>
      </c>
      <c r="B761" t="s">
        <v>13773</v>
      </c>
      <c r="C761" t="s">
        <v>13774</v>
      </c>
      <c r="D761" t="s">
        <v>13775</v>
      </c>
      <c r="E761" t="s">
        <v>932</v>
      </c>
      <c r="F761" s="5">
        <f>_xlfn.TEXTBEFORE(E761, " ") * 1000000</f>
        <v>9300000</v>
      </c>
      <c r="G761">
        <v>573.11300000000006</v>
      </c>
      <c r="H761" t="s">
        <v>779</v>
      </c>
      <c r="I761">
        <v>112</v>
      </c>
      <c r="J761">
        <f>IF(I761="",0,I761)</f>
        <v>112</v>
      </c>
      <c r="K761">
        <v>53</v>
      </c>
      <c r="L761">
        <f>I761-K761</f>
        <v>59</v>
      </c>
      <c r="M761" t="str">
        <f>IF(I761&lt;100,"small",IF(I761&lt;500,"medium","large"))</f>
        <v>medium</v>
      </c>
      <c r="N761">
        <f>IF(M761="small",1,0)</f>
        <v>0</v>
      </c>
      <c r="O761">
        <f>IF(N761="medium",1,0)</f>
        <v>0</v>
      </c>
      <c r="P761">
        <f>IF(O761="large",1,0)</f>
        <v>0</v>
      </c>
      <c r="Q761">
        <v>2012</v>
      </c>
      <c r="R761">
        <v>2</v>
      </c>
      <c r="S761" t="str">
        <f>IF(R761=1, "First-time", IF(R761&lt;=3, "Rising Star", IF(R761&lt;10, "Established", "Elites")))</f>
        <v>Rising Star</v>
      </c>
      <c r="T761">
        <f>IF(S761 = "First-time",1,0)</f>
        <v>0</v>
      </c>
      <c r="U761">
        <f>IF(S761 = "Rising Star",1,0)</f>
        <v>1</v>
      </c>
      <c r="V761">
        <f>IF(S761 = "Established",1,0)</f>
        <v>0</v>
      </c>
      <c r="W761">
        <f>IF(S761 = "Elites",1,0)</f>
        <v>0</v>
      </c>
      <c r="X761" t="s">
        <v>242</v>
      </c>
      <c r="Y761" t="str">
        <f>IF(X761="","-",TRIM(LEFT(X761,FIND(",",X761&amp;",")-1)))</f>
        <v>Atlanta</v>
      </c>
      <c r="Z761" t="s">
        <v>242</v>
      </c>
      <c r="AA761" t="s">
        <v>11</v>
      </c>
    </row>
    <row r="762" spans="1:27" ht="14.4" x14ac:dyDescent="0.3">
      <c r="A762">
        <v>760</v>
      </c>
      <c r="B762" t="s">
        <v>13610</v>
      </c>
      <c r="C762" t="s">
        <v>13611</v>
      </c>
      <c r="D762" t="s">
        <v>13612</v>
      </c>
      <c r="E762" t="s">
        <v>9678</v>
      </c>
      <c r="F762" s="5">
        <f>_xlfn.TEXTBEFORE(E762, " ") * 1000000</f>
        <v>75500000</v>
      </c>
      <c r="G762">
        <v>572.80430000000001</v>
      </c>
      <c r="H762" t="s">
        <v>129</v>
      </c>
      <c r="I762">
        <v>163</v>
      </c>
      <c r="J762">
        <f>IF(I762="",0,I762)</f>
        <v>163</v>
      </c>
      <c r="K762">
        <v>60</v>
      </c>
      <c r="L762">
        <f>I762-K762</f>
        <v>103</v>
      </c>
      <c r="M762" t="str">
        <f>IF(I762&lt;100,"small",IF(I762&lt;500,"medium","large"))</f>
        <v>medium</v>
      </c>
      <c r="N762">
        <f>IF(M762="small",1,0)</f>
        <v>0</v>
      </c>
      <c r="O762">
        <f>IF(N762="medium",1,0)</f>
        <v>0</v>
      </c>
      <c r="P762">
        <f>IF(O762="large",1,0)</f>
        <v>0</v>
      </c>
      <c r="Q762">
        <v>2012</v>
      </c>
      <c r="R762">
        <v>3</v>
      </c>
      <c r="S762" t="str">
        <f>IF(R762=1, "First-time", IF(R762&lt;=3, "Rising Star", IF(R762&lt;10, "Established", "Elites")))</f>
        <v>Rising Star</v>
      </c>
      <c r="T762">
        <f>IF(S762 = "First-time",1,0)</f>
        <v>0</v>
      </c>
      <c r="U762">
        <f>IF(S762 = "Rising Star",1,0)</f>
        <v>1</v>
      </c>
      <c r="V762">
        <f>IF(S762 = "Established",1,0)</f>
        <v>0</v>
      </c>
      <c r="W762">
        <f>IF(S762 = "Elites",1,0)</f>
        <v>0</v>
      </c>
      <c r="X762" t="s">
        <v>185</v>
      </c>
      <c r="Y762" t="str">
        <f>IF(X762="","-",TRIM(LEFT(X762,FIND(",",X762&amp;",")-1)))</f>
        <v>Boston</v>
      </c>
      <c r="Z762" t="s">
        <v>185</v>
      </c>
      <c r="AA762" t="s">
        <v>20</v>
      </c>
    </row>
    <row r="763" spans="1:27" ht="14.4" x14ac:dyDescent="0.3">
      <c r="A763">
        <v>761</v>
      </c>
      <c r="B763" t="s">
        <v>8258</v>
      </c>
      <c r="C763" t="s">
        <v>8259</v>
      </c>
      <c r="D763" t="s">
        <v>8260</v>
      </c>
      <c r="E763" t="s">
        <v>110</v>
      </c>
      <c r="F763" s="5">
        <f>_xlfn.TEXTBEFORE(E763, " ") * 1000000</f>
        <v>23700000</v>
      </c>
      <c r="G763">
        <v>572.19110000000001</v>
      </c>
      <c r="H763" t="s">
        <v>779</v>
      </c>
      <c r="I763">
        <v>296</v>
      </c>
      <c r="J763">
        <f>IF(I763="",0,I763)</f>
        <v>296</v>
      </c>
      <c r="K763">
        <v>123</v>
      </c>
      <c r="L763">
        <f>I763-K763</f>
        <v>173</v>
      </c>
      <c r="M763" t="str">
        <f>IF(I763&lt;100,"small",IF(I763&lt;500,"medium","large"))</f>
        <v>medium</v>
      </c>
      <c r="N763">
        <f>IF(M763="small",1,0)</f>
        <v>0</v>
      </c>
      <c r="O763">
        <f>IF(N763="medium",1,0)</f>
        <v>0</v>
      </c>
      <c r="P763">
        <f>IF(O763="large",1,0)</f>
        <v>0</v>
      </c>
      <c r="Q763">
        <v>2008</v>
      </c>
      <c r="R763">
        <v>1</v>
      </c>
      <c r="S763" t="str">
        <f>IF(R763=1, "First-time", IF(R763&lt;=3, "Rising Star", IF(R763&lt;10, "Established", "Elites")))</f>
        <v>First-time</v>
      </c>
      <c r="T763">
        <f>IF(S763 = "First-time",1,0)</f>
        <v>1</v>
      </c>
      <c r="U763">
        <f>IF(S763 = "Rising Star",1,0)</f>
        <v>0</v>
      </c>
      <c r="V763">
        <f>IF(S763 = "Established",1,0)</f>
        <v>0</v>
      </c>
      <c r="W763">
        <f>IF(S763 = "Elites",1,0)</f>
        <v>0</v>
      </c>
      <c r="X763" t="s">
        <v>3805</v>
      </c>
      <c r="Y763" t="str">
        <f>IF(X763="","-",TRIM(LEFT(X763,FIND(",",X763&amp;",")-1)))</f>
        <v>Provo-Orem</v>
      </c>
      <c r="Z763" t="s">
        <v>3806</v>
      </c>
      <c r="AA763" t="s">
        <v>46</v>
      </c>
    </row>
    <row r="764" spans="1:27" ht="14.4" x14ac:dyDescent="0.3">
      <c r="A764">
        <v>762</v>
      </c>
      <c r="B764" t="s">
        <v>15510</v>
      </c>
      <c r="C764" t="s">
        <v>15511</v>
      </c>
      <c r="D764" t="s">
        <v>15512</v>
      </c>
      <c r="E764" t="s">
        <v>1276</v>
      </c>
      <c r="F764" s="5">
        <f>_xlfn.TEXTBEFORE(E764, " ") * 1000000</f>
        <v>5000000</v>
      </c>
      <c r="G764">
        <v>571.48590000000002</v>
      </c>
      <c r="H764" t="s">
        <v>174</v>
      </c>
      <c r="I764">
        <v>5</v>
      </c>
      <c r="J764">
        <f>IF(I764="",0,I764)</f>
        <v>5</v>
      </c>
      <c r="K764">
        <v>3</v>
      </c>
      <c r="L764">
        <f>I764-K764</f>
        <v>2</v>
      </c>
      <c r="M764" t="str">
        <f>IF(I764&lt;100,"small",IF(I764&lt;500,"medium","large"))</f>
        <v>small</v>
      </c>
      <c r="N764">
        <f>IF(M764="small",1,0)</f>
        <v>1</v>
      </c>
      <c r="O764">
        <f>IF(N764="medium",1,0)</f>
        <v>0</v>
      </c>
      <c r="P764">
        <f>IF(O764="large",1,0)</f>
        <v>0</v>
      </c>
      <c r="Q764">
        <v>2013</v>
      </c>
      <c r="R764">
        <v>2</v>
      </c>
      <c r="S764" t="str">
        <f>IF(R764=1, "First-time", IF(R764&lt;=3, "Rising Star", IF(R764&lt;10, "Established", "Elites")))</f>
        <v>Rising Star</v>
      </c>
      <c r="T764">
        <f>IF(S764 = "First-time",1,0)</f>
        <v>0</v>
      </c>
      <c r="U764">
        <f>IF(S764 = "Rising Star",1,0)</f>
        <v>1</v>
      </c>
      <c r="V764">
        <f>IF(S764 = "Established",1,0)</f>
        <v>0</v>
      </c>
      <c r="W764">
        <f>IF(S764 = "Elites",1,0)</f>
        <v>0</v>
      </c>
      <c r="X764" t="s">
        <v>99</v>
      </c>
      <c r="Y764" t="str">
        <f>IF(X764="","-",TRIM(LEFT(X764,FIND(",",X764&amp;",")-1)))</f>
        <v>-</v>
      </c>
      <c r="Z764" t="s">
        <v>342</v>
      </c>
      <c r="AA764" t="s">
        <v>5</v>
      </c>
    </row>
    <row r="765" spans="1:27" ht="14.4" x14ac:dyDescent="0.3">
      <c r="A765">
        <v>763</v>
      </c>
      <c r="B765" t="s">
        <v>16630</v>
      </c>
      <c r="C765" t="s">
        <v>16631</v>
      </c>
      <c r="D765" t="s">
        <v>16632</v>
      </c>
      <c r="E765" t="s">
        <v>537</v>
      </c>
      <c r="F765" s="5">
        <f>_xlfn.TEXTBEFORE(E765, " ") * 1000000</f>
        <v>5700000</v>
      </c>
      <c r="G765">
        <v>571.21789999999999</v>
      </c>
      <c r="H765" t="s">
        <v>803</v>
      </c>
      <c r="I765">
        <v>45</v>
      </c>
      <c r="J765">
        <f>IF(I765="",0,I765)</f>
        <v>45</v>
      </c>
      <c r="K765">
        <v>5</v>
      </c>
      <c r="L765">
        <f>I765-K765</f>
        <v>40</v>
      </c>
      <c r="M765" t="str">
        <f>IF(I765&lt;100,"small",IF(I765&lt;500,"medium","large"))</f>
        <v>small</v>
      </c>
      <c r="N765">
        <f>IF(M765="small",1,0)</f>
        <v>1</v>
      </c>
      <c r="O765">
        <f>IF(N765="medium",1,0)</f>
        <v>0</v>
      </c>
      <c r="P765">
        <f>IF(O765="large",1,0)</f>
        <v>0</v>
      </c>
      <c r="Q765">
        <v>2014</v>
      </c>
      <c r="R765">
        <v>2</v>
      </c>
      <c r="S765" t="str">
        <f>IF(R765=1, "First-time", IF(R765&lt;=3, "Rising Star", IF(R765&lt;10, "Established", "Elites")))</f>
        <v>Rising Star</v>
      </c>
      <c r="T765">
        <f>IF(S765 = "First-time",1,0)</f>
        <v>0</v>
      </c>
      <c r="U765">
        <f>IF(S765 = "Rising Star",1,0)</f>
        <v>1</v>
      </c>
      <c r="V765">
        <f>IF(S765 = "Established",1,0)</f>
        <v>0</v>
      </c>
      <c r="W765">
        <f>IF(S765 = "Elites",1,0)</f>
        <v>0</v>
      </c>
      <c r="X765" t="s">
        <v>242</v>
      </c>
      <c r="Y765" t="str">
        <f>IF(X765="","-",TRIM(LEFT(X765,FIND(",",X765&amp;",")-1)))</f>
        <v>Atlanta</v>
      </c>
      <c r="Z765" t="s">
        <v>242</v>
      </c>
      <c r="AA765" t="s">
        <v>11</v>
      </c>
    </row>
    <row r="766" spans="1:27" ht="14.4" x14ac:dyDescent="0.3">
      <c r="A766">
        <v>764</v>
      </c>
      <c r="B766" t="s">
        <v>15173</v>
      </c>
      <c r="C766" t="s">
        <v>15174</v>
      </c>
      <c r="D766" t="s">
        <v>15175</v>
      </c>
      <c r="E766" t="s">
        <v>4251</v>
      </c>
      <c r="F766" s="5">
        <f>_xlfn.TEXTBEFORE(E766, " ") * 1000000</f>
        <v>3400000</v>
      </c>
      <c r="G766">
        <v>569.58699999999999</v>
      </c>
      <c r="H766" t="s">
        <v>445</v>
      </c>
      <c r="I766">
        <v>43</v>
      </c>
      <c r="J766">
        <f>IF(I766="",0,I766)</f>
        <v>43</v>
      </c>
      <c r="K766">
        <v>10</v>
      </c>
      <c r="L766">
        <f>I766-K766</f>
        <v>33</v>
      </c>
      <c r="M766" t="str">
        <f>IF(I766&lt;100,"small",IF(I766&lt;500,"medium","large"))</f>
        <v>small</v>
      </c>
      <c r="N766">
        <f>IF(M766="small",1,0)</f>
        <v>1</v>
      </c>
      <c r="O766">
        <f>IF(N766="medium",1,0)</f>
        <v>0</v>
      </c>
      <c r="P766">
        <f>IF(O766="large",1,0)</f>
        <v>0</v>
      </c>
      <c r="Q766">
        <v>2013</v>
      </c>
      <c r="R766">
        <v>2</v>
      </c>
      <c r="S766" t="str">
        <f>IF(R766=1, "First-time", IF(R766&lt;=3, "Rising Star", IF(R766&lt;10, "Established", "Elites")))</f>
        <v>Rising Star</v>
      </c>
      <c r="T766">
        <f>IF(S766 = "First-time",1,0)</f>
        <v>0</v>
      </c>
      <c r="U766">
        <f>IF(S766 = "Rising Star",1,0)</f>
        <v>1</v>
      </c>
      <c r="V766">
        <f>IF(S766 = "Established",1,0)</f>
        <v>0</v>
      </c>
      <c r="W766">
        <f>IF(S766 = "Elites",1,0)</f>
        <v>0</v>
      </c>
      <c r="X766" t="s">
        <v>99</v>
      </c>
      <c r="Y766" t="str">
        <f>IF(X766="","-",TRIM(LEFT(X766,FIND(",",X766&amp;",")-1)))</f>
        <v>-</v>
      </c>
      <c r="Z766" t="s">
        <v>13752</v>
      </c>
      <c r="AA766" t="s">
        <v>14</v>
      </c>
    </row>
    <row r="767" spans="1:27" ht="14.4" x14ac:dyDescent="0.3">
      <c r="A767">
        <v>765</v>
      </c>
      <c r="B767" t="s">
        <v>12335</v>
      </c>
      <c r="C767" t="s">
        <v>12336</v>
      </c>
      <c r="D767" t="s">
        <v>12337</v>
      </c>
      <c r="E767" t="s">
        <v>808</v>
      </c>
      <c r="F767" s="5">
        <f>_xlfn.TEXTBEFORE(E767, " ") * 1000000</f>
        <v>2200000</v>
      </c>
      <c r="G767">
        <v>567.2527</v>
      </c>
      <c r="H767" t="s">
        <v>118</v>
      </c>
      <c r="I767">
        <v>10</v>
      </c>
      <c r="J767">
        <f>IF(I767="",0,I767)</f>
        <v>10</v>
      </c>
      <c r="K767">
        <v>1</v>
      </c>
      <c r="L767">
        <f>I767-K767</f>
        <v>9</v>
      </c>
      <c r="M767" t="str">
        <f>IF(I767&lt;100,"small",IF(I767&lt;500,"medium","large"))</f>
        <v>small</v>
      </c>
      <c r="N767">
        <f>IF(M767="small",1,0)</f>
        <v>1</v>
      </c>
      <c r="O767">
        <f>IF(N767="medium",1,0)</f>
        <v>0</v>
      </c>
      <c r="P767">
        <f>IF(O767="large",1,0)</f>
        <v>0</v>
      </c>
      <c r="Q767">
        <v>2011</v>
      </c>
      <c r="R767">
        <v>1</v>
      </c>
      <c r="S767" t="str">
        <f>IF(R767=1, "First-time", IF(R767&lt;=3, "Rising Star", IF(R767&lt;10, "Established", "Elites")))</f>
        <v>First-time</v>
      </c>
      <c r="T767">
        <f>IF(S767 = "First-time",1,0)</f>
        <v>1</v>
      </c>
      <c r="U767">
        <f>IF(S767 = "Rising Star",1,0)</f>
        <v>0</v>
      </c>
      <c r="V767">
        <f>IF(S767 = "Established",1,0)</f>
        <v>0</v>
      </c>
      <c r="W767">
        <f>IF(S767 = "Elites",1,0)</f>
        <v>0</v>
      </c>
      <c r="X767" t="s">
        <v>271</v>
      </c>
      <c r="Y767" t="str">
        <f>IF(X767="","-",TRIM(LEFT(X767,FIND(",",X767&amp;",")-1)))</f>
        <v>Chicago</v>
      </c>
      <c r="Z767" t="s">
        <v>2719</v>
      </c>
      <c r="AA767" t="s">
        <v>15</v>
      </c>
    </row>
    <row r="768" spans="1:27" ht="14.4" x14ac:dyDescent="0.3">
      <c r="A768">
        <v>766</v>
      </c>
      <c r="B768" t="s">
        <v>12475</v>
      </c>
      <c r="C768" t="s">
        <v>12476</v>
      </c>
      <c r="D768" t="s">
        <v>12477</v>
      </c>
      <c r="E768" t="s">
        <v>12478</v>
      </c>
      <c r="F768" s="5">
        <f>_xlfn.TEXTBEFORE(E768, " ") * 1000000</f>
        <v>40900000</v>
      </c>
      <c r="G768">
        <v>566.64009999999996</v>
      </c>
      <c r="H768" t="s">
        <v>174</v>
      </c>
      <c r="I768">
        <v>88</v>
      </c>
      <c r="J768">
        <f>IF(I768="",0,I768)</f>
        <v>88</v>
      </c>
      <c r="K768">
        <v>9</v>
      </c>
      <c r="L768">
        <f>I768-K768</f>
        <v>79</v>
      </c>
      <c r="M768" t="str">
        <f>IF(I768&lt;100,"small",IF(I768&lt;500,"medium","large"))</f>
        <v>small</v>
      </c>
      <c r="N768">
        <f>IF(M768="small",1,0)</f>
        <v>1</v>
      </c>
      <c r="O768">
        <f>IF(N768="medium",1,0)</f>
        <v>0</v>
      </c>
      <c r="P768">
        <f>IF(O768="large",1,0)</f>
        <v>0</v>
      </c>
      <c r="Q768">
        <v>2011</v>
      </c>
      <c r="R768">
        <v>1</v>
      </c>
      <c r="S768" t="str">
        <f>IF(R768=1, "First-time", IF(R768&lt;=3, "Rising Star", IF(R768&lt;10, "Established", "Elites")))</f>
        <v>First-time</v>
      </c>
      <c r="T768">
        <f>IF(S768 = "First-time",1,0)</f>
        <v>1</v>
      </c>
      <c r="U768">
        <f>IF(S768 = "Rising Star",1,0)</f>
        <v>0</v>
      </c>
      <c r="V768">
        <f>IF(S768 = "Established",1,0)</f>
        <v>0</v>
      </c>
      <c r="W768">
        <f>IF(S768 = "Elites",1,0)</f>
        <v>0</v>
      </c>
      <c r="X768" t="s">
        <v>1206</v>
      </c>
      <c r="Y768" t="str">
        <f>IF(X768="","-",TRIM(LEFT(X768,FIND(",",X768&amp;",")-1)))</f>
        <v>Tampa</v>
      </c>
      <c r="Z768" t="s">
        <v>3650</v>
      </c>
      <c r="AA768" t="s">
        <v>10</v>
      </c>
    </row>
    <row r="769" spans="1:27" ht="14.4" x14ac:dyDescent="0.3">
      <c r="A769">
        <v>767</v>
      </c>
      <c r="B769" t="s">
        <v>16019</v>
      </c>
      <c r="C769" t="s">
        <v>16020</v>
      </c>
      <c r="D769" t="s">
        <v>16021</v>
      </c>
      <c r="E769" t="s">
        <v>736</v>
      </c>
      <c r="F769" s="5">
        <f>_xlfn.TEXTBEFORE(E769, " ") * 1000000</f>
        <v>4800000</v>
      </c>
      <c r="G769">
        <v>565.72</v>
      </c>
      <c r="H769" t="s">
        <v>433</v>
      </c>
      <c r="I769">
        <v>11</v>
      </c>
      <c r="J769">
        <f>IF(I769="",0,I769)</f>
        <v>11</v>
      </c>
      <c r="K769">
        <v>2</v>
      </c>
      <c r="L769">
        <f>I769-K769</f>
        <v>9</v>
      </c>
      <c r="M769" t="str">
        <f>IF(I769&lt;100,"small",IF(I769&lt;500,"medium","large"))</f>
        <v>small</v>
      </c>
      <c r="N769">
        <f>IF(M769="small",1,0)</f>
        <v>1</v>
      </c>
      <c r="O769">
        <f>IF(N769="medium",1,0)</f>
        <v>0</v>
      </c>
      <c r="P769">
        <f>IF(O769="large",1,0)</f>
        <v>0</v>
      </c>
      <c r="Q769">
        <v>2014</v>
      </c>
      <c r="R769">
        <v>2</v>
      </c>
      <c r="S769" t="str">
        <f>IF(R769=1, "First-time", IF(R769&lt;=3, "Rising Star", IF(R769&lt;10, "Established", "Elites")))</f>
        <v>Rising Star</v>
      </c>
      <c r="T769">
        <f>IF(S769 = "First-time",1,0)</f>
        <v>0</v>
      </c>
      <c r="U769">
        <f>IF(S769 = "Rising Star",1,0)</f>
        <v>1</v>
      </c>
      <c r="V769">
        <f>IF(S769 = "Established",1,0)</f>
        <v>0</v>
      </c>
      <c r="W769">
        <f>IF(S769 = "Elites",1,0)</f>
        <v>0</v>
      </c>
      <c r="X769" t="s">
        <v>242</v>
      </c>
      <c r="Y769" t="str">
        <f>IF(X769="","-",TRIM(LEFT(X769,FIND(",",X769&amp;",")-1)))</f>
        <v>Atlanta</v>
      </c>
      <c r="Z769" t="s">
        <v>16022</v>
      </c>
      <c r="AA769" t="s">
        <v>42</v>
      </c>
    </row>
    <row r="770" spans="1:27" ht="14.4" x14ac:dyDescent="0.3">
      <c r="A770">
        <v>768</v>
      </c>
      <c r="B770" t="s">
        <v>11656</v>
      </c>
      <c r="C770" t="s">
        <v>11657</v>
      </c>
      <c r="D770" t="s">
        <v>11658</v>
      </c>
      <c r="E770" t="s">
        <v>3791</v>
      </c>
      <c r="F770" s="5">
        <f>_xlfn.TEXTBEFORE(E770, " ") * 1000000</f>
        <v>19400000</v>
      </c>
      <c r="G770">
        <v>563.64430000000004</v>
      </c>
      <c r="H770" t="s">
        <v>751</v>
      </c>
      <c r="I770">
        <v>155</v>
      </c>
      <c r="J770">
        <f>IF(I770="",0,I770)</f>
        <v>155</v>
      </c>
      <c r="K770">
        <v>38</v>
      </c>
      <c r="L770">
        <f>I770-K770</f>
        <v>117</v>
      </c>
      <c r="M770" t="str">
        <f>IF(I770&lt;100,"small",IF(I770&lt;500,"medium","large"))</f>
        <v>medium</v>
      </c>
      <c r="N770">
        <f>IF(M770="small",1,0)</f>
        <v>0</v>
      </c>
      <c r="O770">
        <f>IF(N770="medium",1,0)</f>
        <v>0</v>
      </c>
      <c r="P770">
        <f>IF(O770="large",1,0)</f>
        <v>0</v>
      </c>
      <c r="Q770">
        <v>2011</v>
      </c>
      <c r="R770">
        <v>3</v>
      </c>
      <c r="S770" t="str">
        <f>IF(R770=1, "First-time", IF(R770&lt;=3, "Rising Star", IF(R770&lt;10, "Established", "Elites")))</f>
        <v>Rising Star</v>
      </c>
      <c r="T770">
        <f>IF(S770 = "First-time",1,0)</f>
        <v>0</v>
      </c>
      <c r="U770">
        <f>IF(S770 = "Rising Star",1,0)</f>
        <v>1</v>
      </c>
      <c r="V770">
        <f>IF(S770 = "Established",1,0)</f>
        <v>0</v>
      </c>
      <c r="W770">
        <f>IF(S770 = "Elites",1,0)</f>
        <v>0</v>
      </c>
      <c r="X770" t="s">
        <v>427</v>
      </c>
      <c r="Y770" t="str">
        <f>IF(X770="","-",TRIM(LEFT(X770,FIND(",",X770&amp;",")-1)))</f>
        <v>Washington</v>
      </c>
      <c r="Z770" t="s">
        <v>1407</v>
      </c>
      <c r="AA770" t="s">
        <v>47</v>
      </c>
    </row>
    <row r="771" spans="1:27" ht="14.4" x14ac:dyDescent="0.3">
      <c r="A771">
        <v>769</v>
      </c>
      <c r="B771" t="s">
        <v>8031</v>
      </c>
      <c r="C771" t="s">
        <v>8032</v>
      </c>
      <c r="D771" t="s">
        <v>8033</v>
      </c>
      <c r="E771" t="s">
        <v>2080</v>
      </c>
      <c r="F771" s="5">
        <f>_xlfn.TEXTBEFORE(E771, " ") * 1000000</f>
        <v>13800000</v>
      </c>
      <c r="G771">
        <v>563.08190000000002</v>
      </c>
      <c r="H771" t="s">
        <v>1750</v>
      </c>
      <c r="I771">
        <v>255</v>
      </c>
      <c r="J771">
        <f>IF(I771="",0,I771)</f>
        <v>255</v>
      </c>
      <c r="K771">
        <v>110</v>
      </c>
      <c r="L771">
        <f>I771-K771</f>
        <v>145</v>
      </c>
      <c r="M771" t="str">
        <f>IF(I771&lt;100,"small",IF(I771&lt;500,"medium","large"))</f>
        <v>medium</v>
      </c>
      <c r="N771">
        <f>IF(M771="small",1,0)</f>
        <v>0</v>
      </c>
      <c r="O771">
        <f>IF(N771="medium",1,0)</f>
        <v>0</v>
      </c>
      <c r="P771">
        <f>IF(O771="large",1,0)</f>
        <v>0</v>
      </c>
      <c r="Q771">
        <v>2007</v>
      </c>
      <c r="R771">
        <v>3</v>
      </c>
      <c r="S771" t="str">
        <f>IF(R771=1, "First-time", IF(R771&lt;=3, "Rising Star", IF(R771&lt;10, "Established", "Elites")))</f>
        <v>Rising Star</v>
      </c>
      <c r="T771">
        <f>IF(S771 = "First-time",1,0)</f>
        <v>0</v>
      </c>
      <c r="U771">
        <f>IF(S771 = "Rising Star",1,0)</f>
        <v>1</v>
      </c>
      <c r="V771">
        <f>IF(S771 = "Established",1,0)</f>
        <v>0</v>
      </c>
      <c r="W771">
        <f>IF(S771 = "Elites",1,0)</f>
        <v>0</v>
      </c>
      <c r="X771" t="s">
        <v>3010</v>
      </c>
      <c r="Y771" t="str">
        <f>IF(X771="","-",TRIM(LEFT(X771,FIND(",",X771&amp;",")-1)))</f>
        <v>San Jose</v>
      </c>
      <c r="Z771" t="s">
        <v>7217</v>
      </c>
      <c r="AA771" t="s">
        <v>5</v>
      </c>
    </row>
    <row r="772" spans="1:27" ht="14.4" x14ac:dyDescent="0.3">
      <c r="A772">
        <v>770</v>
      </c>
      <c r="B772" t="s">
        <v>9269</v>
      </c>
      <c r="C772" t="s">
        <v>9270</v>
      </c>
      <c r="D772" t="s">
        <v>9271</v>
      </c>
      <c r="E772" t="s">
        <v>4843</v>
      </c>
      <c r="F772" s="5">
        <f>_xlfn.TEXTBEFORE(E772, " ") * 1000000</f>
        <v>39300000</v>
      </c>
      <c r="G772">
        <v>561.84699999999998</v>
      </c>
      <c r="H772" t="s">
        <v>751</v>
      </c>
      <c r="I772">
        <v>105</v>
      </c>
      <c r="J772">
        <f>IF(I772="",0,I772)</f>
        <v>105</v>
      </c>
      <c r="K772">
        <v>25</v>
      </c>
      <c r="L772">
        <f>I772-K772</f>
        <v>80</v>
      </c>
      <c r="M772" t="str">
        <f>IF(I772&lt;100,"small",IF(I772&lt;500,"medium","large"))</f>
        <v>medium</v>
      </c>
      <c r="N772">
        <f>IF(M772="small",1,0)</f>
        <v>0</v>
      </c>
      <c r="O772">
        <f>IF(N772="medium",1,0)</f>
        <v>0</v>
      </c>
      <c r="P772">
        <f>IF(O772="large",1,0)</f>
        <v>0</v>
      </c>
      <c r="Q772">
        <v>2009</v>
      </c>
      <c r="R772">
        <v>4</v>
      </c>
      <c r="S772" t="str">
        <f>IF(R772=1, "First-time", IF(R772&lt;=3, "Rising Star", IF(R772&lt;10, "Established", "Elites")))</f>
        <v>Established</v>
      </c>
      <c r="T772">
        <f>IF(S772 = "First-time",1,0)</f>
        <v>0</v>
      </c>
      <c r="U772">
        <f>IF(S772 = "Rising Star",1,0)</f>
        <v>0</v>
      </c>
      <c r="V772">
        <f>IF(S772 = "Established",1,0)</f>
        <v>1</v>
      </c>
      <c r="W772">
        <f>IF(S772 = "Elites",1,0)</f>
        <v>0</v>
      </c>
      <c r="X772" t="s">
        <v>427</v>
      </c>
      <c r="Y772" t="str">
        <f>IF(X772="","-",TRIM(LEFT(X772,FIND(",",X772&amp;",")-1)))</f>
        <v>Washington</v>
      </c>
      <c r="Z772" t="s">
        <v>1411</v>
      </c>
      <c r="AA772" t="s">
        <v>47</v>
      </c>
    </row>
    <row r="773" spans="1:27" ht="14.4" x14ac:dyDescent="0.3">
      <c r="A773">
        <v>771</v>
      </c>
      <c r="B773" t="s">
        <v>13828</v>
      </c>
      <c r="C773" t="s">
        <v>13829</v>
      </c>
      <c r="D773" t="s">
        <v>13830</v>
      </c>
      <c r="E773" t="s">
        <v>909</v>
      </c>
      <c r="F773" s="5">
        <f>_xlfn.TEXTBEFORE(E773, " ") * 1000000</f>
        <v>10900000</v>
      </c>
      <c r="G773">
        <v>560.54449999999997</v>
      </c>
      <c r="H773" t="s">
        <v>174</v>
      </c>
      <c r="I773">
        <v>11</v>
      </c>
      <c r="J773">
        <f>IF(I773="",0,I773)</f>
        <v>11</v>
      </c>
      <c r="K773">
        <v>8</v>
      </c>
      <c r="L773">
        <f>I773-K773</f>
        <v>3</v>
      </c>
      <c r="M773" t="str">
        <f>IF(I773&lt;100,"small",IF(I773&lt;500,"medium","large"))</f>
        <v>small</v>
      </c>
      <c r="N773">
        <f>IF(M773="small",1,0)</f>
        <v>1</v>
      </c>
      <c r="O773">
        <f>IF(N773="medium",1,0)</f>
        <v>0</v>
      </c>
      <c r="P773">
        <f>IF(O773="large",1,0)</f>
        <v>0</v>
      </c>
      <c r="Q773">
        <v>2012</v>
      </c>
      <c r="R773">
        <v>1</v>
      </c>
      <c r="S773" t="str">
        <f>IF(R773=1, "First-time", IF(R773&lt;=3, "Rising Star", IF(R773&lt;10, "Established", "Elites")))</f>
        <v>First-time</v>
      </c>
      <c r="T773">
        <f>IF(S773 = "First-time",1,0)</f>
        <v>1</v>
      </c>
      <c r="U773">
        <f>IF(S773 = "Rising Star",1,0)</f>
        <v>0</v>
      </c>
      <c r="V773">
        <f>IF(S773 = "Established",1,0)</f>
        <v>0</v>
      </c>
      <c r="W773">
        <f>IF(S773 = "Elites",1,0)</f>
        <v>0</v>
      </c>
      <c r="X773" t="s">
        <v>1206</v>
      </c>
      <c r="Y773" t="str">
        <f>IF(X773="","-",TRIM(LEFT(X773,FIND(",",X773&amp;",")-1)))</f>
        <v>Tampa</v>
      </c>
      <c r="Z773" t="s">
        <v>1206</v>
      </c>
      <c r="AA773" t="s">
        <v>10</v>
      </c>
    </row>
    <row r="774" spans="1:27" ht="14.4" x14ac:dyDescent="0.3">
      <c r="A774">
        <v>772</v>
      </c>
      <c r="B774" t="s">
        <v>14718</v>
      </c>
      <c r="C774" t="s">
        <v>14719</v>
      </c>
      <c r="D774" t="s">
        <v>14720</v>
      </c>
      <c r="E774" t="s">
        <v>957</v>
      </c>
      <c r="F774" s="5">
        <f>_xlfn.TEXTBEFORE(E774, " ") * 1000000</f>
        <v>3500000</v>
      </c>
      <c r="G774">
        <v>560.48760000000004</v>
      </c>
      <c r="H774" t="s">
        <v>85</v>
      </c>
      <c r="I774">
        <v>6</v>
      </c>
      <c r="J774">
        <f>IF(I774="",0,I774)</f>
        <v>6</v>
      </c>
      <c r="K774">
        <v>2</v>
      </c>
      <c r="L774">
        <f>I774-K774</f>
        <v>4</v>
      </c>
      <c r="M774" t="str">
        <f>IF(I774&lt;100,"small",IF(I774&lt;500,"medium","large"))</f>
        <v>small</v>
      </c>
      <c r="N774">
        <f>IF(M774="small",1,0)</f>
        <v>1</v>
      </c>
      <c r="O774">
        <f>IF(N774="medium",1,0)</f>
        <v>0</v>
      </c>
      <c r="P774">
        <f>IF(O774="large",1,0)</f>
        <v>0</v>
      </c>
      <c r="Q774">
        <v>2013</v>
      </c>
      <c r="R774">
        <v>2</v>
      </c>
      <c r="S774" t="str">
        <f>IF(R774=1, "First-time", IF(R774&lt;=3, "Rising Star", IF(R774&lt;10, "Established", "Elites")))</f>
        <v>Rising Star</v>
      </c>
      <c r="T774">
        <f>IF(S774 = "First-time",1,0)</f>
        <v>0</v>
      </c>
      <c r="U774">
        <f>IF(S774 = "Rising Star",1,0)</f>
        <v>1</v>
      </c>
      <c r="V774">
        <f>IF(S774 = "Established",1,0)</f>
        <v>0</v>
      </c>
      <c r="W774">
        <f>IF(S774 = "Elites",1,0)</f>
        <v>0</v>
      </c>
      <c r="X774" t="s">
        <v>86</v>
      </c>
      <c r="Y774" t="str">
        <f>IF(X774="","-",TRIM(LEFT(X774,FIND(",",X774&amp;",")-1)))</f>
        <v>New York City</v>
      </c>
      <c r="Z774" t="s">
        <v>543</v>
      </c>
      <c r="AA774" t="s">
        <v>35</v>
      </c>
    </row>
    <row r="775" spans="1:27" ht="14.4" x14ac:dyDescent="0.3">
      <c r="A775">
        <v>773</v>
      </c>
      <c r="B775" t="s">
        <v>15375</v>
      </c>
      <c r="C775" t="s">
        <v>15376</v>
      </c>
      <c r="D775" t="s">
        <v>15377</v>
      </c>
      <c r="E775" t="s">
        <v>3035</v>
      </c>
      <c r="F775" s="5">
        <f>_xlfn.TEXTBEFORE(E775, " ") * 1000000</f>
        <v>8100000</v>
      </c>
      <c r="G775">
        <v>559.31219999999996</v>
      </c>
      <c r="H775" t="s">
        <v>803</v>
      </c>
      <c r="I775">
        <v>49</v>
      </c>
      <c r="J775">
        <f>IF(I775="",0,I775)</f>
        <v>49</v>
      </c>
      <c r="K775">
        <v>5</v>
      </c>
      <c r="L775">
        <f>I775-K775</f>
        <v>44</v>
      </c>
      <c r="M775" t="str">
        <f>IF(I775&lt;100,"small",IF(I775&lt;500,"medium","large"))</f>
        <v>small</v>
      </c>
      <c r="N775">
        <f>IF(M775="small",1,0)</f>
        <v>1</v>
      </c>
      <c r="O775">
        <f>IF(N775="medium",1,0)</f>
        <v>0</v>
      </c>
      <c r="P775">
        <f>IF(O775="large",1,0)</f>
        <v>0</v>
      </c>
      <c r="Q775">
        <v>2013</v>
      </c>
      <c r="R775">
        <v>2</v>
      </c>
      <c r="S775" t="str">
        <f>IF(R775=1, "First-time", IF(R775&lt;=3, "Rising Star", IF(R775&lt;10, "Established", "Elites")))</f>
        <v>Rising Star</v>
      </c>
      <c r="T775">
        <f>IF(S775 = "First-time",1,0)</f>
        <v>0</v>
      </c>
      <c r="U775">
        <f>IF(S775 = "Rising Star",1,0)</f>
        <v>1</v>
      </c>
      <c r="V775">
        <f>IF(S775 = "Established",1,0)</f>
        <v>0</v>
      </c>
      <c r="W775">
        <f>IF(S775 = "Elites",1,0)</f>
        <v>0</v>
      </c>
      <c r="X775" t="s">
        <v>427</v>
      </c>
      <c r="Y775" t="str">
        <f>IF(X775="","-",TRIM(LEFT(X775,FIND(",",X775&amp;",")-1)))</f>
        <v>Washington</v>
      </c>
      <c r="Z775" t="s">
        <v>2498</v>
      </c>
      <c r="AA775" t="s">
        <v>8</v>
      </c>
    </row>
    <row r="776" spans="1:27" ht="14.4" x14ac:dyDescent="0.3">
      <c r="A776">
        <v>774</v>
      </c>
      <c r="B776" t="s">
        <v>10811</v>
      </c>
      <c r="C776" t="s">
        <v>10812</v>
      </c>
      <c r="D776" t="s">
        <v>10813</v>
      </c>
      <c r="E776" t="s">
        <v>947</v>
      </c>
      <c r="F776" s="5">
        <f>_xlfn.TEXTBEFORE(E776, " ") * 1000000</f>
        <v>4600000</v>
      </c>
      <c r="G776">
        <v>558.39940000000001</v>
      </c>
      <c r="H776" t="s">
        <v>85</v>
      </c>
      <c r="I776">
        <v>25</v>
      </c>
      <c r="J776">
        <f>IF(I776="",0,I776)</f>
        <v>25</v>
      </c>
      <c r="K776">
        <v>5</v>
      </c>
      <c r="L776">
        <f>I776-K776</f>
        <v>20</v>
      </c>
      <c r="M776" t="str">
        <f>IF(I776&lt;100,"small",IF(I776&lt;500,"medium","large"))</f>
        <v>small</v>
      </c>
      <c r="N776">
        <f>IF(M776="small",1,0)</f>
        <v>1</v>
      </c>
      <c r="O776">
        <f>IF(N776="medium",1,0)</f>
        <v>0</v>
      </c>
      <c r="P776">
        <f>IF(O776="large",1,0)</f>
        <v>0</v>
      </c>
      <c r="Q776">
        <v>2010</v>
      </c>
      <c r="R776">
        <v>3</v>
      </c>
      <c r="S776" t="str">
        <f>IF(R776=1, "First-time", IF(R776&lt;=3, "Rising Star", IF(R776&lt;10, "Established", "Elites")))</f>
        <v>Rising Star</v>
      </c>
      <c r="T776">
        <f>IF(S776 = "First-time",1,0)</f>
        <v>0</v>
      </c>
      <c r="U776">
        <f>IF(S776 = "Rising Star",1,0)</f>
        <v>1</v>
      </c>
      <c r="V776">
        <f>IF(S776 = "Established",1,0)</f>
        <v>0</v>
      </c>
      <c r="W776">
        <f>IF(S776 = "Elites",1,0)</f>
        <v>0</v>
      </c>
      <c r="X776" t="s">
        <v>180</v>
      </c>
      <c r="Y776" t="str">
        <f>IF(X776="","-",TRIM(LEFT(X776,FIND(",",X776&amp;",")-1)))</f>
        <v>Cincinnati</v>
      </c>
      <c r="Z776" t="s">
        <v>10814</v>
      </c>
      <c r="AA776" t="s">
        <v>36</v>
      </c>
    </row>
    <row r="777" spans="1:27" ht="14.4" x14ac:dyDescent="0.3">
      <c r="A777">
        <v>775</v>
      </c>
      <c r="B777" t="s">
        <v>1402</v>
      </c>
      <c r="C777" t="s">
        <v>1403</v>
      </c>
      <c r="D777" t="s">
        <v>1404</v>
      </c>
      <c r="E777" t="s">
        <v>1405</v>
      </c>
      <c r="F777" s="5">
        <f>_xlfn.TEXTBEFORE(E777, " ") * 1000000</f>
        <v>2600000</v>
      </c>
      <c r="G777">
        <v>557.80539999999996</v>
      </c>
      <c r="H777" t="s">
        <v>1406</v>
      </c>
      <c r="I777">
        <v>28</v>
      </c>
      <c r="J777">
        <f>IF(I777="",0,I777)</f>
        <v>28</v>
      </c>
      <c r="K777">
        <v>5</v>
      </c>
      <c r="L777">
        <f>I777-K777</f>
        <v>23</v>
      </c>
      <c r="M777" t="str">
        <f>IF(I777&lt;100,"small",IF(I777&lt;500,"medium","large"))</f>
        <v>small</v>
      </c>
      <c r="N777">
        <f>IF(M777="small",1,0)</f>
        <v>1</v>
      </c>
      <c r="O777">
        <f>IF(N777="medium",1,0)</f>
        <v>0</v>
      </c>
      <c r="P777">
        <f>IF(O777="large",1,0)</f>
        <v>0</v>
      </c>
      <c r="Q777">
        <v>1989</v>
      </c>
      <c r="R777">
        <v>1</v>
      </c>
      <c r="S777" t="str">
        <f>IF(R777=1, "First-time", IF(R777&lt;=3, "Rising Star", IF(R777&lt;10, "Established", "Elites")))</f>
        <v>First-time</v>
      </c>
      <c r="T777">
        <f>IF(S777 = "First-time",1,0)</f>
        <v>1</v>
      </c>
      <c r="U777">
        <f>IF(S777 = "Rising Star",1,0)</f>
        <v>0</v>
      </c>
      <c r="V777">
        <f>IF(S777 = "Established",1,0)</f>
        <v>0</v>
      </c>
      <c r="W777">
        <f>IF(S777 = "Elites",1,0)</f>
        <v>0</v>
      </c>
      <c r="X777" t="s">
        <v>427</v>
      </c>
      <c r="Y777" t="str">
        <f>IF(X777="","-",TRIM(LEFT(X777,FIND(",",X777&amp;",")-1)))</f>
        <v>Washington</v>
      </c>
      <c r="Z777" t="s">
        <v>1407</v>
      </c>
      <c r="AA777" t="s">
        <v>47</v>
      </c>
    </row>
    <row r="778" spans="1:27" ht="14.4" x14ac:dyDescent="0.3">
      <c r="A778">
        <v>776</v>
      </c>
      <c r="B778" t="s">
        <v>14047</v>
      </c>
      <c r="C778" t="s">
        <v>14048</v>
      </c>
      <c r="D778" t="s">
        <v>14049</v>
      </c>
      <c r="E778" t="s">
        <v>610</v>
      </c>
      <c r="F778" s="5">
        <f>_xlfn.TEXTBEFORE(E778, " ") * 1000000</f>
        <v>14600000</v>
      </c>
      <c r="G778">
        <v>557.17830000000004</v>
      </c>
      <c r="H778" t="s">
        <v>353</v>
      </c>
      <c r="I778">
        <v>33</v>
      </c>
      <c r="J778">
        <f>IF(I778="",0,I778)</f>
        <v>33</v>
      </c>
      <c r="K778">
        <v>4</v>
      </c>
      <c r="L778">
        <f>I778-K778</f>
        <v>29</v>
      </c>
      <c r="M778" t="str">
        <f>IF(I778&lt;100,"small",IF(I778&lt;500,"medium","large"))</f>
        <v>small</v>
      </c>
      <c r="N778">
        <f>IF(M778="small",1,0)</f>
        <v>1</v>
      </c>
      <c r="O778">
        <f>IF(N778="medium",1,0)</f>
        <v>0</v>
      </c>
      <c r="P778">
        <f>IF(O778="large",1,0)</f>
        <v>0</v>
      </c>
      <c r="Q778">
        <v>2012</v>
      </c>
      <c r="R778">
        <v>4</v>
      </c>
      <c r="S778" t="str">
        <f>IF(R778=1, "First-time", IF(R778&lt;=3, "Rising Star", IF(R778&lt;10, "Established", "Elites")))</f>
        <v>Established</v>
      </c>
      <c r="T778">
        <f>IF(S778 = "First-time",1,0)</f>
        <v>0</v>
      </c>
      <c r="U778">
        <f>IF(S778 = "Rising Star",1,0)</f>
        <v>0</v>
      </c>
      <c r="V778">
        <f>IF(S778 = "Established",1,0)</f>
        <v>1</v>
      </c>
      <c r="W778">
        <f>IF(S778 = "Elites",1,0)</f>
        <v>0</v>
      </c>
      <c r="X778" t="s">
        <v>99</v>
      </c>
      <c r="Y778" t="str">
        <f>IF(X778="","-",TRIM(LEFT(X778,FIND(",",X778&amp;",")-1)))</f>
        <v>-</v>
      </c>
      <c r="Z778" t="s">
        <v>8132</v>
      </c>
      <c r="AA778" t="s">
        <v>5</v>
      </c>
    </row>
    <row r="779" spans="1:27" ht="14.4" x14ac:dyDescent="0.3">
      <c r="A779">
        <v>777</v>
      </c>
      <c r="B779" t="s">
        <v>13929</v>
      </c>
      <c r="C779" t="s">
        <v>13930</v>
      </c>
      <c r="D779" t="s">
        <v>13931</v>
      </c>
      <c r="E779" t="s">
        <v>992</v>
      </c>
      <c r="F779" s="5">
        <f>_xlfn.TEXTBEFORE(E779, " ") * 1000000</f>
        <v>7200000</v>
      </c>
      <c r="G779">
        <v>556.53110000000004</v>
      </c>
      <c r="H779" t="s">
        <v>118</v>
      </c>
      <c r="I779">
        <v>10</v>
      </c>
      <c r="J779">
        <f>IF(I779="",0,I779)</f>
        <v>10</v>
      </c>
      <c r="K779">
        <v>4</v>
      </c>
      <c r="L779">
        <f>I779-K779</f>
        <v>6</v>
      </c>
      <c r="M779" t="str">
        <f>IF(I779&lt;100,"small",IF(I779&lt;500,"medium","large"))</f>
        <v>small</v>
      </c>
      <c r="N779">
        <f>IF(M779="small",1,0)</f>
        <v>1</v>
      </c>
      <c r="O779">
        <f>IF(N779="medium",1,0)</f>
        <v>0</v>
      </c>
      <c r="P779">
        <f>IF(O779="large",1,0)</f>
        <v>0</v>
      </c>
      <c r="Q779">
        <v>2012</v>
      </c>
      <c r="R779">
        <v>1</v>
      </c>
      <c r="S779" t="str">
        <f>IF(R779=1, "First-time", IF(R779&lt;=3, "Rising Star", IF(R779&lt;10, "Established", "Elites")))</f>
        <v>First-time</v>
      </c>
      <c r="T779">
        <f>IF(S779 = "First-time",1,0)</f>
        <v>1</v>
      </c>
      <c r="U779">
        <f>IF(S779 = "Rising Star",1,0)</f>
        <v>0</v>
      </c>
      <c r="V779">
        <f>IF(S779 = "Established",1,0)</f>
        <v>0</v>
      </c>
      <c r="W779">
        <f>IF(S779 = "Elites",1,0)</f>
        <v>0</v>
      </c>
      <c r="X779" t="s">
        <v>1118</v>
      </c>
      <c r="Y779" t="str">
        <f>IF(X779="","-",TRIM(LEFT(X779,FIND(",",X779&amp;",")-1)))</f>
        <v>Boulder</v>
      </c>
      <c r="Z779" t="s">
        <v>881</v>
      </c>
      <c r="AA779" t="s">
        <v>6</v>
      </c>
    </row>
    <row r="780" spans="1:27" ht="14.4" x14ac:dyDescent="0.3">
      <c r="A780">
        <v>778</v>
      </c>
      <c r="B780" t="s">
        <v>16985</v>
      </c>
      <c r="C780" t="s">
        <v>16986</v>
      </c>
      <c r="D780" t="s">
        <v>16987</v>
      </c>
      <c r="E780" t="s">
        <v>1875</v>
      </c>
      <c r="F780" s="5">
        <f>_xlfn.TEXTBEFORE(E780, " ") * 1000000</f>
        <v>5100000</v>
      </c>
      <c r="G780">
        <v>555.72919999999999</v>
      </c>
      <c r="H780" t="s">
        <v>85</v>
      </c>
      <c r="I780">
        <v>75</v>
      </c>
      <c r="J780">
        <f>IF(I780="",0,I780)</f>
        <v>75</v>
      </c>
      <c r="K780">
        <v>5</v>
      </c>
      <c r="L780">
        <f>I780-K780</f>
        <v>70</v>
      </c>
      <c r="M780" t="str">
        <f>IF(I780&lt;100,"small",IF(I780&lt;500,"medium","large"))</f>
        <v>small</v>
      </c>
      <c r="N780">
        <f>IF(M780="small",1,0)</f>
        <v>1</v>
      </c>
      <c r="O780">
        <f>IF(N780="medium",1,0)</f>
        <v>0</v>
      </c>
      <c r="P780">
        <f>IF(O780="large",1,0)</f>
        <v>0</v>
      </c>
      <c r="Q780">
        <v>2014</v>
      </c>
      <c r="R780">
        <v>1</v>
      </c>
      <c r="S780" t="str">
        <f>IF(R780=1, "First-time", IF(R780&lt;=3, "Rising Star", IF(R780&lt;10, "Established", "Elites")))</f>
        <v>First-time</v>
      </c>
      <c r="T780">
        <f>IF(S780 = "First-time",1,0)</f>
        <v>1</v>
      </c>
      <c r="U780">
        <f>IF(S780 = "Rising Star",1,0)</f>
        <v>0</v>
      </c>
      <c r="V780">
        <f>IF(S780 = "Established",1,0)</f>
        <v>0</v>
      </c>
      <c r="W780">
        <f>IF(S780 = "Elites",1,0)</f>
        <v>0</v>
      </c>
      <c r="X780" t="s">
        <v>325</v>
      </c>
      <c r="Y780" t="str">
        <f>IF(X780="","-",TRIM(LEFT(X780,FIND(",",X780&amp;",")-1)))</f>
        <v>Los Angeles</v>
      </c>
      <c r="Z780" t="s">
        <v>5900</v>
      </c>
      <c r="AA780" t="s">
        <v>5</v>
      </c>
    </row>
    <row r="781" spans="1:27" ht="14.4" x14ac:dyDescent="0.3">
      <c r="A781">
        <v>779</v>
      </c>
      <c r="B781" t="s">
        <v>16294</v>
      </c>
      <c r="C781" t="s">
        <v>16295</v>
      </c>
      <c r="D781" t="s">
        <v>16296</v>
      </c>
      <c r="E781" t="s">
        <v>2092</v>
      </c>
      <c r="F781" s="5">
        <f>_xlfn.TEXTBEFORE(E781, " ") * 1000000</f>
        <v>5600000</v>
      </c>
      <c r="G781">
        <v>555.35829999999999</v>
      </c>
      <c r="H781" t="s">
        <v>85</v>
      </c>
      <c r="I781">
        <v>25</v>
      </c>
      <c r="J781">
        <f>IF(I781="",0,I781)</f>
        <v>25</v>
      </c>
      <c r="K781">
        <v>9</v>
      </c>
      <c r="L781">
        <f>I781-K781</f>
        <v>16</v>
      </c>
      <c r="M781" t="str">
        <f>IF(I781&lt;100,"small",IF(I781&lt;500,"medium","large"))</f>
        <v>small</v>
      </c>
      <c r="N781">
        <f>IF(M781="small",1,0)</f>
        <v>1</v>
      </c>
      <c r="O781">
        <f>IF(N781="medium",1,0)</f>
        <v>0</v>
      </c>
      <c r="P781">
        <f>IF(O781="large",1,0)</f>
        <v>0</v>
      </c>
      <c r="Q781">
        <v>2014</v>
      </c>
      <c r="R781">
        <v>1</v>
      </c>
      <c r="S781" t="str">
        <f>IF(R781=1, "First-time", IF(R781&lt;=3, "Rising Star", IF(R781&lt;10, "Established", "Elites")))</f>
        <v>First-time</v>
      </c>
      <c r="T781">
        <f>IF(S781 = "First-time",1,0)</f>
        <v>1</v>
      </c>
      <c r="U781">
        <f>IF(S781 = "Rising Star",1,0)</f>
        <v>0</v>
      </c>
      <c r="V781">
        <f>IF(S781 = "Established",1,0)</f>
        <v>0</v>
      </c>
      <c r="W781">
        <f>IF(S781 = "Elites",1,0)</f>
        <v>0</v>
      </c>
      <c r="X781" t="s">
        <v>942</v>
      </c>
      <c r="Y781" t="str">
        <f>IF(X781="","-",TRIM(LEFT(X781,FIND(",",X781&amp;",")-1)))</f>
        <v>Omaha-Council Bluffs</v>
      </c>
      <c r="Z781" t="s">
        <v>943</v>
      </c>
      <c r="AA781" t="s">
        <v>30</v>
      </c>
    </row>
    <row r="782" spans="1:27" ht="14.4" x14ac:dyDescent="0.3">
      <c r="A782">
        <v>780</v>
      </c>
      <c r="B782" t="s">
        <v>14872</v>
      </c>
      <c r="C782" t="s">
        <v>14873</v>
      </c>
      <c r="D782" t="s">
        <v>14874</v>
      </c>
      <c r="E782" t="s">
        <v>1276</v>
      </c>
      <c r="F782" s="5">
        <f>_xlfn.TEXTBEFORE(E782, " ") * 1000000</f>
        <v>5000000</v>
      </c>
      <c r="G782">
        <v>554.61879999999996</v>
      </c>
      <c r="H782" t="s">
        <v>751</v>
      </c>
      <c r="I782">
        <v>29</v>
      </c>
      <c r="J782">
        <f>IF(I782="",0,I782)</f>
        <v>29</v>
      </c>
      <c r="K782">
        <v>5</v>
      </c>
      <c r="L782">
        <f>I782-K782</f>
        <v>24</v>
      </c>
      <c r="M782" t="str">
        <f>IF(I782&lt;100,"small",IF(I782&lt;500,"medium","large"))</f>
        <v>small</v>
      </c>
      <c r="N782">
        <f>IF(M782="small",1,0)</f>
        <v>1</v>
      </c>
      <c r="O782">
        <f>IF(N782="medium",1,0)</f>
        <v>0</v>
      </c>
      <c r="P782">
        <f>IF(O782="large",1,0)</f>
        <v>0</v>
      </c>
      <c r="Q782">
        <v>2013</v>
      </c>
      <c r="R782">
        <v>2</v>
      </c>
      <c r="S782" t="str">
        <f>IF(R782=1, "First-time", IF(R782&lt;=3, "Rising Star", IF(R782&lt;10, "Established", "Elites")))</f>
        <v>Rising Star</v>
      </c>
      <c r="T782">
        <f>IF(S782 = "First-time",1,0)</f>
        <v>0</v>
      </c>
      <c r="U782">
        <f>IF(S782 = "Rising Star",1,0)</f>
        <v>1</v>
      </c>
      <c r="V782">
        <f>IF(S782 = "Established",1,0)</f>
        <v>0</v>
      </c>
      <c r="W782">
        <f>IF(S782 = "Elites",1,0)</f>
        <v>0</v>
      </c>
      <c r="X782" t="s">
        <v>654</v>
      </c>
      <c r="Y782" t="str">
        <f>IF(X782="","-",TRIM(LEFT(X782,FIND(",",X782&amp;",")-1)))</f>
        <v>Raleigh</v>
      </c>
      <c r="Z782" t="s">
        <v>2414</v>
      </c>
      <c r="AA782" t="s">
        <v>28</v>
      </c>
    </row>
    <row r="783" spans="1:27" ht="14.4" x14ac:dyDescent="0.3">
      <c r="A783">
        <v>781</v>
      </c>
      <c r="B783" t="s">
        <v>2504</v>
      </c>
      <c r="C783" t="s">
        <v>2505</v>
      </c>
      <c r="D783" t="s">
        <v>2506</v>
      </c>
      <c r="E783" t="s">
        <v>1060</v>
      </c>
      <c r="F783" s="5">
        <f>_xlfn.TEXTBEFORE(E783, " ") * 1000000</f>
        <v>25400000</v>
      </c>
      <c r="G783">
        <v>553.11289999999997</v>
      </c>
      <c r="H783" t="s">
        <v>140</v>
      </c>
      <c r="I783">
        <v>120</v>
      </c>
      <c r="J783">
        <f>IF(I783="",0,I783)</f>
        <v>120</v>
      </c>
      <c r="K783">
        <v>18</v>
      </c>
      <c r="L783">
        <f>I783-K783</f>
        <v>102</v>
      </c>
      <c r="M783" t="str">
        <f>IF(I783&lt;100,"small",IF(I783&lt;500,"medium","large"))</f>
        <v>medium</v>
      </c>
      <c r="N783">
        <f>IF(M783="small",1,0)</f>
        <v>0</v>
      </c>
      <c r="O783">
        <f>IF(N783="medium",1,0)</f>
        <v>0</v>
      </c>
      <c r="P783">
        <f>IF(O783="large",1,0)</f>
        <v>0</v>
      </c>
      <c r="Q783">
        <v>1996</v>
      </c>
      <c r="R783">
        <v>1</v>
      </c>
      <c r="S783" t="str">
        <f>IF(R783=1, "First-time", IF(R783&lt;=3, "Rising Star", IF(R783&lt;10, "Established", "Elites")))</f>
        <v>First-time</v>
      </c>
      <c r="T783">
        <f>IF(S783 = "First-time",1,0)</f>
        <v>1</v>
      </c>
      <c r="U783">
        <f>IF(S783 = "Rising Star",1,0)</f>
        <v>0</v>
      </c>
      <c r="V783">
        <f>IF(S783 = "Established",1,0)</f>
        <v>0</v>
      </c>
      <c r="W783">
        <f>IF(S783 = "Elites",1,0)</f>
        <v>0</v>
      </c>
      <c r="X783" t="s">
        <v>1396</v>
      </c>
      <c r="Y783" t="str">
        <f>IF(X783="","-",TRIM(LEFT(X783,FIND(",",X783&amp;",")-1)))</f>
        <v>San Francisco</v>
      </c>
      <c r="Z783" t="s">
        <v>2507</v>
      </c>
      <c r="AA783" t="s">
        <v>5</v>
      </c>
    </row>
    <row r="784" spans="1:27" ht="14.4" x14ac:dyDescent="0.3">
      <c r="A784">
        <v>782</v>
      </c>
      <c r="B784" t="s">
        <v>16496</v>
      </c>
      <c r="C784" t="s">
        <v>16497</v>
      </c>
      <c r="D784" t="s">
        <v>16498</v>
      </c>
      <c r="E784" t="s">
        <v>1466</v>
      </c>
      <c r="F784" s="5">
        <f>_xlfn.TEXTBEFORE(E784, " ") * 1000000</f>
        <v>4000000</v>
      </c>
      <c r="G784">
        <v>552.60109999999997</v>
      </c>
      <c r="H784" t="s">
        <v>174</v>
      </c>
      <c r="I784">
        <v>29</v>
      </c>
      <c r="J784">
        <f>IF(I784="",0,I784)</f>
        <v>29</v>
      </c>
      <c r="K784">
        <v>16</v>
      </c>
      <c r="L784">
        <f>I784-K784</f>
        <v>13</v>
      </c>
      <c r="M784" t="str">
        <f>IF(I784&lt;100,"small",IF(I784&lt;500,"medium","large"))</f>
        <v>small</v>
      </c>
      <c r="N784">
        <f>IF(M784="small",1,0)</f>
        <v>1</v>
      </c>
      <c r="O784">
        <f>IF(N784="medium",1,0)</f>
        <v>0</v>
      </c>
      <c r="P784">
        <f>IF(O784="large",1,0)</f>
        <v>0</v>
      </c>
      <c r="Q784">
        <v>2014</v>
      </c>
      <c r="R784">
        <v>1</v>
      </c>
      <c r="S784" t="str">
        <f>IF(R784=1, "First-time", IF(R784&lt;=3, "Rising Star", IF(R784&lt;10, "Established", "Elites")))</f>
        <v>First-time</v>
      </c>
      <c r="T784">
        <f>IF(S784 = "First-time",1,0)</f>
        <v>1</v>
      </c>
      <c r="U784">
        <f>IF(S784 = "Rising Star",1,0)</f>
        <v>0</v>
      </c>
      <c r="V784">
        <f>IF(S784 = "Established",1,0)</f>
        <v>0</v>
      </c>
      <c r="W784">
        <f>IF(S784 = "Elites",1,0)</f>
        <v>0</v>
      </c>
      <c r="X784" t="s">
        <v>99</v>
      </c>
      <c r="Y784" t="str">
        <f>IF(X784="","-",TRIM(LEFT(X784,FIND(",",X784&amp;",")-1)))</f>
        <v>-</v>
      </c>
      <c r="Z784" t="s">
        <v>5675</v>
      </c>
      <c r="AA784" t="s">
        <v>18</v>
      </c>
    </row>
    <row r="785" spans="1:27" ht="14.4" x14ac:dyDescent="0.3">
      <c r="A785">
        <v>783</v>
      </c>
      <c r="B785" t="s">
        <v>13537</v>
      </c>
      <c r="C785" t="s">
        <v>13538</v>
      </c>
      <c r="D785" t="s">
        <v>13539</v>
      </c>
      <c r="E785" t="s">
        <v>13540</v>
      </c>
      <c r="F785" s="5">
        <f>_xlfn.TEXTBEFORE(E785, " ") * 1000000</f>
        <v>172500000</v>
      </c>
      <c r="G785">
        <v>552.48</v>
      </c>
      <c r="H785" t="s">
        <v>153</v>
      </c>
      <c r="I785">
        <v>155</v>
      </c>
      <c r="J785">
        <f>IF(I785="",0,I785)</f>
        <v>155</v>
      </c>
      <c r="K785">
        <v>41</v>
      </c>
      <c r="L785">
        <f>I785-K785</f>
        <v>114</v>
      </c>
      <c r="M785" t="str">
        <f>IF(I785&lt;100,"small",IF(I785&lt;500,"medium","large"))</f>
        <v>medium</v>
      </c>
      <c r="N785">
        <f>IF(M785="small",1,0)</f>
        <v>0</v>
      </c>
      <c r="O785">
        <f>IF(N785="medium",1,0)</f>
        <v>0</v>
      </c>
      <c r="P785">
        <f>IF(O785="large",1,0)</f>
        <v>0</v>
      </c>
      <c r="Q785">
        <v>2012</v>
      </c>
      <c r="R785">
        <v>6</v>
      </c>
      <c r="S785" t="str">
        <f>IF(R785=1, "First-time", IF(R785&lt;=3, "Rising Star", IF(R785&lt;10, "Established", "Elites")))</f>
        <v>Established</v>
      </c>
      <c r="T785">
        <f>IF(S785 = "First-time",1,0)</f>
        <v>0</v>
      </c>
      <c r="U785">
        <f>IF(S785 = "Rising Star",1,0)</f>
        <v>0</v>
      </c>
      <c r="V785">
        <f>IF(S785 = "Established",1,0)</f>
        <v>1</v>
      </c>
      <c r="W785">
        <f>IF(S785 = "Elites",1,0)</f>
        <v>0</v>
      </c>
      <c r="X785" t="s">
        <v>439</v>
      </c>
      <c r="Y785" t="str">
        <f>IF(X785="","-",TRIM(LEFT(X785,FIND(",",X785&amp;",")-1)))</f>
        <v>Detroit</v>
      </c>
      <c r="Z785" t="s">
        <v>13541</v>
      </c>
      <c r="AA785" t="s">
        <v>23</v>
      </c>
    </row>
    <row r="786" spans="1:27" ht="14.4" x14ac:dyDescent="0.3">
      <c r="A786">
        <v>784</v>
      </c>
      <c r="B786" t="s">
        <v>15418</v>
      </c>
      <c r="C786" t="s">
        <v>15419</v>
      </c>
      <c r="D786" t="s">
        <v>15420</v>
      </c>
      <c r="E786" t="s">
        <v>1377</v>
      </c>
      <c r="F786" s="5">
        <f>_xlfn.TEXTBEFORE(E786, " ") * 1000000</f>
        <v>14300000</v>
      </c>
      <c r="G786">
        <v>551.5154</v>
      </c>
      <c r="H786" t="s">
        <v>803</v>
      </c>
      <c r="I786">
        <v>43</v>
      </c>
      <c r="J786">
        <f>IF(I786="",0,I786)</f>
        <v>43</v>
      </c>
      <c r="K786">
        <v>17</v>
      </c>
      <c r="L786">
        <f>I786-K786</f>
        <v>26</v>
      </c>
      <c r="M786" t="str">
        <f>IF(I786&lt;100,"small",IF(I786&lt;500,"medium","large"))</f>
        <v>small</v>
      </c>
      <c r="N786">
        <f>IF(M786="small",1,0)</f>
        <v>1</v>
      </c>
      <c r="O786">
        <f>IF(N786="medium",1,0)</f>
        <v>0</v>
      </c>
      <c r="P786">
        <f>IF(O786="large",1,0)</f>
        <v>0</v>
      </c>
      <c r="Q786">
        <v>2013</v>
      </c>
      <c r="R786">
        <v>2</v>
      </c>
      <c r="S786" t="str">
        <f>IF(R786=1, "First-time", IF(R786&lt;=3, "Rising Star", IF(R786&lt;10, "Established", "Elites")))</f>
        <v>Rising Star</v>
      </c>
      <c r="T786">
        <f>IF(S786 = "First-time",1,0)</f>
        <v>0</v>
      </c>
      <c r="U786">
        <f>IF(S786 = "Rising Star",1,0)</f>
        <v>1</v>
      </c>
      <c r="V786">
        <f>IF(S786 = "Established",1,0)</f>
        <v>0</v>
      </c>
      <c r="W786">
        <f>IF(S786 = "Elites",1,0)</f>
        <v>0</v>
      </c>
      <c r="X786" t="s">
        <v>611</v>
      </c>
      <c r="Y786" t="str">
        <f>IF(X786="","-",TRIM(LEFT(X786,FIND(",",X786&amp;",")-1)))</f>
        <v>Denver</v>
      </c>
      <c r="Z786" t="s">
        <v>611</v>
      </c>
      <c r="AA786" t="s">
        <v>6</v>
      </c>
    </row>
    <row r="787" spans="1:27" ht="14.4" x14ac:dyDescent="0.3">
      <c r="A787">
        <v>785</v>
      </c>
      <c r="B787" t="s">
        <v>16988</v>
      </c>
      <c r="C787" t="s">
        <v>16989</v>
      </c>
      <c r="D787" t="s">
        <v>16990</v>
      </c>
      <c r="E787" t="s">
        <v>4615</v>
      </c>
      <c r="F787" s="5">
        <f>_xlfn.TEXTBEFORE(E787, " ") * 1000000</f>
        <v>22500000</v>
      </c>
      <c r="G787">
        <v>549.92520000000002</v>
      </c>
      <c r="H787" t="s">
        <v>118</v>
      </c>
      <c r="I787">
        <v>76</v>
      </c>
      <c r="J787">
        <f>IF(I787="",0,I787)</f>
        <v>76</v>
      </c>
      <c r="K787">
        <v>15</v>
      </c>
      <c r="L787">
        <f>I787-K787</f>
        <v>61</v>
      </c>
      <c r="M787" t="str">
        <f>IF(I787&lt;100,"small",IF(I787&lt;500,"medium","large"))</f>
        <v>small</v>
      </c>
      <c r="N787">
        <f>IF(M787="small",1,0)</f>
        <v>1</v>
      </c>
      <c r="O787">
        <f>IF(N787="medium",1,0)</f>
        <v>0</v>
      </c>
      <c r="P787">
        <f>IF(O787="large",1,0)</f>
        <v>0</v>
      </c>
      <c r="Q787">
        <v>2014</v>
      </c>
      <c r="R787">
        <v>2</v>
      </c>
      <c r="S787" t="str">
        <f>IF(R787=1, "First-time", IF(R787&lt;=3, "Rising Star", IF(R787&lt;10, "Established", "Elites")))</f>
        <v>Rising Star</v>
      </c>
      <c r="T787">
        <f>IF(S787 = "First-time",1,0)</f>
        <v>0</v>
      </c>
      <c r="U787">
        <f>IF(S787 = "Rising Star",1,0)</f>
        <v>1</v>
      </c>
      <c r="V787">
        <f>IF(S787 = "Established",1,0)</f>
        <v>0</v>
      </c>
      <c r="W787">
        <f>IF(S787 = "Elites",1,0)</f>
        <v>0</v>
      </c>
      <c r="X787" t="s">
        <v>325</v>
      </c>
      <c r="Y787" t="str">
        <f>IF(X787="","-",TRIM(LEFT(X787,FIND(",",X787&amp;",")-1)))</f>
        <v>Los Angeles</v>
      </c>
      <c r="Z787" t="s">
        <v>1516</v>
      </c>
      <c r="AA787" t="s">
        <v>5</v>
      </c>
    </row>
    <row r="788" spans="1:27" ht="14.4" x14ac:dyDescent="0.3">
      <c r="A788">
        <v>786</v>
      </c>
      <c r="B788" t="s">
        <v>9020</v>
      </c>
      <c r="C788" t="s">
        <v>9021</v>
      </c>
      <c r="D788" t="s">
        <v>9022</v>
      </c>
      <c r="E788" t="s">
        <v>3838</v>
      </c>
      <c r="F788" s="5">
        <f>_xlfn.TEXTBEFORE(E788, " ") * 1000000</f>
        <v>14800000</v>
      </c>
      <c r="G788">
        <v>548.98009999999999</v>
      </c>
      <c r="H788" t="s">
        <v>129</v>
      </c>
      <c r="I788">
        <v>50</v>
      </c>
      <c r="J788">
        <f>IF(I788="",0,I788)</f>
        <v>50</v>
      </c>
      <c r="K788">
        <v>20</v>
      </c>
      <c r="L788">
        <f>I788-K788</f>
        <v>30</v>
      </c>
      <c r="M788" t="str">
        <f>IF(I788&lt;100,"small",IF(I788&lt;500,"medium","large"))</f>
        <v>small</v>
      </c>
      <c r="N788">
        <f>IF(M788="small",1,0)</f>
        <v>1</v>
      </c>
      <c r="O788">
        <f>IF(N788="medium",1,0)</f>
        <v>0</v>
      </c>
      <c r="P788">
        <f>IF(O788="large",1,0)</f>
        <v>0</v>
      </c>
      <c r="Q788">
        <v>2008</v>
      </c>
      <c r="R788">
        <v>3</v>
      </c>
      <c r="S788" t="str">
        <f>IF(R788=1, "First-time", IF(R788&lt;=3, "Rising Star", IF(R788&lt;10, "Established", "Elites")))</f>
        <v>Rising Star</v>
      </c>
      <c r="T788">
        <f>IF(S788 = "First-time",1,0)</f>
        <v>0</v>
      </c>
      <c r="U788">
        <f>IF(S788 = "Rising Star",1,0)</f>
        <v>1</v>
      </c>
      <c r="V788">
        <f>IF(S788 = "Established",1,0)</f>
        <v>0</v>
      </c>
      <c r="W788">
        <f>IF(S788 = "Elites",1,0)</f>
        <v>0</v>
      </c>
      <c r="X788" t="s">
        <v>325</v>
      </c>
      <c r="Y788" t="str">
        <f>IF(X788="","-",TRIM(LEFT(X788,FIND(",",X788&amp;",")-1)))</f>
        <v>Los Angeles</v>
      </c>
      <c r="Z788" t="s">
        <v>326</v>
      </c>
      <c r="AA788" t="s">
        <v>5</v>
      </c>
    </row>
    <row r="789" spans="1:27" ht="14.4" x14ac:dyDescent="0.3">
      <c r="A789">
        <v>787</v>
      </c>
      <c r="B789" t="s">
        <v>7401</v>
      </c>
      <c r="C789" t="s">
        <v>7402</v>
      </c>
      <c r="D789" t="s">
        <v>7403</v>
      </c>
      <c r="E789" t="s">
        <v>7404</v>
      </c>
      <c r="F789" s="5">
        <f>_xlfn.TEXTBEFORE(E789, " ") * 1000000</f>
        <v>114500000</v>
      </c>
      <c r="G789">
        <v>548.44849999999997</v>
      </c>
      <c r="H789" t="s">
        <v>153</v>
      </c>
      <c r="I789">
        <v>465</v>
      </c>
      <c r="J789">
        <f>IF(I789="",0,I789)</f>
        <v>465</v>
      </c>
      <c r="K789">
        <v>122</v>
      </c>
      <c r="L789">
        <f>I789-K789</f>
        <v>343</v>
      </c>
      <c r="M789" t="str">
        <f>IF(I789&lt;100,"small",IF(I789&lt;500,"medium","large"))</f>
        <v>medium</v>
      </c>
      <c r="N789">
        <f>IF(M789="small",1,0)</f>
        <v>0</v>
      </c>
      <c r="O789">
        <f>IF(N789="medium",1,0)</f>
        <v>0</v>
      </c>
      <c r="P789">
        <f>IF(O789="large",1,0)</f>
        <v>0</v>
      </c>
      <c r="Q789">
        <v>2007</v>
      </c>
      <c r="R789">
        <v>3</v>
      </c>
      <c r="S789" t="str">
        <f>IF(R789=1, "First-time", IF(R789&lt;=3, "Rising Star", IF(R789&lt;10, "Established", "Elites")))</f>
        <v>Rising Star</v>
      </c>
      <c r="T789">
        <f>IF(S789 = "First-time",1,0)</f>
        <v>0</v>
      </c>
      <c r="U789">
        <f>IF(S789 = "Rising Star",1,0)</f>
        <v>1</v>
      </c>
      <c r="V789">
        <f>IF(S789 = "Established",1,0)</f>
        <v>0</v>
      </c>
      <c r="W789">
        <f>IF(S789 = "Elites",1,0)</f>
        <v>0</v>
      </c>
      <c r="X789" t="s">
        <v>409</v>
      </c>
      <c r="Y789" t="str">
        <f>IF(X789="","-",TRIM(LEFT(X789,FIND(",",X789&amp;",")-1)))</f>
        <v>Salt Lake City</v>
      </c>
      <c r="Z789" t="s">
        <v>409</v>
      </c>
      <c r="AA789" t="s">
        <v>46</v>
      </c>
    </row>
    <row r="790" spans="1:27" ht="14.4" x14ac:dyDescent="0.3">
      <c r="A790">
        <v>788</v>
      </c>
      <c r="B790" t="s">
        <v>15279</v>
      </c>
      <c r="C790" t="s">
        <v>15280</v>
      </c>
      <c r="D790" t="s">
        <v>15281</v>
      </c>
      <c r="E790" t="s">
        <v>1192</v>
      </c>
      <c r="F790" s="5">
        <f>_xlfn.TEXTBEFORE(E790, " ") * 1000000</f>
        <v>2300000</v>
      </c>
      <c r="G790">
        <v>548.04290000000003</v>
      </c>
      <c r="H790" t="s">
        <v>353</v>
      </c>
      <c r="I790">
        <v>18</v>
      </c>
      <c r="J790">
        <f>IF(I790="",0,I790)</f>
        <v>18</v>
      </c>
      <c r="K790">
        <v>6</v>
      </c>
      <c r="L790">
        <f>I790-K790</f>
        <v>12</v>
      </c>
      <c r="M790" t="str">
        <f>IF(I790&lt;100,"small",IF(I790&lt;500,"medium","large"))</f>
        <v>small</v>
      </c>
      <c r="N790">
        <f>IF(M790="small",1,0)</f>
        <v>1</v>
      </c>
      <c r="O790">
        <f>IF(N790="medium",1,0)</f>
        <v>0</v>
      </c>
      <c r="P790">
        <f>IF(O790="large",1,0)</f>
        <v>0</v>
      </c>
      <c r="Q790">
        <v>2013</v>
      </c>
      <c r="R790">
        <v>1</v>
      </c>
      <c r="S790" t="str">
        <f>IF(R790=1, "First-time", IF(R790&lt;=3, "Rising Star", IF(R790&lt;10, "Established", "Elites")))</f>
        <v>First-time</v>
      </c>
      <c r="T790">
        <f>IF(S790 = "First-time",1,0)</f>
        <v>1</v>
      </c>
      <c r="U790">
        <f>IF(S790 = "Rising Star",1,0)</f>
        <v>0</v>
      </c>
      <c r="V790">
        <f>IF(S790 = "Established",1,0)</f>
        <v>0</v>
      </c>
      <c r="W790">
        <f>IF(S790 = "Elites",1,0)</f>
        <v>0</v>
      </c>
      <c r="X790" t="s">
        <v>689</v>
      </c>
      <c r="Y790" t="str">
        <f>IF(X790="","-",TRIM(LEFT(X790,FIND(",",X790&amp;",")-1)))</f>
        <v>Miami</v>
      </c>
      <c r="Z790" t="s">
        <v>690</v>
      </c>
      <c r="AA790" t="s">
        <v>10</v>
      </c>
    </row>
    <row r="791" spans="1:27" ht="14.4" x14ac:dyDescent="0.3">
      <c r="A791">
        <v>789</v>
      </c>
      <c r="B791" t="s">
        <v>14480</v>
      </c>
      <c r="C791" t="s">
        <v>14481</v>
      </c>
      <c r="D791" t="s">
        <v>14482</v>
      </c>
      <c r="E791" t="s">
        <v>2197</v>
      </c>
      <c r="F791" s="5">
        <f>_xlfn.TEXTBEFORE(E791, " ") * 1000000</f>
        <v>16200000</v>
      </c>
      <c r="G791">
        <v>546.95590000000004</v>
      </c>
      <c r="H791" t="s">
        <v>1069</v>
      </c>
      <c r="I791">
        <v>75</v>
      </c>
      <c r="J791">
        <f>IF(I791="",0,I791)</f>
        <v>75</v>
      </c>
      <c r="K791">
        <v>15</v>
      </c>
      <c r="L791">
        <f>I791-K791</f>
        <v>60</v>
      </c>
      <c r="M791" t="str">
        <f>IF(I791&lt;100,"small",IF(I791&lt;500,"medium","large"))</f>
        <v>small</v>
      </c>
      <c r="N791">
        <f>IF(M791="small",1,0)</f>
        <v>1</v>
      </c>
      <c r="O791">
        <f>IF(N791="medium",1,0)</f>
        <v>0</v>
      </c>
      <c r="P791">
        <f>IF(O791="large",1,0)</f>
        <v>0</v>
      </c>
      <c r="Q791">
        <v>2013</v>
      </c>
      <c r="R791">
        <v>2</v>
      </c>
      <c r="S791" t="str">
        <f>IF(R791=1, "First-time", IF(R791&lt;=3, "Rising Star", IF(R791&lt;10, "Established", "Elites")))</f>
        <v>Rising Star</v>
      </c>
      <c r="T791">
        <f>IF(S791 = "First-time",1,0)</f>
        <v>0</v>
      </c>
      <c r="U791">
        <f>IF(S791 = "Rising Star",1,0)</f>
        <v>1</v>
      </c>
      <c r="V791">
        <f>IF(S791 = "Established",1,0)</f>
        <v>0</v>
      </c>
      <c r="W791">
        <f>IF(S791 = "Elites",1,0)</f>
        <v>0</v>
      </c>
      <c r="X791" t="s">
        <v>99</v>
      </c>
      <c r="Y791" t="str">
        <f>IF(X791="","-",TRIM(LEFT(X791,FIND(",",X791&amp;",")-1)))</f>
        <v>-</v>
      </c>
      <c r="Z791" t="s">
        <v>13118</v>
      </c>
      <c r="AA791" t="s">
        <v>45</v>
      </c>
    </row>
    <row r="792" spans="1:27" ht="14.4" x14ac:dyDescent="0.3">
      <c r="A792">
        <v>790</v>
      </c>
      <c r="B792" t="s">
        <v>5041</v>
      </c>
      <c r="C792" t="s">
        <v>5042</v>
      </c>
      <c r="D792" t="s">
        <v>5043</v>
      </c>
      <c r="E792" t="s">
        <v>3113</v>
      </c>
      <c r="F792" s="5">
        <f>_xlfn.TEXTBEFORE(E792, " ") * 1000000</f>
        <v>6300000</v>
      </c>
      <c r="G792">
        <v>546.24109999999996</v>
      </c>
      <c r="H792" t="s">
        <v>353</v>
      </c>
      <c r="I792">
        <v>12</v>
      </c>
      <c r="J792">
        <f>IF(I792="",0,I792)</f>
        <v>12</v>
      </c>
      <c r="K792">
        <v>6</v>
      </c>
      <c r="L792">
        <f>I792-K792</f>
        <v>6</v>
      </c>
      <c r="M792" t="str">
        <f>IF(I792&lt;100,"small",IF(I792&lt;500,"medium","large"))</f>
        <v>small</v>
      </c>
      <c r="N792">
        <f>IF(M792="small",1,0)</f>
        <v>1</v>
      </c>
      <c r="O792">
        <f>IF(N792="medium",1,0)</f>
        <v>0</v>
      </c>
      <c r="P792">
        <f>IF(O792="large",1,0)</f>
        <v>0</v>
      </c>
      <c r="Q792">
        <v>2003</v>
      </c>
      <c r="R792">
        <v>4</v>
      </c>
      <c r="S792" t="str">
        <f>IF(R792=1, "First-time", IF(R792&lt;=3, "Rising Star", IF(R792&lt;10, "Established", "Elites")))</f>
        <v>Established</v>
      </c>
      <c r="T792">
        <f>IF(S792 = "First-time",1,0)</f>
        <v>0</v>
      </c>
      <c r="U792">
        <f>IF(S792 = "Rising Star",1,0)</f>
        <v>0</v>
      </c>
      <c r="V792">
        <f>IF(S792 = "Established",1,0)</f>
        <v>1</v>
      </c>
      <c r="W792">
        <f>IF(S792 = "Elites",1,0)</f>
        <v>0</v>
      </c>
      <c r="X792" t="s">
        <v>99</v>
      </c>
      <c r="Y792" t="str">
        <f>IF(X792="","-",TRIM(LEFT(X792,FIND(",",X792&amp;",")-1)))</f>
        <v>-</v>
      </c>
      <c r="Z792" t="s">
        <v>5044</v>
      </c>
      <c r="AA792" t="s">
        <v>19</v>
      </c>
    </row>
    <row r="793" spans="1:27" ht="14.4" x14ac:dyDescent="0.3">
      <c r="A793">
        <v>791</v>
      </c>
      <c r="B793" t="s">
        <v>16991</v>
      </c>
      <c r="C793" t="s">
        <v>16992</v>
      </c>
      <c r="D793" t="s">
        <v>16993</v>
      </c>
      <c r="E793" t="s">
        <v>537</v>
      </c>
      <c r="F793" s="5">
        <f>_xlfn.TEXTBEFORE(E793, " ") * 1000000</f>
        <v>5700000</v>
      </c>
      <c r="G793">
        <v>545.65840000000003</v>
      </c>
      <c r="H793" t="s">
        <v>85</v>
      </c>
      <c r="I793">
        <v>30</v>
      </c>
      <c r="J793">
        <f>IF(I793="",0,I793)</f>
        <v>30</v>
      </c>
      <c r="K793">
        <v>5</v>
      </c>
      <c r="L793">
        <f>I793-K793</f>
        <v>25</v>
      </c>
      <c r="M793" t="str">
        <f>IF(I793&lt;100,"small",IF(I793&lt;500,"medium","large"))</f>
        <v>small</v>
      </c>
      <c r="N793">
        <f>IF(M793="small",1,0)</f>
        <v>1</v>
      </c>
      <c r="O793">
        <f>IF(N793="medium",1,0)</f>
        <v>0</v>
      </c>
      <c r="P793">
        <f>IF(O793="large",1,0)</f>
        <v>0</v>
      </c>
      <c r="Q793">
        <v>2014</v>
      </c>
      <c r="R793">
        <v>1</v>
      </c>
      <c r="S793" t="str">
        <f>IF(R793=1, "First-time", IF(R793&lt;=3, "Rising Star", IF(R793&lt;10, "Established", "Elites")))</f>
        <v>First-time</v>
      </c>
      <c r="T793">
        <f>IF(S793 = "First-time",1,0)</f>
        <v>1</v>
      </c>
      <c r="U793">
        <f>IF(S793 = "Rising Star",1,0)</f>
        <v>0</v>
      </c>
      <c r="V793">
        <f>IF(S793 = "Established",1,0)</f>
        <v>0</v>
      </c>
      <c r="W793">
        <f>IF(S793 = "Elites",1,0)</f>
        <v>0</v>
      </c>
      <c r="X793" t="s">
        <v>1396</v>
      </c>
      <c r="Y793" t="str">
        <f>IF(X793="","-",TRIM(LEFT(X793,FIND(",",X793&amp;",")-1)))</f>
        <v>San Francisco</v>
      </c>
      <c r="Z793" t="s">
        <v>3342</v>
      </c>
      <c r="AA793" t="s">
        <v>5</v>
      </c>
    </row>
    <row r="794" spans="1:27" ht="14.4" x14ac:dyDescent="0.3">
      <c r="A794">
        <v>792</v>
      </c>
      <c r="B794" t="s">
        <v>11754</v>
      </c>
      <c r="C794" t="s">
        <v>11755</v>
      </c>
      <c r="D794" t="s">
        <v>11756</v>
      </c>
      <c r="E794" t="s">
        <v>11757</v>
      </c>
      <c r="F794" s="5">
        <f>_xlfn.TEXTBEFORE(E794, " ") * 1000000</f>
        <v>44200000</v>
      </c>
      <c r="G794">
        <v>545.33640000000003</v>
      </c>
      <c r="H794" t="s">
        <v>118</v>
      </c>
      <c r="I794">
        <v>105</v>
      </c>
      <c r="J794">
        <f>IF(I794="",0,I794)</f>
        <v>105</v>
      </c>
      <c r="K794">
        <v>41</v>
      </c>
      <c r="L794">
        <f>I794-K794</f>
        <v>64</v>
      </c>
      <c r="M794" t="str">
        <f>IF(I794&lt;100,"small",IF(I794&lt;500,"medium","large"))</f>
        <v>medium</v>
      </c>
      <c r="N794">
        <f>IF(M794="small",1,0)</f>
        <v>0</v>
      </c>
      <c r="O794">
        <f>IF(N794="medium",1,0)</f>
        <v>0</v>
      </c>
      <c r="P794">
        <f>IF(O794="large",1,0)</f>
        <v>0</v>
      </c>
      <c r="Q794">
        <v>2011</v>
      </c>
      <c r="R794">
        <v>4</v>
      </c>
      <c r="S794" t="str">
        <f>IF(R794=1, "First-time", IF(R794&lt;=3, "Rising Star", IF(R794&lt;10, "Established", "Elites")))</f>
        <v>Established</v>
      </c>
      <c r="T794">
        <f>IF(S794 = "First-time",1,0)</f>
        <v>0</v>
      </c>
      <c r="U794">
        <f>IF(S794 = "Rising Star",1,0)</f>
        <v>0</v>
      </c>
      <c r="V794">
        <f>IF(S794 = "Established",1,0)</f>
        <v>1</v>
      </c>
      <c r="W794">
        <f>IF(S794 = "Elites",1,0)</f>
        <v>0</v>
      </c>
      <c r="X794" t="s">
        <v>232</v>
      </c>
      <c r="Y794" t="str">
        <f>IF(X794="","-",TRIM(LEFT(X794,FIND(",",X794&amp;",")-1)))</f>
        <v>Houston</v>
      </c>
      <c r="Z794" t="s">
        <v>232</v>
      </c>
      <c r="AA794" t="s">
        <v>45</v>
      </c>
    </row>
    <row r="795" spans="1:27" ht="14.4" x14ac:dyDescent="0.3">
      <c r="A795">
        <v>793</v>
      </c>
      <c r="B795" t="s">
        <v>14359</v>
      </c>
      <c r="C795" t="s">
        <v>14360</v>
      </c>
      <c r="D795" t="s">
        <v>14361</v>
      </c>
      <c r="E795" t="s">
        <v>1192</v>
      </c>
      <c r="F795" s="5">
        <f>_xlfn.TEXTBEFORE(E795, " ") * 1000000</f>
        <v>2300000</v>
      </c>
      <c r="G795">
        <v>542.22460000000001</v>
      </c>
      <c r="H795" t="s">
        <v>751</v>
      </c>
      <c r="I795">
        <v>17</v>
      </c>
      <c r="J795">
        <f>IF(I795="",0,I795)</f>
        <v>17</v>
      </c>
      <c r="K795">
        <v>2</v>
      </c>
      <c r="L795">
        <f>I795-K795</f>
        <v>15</v>
      </c>
      <c r="M795" t="str">
        <f>IF(I795&lt;100,"small",IF(I795&lt;500,"medium","large"))</f>
        <v>small</v>
      </c>
      <c r="N795">
        <f>IF(M795="small",1,0)</f>
        <v>1</v>
      </c>
      <c r="O795">
        <f>IF(N795="medium",1,0)</f>
        <v>0</v>
      </c>
      <c r="P795">
        <f>IF(O795="large",1,0)</f>
        <v>0</v>
      </c>
      <c r="Q795">
        <v>2013</v>
      </c>
      <c r="R795">
        <v>1</v>
      </c>
      <c r="S795" t="str">
        <f>IF(R795=1, "First-time", IF(R795&lt;=3, "Rising Star", IF(R795&lt;10, "Established", "Elites")))</f>
        <v>First-time</v>
      </c>
      <c r="T795">
        <f>IF(S795 = "First-time",1,0)</f>
        <v>1</v>
      </c>
      <c r="U795">
        <f>IF(S795 = "Rising Star",1,0)</f>
        <v>0</v>
      </c>
      <c r="V795">
        <f>IF(S795 = "Established",1,0)</f>
        <v>0</v>
      </c>
      <c r="W795">
        <f>IF(S795 = "Elites",1,0)</f>
        <v>0</v>
      </c>
      <c r="X795" t="s">
        <v>427</v>
      </c>
      <c r="Y795" t="str">
        <f>IF(X795="","-",TRIM(LEFT(X795,FIND(",",X795&amp;",")-1)))</f>
        <v>Washington</v>
      </c>
      <c r="Z795" t="s">
        <v>4289</v>
      </c>
      <c r="AA795" t="s">
        <v>47</v>
      </c>
    </row>
    <row r="796" spans="1:27" ht="14.4" x14ac:dyDescent="0.3">
      <c r="A796">
        <v>794</v>
      </c>
      <c r="B796" t="s">
        <v>15204</v>
      </c>
      <c r="C796" t="s">
        <v>15205</v>
      </c>
      <c r="D796" t="s">
        <v>15206</v>
      </c>
      <c r="E796" t="s">
        <v>84</v>
      </c>
      <c r="F796" s="5">
        <f>_xlfn.TEXTBEFORE(E796, " ") * 1000000</f>
        <v>11000000</v>
      </c>
      <c r="G796">
        <v>540.57860000000005</v>
      </c>
      <c r="H796" t="s">
        <v>1750</v>
      </c>
      <c r="I796">
        <v>110</v>
      </c>
      <c r="J796">
        <f>IF(I796="",0,I796)</f>
        <v>110</v>
      </c>
      <c r="K796">
        <v>40</v>
      </c>
      <c r="L796">
        <f>I796-K796</f>
        <v>70</v>
      </c>
      <c r="M796" t="str">
        <f>IF(I796&lt;100,"small",IF(I796&lt;500,"medium","large"))</f>
        <v>medium</v>
      </c>
      <c r="N796">
        <f>IF(M796="small",1,0)</f>
        <v>0</v>
      </c>
      <c r="O796">
        <f>IF(N796="medium",1,0)</f>
        <v>0</v>
      </c>
      <c r="P796">
        <f>IF(O796="large",1,0)</f>
        <v>0</v>
      </c>
      <c r="Q796">
        <v>2013</v>
      </c>
      <c r="R796">
        <v>2</v>
      </c>
      <c r="S796" t="str">
        <f>IF(R796=1, "First-time", IF(R796&lt;=3, "Rising Star", IF(R796&lt;10, "Established", "Elites")))</f>
        <v>Rising Star</v>
      </c>
      <c r="T796">
        <f>IF(S796 = "First-time",1,0)</f>
        <v>0</v>
      </c>
      <c r="U796">
        <f>IF(S796 = "Rising Star",1,0)</f>
        <v>1</v>
      </c>
      <c r="V796">
        <f>IF(S796 = "Established",1,0)</f>
        <v>0</v>
      </c>
      <c r="W796">
        <f>IF(S796 = "Elites",1,0)</f>
        <v>0</v>
      </c>
      <c r="X796" t="s">
        <v>242</v>
      </c>
      <c r="Y796" t="str">
        <f>IF(X796="","-",TRIM(LEFT(X796,FIND(",",X796&amp;",")-1)))</f>
        <v>Atlanta</v>
      </c>
      <c r="Z796" t="s">
        <v>243</v>
      </c>
      <c r="AA796" t="s">
        <v>11</v>
      </c>
    </row>
    <row r="797" spans="1:27" ht="14.4" x14ac:dyDescent="0.3">
      <c r="A797">
        <v>795</v>
      </c>
      <c r="B797" t="s">
        <v>14050</v>
      </c>
      <c r="C797" t="s">
        <v>14051</v>
      </c>
      <c r="D797" t="s">
        <v>14052</v>
      </c>
      <c r="E797" t="s">
        <v>490</v>
      </c>
      <c r="F797" s="5">
        <f>_xlfn.TEXTBEFORE(E797, " ") * 1000000</f>
        <v>7300000</v>
      </c>
      <c r="G797">
        <v>540.01199999999994</v>
      </c>
      <c r="H797" t="s">
        <v>85</v>
      </c>
      <c r="I797">
        <v>7</v>
      </c>
      <c r="J797">
        <f>IF(I797="",0,I797)</f>
        <v>7</v>
      </c>
      <c r="K797">
        <v>3</v>
      </c>
      <c r="L797">
        <f>I797-K797</f>
        <v>4</v>
      </c>
      <c r="M797" t="str">
        <f>IF(I797&lt;100,"small",IF(I797&lt;500,"medium","large"))</f>
        <v>small</v>
      </c>
      <c r="N797">
        <f>IF(M797="small",1,0)</f>
        <v>1</v>
      </c>
      <c r="O797">
        <f>IF(N797="medium",1,0)</f>
        <v>0</v>
      </c>
      <c r="P797">
        <f>IF(O797="large",1,0)</f>
        <v>0</v>
      </c>
      <c r="Q797">
        <v>2012</v>
      </c>
      <c r="R797">
        <v>3</v>
      </c>
      <c r="S797" t="str">
        <f>IF(R797=1, "First-time", IF(R797&lt;=3, "Rising Star", IF(R797&lt;10, "Established", "Elites")))</f>
        <v>Rising Star</v>
      </c>
      <c r="T797">
        <f>IF(S797 = "First-time",1,0)</f>
        <v>0</v>
      </c>
      <c r="U797">
        <f>IF(S797 = "Rising Star",1,0)</f>
        <v>1</v>
      </c>
      <c r="V797">
        <f>IF(S797 = "Established",1,0)</f>
        <v>0</v>
      </c>
      <c r="W797">
        <f>IF(S797 = "Elites",1,0)</f>
        <v>0</v>
      </c>
      <c r="X797" t="s">
        <v>737</v>
      </c>
      <c r="Y797" t="str">
        <f>IF(X797="","-",TRIM(LEFT(X797,FIND(",",X797&amp;",")-1)))</f>
        <v>Sacramento</v>
      </c>
      <c r="Z797" t="s">
        <v>14053</v>
      </c>
      <c r="AA797" t="s">
        <v>5</v>
      </c>
    </row>
    <row r="798" spans="1:27" ht="14.4" x14ac:dyDescent="0.3">
      <c r="A798">
        <v>796</v>
      </c>
      <c r="B798" t="s">
        <v>14362</v>
      </c>
      <c r="C798" t="s">
        <v>14363</v>
      </c>
      <c r="D798" t="s">
        <v>14364</v>
      </c>
      <c r="E798" t="s">
        <v>123</v>
      </c>
      <c r="F798" s="5">
        <f>_xlfn.TEXTBEFORE(E798, " ") * 1000000</f>
        <v>11300000</v>
      </c>
      <c r="G798">
        <v>538.82320000000004</v>
      </c>
      <c r="H798" t="s">
        <v>751</v>
      </c>
      <c r="I798">
        <v>150</v>
      </c>
      <c r="J798">
        <f>IF(I798="",0,I798)</f>
        <v>150</v>
      </c>
      <c r="K798">
        <v>8</v>
      </c>
      <c r="L798">
        <f>I798-K798</f>
        <v>142</v>
      </c>
      <c r="M798" t="str">
        <f>IF(I798&lt;100,"small",IF(I798&lt;500,"medium","large"))</f>
        <v>medium</v>
      </c>
      <c r="N798">
        <f>IF(M798="small",1,0)</f>
        <v>0</v>
      </c>
      <c r="O798">
        <f>IF(N798="medium",1,0)</f>
        <v>0</v>
      </c>
      <c r="P798">
        <f>IF(O798="large",1,0)</f>
        <v>0</v>
      </c>
      <c r="Q798">
        <v>2013</v>
      </c>
      <c r="R798">
        <v>2</v>
      </c>
      <c r="S798" t="str">
        <f>IF(R798=1, "First-time", IF(R798&lt;=3, "Rising Star", IF(R798&lt;10, "Established", "Elites")))</f>
        <v>Rising Star</v>
      </c>
      <c r="T798">
        <f>IF(S798 = "First-time",1,0)</f>
        <v>0</v>
      </c>
      <c r="U798">
        <f>IF(S798 = "Rising Star",1,0)</f>
        <v>1</v>
      </c>
      <c r="V798">
        <f>IF(S798 = "Established",1,0)</f>
        <v>0</v>
      </c>
      <c r="W798">
        <f>IF(S798 = "Elites",1,0)</f>
        <v>0</v>
      </c>
      <c r="X798" t="s">
        <v>427</v>
      </c>
      <c r="Y798" t="str">
        <f>IF(X798="","-",TRIM(LEFT(X798,FIND(",",X798&amp;",")-1)))</f>
        <v>Washington</v>
      </c>
      <c r="Z798" t="s">
        <v>1407</v>
      </c>
      <c r="AA798" t="s">
        <v>47</v>
      </c>
    </row>
    <row r="799" spans="1:27" ht="14.4" x14ac:dyDescent="0.3">
      <c r="A799">
        <v>797</v>
      </c>
      <c r="B799" t="s">
        <v>14054</v>
      </c>
      <c r="C799" t="s">
        <v>14055</v>
      </c>
      <c r="D799" t="s">
        <v>14056</v>
      </c>
      <c r="E799" t="s">
        <v>5593</v>
      </c>
      <c r="F799" s="5">
        <f>_xlfn.TEXTBEFORE(E799, " ") * 1000000</f>
        <v>8400000</v>
      </c>
      <c r="G799">
        <v>538.46</v>
      </c>
      <c r="H799" t="s">
        <v>174</v>
      </c>
      <c r="I799">
        <v>31</v>
      </c>
      <c r="J799">
        <f>IF(I799="",0,I799)</f>
        <v>31</v>
      </c>
      <c r="K799">
        <v>4</v>
      </c>
      <c r="L799">
        <f>I799-K799</f>
        <v>27</v>
      </c>
      <c r="M799" t="str">
        <f>IF(I799&lt;100,"small",IF(I799&lt;500,"medium","large"))</f>
        <v>small</v>
      </c>
      <c r="N799">
        <f>IF(M799="small",1,0)</f>
        <v>1</v>
      </c>
      <c r="O799">
        <f>IF(N799="medium",1,0)</f>
        <v>0</v>
      </c>
      <c r="P799">
        <f>IF(O799="large",1,0)</f>
        <v>0</v>
      </c>
      <c r="Q799">
        <v>2012</v>
      </c>
      <c r="R799">
        <v>1</v>
      </c>
      <c r="S799" t="str">
        <f>IF(R799=1, "First-time", IF(R799&lt;=3, "Rising Star", IF(R799&lt;10, "Established", "Elites")))</f>
        <v>First-time</v>
      </c>
      <c r="T799">
        <f>IF(S799 = "First-time",1,0)</f>
        <v>1</v>
      </c>
      <c r="U799">
        <f>IF(S799 = "Rising Star",1,0)</f>
        <v>0</v>
      </c>
      <c r="V799">
        <f>IF(S799 = "Established",1,0)</f>
        <v>0</v>
      </c>
      <c r="W799">
        <f>IF(S799 = "Elites",1,0)</f>
        <v>0</v>
      </c>
      <c r="X799" t="s">
        <v>325</v>
      </c>
      <c r="Y799" t="str">
        <f>IF(X799="","-",TRIM(LEFT(X799,FIND(",",X799&amp;",")-1)))</f>
        <v>Los Angeles</v>
      </c>
      <c r="Z799" t="s">
        <v>325</v>
      </c>
      <c r="AA799" t="s">
        <v>5</v>
      </c>
    </row>
    <row r="800" spans="1:27" ht="14.4" x14ac:dyDescent="0.3">
      <c r="A800">
        <v>798</v>
      </c>
      <c r="B800" t="s">
        <v>11963</v>
      </c>
      <c r="C800" t="s">
        <v>11964</v>
      </c>
      <c r="D800" t="s">
        <v>11965</v>
      </c>
      <c r="E800" t="s">
        <v>808</v>
      </c>
      <c r="F800" s="5">
        <f>_xlfn.TEXTBEFORE(E800, " ") * 1000000</f>
        <v>2200000</v>
      </c>
      <c r="G800">
        <v>537.92049999999995</v>
      </c>
      <c r="H800" t="s">
        <v>803</v>
      </c>
      <c r="I800">
        <v>20</v>
      </c>
      <c r="J800">
        <f>IF(I800="",0,I800)</f>
        <v>20</v>
      </c>
      <c r="K800">
        <v>2</v>
      </c>
      <c r="L800">
        <f>I800-K800</f>
        <v>18</v>
      </c>
      <c r="M800" t="str">
        <f>IF(I800&lt;100,"small",IF(I800&lt;500,"medium","large"))</f>
        <v>small</v>
      </c>
      <c r="N800">
        <f>IF(M800="small",1,0)</f>
        <v>1</v>
      </c>
      <c r="O800">
        <f>IF(N800="medium",1,0)</f>
        <v>0</v>
      </c>
      <c r="P800">
        <f>IF(O800="large",1,0)</f>
        <v>0</v>
      </c>
      <c r="Q800">
        <v>2011</v>
      </c>
      <c r="R800">
        <v>1</v>
      </c>
      <c r="S800" t="str">
        <f>IF(R800=1, "First-time", IF(R800&lt;=3, "Rising Star", IF(R800&lt;10, "Established", "Elites")))</f>
        <v>First-time</v>
      </c>
      <c r="T800">
        <f>IF(S800 = "First-time",1,0)</f>
        <v>1</v>
      </c>
      <c r="U800">
        <f>IF(S800 = "Rising Star",1,0)</f>
        <v>0</v>
      </c>
      <c r="V800">
        <f>IF(S800 = "Established",1,0)</f>
        <v>0</v>
      </c>
      <c r="W800">
        <f>IF(S800 = "Elites",1,0)</f>
        <v>0</v>
      </c>
      <c r="X800" t="s">
        <v>99</v>
      </c>
      <c r="Y800" t="str">
        <f>IF(X800="","-",TRIM(LEFT(X800,FIND(",",X800&amp;",")-1)))</f>
        <v>-</v>
      </c>
      <c r="Z800" t="s">
        <v>1649</v>
      </c>
      <c r="AA800" t="s">
        <v>36</v>
      </c>
    </row>
    <row r="801" spans="1:27" ht="14.4" x14ac:dyDescent="0.3">
      <c r="A801">
        <v>799</v>
      </c>
      <c r="B801" t="s">
        <v>13410</v>
      </c>
      <c r="C801" t="s">
        <v>13411</v>
      </c>
      <c r="D801" t="s">
        <v>13412</v>
      </c>
      <c r="E801" t="s">
        <v>3113</v>
      </c>
      <c r="F801" s="5">
        <f>_xlfn.TEXTBEFORE(E801, " ") * 1000000</f>
        <v>6300000</v>
      </c>
      <c r="G801">
        <v>537.79510000000005</v>
      </c>
      <c r="H801" t="s">
        <v>353</v>
      </c>
      <c r="I801">
        <v>46</v>
      </c>
      <c r="J801">
        <f>IF(I801="",0,I801)</f>
        <v>46</v>
      </c>
      <c r="K801">
        <v>6</v>
      </c>
      <c r="L801">
        <f>I801-K801</f>
        <v>40</v>
      </c>
      <c r="M801" t="str">
        <f>IF(I801&lt;100,"small",IF(I801&lt;500,"medium","large"))</f>
        <v>small</v>
      </c>
      <c r="N801">
        <f>IF(M801="small",1,0)</f>
        <v>1</v>
      </c>
      <c r="O801">
        <f>IF(N801="medium",1,0)</f>
        <v>0</v>
      </c>
      <c r="P801">
        <f>IF(O801="large",1,0)</f>
        <v>0</v>
      </c>
      <c r="Q801">
        <v>2012</v>
      </c>
      <c r="R801">
        <v>2</v>
      </c>
      <c r="S801" t="str">
        <f>IF(R801=1, "First-time", IF(R801&lt;=3, "Rising Star", IF(R801&lt;10, "Established", "Elites")))</f>
        <v>Rising Star</v>
      </c>
      <c r="T801">
        <f>IF(S801 = "First-time",1,0)</f>
        <v>0</v>
      </c>
      <c r="U801">
        <f>IF(S801 = "Rising Star",1,0)</f>
        <v>1</v>
      </c>
      <c r="V801">
        <f>IF(S801 = "Established",1,0)</f>
        <v>0</v>
      </c>
      <c r="W801">
        <f>IF(S801 = "Elites",1,0)</f>
        <v>0</v>
      </c>
      <c r="X801" t="s">
        <v>86</v>
      </c>
      <c r="Y801" t="str">
        <f>IF(X801="","-",TRIM(LEFT(X801,FIND(",",X801&amp;",")-1)))</f>
        <v>New York City</v>
      </c>
      <c r="Z801" t="s">
        <v>2649</v>
      </c>
      <c r="AA801" t="s">
        <v>32</v>
      </c>
    </row>
    <row r="802" spans="1:27" ht="14.4" x14ac:dyDescent="0.3">
      <c r="A802">
        <v>800</v>
      </c>
      <c r="B802" t="s">
        <v>10581</v>
      </c>
      <c r="C802" t="s">
        <v>10582</v>
      </c>
      <c r="D802" t="s">
        <v>10583</v>
      </c>
      <c r="E802" t="s">
        <v>957</v>
      </c>
      <c r="F802" s="5">
        <f>_xlfn.TEXTBEFORE(E802, " ") * 1000000</f>
        <v>3500000</v>
      </c>
      <c r="G802">
        <v>536.19759999999997</v>
      </c>
      <c r="H802" t="s">
        <v>129</v>
      </c>
      <c r="I802">
        <v>30</v>
      </c>
      <c r="J802">
        <f>IF(I802="",0,I802)</f>
        <v>30</v>
      </c>
      <c r="K802">
        <v>10</v>
      </c>
      <c r="L802">
        <f>I802-K802</f>
        <v>20</v>
      </c>
      <c r="M802" t="str">
        <f>IF(I802&lt;100,"small",IF(I802&lt;500,"medium","large"))</f>
        <v>small</v>
      </c>
      <c r="N802">
        <f>IF(M802="small",1,0)</f>
        <v>1</v>
      </c>
      <c r="O802">
        <f>IF(N802="medium",1,0)</f>
        <v>0</v>
      </c>
      <c r="P802">
        <f>IF(O802="large",1,0)</f>
        <v>0</v>
      </c>
      <c r="Q802">
        <v>2010</v>
      </c>
      <c r="R802">
        <v>2</v>
      </c>
      <c r="S802" t="str">
        <f>IF(R802=1, "First-time", IF(R802&lt;=3, "Rising Star", IF(R802&lt;10, "Established", "Elites")))</f>
        <v>Rising Star</v>
      </c>
      <c r="T802">
        <f>IF(S802 = "First-time",1,0)</f>
        <v>0</v>
      </c>
      <c r="U802">
        <f>IF(S802 = "Rising Star",1,0)</f>
        <v>1</v>
      </c>
      <c r="V802">
        <f>IF(S802 = "Established",1,0)</f>
        <v>0</v>
      </c>
      <c r="W802">
        <f>IF(S802 = "Elites",1,0)</f>
        <v>0</v>
      </c>
      <c r="X802" t="s">
        <v>409</v>
      </c>
      <c r="Y802" t="str">
        <f>IF(X802="","-",TRIM(LEFT(X802,FIND(",",X802&amp;",")-1)))</f>
        <v>Salt Lake City</v>
      </c>
      <c r="Z802" t="s">
        <v>794</v>
      </c>
      <c r="AA802" t="s">
        <v>46</v>
      </c>
    </row>
    <row r="803" spans="1:27" ht="14.4" x14ac:dyDescent="0.3">
      <c r="A803">
        <v>801</v>
      </c>
      <c r="B803" t="s">
        <v>15513</v>
      </c>
      <c r="C803" t="s">
        <v>15514</v>
      </c>
      <c r="D803" t="s">
        <v>15515</v>
      </c>
      <c r="E803" t="s">
        <v>857</v>
      </c>
      <c r="F803" s="5">
        <f>_xlfn.TEXTBEFORE(E803, " ") * 1000000</f>
        <v>3200000</v>
      </c>
      <c r="G803">
        <v>535.48469999999998</v>
      </c>
      <c r="H803" t="s">
        <v>118</v>
      </c>
      <c r="I803">
        <v>13</v>
      </c>
      <c r="J803">
        <f>IF(I803="",0,I803)</f>
        <v>13</v>
      </c>
      <c r="K803">
        <v>3</v>
      </c>
      <c r="L803">
        <f>I803-K803</f>
        <v>10</v>
      </c>
      <c r="M803" t="str">
        <f>IF(I803&lt;100,"small",IF(I803&lt;500,"medium","large"))</f>
        <v>small</v>
      </c>
      <c r="N803">
        <f>IF(M803="small",1,0)</f>
        <v>1</v>
      </c>
      <c r="O803">
        <f>IF(N803="medium",1,0)</f>
        <v>0</v>
      </c>
      <c r="P803">
        <f>IF(O803="large",1,0)</f>
        <v>0</v>
      </c>
      <c r="Q803">
        <v>2013</v>
      </c>
      <c r="R803">
        <v>1</v>
      </c>
      <c r="S803" t="str">
        <f>IF(R803=1, "First-time", IF(R803&lt;=3, "Rising Star", IF(R803&lt;10, "Established", "Elites")))</f>
        <v>First-time</v>
      </c>
      <c r="T803">
        <f>IF(S803 = "First-time",1,0)</f>
        <v>1</v>
      </c>
      <c r="U803">
        <f>IF(S803 = "Rising Star",1,0)</f>
        <v>0</v>
      </c>
      <c r="V803">
        <f>IF(S803 = "Established",1,0)</f>
        <v>0</v>
      </c>
      <c r="W803">
        <f>IF(S803 = "Elites",1,0)</f>
        <v>0</v>
      </c>
      <c r="X803" t="s">
        <v>1396</v>
      </c>
      <c r="Y803" t="str">
        <f>IF(X803="","-",TRIM(LEFT(X803,FIND(",",X803&amp;",")-1)))</f>
        <v>San Francisco</v>
      </c>
      <c r="Z803" t="s">
        <v>5916</v>
      </c>
      <c r="AA803" t="s">
        <v>5</v>
      </c>
    </row>
    <row r="804" spans="1:27" ht="14.4" x14ac:dyDescent="0.3">
      <c r="A804">
        <v>802</v>
      </c>
      <c r="B804" t="s">
        <v>8204</v>
      </c>
      <c r="C804" t="s">
        <v>8205</v>
      </c>
      <c r="D804" t="s">
        <v>8206</v>
      </c>
      <c r="E804" t="s">
        <v>2033</v>
      </c>
      <c r="F804" s="5">
        <f>_xlfn.TEXTBEFORE(E804, " ") * 1000000</f>
        <v>18400000</v>
      </c>
      <c r="G804">
        <v>533.70640000000003</v>
      </c>
      <c r="H804" t="s">
        <v>751</v>
      </c>
      <c r="I804">
        <v>80</v>
      </c>
      <c r="J804">
        <f>IF(I804="",0,I804)</f>
        <v>80</v>
      </c>
      <c r="K804">
        <v>20</v>
      </c>
      <c r="L804">
        <f>I804-K804</f>
        <v>60</v>
      </c>
      <c r="M804" t="str">
        <f>IF(I804&lt;100,"small",IF(I804&lt;500,"medium","large"))</f>
        <v>small</v>
      </c>
      <c r="N804">
        <f>IF(M804="small",1,0)</f>
        <v>1</v>
      </c>
      <c r="O804">
        <f>IF(N804="medium",1,0)</f>
        <v>0</v>
      </c>
      <c r="P804">
        <f>IF(O804="large",1,0)</f>
        <v>0</v>
      </c>
      <c r="Q804">
        <v>2008</v>
      </c>
      <c r="R804">
        <v>2</v>
      </c>
      <c r="S804" t="str">
        <f>IF(R804=1, "First-time", IF(R804&lt;=3, "Rising Star", IF(R804&lt;10, "Established", "Elites")))</f>
        <v>Rising Star</v>
      </c>
      <c r="T804">
        <f>IF(S804 = "First-time",1,0)</f>
        <v>0</v>
      </c>
      <c r="U804">
        <f>IF(S804 = "Rising Star",1,0)</f>
        <v>1</v>
      </c>
      <c r="V804">
        <f>IF(S804 = "Established",1,0)</f>
        <v>0</v>
      </c>
      <c r="W804">
        <f>IF(S804 = "Elites",1,0)</f>
        <v>0</v>
      </c>
      <c r="X804" t="s">
        <v>427</v>
      </c>
      <c r="Y804" t="str">
        <f>IF(X804="","-",TRIM(LEFT(X804,FIND(",",X804&amp;",")-1)))</f>
        <v>Washington</v>
      </c>
      <c r="Z804" t="s">
        <v>2551</v>
      </c>
      <c r="AA804" t="s">
        <v>47</v>
      </c>
    </row>
    <row r="805" spans="1:27" ht="14.4" x14ac:dyDescent="0.3">
      <c r="A805">
        <v>803</v>
      </c>
      <c r="B805" t="s">
        <v>15720</v>
      </c>
      <c r="C805" t="s">
        <v>15721</v>
      </c>
      <c r="D805" t="s">
        <v>15722</v>
      </c>
      <c r="E805" t="s">
        <v>870</v>
      </c>
      <c r="F805" s="5">
        <f>_xlfn.TEXTBEFORE(E805, " ") * 1000000</f>
        <v>3000000</v>
      </c>
      <c r="G805">
        <v>533.63580000000002</v>
      </c>
      <c r="H805" t="s">
        <v>160</v>
      </c>
      <c r="I805">
        <v>7</v>
      </c>
      <c r="J805">
        <f>IF(I805="",0,I805)</f>
        <v>7</v>
      </c>
      <c r="K805">
        <v>3</v>
      </c>
      <c r="L805">
        <f>I805-K805</f>
        <v>4</v>
      </c>
      <c r="M805" t="str">
        <f>IF(I805&lt;100,"small",IF(I805&lt;500,"medium","large"))</f>
        <v>small</v>
      </c>
      <c r="N805">
        <f>IF(M805="small",1,0)</f>
        <v>1</v>
      </c>
      <c r="O805">
        <f>IF(N805="medium",1,0)</f>
        <v>0</v>
      </c>
      <c r="P805">
        <f>IF(O805="large",1,0)</f>
        <v>0</v>
      </c>
      <c r="Q805">
        <v>2014</v>
      </c>
      <c r="R805">
        <v>1</v>
      </c>
      <c r="S805" t="str">
        <f>IF(R805=1, "First-time", IF(R805&lt;=3, "Rising Star", IF(R805&lt;10, "Established", "Elites")))</f>
        <v>First-time</v>
      </c>
      <c r="T805">
        <f>IF(S805 = "First-time",1,0)</f>
        <v>1</v>
      </c>
      <c r="U805">
        <f>IF(S805 = "Rising Star",1,0)</f>
        <v>0</v>
      </c>
      <c r="V805">
        <f>IF(S805 = "Established",1,0)</f>
        <v>0</v>
      </c>
      <c r="W805">
        <f>IF(S805 = "Elites",1,0)</f>
        <v>0</v>
      </c>
      <c r="X805" t="s">
        <v>260</v>
      </c>
      <c r="Y805" t="str">
        <f>IF(X805="","-",TRIM(LEFT(X805,FIND(",",X805&amp;",")-1)))</f>
        <v>Seattle</v>
      </c>
      <c r="Z805" t="s">
        <v>260</v>
      </c>
      <c r="AA805" t="s">
        <v>49</v>
      </c>
    </row>
    <row r="806" spans="1:27" ht="14.4" x14ac:dyDescent="0.3">
      <c r="A806">
        <v>804</v>
      </c>
      <c r="B806" t="s">
        <v>13542</v>
      </c>
      <c r="C806" t="s">
        <v>13543</v>
      </c>
      <c r="D806" t="s">
        <v>13544</v>
      </c>
      <c r="E806" t="s">
        <v>1187</v>
      </c>
      <c r="F806" s="5">
        <f>_xlfn.TEXTBEFORE(E806, " ") * 1000000</f>
        <v>35600000</v>
      </c>
      <c r="G806">
        <v>532.72630000000004</v>
      </c>
      <c r="H806" t="s">
        <v>153</v>
      </c>
      <c r="I806">
        <v>68</v>
      </c>
      <c r="J806">
        <f>IF(I806="",0,I806)</f>
        <v>68</v>
      </c>
      <c r="K806">
        <v>7</v>
      </c>
      <c r="L806">
        <f>I806-K806</f>
        <v>61</v>
      </c>
      <c r="M806" t="str">
        <f>IF(I806&lt;100,"small",IF(I806&lt;500,"medium","large"))</f>
        <v>small</v>
      </c>
      <c r="N806">
        <f>IF(M806="small",1,0)</f>
        <v>1</v>
      </c>
      <c r="O806">
        <f>IF(N806="medium",1,0)</f>
        <v>0</v>
      </c>
      <c r="P806">
        <f>IF(O806="large",1,0)</f>
        <v>0</v>
      </c>
      <c r="Q806">
        <v>2012</v>
      </c>
      <c r="R806">
        <v>3</v>
      </c>
      <c r="S806" t="str">
        <f>IF(R806=1, "First-time", IF(R806&lt;=3, "Rising Star", IF(R806&lt;10, "Established", "Elites")))</f>
        <v>Rising Star</v>
      </c>
      <c r="T806">
        <f>IF(S806 = "First-time",1,0)</f>
        <v>0</v>
      </c>
      <c r="U806">
        <f>IF(S806 = "Rising Star",1,0)</f>
        <v>1</v>
      </c>
      <c r="V806">
        <f>IF(S806 = "Established",1,0)</f>
        <v>0</v>
      </c>
      <c r="W806">
        <f>IF(S806 = "Elites",1,0)</f>
        <v>0</v>
      </c>
      <c r="X806" t="s">
        <v>99</v>
      </c>
      <c r="Y806" t="str">
        <f>IF(X806="","-",TRIM(LEFT(X806,FIND(",",X806&amp;",")-1)))</f>
        <v>-</v>
      </c>
      <c r="Z806" t="s">
        <v>13545</v>
      </c>
      <c r="AA806" t="s">
        <v>23</v>
      </c>
    </row>
    <row r="807" spans="1:27" ht="14.4" x14ac:dyDescent="0.3">
      <c r="A807">
        <v>805</v>
      </c>
      <c r="B807" t="s">
        <v>11758</v>
      </c>
      <c r="C807" t="s">
        <v>11759</v>
      </c>
      <c r="D807" t="s">
        <v>11760</v>
      </c>
      <c r="E807" t="s">
        <v>537</v>
      </c>
      <c r="F807" s="5">
        <f>_xlfn.TEXTBEFORE(E807, " ") * 1000000</f>
        <v>5700000</v>
      </c>
      <c r="G807">
        <v>532.50559999999996</v>
      </c>
      <c r="H807" t="s">
        <v>153</v>
      </c>
      <c r="I807">
        <v>20</v>
      </c>
      <c r="J807">
        <f>IF(I807="",0,I807)</f>
        <v>20</v>
      </c>
      <c r="K807">
        <v>4</v>
      </c>
      <c r="L807">
        <f>I807-K807</f>
        <v>16</v>
      </c>
      <c r="M807" t="str">
        <f>IF(I807&lt;100,"small",IF(I807&lt;500,"medium","large"))</f>
        <v>small</v>
      </c>
      <c r="N807">
        <f>IF(M807="small",1,0)</f>
        <v>1</v>
      </c>
      <c r="O807">
        <f>IF(N807="medium",1,0)</f>
        <v>0</v>
      </c>
      <c r="P807">
        <f>IF(O807="large",1,0)</f>
        <v>0</v>
      </c>
      <c r="Q807">
        <v>2011</v>
      </c>
      <c r="R807">
        <v>1</v>
      </c>
      <c r="S807" t="str">
        <f>IF(R807=1, "First-time", IF(R807&lt;=3, "Rising Star", IF(R807&lt;10, "Established", "Elites")))</f>
        <v>First-time</v>
      </c>
      <c r="T807">
        <f>IF(S807 = "First-time",1,0)</f>
        <v>1</v>
      </c>
      <c r="U807">
        <f>IF(S807 = "Rising Star",1,0)</f>
        <v>0</v>
      </c>
      <c r="V807">
        <f>IF(S807 = "Established",1,0)</f>
        <v>0</v>
      </c>
      <c r="W807">
        <f>IF(S807 = "Elites",1,0)</f>
        <v>0</v>
      </c>
      <c r="X807" t="s">
        <v>130</v>
      </c>
      <c r="Y807" t="str">
        <f>IF(X807="","-",TRIM(LEFT(X807,FIND(",",X807&amp;",")-1)))</f>
        <v>Dallas</v>
      </c>
      <c r="Z807" t="s">
        <v>9465</v>
      </c>
      <c r="AA807" t="s">
        <v>45</v>
      </c>
    </row>
    <row r="808" spans="1:27" ht="14.4" x14ac:dyDescent="0.3">
      <c r="A808">
        <v>806</v>
      </c>
      <c r="B808" t="s">
        <v>13776</v>
      </c>
      <c r="C808" t="s">
        <v>13777</v>
      </c>
      <c r="D808" t="s">
        <v>13778</v>
      </c>
      <c r="E808" t="s">
        <v>1585</v>
      </c>
      <c r="F808" s="5">
        <f>_xlfn.TEXTBEFORE(E808, " ") * 1000000</f>
        <v>5800000</v>
      </c>
      <c r="G808">
        <v>531.15859999999998</v>
      </c>
      <c r="H808" t="s">
        <v>751</v>
      </c>
      <c r="I808">
        <v>80</v>
      </c>
      <c r="J808">
        <f>IF(I808="",0,I808)</f>
        <v>80</v>
      </c>
      <c r="K808">
        <v>20</v>
      </c>
      <c r="L808">
        <f>I808-K808</f>
        <v>60</v>
      </c>
      <c r="M808" t="str">
        <f>IF(I808&lt;100,"small",IF(I808&lt;500,"medium","large"))</f>
        <v>small</v>
      </c>
      <c r="N808">
        <f>IF(M808="small",1,0)</f>
        <v>1</v>
      </c>
      <c r="O808">
        <f>IF(N808="medium",1,0)</f>
        <v>0</v>
      </c>
      <c r="P808">
        <f>IF(O808="large",1,0)</f>
        <v>0</v>
      </c>
      <c r="Q808">
        <v>2012</v>
      </c>
      <c r="R808">
        <v>2</v>
      </c>
      <c r="S808" t="str">
        <f>IF(R808=1, "First-time", IF(R808&lt;=3, "Rising Star", IF(R808&lt;10, "Established", "Elites")))</f>
        <v>Rising Star</v>
      </c>
      <c r="T808">
        <f>IF(S808 = "First-time",1,0)</f>
        <v>0</v>
      </c>
      <c r="U808">
        <f>IF(S808 = "Rising Star",1,0)</f>
        <v>1</v>
      </c>
      <c r="V808">
        <f>IF(S808 = "Established",1,0)</f>
        <v>0</v>
      </c>
      <c r="W808">
        <f>IF(S808 = "Elites",1,0)</f>
        <v>0</v>
      </c>
      <c r="X808" t="s">
        <v>242</v>
      </c>
      <c r="Y808" t="str">
        <f>IF(X808="","-",TRIM(LEFT(X808,FIND(",",X808&amp;",")-1)))</f>
        <v>Atlanta</v>
      </c>
      <c r="Z808" t="s">
        <v>13779</v>
      </c>
      <c r="AA808" t="s">
        <v>11</v>
      </c>
    </row>
    <row r="809" spans="1:27" ht="14.4" x14ac:dyDescent="0.3">
      <c r="A809">
        <v>807</v>
      </c>
      <c r="B809" t="s">
        <v>16045</v>
      </c>
      <c r="C809" t="s">
        <v>16046</v>
      </c>
      <c r="D809" t="s">
        <v>16047</v>
      </c>
      <c r="E809" t="s">
        <v>1496</v>
      </c>
      <c r="F809" s="5">
        <f>_xlfn.TEXTBEFORE(E809, " ") * 1000000</f>
        <v>6500000</v>
      </c>
      <c r="G809">
        <v>531.00459999999998</v>
      </c>
      <c r="H809" t="s">
        <v>1406</v>
      </c>
      <c r="I809">
        <v>39</v>
      </c>
      <c r="J809">
        <f>IF(I809="",0,I809)</f>
        <v>39</v>
      </c>
      <c r="K809">
        <v>13</v>
      </c>
      <c r="L809">
        <f>I809-K809</f>
        <v>26</v>
      </c>
      <c r="M809" t="str">
        <f>IF(I809&lt;100,"small",IF(I809&lt;500,"medium","large"))</f>
        <v>small</v>
      </c>
      <c r="N809">
        <f>IF(M809="small",1,0)</f>
        <v>1</v>
      </c>
      <c r="O809">
        <f>IF(N809="medium",1,0)</f>
        <v>0</v>
      </c>
      <c r="P809">
        <f>IF(O809="large",1,0)</f>
        <v>0</v>
      </c>
      <c r="Q809">
        <v>2014</v>
      </c>
      <c r="R809">
        <v>2</v>
      </c>
      <c r="S809" t="str">
        <f>IF(R809=1, "First-time", IF(R809&lt;=3, "Rising Star", IF(R809&lt;10, "Established", "Elites")))</f>
        <v>Rising Star</v>
      </c>
      <c r="T809">
        <f>IF(S809 = "First-time",1,0)</f>
        <v>0</v>
      </c>
      <c r="U809">
        <f>IF(S809 = "Rising Star",1,0)</f>
        <v>1</v>
      </c>
      <c r="V809">
        <f>IF(S809 = "Established",1,0)</f>
        <v>0</v>
      </c>
      <c r="W809">
        <f>IF(S809 = "Elites",1,0)</f>
        <v>0</v>
      </c>
      <c r="X809" t="s">
        <v>99</v>
      </c>
      <c r="Y809" t="str">
        <f>IF(X809="","-",TRIM(LEFT(X809,FIND(",",X809&amp;",")-1)))</f>
        <v>-</v>
      </c>
      <c r="Z809" t="s">
        <v>16048</v>
      </c>
      <c r="AA809" t="s">
        <v>39</v>
      </c>
    </row>
    <row r="810" spans="1:27" ht="14.4" x14ac:dyDescent="0.3">
      <c r="A810">
        <v>808</v>
      </c>
      <c r="B810" t="s">
        <v>17694</v>
      </c>
      <c r="C810" t="s">
        <v>17695</v>
      </c>
      <c r="D810" t="s">
        <v>17696</v>
      </c>
      <c r="E810" t="s">
        <v>2403</v>
      </c>
      <c r="F810" s="5">
        <f>_xlfn.TEXTBEFORE(E810, " ") * 1000000</f>
        <v>4300000</v>
      </c>
      <c r="G810">
        <v>531.00450000000001</v>
      </c>
      <c r="H810" t="s">
        <v>803</v>
      </c>
      <c r="I810">
        <v>16</v>
      </c>
      <c r="J810">
        <f>IF(I810="",0,I810)</f>
        <v>16</v>
      </c>
      <c r="K810">
        <v>2</v>
      </c>
      <c r="L810">
        <f>I810-K810</f>
        <v>14</v>
      </c>
      <c r="M810" t="str">
        <f>IF(I810&lt;100,"small",IF(I810&lt;500,"medium","large"))</f>
        <v>small</v>
      </c>
      <c r="N810">
        <f>IF(M810="small",1,0)</f>
        <v>1</v>
      </c>
      <c r="O810">
        <f>IF(N810="medium",1,0)</f>
        <v>0</v>
      </c>
      <c r="P810">
        <f>IF(O810="large",1,0)</f>
        <v>0</v>
      </c>
      <c r="Q810">
        <v>2015</v>
      </c>
      <c r="R810">
        <v>1</v>
      </c>
      <c r="S810" t="str">
        <f>IF(R810=1, "First-time", IF(R810&lt;=3, "Rising Star", IF(R810&lt;10, "Established", "Elites")))</f>
        <v>First-time</v>
      </c>
      <c r="T810">
        <f>IF(S810 = "First-time",1,0)</f>
        <v>1</v>
      </c>
      <c r="U810">
        <f>IF(S810 = "Rising Star",1,0)</f>
        <v>0</v>
      </c>
      <c r="V810">
        <f>IF(S810 = "Established",1,0)</f>
        <v>0</v>
      </c>
      <c r="W810">
        <f>IF(S810 = "Elites",1,0)</f>
        <v>0</v>
      </c>
      <c r="X810" t="s">
        <v>99</v>
      </c>
      <c r="Y810" t="str">
        <f>IF(X810="","-",TRIM(LEFT(X810,FIND(",",X810&amp;",")-1)))</f>
        <v>-</v>
      </c>
      <c r="Z810" t="s">
        <v>10298</v>
      </c>
      <c r="AA810" t="s">
        <v>5</v>
      </c>
    </row>
    <row r="811" spans="1:27" ht="14.4" x14ac:dyDescent="0.3">
      <c r="A811">
        <v>809</v>
      </c>
      <c r="B811" t="s">
        <v>15926</v>
      </c>
      <c r="C811" t="s">
        <v>15927</v>
      </c>
      <c r="D811" t="s">
        <v>15928</v>
      </c>
      <c r="E811" t="s">
        <v>2072</v>
      </c>
      <c r="F811" s="5">
        <f>_xlfn.TEXTBEFORE(E811, " ") * 1000000</f>
        <v>6400000</v>
      </c>
      <c r="G811">
        <v>528.05899999999997</v>
      </c>
      <c r="H811" t="s">
        <v>174</v>
      </c>
      <c r="I811">
        <v>7</v>
      </c>
      <c r="J811">
        <f>IF(I811="",0,I811)</f>
        <v>7</v>
      </c>
      <c r="K811">
        <v>2</v>
      </c>
      <c r="L811">
        <f>I811-K811</f>
        <v>5</v>
      </c>
      <c r="M811" t="str">
        <f>IF(I811&lt;100,"small",IF(I811&lt;500,"medium","large"))</f>
        <v>small</v>
      </c>
      <c r="N811">
        <f>IF(M811="small",1,0)</f>
        <v>1</v>
      </c>
      <c r="O811">
        <f>IF(N811="medium",1,0)</f>
        <v>0</v>
      </c>
      <c r="P811">
        <f>IF(O811="large",1,0)</f>
        <v>0</v>
      </c>
      <c r="Q811">
        <v>2014</v>
      </c>
      <c r="R811">
        <v>1</v>
      </c>
      <c r="S811" t="str">
        <f>IF(R811=1, "First-time", IF(R811&lt;=3, "Rising Star", IF(R811&lt;10, "Established", "Elites")))</f>
        <v>First-time</v>
      </c>
      <c r="T811">
        <f>IF(S811 = "First-time",1,0)</f>
        <v>1</v>
      </c>
      <c r="U811">
        <f>IF(S811 = "Rising Star",1,0)</f>
        <v>0</v>
      </c>
      <c r="V811">
        <f>IF(S811 = "Established",1,0)</f>
        <v>0</v>
      </c>
      <c r="W811">
        <f>IF(S811 = "Elites",1,0)</f>
        <v>0</v>
      </c>
      <c r="X811" t="s">
        <v>130</v>
      </c>
      <c r="Y811" t="str">
        <f>IF(X811="","-",TRIM(LEFT(X811,FIND(",",X811&amp;",")-1)))</f>
        <v>Dallas</v>
      </c>
      <c r="Z811" t="s">
        <v>15929</v>
      </c>
      <c r="AA811" t="s">
        <v>45</v>
      </c>
    </row>
    <row r="812" spans="1:27" ht="14.4" x14ac:dyDescent="0.3">
      <c r="A812">
        <v>810</v>
      </c>
      <c r="B812" t="s">
        <v>15104</v>
      </c>
      <c r="C812" t="s">
        <v>15105</v>
      </c>
      <c r="D812" t="s">
        <v>15106</v>
      </c>
      <c r="E812" t="s">
        <v>1137</v>
      </c>
      <c r="F812" s="5">
        <f>_xlfn.TEXTBEFORE(E812, " ") * 1000000</f>
        <v>23600000</v>
      </c>
      <c r="G812">
        <v>527.40809999999999</v>
      </c>
      <c r="H812" t="s">
        <v>160</v>
      </c>
      <c r="I812">
        <v>28</v>
      </c>
      <c r="J812">
        <f>IF(I812="",0,I812)</f>
        <v>28</v>
      </c>
      <c r="K812">
        <v>10</v>
      </c>
      <c r="L812">
        <f>I812-K812</f>
        <v>18</v>
      </c>
      <c r="M812" t="str">
        <f>IF(I812&lt;100,"small",IF(I812&lt;500,"medium","large"))</f>
        <v>small</v>
      </c>
      <c r="N812">
        <f>IF(M812="small",1,0)</f>
        <v>1</v>
      </c>
      <c r="O812">
        <f>IF(N812="medium",1,0)</f>
        <v>0</v>
      </c>
      <c r="P812">
        <f>IF(O812="large",1,0)</f>
        <v>0</v>
      </c>
      <c r="Q812">
        <v>2013</v>
      </c>
      <c r="R812">
        <v>3</v>
      </c>
      <c r="S812" t="str">
        <f>IF(R812=1, "First-time", IF(R812&lt;=3, "Rising Star", IF(R812&lt;10, "Established", "Elites")))</f>
        <v>Rising Star</v>
      </c>
      <c r="T812">
        <f>IF(S812 = "First-time",1,0)</f>
        <v>0</v>
      </c>
      <c r="U812">
        <f>IF(S812 = "Rising Star",1,0)</f>
        <v>1</v>
      </c>
      <c r="V812">
        <f>IF(S812 = "Established",1,0)</f>
        <v>0</v>
      </c>
      <c r="W812">
        <f>IF(S812 = "Elites",1,0)</f>
        <v>0</v>
      </c>
      <c r="X812" t="s">
        <v>636</v>
      </c>
      <c r="Y812" t="str">
        <f>IF(X812="","-",TRIM(LEFT(X812,FIND(",",X812&amp;",")-1)))</f>
        <v>Indianapolis</v>
      </c>
      <c r="Z812" t="s">
        <v>1196</v>
      </c>
      <c r="AA812" t="s">
        <v>16</v>
      </c>
    </row>
    <row r="813" spans="1:27" ht="14.4" x14ac:dyDescent="0.3">
      <c r="A813">
        <v>811</v>
      </c>
      <c r="B813" t="s">
        <v>16358</v>
      </c>
      <c r="C813" t="s">
        <v>16359</v>
      </c>
      <c r="D813" t="s">
        <v>16360</v>
      </c>
      <c r="E813" t="s">
        <v>2766</v>
      </c>
      <c r="F813" s="5">
        <f>_xlfn.TEXTBEFORE(E813, " ") * 1000000</f>
        <v>2700000</v>
      </c>
      <c r="G813">
        <v>527.20259999999996</v>
      </c>
      <c r="H813" t="s">
        <v>160</v>
      </c>
      <c r="I813">
        <v>3</v>
      </c>
      <c r="J813">
        <f>IF(I813="",0,I813)</f>
        <v>3</v>
      </c>
      <c r="K813">
        <v>2</v>
      </c>
      <c r="L813">
        <f>I813-K813</f>
        <v>1</v>
      </c>
      <c r="M813" t="str">
        <f>IF(I813&lt;100,"small",IF(I813&lt;500,"medium","large"))</f>
        <v>small</v>
      </c>
      <c r="N813">
        <f>IF(M813="small",1,0)</f>
        <v>1</v>
      </c>
      <c r="O813">
        <f>IF(N813="medium",1,0)</f>
        <v>0</v>
      </c>
      <c r="P813">
        <f>IF(O813="large",1,0)</f>
        <v>0</v>
      </c>
      <c r="Q813">
        <v>2014</v>
      </c>
      <c r="R813">
        <v>1</v>
      </c>
      <c r="S813" t="str">
        <f>IF(R813=1, "First-time", IF(R813&lt;=3, "Rising Star", IF(R813&lt;10, "Established", "Elites")))</f>
        <v>First-time</v>
      </c>
      <c r="T813">
        <f>IF(S813 = "First-time",1,0)</f>
        <v>1</v>
      </c>
      <c r="U813">
        <f>IF(S813 = "Rising Star",1,0)</f>
        <v>0</v>
      </c>
      <c r="V813">
        <f>IF(S813 = "Established",1,0)</f>
        <v>0</v>
      </c>
      <c r="W813">
        <f>IF(S813 = "Elites",1,0)</f>
        <v>0</v>
      </c>
      <c r="X813" t="s">
        <v>1454</v>
      </c>
      <c r="Y813" t="str">
        <f>IF(X813="","-",TRIM(LEFT(X813,FIND(",",X813&amp;",")-1)))</f>
        <v>St. Louis</v>
      </c>
      <c r="Z813" t="s">
        <v>16361</v>
      </c>
      <c r="AA813" t="s">
        <v>25</v>
      </c>
    </row>
    <row r="814" spans="1:27" ht="14.4" x14ac:dyDescent="0.3">
      <c r="A814">
        <v>812</v>
      </c>
      <c r="B814" t="s">
        <v>15824</v>
      </c>
      <c r="C814" t="s">
        <v>15825</v>
      </c>
      <c r="D814" t="s">
        <v>15826</v>
      </c>
      <c r="E814" t="s">
        <v>15827</v>
      </c>
      <c r="F814" s="5">
        <f>_xlfn.TEXTBEFORE(E814, " ") * 1000000</f>
        <v>146800000</v>
      </c>
      <c r="G814">
        <v>526.76779999999997</v>
      </c>
      <c r="H814" t="s">
        <v>433</v>
      </c>
      <c r="I814">
        <v>30</v>
      </c>
      <c r="J814">
        <f>IF(I814="",0,I814)</f>
        <v>30</v>
      </c>
      <c r="K814">
        <v>7</v>
      </c>
      <c r="L814">
        <f>I814-K814</f>
        <v>23</v>
      </c>
      <c r="M814" t="str">
        <f>IF(I814&lt;100,"small",IF(I814&lt;500,"medium","large"))</f>
        <v>small</v>
      </c>
      <c r="N814">
        <f>IF(M814="small",1,0)</f>
        <v>1</v>
      </c>
      <c r="O814">
        <f>IF(N814="medium",1,0)</f>
        <v>0</v>
      </c>
      <c r="P814">
        <f>IF(O814="large",1,0)</f>
        <v>0</v>
      </c>
      <c r="Q814">
        <v>2014</v>
      </c>
      <c r="R814">
        <v>1</v>
      </c>
      <c r="S814" t="str">
        <f>IF(R814=1, "First-time", IF(R814&lt;=3, "Rising Star", IF(R814&lt;10, "Established", "Elites")))</f>
        <v>First-time</v>
      </c>
      <c r="T814">
        <f>IF(S814 = "First-time",1,0)</f>
        <v>1</v>
      </c>
      <c r="U814">
        <f>IF(S814 = "Rising Star",1,0)</f>
        <v>0</v>
      </c>
      <c r="V814">
        <f>IF(S814 = "Established",1,0)</f>
        <v>0</v>
      </c>
      <c r="W814">
        <f>IF(S814 = "Elites",1,0)</f>
        <v>0</v>
      </c>
      <c r="X814" t="s">
        <v>3805</v>
      </c>
      <c r="Y814" t="str">
        <f>IF(X814="","-",TRIM(LEFT(X814,FIND(",",X814&amp;",")-1)))</f>
        <v>Provo-Orem</v>
      </c>
      <c r="Z814" t="s">
        <v>6069</v>
      </c>
      <c r="AA814" t="s">
        <v>46</v>
      </c>
    </row>
    <row r="815" spans="1:27" ht="14.4" x14ac:dyDescent="0.3">
      <c r="A815">
        <v>813</v>
      </c>
      <c r="B815" t="s">
        <v>4143</v>
      </c>
      <c r="C815" t="s">
        <v>4144</v>
      </c>
      <c r="D815" t="s">
        <v>4145</v>
      </c>
      <c r="E815" t="s">
        <v>992</v>
      </c>
      <c r="F815" s="5">
        <f>_xlfn.TEXTBEFORE(E815, " ") * 1000000</f>
        <v>7200000</v>
      </c>
      <c r="G815">
        <v>525.95240000000001</v>
      </c>
      <c r="H815" t="s">
        <v>433</v>
      </c>
      <c r="I815">
        <v>56</v>
      </c>
      <c r="J815">
        <f>IF(I815="",0,I815)</f>
        <v>56</v>
      </c>
      <c r="K815">
        <v>12</v>
      </c>
      <c r="L815">
        <f>I815-K815</f>
        <v>44</v>
      </c>
      <c r="M815" t="str">
        <f>IF(I815&lt;100,"small",IF(I815&lt;500,"medium","large"))</f>
        <v>small</v>
      </c>
      <c r="N815">
        <f>IF(M815="small",1,0)</f>
        <v>1</v>
      </c>
      <c r="O815">
        <f>IF(N815="medium",1,0)</f>
        <v>0</v>
      </c>
      <c r="P815">
        <f>IF(O815="large",1,0)</f>
        <v>0</v>
      </c>
      <c r="Q815">
        <v>2001</v>
      </c>
      <c r="R815">
        <v>2</v>
      </c>
      <c r="S815" t="str">
        <f>IF(R815=1, "First-time", IF(R815&lt;=3, "Rising Star", IF(R815&lt;10, "Established", "Elites")))</f>
        <v>Rising Star</v>
      </c>
      <c r="T815">
        <f>IF(S815 = "First-time",1,0)</f>
        <v>0</v>
      </c>
      <c r="U815">
        <f>IF(S815 = "Rising Star",1,0)</f>
        <v>1</v>
      </c>
      <c r="V815">
        <f>IF(S815 = "Established",1,0)</f>
        <v>0</v>
      </c>
      <c r="W815">
        <f>IF(S815 = "Elites",1,0)</f>
        <v>0</v>
      </c>
      <c r="X815" t="s">
        <v>342</v>
      </c>
      <c r="Y815" t="str">
        <f>IF(X815="","-",TRIM(LEFT(X815,FIND(",",X815&amp;",")-1)))</f>
        <v>San Diego</v>
      </c>
      <c r="Z815" t="s">
        <v>342</v>
      </c>
      <c r="AA815" t="s">
        <v>5</v>
      </c>
    </row>
    <row r="816" spans="1:27" ht="14.4" x14ac:dyDescent="0.3">
      <c r="A816">
        <v>814</v>
      </c>
      <c r="B816" t="s">
        <v>11761</v>
      </c>
      <c r="C816" t="s">
        <v>11762</v>
      </c>
      <c r="D816" t="s">
        <v>11763</v>
      </c>
      <c r="E816" t="s">
        <v>5533</v>
      </c>
      <c r="F816" s="5">
        <f>_xlfn.TEXTBEFORE(E816, " ") * 1000000</f>
        <v>84700000</v>
      </c>
      <c r="G816">
        <v>525.69230000000005</v>
      </c>
      <c r="H816" t="s">
        <v>85</v>
      </c>
      <c r="I816">
        <v>14</v>
      </c>
      <c r="J816">
        <f>IF(I816="",0,I816)</f>
        <v>14</v>
      </c>
      <c r="K816">
        <v>5</v>
      </c>
      <c r="L816">
        <f>I816-K816</f>
        <v>9</v>
      </c>
      <c r="M816" t="str">
        <f>IF(I816&lt;100,"small",IF(I816&lt;500,"medium","large"))</f>
        <v>small</v>
      </c>
      <c r="N816">
        <f>IF(M816="small",1,0)</f>
        <v>1</v>
      </c>
      <c r="O816">
        <f>IF(N816="medium",1,0)</f>
        <v>0</v>
      </c>
      <c r="P816">
        <f>IF(O816="large",1,0)</f>
        <v>0</v>
      </c>
      <c r="Q816">
        <v>2011</v>
      </c>
      <c r="R816">
        <v>1</v>
      </c>
      <c r="S816" t="str">
        <f>IF(R816=1, "First-time", IF(R816&lt;=3, "Rising Star", IF(R816&lt;10, "Established", "Elites")))</f>
        <v>First-time</v>
      </c>
      <c r="T816">
        <f>IF(S816 = "First-time",1,0)</f>
        <v>1</v>
      </c>
      <c r="U816">
        <f>IF(S816 = "Rising Star",1,0)</f>
        <v>0</v>
      </c>
      <c r="V816">
        <f>IF(S816 = "Established",1,0)</f>
        <v>0</v>
      </c>
      <c r="W816">
        <f>IF(S816 = "Elites",1,0)</f>
        <v>0</v>
      </c>
      <c r="X816" t="s">
        <v>130</v>
      </c>
      <c r="Y816" t="str">
        <f>IF(X816="","-",TRIM(LEFT(X816,FIND(",",X816&amp;",")-1)))</f>
        <v>Dallas</v>
      </c>
      <c r="Z816" t="s">
        <v>130</v>
      </c>
      <c r="AA816" t="s">
        <v>45</v>
      </c>
    </row>
    <row r="817" spans="1:27" ht="14.4" x14ac:dyDescent="0.3">
      <c r="A817">
        <v>815</v>
      </c>
      <c r="B817" t="s">
        <v>9371</v>
      </c>
      <c r="C817" t="s">
        <v>9372</v>
      </c>
      <c r="D817" t="s">
        <v>9373</v>
      </c>
      <c r="E817" t="s">
        <v>1971</v>
      </c>
      <c r="F817" s="5">
        <f>_xlfn.TEXTBEFORE(E817, " ") * 1000000</f>
        <v>7000000</v>
      </c>
      <c r="G817">
        <v>525.59910000000002</v>
      </c>
      <c r="H817" t="s">
        <v>445</v>
      </c>
      <c r="I817">
        <v>200</v>
      </c>
      <c r="J817">
        <f>IF(I817="",0,I817)</f>
        <v>200</v>
      </c>
      <c r="K817">
        <v>21</v>
      </c>
      <c r="L817">
        <f>I817-K817</f>
        <v>179</v>
      </c>
      <c r="M817" t="str">
        <f>IF(I817&lt;100,"small",IF(I817&lt;500,"medium","large"))</f>
        <v>medium</v>
      </c>
      <c r="N817">
        <f>IF(M817="small",1,0)</f>
        <v>0</v>
      </c>
      <c r="O817">
        <f>IF(N817="medium",1,0)</f>
        <v>0</v>
      </c>
      <c r="P817">
        <f>IF(O817="large",1,0)</f>
        <v>0</v>
      </c>
      <c r="Q817">
        <v>2009</v>
      </c>
      <c r="R817">
        <v>2</v>
      </c>
      <c r="S817" t="str">
        <f>IF(R817=1, "First-time", IF(R817&lt;=3, "Rising Star", IF(R817&lt;10, "Established", "Elites")))</f>
        <v>Rising Star</v>
      </c>
      <c r="T817">
        <f>IF(S817 = "First-time",1,0)</f>
        <v>0</v>
      </c>
      <c r="U817">
        <f>IF(S817 = "Rising Star",1,0)</f>
        <v>1</v>
      </c>
      <c r="V817">
        <f>IF(S817 = "Established",1,0)</f>
        <v>0</v>
      </c>
      <c r="W817">
        <f>IF(S817 = "Elites",1,0)</f>
        <v>0</v>
      </c>
      <c r="X817" t="s">
        <v>838</v>
      </c>
      <c r="Y817" t="str">
        <f>IF(X817="","-",TRIM(LEFT(X817,FIND(",",X817&amp;",")-1)))</f>
        <v>Austin</v>
      </c>
      <c r="Z817" t="s">
        <v>838</v>
      </c>
      <c r="AA817" t="s">
        <v>45</v>
      </c>
    </row>
    <row r="818" spans="1:27" ht="14.4" x14ac:dyDescent="0.3">
      <c r="A818">
        <v>816</v>
      </c>
      <c r="B818" t="s">
        <v>17697</v>
      </c>
      <c r="C818" t="s">
        <v>17698</v>
      </c>
      <c r="D818" t="s">
        <v>17699</v>
      </c>
      <c r="E818" t="s">
        <v>11735</v>
      </c>
      <c r="F818" s="5">
        <f>_xlfn.TEXTBEFORE(E818, " ") * 1000000</f>
        <v>75000000</v>
      </c>
      <c r="G818">
        <v>525.5163</v>
      </c>
      <c r="H818" t="s">
        <v>353</v>
      </c>
      <c r="I818">
        <v>60</v>
      </c>
      <c r="J818">
        <f>IF(I818="",0,I818)</f>
        <v>60</v>
      </c>
      <c r="K818">
        <v>10</v>
      </c>
      <c r="L818">
        <f>I818-K818</f>
        <v>50</v>
      </c>
      <c r="M818" t="str">
        <f>IF(I818&lt;100,"small",IF(I818&lt;500,"medium","large"))</f>
        <v>small</v>
      </c>
      <c r="N818">
        <f>IF(M818="small",1,0)</f>
        <v>1</v>
      </c>
      <c r="O818">
        <f>IF(N818="medium",1,0)</f>
        <v>0</v>
      </c>
      <c r="P818">
        <f>IF(O818="large",1,0)</f>
        <v>0</v>
      </c>
      <c r="Q818">
        <v>2015</v>
      </c>
      <c r="R818">
        <v>1</v>
      </c>
      <c r="S818" t="str">
        <f>IF(R818=1, "First-time", IF(R818&lt;=3, "Rising Star", IF(R818&lt;10, "Established", "Elites")))</f>
        <v>First-time</v>
      </c>
      <c r="T818">
        <f>IF(S818 = "First-time",1,0)</f>
        <v>1</v>
      </c>
      <c r="U818">
        <f>IF(S818 = "Rising Star",1,0)</f>
        <v>0</v>
      </c>
      <c r="V818">
        <f>IF(S818 = "Established",1,0)</f>
        <v>0</v>
      </c>
      <c r="W818">
        <f>IF(S818 = "Elites",1,0)</f>
        <v>0</v>
      </c>
      <c r="X818" t="s">
        <v>1396</v>
      </c>
      <c r="Y818" t="str">
        <f>IF(X818="","-",TRIM(LEFT(X818,FIND(",",X818&amp;",")-1)))</f>
        <v>San Francisco</v>
      </c>
      <c r="Z818" t="s">
        <v>1396</v>
      </c>
      <c r="AA818" t="s">
        <v>5</v>
      </c>
    </row>
    <row r="819" spans="1:27" ht="14.4" x14ac:dyDescent="0.3">
      <c r="A819">
        <v>817</v>
      </c>
      <c r="B819" t="s">
        <v>10191</v>
      </c>
      <c r="C819" t="s">
        <v>10192</v>
      </c>
      <c r="D819" t="s">
        <v>10193</v>
      </c>
      <c r="E819" t="s">
        <v>843</v>
      </c>
      <c r="F819" s="5">
        <f>_xlfn.TEXTBEFORE(E819, " ") * 1000000</f>
        <v>18100000</v>
      </c>
      <c r="G819">
        <v>523.53710000000001</v>
      </c>
      <c r="H819" t="s">
        <v>111</v>
      </c>
      <c r="I819">
        <v>124</v>
      </c>
      <c r="J819">
        <f>IF(I819="",0,I819)</f>
        <v>124</v>
      </c>
      <c r="K819">
        <v>15</v>
      </c>
      <c r="L819">
        <f>I819-K819</f>
        <v>109</v>
      </c>
      <c r="M819" t="str">
        <f>IF(I819&lt;100,"small",IF(I819&lt;500,"medium","large"))</f>
        <v>medium</v>
      </c>
      <c r="N819">
        <f>IF(M819="small",1,0)</f>
        <v>0</v>
      </c>
      <c r="O819">
        <f>IF(N819="medium",1,0)</f>
        <v>0</v>
      </c>
      <c r="P819">
        <f>IF(O819="large",1,0)</f>
        <v>0</v>
      </c>
      <c r="Q819">
        <v>2009</v>
      </c>
      <c r="R819">
        <v>1</v>
      </c>
      <c r="S819" t="str">
        <f>IF(R819=1, "First-time", IF(R819&lt;=3, "Rising Star", IF(R819&lt;10, "Established", "Elites")))</f>
        <v>First-time</v>
      </c>
      <c r="T819">
        <f>IF(S819 = "First-time",1,0)</f>
        <v>1</v>
      </c>
      <c r="U819">
        <f>IF(S819 = "Rising Star",1,0)</f>
        <v>0</v>
      </c>
      <c r="V819">
        <f>IF(S819 = "Established",1,0)</f>
        <v>0</v>
      </c>
      <c r="W819">
        <f>IF(S819 = "Elites",1,0)</f>
        <v>0</v>
      </c>
      <c r="X819" t="s">
        <v>191</v>
      </c>
      <c r="Y819" t="str">
        <f>IF(X819="","-",TRIM(LEFT(X819,FIND(",",X819&amp;",")-1)))</f>
        <v>Philadelphia</v>
      </c>
      <c r="Z819" t="s">
        <v>1383</v>
      </c>
      <c r="AA819" t="s">
        <v>9</v>
      </c>
    </row>
    <row r="820" spans="1:27" ht="14.4" x14ac:dyDescent="0.3">
      <c r="A820">
        <v>818</v>
      </c>
      <c r="B820" t="s">
        <v>13749</v>
      </c>
      <c r="C820" t="s">
        <v>13750</v>
      </c>
      <c r="D820" t="s">
        <v>13751</v>
      </c>
      <c r="E820" t="s">
        <v>4800</v>
      </c>
      <c r="F820" s="5">
        <f>_xlfn.TEXTBEFORE(E820, " ") * 1000000</f>
        <v>3100000</v>
      </c>
      <c r="G820">
        <v>522.5213</v>
      </c>
      <c r="H820" t="s">
        <v>331</v>
      </c>
      <c r="I820">
        <v>36</v>
      </c>
      <c r="J820">
        <f>IF(I820="",0,I820)</f>
        <v>36</v>
      </c>
      <c r="K820">
        <v>12</v>
      </c>
      <c r="L820">
        <f>I820-K820</f>
        <v>24</v>
      </c>
      <c r="M820" t="str">
        <f>IF(I820&lt;100,"small",IF(I820&lt;500,"medium","large"))</f>
        <v>small</v>
      </c>
      <c r="N820">
        <f>IF(M820="small",1,0)</f>
        <v>1</v>
      </c>
      <c r="O820">
        <f>IF(N820="medium",1,0)</f>
        <v>0</v>
      </c>
      <c r="P820">
        <f>IF(O820="large",1,0)</f>
        <v>0</v>
      </c>
      <c r="Q820">
        <v>2012</v>
      </c>
      <c r="R820">
        <v>2</v>
      </c>
      <c r="S820" t="str">
        <f>IF(R820=1, "First-time", IF(R820&lt;=3, "Rising Star", IF(R820&lt;10, "Established", "Elites")))</f>
        <v>Rising Star</v>
      </c>
      <c r="T820">
        <f>IF(S820 = "First-time",1,0)</f>
        <v>0</v>
      </c>
      <c r="U820">
        <f>IF(S820 = "Rising Star",1,0)</f>
        <v>1</v>
      </c>
      <c r="V820">
        <f>IF(S820 = "Established",1,0)</f>
        <v>0</v>
      </c>
      <c r="W820">
        <f>IF(S820 = "Elites",1,0)</f>
        <v>0</v>
      </c>
      <c r="X820" t="s">
        <v>99</v>
      </c>
      <c r="Y820" t="str">
        <f>IF(X820="","-",TRIM(LEFT(X820,FIND(",",X820&amp;",")-1)))</f>
        <v>-</v>
      </c>
      <c r="Z820" t="s">
        <v>13752</v>
      </c>
      <c r="AA820" t="s">
        <v>14</v>
      </c>
    </row>
    <row r="821" spans="1:27" ht="14.4" x14ac:dyDescent="0.3">
      <c r="A821">
        <v>819</v>
      </c>
      <c r="B821" t="s">
        <v>11095</v>
      </c>
      <c r="C821" t="s">
        <v>11096</v>
      </c>
      <c r="D821" t="s">
        <v>11097</v>
      </c>
      <c r="E821" t="s">
        <v>732</v>
      </c>
      <c r="F821" s="5">
        <f>_xlfn.TEXTBEFORE(E821, " ") * 1000000</f>
        <v>9200000</v>
      </c>
      <c r="G821">
        <v>521.81870000000004</v>
      </c>
      <c r="H821" t="s">
        <v>353</v>
      </c>
      <c r="I821">
        <v>89</v>
      </c>
      <c r="J821">
        <f>IF(I821="",0,I821)</f>
        <v>89</v>
      </c>
      <c r="K821">
        <v>17</v>
      </c>
      <c r="L821">
        <f>I821-K821</f>
        <v>72</v>
      </c>
      <c r="M821" t="str">
        <f>IF(I821&lt;100,"small",IF(I821&lt;500,"medium","large"))</f>
        <v>small</v>
      </c>
      <c r="N821">
        <f>IF(M821="small",1,0)</f>
        <v>1</v>
      </c>
      <c r="O821">
        <f>IF(N821="medium",1,0)</f>
        <v>0</v>
      </c>
      <c r="P821">
        <f>IF(O821="large",1,0)</f>
        <v>0</v>
      </c>
      <c r="Q821">
        <v>2010</v>
      </c>
      <c r="R821">
        <v>2</v>
      </c>
      <c r="S821" t="str">
        <f>IF(R821=1, "First-time", IF(R821&lt;=3, "Rising Star", IF(R821&lt;10, "Established", "Elites")))</f>
        <v>Rising Star</v>
      </c>
      <c r="T821">
        <f>IF(S821 = "First-time",1,0)</f>
        <v>0</v>
      </c>
      <c r="U821">
        <f>IF(S821 = "Rising Star",1,0)</f>
        <v>1</v>
      </c>
      <c r="V821">
        <f>IF(S821 = "Established",1,0)</f>
        <v>0</v>
      </c>
      <c r="W821">
        <f>IF(S821 = "Elites",1,0)</f>
        <v>0</v>
      </c>
      <c r="X821" t="s">
        <v>185</v>
      </c>
      <c r="Y821" t="str">
        <f>IF(X821="","-",TRIM(LEFT(X821,FIND(",",X821&amp;",")-1)))</f>
        <v>Boston</v>
      </c>
      <c r="Z821" t="s">
        <v>11098</v>
      </c>
      <c r="AA821" t="s">
        <v>20</v>
      </c>
    </row>
    <row r="822" spans="1:27" ht="14.4" x14ac:dyDescent="0.3">
      <c r="A822">
        <v>820</v>
      </c>
      <c r="B822" t="s">
        <v>15516</v>
      </c>
      <c r="C822" t="s">
        <v>15517</v>
      </c>
      <c r="D822" t="s">
        <v>15518</v>
      </c>
      <c r="E822" t="s">
        <v>1267</v>
      </c>
      <c r="F822" s="5">
        <f>_xlfn.TEXTBEFORE(E822, " ") * 1000000</f>
        <v>2400000</v>
      </c>
      <c r="G822">
        <v>521.67849999999999</v>
      </c>
      <c r="H822" t="s">
        <v>174</v>
      </c>
      <c r="I822">
        <v>24</v>
      </c>
      <c r="J822">
        <f>IF(I822="",0,I822)</f>
        <v>24</v>
      </c>
      <c r="K822">
        <v>3</v>
      </c>
      <c r="L822">
        <f>I822-K822</f>
        <v>21</v>
      </c>
      <c r="M822" t="str">
        <f>IF(I822&lt;100,"small",IF(I822&lt;500,"medium","large"))</f>
        <v>small</v>
      </c>
      <c r="N822">
        <f>IF(M822="small",1,0)</f>
        <v>1</v>
      </c>
      <c r="O822">
        <f>IF(N822="medium",1,0)</f>
        <v>0</v>
      </c>
      <c r="P822">
        <f>IF(O822="large",1,0)</f>
        <v>0</v>
      </c>
      <c r="Q822">
        <v>2013</v>
      </c>
      <c r="R822">
        <v>1</v>
      </c>
      <c r="S822" t="str">
        <f>IF(R822=1, "First-time", IF(R822&lt;=3, "Rising Star", IF(R822&lt;10, "Established", "Elites")))</f>
        <v>First-time</v>
      </c>
      <c r="T822">
        <f>IF(S822 = "First-time",1,0)</f>
        <v>1</v>
      </c>
      <c r="U822">
        <f>IF(S822 = "Rising Star",1,0)</f>
        <v>0</v>
      </c>
      <c r="V822">
        <f>IF(S822 = "Established",1,0)</f>
        <v>0</v>
      </c>
      <c r="W822">
        <f>IF(S822 = "Elites",1,0)</f>
        <v>0</v>
      </c>
      <c r="X822" t="s">
        <v>325</v>
      </c>
      <c r="Y822" t="str">
        <f>IF(X822="","-",TRIM(LEFT(X822,FIND(",",X822&amp;",")-1)))</f>
        <v>Los Angeles</v>
      </c>
      <c r="Z822" t="s">
        <v>325</v>
      </c>
      <c r="AA822" t="s">
        <v>5</v>
      </c>
    </row>
    <row r="823" spans="1:27" ht="14.4" x14ac:dyDescent="0.3">
      <c r="A823">
        <v>821</v>
      </c>
      <c r="B823" t="s">
        <v>16181</v>
      </c>
      <c r="C823" t="s">
        <v>16182</v>
      </c>
      <c r="D823" t="s">
        <v>16183</v>
      </c>
      <c r="E823" t="s">
        <v>2766</v>
      </c>
      <c r="F823" s="5">
        <f>_xlfn.TEXTBEFORE(E823, " ") * 1000000</f>
        <v>2700000</v>
      </c>
      <c r="G823">
        <v>521.58479999999997</v>
      </c>
      <c r="H823" t="s">
        <v>803</v>
      </c>
      <c r="I823">
        <v>10</v>
      </c>
      <c r="J823">
        <f>IF(I823="",0,I823)</f>
        <v>10</v>
      </c>
      <c r="K823">
        <v>1</v>
      </c>
      <c r="L823">
        <f>I823-K823</f>
        <v>9</v>
      </c>
      <c r="M823" t="str">
        <f>IF(I823&lt;100,"small",IF(I823&lt;500,"medium","large"))</f>
        <v>small</v>
      </c>
      <c r="N823">
        <f>IF(M823="small",1,0)</f>
        <v>1</v>
      </c>
      <c r="O823">
        <f>IF(N823="medium",1,0)</f>
        <v>0</v>
      </c>
      <c r="P823">
        <f>IF(O823="large",1,0)</f>
        <v>0</v>
      </c>
      <c r="Q823">
        <v>2014</v>
      </c>
      <c r="R823">
        <v>1</v>
      </c>
      <c r="S823" t="str">
        <f>IF(R823=1, "First-time", IF(R823&lt;=3, "Rising Star", IF(R823&lt;10, "Established", "Elites")))</f>
        <v>First-time</v>
      </c>
      <c r="T823">
        <f>IF(S823 = "First-time",1,0)</f>
        <v>1</v>
      </c>
      <c r="U823">
        <f>IF(S823 = "Rising Star",1,0)</f>
        <v>0</v>
      </c>
      <c r="V823">
        <f>IF(S823 = "Established",1,0)</f>
        <v>0</v>
      </c>
      <c r="W823">
        <f>IF(S823 = "Elites",1,0)</f>
        <v>0</v>
      </c>
      <c r="X823" t="s">
        <v>86</v>
      </c>
      <c r="Y823" t="str">
        <f>IF(X823="","-",TRIM(LEFT(X823,FIND(",",X823&amp;",")-1)))</f>
        <v>New York City</v>
      </c>
      <c r="Z823" t="s">
        <v>543</v>
      </c>
      <c r="AA823" t="s">
        <v>35</v>
      </c>
    </row>
    <row r="824" spans="1:27" ht="14.4" x14ac:dyDescent="0.3">
      <c r="A824">
        <v>822</v>
      </c>
      <c r="B824" t="s">
        <v>16310</v>
      </c>
      <c r="C824" t="s">
        <v>16311</v>
      </c>
      <c r="D824" t="s">
        <v>16312</v>
      </c>
      <c r="E824" t="s">
        <v>3689</v>
      </c>
      <c r="F824" s="5">
        <f>_xlfn.TEXTBEFORE(E824, " ") * 1000000</f>
        <v>8199999.9999999991</v>
      </c>
      <c r="G824">
        <v>519.39710000000002</v>
      </c>
      <c r="H824" t="s">
        <v>118</v>
      </c>
      <c r="I824">
        <v>43</v>
      </c>
      <c r="J824">
        <f>IF(I824="",0,I824)</f>
        <v>43</v>
      </c>
      <c r="K824">
        <v>6</v>
      </c>
      <c r="L824">
        <f>I824-K824</f>
        <v>37</v>
      </c>
      <c r="M824" t="str">
        <f>IF(I824&lt;100,"small",IF(I824&lt;500,"medium","large"))</f>
        <v>small</v>
      </c>
      <c r="N824">
        <f>IF(M824="small",1,0)</f>
        <v>1</v>
      </c>
      <c r="O824">
        <f>IF(N824="medium",1,0)</f>
        <v>0</v>
      </c>
      <c r="P824">
        <f>IF(O824="large",1,0)</f>
        <v>0</v>
      </c>
      <c r="Q824">
        <v>2014</v>
      </c>
      <c r="R824">
        <v>1</v>
      </c>
      <c r="S824" t="str">
        <f>IF(R824=1, "First-time", IF(R824&lt;=3, "Rising Star", IF(R824&lt;10, "Established", "Elites")))</f>
        <v>First-time</v>
      </c>
      <c r="T824">
        <f>IF(S824 = "First-time",1,0)</f>
        <v>1</v>
      </c>
      <c r="U824">
        <f>IF(S824 = "Rising Star",1,0)</f>
        <v>0</v>
      </c>
      <c r="V824">
        <f>IF(S824 = "Established",1,0)</f>
        <v>0</v>
      </c>
      <c r="W824">
        <f>IF(S824 = "Elites",1,0)</f>
        <v>0</v>
      </c>
      <c r="X824" t="s">
        <v>99</v>
      </c>
      <c r="Y824" t="str">
        <f>IF(X824="","-",TRIM(LEFT(X824,FIND(",",X824&amp;",")-1)))</f>
        <v>-</v>
      </c>
      <c r="Z824" t="s">
        <v>2025</v>
      </c>
      <c r="AA824" t="s">
        <v>28</v>
      </c>
    </row>
    <row r="825" spans="1:27" ht="14.4" x14ac:dyDescent="0.3">
      <c r="A825">
        <v>823</v>
      </c>
      <c r="B825" t="s">
        <v>7019</v>
      </c>
      <c r="C825" t="s">
        <v>7020</v>
      </c>
      <c r="D825" t="s">
        <v>7021</v>
      </c>
      <c r="E825" t="s">
        <v>2284</v>
      </c>
      <c r="F825" s="5">
        <f>_xlfn.TEXTBEFORE(E825, " ") * 1000000</f>
        <v>19500000</v>
      </c>
      <c r="G825">
        <v>518.39260000000002</v>
      </c>
      <c r="H825" t="s">
        <v>85</v>
      </c>
      <c r="I825">
        <v>103</v>
      </c>
      <c r="J825">
        <f>IF(I825="",0,I825)</f>
        <v>103</v>
      </c>
      <c r="K825">
        <v>25</v>
      </c>
      <c r="L825">
        <f>I825-K825</f>
        <v>78</v>
      </c>
      <c r="M825" t="str">
        <f>IF(I825&lt;100,"small",IF(I825&lt;500,"medium","large"))</f>
        <v>medium</v>
      </c>
      <c r="N825">
        <f>IF(M825="small",1,0)</f>
        <v>0</v>
      </c>
      <c r="O825">
        <f>IF(N825="medium",1,0)</f>
        <v>0</v>
      </c>
      <c r="P825">
        <f>IF(O825="large",1,0)</f>
        <v>0</v>
      </c>
      <c r="Q825">
        <v>2006</v>
      </c>
      <c r="R825">
        <v>1</v>
      </c>
      <c r="S825" t="str">
        <f>IF(R825=1, "First-time", IF(R825&lt;=3, "Rising Star", IF(R825&lt;10, "Established", "Elites")))</f>
        <v>First-time</v>
      </c>
      <c r="T825">
        <f>IF(S825 = "First-time",1,0)</f>
        <v>1</v>
      </c>
      <c r="U825">
        <f>IF(S825 = "Rising Star",1,0)</f>
        <v>0</v>
      </c>
      <c r="V825">
        <f>IF(S825 = "Established",1,0)</f>
        <v>0</v>
      </c>
      <c r="W825">
        <f>IF(S825 = "Elites",1,0)</f>
        <v>0</v>
      </c>
      <c r="X825" t="s">
        <v>272</v>
      </c>
      <c r="Y825" t="str">
        <f>IF(X825="","-",TRIM(LEFT(X825,FIND(",",X825&amp;",")-1)))</f>
        <v>Phoenix</v>
      </c>
      <c r="Z825" t="s">
        <v>1196</v>
      </c>
      <c r="AA825" t="s">
        <v>16</v>
      </c>
    </row>
    <row r="826" spans="1:27" ht="14.4" x14ac:dyDescent="0.3">
      <c r="A826">
        <v>824</v>
      </c>
      <c r="B826" t="s">
        <v>16536</v>
      </c>
      <c r="C826" t="s">
        <v>16537</v>
      </c>
      <c r="D826" t="s">
        <v>16538</v>
      </c>
      <c r="E826" t="s">
        <v>1103</v>
      </c>
      <c r="F826" s="5">
        <f>_xlfn.TEXTBEFORE(E826, " ") * 1000000</f>
        <v>4500000</v>
      </c>
      <c r="G826">
        <v>518.02850000000001</v>
      </c>
      <c r="H826" t="s">
        <v>331</v>
      </c>
      <c r="I826">
        <v>50</v>
      </c>
      <c r="J826">
        <f>IF(I826="",0,I826)</f>
        <v>50</v>
      </c>
      <c r="K826">
        <v>15</v>
      </c>
      <c r="L826">
        <f>I826-K826</f>
        <v>35</v>
      </c>
      <c r="M826" t="str">
        <f>IF(I826&lt;100,"small",IF(I826&lt;500,"medium","large"))</f>
        <v>small</v>
      </c>
      <c r="N826">
        <f>IF(M826="small",1,0)</f>
        <v>1</v>
      </c>
      <c r="O826">
        <f>IF(N826="medium",1,0)</f>
        <v>0</v>
      </c>
      <c r="P826">
        <f>IF(O826="large",1,0)</f>
        <v>0</v>
      </c>
      <c r="Q826">
        <v>2014</v>
      </c>
      <c r="R826">
        <v>1</v>
      </c>
      <c r="S826" t="str">
        <f>IF(R826=1, "First-time", IF(R826&lt;=3, "Rising Star", IF(R826&lt;10, "Established", "Elites")))</f>
        <v>First-time</v>
      </c>
      <c r="T826">
        <f>IF(S826 = "First-time",1,0)</f>
        <v>1</v>
      </c>
      <c r="U826">
        <f>IF(S826 = "Rising Star",1,0)</f>
        <v>0</v>
      </c>
      <c r="V826">
        <f>IF(S826 = "Established",1,0)</f>
        <v>0</v>
      </c>
      <c r="W826">
        <f>IF(S826 = "Elites",1,0)</f>
        <v>0</v>
      </c>
      <c r="X826" t="s">
        <v>271</v>
      </c>
      <c r="Y826" t="str">
        <f>IF(X826="","-",TRIM(LEFT(X826,FIND(",",X826&amp;",")-1)))</f>
        <v>Chicago</v>
      </c>
      <c r="Z826" t="s">
        <v>16539</v>
      </c>
      <c r="AA826" t="s">
        <v>15</v>
      </c>
    </row>
    <row r="827" spans="1:27" ht="14.4" x14ac:dyDescent="0.3">
      <c r="A827">
        <v>825</v>
      </c>
      <c r="B827" t="s">
        <v>14721</v>
      </c>
      <c r="C827" t="s">
        <v>14722</v>
      </c>
      <c r="D827" t="s">
        <v>14723</v>
      </c>
      <c r="E827" t="s">
        <v>289</v>
      </c>
      <c r="F827" s="5">
        <f>_xlfn.TEXTBEFORE(E827, " ") * 1000000</f>
        <v>3700000</v>
      </c>
      <c r="G827">
        <v>517.30349999999999</v>
      </c>
      <c r="H827" t="s">
        <v>445</v>
      </c>
      <c r="I827">
        <v>150</v>
      </c>
      <c r="J827">
        <f>IF(I827="",0,I827)</f>
        <v>150</v>
      </c>
      <c r="K827">
        <v>30</v>
      </c>
      <c r="L827">
        <f>I827-K827</f>
        <v>120</v>
      </c>
      <c r="M827" t="str">
        <f>IF(I827&lt;100,"small",IF(I827&lt;500,"medium","large"))</f>
        <v>medium</v>
      </c>
      <c r="N827">
        <f>IF(M827="small",1,0)</f>
        <v>0</v>
      </c>
      <c r="O827">
        <f>IF(N827="medium",1,0)</f>
        <v>0</v>
      </c>
      <c r="P827">
        <f>IF(O827="large",1,0)</f>
        <v>0</v>
      </c>
      <c r="Q827">
        <v>2013</v>
      </c>
      <c r="R827">
        <v>2</v>
      </c>
      <c r="S827" t="str">
        <f>IF(R827=1, "First-time", IF(R827&lt;=3, "Rising Star", IF(R827&lt;10, "Established", "Elites")))</f>
        <v>Rising Star</v>
      </c>
      <c r="T827">
        <f>IF(S827 = "First-time",1,0)</f>
        <v>0</v>
      </c>
      <c r="U827">
        <f>IF(S827 = "Rising Star",1,0)</f>
        <v>1</v>
      </c>
      <c r="V827">
        <f>IF(S827 = "Established",1,0)</f>
        <v>0</v>
      </c>
      <c r="W827">
        <f>IF(S827 = "Elites",1,0)</f>
        <v>0</v>
      </c>
      <c r="X827" t="s">
        <v>86</v>
      </c>
      <c r="Y827" t="str">
        <f>IF(X827="","-",TRIM(LEFT(X827,FIND(",",X827&amp;",")-1)))</f>
        <v>New York City</v>
      </c>
      <c r="Z827" t="s">
        <v>543</v>
      </c>
      <c r="AA827" t="s">
        <v>35</v>
      </c>
    </row>
    <row r="828" spans="1:27" ht="14.4" x14ac:dyDescent="0.3">
      <c r="A828">
        <v>826</v>
      </c>
      <c r="B828" t="s">
        <v>17217</v>
      </c>
      <c r="C828" t="s">
        <v>17218</v>
      </c>
      <c r="D828" t="s">
        <v>17219</v>
      </c>
      <c r="E828" t="s">
        <v>1466</v>
      </c>
      <c r="F828" s="5">
        <f>_xlfn.TEXTBEFORE(E828, " ") * 1000000</f>
        <v>4000000</v>
      </c>
      <c r="G828">
        <v>516.48059999999998</v>
      </c>
      <c r="H828" t="s">
        <v>85</v>
      </c>
      <c r="I828">
        <v>50</v>
      </c>
      <c r="J828">
        <f>IF(I828="",0,I828)</f>
        <v>50</v>
      </c>
      <c r="K828">
        <v>13</v>
      </c>
      <c r="L828">
        <f>I828-K828</f>
        <v>37</v>
      </c>
      <c r="M828" t="str">
        <f>IF(I828&lt;100,"small",IF(I828&lt;500,"medium","large"))</f>
        <v>small</v>
      </c>
      <c r="N828">
        <f>IF(M828="small",1,0)</f>
        <v>1</v>
      </c>
      <c r="O828">
        <f>IF(N828="medium",1,0)</f>
        <v>0</v>
      </c>
      <c r="P828">
        <f>IF(O828="large",1,0)</f>
        <v>0</v>
      </c>
      <c r="Q828">
        <v>2015</v>
      </c>
      <c r="R828">
        <v>1</v>
      </c>
      <c r="S828" t="str">
        <f>IF(R828=1, "First-time", IF(R828&lt;=3, "Rising Star", IF(R828&lt;10, "Established", "Elites")))</f>
        <v>First-time</v>
      </c>
      <c r="T828">
        <f>IF(S828 = "First-time",1,0)</f>
        <v>1</v>
      </c>
      <c r="U828">
        <f>IF(S828 = "Rising Star",1,0)</f>
        <v>0</v>
      </c>
      <c r="V828">
        <f>IF(S828 = "Established",1,0)</f>
        <v>0</v>
      </c>
      <c r="W828">
        <f>IF(S828 = "Elites",1,0)</f>
        <v>0</v>
      </c>
      <c r="X828" t="s">
        <v>99</v>
      </c>
      <c r="Y828" t="str">
        <f>IF(X828="","-",TRIM(LEFT(X828,FIND(",",X828&amp;",")-1)))</f>
        <v>-</v>
      </c>
      <c r="Z828" t="s">
        <v>2498</v>
      </c>
      <c r="AA828" t="s">
        <v>49</v>
      </c>
    </row>
    <row r="829" spans="1:27" ht="14.4" x14ac:dyDescent="0.3">
      <c r="A829">
        <v>827</v>
      </c>
      <c r="B829" t="s">
        <v>11459</v>
      </c>
      <c r="C829" t="s">
        <v>11460</v>
      </c>
      <c r="D829" t="s">
        <v>11461</v>
      </c>
      <c r="E829" t="s">
        <v>4251</v>
      </c>
      <c r="F829" s="5">
        <f>_xlfn.TEXTBEFORE(E829, " ") * 1000000</f>
        <v>3400000</v>
      </c>
      <c r="G829">
        <v>515.57249999999999</v>
      </c>
      <c r="H829" t="s">
        <v>160</v>
      </c>
      <c r="I829">
        <v>10</v>
      </c>
      <c r="J829">
        <f>IF(I829="",0,I829)</f>
        <v>10</v>
      </c>
      <c r="K829">
        <v>5</v>
      </c>
      <c r="L829">
        <f>I829-K829</f>
        <v>5</v>
      </c>
      <c r="M829" t="str">
        <f>IF(I829&lt;100,"small",IF(I829&lt;500,"medium","large"))</f>
        <v>small</v>
      </c>
      <c r="N829">
        <f>IF(M829="small",1,0)</f>
        <v>1</v>
      </c>
      <c r="O829">
        <f>IF(N829="medium",1,0)</f>
        <v>0</v>
      </c>
      <c r="P829">
        <f>IF(O829="large",1,0)</f>
        <v>0</v>
      </c>
      <c r="Q829">
        <v>2010</v>
      </c>
      <c r="R829">
        <v>2</v>
      </c>
      <c r="S829" t="str">
        <f>IF(R829=1, "First-time", IF(R829&lt;=3, "Rising Star", IF(R829&lt;10, "Established", "Elites")))</f>
        <v>Rising Star</v>
      </c>
      <c r="T829">
        <f>IF(S829 = "First-time",1,0)</f>
        <v>0</v>
      </c>
      <c r="U829">
        <f>IF(S829 = "Rising Star",1,0)</f>
        <v>1</v>
      </c>
      <c r="V829">
        <f>IF(S829 = "Established",1,0)</f>
        <v>0</v>
      </c>
      <c r="W829">
        <f>IF(S829 = "Elites",1,0)</f>
        <v>0</v>
      </c>
      <c r="X829" t="s">
        <v>99</v>
      </c>
      <c r="Y829" t="str">
        <f>IF(X829="","-",TRIM(LEFT(X829,FIND(",",X829&amp;",")-1)))</f>
        <v>-</v>
      </c>
      <c r="Z829" t="s">
        <v>11462</v>
      </c>
      <c r="AA829" t="s">
        <v>5</v>
      </c>
    </row>
    <row r="830" spans="1:27" ht="14.4" x14ac:dyDescent="0.3">
      <c r="A830">
        <v>828</v>
      </c>
      <c r="B830" t="s">
        <v>11394</v>
      </c>
      <c r="C830" t="s">
        <v>11395</v>
      </c>
      <c r="D830" t="s">
        <v>11396</v>
      </c>
      <c r="E830" t="s">
        <v>4059</v>
      </c>
      <c r="F830" s="5">
        <f>_xlfn.TEXTBEFORE(E830, " ") * 1000000</f>
        <v>8800000</v>
      </c>
      <c r="G830">
        <v>515.4058</v>
      </c>
      <c r="H830" t="s">
        <v>174</v>
      </c>
      <c r="I830">
        <v>33</v>
      </c>
      <c r="J830">
        <f>IF(I830="",0,I830)</f>
        <v>33</v>
      </c>
      <c r="K830">
        <v>6</v>
      </c>
      <c r="L830">
        <f>I830-K830</f>
        <v>27</v>
      </c>
      <c r="M830" t="str">
        <f>IF(I830&lt;100,"small",IF(I830&lt;500,"medium","large"))</f>
        <v>small</v>
      </c>
      <c r="N830">
        <f>IF(M830="small",1,0)</f>
        <v>1</v>
      </c>
      <c r="O830">
        <f>IF(N830="medium",1,0)</f>
        <v>0</v>
      </c>
      <c r="P830">
        <f>IF(O830="large",1,0)</f>
        <v>0</v>
      </c>
      <c r="Q830">
        <v>2010</v>
      </c>
      <c r="R830">
        <v>3</v>
      </c>
      <c r="S830" t="str">
        <f>IF(R830=1, "First-time", IF(R830&lt;=3, "Rising Star", IF(R830&lt;10, "Established", "Elites")))</f>
        <v>Rising Star</v>
      </c>
      <c r="T830">
        <f>IF(S830 = "First-time",1,0)</f>
        <v>0</v>
      </c>
      <c r="U830">
        <f>IF(S830 = "Rising Star",1,0)</f>
        <v>1</v>
      </c>
      <c r="V830">
        <f>IF(S830 = "Established",1,0)</f>
        <v>0</v>
      </c>
      <c r="W830">
        <f>IF(S830 = "Elites",1,0)</f>
        <v>0</v>
      </c>
      <c r="X830" t="s">
        <v>611</v>
      </c>
      <c r="Y830" t="str">
        <f>IF(X830="","-",TRIM(LEFT(X830,FIND(",",X830&amp;",")-1)))</f>
        <v>Denver</v>
      </c>
      <c r="Z830" t="s">
        <v>8017</v>
      </c>
      <c r="AA830" t="s">
        <v>6</v>
      </c>
    </row>
    <row r="831" spans="1:27" ht="14.4" x14ac:dyDescent="0.3">
      <c r="A831">
        <v>829</v>
      </c>
      <c r="B831" t="s">
        <v>14724</v>
      </c>
      <c r="C831" t="s">
        <v>14725</v>
      </c>
      <c r="D831" t="s">
        <v>14726</v>
      </c>
      <c r="E831" t="s">
        <v>6578</v>
      </c>
      <c r="F831" s="5">
        <f>_xlfn.TEXTBEFORE(E831, " ") * 1000000</f>
        <v>24300000</v>
      </c>
      <c r="G831">
        <v>512.6748</v>
      </c>
      <c r="H831" t="s">
        <v>803</v>
      </c>
      <c r="I831">
        <v>179</v>
      </c>
      <c r="J831">
        <f>IF(I831="",0,I831)</f>
        <v>179</v>
      </c>
      <c r="K831">
        <v>64</v>
      </c>
      <c r="L831">
        <f>I831-K831</f>
        <v>115</v>
      </c>
      <c r="M831" t="str">
        <f>IF(I831&lt;100,"small",IF(I831&lt;500,"medium","large"))</f>
        <v>medium</v>
      </c>
      <c r="N831">
        <f>IF(M831="small",1,0)</f>
        <v>0</v>
      </c>
      <c r="O831">
        <f>IF(N831="medium",1,0)</f>
        <v>0</v>
      </c>
      <c r="P831">
        <f>IF(O831="large",1,0)</f>
        <v>0</v>
      </c>
      <c r="Q831">
        <v>2013</v>
      </c>
      <c r="R831">
        <v>2</v>
      </c>
      <c r="S831" t="str">
        <f>IF(R831=1, "First-time", IF(R831&lt;=3, "Rising Star", IF(R831&lt;10, "Established", "Elites")))</f>
        <v>Rising Star</v>
      </c>
      <c r="T831">
        <f>IF(S831 = "First-time",1,0)</f>
        <v>0</v>
      </c>
      <c r="U831">
        <f>IF(S831 = "Rising Star",1,0)</f>
        <v>1</v>
      </c>
      <c r="V831">
        <f>IF(S831 = "Established",1,0)</f>
        <v>0</v>
      </c>
      <c r="W831">
        <f>IF(S831 = "Elites",1,0)</f>
        <v>0</v>
      </c>
      <c r="X831" t="s">
        <v>86</v>
      </c>
      <c r="Y831" t="str">
        <f>IF(X831="","-",TRIM(LEFT(X831,FIND(",",X831&amp;",")-1)))</f>
        <v>New York City</v>
      </c>
      <c r="Z831" t="s">
        <v>543</v>
      </c>
      <c r="AA831" t="s">
        <v>35</v>
      </c>
    </row>
    <row r="832" spans="1:27" ht="14.4" x14ac:dyDescent="0.3">
      <c r="A832">
        <v>830</v>
      </c>
      <c r="B832" t="s">
        <v>526</v>
      </c>
      <c r="C832" t="s">
        <v>527</v>
      </c>
      <c r="D832" t="s">
        <v>528</v>
      </c>
      <c r="E832" t="s">
        <v>529</v>
      </c>
      <c r="F832" s="5">
        <f>_xlfn.TEXTBEFORE(E832, " ") * 1000000</f>
        <v>4200000</v>
      </c>
      <c r="G832">
        <v>512.60559999999998</v>
      </c>
      <c r="H832" t="s">
        <v>167</v>
      </c>
      <c r="I832">
        <v>211</v>
      </c>
      <c r="J832">
        <f>IF(I832="",0,I832)</f>
        <v>211</v>
      </c>
      <c r="K832">
        <v>28</v>
      </c>
      <c r="L832">
        <f>I832-K832</f>
        <v>183</v>
      </c>
      <c r="M832" t="str">
        <f>IF(I832&lt;100,"small",IF(I832&lt;500,"medium","large"))</f>
        <v>medium</v>
      </c>
      <c r="N832">
        <f>IF(M832="small",1,0)</f>
        <v>0</v>
      </c>
      <c r="O832">
        <f>IF(N832="medium",1,0)</f>
        <v>0</v>
      </c>
      <c r="P832">
        <f>IF(O832="large",1,0)</f>
        <v>0</v>
      </c>
      <c r="Q832">
        <v>1974</v>
      </c>
      <c r="R832">
        <v>1</v>
      </c>
      <c r="S832" t="str">
        <f>IF(R832=1, "First-time", IF(R832&lt;=3, "Rising Star", IF(R832&lt;10, "Established", "Elites")))</f>
        <v>First-time</v>
      </c>
      <c r="T832">
        <f>IF(S832 = "First-time",1,0)</f>
        <v>1</v>
      </c>
      <c r="U832">
        <f>IF(S832 = "Rising Star",1,0)</f>
        <v>0</v>
      </c>
      <c r="V832">
        <f>IF(S832 = "Established",1,0)</f>
        <v>0</v>
      </c>
      <c r="W832">
        <f>IF(S832 = "Elites",1,0)</f>
        <v>0</v>
      </c>
      <c r="X832" t="s">
        <v>130</v>
      </c>
      <c r="Y832" t="str">
        <f>IF(X832="","-",TRIM(LEFT(X832,FIND(",",X832&amp;",")-1)))</f>
        <v>Dallas</v>
      </c>
      <c r="Z832" t="s">
        <v>130</v>
      </c>
      <c r="AA832" t="s">
        <v>45</v>
      </c>
    </row>
    <row r="833" spans="1:27" ht="14.4" x14ac:dyDescent="0.3">
      <c r="A833">
        <v>831</v>
      </c>
      <c r="B833" t="s">
        <v>17372</v>
      </c>
      <c r="C833" t="s">
        <v>17373</v>
      </c>
      <c r="D833" t="s">
        <v>17374</v>
      </c>
      <c r="E833" t="s">
        <v>1103</v>
      </c>
      <c r="F833" s="5">
        <f>_xlfn.TEXTBEFORE(E833, " ") * 1000000</f>
        <v>4500000</v>
      </c>
      <c r="G833">
        <v>511.96249999999998</v>
      </c>
      <c r="H833" t="s">
        <v>105</v>
      </c>
      <c r="I833">
        <v>13</v>
      </c>
      <c r="J833">
        <f>IF(I833="",0,I833)</f>
        <v>13</v>
      </c>
      <c r="K833">
        <v>4</v>
      </c>
      <c r="L833">
        <f>I833-K833</f>
        <v>9</v>
      </c>
      <c r="M833" t="str">
        <f>IF(I833&lt;100,"small",IF(I833&lt;500,"medium","large"))</f>
        <v>small</v>
      </c>
      <c r="N833">
        <f>IF(M833="small",1,0)</f>
        <v>1</v>
      </c>
      <c r="O833">
        <f>IF(N833="medium",1,0)</f>
        <v>0</v>
      </c>
      <c r="P833">
        <f>IF(O833="large",1,0)</f>
        <v>0</v>
      </c>
      <c r="Q833">
        <v>2015</v>
      </c>
      <c r="R833">
        <v>1</v>
      </c>
      <c r="S833" t="str">
        <f>IF(R833=1, "First-time", IF(R833&lt;=3, "Rising Star", IF(R833&lt;10, "Established", "Elites")))</f>
        <v>First-time</v>
      </c>
      <c r="T833">
        <f>IF(S833 = "First-time",1,0)</f>
        <v>1</v>
      </c>
      <c r="U833">
        <f>IF(S833 = "Rising Star",1,0)</f>
        <v>0</v>
      </c>
      <c r="V833">
        <f>IF(S833 = "Established",1,0)</f>
        <v>0</v>
      </c>
      <c r="W833">
        <f>IF(S833 = "Elites",1,0)</f>
        <v>0</v>
      </c>
      <c r="X833" t="s">
        <v>99</v>
      </c>
      <c r="Y833" t="str">
        <f>IF(X833="","-",TRIM(LEFT(X833,FIND(",",X833&amp;",")-1)))</f>
        <v>-</v>
      </c>
      <c r="Z833" t="s">
        <v>17375</v>
      </c>
      <c r="AA833" t="s">
        <v>36</v>
      </c>
    </row>
    <row r="834" spans="1:27" ht="14.4" x14ac:dyDescent="0.3">
      <c r="A834">
        <v>832</v>
      </c>
      <c r="B834" t="s">
        <v>10974</v>
      </c>
      <c r="C834" t="s">
        <v>10975</v>
      </c>
      <c r="D834" t="s">
        <v>10976</v>
      </c>
      <c r="E834" t="s">
        <v>184</v>
      </c>
      <c r="F834" s="5">
        <f>_xlfn.TEXTBEFORE(E834, " ") * 1000000</f>
        <v>21700000</v>
      </c>
      <c r="G834">
        <v>510.65469999999999</v>
      </c>
      <c r="H834" t="s">
        <v>779</v>
      </c>
      <c r="I834">
        <v>218</v>
      </c>
      <c r="J834">
        <f>IF(I834="",0,I834)</f>
        <v>218</v>
      </c>
      <c r="K834">
        <v>58</v>
      </c>
      <c r="L834">
        <f>I834-K834</f>
        <v>160</v>
      </c>
      <c r="M834" t="str">
        <f>IF(I834&lt;100,"small",IF(I834&lt;500,"medium","large"))</f>
        <v>medium</v>
      </c>
      <c r="N834">
        <f>IF(M834="small",1,0)</f>
        <v>0</v>
      </c>
      <c r="O834">
        <f>IF(N834="medium",1,0)</f>
        <v>0</v>
      </c>
      <c r="P834">
        <f>IF(O834="large",1,0)</f>
        <v>0</v>
      </c>
      <c r="Q834">
        <v>2010</v>
      </c>
      <c r="R834">
        <v>2</v>
      </c>
      <c r="S834" t="str">
        <f>IF(R834=1, "First-time", IF(R834&lt;=3, "Rising Star", IF(R834&lt;10, "Established", "Elites")))</f>
        <v>Rising Star</v>
      </c>
      <c r="T834">
        <f>IF(S834 = "First-time",1,0)</f>
        <v>0</v>
      </c>
      <c r="U834">
        <f>IF(S834 = "Rising Star",1,0)</f>
        <v>1</v>
      </c>
      <c r="V834">
        <f>IF(S834 = "Established",1,0)</f>
        <v>0</v>
      </c>
      <c r="W834">
        <f>IF(S834 = "Elites",1,0)</f>
        <v>0</v>
      </c>
      <c r="X834" t="s">
        <v>466</v>
      </c>
      <c r="Y834" t="str">
        <f>IF(X834="","-",TRIM(LEFT(X834,FIND(",",X834&amp;",")-1)))</f>
        <v>Charlotte</v>
      </c>
      <c r="Z834" t="s">
        <v>466</v>
      </c>
      <c r="AA834" t="s">
        <v>28</v>
      </c>
    </row>
    <row r="835" spans="1:27" ht="14.4" x14ac:dyDescent="0.3">
      <c r="A835">
        <v>833</v>
      </c>
      <c r="B835" t="s">
        <v>16994</v>
      </c>
      <c r="C835" t="s">
        <v>16995</v>
      </c>
      <c r="D835" t="s">
        <v>16996</v>
      </c>
      <c r="E835" t="s">
        <v>1875</v>
      </c>
      <c r="F835" s="5">
        <f>_xlfn.TEXTBEFORE(E835, " ") * 1000000</f>
        <v>5100000</v>
      </c>
      <c r="G835">
        <v>510.36430000000001</v>
      </c>
      <c r="H835" t="s">
        <v>353</v>
      </c>
      <c r="I835">
        <v>46</v>
      </c>
      <c r="J835">
        <f>IF(I835="",0,I835)</f>
        <v>46</v>
      </c>
      <c r="K835">
        <v>2</v>
      </c>
      <c r="L835">
        <f>I835-K835</f>
        <v>44</v>
      </c>
      <c r="M835" t="str">
        <f>IF(I835&lt;100,"small",IF(I835&lt;500,"medium","large"))</f>
        <v>small</v>
      </c>
      <c r="N835">
        <f>IF(M835="small",1,0)</f>
        <v>1</v>
      </c>
      <c r="O835">
        <f>IF(N835="medium",1,0)</f>
        <v>0</v>
      </c>
      <c r="P835">
        <f>IF(O835="large",1,0)</f>
        <v>0</v>
      </c>
      <c r="Q835">
        <v>2014</v>
      </c>
      <c r="R835">
        <v>1</v>
      </c>
      <c r="S835" t="str">
        <f>IF(R835=1, "First-time", IF(R835&lt;=3, "Rising Star", IF(R835&lt;10, "Established", "Elites")))</f>
        <v>First-time</v>
      </c>
      <c r="T835">
        <f>IF(S835 = "First-time",1,0)</f>
        <v>1</v>
      </c>
      <c r="U835">
        <f>IF(S835 = "Rising Star",1,0)</f>
        <v>0</v>
      </c>
      <c r="V835">
        <f>IF(S835 = "Established",1,0)</f>
        <v>0</v>
      </c>
      <c r="W835">
        <f>IF(S835 = "Elites",1,0)</f>
        <v>0</v>
      </c>
      <c r="X835" t="s">
        <v>325</v>
      </c>
      <c r="Y835" t="str">
        <f>IF(X835="","-",TRIM(LEFT(X835,FIND(",",X835&amp;",")-1)))</f>
        <v>Los Angeles</v>
      </c>
      <c r="Z835" t="s">
        <v>495</v>
      </c>
      <c r="AA835" t="s">
        <v>5</v>
      </c>
    </row>
    <row r="836" spans="1:27" ht="14.4" x14ac:dyDescent="0.3">
      <c r="A836">
        <v>834</v>
      </c>
      <c r="B836" t="s">
        <v>14057</v>
      </c>
      <c r="C836" t="s">
        <v>14058</v>
      </c>
      <c r="D836" t="s">
        <v>14059</v>
      </c>
      <c r="E836" t="s">
        <v>736</v>
      </c>
      <c r="F836" s="5">
        <f>_xlfn.TEXTBEFORE(E836, " ") * 1000000</f>
        <v>4800000</v>
      </c>
      <c r="G836">
        <v>509.71449999999999</v>
      </c>
      <c r="H836" t="s">
        <v>779</v>
      </c>
      <c r="I836">
        <v>30</v>
      </c>
      <c r="J836">
        <f>IF(I836="",0,I836)</f>
        <v>30</v>
      </c>
      <c r="K836">
        <v>7</v>
      </c>
      <c r="L836">
        <f>I836-K836</f>
        <v>23</v>
      </c>
      <c r="M836" t="str">
        <f>IF(I836&lt;100,"small",IF(I836&lt;500,"medium","large"))</f>
        <v>small</v>
      </c>
      <c r="N836">
        <f>IF(M836="small",1,0)</f>
        <v>1</v>
      </c>
      <c r="O836">
        <f>IF(N836="medium",1,0)</f>
        <v>0</v>
      </c>
      <c r="P836">
        <f>IF(O836="large",1,0)</f>
        <v>0</v>
      </c>
      <c r="Q836">
        <v>2012</v>
      </c>
      <c r="R836">
        <v>2</v>
      </c>
      <c r="S836" t="str">
        <f>IF(R836=1, "First-time", IF(R836&lt;=3, "Rising Star", IF(R836&lt;10, "Established", "Elites")))</f>
        <v>Rising Star</v>
      </c>
      <c r="T836">
        <f>IF(S836 = "First-time",1,0)</f>
        <v>0</v>
      </c>
      <c r="U836">
        <f>IF(S836 = "Rising Star",1,0)</f>
        <v>1</v>
      </c>
      <c r="V836">
        <f>IF(S836 = "Established",1,0)</f>
        <v>0</v>
      </c>
      <c r="W836">
        <f>IF(S836 = "Elites",1,0)</f>
        <v>0</v>
      </c>
      <c r="X836" t="s">
        <v>1396</v>
      </c>
      <c r="Y836" t="str">
        <f>IF(X836="","-",TRIM(LEFT(X836,FIND(",",X836&amp;",")-1)))</f>
        <v>San Francisco</v>
      </c>
      <c r="Z836" t="s">
        <v>5927</v>
      </c>
      <c r="AA836" t="s">
        <v>5</v>
      </c>
    </row>
    <row r="837" spans="1:27" ht="14.4" x14ac:dyDescent="0.3">
      <c r="A837">
        <v>835</v>
      </c>
      <c r="B837" t="s">
        <v>8748</v>
      </c>
      <c r="C837" t="s">
        <v>8749</v>
      </c>
      <c r="D837" t="s">
        <v>8750</v>
      </c>
      <c r="E837" t="s">
        <v>1875</v>
      </c>
      <c r="F837" s="5">
        <f>_xlfn.TEXTBEFORE(E837, " ") * 1000000</f>
        <v>5100000</v>
      </c>
      <c r="G837">
        <v>508.64879999999999</v>
      </c>
      <c r="H837" t="s">
        <v>105</v>
      </c>
      <c r="I837">
        <v>40</v>
      </c>
      <c r="J837">
        <f>IF(I837="",0,I837)</f>
        <v>40</v>
      </c>
      <c r="K837">
        <v>15</v>
      </c>
      <c r="L837">
        <f>I837-K837</f>
        <v>25</v>
      </c>
      <c r="M837" t="str">
        <f>IF(I837&lt;100,"small",IF(I837&lt;500,"medium","large"))</f>
        <v>small</v>
      </c>
      <c r="N837">
        <f>IF(M837="small",1,0)</f>
        <v>1</v>
      </c>
      <c r="O837">
        <f>IF(N837="medium",1,0)</f>
        <v>0</v>
      </c>
      <c r="P837">
        <f>IF(O837="large",1,0)</f>
        <v>0</v>
      </c>
      <c r="Q837">
        <v>2008</v>
      </c>
      <c r="R837">
        <v>3</v>
      </c>
      <c r="S837" t="str">
        <f>IF(R837=1, "First-time", IF(R837&lt;=3, "Rising Star", IF(R837&lt;10, "Established", "Elites")))</f>
        <v>Rising Star</v>
      </c>
      <c r="T837">
        <f>IF(S837 = "First-time",1,0)</f>
        <v>0</v>
      </c>
      <c r="U837">
        <f>IF(S837 = "Rising Star",1,0)</f>
        <v>1</v>
      </c>
      <c r="V837">
        <f>IF(S837 = "Established",1,0)</f>
        <v>0</v>
      </c>
      <c r="W837">
        <f>IF(S837 = "Elites",1,0)</f>
        <v>0</v>
      </c>
      <c r="X837" t="s">
        <v>99</v>
      </c>
      <c r="Y837" t="str">
        <f>IF(X837="","-",TRIM(LEFT(X837,FIND(",",X837&amp;",")-1)))</f>
        <v>-</v>
      </c>
      <c r="Z837" t="s">
        <v>8751</v>
      </c>
      <c r="AA837" t="s">
        <v>19</v>
      </c>
    </row>
    <row r="838" spans="1:27" ht="14.4" x14ac:dyDescent="0.3">
      <c r="A838">
        <v>836</v>
      </c>
      <c r="B838" t="s">
        <v>16997</v>
      </c>
      <c r="C838" t="s">
        <v>16998</v>
      </c>
      <c r="D838" t="s">
        <v>16999</v>
      </c>
      <c r="E838" t="s">
        <v>455</v>
      </c>
      <c r="F838" s="5">
        <f>_xlfn.TEXTBEFORE(E838, " ") * 1000000</f>
        <v>12200000</v>
      </c>
      <c r="G838">
        <v>508.0951</v>
      </c>
      <c r="H838" t="s">
        <v>803</v>
      </c>
      <c r="I838">
        <v>50</v>
      </c>
      <c r="J838">
        <f>IF(I838="",0,I838)</f>
        <v>50</v>
      </c>
      <c r="K838">
        <v>10</v>
      </c>
      <c r="L838">
        <f>I838-K838</f>
        <v>40</v>
      </c>
      <c r="M838" t="str">
        <f>IF(I838&lt;100,"small",IF(I838&lt;500,"medium","large"))</f>
        <v>small</v>
      </c>
      <c r="N838">
        <f>IF(M838="small",1,0)</f>
        <v>1</v>
      </c>
      <c r="O838">
        <f>IF(N838="medium",1,0)</f>
        <v>0</v>
      </c>
      <c r="P838">
        <f>IF(O838="large",1,0)</f>
        <v>0</v>
      </c>
      <c r="Q838">
        <v>2014</v>
      </c>
      <c r="R838">
        <v>1</v>
      </c>
      <c r="S838" t="str">
        <f>IF(R838=1, "First-time", IF(R838&lt;=3, "Rising Star", IF(R838&lt;10, "Established", "Elites")))</f>
        <v>First-time</v>
      </c>
      <c r="T838">
        <f>IF(S838 = "First-time",1,0)</f>
        <v>1</v>
      </c>
      <c r="U838">
        <f>IF(S838 = "Rising Star",1,0)</f>
        <v>0</v>
      </c>
      <c r="V838">
        <f>IF(S838 = "Established",1,0)</f>
        <v>0</v>
      </c>
      <c r="W838">
        <f>IF(S838 = "Elites",1,0)</f>
        <v>0</v>
      </c>
      <c r="X838" t="s">
        <v>325</v>
      </c>
      <c r="Y838" t="str">
        <f>IF(X838="","-",TRIM(LEFT(X838,FIND(",",X838&amp;",")-1)))</f>
        <v>Los Angeles</v>
      </c>
      <c r="Z838" t="s">
        <v>4653</v>
      </c>
      <c r="AA838" t="s">
        <v>5</v>
      </c>
    </row>
    <row r="839" spans="1:27" ht="14.4" x14ac:dyDescent="0.3">
      <c r="A839">
        <v>837</v>
      </c>
      <c r="B839" t="s">
        <v>7768</v>
      </c>
      <c r="C839" t="s">
        <v>7769</v>
      </c>
      <c r="D839" t="s">
        <v>7770</v>
      </c>
      <c r="E839" t="s">
        <v>932</v>
      </c>
      <c r="F839" s="5">
        <f>_xlfn.TEXTBEFORE(E839, " ") * 1000000</f>
        <v>9300000</v>
      </c>
      <c r="G839">
        <v>507.1986</v>
      </c>
      <c r="H839" t="s">
        <v>1750</v>
      </c>
      <c r="I839">
        <v>15</v>
      </c>
      <c r="J839">
        <f>IF(I839="",0,I839)</f>
        <v>15</v>
      </c>
      <c r="K839">
        <v>10</v>
      </c>
      <c r="L839">
        <f>I839-K839</f>
        <v>5</v>
      </c>
      <c r="M839" t="str">
        <f>IF(I839&lt;100,"small",IF(I839&lt;500,"medium","large"))</f>
        <v>small</v>
      </c>
      <c r="N839">
        <f>IF(M839="small",1,0)</f>
        <v>1</v>
      </c>
      <c r="O839">
        <f>IF(N839="medium",1,0)</f>
        <v>0</v>
      </c>
      <c r="P839">
        <f>IF(O839="large",1,0)</f>
        <v>0</v>
      </c>
      <c r="Q839">
        <v>2007</v>
      </c>
      <c r="R839">
        <v>1</v>
      </c>
      <c r="S839" t="str">
        <f>IF(R839=1, "First-time", IF(R839&lt;=3, "Rising Star", IF(R839&lt;10, "Established", "Elites")))</f>
        <v>First-time</v>
      </c>
      <c r="T839">
        <f>IF(S839 = "First-time",1,0)</f>
        <v>1</v>
      </c>
      <c r="U839">
        <f>IF(S839 = "Rising Star",1,0)</f>
        <v>0</v>
      </c>
      <c r="V839">
        <f>IF(S839 = "Established",1,0)</f>
        <v>0</v>
      </c>
      <c r="W839">
        <f>IF(S839 = "Elites",1,0)</f>
        <v>0</v>
      </c>
      <c r="X839" t="s">
        <v>427</v>
      </c>
      <c r="Y839" t="str">
        <f>IF(X839="","-",TRIM(LEFT(X839,FIND(",",X839&amp;",")-1)))</f>
        <v>Washington</v>
      </c>
      <c r="Z839" t="s">
        <v>3571</v>
      </c>
      <c r="AA839" t="s">
        <v>21</v>
      </c>
    </row>
    <row r="840" spans="1:27" ht="14.4" x14ac:dyDescent="0.3">
      <c r="A840">
        <v>838</v>
      </c>
      <c r="B840" t="s">
        <v>2134</v>
      </c>
      <c r="C840" t="s">
        <v>2135</v>
      </c>
      <c r="D840" t="s">
        <v>2136</v>
      </c>
      <c r="E840" t="s">
        <v>2137</v>
      </c>
      <c r="F840" s="5">
        <f>_xlfn.TEXTBEFORE(E840, " ") * 1000000</f>
        <v>102200000</v>
      </c>
      <c r="G840">
        <v>505.94499999999999</v>
      </c>
      <c r="H840" t="s">
        <v>140</v>
      </c>
      <c r="I840">
        <v>63</v>
      </c>
      <c r="J840">
        <f>IF(I840="",0,I840)</f>
        <v>63</v>
      </c>
      <c r="K840">
        <v>8</v>
      </c>
      <c r="L840">
        <f>I840-K840</f>
        <v>55</v>
      </c>
      <c r="M840" t="str">
        <f>IF(I840&lt;100,"small",IF(I840&lt;500,"medium","large"))</f>
        <v>small</v>
      </c>
      <c r="N840">
        <f>IF(M840="small",1,0)</f>
        <v>1</v>
      </c>
      <c r="O840">
        <f>IF(N840="medium",1,0)</f>
        <v>0</v>
      </c>
      <c r="P840">
        <f>IF(O840="large",1,0)</f>
        <v>0</v>
      </c>
      <c r="Q840">
        <v>1995</v>
      </c>
      <c r="R840">
        <v>2</v>
      </c>
      <c r="S840" t="str">
        <f>IF(R840=1, "First-time", IF(R840&lt;=3, "Rising Star", IF(R840&lt;10, "Established", "Elites")))</f>
        <v>Rising Star</v>
      </c>
      <c r="T840">
        <f>IF(S840 = "First-time",1,0)</f>
        <v>0</v>
      </c>
      <c r="U840">
        <f>IF(S840 = "Rising Star",1,0)</f>
        <v>1</v>
      </c>
      <c r="V840">
        <f>IF(S840 = "Established",1,0)</f>
        <v>0</v>
      </c>
      <c r="W840">
        <f>IF(S840 = "Elites",1,0)</f>
        <v>0</v>
      </c>
      <c r="X840" t="s">
        <v>409</v>
      </c>
      <c r="Y840" t="str">
        <f>IF(X840="","-",TRIM(LEFT(X840,FIND(",",X840&amp;",")-1)))</f>
        <v>Salt Lake City</v>
      </c>
      <c r="Z840" t="s">
        <v>2138</v>
      </c>
      <c r="AA840" t="s">
        <v>46</v>
      </c>
    </row>
    <row r="841" spans="1:27" ht="14.4" x14ac:dyDescent="0.3">
      <c r="A841">
        <v>839</v>
      </c>
      <c r="B841" t="s">
        <v>11284</v>
      </c>
      <c r="C841" t="s">
        <v>11285</v>
      </c>
      <c r="D841" t="s">
        <v>11286</v>
      </c>
      <c r="E841" t="s">
        <v>746</v>
      </c>
      <c r="F841" s="5">
        <f>_xlfn.TEXTBEFORE(E841, " ") * 1000000</f>
        <v>9500000</v>
      </c>
      <c r="G841">
        <v>503.97390000000001</v>
      </c>
      <c r="H841" t="s">
        <v>118</v>
      </c>
      <c r="I841">
        <v>15</v>
      </c>
      <c r="J841">
        <f>IF(I841="",0,I841)</f>
        <v>15</v>
      </c>
      <c r="K841">
        <v>5</v>
      </c>
      <c r="L841">
        <f>I841-K841</f>
        <v>10</v>
      </c>
      <c r="M841" t="str">
        <f>IF(I841&lt;100,"small",IF(I841&lt;500,"medium","large"))</f>
        <v>small</v>
      </c>
      <c r="N841">
        <f>IF(M841="small",1,0)</f>
        <v>1</v>
      </c>
      <c r="O841">
        <f>IF(N841="medium",1,0)</f>
        <v>0</v>
      </c>
      <c r="P841">
        <f>IF(O841="large",1,0)</f>
        <v>0</v>
      </c>
      <c r="Q841">
        <v>2010</v>
      </c>
      <c r="R841">
        <v>6</v>
      </c>
      <c r="S841" t="str">
        <f>IF(R841=1, "First-time", IF(R841&lt;=3, "Rising Star", IF(R841&lt;10, "Established", "Elites")))</f>
        <v>Established</v>
      </c>
      <c r="T841">
        <f>IF(S841 = "First-time",1,0)</f>
        <v>0</v>
      </c>
      <c r="U841">
        <f>IF(S841 = "Rising Star",1,0)</f>
        <v>0</v>
      </c>
      <c r="V841">
        <f>IF(S841 = "Established",1,0)</f>
        <v>1</v>
      </c>
      <c r="W841">
        <f>IF(S841 = "Elites",1,0)</f>
        <v>0</v>
      </c>
      <c r="X841" t="s">
        <v>683</v>
      </c>
      <c r="Y841" t="str">
        <f>IF(X841="","-",TRIM(LEFT(X841,FIND(",",X841&amp;",")-1)))</f>
        <v>Orlando</v>
      </c>
      <c r="Z841" t="s">
        <v>1016</v>
      </c>
      <c r="AA841" t="s">
        <v>10</v>
      </c>
    </row>
    <row r="842" spans="1:27" ht="14.4" x14ac:dyDescent="0.3">
      <c r="A842">
        <v>840</v>
      </c>
      <c r="B842" t="s">
        <v>13613</v>
      </c>
      <c r="C842" t="s">
        <v>13614</v>
      </c>
      <c r="D842" t="s">
        <v>13615</v>
      </c>
      <c r="E842" t="s">
        <v>4800</v>
      </c>
      <c r="F842" s="5">
        <f>_xlfn.TEXTBEFORE(E842, " ") * 1000000</f>
        <v>3100000</v>
      </c>
      <c r="G842">
        <v>503.86970000000002</v>
      </c>
      <c r="H842" t="s">
        <v>1750</v>
      </c>
      <c r="I842">
        <v>51</v>
      </c>
      <c r="J842">
        <f>IF(I842="",0,I842)</f>
        <v>51</v>
      </c>
      <c r="K842">
        <v>8</v>
      </c>
      <c r="L842">
        <f>I842-K842</f>
        <v>43</v>
      </c>
      <c r="M842" t="str">
        <f>IF(I842&lt;100,"small",IF(I842&lt;500,"medium","large"))</f>
        <v>small</v>
      </c>
      <c r="N842">
        <f>IF(M842="small",1,0)</f>
        <v>1</v>
      </c>
      <c r="O842">
        <f>IF(N842="medium",1,0)</f>
        <v>0</v>
      </c>
      <c r="P842">
        <f>IF(O842="large",1,0)</f>
        <v>0</v>
      </c>
      <c r="Q842">
        <v>2012</v>
      </c>
      <c r="R842">
        <v>1</v>
      </c>
      <c r="S842" t="str">
        <f>IF(R842=1, "First-time", IF(R842&lt;=3, "Rising Star", IF(R842&lt;10, "Established", "Elites")))</f>
        <v>First-time</v>
      </c>
      <c r="T842">
        <f>IF(S842 = "First-time",1,0)</f>
        <v>1</v>
      </c>
      <c r="U842">
        <f>IF(S842 = "Rising Star",1,0)</f>
        <v>0</v>
      </c>
      <c r="V842">
        <f>IF(S842 = "Established",1,0)</f>
        <v>0</v>
      </c>
      <c r="W842">
        <f>IF(S842 = "Elites",1,0)</f>
        <v>0</v>
      </c>
      <c r="X842" t="s">
        <v>185</v>
      </c>
      <c r="Y842" t="str">
        <f>IF(X842="","-",TRIM(LEFT(X842,FIND(",",X842&amp;",")-1)))</f>
        <v>Boston</v>
      </c>
      <c r="Z842" t="s">
        <v>1639</v>
      </c>
      <c r="AA842" t="s">
        <v>20</v>
      </c>
    </row>
    <row r="843" spans="1:27" ht="14.4" x14ac:dyDescent="0.3">
      <c r="A843">
        <v>841</v>
      </c>
      <c r="B843" t="s">
        <v>14653</v>
      </c>
      <c r="C843" t="s">
        <v>14654</v>
      </c>
      <c r="D843" t="s">
        <v>14655</v>
      </c>
      <c r="E843" t="s">
        <v>923</v>
      </c>
      <c r="F843" s="5">
        <f>_xlfn.TEXTBEFORE(E843, " ") * 1000000</f>
        <v>5500000</v>
      </c>
      <c r="G843">
        <v>503.41300000000001</v>
      </c>
      <c r="H843" t="s">
        <v>160</v>
      </c>
      <c r="I843">
        <v>65</v>
      </c>
      <c r="J843">
        <f>IF(I843="",0,I843)</f>
        <v>65</v>
      </c>
      <c r="K843">
        <v>20</v>
      </c>
      <c r="L843">
        <f>I843-K843</f>
        <v>45</v>
      </c>
      <c r="M843" t="str">
        <f>IF(I843&lt;100,"small",IF(I843&lt;500,"medium","large"))</f>
        <v>small</v>
      </c>
      <c r="N843">
        <f>IF(M843="small",1,0)</f>
        <v>1</v>
      </c>
      <c r="O843">
        <f>IF(N843="medium",1,0)</f>
        <v>0</v>
      </c>
      <c r="P843">
        <f>IF(O843="large",1,0)</f>
        <v>0</v>
      </c>
      <c r="Q843">
        <v>2013</v>
      </c>
      <c r="R843">
        <v>2</v>
      </c>
      <c r="S843" t="str">
        <f>IF(R843=1, "First-time", IF(R843&lt;=3, "Rising Star", IF(R843&lt;10, "Established", "Elites")))</f>
        <v>Rising Star</v>
      </c>
      <c r="T843">
        <f>IF(S843 = "First-time",1,0)</f>
        <v>0</v>
      </c>
      <c r="U843">
        <f>IF(S843 = "Rising Star",1,0)</f>
        <v>1</v>
      </c>
      <c r="V843">
        <f>IF(S843 = "Established",1,0)</f>
        <v>0</v>
      </c>
      <c r="W843">
        <f>IF(S843 = "Elites",1,0)</f>
        <v>0</v>
      </c>
      <c r="X843" t="s">
        <v>106</v>
      </c>
      <c r="Y843" t="str">
        <f>IF(X843="","-",TRIM(LEFT(X843,FIND(",",X843&amp;",")-1)))</f>
        <v>Cleveland</v>
      </c>
      <c r="Z843" t="s">
        <v>3877</v>
      </c>
      <c r="AA843" t="s">
        <v>36</v>
      </c>
    </row>
    <row r="844" spans="1:27" ht="14.4" x14ac:dyDescent="0.3">
      <c r="A844">
        <v>842</v>
      </c>
      <c r="B844" t="s">
        <v>14855</v>
      </c>
      <c r="C844" t="s">
        <v>14856</v>
      </c>
      <c r="D844" t="s">
        <v>14857</v>
      </c>
      <c r="E844" t="s">
        <v>1585</v>
      </c>
      <c r="F844" s="5">
        <f>_xlfn.TEXTBEFORE(E844, " ") * 1000000</f>
        <v>5800000</v>
      </c>
      <c r="G844">
        <v>502.49</v>
      </c>
      <c r="H844" t="s">
        <v>779</v>
      </c>
      <c r="I844">
        <v>55</v>
      </c>
      <c r="J844">
        <f>IF(I844="",0,I844)</f>
        <v>55</v>
      </c>
      <c r="K844">
        <v>20</v>
      </c>
      <c r="L844">
        <f>I844-K844</f>
        <v>35</v>
      </c>
      <c r="M844" t="str">
        <f>IF(I844&lt;100,"small",IF(I844&lt;500,"medium","large"))</f>
        <v>small</v>
      </c>
      <c r="N844">
        <f>IF(M844="small",1,0)</f>
        <v>1</v>
      </c>
      <c r="O844">
        <f>IF(N844="medium",1,0)</f>
        <v>0</v>
      </c>
      <c r="P844">
        <f>IF(O844="large",1,0)</f>
        <v>0</v>
      </c>
      <c r="Q844">
        <v>2013</v>
      </c>
      <c r="R844">
        <v>2</v>
      </c>
      <c r="S844" t="str">
        <f>IF(R844=1, "First-time", IF(R844&lt;=3, "Rising Star", IF(R844&lt;10, "Established", "Elites")))</f>
        <v>Rising Star</v>
      </c>
      <c r="T844">
        <f>IF(S844 = "First-time",1,0)</f>
        <v>0</v>
      </c>
      <c r="U844">
        <f>IF(S844 = "Rising Star",1,0)</f>
        <v>1</v>
      </c>
      <c r="V844">
        <f>IF(S844 = "Established",1,0)</f>
        <v>0</v>
      </c>
      <c r="W844">
        <f>IF(S844 = "Elites",1,0)</f>
        <v>0</v>
      </c>
      <c r="X844" t="s">
        <v>99</v>
      </c>
      <c r="Y844" t="str">
        <f>IF(X844="","-",TRIM(LEFT(X844,FIND(",",X844&amp;",")-1)))</f>
        <v>-</v>
      </c>
      <c r="Z844" t="s">
        <v>14858</v>
      </c>
      <c r="AA844" t="s">
        <v>29</v>
      </c>
    </row>
    <row r="845" spans="1:27" ht="14.4" x14ac:dyDescent="0.3">
      <c r="A845">
        <v>843</v>
      </c>
      <c r="B845" t="s">
        <v>16431</v>
      </c>
      <c r="C845" t="s">
        <v>16432</v>
      </c>
      <c r="D845" t="s">
        <v>16433</v>
      </c>
      <c r="E845" t="s">
        <v>1246</v>
      </c>
      <c r="F845" s="5">
        <f>_xlfn.TEXTBEFORE(E845, " ") * 1000000</f>
        <v>2900000</v>
      </c>
      <c r="G845">
        <v>502.1592</v>
      </c>
      <c r="H845" t="s">
        <v>85</v>
      </c>
      <c r="I845">
        <v>26</v>
      </c>
      <c r="J845">
        <f>IF(I845="",0,I845)</f>
        <v>26</v>
      </c>
      <c r="K845">
        <v>14</v>
      </c>
      <c r="L845">
        <f>I845-K845</f>
        <v>12</v>
      </c>
      <c r="M845" t="str">
        <f>IF(I845&lt;100,"small",IF(I845&lt;500,"medium","large"))</f>
        <v>small</v>
      </c>
      <c r="N845">
        <f>IF(M845="small",1,0)</f>
        <v>1</v>
      </c>
      <c r="O845">
        <f>IF(N845="medium",1,0)</f>
        <v>0</v>
      </c>
      <c r="P845">
        <f>IF(O845="large",1,0)</f>
        <v>0</v>
      </c>
      <c r="Q845">
        <v>2014</v>
      </c>
      <c r="R845">
        <v>1</v>
      </c>
      <c r="S845" t="str">
        <f>IF(R845=1, "First-time", IF(R845&lt;=3, "Rising Star", IF(R845&lt;10, "Established", "Elites")))</f>
        <v>First-time</v>
      </c>
      <c r="T845">
        <f>IF(S845 = "First-time",1,0)</f>
        <v>1</v>
      </c>
      <c r="U845">
        <f>IF(S845 = "Rising Star",1,0)</f>
        <v>0</v>
      </c>
      <c r="V845">
        <f>IF(S845 = "Established",1,0)</f>
        <v>0</v>
      </c>
      <c r="W845">
        <f>IF(S845 = "Elites",1,0)</f>
        <v>0</v>
      </c>
      <c r="X845" t="s">
        <v>427</v>
      </c>
      <c r="Y845" t="str">
        <f>IF(X845="","-",TRIM(LEFT(X845,FIND(",",X845&amp;",")-1)))</f>
        <v>Washington</v>
      </c>
      <c r="Z845" t="s">
        <v>3571</v>
      </c>
      <c r="AA845" t="s">
        <v>21</v>
      </c>
    </row>
    <row r="846" spans="1:27" ht="14.4" x14ac:dyDescent="0.3">
      <c r="A846">
        <v>844</v>
      </c>
      <c r="B846" t="s">
        <v>8034</v>
      </c>
      <c r="C846" t="s">
        <v>8035</v>
      </c>
      <c r="D846" t="s">
        <v>8036</v>
      </c>
      <c r="E846" t="s">
        <v>1680</v>
      </c>
      <c r="F846" s="5">
        <f>_xlfn.TEXTBEFORE(E846, " ") * 1000000</f>
        <v>11100000</v>
      </c>
      <c r="G846">
        <v>501.61399999999998</v>
      </c>
      <c r="H846" t="s">
        <v>153</v>
      </c>
      <c r="I846">
        <v>16</v>
      </c>
      <c r="J846">
        <f>IF(I846="",0,I846)</f>
        <v>16</v>
      </c>
      <c r="K846">
        <v>4</v>
      </c>
      <c r="L846">
        <f>I846-K846</f>
        <v>12</v>
      </c>
      <c r="M846" t="str">
        <f>IF(I846&lt;100,"small",IF(I846&lt;500,"medium","large"))</f>
        <v>small</v>
      </c>
      <c r="N846">
        <f>IF(M846="small",1,0)</f>
        <v>1</v>
      </c>
      <c r="O846">
        <f>IF(N846="medium",1,0)</f>
        <v>0</v>
      </c>
      <c r="P846">
        <f>IF(O846="large",1,0)</f>
        <v>0</v>
      </c>
      <c r="Q846">
        <v>2007</v>
      </c>
      <c r="R846">
        <v>3</v>
      </c>
      <c r="S846" t="str">
        <f>IF(R846=1, "First-time", IF(R846&lt;=3, "Rising Star", IF(R846&lt;10, "Established", "Elites")))</f>
        <v>Rising Star</v>
      </c>
      <c r="T846">
        <f>IF(S846 = "First-time",1,0)</f>
        <v>0</v>
      </c>
      <c r="U846">
        <f>IF(S846 = "Rising Star",1,0)</f>
        <v>1</v>
      </c>
      <c r="V846">
        <f>IF(S846 = "Established",1,0)</f>
        <v>0</v>
      </c>
      <c r="W846">
        <f>IF(S846 = "Elites",1,0)</f>
        <v>0</v>
      </c>
      <c r="X846" t="s">
        <v>325</v>
      </c>
      <c r="Y846" t="str">
        <f>IF(X846="","-",TRIM(LEFT(X846,FIND(",",X846&amp;",")-1)))</f>
        <v>Los Angeles</v>
      </c>
      <c r="Z846" t="s">
        <v>8037</v>
      </c>
      <c r="AA846" t="s">
        <v>5</v>
      </c>
    </row>
    <row r="847" spans="1:27" ht="14.4" x14ac:dyDescent="0.3">
      <c r="A847">
        <v>845</v>
      </c>
      <c r="B847" t="s">
        <v>3890</v>
      </c>
      <c r="C847" t="s">
        <v>3891</v>
      </c>
      <c r="D847" t="s">
        <v>3892</v>
      </c>
      <c r="E847" t="s">
        <v>870</v>
      </c>
      <c r="F847" s="5">
        <f>_xlfn.TEXTBEFORE(E847, " ") * 1000000</f>
        <v>3000000</v>
      </c>
      <c r="G847">
        <v>501.399</v>
      </c>
      <c r="H847" t="s">
        <v>779</v>
      </c>
      <c r="I847">
        <v>90</v>
      </c>
      <c r="J847">
        <f>IF(I847="",0,I847)</f>
        <v>90</v>
      </c>
      <c r="K847">
        <v>30</v>
      </c>
      <c r="L847">
        <f>I847-K847</f>
        <v>60</v>
      </c>
      <c r="M847" t="str">
        <f>IF(I847&lt;100,"small",IF(I847&lt;500,"medium","large"))</f>
        <v>small</v>
      </c>
      <c r="N847">
        <f>IF(M847="small",1,0)</f>
        <v>1</v>
      </c>
      <c r="O847">
        <f>IF(N847="medium",1,0)</f>
        <v>0</v>
      </c>
      <c r="P847">
        <f>IF(O847="large",1,0)</f>
        <v>0</v>
      </c>
      <c r="Q847">
        <v>2001</v>
      </c>
      <c r="R847">
        <v>2</v>
      </c>
      <c r="S847" t="str">
        <f>IF(R847=1, "First-time", IF(R847&lt;=3, "Rising Star", IF(R847&lt;10, "Established", "Elites")))</f>
        <v>Rising Star</v>
      </c>
      <c r="T847">
        <f>IF(S847 = "First-time",1,0)</f>
        <v>0</v>
      </c>
      <c r="U847">
        <f>IF(S847 = "Rising Star",1,0)</f>
        <v>1</v>
      </c>
      <c r="V847">
        <f>IF(S847 = "Established",1,0)</f>
        <v>0</v>
      </c>
      <c r="W847">
        <f>IF(S847 = "Elites",1,0)</f>
        <v>0</v>
      </c>
      <c r="X847" t="s">
        <v>86</v>
      </c>
      <c r="Y847" t="str">
        <f>IF(X847="","-",TRIM(LEFT(X847,FIND(",",X847&amp;",")-1)))</f>
        <v>New York City</v>
      </c>
      <c r="Z847" t="s">
        <v>543</v>
      </c>
      <c r="AA847" t="s">
        <v>35</v>
      </c>
    </row>
    <row r="848" spans="1:27" ht="14.4" x14ac:dyDescent="0.3">
      <c r="A848">
        <v>846</v>
      </c>
      <c r="B848" t="s">
        <v>14727</v>
      </c>
      <c r="C848" t="s">
        <v>14728</v>
      </c>
      <c r="D848" t="s">
        <v>14729</v>
      </c>
      <c r="E848" t="s">
        <v>1237</v>
      </c>
      <c r="F848" s="5">
        <f>_xlfn.TEXTBEFORE(E848, " ") * 1000000</f>
        <v>11600000</v>
      </c>
      <c r="G848">
        <v>501.04360000000003</v>
      </c>
      <c r="H848" t="s">
        <v>167</v>
      </c>
      <c r="I848">
        <v>32</v>
      </c>
      <c r="J848">
        <f>IF(I848="",0,I848)</f>
        <v>32</v>
      </c>
      <c r="K848">
        <v>5</v>
      </c>
      <c r="L848">
        <f>I848-K848</f>
        <v>27</v>
      </c>
      <c r="M848" t="str">
        <f>IF(I848&lt;100,"small",IF(I848&lt;500,"medium","large"))</f>
        <v>small</v>
      </c>
      <c r="N848">
        <f>IF(M848="small",1,0)</f>
        <v>1</v>
      </c>
      <c r="O848">
        <f>IF(N848="medium",1,0)</f>
        <v>0</v>
      </c>
      <c r="P848">
        <f>IF(O848="large",1,0)</f>
        <v>0</v>
      </c>
      <c r="Q848">
        <v>2013</v>
      </c>
      <c r="R848">
        <v>2</v>
      </c>
      <c r="S848" t="str">
        <f>IF(R848=1, "First-time", IF(R848&lt;=3, "Rising Star", IF(R848&lt;10, "Established", "Elites")))</f>
        <v>Rising Star</v>
      </c>
      <c r="T848">
        <f>IF(S848 = "First-time",1,0)</f>
        <v>0</v>
      </c>
      <c r="U848">
        <f>IF(S848 = "Rising Star",1,0)</f>
        <v>1</v>
      </c>
      <c r="V848">
        <f>IF(S848 = "Established",1,0)</f>
        <v>0</v>
      </c>
      <c r="W848">
        <f>IF(S848 = "Elites",1,0)</f>
        <v>0</v>
      </c>
      <c r="X848" t="s">
        <v>86</v>
      </c>
      <c r="Y848" t="str">
        <f>IF(X848="","-",TRIM(LEFT(X848,FIND(",",X848&amp;",")-1)))</f>
        <v>New York City</v>
      </c>
      <c r="Z848" t="s">
        <v>543</v>
      </c>
      <c r="AA848" t="s">
        <v>35</v>
      </c>
    </row>
    <row r="849" spans="1:27" ht="14.4" x14ac:dyDescent="0.3">
      <c r="A849">
        <v>847</v>
      </c>
      <c r="B849" t="s">
        <v>16263</v>
      </c>
      <c r="C849" t="s">
        <v>16264</v>
      </c>
      <c r="D849" t="s">
        <v>16265</v>
      </c>
      <c r="E849" t="s">
        <v>3580</v>
      </c>
      <c r="F849" s="5">
        <f>_xlfn.TEXTBEFORE(E849, " ") * 1000000</f>
        <v>72800000</v>
      </c>
      <c r="G849">
        <v>500.94200000000001</v>
      </c>
      <c r="H849" t="s">
        <v>174</v>
      </c>
      <c r="I849">
        <v>45</v>
      </c>
      <c r="J849">
        <f>IF(I849="",0,I849)</f>
        <v>45</v>
      </c>
      <c r="K849">
        <v>6</v>
      </c>
      <c r="L849">
        <f>I849-K849</f>
        <v>39</v>
      </c>
      <c r="M849" t="str">
        <f>IF(I849&lt;100,"small",IF(I849&lt;500,"medium","large"))</f>
        <v>small</v>
      </c>
      <c r="N849">
        <f>IF(M849="small",1,0)</f>
        <v>1</v>
      </c>
      <c r="O849">
        <f>IF(N849="medium",1,0)</f>
        <v>0</v>
      </c>
      <c r="P849">
        <f>IF(O849="large",1,0)</f>
        <v>0</v>
      </c>
      <c r="Q849">
        <v>2014</v>
      </c>
      <c r="R849">
        <v>1</v>
      </c>
      <c r="S849" t="str">
        <f>IF(R849=1, "First-time", IF(R849&lt;=3, "Rising Star", IF(R849&lt;10, "Established", "Elites")))</f>
        <v>First-time</v>
      </c>
      <c r="T849">
        <f>IF(S849 = "First-time",1,0)</f>
        <v>1</v>
      </c>
      <c r="U849">
        <f>IF(S849 = "Rising Star",1,0)</f>
        <v>0</v>
      </c>
      <c r="V849">
        <f>IF(S849 = "Established",1,0)</f>
        <v>0</v>
      </c>
      <c r="W849">
        <f>IF(S849 = "Elites",1,0)</f>
        <v>0</v>
      </c>
      <c r="X849" t="s">
        <v>86</v>
      </c>
      <c r="Y849" t="str">
        <f>IF(X849="","-",TRIM(LEFT(X849,FIND(",",X849&amp;",")-1)))</f>
        <v>New York City</v>
      </c>
      <c r="Z849" t="s">
        <v>16266</v>
      </c>
      <c r="AA849" t="s">
        <v>32</v>
      </c>
    </row>
    <row r="850" spans="1:27" ht="14.4" x14ac:dyDescent="0.3">
      <c r="A850">
        <v>848</v>
      </c>
      <c r="B850" t="s">
        <v>17000</v>
      </c>
      <c r="C850" t="s">
        <v>17001</v>
      </c>
      <c r="D850" t="s">
        <v>17002</v>
      </c>
      <c r="E850" t="s">
        <v>1026</v>
      </c>
      <c r="F850" s="5">
        <f>_xlfn.TEXTBEFORE(E850, " ") * 1000000</f>
        <v>4900000</v>
      </c>
      <c r="G850">
        <v>500.60829999999999</v>
      </c>
      <c r="H850" t="s">
        <v>129</v>
      </c>
      <c r="I850">
        <v>42</v>
      </c>
      <c r="J850">
        <f>IF(I850="",0,I850)</f>
        <v>42</v>
      </c>
      <c r="K850">
        <v>10</v>
      </c>
      <c r="L850">
        <f>I850-K850</f>
        <v>32</v>
      </c>
      <c r="M850" t="str">
        <f>IF(I850&lt;100,"small",IF(I850&lt;500,"medium","large"))</f>
        <v>small</v>
      </c>
      <c r="N850">
        <f>IF(M850="small",1,0)</f>
        <v>1</v>
      </c>
      <c r="O850">
        <f>IF(N850="medium",1,0)</f>
        <v>0</v>
      </c>
      <c r="P850">
        <f>IF(O850="large",1,0)</f>
        <v>0</v>
      </c>
      <c r="Q850">
        <v>2014</v>
      </c>
      <c r="R850">
        <v>1</v>
      </c>
      <c r="S850" t="str">
        <f>IF(R850=1, "First-time", IF(R850&lt;=3, "Rising Star", IF(R850&lt;10, "Established", "Elites")))</f>
        <v>First-time</v>
      </c>
      <c r="T850">
        <f>IF(S850 = "First-time",1,0)</f>
        <v>1</v>
      </c>
      <c r="U850">
        <f>IF(S850 = "Rising Star",1,0)</f>
        <v>0</v>
      </c>
      <c r="V850">
        <f>IF(S850 = "Established",1,0)</f>
        <v>0</v>
      </c>
      <c r="W850">
        <f>IF(S850 = "Elites",1,0)</f>
        <v>0</v>
      </c>
      <c r="X850" t="s">
        <v>1396</v>
      </c>
      <c r="Y850" t="str">
        <f>IF(X850="","-",TRIM(LEFT(X850,FIND(",",X850&amp;",")-1)))</f>
        <v>San Francisco</v>
      </c>
      <c r="Z850" t="s">
        <v>17003</v>
      </c>
      <c r="AA850" t="s">
        <v>5</v>
      </c>
    </row>
    <row r="851" spans="1:27" ht="14.4" x14ac:dyDescent="0.3">
      <c r="A851">
        <v>849</v>
      </c>
      <c r="B851" t="s">
        <v>5730</v>
      </c>
      <c r="C851" t="s">
        <v>5731</v>
      </c>
      <c r="D851" t="s">
        <v>5732</v>
      </c>
      <c r="E851" t="s">
        <v>5733</v>
      </c>
      <c r="F851" s="5">
        <f>_xlfn.TEXTBEFORE(E851, " ") * 1000000</f>
        <v>69700000</v>
      </c>
      <c r="G851">
        <v>499.68700000000001</v>
      </c>
      <c r="H851" t="s">
        <v>167</v>
      </c>
      <c r="I851">
        <v>850</v>
      </c>
      <c r="J851">
        <f>IF(I851="",0,I851)</f>
        <v>850</v>
      </c>
      <c r="K851">
        <v>350</v>
      </c>
      <c r="L851">
        <f>I851-K851</f>
        <v>500</v>
      </c>
      <c r="M851" t="str">
        <f>IF(I851&lt;100,"small",IF(I851&lt;500,"medium","large"))</f>
        <v>large</v>
      </c>
      <c r="N851">
        <f>IF(M851="small",1,0)</f>
        <v>0</v>
      </c>
      <c r="O851">
        <f>IF(N851="medium",1,0)</f>
        <v>0</v>
      </c>
      <c r="P851">
        <f>IF(O851="large",1,0)</f>
        <v>0</v>
      </c>
      <c r="Q851">
        <v>2004</v>
      </c>
      <c r="R851">
        <v>1</v>
      </c>
      <c r="S851" t="str">
        <f>IF(R851=1, "First-time", IF(R851&lt;=3, "Rising Star", IF(R851&lt;10, "Established", "Elites")))</f>
        <v>First-time</v>
      </c>
      <c r="T851">
        <f>IF(S851 = "First-time",1,0)</f>
        <v>1</v>
      </c>
      <c r="U851">
        <f>IF(S851 = "Rising Star",1,0)</f>
        <v>0</v>
      </c>
      <c r="V851">
        <f>IF(S851 = "Established",1,0)</f>
        <v>0</v>
      </c>
      <c r="W851">
        <f>IF(S851 = "Elites",1,0)</f>
        <v>0</v>
      </c>
      <c r="X851" t="s">
        <v>242</v>
      </c>
      <c r="Y851" t="str">
        <f>IF(X851="","-",TRIM(LEFT(X851,FIND(",",X851&amp;",")-1)))</f>
        <v>Atlanta</v>
      </c>
      <c r="Z851" t="s">
        <v>242</v>
      </c>
      <c r="AA851" t="s">
        <v>11</v>
      </c>
    </row>
    <row r="852" spans="1:27" ht="14.4" x14ac:dyDescent="0.3">
      <c r="A852">
        <v>850</v>
      </c>
      <c r="B852" t="s">
        <v>5978</v>
      </c>
      <c r="C852" t="s">
        <v>5979</v>
      </c>
      <c r="D852" t="s">
        <v>5980</v>
      </c>
      <c r="E852" t="s">
        <v>1971</v>
      </c>
      <c r="F852" s="5">
        <f>_xlfn.TEXTBEFORE(E852, " ") * 1000000</f>
        <v>7000000</v>
      </c>
      <c r="G852">
        <v>499.04590000000002</v>
      </c>
      <c r="H852" t="s">
        <v>472</v>
      </c>
      <c r="I852">
        <v>49</v>
      </c>
      <c r="J852">
        <f>IF(I852="",0,I852)</f>
        <v>49</v>
      </c>
      <c r="K852">
        <v>15</v>
      </c>
      <c r="L852">
        <f>I852-K852</f>
        <v>34</v>
      </c>
      <c r="M852" t="str">
        <f>IF(I852&lt;100,"small",IF(I852&lt;500,"medium","large"))</f>
        <v>small</v>
      </c>
      <c r="N852">
        <f>IF(M852="small",1,0)</f>
        <v>1</v>
      </c>
      <c r="O852">
        <f>IF(N852="medium",1,0)</f>
        <v>0</v>
      </c>
      <c r="P852">
        <f>IF(O852="large",1,0)</f>
        <v>0</v>
      </c>
      <c r="Q852">
        <v>2005</v>
      </c>
      <c r="R852">
        <v>2</v>
      </c>
      <c r="S852" t="str">
        <f>IF(R852=1, "First-time", IF(R852&lt;=3, "Rising Star", IF(R852&lt;10, "Established", "Elites")))</f>
        <v>Rising Star</v>
      </c>
      <c r="T852">
        <f>IF(S852 = "First-time",1,0)</f>
        <v>0</v>
      </c>
      <c r="U852">
        <f>IF(S852 = "Rising Star",1,0)</f>
        <v>1</v>
      </c>
      <c r="V852">
        <f>IF(S852 = "Established",1,0)</f>
        <v>0</v>
      </c>
      <c r="W852">
        <f>IF(S852 = "Elites",1,0)</f>
        <v>0</v>
      </c>
      <c r="X852" t="s">
        <v>1036</v>
      </c>
      <c r="Y852" t="str">
        <f>IF(X852="","-",TRIM(LEFT(X852,FIND(",",X852&amp;",")-1)))</f>
        <v>Milwaukee</v>
      </c>
      <c r="Z852" t="s">
        <v>5981</v>
      </c>
      <c r="AA852" t="s">
        <v>50</v>
      </c>
    </row>
    <row r="853" spans="1:27" ht="14.4" x14ac:dyDescent="0.3">
      <c r="A853">
        <v>851</v>
      </c>
      <c r="B853" t="s">
        <v>15282</v>
      </c>
      <c r="C853" t="s">
        <v>15283</v>
      </c>
      <c r="D853" t="s">
        <v>15284</v>
      </c>
      <c r="E853" t="s">
        <v>957</v>
      </c>
      <c r="F853" s="5">
        <f>_xlfn.TEXTBEFORE(E853, " ") * 1000000</f>
        <v>3500000</v>
      </c>
      <c r="G853">
        <v>498.88729999999998</v>
      </c>
      <c r="H853" t="s">
        <v>85</v>
      </c>
      <c r="I853">
        <v>27</v>
      </c>
      <c r="J853">
        <f>IF(I853="",0,I853)</f>
        <v>27</v>
      </c>
      <c r="K853">
        <v>4</v>
      </c>
      <c r="L853">
        <f>I853-K853</f>
        <v>23</v>
      </c>
      <c r="M853" t="str">
        <f>IF(I853&lt;100,"small",IF(I853&lt;500,"medium","large"))</f>
        <v>small</v>
      </c>
      <c r="N853">
        <f>IF(M853="small",1,0)</f>
        <v>1</v>
      </c>
      <c r="O853">
        <f>IF(N853="medium",1,0)</f>
        <v>0</v>
      </c>
      <c r="P853">
        <f>IF(O853="large",1,0)</f>
        <v>0</v>
      </c>
      <c r="Q853">
        <v>2013</v>
      </c>
      <c r="R853">
        <v>1</v>
      </c>
      <c r="S853" t="str">
        <f>IF(R853=1, "First-time", IF(R853&lt;=3, "Rising Star", IF(R853&lt;10, "Established", "Elites")))</f>
        <v>First-time</v>
      </c>
      <c r="T853">
        <f>IF(S853 = "First-time",1,0)</f>
        <v>1</v>
      </c>
      <c r="U853">
        <f>IF(S853 = "Rising Star",1,0)</f>
        <v>0</v>
      </c>
      <c r="V853">
        <f>IF(S853 = "Established",1,0)</f>
        <v>0</v>
      </c>
      <c r="W853">
        <f>IF(S853 = "Elites",1,0)</f>
        <v>0</v>
      </c>
      <c r="X853" t="s">
        <v>1114</v>
      </c>
      <c r="Y853" t="str">
        <f>IF(X853="","-",TRIM(LEFT(X853,FIND(",",X853&amp;",")-1)))</f>
        <v>Santa Barbara-Santa Maria-Goleta</v>
      </c>
      <c r="Z853" t="s">
        <v>690</v>
      </c>
      <c r="AA853" t="s">
        <v>10</v>
      </c>
    </row>
    <row r="854" spans="1:27" ht="14.4" x14ac:dyDescent="0.3">
      <c r="A854">
        <v>852</v>
      </c>
      <c r="B854" t="s">
        <v>13670</v>
      </c>
      <c r="C854" t="s">
        <v>13671</v>
      </c>
      <c r="D854" t="s">
        <v>13672</v>
      </c>
      <c r="E854" t="s">
        <v>330</v>
      </c>
      <c r="F854" s="5">
        <f>_xlfn.TEXTBEFORE(E854, " ") * 1000000</f>
        <v>4099999.9999999995</v>
      </c>
      <c r="G854">
        <v>498.2928</v>
      </c>
      <c r="H854" t="s">
        <v>779</v>
      </c>
      <c r="I854">
        <v>45</v>
      </c>
      <c r="J854">
        <f>IF(I854="",0,I854)</f>
        <v>45</v>
      </c>
      <c r="K854">
        <v>15</v>
      </c>
      <c r="L854">
        <f>I854-K854</f>
        <v>30</v>
      </c>
      <c r="M854" t="str">
        <f>IF(I854&lt;100,"small",IF(I854&lt;500,"medium","large"))</f>
        <v>small</v>
      </c>
      <c r="N854">
        <f>IF(M854="small",1,0)</f>
        <v>1</v>
      </c>
      <c r="O854">
        <f>IF(N854="medium",1,0)</f>
        <v>0</v>
      </c>
      <c r="P854">
        <f>IF(O854="large",1,0)</f>
        <v>0</v>
      </c>
      <c r="Q854">
        <v>2012</v>
      </c>
      <c r="R854">
        <v>2</v>
      </c>
      <c r="S854" t="str">
        <f>IF(R854=1, "First-time", IF(R854&lt;=3, "Rising Star", IF(R854&lt;10, "Established", "Elites")))</f>
        <v>Rising Star</v>
      </c>
      <c r="T854">
        <f>IF(S854 = "First-time",1,0)</f>
        <v>0</v>
      </c>
      <c r="U854">
        <f>IF(S854 = "Rising Star",1,0)</f>
        <v>1</v>
      </c>
      <c r="V854">
        <f>IF(S854 = "Established",1,0)</f>
        <v>0</v>
      </c>
      <c r="W854">
        <f>IF(S854 = "Elites",1,0)</f>
        <v>0</v>
      </c>
      <c r="X854" t="s">
        <v>636</v>
      </c>
      <c r="Y854" t="str">
        <f>IF(X854="","-",TRIM(LEFT(X854,FIND(",",X854&amp;",")-1)))</f>
        <v>Indianapolis</v>
      </c>
      <c r="Z854" t="s">
        <v>12299</v>
      </c>
      <c r="AA854" t="s">
        <v>16</v>
      </c>
    </row>
    <row r="855" spans="1:27" ht="14.4" x14ac:dyDescent="0.3">
      <c r="A855">
        <v>853</v>
      </c>
      <c r="B855" t="s">
        <v>16540</v>
      </c>
      <c r="C855" t="s">
        <v>16541</v>
      </c>
      <c r="D855" t="s">
        <v>16542</v>
      </c>
      <c r="E855" t="s">
        <v>533</v>
      </c>
      <c r="F855" s="5">
        <f>_xlfn.TEXTBEFORE(E855, " ") * 1000000</f>
        <v>5400000</v>
      </c>
      <c r="G855">
        <v>497.51850000000002</v>
      </c>
      <c r="H855" t="s">
        <v>85</v>
      </c>
      <c r="I855">
        <v>20</v>
      </c>
      <c r="J855">
        <f>IF(I855="",0,I855)</f>
        <v>20</v>
      </c>
      <c r="K855">
        <v>5</v>
      </c>
      <c r="L855">
        <f>I855-K855</f>
        <v>15</v>
      </c>
      <c r="M855" t="str">
        <f>IF(I855&lt;100,"small",IF(I855&lt;500,"medium","large"))</f>
        <v>small</v>
      </c>
      <c r="N855">
        <f>IF(M855="small",1,0)</f>
        <v>1</v>
      </c>
      <c r="O855">
        <f>IF(N855="medium",1,0)</f>
        <v>0</v>
      </c>
      <c r="P855">
        <f>IF(O855="large",1,0)</f>
        <v>0</v>
      </c>
      <c r="Q855">
        <v>2014</v>
      </c>
      <c r="R855">
        <v>2</v>
      </c>
      <c r="S855" t="str">
        <f>IF(R855=1, "First-time", IF(R855&lt;=3, "Rising Star", IF(R855&lt;10, "Established", "Elites")))</f>
        <v>Rising Star</v>
      </c>
      <c r="T855">
        <f>IF(S855 = "First-time",1,0)</f>
        <v>0</v>
      </c>
      <c r="U855">
        <f>IF(S855 = "Rising Star",1,0)</f>
        <v>1</v>
      </c>
      <c r="V855">
        <f>IF(S855 = "Established",1,0)</f>
        <v>0</v>
      </c>
      <c r="W855">
        <f>IF(S855 = "Elites",1,0)</f>
        <v>0</v>
      </c>
      <c r="X855" t="s">
        <v>271</v>
      </c>
      <c r="Y855" t="str">
        <f>IF(X855="","-",TRIM(LEFT(X855,FIND(",",X855&amp;",")-1)))</f>
        <v>Chicago</v>
      </c>
      <c r="Z855" t="s">
        <v>271</v>
      </c>
      <c r="AA855" t="s">
        <v>15</v>
      </c>
    </row>
    <row r="856" spans="1:27" ht="14.4" x14ac:dyDescent="0.3">
      <c r="A856">
        <v>854</v>
      </c>
      <c r="B856" t="s">
        <v>11712</v>
      </c>
      <c r="C856" t="s">
        <v>11713</v>
      </c>
      <c r="D856" t="s">
        <v>11714</v>
      </c>
      <c r="E856" t="s">
        <v>610</v>
      </c>
      <c r="F856" s="5">
        <f>_xlfn.TEXTBEFORE(E856, " ") * 1000000</f>
        <v>14600000</v>
      </c>
      <c r="G856">
        <v>497.30079999999998</v>
      </c>
      <c r="H856" t="s">
        <v>727</v>
      </c>
      <c r="I856">
        <v>617</v>
      </c>
      <c r="J856">
        <f>IF(I856="",0,I856)</f>
        <v>617</v>
      </c>
      <c r="K856">
        <v>37</v>
      </c>
      <c r="L856">
        <f>I856-K856</f>
        <v>580</v>
      </c>
      <c r="M856" t="str">
        <f>IF(I856&lt;100,"small",IF(I856&lt;500,"medium","large"))</f>
        <v>large</v>
      </c>
      <c r="N856">
        <f>IF(M856="small",1,0)</f>
        <v>0</v>
      </c>
      <c r="O856">
        <f>IF(N856="medium",1,0)</f>
        <v>0</v>
      </c>
      <c r="P856">
        <f>IF(O856="large",1,0)</f>
        <v>0</v>
      </c>
      <c r="Q856">
        <v>2011</v>
      </c>
      <c r="R856">
        <v>1</v>
      </c>
      <c r="S856" t="str">
        <f>IF(R856=1, "First-time", IF(R856&lt;=3, "Rising Star", IF(R856&lt;10, "Established", "Elites")))</f>
        <v>First-time</v>
      </c>
      <c r="T856">
        <f>IF(S856 = "First-time",1,0)</f>
        <v>1</v>
      </c>
      <c r="U856">
        <f>IF(S856 = "Rising Star",1,0)</f>
        <v>0</v>
      </c>
      <c r="V856">
        <f>IF(S856 = "Established",1,0)</f>
        <v>0</v>
      </c>
      <c r="W856">
        <f>IF(S856 = "Elites",1,0)</f>
        <v>0</v>
      </c>
      <c r="X856" t="s">
        <v>3805</v>
      </c>
      <c r="Y856" t="str">
        <f>IF(X856="","-",TRIM(LEFT(X856,FIND(",",X856&amp;",")-1)))</f>
        <v>Provo-Orem</v>
      </c>
      <c r="Z856" t="s">
        <v>6069</v>
      </c>
      <c r="AA856" t="s">
        <v>46</v>
      </c>
    </row>
    <row r="857" spans="1:27" ht="14.4" x14ac:dyDescent="0.3">
      <c r="A857">
        <v>855</v>
      </c>
      <c r="B857" t="s">
        <v>13444</v>
      </c>
      <c r="C857" t="s">
        <v>13445</v>
      </c>
      <c r="D857" t="s">
        <v>13446</v>
      </c>
      <c r="E857" t="s">
        <v>1532</v>
      </c>
      <c r="F857" s="5">
        <f>_xlfn.TEXTBEFORE(E857, " ") * 1000000</f>
        <v>14400000</v>
      </c>
      <c r="G857">
        <v>496.93610000000001</v>
      </c>
      <c r="H857" t="s">
        <v>472</v>
      </c>
      <c r="I857">
        <v>174</v>
      </c>
      <c r="J857">
        <f>IF(I857="",0,I857)</f>
        <v>174</v>
      </c>
      <c r="K857">
        <v>26</v>
      </c>
      <c r="L857">
        <f>I857-K857</f>
        <v>148</v>
      </c>
      <c r="M857" t="str">
        <f>IF(I857&lt;100,"small",IF(I857&lt;500,"medium","large"))</f>
        <v>medium</v>
      </c>
      <c r="N857">
        <f>IF(M857="small",1,0)</f>
        <v>0</v>
      </c>
      <c r="O857">
        <f>IF(N857="medium",1,0)</f>
        <v>0</v>
      </c>
      <c r="P857">
        <f>IF(O857="large",1,0)</f>
        <v>0</v>
      </c>
      <c r="Q857">
        <v>2012</v>
      </c>
      <c r="R857">
        <v>2</v>
      </c>
      <c r="S857" t="str">
        <f>IF(R857=1, "First-time", IF(R857&lt;=3, "Rising Star", IF(R857&lt;10, "Established", "Elites")))</f>
        <v>Rising Star</v>
      </c>
      <c r="T857">
        <f>IF(S857 = "First-time",1,0)</f>
        <v>0</v>
      </c>
      <c r="U857">
        <f>IF(S857 = "Rising Star",1,0)</f>
        <v>1</v>
      </c>
      <c r="V857">
        <f>IF(S857 = "Established",1,0)</f>
        <v>0</v>
      </c>
      <c r="W857">
        <f>IF(S857 = "Elites",1,0)</f>
        <v>0</v>
      </c>
      <c r="X857" t="s">
        <v>942</v>
      </c>
      <c r="Y857" t="str">
        <f>IF(X857="","-",TRIM(LEFT(X857,FIND(",",X857&amp;",")-1)))</f>
        <v>Omaha-Council Bluffs</v>
      </c>
      <c r="Z857" t="s">
        <v>943</v>
      </c>
      <c r="AA857" t="s">
        <v>30</v>
      </c>
    </row>
    <row r="858" spans="1:27" ht="14.4" x14ac:dyDescent="0.3">
      <c r="A858">
        <v>856</v>
      </c>
      <c r="B858" t="s">
        <v>13172</v>
      </c>
      <c r="C858" t="s">
        <v>13173</v>
      </c>
      <c r="D858" t="s">
        <v>13174</v>
      </c>
      <c r="E858" t="s">
        <v>711</v>
      </c>
      <c r="F858" s="5">
        <f>_xlfn.TEXTBEFORE(E858, " ") * 1000000</f>
        <v>44800000</v>
      </c>
      <c r="G858">
        <v>495.94470000000001</v>
      </c>
      <c r="H858" t="s">
        <v>85</v>
      </c>
      <c r="I858">
        <v>34</v>
      </c>
      <c r="J858">
        <f>IF(I858="",0,I858)</f>
        <v>34</v>
      </c>
      <c r="K858">
        <v>5</v>
      </c>
      <c r="L858">
        <f>I858-K858</f>
        <v>29</v>
      </c>
      <c r="M858" t="str">
        <f>IF(I858&lt;100,"small",IF(I858&lt;500,"medium","large"))</f>
        <v>small</v>
      </c>
      <c r="N858">
        <f>IF(M858="small",1,0)</f>
        <v>1</v>
      </c>
      <c r="O858">
        <f>IF(N858="medium",1,0)</f>
        <v>0</v>
      </c>
      <c r="P858">
        <f>IF(O858="large",1,0)</f>
        <v>0</v>
      </c>
      <c r="Q858">
        <v>2012</v>
      </c>
      <c r="R858">
        <v>2</v>
      </c>
      <c r="S858" t="str">
        <f>IF(R858=1, "First-time", IF(R858&lt;=3, "Rising Star", IF(R858&lt;10, "Established", "Elites")))</f>
        <v>Rising Star</v>
      </c>
      <c r="T858">
        <f>IF(S858 = "First-time",1,0)</f>
        <v>0</v>
      </c>
      <c r="U858">
        <f>IF(S858 = "Rising Star",1,0)</f>
        <v>1</v>
      </c>
      <c r="V858">
        <f>IF(S858 = "Established",1,0)</f>
        <v>0</v>
      </c>
      <c r="W858">
        <f>IF(S858 = "Elites",1,0)</f>
        <v>0</v>
      </c>
      <c r="X858" t="s">
        <v>99</v>
      </c>
      <c r="Y858" t="str">
        <f>IF(X858="","-",TRIM(LEFT(X858,FIND(",",X858&amp;",")-1)))</f>
        <v>-</v>
      </c>
      <c r="Z858" t="s">
        <v>303</v>
      </c>
      <c r="AA858" t="s">
        <v>42</v>
      </c>
    </row>
    <row r="859" spans="1:27" ht="14.4" x14ac:dyDescent="0.3">
      <c r="A859">
        <v>857</v>
      </c>
      <c r="B859" t="s">
        <v>9374</v>
      </c>
      <c r="C859" t="s">
        <v>9375</v>
      </c>
      <c r="D859" t="s">
        <v>9376</v>
      </c>
      <c r="E859" t="s">
        <v>2229</v>
      </c>
      <c r="F859" s="5">
        <f>_xlfn.TEXTBEFORE(E859, " ") * 1000000</f>
        <v>20000000</v>
      </c>
      <c r="G859">
        <v>495.24939999999998</v>
      </c>
      <c r="H859" t="s">
        <v>118</v>
      </c>
      <c r="I859">
        <v>50</v>
      </c>
      <c r="J859">
        <f>IF(I859="",0,I859)</f>
        <v>50</v>
      </c>
      <c r="K859">
        <v>12</v>
      </c>
      <c r="L859">
        <f>I859-K859</f>
        <v>38</v>
      </c>
      <c r="M859" t="str">
        <f>IF(I859&lt;100,"small",IF(I859&lt;500,"medium","large"))</f>
        <v>small</v>
      </c>
      <c r="N859">
        <f>IF(M859="small",1,0)</f>
        <v>1</v>
      </c>
      <c r="O859">
        <f>IF(N859="medium",1,0)</f>
        <v>0</v>
      </c>
      <c r="P859">
        <f>IF(O859="large",1,0)</f>
        <v>0</v>
      </c>
      <c r="Q859">
        <v>2009</v>
      </c>
      <c r="R859">
        <v>1</v>
      </c>
      <c r="S859" t="str">
        <f>IF(R859=1, "First-time", IF(R859&lt;=3, "Rising Star", IF(R859&lt;10, "Established", "Elites")))</f>
        <v>First-time</v>
      </c>
      <c r="T859">
        <f>IF(S859 = "First-time",1,0)</f>
        <v>1</v>
      </c>
      <c r="U859">
        <f>IF(S859 = "Rising Star",1,0)</f>
        <v>0</v>
      </c>
      <c r="V859">
        <f>IF(S859 = "Established",1,0)</f>
        <v>0</v>
      </c>
      <c r="W859">
        <f>IF(S859 = "Elites",1,0)</f>
        <v>0</v>
      </c>
      <c r="X859" t="s">
        <v>130</v>
      </c>
      <c r="Y859" t="str">
        <f>IF(X859="","-",TRIM(LEFT(X859,FIND(",",X859&amp;",")-1)))</f>
        <v>Dallas</v>
      </c>
      <c r="Z859" t="s">
        <v>130</v>
      </c>
      <c r="AA859" t="s">
        <v>45</v>
      </c>
    </row>
    <row r="860" spans="1:27" ht="14.4" x14ac:dyDescent="0.3">
      <c r="A860">
        <v>858</v>
      </c>
      <c r="B860" t="s">
        <v>17412</v>
      </c>
      <c r="C860" t="s">
        <v>17413</v>
      </c>
      <c r="D860" t="s">
        <v>17414</v>
      </c>
      <c r="E860" t="s">
        <v>562</v>
      </c>
      <c r="F860" s="5">
        <f>_xlfn.TEXTBEFORE(E860, " ") * 1000000</f>
        <v>14500000</v>
      </c>
      <c r="G860">
        <v>495.17910000000001</v>
      </c>
      <c r="H860" t="s">
        <v>803</v>
      </c>
      <c r="I860">
        <v>15</v>
      </c>
      <c r="J860">
        <f>IF(I860="",0,I860)</f>
        <v>15</v>
      </c>
      <c r="K860">
        <v>3</v>
      </c>
      <c r="L860">
        <f>I860-K860</f>
        <v>12</v>
      </c>
      <c r="M860" t="str">
        <f>IF(I860&lt;100,"small",IF(I860&lt;500,"medium","large"))</f>
        <v>small</v>
      </c>
      <c r="N860">
        <f>IF(M860="small",1,0)</f>
        <v>1</v>
      </c>
      <c r="O860">
        <f>IF(N860="medium",1,0)</f>
        <v>0</v>
      </c>
      <c r="P860">
        <f>IF(O860="large",1,0)</f>
        <v>0</v>
      </c>
      <c r="Q860">
        <v>2015</v>
      </c>
      <c r="R860">
        <v>1</v>
      </c>
      <c r="S860" t="str">
        <f>IF(R860=1, "First-time", IF(R860&lt;=3, "Rising Star", IF(R860&lt;10, "Established", "Elites")))</f>
        <v>First-time</v>
      </c>
      <c r="T860">
        <f>IF(S860 = "First-time",1,0)</f>
        <v>1</v>
      </c>
      <c r="U860">
        <f>IF(S860 = "Rising Star",1,0)</f>
        <v>0</v>
      </c>
      <c r="V860">
        <f>IF(S860 = "Established",1,0)</f>
        <v>0</v>
      </c>
      <c r="W860">
        <f>IF(S860 = "Elites",1,0)</f>
        <v>0</v>
      </c>
      <c r="X860" t="s">
        <v>86</v>
      </c>
      <c r="Y860" t="str">
        <f>IF(X860="","-",TRIM(LEFT(X860,FIND(",",X860&amp;",")-1)))</f>
        <v>New York City</v>
      </c>
      <c r="Z860" t="s">
        <v>543</v>
      </c>
      <c r="AA860" t="s">
        <v>35</v>
      </c>
    </row>
    <row r="861" spans="1:27" ht="14.4" x14ac:dyDescent="0.3">
      <c r="A861">
        <v>859</v>
      </c>
      <c r="B861" t="s">
        <v>17004</v>
      </c>
      <c r="C861" t="s">
        <v>17005</v>
      </c>
      <c r="D861" t="s">
        <v>17006</v>
      </c>
      <c r="E861" t="s">
        <v>1496</v>
      </c>
      <c r="F861" s="5">
        <f>_xlfn.TEXTBEFORE(E861, " ") * 1000000</f>
        <v>6500000</v>
      </c>
      <c r="G861">
        <v>494.6105</v>
      </c>
      <c r="H861" t="s">
        <v>167</v>
      </c>
      <c r="I861">
        <v>53</v>
      </c>
      <c r="J861">
        <f>IF(I861="",0,I861)</f>
        <v>53</v>
      </c>
      <c r="K861">
        <v>5</v>
      </c>
      <c r="L861">
        <f>I861-K861</f>
        <v>48</v>
      </c>
      <c r="M861" t="str">
        <f>IF(I861&lt;100,"small",IF(I861&lt;500,"medium","large"))</f>
        <v>small</v>
      </c>
      <c r="N861">
        <f>IF(M861="small",1,0)</f>
        <v>1</v>
      </c>
      <c r="O861">
        <f>IF(N861="medium",1,0)</f>
        <v>0</v>
      </c>
      <c r="P861">
        <f>IF(O861="large",1,0)</f>
        <v>0</v>
      </c>
      <c r="Q861">
        <v>2014</v>
      </c>
      <c r="R861">
        <v>1</v>
      </c>
      <c r="S861" t="str">
        <f>IF(R861=1, "First-time", IF(R861&lt;=3, "Rising Star", IF(R861&lt;10, "Established", "Elites")))</f>
        <v>First-time</v>
      </c>
      <c r="T861">
        <f>IF(S861 = "First-time",1,0)</f>
        <v>1</v>
      </c>
      <c r="U861">
        <f>IF(S861 = "Rising Star",1,0)</f>
        <v>0</v>
      </c>
      <c r="V861">
        <f>IF(S861 = "Established",1,0)</f>
        <v>0</v>
      </c>
      <c r="W861">
        <f>IF(S861 = "Elites",1,0)</f>
        <v>0</v>
      </c>
      <c r="X861" t="s">
        <v>325</v>
      </c>
      <c r="Y861" t="str">
        <f>IF(X861="","-",TRIM(LEFT(X861,FIND(",",X861&amp;",")-1)))</f>
        <v>Los Angeles</v>
      </c>
      <c r="Z861" t="s">
        <v>1714</v>
      </c>
      <c r="AA861" t="s">
        <v>5</v>
      </c>
    </row>
    <row r="862" spans="1:27" ht="14.4" x14ac:dyDescent="0.3">
      <c r="A862">
        <v>860</v>
      </c>
      <c r="B862" t="s">
        <v>16184</v>
      </c>
      <c r="C862" t="s">
        <v>16185</v>
      </c>
      <c r="D862" t="s">
        <v>16186</v>
      </c>
      <c r="E862" t="s">
        <v>1246</v>
      </c>
      <c r="F862" s="5">
        <f>_xlfn.TEXTBEFORE(E862, " ") * 1000000</f>
        <v>2900000</v>
      </c>
      <c r="G862">
        <v>494.54090000000002</v>
      </c>
      <c r="H862" t="s">
        <v>174</v>
      </c>
      <c r="I862">
        <v>15</v>
      </c>
      <c r="J862">
        <f>IF(I862="",0,I862)</f>
        <v>15</v>
      </c>
      <c r="K862">
        <v>2</v>
      </c>
      <c r="L862">
        <f>I862-K862</f>
        <v>13</v>
      </c>
      <c r="M862" t="str">
        <f>IF(I862&lt;100,"small",IF(I862&lt;500,"medium","large"))</f>
        <v>small</v>
      </c>
      <c r="N862">
        <f>IF(M862="small",1,0)</f>
        <v>1</v>
      </c>
      <c r="O862">
        <f>IF(N862="medium",1,0)</f>
        <v>0</v>
      </c>
      <c r="P862">
        <f>IF(O862="large",1,0)</f>
        <v>0</v>
      </c>
      <c r="Q862">
        <v>2014</v>
      </c>
      <c r="R862">
        <v>1</v>
      </c>
      <c r="S862" t="str">
        <f>IF(R862=1, "First-time", IF(R862&lt;=3, "Rising Star", IF(R862&lt;10, "Established", "Elites")))</f>
        <v>First-time</v>
      </c>
      <c r="T862">
        <f>IF(S862 = "First-time",1,0)</f>
        <v>1</v>
      </c>
      <c r="U862">
        <f>IF(S862 = "Rising Star",1,0)</f>
        <v>0</v>
      </c>
      <c r="V862">
        <f>IF(S862 = "Established",1,0)</f>
        <v>0</v>
      </c>
      <c r="W862">
        <f>IF(S862 = "Elites",1,0)</f>
        <v>0</v>
      </c>
      <c r="X862" t="s">
        <v>86</v>
      </c>
      <c r="Y862" t="str">
        <f>IF(X862="","-",TRIM(LEFT(X862,FIND(",",X862&amp;",")-1)))</f>
        <v>New York City</v>
      </c>
      <c r="Z862" t="s">
        <v>543</v>
      </c>
      <c r="AA862" t="s">
        <v>35</v>
      </c>
    </row>
    <row r="863" spans="1:27" ht="14.4" x14ac:dyDescent="0.3">
      <c r="A863">
        <v>861</v>
      </c>
      <c r="B863" t="s">
        <v>13616</v>
      </c>
      <c r="C863" t="s">
        <v>13617</v>
      </c>
      <c r="D863" t="s">
        <v>13618</v>
      </c>
      <c r="E863" t="s">
        <v>13619</v>
      </c>
      <c r="F863" s="5">
        <f>_xlfn.TEXTBEFORE(E863, " ") * 1000000</f>
        <v>59900000</v>
      </c>
      <c r="G863">
        <v>494.31319999999999</v>
      </c>
      <c r="H863" t="s">
        <v>1069</v>
      </c>
      <c r="I863">
        <v>366</v>
      </c>
      <c r="J863">
        <f>IF(I863="",0,I863)</f>
        <v>366</v>
      </c>
      <c r="K863">
        <v>149</v>
      </c>
      <c r="L863">
        <f>I863-K863</f>
        <v>217</v>
      </c>
      <c r="M863" t="str">
        <f>IF(I863&lt;100,"small",IF(I863&lt;500,"medium","large"))</f>
        <v>medium</v>
      </c>
      <c r="N863">
        <f>IF(M863="small",1,0)</f>
        <v>0</v>
      </c>
      <c r="O863">
        <f>IF(N863="medium",1,0)</f>
        <v>0</v>
      </c>
      <c r="P863">
        <f>IF(O863="large",1,0)</f>
        <v>0</v>
      </c>
      <c r="Q863">
        <v>2012</v>
      </c>
      <c r="R863">
        <v>4</v>
      </c>
      <c r="S863" t="str">
        <f>IF(R863=1, "First-time", IF(R863&lt;=3, "Rising Star", IF(R863&lt;10, "Established", "Elites")))</f>
        <v>Established</v>
      </c>
      <c r="T863">
        <f>IF(S863 = "First-time",1,0)</f>
        <v>0</v>
      </c>
      <c r="U863">
        <f>IF(S863 = "Rising Star",1,0)</f>
        <v>0</v>
      </c>
      <c r="V863">
        <f>IF(S863 = "Established",1,0)</f>
        <v>1</v>
      </c>
      <c r="W863">
        <f>IF(S863 = "Elites",1,0)</f>
        <v>0</v>
      </c>
      <c r="X863" t="s">
        <v>185</v>
      </c>
      <c r="Y863" t="str">
        <f>IF(X863="","-",TRIM(LEFT(X863,FIND(",",X863&amp;",")-1)))</f>
        <v>Boston</v>
      </c>
      <c r="Z863" t="s">
        <v>1639</v>
      </c>
      <c r="AA863" t="s">
        <v>20</v>
      </c>
    </row>
    <row r="864" spans="1:27" ht="14.4" x14ac:dyDescent="0.3">
      <c r="A864">
        <v>862</v>
      </c>
      <c r="B864" t="s">
        <v>14483</v>
      </c>
      <c r="C864" t="s">
        <v>14484</v>
      </c>
      <c r="D864" t="s">
        <v>14485</v>
      </c>
      <c r="E864" t="s">
        <v>2092</v>
      </c>
      <c r="F864" s="5">
        <f>_xlfn.TEXTBEFORE(E864, " ") * 1000000</f>
        <v>5600000</v>
      </c>
      <c r="G864">
        <v>493.81279999999998</v>
      </c>
      <c r="H864" t="s">
        <v>167</v>
      </c>
      <c r="I864">
        <v>75</v>
      </c>
      <c r="J864">
        <f>IF(I864="",0,I864)</f>
        <v>75</v>
      </c>
      <c r="K864">
        <v>5</v>
      </c>
      <c r="L864">
        <f>I864-K864</f>
        <v>70</v>
      </c>
      <c r="M864" t="str">
        <f>IF(I864&lt;100,"small",IF(I864&lt;500,"medium","large"))</f>
        <v>small</v>
      </c>
      <c r="N864">
        <f>IF(M864="small",1,0)</f>
        <v>1</v>
      </c>
      <c r="O864">
        <f>IF(N864="medium",1,0)</f>
        <v>0</v>
      </c>
      <c r="P864">
        <f>IF(O864="large",1,0)</f>
        <v>0</v>
      </c>
      <c r="Q864">
        <v>2013</v>
      </c>
      <c r="R864">
        <v>1</v>
      </c>
      <c r="S864" t="str">
        <f>IF(R864=1, "First-time", IF(R864&lt;=3, "Rising Star", IF(R864&lt;10, "Established", "Elites")))</f>
        <v>First-time</v>
      </c>
      <c r="T864">
        <f>IF(S864 = "First-time",1,0)</f>
        <v>1</v>
      </c>
      <c r="U864">
        <f>IF(S864 = "Rising Star",1,0)</f>
        <v>0</v>
      </c>
      <c r="V864">
        <f>IF(S864 = "Established",1,0)</f>
        <v>0</v>
      </c>
      <c r="W864">
        <f>IF(S864 = "Elites",1,0)</f>
        <v>0</v>
      </c>
      <c r="X864" t="s">
        <v>838</v>
      </c>
      <c r="Y864" t="str">
        <f>IF(X864="","-",TRIM(LEFT(X864,FIND(",",X864&amp;",")-1)))</f>
        <v>Austin</v>
      </c>
      <c r="Z864" t="s">
        <v>838</v>
      </c>
      <c r="AA864" t="s">
        <v>45</v>
      </c>
    </row>
    <row r="865" spans="1:27" ht="14.4" x14ac:dyDescent="0.3">
      <c r="A865">
        <v>863</v>
      </c>
      <c r="B865" t="s">
        <v>12338</v>
      </c>
      <c r="C865" t="s">
        <v>12339</v>
      </c>
      <c r="D865" t="s">
        <v>12340</v>
      </c>
      <c r="E865" t="s">
        <v>3799</v>
      </c>
      <c r="F865" s="5">
        <f>_xlfn.TEXTBEFORE(E865, " ") * 1000000</f>
        <v>21400000</v>
      </c>
      <c r="G865">
        <v>493.11799999999999</v>
      </c>
      <c r="H865" t="s">
        <v>85</v>
      </c>
      <c r="I865">
        <v>182</v>
      </c>
      <c r="J865">
        <f>IF(I865="",0,I865)</f>
        <v>182</v>
      </c>
      <c r="K865">
        <v>92</v>
      </c>
      <c r="L865">
        <f>I865-K865</f>
        <v>90</v>
      </c>
      <c r="M865" t="str">
        <f>IF(I865&lt;100,"small",IF(I865&lt;500,"medium","large"))</f>
        <v>medium</v>
      </c>
      <c r="N865">
        <f>IF(M865="small",1,0)</f>
        <v>0</v>
      </c>
      <c r="O865">
        <f>IF(N865="medium",1,0)</f>
        <v>0</v>
      </c>
      <c r="P865">
        <f>IF(O865="large",1,0)</f>
        <v>0</v>
      </c>
      <c r="Q865">
        <v>2011</v>
      </c>
      <c r="R865">
        <v>4</v>
      </c>
      <c r="S865" t="str">
        <f>IF(R865=1, "First-time", IF(R865&lt;=3, "Rising Star", IF(R865&lt;10, "Established", "Elites")))</f>
        <v>Established</v>
      </c>
      <c r="T865">
        <f>IF(S865 = "First-time",1,0)</f>
        <v>0</v>
      </c>
      <c r="U865">
        <f>IF(S865 = "Rising Star",1,0)</f>
        <v>0</v>
      </c>
      <c r="V865">
        <f>IF(S865 = "Established",1,0)</f>
        <v>1</v>
      </c>
      <c r="W865">
        <f>IF(S865 = "Elites",1,0)</f>
        <v>0</v>
      </c>
      <c r="X865" t="s">
        <v>271</v>
      </c>
      <c r="Y865" t="str">
        <f>IF(X865="","-",TRIM(LEFT(X865,FIND(",",X865&amp;",")-1)))</f>
        <v>Chicago</v>
      </c>
      <c r="Z865" t="s">
        <v>271</v>
      </c>
      <c r="AA865" t="s">
        <v>15</v>
      </c>
    </row>
    <row r="866" spans="1:27" ht="14.4" x14ac:dyDescent="0.3">
      <c r="A866">
        <v>864</v>
      </c>
      <c r="B866" t="s">
        <v>14060</v>
      </c>
      <c r="C866" t="s">
        <v>14061</v>
      </c>
      <c r="D866" t="s">
        <v>14062</v>
      </c>
      <c r="E866" t="s">
        <v>4688</v>
      </c>
      <c r="F866" s="5">
        <f>_xlfn.TEXTBEFORE(E866, " ") * 1000000</f>
        <v>27000000</v>
      </c>
      <c r="G866">
        <v>493.11489999999998</v>
      </c>
      <c r="H866" t="s">
        <v>803</v>
      </c>
      <c r="I866">
        <v>94</v>
      </c>
      <c r="J866">
        <f>IF(I866="",0,I866)</f>
        <v>94</v>
      </c>
      <c r="K866">
        <v>71</v>
      </c>
      <c r="L866">
        <f>I866-K866</f>
        <v>23</v>
      </c>
      <c r="M866" t="str">
        <f>IF(I866&lt;100,"small",IF(I866&lt;500,"medium","large"))</f>
        <v>small</v>
      </c>
      <c r="N866">
        <f>IF(M866="small",1,0)</f>
        <v>1</v>
      </c>
      <c r="O866">
        <f>IF(N866="medium",1,0)</f>
        <v>0</v>
      </c>
      <c r="P866">
        <f>IF(O866="large",1,0)</f>
        <v>0</v>
      </c>
      <c r="Q866">
        <v>2012</v>
      </c>
      <c r="R866">
        <v>3</v>
      </c>
      <c r="S866" t="str">
        <f>IF(R866=1, "First-time", IF(R866&lt;=3, "Rising Star", IF(R866&lt;10, "Established", "Elites")))</f>
        <v>Rising Star</v>
      </c>
      <c r="T866">
        <f>IF(S866 = "First-time",1,0)</f>
        <v>0</v>
      </c>
      <c r="U866">
        <f>IF(S866 = "Rising Star",1,0)</f>
        <v>1</v>
      </c>
      <c r="V866">
        <f>IF(S866 = "Established",1,0)</f>
        <v>0</v>
      </c>
      <c r="W866">
        <f>IF(S866 = "Elites",1,0)</f>
        <v>0</v>
      </c>
      <c r="X866" t="s">
        <v>325</v>
      </c>
      <c r="Y866" t="str">
        <f>IF(X866="","-",TRIM(LEFT(X866,FIND(",",X866&amp;",")-1)))</f>
        <v>Los Angeles</v>
      </c>
      <c r="Z866" t="s">
        <v>325</v>
      </c>
      <c r="AA866" t="s">
        <v>5</v>
      </c>
    </row>
    <row r="867" spans="1:27" ht="14.4" x14ac:dyDescent="0.3">
      <c r="A867">
        <v>865</v>
      </c>
      <c r="B867" t="s">
        <v>17700</v>
      </c>
      <c r="C867" t="s">
        <v>17701</v>
      </c>
      <c r="D867" t="s">
        <v>17702</v>
      </c>
      <c r="E867" t="s">
        <v>128</v>
      </c>
      <c r="F867" s="5">
        <f>_xlfn.TEXTBEFORE(E867, " ") * 1000000</f>
        <v>7500000</v>
      </c>
      <c r="G867">
        <v>491.13799999999998</v>
      </c>
      <c r="H867" t="s">
        <v>803</v>
      </c>
      <c r="I867">
        <v>24</v>
      </c>
      <c r="J867">
        <f>IF(I867="",0,I867)</f>
        <v>24</v>
      </c>
      <c r="K867">
        <v>9</v>
      </c>
      <c r="L867">
        <f>I867-K867</f>
        <v>15</v>
      </c>
      <c r="M867" t="str">
        <f>IF(I867&lt;100,"small",IF(I867&lt;500,"medium","large"))</f>
        <v>small</v>
      </c>
      <c r="N867">
        <f>IF(M867="small",1,0)</f>
        <v>1</v>
      </c>
      <c r="O867">
        <f>IF(N867="medium",1,0)</f>
        <v>0</v>
      </c>
      <c r="P867">
        <f>IF(O867="large",1,0)</f>
        <v>0</v>
      </c>
      <c r="Q867">
        <v>2015</v>
      </c>
      <c r="R867">
        <v>1</v>
      </c>
      <c r="S867" t="str">
        <f>IF(R867=1, "First-time", IF(R867&lt;=3, "Rising Star", IF(R867&lt;10, "Established", "Elites")))</f>
        <v>First-time</v>
      </c>
      <c r="T867">
        <f>IF(S867 = "First-time",1,0)</f>
        <v>1</v>
      </c>
      <c r="U867">
        <f>IF(S867 = "Rising Star",1,0)</f>
        <v>0</v>
      </c>
      <c r="V867">
        <f>IF(S867 = "Established",1,0)</f>
        <v>0</v>
      </c>
      <c r="W867">
        <f>IF(S867 = "Elites",1,0)</f>
        <v>0</v>
      </c>
      <c r="X867" t="s">
        <v>342</v>
      </c>
      <c r="Y867" t="str">
        <f>IF(X867="","-",TRIM(LEFT(X867,FIND(",",X867&amp;",")-1)))</f>
        <v>San Diego</v>
      </c>
      <c r="Z867" t="s">
        <v>342</v>
      </c>
      <c r="AA867" t="s">
        <v>5</v>
      </c>
    </row>
    <row r="868" spans="1:27" ht="14.4" x14ac:dyDescent="0.3">
      <c r="A868">
        <v>866</v>
      </c>
      <c r="B868" t="s">
        <v>13245</v>
      </c>
      <c r="C868" t="s">
        <v>13246</v>
      </c>
      <c r="D868" t="s">
        <v>13247</v>
      </c>
      <c r="E868" t="s">
        <v>7330</v>
      </c>
      <c r="F868" s="5">
        <f>_xlfn.TEXTBEFORE(E868, " ") * 1000000</f>
        <v>13000000</v>
      </c>
      <c r="G868">
        <v>490.55279999999999</v>
      </c>
      <c r="H868" t="s">
        <v>160</v>
      </c>
      <c r="I868">
        <v>115</v>
      </c>
      <c r="J868">
        <f>IF(I868="",0,I868)</f>
        <v>115</v>
      </c>
      <c r="K868">
        <v>30</v>
      </c>
      <c r="L868">
        <f>I868-K868</f>
        <v>85</v>
      </c>
      <c r="M868" t="str">
        <f>IF(I868&lt;100,"small",IF(I868&lt;500,"medium","large"))</f>
        <v>medium</v>
      </c>
      <c r="N868">
        <f>IF(M868="small",1,0)</f>
        <v>0</v>
      </c>
      <c r="O868">
        <f>IF(N868="medium",1,0)</f>
        <v>0</v>
      </c>
      <c r="P868">
        <f>IF(O868="large",1,0)</f>
        <v>0</v>
      </c>
      <c r="Q868">
        <v>2012</v>
      </c>
      <c r="R868">
        <v>1</v>
      </c>
      <c r="S868" t="str">
        <f>IF(R868=1, "First-time", IF(R868&lt;=3, "Rising Star", IF(R868&lt;10, "Established", "Elites")))</f>
        <v>First-time</v>
      </c>
      <c r="T868">
        <f>IF(S868 = "First-time",1,0)</f>
        <v>1</v>
      </c>
      <c r="U868">
        <f>IF(S868 = "Rising Star",1,0)</f>
        <v>0</v>
      </c>
      <c r="V868">
        <f>IF(S868 = "Established",1,0)</f>
        <v>0</v>
      </c>
      <c r="W868">
        <f>IF(S868 = "Elites",1,0)</f>
        <v>0</v>
      </c>
      <c r="X868" t="s">
        <v>99</v>
      </c>
      <c r="Y868" t="str">
        <f>IF(X868="","-",TRIM(LEFT(X868,FIND(",",X868&amp;",")-1)))</f>
        <v>-</v>
      </c>
      <c r="Z868" t="s">
        <v>1992</v>
      </c>
      <c r="AA868" t="s">
        <v>38</v>
      </c>
    </row>
    <row r="869" spans="1:27" ht="14.4" x14ac:dyDescent="0.3">
      <c r="A869">
        <v>867</v>
      </c>
      <c r="B869" t="s">
        <v>9272</v>
      </c>
      <c r="C869" t="s">
        <v>9273</v>
      </c>
      <c r="D869" t="s">
        <v>9274</v>
      </c>
      <c r="E869" t="s">
        <v>4839</v>
      </c>
      <c r="F869" s="5">
        <f>_xlfn.TEXTBEFORE(E869, " ") * 1000000</f>
        <v>14000000</v>
      </c>
      <c r="G869">
        <v>490.18650000000002</v>
      </c>
      <c r="H869" t="s">
        <v>751</v>
      </c>
      <c r="I869">
        <v>86</v>
      </c>
      <c r="J869">
        <f>IF(I869="",0,I869)</f>
        <v>86</v>
      </c>
      <c r="K869">
        <v>24</v>
      </c>
      <c r="L869">
        <f>I869-K869</f>
        <v>62</v>
      </c>
      <c r="M869" t="str">
        <f>IF(I869&lt;100,"small",IF(I869&lt;500,"medium","large"))</f>
        <v>small</v>
      </c>
      <c r="N869">
        <f>IF(M869="small",1,0)</f>
        <v>1</v>
      </c>
      <c r="O869">
        <f>IF(N869="medium",1,0)</f>
        <v>0</v>
      </c>
      <c r="P869">
        <f>IF(O869="large",1,0)</f>
        <v>0</v>
      </c>
      <c r="Q869">
        <v>2009</v>
      </c>
      <c r="R869">
        <v>4</v>
      </c>
      <c r="S869" t="str">
        <f>IF(R869=1, "First-time", IF(R869&lt;=3, "Rising Star", IF(R869&lt;10, "Established", "Elites")))</f>
        <v>Established</v>
      </c>
      <c r="T869">
        <f>IF(S869 = "First-time",1,0)</f>
        <v>0</v>
      </c>
      <c r="U869">
        <f>IF(S869 = "Rising Star",1,0)</f>
        <v>0</v>
      </c>
      <c r="V869">
        <f>IF(S869 = "Established",1,0)</f>
        <v>1</v>
      </c>
      <c r="W869">
        <f>IF(S869 = "Elites",1,0)</f>
        <v>0</v>
      </c>
      <c r="X869" t="s">
        <v>427</v>
      </c>
      <c r="Y869" t="str">
        <f>IF(X869="","-",TRIM(LEFT(X869,FIND(",",X869&amp;",")-1)))</f>
        <v>Washington</v>
      </c>
      <c r="Z869" t="s">
        <v>9275</v>
      </c>
      <c r="AA869" t="s">
        <v>47</v>
      </c>
    </row>
    <row r="870" spans="1:27" ht="14.4" x14ac:dyDescent="0.3">
      <c r="A870">
        <v>868</v>
      </c>
      <c r="B870" t="s">
        <v>11071</v>
      </c>
      <c r="C870" t="s">
        <v>11072</v>
      </c>
      <c r="D870" t="s">
        <v>11073</v>
      </c>
      <c r="E870" t="s">
        <v>557</v>
      </c>
      <c r="F870" s="5">
        <f>_xlfn.TEXTBEFORE(E870, " ") * 1000000</f>
        <v>17200000</v>
      </c>
      <c r="G870">
        <v>489.99009999999998</v>
      </c>
      <c r="H870" t="s">
        <v>105</v>
      </c>
      <c r="I870">
        <v>156</v>
      </c>
      <c r="J870">
        <f>IF(I870="",0,I870)</f>
        <v>156</v>
      </c>
      <c r="K870">
        <v>14</v>
      </c>
      <c r="L870">
        <f>I870-K870</f>
        <v>142</v>
      </c>
      <c r="M870" t="str">
        <f>IF(I870&lt;100,"small",IF(I870&lt;500,"medium","large"))</f>
        <v>medium</v>
      </c>
      <c r="N870">
        <f>IF(M870="small",1,0)</f>
        <v>0</v>
      </c>
      <c r="O870">
        <f>IF(N870="medium",1,0)</f>
        <v>0</v>
      </c>
      <c r="P870">
        <f>IF(O870="large",1,0)</f>
        <v>0</v>
      </c>
      <c r="Q870">
        <v>2010</v>
      </c>
      <c r="R870">
        <v>2</v>
      </c>
      <c r="S870" t="str">
        <f>IF(R870=1, "First-time", IF(R870&lt;=3, "Rising Star", IF(R870&lt;10, "Established", "Elites")))</f>
        <v>Rising Star</v>
      </c>
      <c r="T870">
        <f>IF(S870 = "First-time",1,0)</f>
        <v>0</v>
      </c>
      <c r="U870">
        <f>IF(S870 = "Rising Star",1,0)</f>
        <v>1</v>
      </c>
      <c r="V870">
        <f>IF(S870 = "Established",1,0)</f>
        <v>0</v>
      </c>
      <c r="W870">
        <f>IF(S870 = "Elites",1,0)</f>
        <v>0</v>
      </c>
      <c r="X870" t="s">
        <v>99</v>
      </c>
      <c r="Y870" t="str">
        <f>IF(X870="","-",TRIM(LEFT(X870,FIND(",",X870&amp;",")-1)))</f>
        <v>-</v>
      </c>
      <c r="Z870" t="s">
        <v>11074</v>
      </c>
      <c r="AA870" t="s">
        <v>22</v>
      </c>
    </row>
    <row r="871" spans="1:27" ht="14.4" x14ac:dyDescent="0.3">
      <c r="A871">
        <v>869</v>
      </c>
      <c r="B871" t="s">
        <v>14063</v>
      </c>
      <c r="C871" t="s">
        <v>14064</v>
      </c>
      <c r="D871" t="s">
        <v>14065</v>
      </c>
      <c r="E871" t="s">
        <v>7072</v>
      </c>
      <c r="F871" s="5">
        <f>_xlfn.TEXTBEFORE(E871, " ") * 1000000</f>
        <v>32600000</v>
      </c>
      <c r="G871">
        <v>489.08</v>
      </c>
      <c r="H871" t="s">
        <v>803</v>
      </c>
      <c r="I871">
        <v>72</v>
      </c>
      <c r="J871">
        <f>IF(I871="",0,I871)</f>
        <v>72</v>
      </c>
      <c r="K871">
        <v>36</v>
      </c>
      <c r="L871">
        <f>I871-K871</f>
        <v>36</v>
      </c>
      <c r="M871" t="str">
        <f>IF(I871&lt;100,"small",IF(I871&lt;500,"medium","large"))</f>
        <v>small</v>
      </c>
      <c r="N871">
        <f>IF(M871="small",1,0)</f>
        <v>1</v>
      </c>
      <c r="O871">
        <f>IF(N871="medium",1,0)</f>
        <v>0</v>
      </c>
      <c r="P871">
        <f>IF(O871="large",1,0)</f>
        <v>0</v>
      </c>
      <c r="Q871">
        <v>2012</v>
      </c>
      <c r="R871">
        <v>3</v>
      </c>
      <c r="S871" t="str">
        <f>IF(R871=1, "First-time", IF(R871&lt;=3, "Rising Star", IF(R871&lt;10, "Established", "Elites")))</f>
        <v>Rising Star</v>
      </c>
      <c r="T871">
        <f>IF(S871 = "First-time",1,0)</f>
        <v>0</v>
      </c>
      <c r="U871">
        <f>IF(S871 = "Rising Star",1,0)</f>
        <v>1</v>
      </c>
      <c r="V871">
        <f>IF(S871 = "Established",1,0)</f>
        <v>0</v>
      </c>
      <c r="W871">
        <f>IF(S871 = "Elites",1,0)</f>
        <v>0</v>
      </c>
      <c r="X871" t="s">
        <v>325</v>
      </c>
      <c r="Y871" t="str">
        <f>IF(X871="","-",TRIM(LEFT(X871,FIND(",",X871&amp;",")-1)))</f>
        <v>Los Angeles</v>
      </c>
      <c r="Z871" t="s">
        <v>325</v>
      </c>
      <c r="AA871" t="s">
        <v>5</v>
      </c>
    </row>
    <row r="872" spans="1:27" ht="14.4" x14ac:dyDescent="0.3">
      <c r="A872">
        <v>870</v>
      </c>
      <c r="B872" t="s">
        <v>4390</v>
      </c>
      <c r="C872" t="s">
        <v>4391</v>
      </c>
      <c r="D872" t="s">
        <v>4392</v>
      </c>
      <c r="E872" t="s">
        <v>4393</v>
      </c>
      <c r="F872" s="5">
        <f>_xlfn.TEXTBEFORE(E872, " ") * 1000000</f>
        <v>105600000</v>
      </c>
      <c r="G872">
        <v>489.00839999999999</v>
      </c>
      <c r="H872" t="s">
        <v>118</v>
      </c>
      <c r="I872">
        <v>300</v>
      </c>
      <c r="J872">
        <f>IF(I872="",0,I872)</f>
        <v>300</v>
      </c>
      <c r="K872">
        <v>51</v>
      </c>
      <c r="L872">
        <f>I872-K872</f>
        <v>249</v>
      </c>
      <c r="M872" t="str">
        <f>IF(I872&lt;100,"small",IF(I872&lt;500,"medium","large"))</f>
        <v>medium</v>
      </c>
      <c r="N872">
        <f>IF(M872="small",1,0)</f>
        <v>0</v>
      </c>
      <c r="O872">
        <f>IF(N872="medium",1,0)</f>
        <v>0</v>
      </c>
      <c r="P872">
        <f>IF(O872="large",1,0)</f>
        <v>0</v>
      </c>
      <c r="Q872">
        <v>2002</v>
      </c>
      <c r="R872">
        <v>2</v>
      </c>
      <c r="S872" t="str">
        <f>IF(R872=1, "First-time", IF(R872&lt;=3, "Rising Star", IF(R872&lt;10, "Established", "Elites")))</f>
        <v>Rising Star</v>
      </c>
      <c r="T872">
        <f>IF(S872 = "First-time",1,0)</f>
        <v>0</v>
      </c>
      <c r="U872">
        <f>IF(S872 = "Rising Star",1,0)</f>
        <v>1</v>
      </c>
      <c r="V872">
        <f>IF(S872 = "Established",1,0)</f>
        <v>0</v>
      </c>
      <c r="W872">
        <f>IF(S872 = "Elites",1,0)</f>
        <v>0</v>
      </c>
      <c r="X872" t="s">
        <v>99</v>
      </c>
      <c r="Y872" t="str">
        <f>IF(X872="","-",TRIM(LEFT(X872,FIND(",",X872&amp;",")-1)))</f>
        <v>-</v>
      </c>
      <c r="Z872" t="s">
        <v>4394</v>
      </c>
      <c r="AA872" t="s">
        <v>36</v>
      </c>
    </row>
    <row r="873" spans="1:27" ht="14.4" x14ac:dyDescent="0.3">
      <c r="A873">
        <v>871</v>
      </c>
      <c r="B873" t="s">
        <v>10035</v>
      </c>
      <c r="C873" t="s">
        <v>10036</v>
      </c>
      <c r="D873" t="s">
        <v>10037</v>
      </c>
      <c r="E873" t="s">
        <v>857</v>
      </c>
      <c r="F873" s="5">
        <f>_xlfn.TEXTBEFORE(E873, " ") * 1000000</f>
        <v>3200000</v>
      </c>
      <c r="G873">
        <v>488.84050000000002</v>
      </c>
      <c r="H873" t="s">
        <v>751</v>
      </c>
      <c r="I873">
        <v>8</v>
      </c>
      <c r="J873">
        <f>IF(I873="",0,I873)</f>
        <v>8</v>
      </c>
      <c r="K873">
        <v>5</v>
      </c>
      <c r="L873">
        <f>I873-K873</f>
        <v>3</v>
      </c>
      <c r="M873" t="str">
        <f>IF(I873&lt;100,"small",IF(I873&lt;500,"medium","large"))</f>
        <v>small</v>
      </c>
      <c r="N873">
        <f>IF(M873="small",1,0)</f>
        <v>1</v>
      </c>
      <c r="O873">
        <f>IF(N873="medium",1,0)</f>
        <v>0</v>
      </c>
      <c r="P873">
        <f>IF(O873="large",1,0)</f>
        <v>0</v>
      </c>
      <c r="Q873">
        <v>2009</v>
      </c>
      <c r="R873">
        <v>2</v>
      </c>
      <c r="S873" t="str">
        <f>IF(R873=1, "First-time", IF(R873&lt;=3, "Rising Star", IF(R873&lt;10, "Established", "Elites")))</f>
        <v>Rising Star</v>
      </c>
      <c r="T873">
        <f>IF(S873 = "First-time",1,0)</f>
        <v>0</v>
      </c>
      <c r="U873">
        <f>IF(S873 = "Rising Star",1,0)</f>
        <v>1</v>
      </c>
      <c r="V873">
        <f>IF(S873 = "Established",1,0)</f>
        <v>0</v>
      </c>
      <c r="W873">
        <f>IF(S873 = "Elites",1,0)</f>
        <v>0</v>
      </c>
      <c r="X873" t="s">
        <v>242</v>
      </c>
      <c r="Y873" t="str">
        <f>IF(X873="","-",TRIM(LEFT(X873,FIND(",",X873&amp;",")-1)))</f>
        <v>Atlanta</v>
      </c>
      <c r="Z873" t="s">
        <v>242</v>
      </c>
      <c r="AA873" t="s">
        <v>11</v>
      </c>
    </row>
    <row r="874" spans="1:27" ht="14.4" x14ac:dyDescent="0.3">
      <c r="A874">
        <v>872</v>
      </c>
      <c r="B874" t="s">
        <v>14579</v>
      </c>
      <c r="C874" t="s">
        <v>14580</v>
      </c>
      <c r="D874" t="s">
        <v>14581</v>
      </c>
      <c r="E874" t="s">
        <v>98</v>
      </c>
      <c r="F874" s="5">
        <f>_xlfn.TEXTBEFORE(E874, " ") * 1000000</f>
        <v>11200000</v>
      </c>
      <c r="G874">
        <v>487.67970000000003</v>
      </c>
      <c r="H874" t="s">
        <v>105</v>
      </c>
      <c r="I874">
        <v>55</v>
      </c>
      <c r="J874">
        <f>IF(I874="",0,I874)</f>
        <v>55</v>
      </c>
      <c r="K874">
        <v>22</v>
      </c>
      <c r="L874">
        <f>I874-K874</f>
        <v>33</v>
      </c>
      <c r="M874" t="str">
        <f>IF(I874&lt;100,"small",IF(I874&lt;500,"medium","large"))</f>
        <v>small</v>
      </c>
      <c r="N874">
        <f>IF(M874="small",1,0)</f>
        <v>1</v>
      </c>
      <c r="O874">
        <f>IF(N874="medium",1,0)</f>
        <v>0</v>
      </c>
      <c r="P874">
        <f>IF(O874="large",1,0)</f>
        <v>0</v>
      </c>
      <c r="Q874">
        <v>2013</v>
      </c>
      <c r="R874">
        <v>3</v>
      </c>
      <c r="S874" t="str">
        <f>IF(R874=1, "First-time", IF(R874&lt;=3, "Rising Star", IF(R874&lt;10, "Established", "Elites")))</f>
        <v>Rising Star</v>
      </c>
      <c r="T874">
        <f>IF(S874 = "First-time",1,0)</f>
        <v>0</v>
      </c>
      <c r="U874">
        <f>IF(S874 = "Rising Star",1,0)</f>
        <v>1</v>
      </c>
      <c r="V874">
        <f>IF(S874 = "Established",1,0)</f>
        <v>0</v>
      </c>
      <c r="W874">
        <f>IF(S874 = "Elites",1,0)</f>
        <v>0</v>
      </c>
      <c r="X874" t="s">
        <v>99</v>
      </c>
      <c r="Y874" t="str">
        <f>IF(X874="","-",TRIM(LEFT(X874,FIND(",",X874&amp;",")-1)))</f>
        <v>-</v>
      </c>
      <c r="Z874" t="s">
        <v>2595</v>
      </c>
      <c r="AA874" t="s">
        <v>43</v>
      </c>
    </row>
    <row r="875" spans="1:27" ht="14.4" x14ac:dyDescent="0.3">
      <c r="A875">
        <v>873</v>
      </c>
      <c r="B875" t="s">
        <v>17007</v>
      </c>
      <c r="C875" t="s">
        <v>17008</v>
      </c>
      <c r="D875" t="s">
        <v>17009</v>
      </c>
      <c r="E875" t="s">
        <v>698</v>
      </c>
      <c r="F875" s="5">
        <f>_xlfn.TEXTBEFORE(E875, " ") * 1000000</f>
        <v>13100000</v>
      </c>
      <c r="G875">
        <v>487.11900000000003</v>
      </c>
      <c r="H875" t="s">
        <v>803</v>
      </c>
      <c r="I875">
        <v>68</v>
      </c>
      <c r="J875">
        <f>IF(I875="",0,I875)</f>
        <v>68</v>
      </c>
      <c r="K875">
        <v>10</v>
      </c>
      <c r="L875">
        <f>I875-K875</f>
        <v>58</v>
      </c>
      <c r="M875" t="str">
        <f>IF(I875&lt;100,"small",IF(I875&lt;500,"medium","large"))</f>
        <v>small</v>
      </c>
      <c r="N875">
        <f>IF(M875="small",1,0)</f>
        <v>1</v>
      </c>
      <c r="O875">
        <f>IF(N875="medium",1,0)</f>
        <v>0</v>
      </c>
      <c r="P875">
        <f>IF(O875="large",1,0)</f>
        <v>0</v>
      </c>
      <c r="Q875">
        <v>2014</v>
      </c>
      <c r="R875">
        <v>1</v>
      </c>
      <c r="S875" t="str">
        <f>IF(R875=1, "First-time", IF(R875&lt;=3, "Rising Star", IF(R875&lt;10, "Established", "Elites")))</f>
        <v>First-time</v>
      </c>
      <c r="T875">
        <f>IF(S875 = "First-time",1,0)</f>
        <v>1</v>
      </c>
      <c r="U875">
        <f>IF(S875 = "Rising Star",1,0)</f>
        <v>0</v>
      </c>
      <c r="V875">
        <f>IF(S875 = "Established",1,0)</f>
        <v>0</v>
      </c>
      <c r="W875">
        <f>IF(S875 = "Elites",1,0)</f>
        <v>0</v>
      </c>
      <c r="X875" t="s">
        <v>325</v>
      </c>
      <c r="Y875" t="str">
        <f>IF(X875="","-",TRIM(LEFT(X875,FIND(",",X875&amp;",")-1)))</f>
        <v>Los Angeles</v>
      </c>
      <c r="Z875" t="s">
        <v>325</v>
      </c>
      <c r="AA875" t="s">
        <v>5</v>
      </c>
    </row>
    <row r="876" spans="1:27" ht="14.4" x14ac:dyDescent="0.3">
      <c r="A876">
        <v>874</v>
      </c>
      <c r="B876" t="s">
        <v>7720</v>
      </c>
      <c r="C876" t="s">
        <v>7721</v>
      </c>
      <c r="D876" t="s">
        <v>7722</v>
      </c>
      <c r="E876" t="s">
        <v>823</v>
      </c>
      <c r="F876" s="5">
        <f>_xlfn.TEXTBEFORE(E876, " ") * 1000000</f>
        <v>5200000</v>
      </c>
      <c r="G876">
        <v>486.82670000000002</v>
      </c>
      <c r="H876" t="s">
        <v>803</v>
      </c>
      <c r="I876">
        <v>38</v>
      </c>
      <c r="J876">
        <f>IF(I876="",0,I876)</f>
        <v>38</v>
      </c>
      <c r="K876">
        <v>7</v>
      </c>
      <c r="L876">
        <f>I876-K876</f>
        <v>31</v>
      </c>
      <c r="M876" t="str">
        <f>IF(I876&lt;100,"small",IF(I876&lt;500,"medium","large"))</f>
        <v>small</v>
      </c>
      <c r="N876">
        <f>IF(M876="small",1,0)</f>
        <v>1</v>
      </c>
      <c r="O876">
        <f>IF(N876="medium",1,0)</f>
        <v>0</v>
      </c>
      <c r="P876">
        <f>IF(O876="large",1,0)</f>
        <v>0</v>
      </c>
      <c r="Q876">
        <v>2007</v>
      </c>
      <c r="R876">
        <v>2</v>
      </c>
      <c r="S876" t="str">
        <f>IF(R876=1, "First-time", IF(R876&lt;=3, "Rising Star", IF(R876&lt;10, "Established", "Elites")))</f>
        <v>Rising Star</v>
      </c>
      <c r="T876">
        <f>IF(S876 = "First-time",1,0)</f>
        <v>0</v>
      </c>
      <c r="U876">
        <f>IF(S876 = "Rising Star",1,0)</f>
        <v>1</v>
      </c>
      <c r="V876">
        <f>IF(S876 = "Established",1,0)</f>
        <v>0</v>
      </c>
      <c r="W876">
        <f>IF(S876 = "Elites",1,0)</f>
        <v>0</v>
      </c>
      <c r="X876" t="s">
        <v>654</v>
      </c>
      <c r="Y876" t="str">
        <f>IF(X876="","-",TRIM(LEFT(X876,FIND(",",X876&amp;",")-1)))</f>
        <v>Raleigh</v>
      </c>
      <c r="Z876" t="s">
        <v>1188</v>
      </c>
      <c r="AA876" t="s">
        <v>28</v>
      </c>
    </row>
    <row r="877" spans="1:27" ht="14.4" x14ac:dyDescent="0.3">
      <c r="A877">
        <v>875</v>
      </c>
      <c r="B877" t="s">
        <v>16723</v>
      </c>
      <c r="C877" t="s">
        <v>16724</v>
      </c>
      <c r="D877" t="s">
        <v>16725</v>
      </c>
      <c r="E877" t="s">
        <v>533</v>
      </c>
      <c r="F877" s="5">
        <f>_xlfn.TEXTBEFORE(E877, " ") * 1000000</f>
        <v>5400000</v>
      </c>
      <c r="G877">
        <v>486.3766</v>
      </c>
      <c r="H877" t="s">
        <v>803</v>
      </c>
      <c r="I877">
        <v>81</v>
      </c>
      <c r="J877">
        <f>IF(I877="",0,I877)</f>
        <v>81</v>
      </c>
      <c r="K877">
        <v>23</v>
      </c>
      <c r="L877">
        <f>I877-K877</f>
        <v>58</v>
      </c>
      <c r="M877" t="str">
        <f>IF(I877&lt;100,"small",IF(I877&lt;500,"medium","large"))</f>
        <v>small</v>
      </c>
      <c r="N877">
        <f>IF(M877="small",1,0)</f>
        <v>1</v>
      </c>
      <c r="O877">
        <f>IF(N877="medium",1,0)</f>
        <v>0</v>
      </c>
      <c r="P877">
        <f>IF(O877="large",1,0)</f>
        <v>0</v>
      </c>
      <c r="Q877">
        <v>2014</v>
      </c>
      <c r="R877">
        <v>2</v>
      </c>
      <c r="S877" t="str">
        <f>IF(R877=1, "First-time", IF(R877&lt;=3, "Rising Star", IF(R877&lt;10, "Established", "Elites")))</f>
        <v>Rising Star</v>
      </c>
      <c r="T877">
        <f>IF(S877 = "First-time",1,0)</f>
        <v>0</v>
      </c>
      <c r="U877">
        <f>IF(S877 = "Rising Star",1,0)</f>
        <v>1</v>
      </c>
      <c r="V877">
        <f>IF(S877 = "Established",1,0)</f>
        <v>0</v>
      </c>
      <c r="W877">
        <f>IF(S877 = "Elites",1,0)</f>
        <v>0</v>
      </c>
      <c r="X877" t="s">
        <v>1206</v>
      </c>
      <c r="Y877" t="str">
        <f>IF(X877="","-",TRIM(LEFT(X877,FIND(",",X877&amp;",")-1)))</f>
        <v>Tampa</v>
      </c>
      <c r="Z877" t="s">
        <v>3650</v>
      </c>
      <c r="AA877" t="s">
        <v>10</v>
      </c>
    </row>
    <row r="878" spans="1:27" ht="14.4" x14ac:dyDescent="0.3">
      <c r="A878">
        <v>876</v>
      </c>
      <c r="B878" t="s">
        <v>9153</v>
      </c>
      <c r="C878" t="s">
        <v>9154</v>
      </c>
      <c r="D878" t="s">
        <v>9155</v>
      </c>
      <c r="E878" t="s">
        <v>2766</v>
      </c>
      <c r="F878" s="5">
        <f>_xlfn.TEXTBEFORE(E878, " ") * 1000000</f>
        <v>2700000</v>
      </c>
      <c r="G878">
        <v>485.6782</v>
      </c>
      <c r="H878" t="s">
        <v>140</v>
      </c>
      <c r="I878">
        <v>11</v>
      </c>
      <c r="J878">
        <f>IF(I878="",0,I878)</f>
        <v>11</v>
      </c>
      <c r="K878">
        <v>3</v>
      </c>
      <c r="L878">
        <f>I878-K878</f>
        <v>8</v>
      </c>
      <c r="M878" t="str">
        <f>IF(I878&lt;100,"small",IF(I878&lt;500,"medium","large"))</f>
        <v>small</v>
      </c>
      <c r="N878">
        <f>IF(M878="small",1,0)</f>
        <v>1</v>
      </c>
      <c r="O878">
        <f>IF(N878="medium",1,0)</f>
        <v>0</v>
      </c>
      <c r="P878">
        <f>IF(O878="large",1,0)</f>
        <v>0</v>
      </c>
      <c r="Q878">
        <v>2008</v>
      </c>
      <c r="R878">
        <v>1</v>
      </c>
      <c r="S878" t="str">
        <f>IF(R878=1, "First-time", IF(R878&lt;=3, "Rising Star", IF(R878&lt;10, "Established", "Elites")))</f>
        <v>First-time</v>
      </c>
      <c r="T878">
        <f>IF(S878 = "First-time",1,0)</f>
        <v>1</v>
      </c>
      <c r="U878">
        <f>IF(S878 = "Rising Star",1,0)</f>
        <v>0</v>
      </c>
      <c r="V878">
        <f>IF(S878 = "Established",1,0)</f>
        <v>0</v>
      </c>
      <c r="W878">
        <f>IF(S878 = "Elites",1,0)</f>
        <v>0</v>
      </c>
      <c r="X878" t="s">
        <v>99</v>
      </c>
      <c r="Y878" t="str">
        <f>IF(X878="","-",TRIM(LEFT(X878,FIND(",",X878&amp;",")-1)))</f>
        <v>-</v>
      </c>
      <c r="Z878" t="s">
        <v>4448</v>
      </c>
      <c r="AA878" t="s">
        <v>2</v>
      </c>
    </row>
    <row r="879" spans="1:27" ht="14.4" x14ac:dyDescent="0.3">
      <c r="A879">
        <v>877</v>
      </c>
      <c r="B879" t="s">
        <v>17492</v>
      </c>
      <c r="C879" t="s">
        <v>17493</v>
      </c>
      <c r="D879" t="s">
        <v>17494</v>
      </c>
      <c r="E879" t="s">
        <v>2766</v>
      </c>
      <c r="F879" s="5">
        <f>_xlfn.TEXTBEFORE(E879, " ") * 1000000</f>
        <v>2700000</v>
      </c>
      <c r="G879">
        <v>485.44990000000001</v>
      </c>
      <c r="H879" t="s">
        <v>153</v>
      </c>
      <c r="I879">
        <v>3</v>
      </c>
      <c r="J879">
        <f>IF(I879="",0,I879)</f>
        <v>3</v>
      </c>
      <c r="K879">
        <v>3</v>
      </c>
      <c r="L879">
        <f>I879-K879</f>
        <v>0</v>
      </c>
      <c r="M879" t="str">
        <f>IF(I879&lt;100,"small",IF(I879&lt;500,"medium","large"))</f>
        <v>small</v>
      </c>
      <c r="N879">
        <f>IF(M879="small",1,0)</f>
        <v>1</v>
      </c>
      <c r="O879">
        <f>IF(N879="medium",1,0)</f>
        <v>0</v>
      </c>
      <c r="P879">
        <f>IF(O879="large",1,0)</f>
        <v>0</v>
      </c>
      <c r="Q879">
        <v>2015</v>
      </c>
      <c r="R879">
        <v>1</v>
      </c>
      <c r="S879" t="str">
        <f>IF(R879=1, "First-time", IF(R879&lt;=3, "Rising Star", IF(R879&lt;10, "Established", "Elites")))</f>
        <v>First-time</v>
      </c>
      <c r="T879">
        <f>IF(S879 = "First-time",1,0)</f>
        <v>1</v>
      </c>
      <c r="U879">
        <f>IF(S879 = "Rising Star",1,0)</f>
        <v>0</v>
      </c>
      <c r="V879">
        <f>IF(S879 = "Established",1,0)</f>
        <v>0</v>
      </c>
      <c r="W879">
        <f>IF(S879 = "Elites",1,0)</f>
        <v>0</v>
      </c>
      <c r="X879" t="s">
        <v>427</v>
      </c>
      <c r="Y879" t="str">
        <f>IF(X879="","-",TRIM(LEFT(X879,FIND(",",X879&amp;",")-1)))</f>
        <v>Washington</v>
      </c>
      <c r="Z879" t="s">
        <v>3215</v>
      </c>
      <c r="AA879" t="s">
        <v>21</v>
      </c>
    </row>
    <row r="880" spans="1:27" ht="14.4" x14ac:dyDescent="0.3">
      <c r="A880">
        <v>878</v>
      </c>
      <c r="B880" t="s">
        <v>15285</v>
      </c>
      <c r="C880" t="s">
        <v>15286</v>
      </c>
      <c r="D880" t="s">
        <v>15287</v>
      </c>
      <c r="E880" t="s">
        <v>3965</v>
      </c>
      <c r="F880" s="5">
        <f>_xlfn.TEXTBEFORE(E880, " ") * 1000000</f>
        <v>7600000</v>
      </c>
      <c r="G880">
        <v>485.16629999999998</v>
      </c>
      <c r="H880" t="s">
        <v>85</v>
      </c>
      <c r="I880">
        <v>25</v>
      </c>
      <c r="J880">
        <f>IF(I880="",0,I880)</f>
        <v>25</v>
      </c>
      <c r="K880">
        <v>5</v>
      </c>
      <c r="L880">
        <f>I880-K880</f>
        <v>20</v>
      </c>
      <c r="M880" t="str">
        <f>IF(I880&lt;100,"small",IF(I880&lt;500,"medium","large"))</f>
        <v>small</v>
      </c>
      <c r="N880">
        <f>IF(M880="small",1,0)</f>
        <v>1</v>
      </c>
      <c r="O880">
        <f>IF(N880="medium",1,0)</f>
        <v>0</v>
      </c>
      <c r="P880">
        <f>IF(O880="large",1,0)</f>
        <v>0</v>
      </c>
      <c r="Q880">
        <v>2013</v>
      </c>
      <c r="R880">
        <v>2</v>
      </c>
      <c r="S880" t="str">
        <f>IF(R880=1, "First-time", IF(R880&lt;=3, "Rising Star", IF(R880&lt;10, "Established", "Elites")))</f>
        <v>Rising Star</v>
      </c>
      <c r="T880">
        <f>IF(S880 = "First-time",1,0)</f>
        <v>0</v>
      </c>
      <c r="U880">
        <f>IF(S880 = "Rising Star",1,0)</f>
        <v>1</v>
      </c>
      <c r="V880">
        <f>IF(S880 = "Established",1,0)</f>
        <v>0</v>
      </c>
      <c r="W880">
        <f>IF(S880 = "Elites",1,0)</f>
        <v>0</v>
      </c>
      <c r="X880" t="s">
        <v>1206</v>
      </c>
      <c r="Y880" t="str">
        <f>IF(X880="","-",TRIM(LEFT(X880,FIND(",",X880&amp;",")-1)))</f>
        <v>Tampa</v>
      </c>
      <c r="Z880" t="s">
        <v>1206</v>
      </c>
      <c r="AA880" t="s">
        <v>10</v>
      </c>
    </row>
    <row r="881" spans="1:27" ht="14.4" x14ac:dyDescent="0.3">
      <c r="A881">
        <v>879</v>
      </c>
      <c r="B881" t="s">
        <v>17703</v>
      </c>
      <c r="C881" t="s">
        <v>17704</v>
      </c>
      <c r="D881" t="s">
        <v>17705</v>
      </c>
      <c r="E881" t="s">
        <v>16281</v>
      </c>
      <c r="F881" s="5">
        <f>_xlfn.TEXTBEFORE(E881, " ") * 1000000</f>
        <v>39800000</v>
      </c>
      <c r="G881">
        <v>484.63889999999998</v>
      </c>
      <c r="H881" t="s">
        <v>779</v>
      </c>
      <c r="I881">
        <v>86</v>
      </c>
      <c r="J881">
        <f>IF(I881="",0,I881)</f>
        <v>86</v>
      </c>
      <c r="K881">
        <v>10</v>
      </c>
      <c r="L881">
        <f>I881-K881</f>
        <v>76</v>
      </c>
      <c r="M881" t="str">
        <f>IF(I881&lt;100,"small",IF(I881&lt;500,"medium","large"))</f>
        <v>small</v>
      </c>
      <c r="N881">
        <f>IF(M881="small",1,0)</f>
        <v>1</v>
      </c>
      <c r="O881">
        <f>IF(N881="medium",1,0)</f>
        <v>0</v>
      </c>
      <c r="P881">
        <f>IF(O881="large",1,0)</f>
        <v>0</v>
      </c>
      <c r="Q881">
        <v>2015</v>
      </c>
      <c r="R881">
        <v>2</v>
      </c>
      <c r="S881" t="str">
        <f>IF(R881=1, "First-time", IF(R881&lt;=3, "Rising Star", IF(R881&lt;10, "Established", "Elites")))</f>
        <v>Rising Star</v>
      </c>
      <c r="T881">
        <f>IF(S881 = "First-time",1,0)</f>
        <v>0</v>
      </c>
      <c r="U881">
        <f>IF(S881 = "Rising Star",1,0)</f>
        <v>1</v>
      </c>
      <c r="V881">
        <f>IF(S881 = "Established",1,0)</f>
        <v>0</v>
      </c>
      <c r="W881">
        <f>IF(S881 = "Elites",1,0)</f>
        <v>0</v>
      </c>
      <c r="X881" t="s">
        <v>325</v>
      </c>
      <c r="Y881" t="str">
        <f>IF(X881="","-",TRIM(LEFT(X881,FIND(",",X881&amp;",")-1)))</f>
        <v>Los Angeles</v>
      </c>
      <c r="Z881" t="s">
        <v>2088</v>
      </c>
      <c r="AA881" t="s">
        <v>5</v>
      </c>
    </row>
    <row r="882" spans="1:27" ht="14.4" x14ac:dyDescent="0.3">
      <c r="A882">
        <v>880</v>
      </c>
      <c r="B882" t="s">
        <v>14591</v>
      </c>
      <c r="C882" t="s">
        <v>14592</v>
      </c>
      <c r="D882" t="s">
        <v>14593</v>
      </c>
      <c r="E882" t="s">
        <v>3510</v>
      </c>
      <c r="F882" s="5">
        <f>_xlfn.TEXTBEFORE(E882, " ") * 1000000</f>
        <v>12100000</v>
      </c>
      <c r="G882">
        <v>484.589</v>
      </c>
      <c r="H882" t="s">
        <v>111</v>
      </c>
      <c r="I882">
        <v>63</v>
      </c>
      <c r="J882">
        <f>IF(I882="",0,I882)</f>
        <v>63</v>
      </c>
      <c r="K882">
        <v>28</v>
      </c>
      <c r="L882">
        <f>I882-K882</f>
        <v>35</v>
      </c>
      <c r="M882" t="str">
        <f>IF(I882&lt;100,"small",IF(I882&lt;500,"medium","large"))</f>
        <v>small</v>
      </c>
      <c r="N882">
        <f>IF(M882="small",1,0)</f>
        <v>1</v>
      </c>
      <c r="O882">
        <f>IF(N882="medium",1,0)</f>
        <v>0</v>
      </c>
      <c r="P882">
        <f>IF(O882="large",1,0)</f>
        <v>0</v>
      </c>
      <c r="Q882">
        <v>2013</v>
      </c>
      <c r="R882">
        <v>2</v>
      </c>
      <c r="S882" t="str">
        <f>IF(R882=1, "First-time", IF(R882&lt;=3, "Rising Star", IF(R882&lt;10, "Established", "Elites")))</f>
        <v>Rising Star</v>
      </c>
      <c r="T882">
        <f>IF(S882 = "First-time",1,0)</f>
        <v>0</v>
      </c>
      <c r="U882">
        <f>IF(S882 = "Rising Star",1,0)</f>
        <v>1</v>
      </c>
      <c r="V882">
        <f>IF(S882 = "Established",1,0)</f>
        <v>0</v>
      </c>
      <c r="W882">
        <f>IF(S882 = "Elites",1,0)</f>
        <v>0</v>
      </c>
      <c r="X882" t="s">
        <v>1545</v>
      </c>
      <c r="Y882" t="str">
        <f>IF(X882="","-",TRIM(LEFT(X882,FIND(",",X882&amp;",")-1)))</f>
        <v>Columbia</v>
      </c>
      <c r="Z882" t="s">
        <v>1546</v>
      </c>
      <c r="AA882" t="s">
        <v>42</v>
      </c>
    </row>
    <row r="883" spans="1:27" ht="14.4" x14ac:dyDescent="0.3">
      <c r="A883">
        <v>881</v>
      </c>
      <c r="B883" t="s">
        <v>9120</v>
      </c>
      <c r="C883" t="s">
        <v>9121</v>
      </c>
      <c r="D883" t="s">
        <v>9122</v>
      </c>
      <c r="E883" t="s">
        <v>9123</v>
      </c>
      <c r="F883" s="5">
        <f>_xlfn.TEXTBEFORE(E883, " ") * 1000000</f>
        <v>46300000</v>
      </c>
      <c r="G883">
        <v>483.9554</v>
      </c>
      <c r="H883" t="s">
        <v>803</v>
      </c>
      <c r="I883">
        <v>110</v>
      </c>
      <c r="J883">
        <f>IF(I883="",0,I883)</f>
        <v>110</v>
      </c>
      <c r="K883">
        <v>22</v>
      </c>
      <c r="L883">
        <f>I883-K883</f>
        <v>88</v>
      </c>
      <c r="M883" t="str">
        <f>IF(I883&lt;100,"small",IF(I883&lt;500,"medium","large"))</f>
        <v>medium</v>
      </c>
      <c r="N883">
        <f>IF(M883="small",1,0)</f>
        <v>0</v>
      </c>
      <c r="O883">
        <f>IF(N883="medium",1,0)</f>
        <v>0</v>
      </c>
      <c r="P883">
        <f>IF(O883="large",1,0)</f>
        <v>0</v>
      </c>
      <c r="Q883">
        <v>2008</v>
      </c>
      <c r="R883">
        <v>7</v>
      </c>
      <c r="S883" t="str">
        <f>IF(R883=1, "First-time", IF(R883&lt;=3, "Rising Star", IF(R883&lt;10, "Established", "Elites")))</f>
        <v>Established</v>
      </c>
      <c r="T883">
        <f>IF(S883 = "First-time",1,0)</f>
        <v>0</v>
      </c>
      <c r="U883">
        <f>IF(S883 = "Rising Star",1,0)</f>
        <v>0</v>
      </c>
      <c r="V883">
        <f>IF(S883 = "Established",1,0)</f>
        <v>1</v>
      </c>
      <c r="W883">
        <f>IF(S883 = "Elites",1,0)</f>
        <v>0</v>
      </c>
      <c r="X883" t="s">
        <v>272</v>
      </c>
      <c r="Y883" t="str">
        <f>IF(X883="","-",TRIM(LEFT(X883,FIND(",",X883&amp;",")-1)))</f>
        <v>Phoenix</v>
      </c>
      <c r="Z883" t="s">
        <v>272</v>
      </c>
      <c r="AA883" t="s">
        <v>4</v>
      </c>
    </row>
    <row r="884" spans="1:27" ht="14.4" x14ac:dyDescent="0.3">
      <c r="A884">
        <v>882</v>
      </c>
      <c r="B884" t="s">
        <v>12479</v>
      </c>
      <c r="C884" t="s">
        <v>12480</v>
      </c>
      <c r="D884" t="s">
        <v>12481</v>
      </c>
      <c r="E884" t="s">
        <v>5279</v>
      </c>
      <c r="F884" s="5">
        <f>_xlfn.TEXTBEFORE(E884, " ") * 1000000</f>
        <v>56400000</v>
      </c>
      <c r="G884">
        <v>482.59550000000002</v>
      </c>
      <c r="H884" t="s">
        <v>331</v>
      </c>
      <c r="I884">
        <v>990</v>
      </c>
      <c r="J884">
        <f>IF(I884="",0,I884)</f>
        <v>990</v>
      </c>
      <c r="K884">
        <v>100</v>
      </c>
      <c r="L884">
        <f>I884-K884</f>
        <v>890</v>
      </c>
      <c r="M884" t="str">
        <f>IF(I884&lt;100,"small",IF(I884&lt;500,"medium","large"))</f>
        <v>large</v>
      </c>
      <c r="N884">
        <f>IF(M884="small",1,0)</f>
        <v>0</v>
      </c>
      <c r="O884">
        <f>IF(N884="medium",1,0)</f>
        <v>0</v>
      </c>
      <c r="P884">
        <f>IF(O884="large",1,0)</f>
        <v>0</v>
      </c>
      <c r="Q884">
        <v>2011</v>
      </c>
      <c r="R884">
        <v>7</v>
      </c>
      <c r="S884" t="str">
        <f>IF(R884=1, "First-time", IF(R884&lt;=3, "Rising Star", IF(R884&lt;10, "Established", "Elites")))</f>
        <v>Established</v>
      </c>
      <c r="T884">
        <f>IF(S884 = "First-time",1,0)</f>
        <v>0</v>
      </c>
      <c r="U884">
        <f>IF(S884 = "Rising Star",1,0)</f>
        <v>0</v>
      </c>
      <c r="V884">
        <f>IF(S884 = "Established",1,0)</f>
        <v>1</v>
      </c>
      <c r="W884">
        <f>IF(S884 = "Elites",1,0)</f>
        <v>0</v>
      </c>
      <c r="X884" t="s">
        <v>1206</v>
      </c>
      <c r="Y884" t="str">
        <f>IF(X884="","-",TRIM(LEFT(X884,FIND(",",X884&amp;",")-1)))</f>
        <v>Tampa</v>
      </c>
      <c r="Z884" t="s">
        <v>3650</v>
      </c>
      <c r="AA884" t="s">
        <v>10</v>
      </c>
    </row>
    <row r="885" spans="1:27" ht="14.4" x14ac:dyDescent="0.3">
      <c r="A885">
        <v>883</v>
      </c>
      <c r="B885" t="s">
        <v>11019</v>
      </c>
      <c r="C885" t="s">
        <v>11020</v>
      </c>
      <c r="D885" t="s">
        <v>11021</v>
      </c>
      <c r="E885" t="s">
        <v>2261</v>
      </c>
      <c r="F885" s="5">
        <f>_xlfn.TEXTBEFORE(E885, " ") * 1000000</f>
        <v>10200000</v>
      </c>
      <c r="G885">
        <v>480.65390000000002</v>
      </c>
      <c r="H885" t="s">
        <v>111</v>
      </c>
      <c r="I885">
        <v>44</v>
      </c>
      <c r="J885">
        <f>IF(I885="",0,I885)</f>
        <v>44</v>
      </c>
      <c r="K885">
        <v>17</v>
      </c>
      <c r="L885">
        <f>I885-K885</f>
        <v>27</v>
      </c>
      <c r="M885" t="str">
        <f>IF(I885&lt;100,"small",IF(I885&lt;500,"medium","large"))</f>
        <v>small</v>
      </c>
      <c r="N885">
        <f>IF(M885="small",1,0)</f>
        <v>1</v>
      </c>
      <c r="O885">
        <f>IF(N885="medium",1,0)</f>
        <v>0</v>
      </c>
      <c r="P885">
        <f>IF(O885="large",1,0)</f>
        <v>0</v>
      </c>
      <c r="Q885">
        <v>2010</v>
      </c>
      <c r="R885">
        <v>3</v>
      </c>
      <c r="S885" t="str">
        <f>IF(R885=1, "First-time", IF(R885&lt;=3, "Rising Star", IF(R885&lt;10, "Established", "Elites")))</f>
        <v>Rising Star</v>
      </c>
      <c r="T885">
        <f>IF(S885 = "First-time",1,0)</f>
        <v>0</v>
      </c>
      <c r="U885">
        <f>IF(S885 = "Rising Star",1,0)</f>
        <v>1</v>
      </c>
      <c r="V885">
        <f>IF(S885 = "Established",1,0)</f>
        <v>0</v>
      </c>
      <c r="W885">
        <f>IF(S885 = "Elites",1,0)</f>
        <v>0</v>
      </c>
      <c r="X885" t="s">
        <v>1454</v>
      </c>
      <c r="Y885" t="str">
        <f>IF(X885="","-",TRIM(LEFT(X885,FIND(",",X885&amp;",")-1)))</f>
        <v>St. Louis</v>
      </c>
      <c r="Z885" t="s">
        <v>11022</v>
      </c>
      <c r="AA885" t="s">
        <v>25</v>
      </c>
    </row>
    <row r="886" spans="1:27" ht="14.4" x14ac:dyDescent="0.3">
      <c r="A886">
        <v>884</v>
      </c>
      <c r="B886" t="s">
        <v>16187</v>
      </c>
      <c r="C886" t="s">
        <v>16188</v>
      </c>
      <c r="D886" t="s">
        <v>16189</v>
      </c>
      <c r="E886" t="s">
        <v>504</v>
      </c>
      <c r="F886" s="5">
        <f>_xlfn.TEXTBEFORE(E886, " ") * 1000000</f>
        <v>24200000</v>
      </c>
      <c r="G886">
        <v>480.63909999999998</v>
      </c>
      <c r="H886" t="s">
        <v>105</v>
      </c>
      <c r="I886">
        <v>32</v>
      </c>
      <c r="J886">
        <f>IF(I886="",0,I886)</f>
        <v>32</v>
      </c>
      <c r="K886">
        <v>4</v>
      </c>
      <c r="L886">
        <f>I886-K886</f>
        <v>28</v>
      </c>
      <c r="M886" t="str">
        <f>IF(I886&lt;100,"small",IF(I886&lt;500,"medium","large"))</f>
        <v>small</v>
      </c>
      <c r="N886">
        <f>IF(M886="small",1,0)</f>
        <v>1</v>
      </c>
      <c r="O886">
        <f>IF(N886="medium",1,0)</f>
        <v>0</v>
      </c>
      <c r="P886">
        <f>IF(O886="large",1,0)</f>
        <v>0</v>
      </c>
      <c r="Q886">
        <v>2014</v>
      </c>
      <c r="R886">
        <v>2</v>
      </c>
      <c r="S886" t="str">
        <f>IF(R886=1, "First-time", IF(R886&lt;=3, "Rising Star", IF(R886&lt;10, "Established", "Elites")))</f>
        <v>Rising Star</v>
      </c>
      <c r="T886">
        <f>IF(S886 = "First-time",1,0)</f>
        <v>0</v>
      </c>
      <c r="U886">
        <f>IF(S886 = "Rising Star",1,0)</f>
        <v>1</v>
      </c>
      <c r="V886">
        <f>IF(S886 = "Established",1,0)</f>
        <v>0</v>
      </c>
      <c r="W886">
        <f>IF(S886 = "Elites",1,0)</f>
        <v>0</v>
      </c>
      <c r="X886" t="s">
        <v>86</v>
      </c>
      <c r="Y886" t="str">
        <f>IF(X886="","-",TRIM(LEFT(X886,FIND(",",X886&amp;",")-1)))</f>
        <v>New York City</v>
      </c>
      <c r="Z886" t="s">
        <v>543</v>
      </c>
      <c r="AA886" t="s">
        <v>35</v>
      </c>
    </row>
    <row r="887" spans="1:27" ht="14.4" x14ac:dyDescent="0.3">
      <c r="A887">
        <v>885</v>
      </c>
      <c r="B887" t="s">
        <v>14730</v>
      </c>
      <c r="C887" t="s">
        <v>14731</v>
      </c>
      <c r="D887" t="s">
        <v>14732</v>
      </c>
      <c r="E887" t="s">
        <v>330</v>
      </c>
      <c r="F887" s="5">
        <f>_xlfn.TEXTBEFORE(E887, " ") * 1000000</f>
        <v>4099999.9999999995</v>
      </c>
      <c r="G887">
        <v>478.85629999999998</v>
      </c>
      <c r="H887" t="s">
        <v>174</v>
      </c>
      <c r="I887">
        <v>60</v>
      </c>
      <c r="J887">
        <f>IF(I887="",0,I887)</f>
        <v>60</v>
      </c>
      <c r="K887">
        <v>23</v>
      </c>
      <c r="L887">
        <f>I887-K887</f>
        <v>37</v>
      </c>
      <c r="M887" t="str">
        <f>IF(I887&lt;100,"small",IF(I887&lt;500,"medium","large"))</f>
        <v>small</v>
      </c>
      <c r="N887">
        <f>IF(M887="small",1,0)</f>
        <v>1</v>
      </c>
      <c r="O887">
        <f>IF(N887="medium",1,0)</f>
        <v>0</v>
      </c>
      <c r="P887">
        <f>IF(O887="large",1,0)</f>
        <v>0</v>
      </c>
      <c r="Q887">
        <v>2013</v>
      </c>
      <c r="R887">
        <v>1</v>
      </c>
      <c r="S887" t="str">
        <f>IF(R887=1, "First-time", IF(R887&lt;=3, "Rising Star", IF(R887&lt;10, "Established", "Elites")))</f>
        <v>First-time</v>
      </c>
      <c r="T887">
        <f>IF(S887 = "First-time",1,0)</f>
        <v>1</v>
      </c>
      <c r="U887">
        <f>IF(S887 = "Rising Star",1,0)</f>
        <v>0</v>
      </c>
      <c r="V887">
        <f>IF(S887 = "Established",1,0)</f>
        <v>0</v>
      </c>
      <c r="W887">
        <f>IF(S887 = "Elites",1,0)</f>
        <v>0</v>
      </c>
      <c r="X887" t="s">
        <v>86</v>
      </c>
      <c r="Y887" t="str">
        <f>IF(X887="","-",TRIM(LEFT(X887,FIND(",",X887&amp;",")-1)))</f>
        <v>New York City</v>
      </c>
      <c r="Z887" t="s">
        <v>3896</v>
      </c>
      <c r="AA887" t="s">
        <v>35</v>
      </c>
    </row>
    <row r="888" spans="1:27" ht="14.4" x14ac:dyDescent="0.3">
      <c r="A888">
        <v>886</v>
      </c>
      <c r="B888" t="s">
        <v>10612</v>
      </c>
      <c r="C888" t="s">
        <v>10613</v>
      </c>
      <c r="D888" t="s">
        <v>10614</v>
      </c>
      <c r="E888" t="s">
        <v>2766</v>
      </c>
      <c r="F888" s="5">
        <f>_xlfn.TEXTBEFORE(E888, " ") * 1000000</f>
        <v>2700000</v>
      </c>
      <c r="G888">
        <v>478.23399999999998</v>
      </c>
      <c r="H888" t="s">
        <v>174</v>
      </c>
      <c r="I888">
        <v>6</v>
      </c>
      <c r="J888">
        <f>IF(I888="",0,I888)</f>
        <v>6</v>
      </c>
      <c r="K888">
        <v>5</v>
      </c>
      <c r="L888">
        <f>I888-K888</f>
        <v>1</v>
      </c>
      <c r="M888" t="str">
        <f>IF(I888&lt;100,"small",IF(I888&lt;500,"medium","large"))</f>
        <v>small</v>
      </c>
      <c r="N888">
        <f>IF(M888="small",1,0)</f>
        <v>1</v>
      </c>
      <c r="O888">
        <f>IF(N888="medium",1,0)</f>
        <v>0</v>
      </c>
      <c r="P888">
        <f>IF(O888="large",1,0)</f>
        <v>0</v>
      </c>
      <c r="Q888">
        <v>2010</v>
      </c>
      <c r="R888">
        <v>2</v>
      </c>
      <c r="S888" t="str">
        <f>IF(R888=1, "First-time", IF(R888&lt;=3, "Rising Star", IF(R888&lt;10, "Established", "Elites")))</f>
        <v>Rising Star</v>
      </c>
      <c r="T888">
        <f>IF(S888 = "First-time",1,0)</f>
        <v>0</v>
      </c>
      <c r="U888">
        <f>IF(S888 = "Rising Star",1,0)</f>
        <v>1</v>
      </c>
      <c r="V888">
        <f>IF(S888 = "Established",1,0)</f>
        <v>0</v>
      </c>
      <c r="W888">
        <f>IF(S888 = "Elites",1,0)</f>
        <v>0</v>
      </c>
      <c r="X888" t="s">
        <v>232</v>
      </c>
      <c r="Y888" t="str">
        <f>IF(X888="","-",TRIM(LEFT(X888,FIND(",",X888&amp;",")-1)))</f>
        <v>Houston</v>
      </c>
      <c r="Z888" t="s">
        <v>232</v>
      </c>
      <c r="AA888" t="s">
        <v>45</v>
      </c>
    </row>
    <row r="889" spans="1:27" ht="14.4" x14ac:dyDescent="0.3">
      <c r="A889">
        <v>887</v>
      </c>
      <c r="B889" t="s">
        <v>7345</v>
      </c>
      <c r="C889" t="s">
        <v>7346</v>
      </c>
      <c r="D889" t="s">
        <v>7347</v>
      </c>
      <c r="E889" t="s">
        <v>653</v>
      </c>
      <c r="F889" s="5">
        <f>_xlfn.TEXTBEFORE(E889, " ") * 1000000</f>
        <v>16000000</v>
      </c>
      <c r="G889">
        <v>478.19690000000003</v>
      </c>
      <c r="H889" t="s">
        <v>1750</v>
      </c>
      <c r="I889">
        <v>100</v>
      </c>
      <c r="J889">
        <f>IF(I889="",0,I889)</f>
        <v>100</v>
      </c>
      <c r="K889">
        <v>10</v>
      </c>
      <c r="L889">
        <f>I889-K889</f>
        <v>90</v>
      </c>
      <c r="M889" t="str">
        <f>IF(I889&lt;100,"small",IF(I889&lt;500,"medium","large"))</f>
        <v>medium</v>
      </c>
      <c r="N889">
        <f>IF(M889="small",1,0)</f>
        <v>0</v>
      </c>
      <c r="O889">
        <f>IF(N889="medium",1,0)</f>
        <v>0</v>
      </c>
      <c r="P889">
        <f>IF(O889="large",1,0)</f>
        <v>0</v>
      </c>
      <c r="Q889">
        <v>2007</v>
      </c>
      <c r="R889">
        <v>1</v>
      </c>
      <c r="S889" t="str">
        <f>IF(R889=1, "First-time", IF(R889&lt;=3, "Rising Star", IF(R889&lt;10, "Established", "Elites")))</f>
        <v>First-time</v>
      </c>
      <c r="T889">
        <f>IF(S889 = "First-time",1,0)</f>
        <v>1</v>
      </c>
      <c r="U889">
        <f>IF(S889 = "Rising Star",1,0)</f>
        <v>0</v>
      </c>
      <c r="V889">
        <f>IF(S889 = "Established",1,0)</f>
        <v>0</v>
      </c>
      <c r="W889">
        <f>IF(S889 = "Elites",1,0)</f>
        <v>0</v>
      </c>
      <c r="X889" t="s">
        <v>427</v>
      </c>
      <c r="Y889" t="str">
        <f>IF(X889="","-",TRIM(LEFT(X889,FIND(",",X889&amp;",")-1)))</f>
        <v>Washington</v>
      </c>
      <c r="Z889" t="s">
        <v>3766</v>
      </c>
      <c r="AA889" t="s">
        <v>47</v>
      </c>
    </row>
    <row r="890" spans="1:27" ht="14.4" x14ac:dyDescent="0.3">
      <c r="A890">
        <v>888</v>
      </c>
      <c r="B890" t="s">
        <v>13142</v>
      </c>
      <c r="C890" t="s">
        <v>13143</v>
      </c>
      <c r="D890" t="s">
        <v>13144</v>
      </c>
      <c r="E890" t="s">
        <v>1520</v>
      </c>
      <c r="F890" s="5">
        <f>_xlfn.TEXTBEFORE(E890, " ") * 1000000</f>
        <v>21300000</v>
      </c>
      <c r="G890">
        <v>477.45760000000001</v>
      </c>
      <c r="H890" t="s">
        <v>353</v>
      </c>
      <c r="I890">
        <v>44</v>
      </c>
      <c r="J890">
        <f>IF(I890="",0,I890)</f>
        <v>44</v>
      </c>
      <c r="K890">
        <v>23</v>
      </c>
      <c r="L890">
        <f>I890-K890</f>
        <v>21</v>
      </c>
      <c r="M890" t="str">
        <f>IF(I890&lt;100,"small",IF(I890&lt;500,"medium","large"))</f>
        <v>small</v>
      </c>
      <c r="N890">
        <f>IF(M890="small",1,0)</f>
        <v>1</v>
      </c>
      <c r="O890">
        <f>IF(N890="medium",1,0)</f>
        <v>0</v>
      </c>
      <c r="P890">
        <f>IF(O890="large",1,0)</f>
        <v>0</v>
      </c>
      <c r="Q890">
        <v>2012</v>
      </c>
      <c r="R890">
        <v>2</v>
      </c>
      <c r="S890" t="str">
        <f>IF(R890=1, "First-time", IF(R890&lt;=3, "Rising Star", IF(R890&lt;10, "Established", "Elites")))</f>
        <v>Rising Star</v>
      </c>
      <c r="T890">
        <f>IF(S890 = "First-time",1,0)</f>
        <v>0</v>
      </c>
      <c r="U890">
        <f>IF(S890 = "Rising Star",1,0)</f>
        <v>1</v>
      </c>
      <c r="V890">
        <f>IF(S890 = "Established",1,0)</f>
        <v>0</v>
      </c>
      <c r="W890">
        <f>IF(S890 = "Elites",1,0)</f>
        <v>0</v>
      </c>
      <c r="X890" t="s">
        <v>348</v>
      </c>
      <c r="Y890" t="str">
        <f>IF(X890="","-",TRIM(LEFT(X890,FIND(",",X890&amp;",")-1)))</f>
        <v>Nashville</v>
      </c>
      <c r="Z890" t="s">
        <v>3457</v>
      </c>
      <c r="AA890" t="s">
        <v>44</v>
      </c>
    </row>
    <row r="891" spans="1:27" ht="14.4" x14ac:dyDescent="0.3">
      <c r="A891">
        <v>889</v>
      </c>
      <c r="B891" t="s">
        <v>15288</v>
      </c>
      <c r="C891" t="s">
        <v>15289</v>
      </c>
      <c r="D891" t="s">
        <v>15290</v>
      </c>
      <c r="E891" t="s">
        <v>2898</v>
      </c>
      <c r="F891" s="5">
        <f>_xlfn.TEXTBEFORE(E891, " ") * 1000000</f>
        <v>4700000</v>
      </c>
      <c r="G891">
        <v>477.33699999999999</v>
      </c>
      <c r="H891" t="s">
        <v>353</v>
      </c>
      <c r="I891">
        <v>34</v>
      </c>
      <c r="J891">
        <f>IF(I891="",0,I891)</f>
        <v>34</v>
      </c>
      <c r="K891">
        <v>12</v>
      </c>
      <c r="L891">
        <f>I891-K891</f>
        <v>22</v>
      </c>
      <c r="M891" t="str">
        <f>IF(I891&lt;100,"small",IF(I891&lt;500,"medium","large"))</f>
        <v>small</v>
      </c>
      <c r="N891">
        <f>IF(M891="small",1,0)</f>
        <v>1</v>
      </c>
      <c r="O891">
        <f>IF(N891="medium",1,0)</f>
        <v>0</v>
      </c>
      <c r="P891">
        <f>IF(O891="large",1,0)</f>
        <v>0</v>
      </c>
      <c r="Q891">
        <v>2013</v>
      </c>
      <c r="R891">
        <v>2</v>
      </c>
      <c r="S891" t="str">
        <f>IF(R891=1, "First-time", IF(R891&lt;=3, "Rising Star", IF(R891&lt;10, "Established", "Elites")))</f>
        <v>Rising Star</v>
      </c>
      <c r="T891">
        <f>IF(S891 = "First-time",1,0)</f>
        <v>0</v>
      </c>
      <c r="U891">
        <f>IF(S891 = "Rising Star",1,0)</f>
        <v>1</v>
      </c>
      <c r="V891">
        <f>IF(S891 = "Established",1,0)</f>
        <v>0</v>
      </c>
      <c r="W891">
        <f>IF(S891 = "Elites",1,0)</f>
        <v>0</v>
      </c>
      <c r="X891" t="s">
        <v>1206</v>
      </c>
      <c r="Y891" t="str">
        <f>IF(X891="","-",TRIM(LEFT(X891,FIND(",",X891&amp;",")-1)))</f>
        <v>Tampa</v>
      </c>
      <c r="Z891" t="s">
        <v>8924</v>
      </c>
      <c r="AA891" t="s">
        <v>10</v>
      </c>
    </row>
    <row r="892" spans="1:27" ht="14.4" x14ac:dyDescent="0.3">
      <c r="A892">
        <v>890</v>
      </c>
      <c r="B892" t="s">
        <v>7348</v>
      </c>
      <c r="C892" t="s">
        <v>7349</v>
      </c>
      <c r="D892" t="s">
        <v>7350</v>
      </c>
      <c r="E892" t="s">
        <v>6255</v>
      </c>
      <c r="F892" s="5">
        <f>_xlfn.TEXTBEFORE(E892, " ") * 1000000</f>
        <v>26600000</v>
      </c>
      <c r="G892">
        <v>476.87759999999997</v>
      </c>
      <c r="H892" t="s">
        <v>85</v>
      </c>
      <c r="I892">
        <v>160</v>
      </c>
      <c r="J892">
        <f>IF(I892="",0,I892)</f>
        <v>160</v>
      </c>
      <c r="K892">
        <v>25</v>
      </c>
      <c r="L892">
        <f>I892-K892</f>
        <v>135</v>
      </c>
      <c r="M892" t="str">
        <f>IF(I892&lt;100,"small",IF(I892&lt;500,"medium","large"))</f>
        <v>medium</v>
      </c>
      <c r="N892">
        <f>IF(M892="small",1,0)</f>
        <v>0</v>
      </c>
      <c r="O892">
        <f>IF(N892="medium",1,0)</f>
        <v>0</v>
      </c>
      <c r="P892">
        <f>IF(O892="large",1,0)</f>
        <v>0</v>
      </c>
      <c r="Q892">
        <v>2007</v>
      </c>
      <c r="R892">
        <v>3</v>
      </c>
      <c r="S892" t="str">
        <f>IF(R892=1, "First-time", IF(R892&lt;=3, "Rising Star", IF(R892&lt;10, "Established", "Elites")))</f>
        <v>Rising Star</v>
      </c>
      <c r="T892">
        <f>IF(S892 = "First-time",1,0)</f>
        <v>0</v>
      </c>
      <c r="U892">
        <f>IF(S892 = "Rising Star",1,0)</f>
        <v>1</v>
      </c>
      <c r="V892">
        <f>IF(S892 = "Established",1,0)</f>
        <v>0</v>
      </c>
      <c r="W892">
        <f>IF(S892 = "Elites",1,0)</f>
        <v>0</v>
      </c>
      <c r="X892" t="s">
        <v>427</v>
      </c>
      <c r="Y892" t="str">
        <f>IF(X892="","-",TRIM(LEFT(X892,FIND(",",X892&amp;",")-1)))</f>
        <v>Washington</v>
      </c>
      <c r="Z892" t="s">
        <v>2551</v>
      </c>
      <c r="AA892" t="s">
        <v>47</v>
      </c>
    </row>
    <row r="893" spans="1:27" ht="14.4" x14ac:dyDescent="0.3">
      <c r="A893">
        <v>891</v>
      </c>
      <c r="B893" t="s">
        <v>17528</v>
      </c>
      <c r="C893" t="s">
        <v>17529</v>
      </c>
      <c r="D893" t="s">
        <v>17530</v>
      </c>
      <c r="E893" t="s">
        <v>352</v>
      </c>
      <c r="F893" s="5">
        <f>_xlfn.TEXTBEFORE(E893, " ") * 1000000</f>
        <v>2100000</v>
      </c>
      <c r="G893">
        <v>476.23200000000003</v>
      </c>
      <c r="H893" t="s">
        <v>174</v>
      </c>
      <c r="I893">
        <v>9</v>
      </c>
      <c r="J893">
        <f>IF(I893="",0,I893)</f>
        <v>9</v>
      </c>
      <c r="K893">
        <v>3</v>
      </c>
      <c r="L893">
        <f>I893-K893</f>
        <v>6</v>
      </c>
      <c r="M893" t="str">
        <f>IF(I893&lt;100,"small",IF(I893&lt;500,"medium","large"))</f>
        <v>small</v>
      </c>
      <c r="N893">
        <f>IF(M893="small",1,0)</f>
        <v>1</v>
      </c>
      <c r="O893">
        <f>IF(N893="medium",1,0)</f>
        <v>0</v>
      </c>
      <c r="P893">
        <f>IF(O893="large",1,0)</f>
        <v>0</v>
      </c>
      <c r="Q893">
        <v>2015</v>
      </c>
      <c r="R893">
        <v>1</v>
      </c>
      <c r="S893" t="str">
        <f>IF(R893=1, "First-time", IF(R893&lt;=3, "Rising Star", IF(R893&lt;10, "Established", "Elites")))</f>
        <v>First-time</v>
      </c>
      <c r="T893">
        <f>IF(S893 = "First-time",1,0)</f>
        <v>1</v>
      </c>
      <c r="U893">
        <f>IF(S893 = "Rising Star",1,0)</f>
        <v>0</v>
      </c>
      <c r="V893">
        <f>IF(S893 = "Established",1,0)</f>
        <v>0</v>
      </c>
      <c r="W893">
        <f>IF(S893 = "Elites",1,0)</f>
        <v>0</v>
      </c>
      <c r="X893" t="s">
        <v>636</v>
      </c>
      <c r="Y893" t="str">
        <f>IF(X893="","-",TRIM(LEFT(X893,FIND(",",X893&amp;",")-1)))</f>
        <v>Indianapolis</v>
      </c>
      <c r="Z893" t="s">
        <v>1196</v>
      </c>
      <c r="AA893" t="s">
        <v>16</v>
      </c>
    </row>
    <row r="894" spans="1:27" ht="14.4" x14ac:dyDescent="0.3">
      <c r="A894">
        <v>892</v>
      </c>
      <c r="B894" t="s">
        <v>14996</v>
      </c>
      <c r="C894" t="s">
        <v>14997</v>
      </c>
      <c r="D894" t="s">
        <v>14998</v>
      </c>
      <c r="E894" t="s">
        <v>1471</v>
      </c>
      <c r="F894" s="5">
        <f>_xlfn.TEXTBEFORE(E894, " ") * 1000000</f>
        <v>2500000</v>
      </c>
      <c r="G894">
        <v>476.03640000000001</v>
      </c>
      <c r="H894" t="s">
        <v>803</v>
      </c>
      <c r="I894">
        <v>19</v>
      </c>
      <c r="J894">
        <f>IF(I894="",0,I894)</f>
        <v>19</v>
      </c>
      <c r="K894">
        <v>6</v>
      </c>
      <c r="L894">
        <f>I894-K894</f>
        <v>13</v>
      </c>
      <c r="M894" t="str">
        <f>IF(I894&lt;100,"small",IF(I894&lt;500,"medium","large"))</f>
        <v>small</v>
      </c>
      <c r="N894">
        <f>IF(M894="small",1,0)</f>
        <v>1</v>
      </c>
      <c r="O894">
        <f>IF(N894="medium",1,0)</f>
        <v>0</v>
      </c>
      <c r="P894">
        <f>IF(O894="large",1,0)</f>
        <v>0</v>
      </c>
      <c r="Q894">
        <v>2013</v>
      </c>
      <c r="R894">
        <v>1</v>
      </c>
      <c r="S894" t="str">
        <f>IF(R894=1, "First-time", IF(R894&lt;=3, "Rising Star", IF(R894&lt;10, "Established", "Elites")))</f>
        <v>First-time</v>
      </c>
      <c r="T894">
        <f>IF(S894 = "First-time",1,0)</f>
        <v>1</v>
      </c>
      <c r="U894">
        <f>IF(S894 = "Rising Star",1,0)</f>
        <v>0</v>
      </c>
      <c r="V894">
        <f>IF(S894 = "Established",1,0)</f>
        <v>0</v>
      </c>
      <c r="W894">
        <f>IF(S894 = "Elites",1,0)</f>
        <v>0</v>
      </c>
      <c r="X894" t="s">
        <v>99</v>
      </c>
      <c r="Y894" t="str">
        <f>IF(X894="","-",TRIM(LEFT(X894,FIND(",",X894&amp;",")-1)))</f>
        <v>-</v>
      </c>
      <c r="Z894" t="s">
        <v>14999</v>
      </c>
      <c r="AA894" t="s">
        <v>22</v>
      </c>
    </row>
    <row r="895" spans="1:27" ht="14.4" x14ac:dyDescent="0.3">
      <c r="A895">
        <v>893</v>
      </c>
      <c r="B895" t="s">
        <v>17010</v>
      </c>
      <c r="C895" t="s">
        <v>17011</v>
      </c>
      <c r="D895" t="s">
        <v>17012</v>
      </c>
      <c r="E895" t="s">
        <v>4839</v>
      </c>
      <c r="F895" s="5">
        <f>_xlfn.TEXTBEFORE(E895, " ") * 1000000</f>
        <v>14000000</v>
      </c>
      <c r="G895">
        <v>475.45080000000002</v>
      </c>
      <c r="H895" t="s">
        <v>803</v>
      </c>
      <c r="I895">
        <v>130</v>
      </c>
      <c r="J895">
        <f>IF(I895="",0,I895)</f>
        <v>130</v>
      </c>
      <c r="K895">
        <v>35</v>
      </c>
      <c r="L895">
        <f>I895-K895</f>
        <v>95</v>
      </c>
      <c r="M895" t="str">
        <f>IF(I895&lt;100,"small",IF(I895&lt;500,"medium","large"))</f>
        <v>medium</v>
      </c>
      <c r="N895">
        <f>IF(M895="small",1,0)</f>
        <v>0</v>
      </c>
      <c r="O895">
        <f>IF(N895="medium",1,0)</f>
        <v>0</v>
      </c>
      <c r="P895">
        <f>IF(O895="large",1,0)</f>
        <v>0</v>
      </c>
      <c r="Q895">
        <v>2014</v>
      </c>
      <c r="R895">
        <v>2</v>
      </c>
      <c r="S895" t="str">
        <f>IF(R895=1, "First-time", IF(R895&lt;=3, "Rising Star", IF(R895&lt;10, "Established", "Elites")))</f>
        <v>Rising Star</v>
      </c>
      <c r="T895">
        <f>IF(S895 = "First-time",1,0)</f>
        <v>0</v>
      </c>
      <c r="U895">
        <f>IF(S895 = "Rising Star",1,0)</f>
        <v>1</v>
      </c>
      <c r="V895">
        <f>IF(S895 = "Established",1,0)</f>
        <v>0</v>
      </c>
      <c r="W895">
        <f>IF(S895 = "Elites",1,0)</f>
        <v>0</v>
      </c>
      <c r="X895" t="s">
        <v>325</v>
      </c>
      <c r="Y895" t="str">
        <f>IF(X895="","-",TRIM(LEFT(X895,FIND(",",X895&amp;",")-1)))</f>
        <v>Los Angeles</v>
      </c>
      <c r="Z895" t="s">
        <v>325</v>
      </c>
      <c r="AA895" t="s">
        <v>5</v>
      </c>
    </row>
    <row r="896" spans="1:27" ht="14.4" x14ac:dyDescent="0.3">
      <c r="A896">
        <v>894</v>
      </c>
      <c r="B896" t="s">
        <v>8972</v>
      </c>
      <c r="C896" t="s">
        <v>8973</v>
      </c>
      <c r="D896" t="s">
        <v>8974</v>
      </c>
      <c r="E896" t="s">
        <v>4094</v>
      </c>
      <c r="F896" s="5">
        <f>_xlfn.TEXTBEFORE(E896, " ") * 1000000</f>
        <v>31100000</v>
      </c>
      <c r="G896">
        <v>473.9452</v>
      </c>
      <c r="H896" t="s">
        <v>111</v>
      </c>
      <c r="I896">
        <v>121</v>
      </c>
      <c r="J896">
        <f>IF(I896="",0,I896)</f>
        <v>121</v>
      </c>
      <c r="K896">
        <v>17</v>
      </c>
      <c r="L896">
        <f>I896-K896</f>
        <v>104</v>
      </c>
      <c r="M896" t="str">
        <f>IF(I896&lt;100,"small",IF(I896&lt;500,"medium","large"))</f>
        <v>medium</v>
      </c>
      <c r="N896">
        <f>IF(M896="small",1,0)</f>
        <v>0</v>
      </c>
      <c r="O896">
        <f>IF(N896="medium",1,0)</f>
        <v>0</v>
      </c>
      <c r="P896">
        <f>IF(O896="large",1,0)</f>
        <v>0</v>
      </c>
      <c r="Q896">
        <v>2008</v>
      </c>
      <c r="R896">
        <v>3</v>
      </c>
      <c r="S896" t="str">
        <f>IF(R896=1, "First-time", IF(R896&lt;=3, "Rising Star", IF(R896&lt;10, "Established", "Elites")))</f>
        <v>Rising Star</v>
      </c>
      <c r="T896">
        <f>IF(S896 = "First-time",1,0)</f>
        <v>0</v>
      </c>
      <c r="U896">
        <f>IF(S896 = "Rising Star",1,0)</f>
        <v>1</v>
      </c>
      <c r="V896">
        <f>IF(S896 = "Established",1,0)</f>
        <v>0</v>
      </c>
      <c r="W896">
        <f>IF(S896 = "Elites",1,0)</f>
        <v>0</v>
      </c>
      <c r="X896" t="s">
        <v>1118</v>
      </c>
      <c r="Y896" t="str">
        <f>IF(X896="","-",TRIM(LEFT(X896,FIND(",",X896&amp;",")-1)))</f>
        <v>Boulder</v>
      </c>
      <c r="Z896" t="s">
        <v>4646</v>
      </c>
      <c r="AA896" t="s">
        <v>6</v>
      </c>
    </row>
    <row r="897" spans="1:27" ht="14.4" x14ac:dyDescent="0.3">
      <c r="A897">
        <v>895</v>
      </c>
      <c r="B897" t="s">
        <v>17291</v>
      </c>
      <c r="C897" t="s">
        <v>17292</v>
      </c>
      <c r="D897" t="s">
        <v>17293</v>
      </c>
      <c r="E897" t="s">
        <v>529</v>
      </c>
      <c r="F897" s="5">
        <f>_xlfn.TEXTBEFORE(E897, " ") * 1000000</f>
        <v>4200000</v>
      </c>
      <c r="G897">
        <v>473.59210000000002</v>
      </c>
      <c r="H897" t="s">
        <v>803</v>
      </c>
      <c r="I897">
        <v>50</v>
      </c>
      <c r="J897">
        <f>IF(I897="",0,I897)</f>
        <v>50</v>
      </c>
      <c r="K897">
        <v>10</v>
      </c>
      <c r="L897">
        <f>I897-K897</f>
        <v>40</v>
      </c>
      <c r="M897" t="str">
        <f>IF(I897&lt;100,"small",IF(I897&lt;500,"medium","large"))</f>
        <v>small</v>
      </c>
      <c r="N897">
        <f>IF(M897="small",1,0)</f>
        <v>1</v>
      </c>
      <c r="O897">
        <f>IF(N897="medium",1,0)</f>
        <v>0</v>
      </c>
      <c r="P897">
        <f>IF(O897="large",1,0)</f>
        <v>0</v>
      </c>
      <c r="Q897">
        <v>2015</v>
      </c>
      <c r="R897">
        <v>1</v>
      </c>
      <c r="S897" t="str">
        <f>IF(R897=1, "First-time", IF(R897&lt;=3, "Rising Star", IF(R897&lt;10, "Established", "Elites")))</f>
        <v>First-time</v>
      </c>
      <c r="T897">
        <f>IF(S897 = "First-time",1,0)</f>
        <v>1</v>
      </c>
      <c r="U897">
        <f>IF(S897 = "Rising Star",1,0)</f>
        <v>0</v>
      </c>
      <c r="V897">
        <f>IF(S897 = "Established",1,0)</f>
        <v>0</v>
      </c>
      <c r="W897">
        <f>IF(S897 = "Elites",1,0)</f>
        <v>0</v>
      </c>
      <c r="X897" t="s">
        <v>130</v>
      </c>
      <c r="Y897" t="str">
        <f>IF(X897="","-",TRIM(LEFT(X897,FIND(",",X897&amp;",")-1)))</f>
        <v>Dallas</v>
      </c>
      <c r="Z897" t="s">
        <v>703</v>
      </c>
      <c r="AA897" t="s">
        <v>45</v>
      </c>
    </row>
    <row r="898" spans="1:27" ht="14.4" x14ac:dyDescent="0.3">
      <c r="A898">
        <v>896</v>
      </c>
      <c r="B898" t="s">
        <v>11287</v>
      </c>
      <c r="C898" t="s">
        <v>11288</v>
      </c>
      <c r="D898" t="s">
        <v>11289</v>
      </c>
      <c r="E898" t="s">
        <v>289</v>
      </c>
      <c r="F898" s="5">
        <f>_xlfn.TEXTBEFORE(E898, " ") * 1000000</f>
        <v>3700000</v>
      </c>
      <c r="G898">
        <v>473.50279999999998</v>
      </c>
      <c r="H898" t="s">
        <v>445</v>
      </c>
      <c r="I898">
        <v>19</v>
      </c>
      <c r="J898">
        <f>IF(I898="",0,I898)</f>
        <v>19</v>
      </c>
      <c r="K898">
        <v>3</v>
      </c>
      <c r="L898">
        <f>I898-K898</f>
        <v>16</v>
      </c>
      <c r="M898" t="str">
        <f>IF(I898&lt;100,"small",IF(I898&lt;500,"medium","large"))</f>
        <v>small</v>
      </c>
      <c r="N898">
        <f>IF(M898="small",1,0)</f>
        <v>1</v>
      </c>
      <c r="O898">
        <f>IF(N898="medium",1,0)</f>
        <v>0</v>
      </c>
      <c r="P898">
        <f>IF(O898="large",1,0)</f>
        <v>0</v>
      </c>
      <c r="Q898">
        <v>2010</v>
      </c>
      <c r="R898">
        <v>3</v>
      </c>
      <c r="S898" t="str">
        <f>IF(R898=1, "First-time", IF(R898&lt;=3, "Rising Star", IF(R898&lt;10, "Established", "Elites")))</f>
        <v>Rising Star</v>
      </c>
      <c r="T898">
        <f>IF(S898 = "First-time",1,0)</f>
        <v>0</v>
      </c>
      <c r="U898">
        <f>IF(S898 = "Rising Star",1,0)</f>
        <v>1</v>
      </c>
      <c r="V898">
        <f>IF(S898 = "Established",1,0)</f>
        <v>0</v>
      </c>
      <c r="W898">
        <f>IF(S898 = "Elites",1,0)</f>
        <v>0</v>
      </c>
      <c r="X898" t="s">
        <v>99</v>
      </c>
      <c r="Y898" t="str">
        <f>IF(X898="","-",TRIM(LEFT(X898,FIND(",",X898&amp;",")-1)))</f>
        <v>-</v>
      </c>
      <c r="Z898" t="s">
        <v>7102</v>
      </c>
      <c r="AA898" t="s">
        <v>10</v>
      </c>
    </row>
    <row r="899" spans="1:27" ht="14.4" x14ac:dyDescent="0.3">
      <c r="A899">
        <v>897</v>
      </c>
      <c r="B899" t="s">
        <v>17189</v>
      </c>
      <c r="C899" t="s">
        <v>17190</v>
      </c>
      <c r="D899" t="s">
        <v>17191</v>
      </c>
      <c r="E899" t="s">
        <v>957</v>
      </c>
      <c r="F899" s="5">
        <f>_xlfn.TEXTBEFORE(E899, " ") * 1000000</f>
        <v>3500000</v>
      </c>
      <c r="G899">
        <v>473.49220000000003</v>
      </c>
      <c r="H899" t="s">
        <v>1750</v>
      </c>
      <c r="I899">
        <v>25</v>
      </c>
      <c r="J899">
        <f>IF(I899="",0,I899)</f>
        <v>25</v>
      </c>
      <c r="K899">
        <v>5</v>
      </c>
      <c r="L899">
        <f>I899-K899</f>
        <v>20</v>
      </c>
      <c r="M899" t="str">
        <f>IF(I899&lt;100,"small",IF(I899&lt;500,"medium","large"))</f>
        <v>small</v>
      </c>
      <c r="N899">
        <f>IF(M899="small",1,0)</f>
        <v>1</v>
      </c>
      <c r="O899">
        <f>IF(N899="medium",1,0)</f>
        <v>0</v>
      </c>
      <c r="P899">
        <f>IF(O899="large",1,0)</f>
        <v>0</v>
      </c>
      <c r="Q899">
        <v>2014</v>
      </c>
      <c r="R899">
        <v>1</v>
      </c>
      <c r="S899" t="str">
        <f>IF(R899=1, "First-time", IF(R899&lt;=3, "Rising Star", IF(R899&lt;10, "Established", "Elites")))</f>
        <v>First-time</v>
      </c>
      <c r="T899">
        <f>IF(S899 = "First-time",1,0)</f>
        <v>1</v>
      </c>
      <c r="U899">
        <f>IF(S899 = "Rising Star",1,0)</f>
        <v>0</v>
      </c>
      <c r="V899">
        <f>IF(S899 = "Established",1,0)</f>
        <v>0</v>
      </c>
      <c r="W899">
        <f>IF(S899 = "Elites",1,0)</f>
        <v>0</v>
      </c>
      <c r="X899" t="s">
        <v>248</v>
      </c>
      <c r="Y899" t="str">
        <f>IF(X899="","-",TRIM(LEFT(X899,FIND(",",X899&amp;",")-1)))</f>
        <v>Birmingham</v>
      </c>
      <c r="Z899" t="s">
        <v>249</v>
      </c>
      <c r="AA899" t="s">
        <v>2</v>
      </c>
    </row>
    <row r="900" spans="1:27" ht="14.4" x14ac:dyDescent="0.3">
      <c r="A900">
        <v>898</v>
      </c>
      <c r="B900" t="s">
        <v>14419</v>
      </c>
      <c r="C900" t="s">
        <v>14420</v>
      </c>
      <c r="D900" t="s">
        <v>14421</v>
      </c>
      <c r="E900" t="s">
        <v>928</v>
      </c>
      <c r="F900" s="5">
        <f>_xlfn.TEXTBEFORE(E900, " ") * 1000000</f>
        <v>15700000</v>
      </c>
      <c r="G900">
        <v>473.29239999999999</v>
      </c>
      <c r="H900" t="s">
        <v>85</v>
      </c>
      <c r="I900">
        <v>4</v>
      </c>
      <c r="J900">
        <f>IF(I900="",0,I900)</f>
        <v>4</v>
      </c>
      <c r="K900">
        <v>1</v>
      </c>
      <c r="L900">
        <f>I900-K900</f>
        <v>3</v>
      </c>
      <c r="M900" t="str">
        <f>IF(I900&lt;100,"small",IF(I900&lt;500,"medium","large"))</f>
        <v>small</v>
      </c>
      <c r="N900">
        <f>IF(M900="small",1,0)</f>
        <v>1</v>
      </c>
      <c r="O900">
        <f>IF(N900="medium",1,0)</f>
        <v>0</v>
      </c>
      <c r="P900">
        <f>IF(O900="large",1,0)</f>
        <v>0</v>
      </c>
      <c r="Q900">
        <v>2013</v>
      </c>
      <c r="R900">
        <v>3</v>
      </c>
      <c r="S900" t="str">
        <f>IF(R900=1, "First-time", IF(R900&lt;=3, "Rising Star", IF(R900&lt;10, "Established", "Elites")))</f>
        <v>Rising Star</v>
      </c>
      <c r="T900">
        <f>IF(S900 = "First-time",1,0)</f>
        <v>0</v>
      </c>
      <c r="U900">
        <f>IF(S900 = "Rising Star",1,0)</f>
        <v>1</v>
      </c>
      <c r="V900">
        <f>IF(S900 = "Established",1,0)</f>
        <v>0</v>
      </c>
      <c r="W900">
        <f>IF(S900 = "Elites",1,0)</f>
        <v>0</v>
      </c>
      <c r="X900" t="s">
        <v>409</v>
      </c>
      <c r="Y900" t="str">
        <f>IF(X900="","-",TRIM(LEFT(X900,FIND(",",X900&amp;",")-1)))</f>
        <v>Salt Lake City</v>
      </c>
      <c r="Z900" t="s">
        <v>14422</v>
      </c>
      <c r="AA900" t="s">
        <v>46</v>
      </c>
    </row>
    <row r="901" spans="1:27" ht="14.4" x14ac:dyDescent="0.3">
      <c r="A901">
        <v>899</v>
      </c>
      <c r="B901" t="s">
        <v>3638</v>
      </c>
      <c r="C901" t="s">
        <v>3639</v>
      </c>
      <c r="D901" t="s">
        <v>3640</v>
      </c>
      <c r="E901" t="s">
        <v>3641</v>
      </c>
      <c r="F901" s="5">
        <f>_xlfn.TEXTBEFORE(E901, " ") * 1000000</f>
        <v>99600000</v>
      </c>
      <c r="G901">
        <v>473.00720000000001</v>
      </c>
      <c r="H901" t="s">
        <v>160</v>
      </c>
      <c r="I901">
        <v>3287</v>
      </c>
      <c r="J901">
        <f>IF(I901="",0,I901)</f>
        <v>3287</v>
      </c>
      <c r="K901">
        <v>734</v>
      </c>
      <c r="L901">
        <f>I901-K901</f>
        <v>2553</v>
      </c>
      <c r="M901" t="str">
        <f>IF(I901&lt;100,"small",IF(I901&lt;500,"medium","large"))</f>
        <v>large</v>
      </c>
      <c r="N901">
        <f>IF(M901="small",1,0)</f>
        <v>0</v>
      </c>
      <c r="O901">
        <f>IF(N901="medium",1,0)</f>
        <v>0</v>
      </c>
      <c r="P901">
        <f>IF(O901="large",1,0)</f>
        <v>0</v>
      </c>
      <c r="Q901">
        <v>2000</v>
      </c>
      <c r="R901">
        <v>5</v>
      </c>
      <c r="S901" t="str">
        <f>IF(R901=1, "First-time", IF(R901&lt;=3, "Rising Star", IF(R901&lt;10, "Established", "Elites")))</f>
        <v>Established</v>
      </c>
      <c r="T901">
        <f>IF(S901 = "First-time",1,0)</f>
        <v>0</v>
      </c>
      <c r="U901">
        <f>IF(S901 = "Rising Star",1,0)</f>
        <v>0</v>
      </c>
      <c r="V901">
        <f>IF(S901 = "Established",1,0)</f>
        <v>1</v>
      </c>
      <c r="W901">
        <f>IF(S901 = "Elites",1,0)</f>
        <v>0</v>
      </c>
      <c r="X901" t="s">
        <v>689</v>
      </c>
      <c r="Y901" t="str">
        <f>IF(X901="","-",TRIM(LEFT(X901,FIND(",",X901&amp;",")-1)))</f>
        <v>Miami</v>
      </c>
      <c r="Z901" t="s">
        <v>3642</v>
      </c>
      <c r="AA901" t="s">
        <v>10</v>
      </c>
    </row>
    <row r="902" spans="1:27" ht="14.4" x14ac:dyDescent="0.3">
      <c r="A902">
        <v>900</v>
      </c>
      <c r="B902" t="s">
        <v>14919</v>
      </c>
      <c r="C902" t="s">
        <v>14920</v>
      </c>
      <c r="D902" t="s">
        <v>14921</v>
      </c>
      <c r="E902" t="s">
        <v>2898</v>
      </c>
      <c r="F902" s="5">
        <f>_xlfn.TEXTBEFORE(E902, " ") * 1000000</f>
        <v>4700000</v>
      </c>
      <c r="G902">
        <v>472.86430000000001</v>
      </c>
      <c r="H902" t="s">
        <v>779</v>
      </c>
      <c r="I902">
        <v>2</v>
      </c>
      <c r="J902">
        <f>IF(I902="",0,I902)</f>
        <v>2</v>
      </c>
      <c r="K902">
        <v>2</v>
      </c>
      <c r="L902">
        <f>I902-K902</f>
        <v>0</v>
      </c>
      <c r="M902" t="str">
        <f>IF(I902&lt;100,"small",IF(I902&lt;500,"medium","large"))</f>
        <v>small</v>
      </c>
      <c r="N902">
        <f>IF(M902="small",1,0)</f>
        <v>1</v>
      </c>
      <c r="O902">
        <f>IF(N902="medium",1,0)</f>
        <v>0</v>
      </c>
      <c r="P902">
        <f>IF(O902="large",1,0)</f>
        <v>0</v>
      </c>
      <c r="Q902">
        <v>2013</v>
      </c>
      <c r="R902">
        <v>2</v>
      </c>
      <c r="S902" t="str">
        <f>IF(R902=1, "First-time", IF(R902&lt;=3, "Rising Star", IF(R902&lt;10, "Established", "Elites")))</f>
        <v>Rising Star</v>
      </c>
      <c r="T902">
        <f>IF(S902 = "First-time",1,0)</f>
        <v>0</v>
      </c>
      <c r="U902">
        <f>IF(S902 = "Rising Star",1,0)</f>
        <v>1</v>
      </c>
      <c r="V902">
        <f>IF(S902 = "Established",1,0)</f>
        <v>0</v>
      </c>
      <c r="W902">
        <f>IF(S902 = "Elites",1,0)</f>
        <v>0</v>
      </c>
      <c r="X902" t="s">
        <v>168</v>
      </c>
      <c r="Y902" t="str">
        <f>IF(X902="","-",TRIM(LEFT(X902,FIND(",",X902&amp;",")-1)))</f>
        <v>Kansas City</v>
      </c>
      <c r="Z902" t="s">
        <v>14922</v>
      </c>
      <c r="AA902" t="s">
        <v>25</v>
      </c>
    </row>
    <row r="903" spans="1:27" ht="14.4" x14ac:dyDescent="0.3">
      <c r="A903">
        <v>901</v>
      </c>
      <c r="B903" t="s">
        <v>15015</v>
      </c>
      <c r="C903" t="s">
        <v>15016</v>
      </c>
      <c r="D903" t="s">
        <v>15017</v>
      </c>
      <c r="E903" t="s">
        <v>1875</v>
      </c>
      <c r="F903" s="5">
        <f>_xlfn.TEXTBEFORE(E903, " ") * 1000000</f>
        <v>5100000</v>
      </c>
      <c r="G903">
        <v>472.08269999999999</v>
      </c>
      <c r="H903" t="s">
        <v>751</v>
      </c>
      <c r="I903">
        <v>57</v>
      </c>
      <c r="J903">
        <f>IF(I903="",0,I903)</f>
        <v>57</v>
      </c>
      <c r="K903">
        <v>9</v>
      </c>
      <c r="L903">
        <f>I903-K903</f>
        <v>48</v>
      </c>
      <c r="M903" t="str">
        <f>IF(I903&lt;100,"small",IF(I903&lt;500,"medium","large"))</f>
        <v>small</v>
      </c>
      <c r="N903">
        <f>IF(M903="small",1,0)</f>
        <v>1</v>
      </c>
      <c r="O903">
        <f>IF(N903="medium",1,0)</f>
        <v>0</v>
      </c>
      <c r="P903">
        <f>IF(O903="large",1,0)</f>
        <v>0</v>
      </c>
      <c r="Q903">
        <v>2013</v>
      </c>
      <c r="R903">
        <v>1</v>
      </c>
      <c r="S903" t="str">
        <f>IF(R903=1, "First-time", IF(R903&lt;=3, "Rising Star", IF(R903&lt;10, "Established", "Elites")))</f>
        <v>First-time</v>
      </c>
      <c r="T903">
        <f>IF(S903 = "First-time",1,0)</f>
        <v>1</v>
      </c>
      <c r="U903">
        <f>IF(S903 = "Rising Star",1,0)</f>
        <v>0</v>
      </c>
      <c r="V903">
        <f>IF(S903 = "Established",1,0)</f>
        <v>0</v>
      </c>
      <c r="W903">
        <f>IF(S903 = "Elites",1,0)</f>
        <v>0</v>
      </c>
      <c r="X903" t="s">
        <v>427</v>
      </c>
      <c r="Y903" t="str">
        <f>IF(X903="","-",TRIM(LEFT(X903,FIND(",",X903&amp;",")-1)))</f>
        <v>Washington</v>
      </c>
      <c r="Z903" t="s">
        <v>15018</v>
      </c>
      <c r="AA903" t="s">
        <v>21</v>
      </c>
    </row>
    <row r="904" spans="1:27" ht="14.4" x14ac:dyDescent="0.3">
      <c r="A904">
        <v>902</v>
      </c>
      <c r="B904" t="s">
        <v>14875</v>
      </c>
      <c r="C904" t="s">
        <v>14876</v>
      </c>
      <c r="D904" t="s">
        <v>14877</v>
      </c>
      <c r="E904" t="s">
        <v>1267</v>
      </c>
      <c r="F904" s="5">
        <f>_xlfn.TEXTBEFORE(E904, " ") * 1000000</f>
        <v>2400000</v>
      </c>
      <c r="G904">
        <v>470.94150000000002</v>
      </c>
      <c r="H904" t="s">
        <v>85</v>
      </c>
      <c r="I904">
        <v>7</v>
      </c>
      <c r="J904">
        <f>IF(I904="",0,I904)</f>
        <v>7</v>
      </c>
      <c r="K904">
        <v>2</v>
      </c>
      <c r="L904">
        <f>I904-K904</f>
        <v>5</v>
      </c>
      <c r="M904" t="str">
        <f>IF(I904&lt;100,"small",IF(I904&lt;500,"medium","large"))</f>
        <v>small</v>
      </c>
      <c r="N904">
        <f>IF(M904="small",1,0)</f>
        <v>1</v>
      </c>
      <c r="O904">
        <f>IF(N904="medium",1,0)</f>
        <v>0</v>
      </c>
      <c r="P904">
        <f>IF(O904="large",1,0)</f>
        <v>0</v>
      </c>
      <c r="Q904">
        <v>2013</v>
      </c>
      <c r="R904">
        <v>2</v>
      </c>
      <c r="S904" t="str">
        <f>IF(R904=1, "First-time", IF(R904&lt;=3, "Rising Star", IF(R904&lt;10, "Established", "Elites")))</f>
        <v>Rising Star</v>
      </c>
      <c r="T904">
        <f>IF(S904 = "First-time",1,0)</f>
        <v>0</v>
      </c>
      <c r="U904">
        <f>IF(S904 = "Rising Star",1,0)</f>
        <v>1</v>
      </c>
      <c r="V904">
        <f>IF(S904 = "Established",1,0)</f>
        <v>0</v>
      </c>
      <c r="W904">
        <f>IF(S904 = "Elites",1,0)</f>
        <v>0</v>
      </c>
      <c r="X904" t="s">
        <v>99</v>
      </c>
      <c r="Y904" t="str">
        <f>IF(X904="","-",TRIM(LEFT(X904,FIND(",",X904&amp;",")-1)))</f>
        <v>-</v>
      </c>
      <c r="Z904" t="s">
        <v>4457</v>
      </c>
      <c r="AA904" t="s">
        <v>28</v>
      </c>
    </row>
    <row r="905" spans="1:27" ht="14.4" x14ac:dyDescent="0.3">
      <c r="A905">
        <v>903</v>
      </c>
      <c r="B905" t="s">
        <v>13831</v>
      </c>
      <c r="C905" t="s">
        <v>13832</v>
      </c>
      <c r="D905" t="s">
        <v>13833</v>
      </c>
      <c r="E905" t="s">
        <v>965</v>
      </c>
      <c r="F905" s="5">
        <f>_xlfn.TEXTBEFORE(E905, " ") * 1000000</f>
        <v>16399999.999999998</v>
      </c>
      <c r="G905">
        <v>470.7448</v>
      </c>
      <c r="H905" t="s">
        <v>779</v>
      </c>
      <c r="I905">
        <v>142</v>
      </c>
      <c r="J905">
        <f>IF(I905="",0,I905)</f>
        <v>142</v>
      </c>
      <c r="K905">
        <v>46</v>
      </c>
      <c r="L905">
        <f>I905-K905</f>
        <v>96</v>
      </c>
      <c r="M905" t="str">
        <f>IF(I905&lt;100,"small",IF(I905&lt;500,"medium","large"))</f>
        <v>medium</v>
      </c>
      <c r="N905">
        <f>IF(M905="small",1,0)</f>
        <v>0</v>
      </c>
      <c r="O905">
        <f>IF(N905="medium",1,0)</f>
        <v>0</v>
      </c>
      <c r="P905">
        <f>IF(O905="large",1,0)</f>
        <v>0</v>
      </c>
      <c r="Q905">
        <v>2012</v>
      </c>
      <c r="R905">
        <v>1</v>
      </c>
      <c r="S905" t="str">
        <f>IF(R905=1, "First-time", IF(R905&lt;=3, "Rising Star", IF(R905&lt;10, "Established", "Elites")))</f>
        <v>First-time</v>
      </c>
      <c r="T905">
        <f>IF(S905 = "First-time",1,0)</f>
        <v>1</v>
      </c>
      <c r="U905">
        <f>IF(S905 = "Rising Star",1,0)</f>
        <v>0</v>
      </c>
      <c r="V905">
        <f>IF(S905 = "Established",1,0)</f>
        <v>0</v>
      </c>
      <c r="W905">
        <f>IF(S905 = "Elites",1,0)</f>
        <v>0</v>
      </c>
      <c r="X905" t="s">
        <v>689</v>
      </c>
      <c r="Y905" t="str">
        <f>IF(X905="","-",TRIM(LEFT(X905,FIND(",",X905&amp;",")-1)))</f>
        <v>Miami</v>
      </c>
      <c r="Z905" t="s">
        <v>10107</v>
      </c>
      <c r="AA905" t="s">
        <v>10</v>
      </c>
    </row>
    <row r="906" spans="1:27" ht="14.4" x14ac:dyDescent="0.3">
      <c r="A906">
        <v>903</v>
      </c>
      <c r="B906" t="s">
        <v>16313</v>
      </c>
      <c r="C906" t="s">
        <v>16314</v>
      </c>
      <c r="D906" t="s">
        <v>16315</v>
      </c>
      <c r="E906" t="s">
        <v>615</v>
      </c>
      <c r="F906" s="5">
        <f>_xlfn.TEXTBEFORE(E906, " ") * 1000000</f>
        <v>2800000</v>
      </c>
      <c r="G906">
        <v>470.2944</v>
      </c>
      <c r="H906" t="s">
        <v>353</v>
      </c>
      <c r="I906">
        <v>38</v>
      </c>
      <c r="J906">
        <f>IF(I906="",0,I906)</f>
        <v>38</v>
      </c>
      <c r="K906">
        <v>12</v>
      </c>
      <c r="L906">
        <f>I906-K906</f>
        <v>26</v>
      </c>
      <c r="M906" t="str">
        <f>IF(I906&lt;100,"small",IF(I906&lt;500,"medium","large"))</f>
        <v>small</v>
      </c>
      <c r="N906">
        <f>IF(M906="small",1,0)</f>
        <v>1</v>
      </c>
      <c r="O906">
        <f>IF(N906="medium",1,0)</f>
        <v>0</v>
      </c>
      <c r="P906">
        <f>IF(O906="large",1,0)</f>
        <v>0</v>
      </c>
      <c r="Q906">
        <v>2014</v>
      </c>
      <c r="R906">
        <v>1</v>
      </c>
      <c r="S906" t="str">
        <f>IF(R906=1, "First-time", IF(R906&lt;=3, "Rising Star", IF(R906&lt;10, "Established", "Elites")))</f>
        <v>First-time</v>
      </c>
      <c r="T906">
        <f>IF(S906 = "First-time",1,0)</f>
        <v>1</v>
      </c>
      <c r="U906">
        <f>IF(S906 = "Rising Star",1,0)</f>
        <v>0</v>
      </c>
      <c r="V906">
        <f>IF(S906 = "Established",1,0)</f>
        <v>0</v>
      </c>
      <c r="W906">
        <f>IF(S906 = "Elites",1,0)</f>
        <v>0</v>
      </c>
      <c r="X906" t="s">
        <v>466</v>
      </c>
      <c r="Y906" t="str">
        <f>IF(X906="","-",TRIM(LEFT(X906,FIND(",",X906&amp;",")-1)))</f>
        <v>Charlotte</v>
      </c>
      <c r="Z906" t="s">
        <v>5583</v>
      </c>
      <c r="AA906" t="s">
        <v>28</v>
      </c>
    </row>
    <row r="907" spans="1:27" ht="14.4" x14ac:dyDescent="0.3">
      <c r="A907">
        <v>904</v>
      </c>
      <c r="B907" t="s">
        <v>12203</v>
      </c>
      <c r="C907" t="s">
        <v>12204</v>
      </c>
      <c r="D907" t="s">
        <v>12205</v>
      </c>
      <c r="E907" t="s">
        <v>615</v>
      </c>
      <c r="F907" s="5">
        <f>_xlfn.TEXTBEFORE(E907, " ") * 1000000</f>
        <v>2800000</v>
      </c>
      <c r="G907">
        <v>470.06450000000001</v>
      </c>
      <c r="H907" t="s">
        <v>803</v>
      </c>
      <c r="I907">
        <v>14</v>
      </c>
      <c r="J907">
        <f>IF(I907="",0,I907)</f>
        <v>14</v>
      </c>
      <c r="K907">
        <v>7</v>
      </c>
      <c r="L907">
        <f>I907-K907</f>
        <v>7</v>
      </c>
      <c r="M907" t="str">
        <f>IF(I907&lt;100,"small",IF(I907&lt;500,"medium","large"))</f>
        <v>small</v>
      </c>
      <c r="N907">
        <f>IF(M907="small",1,0)</f>
        <v>1</v>
      </c>
      <c r="O907">
        <f>IF(N907="medium",1,0)</f>
        <v>0</v>
      </c>
      <c r="P907">
        <f>IF(O907="large",1,0)</f>
        <v>0</v>
      </c>
      <c r="Q907">
        <v>2011</v>
      </c>
      <c r="R907">
        <v>1</v>
      </c>
      <c r="S907" t="str">
        <f>IF(R907=1, "First-time", IF(R907&lt;=3, "Rising Star", IF(R907&lt;10, "Established", "Elites")))</f>
        <v>First-time</v>
      </c>
      <c r="T907">
        <f>IF(S907 = "First-time",1,0)</f>
        <v>1</v>
      </c>
      <c r="U907">
        <f>IF(S907 = "Rising Star",1,0)</f>
        <v>0</v>
      </c>
      <c r="V907">
        <f>IF(S907 = "Established",1,0)</f>
        <v>0</v>
      </c>
      <c r="W907">
        <f>IF(S907 = "Elites",1,0)</f>
        <v>0</v>
      </c>
      <c r="X907" t="s">
        <v>99</v>
      </c>
      <c r="Y907" t="str">
        <f>IF(X907="","-",TRIM(LEFT(X907,FIND(",",X907&amp;",")-1)))</f>
        <v>-</v>
      </c>
      <c r="Z907" t="s">
        <v>666</v>
      </c>
      <c r="AA907" t="s">
        <v>23</v>
      </c>
    </row>
    <row r="908" spans="1:27" ht="14.4" x14ac:dyDescent="0.3">
      <c r="A908">
        <v>905</v>
      </c>
      <c r="B908" t="s">
        <v>15930</v>
      </c>
      <c r="C908" t="s">
        <v>15931</v>
      </c>
      <c r="D908" t="s">
        <v>15932</v>
      </c>
      <c r="E908" t="s">
        <v>2447</v>
      </c>
      <c r="F908" s="5">
        <f>_xlfn.TEXTBEFORE(E908, " ") * 1000000</f>
        <v>8600000</v>
      </c>
      <c r="G908">
        <v>469.79610000000002</v>
      </c>
      <c r="H908" t="s">
        <v>174</v>
      </c>
      <c r="I908">
        <v>96</v>
      </c>
      <c r="J908">
        <f>IF(I908="",0,I908)</f>
        <v>96</v>
      </c>
      <c r="K908">
        <v>15</v>
      </c>
      <c r="L908">
        <f>I908-K908</f>
        <v>81</v>
      </c>
      <c r="M908" t="str">
        <f>IF(I908&lt;100,"small",IF(I908&lt;500,"medium","large"))</f>
        <v>small</v>
      </c>
      <c r="N908">
        <f>IF(M908="small",1,0)</f>
        <v>1</v>
      </c>
      <c r="O908">
        <f>IF(N908="medium",1,0)</f>
        <v>0</v>
      </c>
      <c r="P908">
        <f>IF(O908="large",1,0)</f>
        <v>0</v>
      </c>
      <c r="Q908">
        <v>2014</v>
      </c>
      <c r="R908">
        <v>1</v>
      </c>
      <c r="S908" t="str">
        <f>IF(R908=1, "First-time", IF(R908&lt;=3, "Rising Star", IF(R908&lt;10, "Established", "Elites")))</f>
        <v>First-time</v>
      </c>
      <c r="T908">
        <f>IF(S908 = "First-time",1,0)</f>
        <v>1</v>
      </c>
      <c r="U908">
        <f>IF(S908 = "Rising Star",1,0)</f>
        <v>0</v>
      </c>
      <c r="V908">
        <f>IF(S908 = "Established",1,0)</f>
        <v>0</v>
      </c>
      <c r="W908">
        <f>IF(S908 = "Elites",1,0)</f>
        <v>0</v>
      </c>
      <c r="X908" t="s">
        <v>130</v>
      </c>
      <c r="Y908" t="str">
        <f>IF(X908="","-",TRIM(LEFT(X908,FIND(",",X908&amp;",")-1)))</f>
        <v>Dallas</v>
      </c>
      <c r="Z908" t="s">
        <v>3434</v>
      </c>
      <c r="AA908" t="s">
        <v>45</v>
      </c>
    </row>
    <row r="909" spans="1:27" ht="14.4" x14ac:dyDescent="0.3">
      <c r="A909">
        <v>906</v>
      </c>
      <c r="B909" t="s">
        <v>10760</v>
      </c>
      <c r="C909" t="s">
        <v>10761</v>
      </c>
      <c r="D909" t="s">
        <v>10762</v>
      </c>
      <c r="E909" t="s">
        <v>146</v>
      </c>
      <c r="F909" s="5">
        <f>_xlfn.TEXTBEFORE(E909, " ") * 1000000</f>
        <v>29600000</v>
      </c>
      <c r="G909">
        <v>468.96769999999998</v>
      </c>
      <c r="H909" t="s">
        <v>353</v>
      </c>
      <c r="I909">
        <v>126</v>
      </c>
      <c r="J909">
        <f>IF(I909="",0,I909)</f>
        <v>126</v>
      </c>
      <c r="K909">
        <v>20</v>
      </c>
      <c r="L909">
        <f>I909-K909</f>
        <v>106</v>
      </c>
      <c r="M909" t="str">
        <f>IF(I909&lt;100,"small",IF(I909&lt;500,"medium","large"))</f>
        <v>medium</v>
      </c>
      <c r="N909">
        <f>IF(M909="small",1,0)</f>
        <v>0</v>
      </c>
      <c r="O909">
        <f>IF(N909="medium",1,0)</f>
        <v>0</v>
      </c>
      <c r="P909">
        <f>IF(O909="large",1,0)</f>
        <v>0</v>
      </c>
      <c r="Q909">
        <v>2010</v>
      </c>
      <c r="R909">
        <v>2</v>
      </c>
      <c r="S909" t="str">
        <f>IF(R909=1, "First-time", IF(R909&lt;=3, "Rising Star", IF(R909&lt;10, "Established", "Elites")))</f>
        <v>Rising Star</v>
      </c>
      <c r="T909">
        <f>IF(S909 = "First-time",1,0)</f>
        <v>0</v>
      </c>
      <c r="U909">
        <f>IF(S909 = "Rising Star",1,0)</f>
        <v>1</v>
      </c>
      <c r="V909">
        <f>IF(S909 = "Established",1,0)</f>
        <v>0</v>
      </c>
      <c r="W909">
        <f>IF(S909 = "Elites",1,0)</f>
        <v>0</v>
      </c>
      <c r="X909" t="s">
        <v>191</v>
      </c>
      <c r="Y909" t="str">
        <f>IF(X909="","-",TRIM(LEFT(X909,FIND(",",X909&amp;",")-1)))</f>
        <v>Philadelphia</v>
      </c>
      <c r="Z909" t="s">
        <v>191</v>
      </c>
      <c r="AA909" t="s">
        <v>39</v>
      </c>
    </row>
    <row r="910" spans="1:27" ht="14.4" x14ac:dyDescent="0.3">
      <c r="A910">
        <v>907</v>
      </c>
      <c r="B910" t="s">
        <v>16267</v>
      </c>
      <c r="C910" t="s">
        <v>16268</v>
      </c>
      <c r="D910" t="s">
        <v>16269</v>
      </c>
      <c r="E910" t="s">
        <v>947</v>
      </c>
      <c r="F910" s="5">
        <f>_xlfn.TEXTBEFORE(E910, " ") * 1000000</f>
        <v>4600000</v>
      </c>
      <c r="G910">
        <v>468.87029999999999</v>
      </c>
      <c r="H910" t="s">
        <v>140</v>
      </c>
      <c r="I910">
        <v>3</v>
      </c>
      <c r="J910">
        <f>IF(I910="",0,I910)</f>
        <v>3</v>
      </c>
      <c r="K910">
        <v>2</v>
      </c>
      <c r="L910">
        <f>I910-K910</f>
        <v>1</v>
      </c>
      <c r="M910" t="str">
        <f>IF(I910&lt;100,"small",IF(I910&lt;500,"medium","large"))</f>
        <v>small</v>
      </c>
      <c r="N910">
        <f>IF(M910="small",1,0)</f>
        <v>1</v>
      </c>
      <c r="O910">
        <f>IF(N910="medium",1,0)</f>
        <v>0</v>
      </c>
      <c r="P910">
        <f>IF(O910="large",1,0)</f>
        <v>0</v>
      </c>
      <c r="Q910">
        <v>2014</v>
      </c>
      <c r="R910">
        <v>1</v>
      </c>
      <c r="S910" t="str">
        <f>IF(R910=1, "First-time", IF(R910&lt;=3, "Rising Star", IF(R910&lt;10, "Established", "Elites")))</f>
        <v>First-time</v>
      </c>
      <c r="T910">
        <f>IF(S910 = "First-time",1,0)</f>
        <v>1</v>
      </c>
      <c r="U910">
        <f>IF(S910 = "Rising Star",1,0)</f>
        <v>0</v>
      </c>
      <c r="V910">
        <f>IF(S910 = "Established",1,0)</f>
        <v>0</v>
      </c>
      <c r="W910">
        <f>IF(S910 = "Elites",1,0)</f>
        <v>0</v>
      </c>
      <c r="X910" t="s">
        <v>86</v>
      </c>
      <c r="Y910" t="str">
        <f>IF(X910="","-",TRIM(LEFT(X910,FIND(",",X910&amp;",")-1)))</f>
        <v>New York City</v>
      </c>
      <c r="Z910" t="s">
        <v>16270</v>
      </c>
      <c r="AA910" t="s">
        <v>32</v>
      </c>
    </row>
    <row r="911" spans="1:27" ht="14.4" x14ac:dyDescent="0.3">
      <c r="A911">
        <v>908</v>
      </c>
      <c r="B911" t="s">
        <v>14733</v>
      </c>
      <c r="C911" t="s">
        <v>14734</v>
      </c>
      <c r="D911" t="s">
        <v>14735</v>
      </c>
      <c r="E911" t="s">
        <v>302</v>
      </c>
      <c r="F911" s="5">
        <f>_xlfn.TEXTBEFORE(E911, " ") * 1000000</f>
        <v>7100000</v>
      </c>
      <c r="G911">
        <v>468.60640000000001</v>
      </c>
      <c r="H911" t="s">
        <v>129</v>
      </c>
      <c r="I911">
        <v>45</v>
      </c>
      <c r="J911">
        <f>IF(I911="",0,I911)</f>
        <v>45</v>
      </c>
      <c r="K911">
        <v>14</v>
      </c>
      <c r="L911">
        <f>I911-K911</f>
        <v>31</v>
      </c>
      <c r="M911" t="str">
        <f>IF(I911&lt;100,"small",IF(I911&lt;500,"medium","large"))</f>
        <v>small</v>
      </c>
      <c r="N911">
        <f>IF(M911="small",1,0)</f>
        <v>1</v>
      </c>
      <c r="O911">
        <f>IF(N911="medium",1,0)</f>
        <v>0</v>
      </c>
      <c r="P911">
        <f>IF(O911="large",1,0)</f>
        <v>0</v>
      </c>
      <c r="Q911">
        <v>2013</v>
      </c>
      <c r="R911">
        <v>2</v>
      </c>
      <c r="S911" t="str">
        <f>IF(R911=1, "First-time", IF(R911&lt;=3, "Rising Star", IF(R911&lt;10, "Established", "Elites")))</f>
        <v>Rising Star</v>
      </c>
      <c r="T911">
        <f>IF(S911 = "First-time",1,0)</f>
        <v>0</v>
      </c>
      <c r="U911">
        <f>IF(S911 = "Rising Star",1,0)</f>
        <v>1</v>
      </c>
      <c r="V911">
        <f>IF(S911 = "Established",1,0)</f>
        <v>0</v>
      </c>
      <c r="W911">
        <f>IF(S911 = "Elites",1,0)</f>
        <v>0</v>
      </c>
      <c r="X911" t="s">
        <v>86</v>
      </c>
      <c r="Y911" t="str">
        <f>IF(X911="","-",TRIM(LEFT(X911,FIND(",",X911&amp;",")-1)))</f>
        <v>New York City</v>
      </c>
      <c r="Z911" t="s">
        <v>543</v>
      </c>
      <c r="AA911" t="s">
        <v>35</v>
      </c>
    </row>
    <row r="912" spans="1:27" ht="14.4" x14ac:dyDescent="0.3">
      <c r="A912">
        <v>909</v>
      </c>
      <c r="B912" t="s">
        <v>13413</v>
      </c>
      <c r="C912" t="s">
        <v>13414</v>
      </c>
      <c r="D912" t="s">
        <v>13415</v>
      </c>
      <c r="E912" t="s">
        <v>870</v>
      </c>
      <c r="F912" s="5">
        <f>_xlfn.TEXTBEFORE(E912, " ") * 1000000</f>
        <v>3000000</v>
      </c>
      <c r="G912">
        <v>466.74369999999999</v>
      </c>
      <c r="H912" t="s">
        <v>1750</v>
      </c>
      <c r="I912">
        <v>36</v>
      </c>
      <c r="J912">
        <f>IF(I912="",0,I912)</f>
        <v>36</v>
      </c>
      <c r="K912">
        <v>15</v>
      </c>
      <c r="L912">
        <f>I912-K912</f>
        <v>21</v>
      </c>
      <c r="M912" t="str">
        <f>IF(I912&lt;100,"small",IF(I912&lt;500,"medium","large"))</f>
        <v>small</v>
      </c>
      <c r="N912">
        <f>IF(M912="small",1,0)</f>
        <v>1</v>
      </c>
      <c r="O912">
        <f>IF(N912="medium",1,0)</f>
        <v>0</v>
      </c>
      <c r="P912">
        <f>IF(O912="large",1,0)</f>
        <v>0</v>
      </c>
      <c r="Q912">
        <v>2012</v>
      </c>
      <c r="R912">
        <v>2</v>
      </c>
      <c r="S912" t="str">
        <f>IF(R912=1, "First-time", IF(R912&lt;=3, "Rising Star", IF(R912&lt;10, "Established", "Elites")))</f>
        <v>Rising Star</v>
      </c>
      <c r="T912">
        <f>IF(S912 = "First-time",1,0)</f>
        <v>0</v>
      </c>
      <c r="U912">
        <f>IF(S912 = "Rising Star",1,0)</f>
        <v>1</v>
      </c>
      <c r="V912">
        <f>IF(S912 = "Established",1,0)</f>
        <v>0</v>
      </c>
      <c r="W912">
        <f>IF(S912 = "Elites",1,0)</f>
        <v>0</v>
      </c>
      <c r="X912" t="s">
        <v>86</v>
      </c>
      <c r="Y912" t="str">
        <f>IF(X912="","-",TRIM(LEFT(X912,FIND(",",X912&amp;",")-1)))</f>
        <v>New York City</v>
      </c>
      <c r="Z912" t="s">
        <v>2644</v>
      </c>
      <c r="AA912" t="s">
        <v>32</v>
      </c>
    </row>
    <row r="913" spans="1:27" ht="14.4" x14ac:dyDescent="0.3">
      <c r="A913">
        <v>910</v>
      </c>
      <c r="B913" t="s">
        <v>10763</v>
      </c>
      <c r="C913" t="s">
        <v>10764</v>
      </c>
      <c r="D913" t="s">
        <v>10765</v>
      </c>
      <c r="E913" t="s">
        <v>10766</v>
      </c>
      <c r="F913" s="5">
        <f>_xlfn.TEXTBEFORE(E913, " ") * 1000000</f>
        <v>80900000</v>
      </c>
      <c r="G913">
        <v>466.19830000000002</v>
      </c>
      <c r="H913" t="s">
        <v>167</v>
      </c>
      <c r="I913">
        <v>296</v>
      </c>
      <c r="J913">
        <f>IF(I913="",0,I913)</f>
        <v>296</v>
      </c>
      <c r="K913">
        <v>55</v>
      </c>
      <c r="L913">
        <f>I913-K913</f>
        <v>241</v>
      </c>
      <c r="M913" t="str">
        <f>IF(I913&lt;100,"small",IF(I913&lt;500,"medium","large"))</f>
        <v>medium</v>
      </c>
      <c r="N913">
        <f>IF(M913="small",1,0)</f>
        <v>0</v>
      </c>
      <c r="O913">
        <f>IF(N913="medium",1,0)</f>
        <v>0</v>
      </c>
      <c r="P913">
        <f>IF(O913="large",1,0)</f>
        <v>0</v>
      </c>
      <c r="Q913">
        <v>2010</v>
      </c>
      <c r="R913">
        <v>1</v>
      </c>
      <c r="S913" t="str">
        <f>IF(R913=1, "First-time", IF(R913&lt;=3, "Rising Star", IF(R913&lt;10, "Established", "Elites")))</f>
        <v>First-time</v>
      </c>
      <c r="T913">
        <f>IF(S913 = "First-time",1,0)</f>
        <v>1</v>
      </c>
      <c r="U913">
        <f>IF(S913 = "Rising Star",1,0)</f>
        <v>0</v>
      </c>
      <c r="V913">
        <f>IF(S913 = "Established",1,0)</f>
        <v>0</v>
      </c>
      <c r="W913">
        <f>IF(S913 = "Elites",1,0)</f>
        <v>0</v>
      </c>
      <c r="X913" t="s">
        <v>3843</v>
      </c>
      <c r="Y913" t="str">
        <f>IF(X913="","-",TRIM(LEFT(X913,FIND(",",X913&amp;",")-1)))</f>
        <v>Allentown-Bethlehem-Easton</v>
      </c>
      <c r="Z913" t="s">
        <v>10767</v>
      </c>
      <c r="AA913" t="s">
        <v>39</v>
      </c>
    </row>
    <row r="914" spans="1:27" ht="14.4" x14ac:dyDescent="0.3">
      <c r="A914">
        <v>911</v>
      </c>
      <c r="B914" t="s">
        <v>17247</v>
      </c>
      <c r="C914" t="s">
        <v>17248</v>
      </c>
      <c r="D914" t="s">
        <v>17249</v>
      </c>
      <c r="E914" t="s">
        <v>2808</v>
      </c>
      <c r="F914" s="5">
        <f>_xlfn.TEXTBEFORE(E914, " ") * 1000000</f>
        <v>9000000</v>
      </c>
      <c r="G914">
        <v>465.9923</v>
      </c>
      <c r="H914" t="s">
        <v>118</v>
      </c>
      <c r="I914">
        <v>52</v>
      </c>
      <c r="J914">
        <f>IF(I914="",0,I914)</f>
        <v>52</v>
      </c>
      <c r="K914">
        <v>15</v>
      </c>
      <c r="L914">
        <f>I914-K914</f>
        <v>37</v>
      </c>
      <c r="M914" t="str">
        <f>IF(I914&lt;100,"small",IF(I914&lt;500,"medium","large"))</f>
        <v>small</v>
      </c>
      <c r="N914">
        <f>IF(M914="small",1,0)</f>
        <v>1</v>
      </c>
      <c r="O914">
        <f>IF(N914="medium",1,0)</f>
        <v>0</v>
      </c>
      <c r="P914">
        <f>IF(O914="large",1,0)</f>
        <v>0</v>
      </c>
      <c r="Q914">
        <v>2015</v>
      </c>
      <c r="R914">
        <v>1</v>
      </c>
      <c r="S914" t="str">
        <f>IF(R914=1, "First-time", IF(R914&lt;=3, "Rising Star", IF(R914&lt;10, "Established", "Elites")))</f>
        <v>First-time</v>
      </c>
      <c r="T914">
        <f>IF(S914 = "First-time",1,0)</f>
        <v>1</v>
      </c>
      <c r="U914">
        <f>IF(S914 = "Rising Star",1,0)</f>
        <v>0</v>
      </c>
      <c r="V914">
        <f>IF(S914 = "Established",1,0)</f>
        <v>0</v>
      </c>
      <c r="W914">
        <f>IF(S914 = "Elites",1,0)</f>
        <v>0</v>
      </c>
      <c r="X914" t="s">
        <v>409</v>
      </c>
      <c r="Y914" t="str">
        <f>IF(X914="","-",TRIM(LEFT(X914,FIND(",",X914&amp;",")-1)))</f>
        <v>Salt Lake City</v>
      </c>
      <c r="Z914" t="s">
        <v>409</v>
      </c>
      <c r="AA914" t="s">
        <v>46</v>
      </c>
    </row>
    <row r="915" spans="1:27" ht="14.4" x14ac:dyDescent="0.3">
      <c r="A915">
        <v>912</v>
      </c>
      <c r="B915" t="s">
        <v>13546</v>
      </c>
      <c r="C915" t="s">
        <v>13547</v>
      </c>
      <c r="D915" t="s">
        <v>13548</v>
      </c>
      <c r="E915" t="s">
        <v>1405</v>
      </c>
      <c r="F915" s="5">
        <f>_xlfn.TEXTBEFORE(E915, " ") * 1000000</f>
        <v>2600000</v>
      </c>
      <c r="G915">
        <v>465.51749999999998</v>
      </c>
      <c r="H915" t="s">
        <v>174</v>
      </c>
      <c r="I915">
        <v>3</v>
      </c>
      <c r="J915">
        <f>IF(I915="",0,I915)</f>
        <v>3</v>
      </c>
      <c r="K915">
        <v>2</v>
      </c>
      <c r="L915">
        <f>I915-K915</f>
        <v>1</v>
      </c>
      <c r="M915" t="str">
        <f>IF(I915&lt;100,"small",IF(I915&lt;500,"medium","large"))</f>
        <v>small</v>
      </c>
      <c r="N915">
        <f>IF(M915="small",1,0)</f>
        <v>1</v>
      </c>
      <c r="O915">
        <f>IF(N915="medium",1,0)</f>
        <v>0</v>
      </c>
      <c r="P915">
        <f>IF(O915="large",1,0)</f>
        <v>0</v>
      </c>
      <c r="Q915">
        <v>2012</v>
      </c>
      <c r="R915">
        <v>1</v>
      </c>
      <c r="S915" t="str">
        <f>IF(R915=1, "First-time", IF(R915&lt;=3, "Rising Star", IF(R915&lt;10, "Established", "Elites")))</f>
        <v>First-time</v>
      </c>
      <c r="T915">
        <f>IF(S915 = "First-time",1,0)</f>
        <v>1</v>
      </c>
      <c r="U915">
        <f>IF(S915 = "Rising Star",1,0)</f>
        <v>0</v>
      </c>
      <c r="V915">
        <f>IF(S915 = "Established",1,0)</f>
        <v>0</v>
      </c>
      <c r="W915">
        <f>IF(S915 = "Elites",1,0)</f>
        <v>0</v>
      </c>
      <c r="X915" t="s">
        <v>439</v>
      </c>
      <c r="Y915" t="str">
        <f>IF(X915="","-",TRIM(LEFT(X915,FIND(",",X915&amp;",")-1)))</f>
        <v>Detroit</v>
      </c>
      <c r="Z915" t="s">
        <v>440</v>
      </c>
      <c r="AA915" t="s">
        <v>23</v>
      </c>
    </row>
    <row r="916" spans="1:27" ht="14.4" x14ac:dyDescent="0.3">
      <c r="A916">
        <v>913</v>
      </c>
      <c r="B916" t="s">
        <v>10268</v>
      </c>
      <c r="C916" t="s">
        <v>10269</v>
      </c>
      <c r="D916" t="s">
        <v>10270</v>
      </c>
      <c r="E916" t="s">
        <v>10271</v>
      </c>
      <c r="F916" s="5">
        <f>_xlfn.TEXTBEFORE(E916, " ") * 1000000</f>
        <v>11300000</v>
      </c>
      <c r="G916">
        <v>464.91230000000002</v>
      </c>
      <c r="H916" t="s">
        <v>174</v>
      </c>
      <c r="I916">
        <v>22263</v>
      </c>
      <c r="J916">
        <f>IF(I916="",0,I916)</f>
        <v>22263</v>
      </c>
      <c r="K916">
        <v>22263</v>
      </c>
      <c r="L916">
        <f>I916-K916</f>
        <v>0</v>
      </c>
      <c r="M916" t="str">
        <f>IF(I916&lt;100,"small",IF(I916&lt;500,"medium","large"))</f>
        <v>large</v>
      </c>
      <c r="N916">
        <f>IF(M916="small",1,0)</f>
        <v>0</v>
      </c>
      <c r="O916">
        <f>IF(N916="medium",1,0)</f>
        <v>0</v>
      </c>
      <c r="P916">
        <f>IF(O916="large",1,0)</f>
        <v>0</v>
      </c>
      <c r="Q916">
        <v>2009</v>
      </c>
      <c r="R916">
        <v>1</v>
      </c>
      <c r="S916" t="str">
        <f>IF(R916=1, "First-time", IF(R916&lt;=3, "Rising Star", IF(R916&lt;10, "Established", "Elites")))</f>
        <v>First-time</v>
      </c>
      <c r="T916">
        <f>IF(S916 = "First-time",1,0)</f>
        <v>1</v>
      </c>
      <c r="U916">
        <f>IF(S916 = "Rising Star",1,0)</f>
        <v>0</v>
      </c>
      <c r="V916">
        <f>IF(S916 = "Established",1,0)</f>
        <v>0</v>
      </c>
      <c r="W916">
        <f>IF(S916 = "Elites",1,0)</f>
        <v>0</v>
      </c>
      <c r="X916" t="s">
        <v>1396</v>
      </c>
      <c r="Y916" t="str">
        <f>IF(X916="","-",TRIM(LEFT(X916,FIND(",",X916&amp;",")-1)))</f>
        <v>San Francisco</v>
      </c>
      <c r="Z916" t="s">
        <v>1396</v>
      </c>
      <c r="AA916" t="s">
        <v>5</v>
      </c>
    </row>
    <row r="917" spans="1:27" ht="14.4" x14ac:dyDescent="0.3">
      <c r="A917">
        <v>914</v>
      </c>
      <c r="B917" t="s">
        <v>15519</v>
      </c>
      <c r="C917" t="s">
        <v>15520</v>
      </c>
      <c r="D917" t="s">
        <v>15521</v>
      </c>
      <c r="E917" t="s">
        <v>808</v>
      </c>
      <c r="F917" s="5">
        <f>_xlfn.TEXTBEFORE(E917, " ") * 1000000</f>
        <v>2200000</v>
      </c>
      <c r="G917">
        <v>464.87180000000001</v>
      </c>
      <c r="H917" t="s">
        <v>353</v>
      </c>
      <c r="I917">
        <v>8</v>
      </c>
      <c r="J917">
        <f>IF(I917="",0,I917)</f>
        <v>8</v>
      </c>
      <c r="K917">
        <v>3</v>
      </c>
      <c r="L917">
        <f>I917-K917</f>
        <v>5</v>
      </c>
      <c r="M917" t="str">
        <f>IF(I917&lt;100,"small",IF(I917&lt;500,"medium","large"))</f>
        <v>small</v>
      </c>
      <c r="N917">
        <f>IF(M917="small",1,0)</f>
        <v>1</v>
      </c>
      <c r="O917">
        <f>IF(N917="medium",1,0)</f>
        <v>0</v>
      </c>
      <c r="P917">
        <f>IF(O917="large",1,0)</f>
        <v>0</v>
      </c>
      <c r="Q917">
        <v>2013</v>
      </c>
      <c r="R917">
        <v>2</v>
      </c>
      <c r="S917" t="str">
        <f>IF(R917=1, "First-time", IF(R917&lt;=3, "Rising Star", IF(R917&lt;10, "Established", "Elites")))</f>
        <v>Rising Star</v>
      </c>
      <c r="T917">
        <f>IF(S917 = "First-time",1,0)</f>
        <v>0</v>
      </c>
      <c r="U917">
        <f>IF(S917 = "Rising Star",1,0)</f>
        <v>1</v>
      </c>
      <c r="V917">
        <f>IF(S917 = "Established",1,0)</f>
        <v>0</v>
      </c>
      <c r="W917">
        <f>IF(S917 = "Elites",1,0)</f>
        <v>0</v>
      </c>
      <c r="X917" t="s">
        <v>99</v>
      </c>
      <c r="Y917" t="str">
        <f>IF(X917="","-",TRIM(LEFT(X917,FIND(",",X917&amp;",")-1)))</f>
        <v>-</v>
      </c>
      <c r="Z917" t="s">
        <v>15522</v>
      </c>
      <c r="AA917" t="s">
        <v>5</v>
      </c>
    </row>
    <row r="918" spans="1:27" ht="14.4" x14ac:dyDescent="0.3">
      <c r="A918">
        <v>915</v>
      </c>
      <c r="B918" t="s">
        <v>10954</v>
      </c>
      <c r="C918" t="s">
        <v>10955</v>
      </c>
      <c r="D918" t="s">
        <v>10956</v>
      </c>
      <c r="E918" t="s">
        <v>890</v>
      </c>
      <c r="F918" s="5">
        <f>_xlfn.TEXTBEFORE(E918, " ") * 1000000</f>
        <v>33600000</v>
      </c>
      <c r="G918">
        <v>464.84649999999999</v>
      </c>
      <c r="H918" t="s">
        <v>445</v>
      </c>
      <c r="I918">
        <v>40</v>
      </c>
      <c r="J918">
        <f>IF(I918="",0,I918)</f>
        <v>40</v>
      </c>
      <c r="K918">
        <v>10</v>
      </c>
      <c r="L918">
        <f>I918-K918</f>
        <v>30</v>
      </c>
      <c r="M918" t="str">
        <f>IF(I918&lt;100,"small",IF(I918&lt;500,"medium","large"))</f>
        <v>small</v>
      </c>
      <c r="N918">
        <f>IF(M918="small",1,0)</f>
        <v>1</v>
      </c>
      <c r="O918">
        <f>IF(N918="medium",1,0)</f>
        <v>0</v>
      </c>
      <c r="P918">
        <f>IF(O918="large",1,0)</f>
        <v>0</v>
      </c>
      <c r="Q918">
        <v>2010</v>
      </c>
      <c r="R918">
        <v>1</v>
      </c>
      <c r="S918" t="str">
        <f>IF(R918=1, "First-time", IF(R918&lt;=3, "Rising Star", IF(R918&lt;10, "Established", "Elites")))</f>
        <v>First-time</v>
      </c>
      <c r="T918">
        <f>IF(S918 = "First-time",1,0)</f>
        <v>1</v>
      </c>
      <c r="U918">
        <f>IF(S918 = "Rising Star",1,0)</f>
        <v>0</v>
      </c>
      <c r="V918">
        <f>IF(S918 = "Established",1,0)</f>
        <v>0</v>
      </c>
      <c r="W918">
        <f>IF(S918 = "Elites",1,0)</f>
        <v>0</v>
      </c>
      <c r="X918" t="s">
        <v>185</v>
      </c>
      <c r="Y918" t="str">
        <f>IF(X918="","-",TRIM(LEFT(X918,FIND(",",X918&amp;",")-1)))</f>
        <v>Boston</v>
      </c>
      <c r="Z918" t="s">
        <v>10957</v>
      </c>
      <c r="AA918" t="s">
        <v>31</v>
      </c>
    </row>
    <row r="919" spans="1:27" ht="14.4" x14ac:dyDescent="0.3">
      <c r="A919">
        <v>916</v>
      </c>
      <c r="B919" t="s">
        <v>6787</v>
      </c>
      <c r="C919" t="s">
        <v>6788</v>
      </c>
      <c r="D919" t="s">
        <v>6789</v>
      </c>
      <c r="E919" t="s">
        <v>212</v>
      </c>
      <c r="F919" s="5">
        <f>_xlfn.TEXTBEFORE(E919, " ") * 1000000</f>
        <v>4400000</v>
      </c>
      <c r="G919">
        <v>464.38459999999998</v>
      </c>
      <c r="H919" t="s">
        <v>118</v>
      </c>
      <c r="I919">
        <v>25</v>
      </c>
      <c r="J919">
        <f>IF(I919="",0,I919)</f>
        <v>25</v>
      </c>
      <c r="K919">
        <v>4</v>
      </c>
      <c r="L919">
        <f>I919-K919</f>
        <v>21</v>
      </c>
      <c r="M919" t="str">
        <f>IF(I919&lt;100,"small",IF(I919&lt;500,"medium","large"))</f>
        <v>small</v>
      </c>
      <c r="N919">
        <f>IF(M919="small",1,0)</f>
        <v>1</v>
      </c>
      <c r="O919">
        <f>IF(N919="medium",1,0)</f>
        <v>0</v>
      </c>
      <c r="P919">
        <f>IF(O919="large",1,0)</f>
        <v>0</v>
      </c>
      <c r="Q919">
        <v>2006</v>
      </c>
      <c r="R919">
        <v>1</v>
      </c>
      <c r="S919" t="str">
        <f>IF(R919=1, "First-time", IF(R919&lt;=3, "Rising Star", IF(R919&lt;10, "Established", "Elites")))</f>
        <v>First-time</v>
      </c>
      <c r="T919">
        <f>IF(S919 = "First-time",1,0)</f>
        <v>1</v>
      </c>
      <c r="U919">
        <f>IF(S919 = "Rising Star",1,0)</f>
        <v>0</v>
      </c>
      <c r="V919">
        <f>IF(S919 = "Established",1,0)</f>
        <v>0</v>
      </c>
      <c r="W919">
        <f>IF(S919 = "Elites",1,0)</f>
        <v>0</v>
      </c>
      <c r="X919" t="s">
        <v>141</v>
      </c>
      <c r="Y919" t="str">
        <f>IF(X919="","-",TRIM(LEFT(X919,FIND(",",X919&amp;",")-1)))</f>
        <v>Pittsburgh</v>
      </c>
      <c r="Z919" t="s">
        <v>142</v>
      </c>
      <c r="AA919" t="s">
        <v>39</v>
      </c>
    </row>
    <row r="920" spans="1:27" ht="14.4" x14ac:dyDescent="0.3">
      <c r="A920">
        <v>917</v>
      </c>
      <c r="B920" t="s">
        <v>15421</v>
      </c>
      <c r="C920" t="s">
        <v>15422</v>
      </c>
      <c r="D920" t="s">
        <v>15423</v>
      </c>
      <c r="E920" t="s">
        <v>2766</v>
      </c>
      <c r="F920" s="5">
        <f>_xlfn.TEXTBEFORE(E920, " ") * 1000000</f>
        <v>2700000</v>
      </c>
      <c r="G920">
        <v>463.08879999999999</v>
      </c>
      <c r="H920" t="s">
        <v>433</v>
      </c>
      <c r="I920">
        <v>25</v>
      </c>
      <c r="J920">
        <f>IF(I920="",0,I920)</f>
        <v>25</v>
      </c>
      <c r="K920">
        <v>9</v>
      </c>
      <c r="L920">
        <f>I920-K920</f>
        <v>16</v>
      </c>
      <c r="M920" t="str">
        <f>IF(I920&lt;100,"small",IF(I920&lt;500,"medium","large"))</f>
        <v>small</v>
      </c>
      <c r="N920">
        <f>IF(M920="small",1,0)</f>
        <v>1</v>
      </c>
      <c r="O920">
        <f>IF(N920="medium",1,0)</f>
        <v>0</v>
      </c>
      <c r="P920">
        <f>IF(O920="large",1,0)</f>
        <v>0</v>
      </c>
      <c r="Q920">
        <v>2013</v>
      </c>
      <c r="R920">
        <v>1</v>
      </c>
      <c r="S920" t="str">
        <f>IF(R920=1, "First-time", IF(R920&lt;=3, "Rising Star", IF(R920&lt;10, "Established", "Elites")))</f>
        <v>First-time</v>
      </c>
      <c r="T920">
        <f>IF(S920 = "First-time",1,0)</f>
        <v>1</v>
      </c>
      <c r="U920">
        <f>IF(S920 = "Rising Star",1,0)</f>
        <v>0</v>
      </c>
      <c r="V920">
        <f>IF(S920 = "Established",1,0)</f>
        <v>0</v>
      </c>
      <c r="W920">
        <f>IF(S920 = "Elites",1,0)</f>
        <v>0</v>
      </c>
      <c r="X920" t="s">
        <v>611</v>
      </c>
      <c r="Y920" t="str">
        <f>IF(X920="","-",TRIM(LEFT(X920,FIND(",",X920&amp;",")-1)))</f>
        <v>Denver</v>
      </c>
      <c r="Z920" t="s">
        <v>611</v>
      </c>
      <c r="AA920" t="s">
        <v>6</v>
      </c>
    </row>
    <row r="921" spans="1:27" ht="14.4" x14ac:dyDescent="0.3">
      <c r="A921">
        <v>918</v>
      </c>
      <c r="B921" t="s">
        <v>16543</v>
      </c>
      <c r="C921" t="s">
        <v>16544</v>
      </c>
      <c r="D921" t="s">
        <v>16545</v>
      </c>
      <c r="E921" t="s">
        <v>16546</v>
      </c>
      <c r="F921" s="5">
        <f>_xlfn.TEXTBEFORE(E921, " ") * 1000000</f>
        <v>46600000</v>
      </c>
      <c r="G921">
        <v>462.97230000000002</v>
      </c>
      <c r="H921" t="s">
        <v>153</v>
      </c>
      <c r="I921">
        <v>43</v>
      </c>
      <c r="J921">
        <f>IF(I921="",0,I921)</f>
        <v>43</v>
      </c>
      <c r="K921">
        <v>14</v>
      </c>
      <c r="L921">
        <f>I921-K921</f>
        <v>29</v>
      </c>
      <c r="M921" t="str">
        <f>IF(I921&lt;100,"small",IF(I921&lt;500,"medium","large"))</f>
        <v>small</v>
      </c>
      <c r="N921">
        <f>IF(M921="small",1,0)</f>
        <v>1</v>
      </c>
      <c r="O921">
        <f>IF(N921="medium",1,0)</f>
        <v>0</v>
      </c>
      <c r="P921">
        <f>IF(O921="large",1,0)</f>
        <v>0</v>
      </c>
      <c r="Q921">
        <v>2014</v>
      </c>
      <c r="R921">
        <v>2</v>
      </c>
      <c r="S921" t="str">
        <f>IF(R921=1, "First-time", IF(R921&lt;=3, "Rising Star", IF(R921&lt;10, "Established", "Elites")))</f>
        <v>Rising Star</v>
      </c>
      <c r="T921">
        <f>IF(S921 = "First-time",1,0)</f>
        <v>0</v>
      </c>
      <c r="U921">
        <f>IF(S921 = "Rising Star",1,0)</f>
        <v>1</v>
      </c>
      <c r="V921">
        <f>IF(S921 = "Established",1,0)</f>
        <v>0</v>
      </c>
      <c r="W921">
        <f>IF(S921 = "Elites",1,0)</f>
        <v>0</v>
      </c>
      <c r="X921" t="s">
        <v>271</v>
      </c>
      <c r="Y921" t="str">
        <f>IF(X921="","-",TRIM(LEFT(X921,FIND(",",X921&amp;",")-1)))</f>
        <v>Chicago</v>
      </c>
      <c r="Z921" t="s">
        <v>271</v>
      </c>
      <c r="AA921" t="s">
        <v>15</v>
      </c>
    </row>
    <row r="922" spans="1:27" ht="14.4" x14ac:dyDescent="0.3">
      <c r="A922">
        <v>919</v>
      </c>
      <c r="B922" t="s">
        <v>1731</v>
      </c>
      <c r="C922" t="s">
        <v>1732</v>
      </c>
      <c r="D922" t="s">
        <v>1733</v>
      </c>
      <c r="E922" t="s">
        <v>1734</v>
      </c>
      <c r="F922" s="5">
        <f>_xlfn.TEXTBEFORE(E922, " ") * 1000000</f>
        <v>357800000</v>
      </c>
      <c r="G922">
        <v>461.01249999999999</v>
      </c>
      <c r="H922" t="s">
        <v>153</v>
      </c>
      <c r="I922">
        <v>802</v>
      </c>
      <c r="J922">
        <f>IF(I922="",0,I922)</f>
        <v>802</v>
      </c>
      <c r="K922">
        <v>100</v>
      </c>
      <c r="L922">
        <f>I922-K922</f>
        <v>702</v>
      </c>
      <c r="M922" t="str">
        <f>IF(I922&lt;100,"small",IF(I922&lt;500,"medium","large"))</f>
        <v>large</v>
      </c>
      <c r="N922">
        <f>IF(M922="small",1,0)</f>
        <v>0</v>
      </c>
      <c r="O922">
        <f>IF(N922="medium",1,0)</f>
        <v>0</v>
      </c>
      <c r="P922">
        <f>IF(O922="large",1,0)</f>
        <v>0</v>
      </c>
      <c r="Q922">
        <v>1992</v>
      </c>
      <c r="R922">
        <v>2</v>
      </c>
      <c r="S922" t="str">
        <f>IF(R922=1, "First-time", IF(R922&lt;=3, "Rising Star", IF(R922&lt;10, "Established", "Elites")))</f>
        <v>Rising Star</v>
      </c>
      <c r="T922">
        <f>IF(S922 = "First-time",1,0)</f>
        <v>0</v>
      </c>
      <c r="U922">
        <f>IF(S922 = "Rising Star",1,0)</f>
        <v>1</v>
      </c>
      <c r="V922">
        <f>IF(S922 = "Established",1,0)</f>
        <v>0</v>
      </c>
      <c r="W922">
        <f>IF(S922 = "Elites",1,0)</f>
        <v>0</v>
      </c>
      <c r="X922" t="s">
        <v>409</v>
      </c>
      <c r="Y922" t="str">
        <f>IF(X922="","-",TRIM(LEFT(X922,FIND(",",X922&amp;",")-1)))</f>
        <v>Salt Lake City</v>
      </c>
      <c r="Z922" t="s">
        <v>409</v>
      </c>
      <c r="AA922" t="s">
        <v>46</v>
      </c>
    </row>
    <row r="923" spans="1:27" ht="14.4" x14ac:dyDescent="0.3">
      <c r="A923">
        <v>920</v>
      </c>
      <c r="B923" t="s">
        <v>15291</v>
      </c>
      <c r="C923" t="s">
        <v>15292</v>
      </c>
      <c r="D923" t="s">
        <v>15293</v>
      </c>
      <c r="E923" t="s">
        <v>392</v>
      </c>
      <c r="F923" s="5">
        <f>_xlfn.TEXTBEFORE(E923, " ") * 1000000</f>
        <v>2000000</v>
      </c>
      <c r="G923">
        <v>460.55180000000001</v>
      </c>
      <c r="H923" t="s">
        <v>324</v>
      </c>
      <c r="I923">
        <v>8</v>
      </c>
      <c r="J923">
        <f>IF(I923="",0,I923)</f>
        <v>8</v>
      </c>
      <c r="K923">
        <v>5</v>
      </c>
      <c r="L923">
        <f>I923-K923</f>
        <v>3</v>
      </c>
      <c r="M923" t="str">
        <f>IF(I923&lt;100,"small",IF(I923&lt;500,"medium","large"))</f>
        <v>small</v>
      </c>
      <c r="N923">
        <f>IF(M923="small",1,0)</f>
        <v>1</v>
      </c>
      <c r="O923">
        <f>IF(N923="medium",1,0)</f>
        <v>0</v>
      </c>
      <c r="P923">
        <f>IF(O923="large",1,0)</f>
        <v>0</v>
      </c>
      <c r="Q923">
        <v>2013</v>
      </c>
      <c r="R923">
        <v>1</v>
      </c>
      <c r="S923" t="str">
        <f>IF(R923=1, "First-time", IF(R923&lt;=3, "Rising Star", IF(R923&lt;10, "Established", "Elites")))</f>
        <v>First-time</v>
      </c>
      <c r="T923">
        <f>IF(S923 = "First-time",1,0)</f>
        <v>1</v>
      </c>
      <c r="U923">
        <f>IF(S923 = "Rising Star",1,0)</f>
        <v>0</v>
      </c>
      <c r="V923">
        <f>IF(S923 = "Established",1,0)</f>
        <v>0</v>
      </c>
      <c r="W923">
        <f>IF(S923 = "Elites",1,0)</f>
        <v>0</v>
      </c>
      <c r="X923" t="s">
        <v>1206</v>
      </c>
      <c r="Y923" t="str">
        <f>IF(X923="","-",TRIM(LEFT(X923,FIND(",",X923&amp;",")-1)))</f>
        <v>Tampa</v>
      </c>
      <c r="Z923" t="s">
        <v>1206</v>
      </c>
      <c r="AA923" t="s">
        <v>10</v>
      </c>
    </row>
    <row r="924" spans="1:27" ht="14.4" x14ac:dyDescent="0.3">
      <c r="A924">
        <v>921</v>
      </c>
      <c r="B924" t="s">
        <v>17013</v>
      </c>
      <c r="C924" t="s">
        <v>17014</v>
      </c>
      <c r="D924" t="s">
        <v>17015</v>
      </c>
      <c r="E924" t="s">
        <v>352</v>
      </c>
      <c r="F924" s="5">
        <f>_xlfn.TEXTBEFORE(E924, " ") * 1000000</f>
        <v>2100000</v>
      </c>
      <c r="G924">
        <v>459.93099999999998</v>
      </c>
      <c r="H924" t="s">
        <v>1238</v>
      </c>
      <c r="I924">
        <v>27</v>
      </c>
      <c r="J924">
        <f>IF(I924="",0,I924)</f>
        <v>27</v>
      </c>
      <c r="K924">
        <v>12</v>
      </c>
      <c r="L924">
        <f>I924-K924</f>
        <v>15</v>
      </c>
      <c r="M924" t="str">
        <f>IF(I924&lt;100,"small",IF(I924&lt;500,"medium","large"))</f>
        <v>small</v>
      </c>
      <c r="N924">
        <f>IF(M924="small",1,0)</f>
        <v>1</v>
      </c>
      <c r="O924">
        <f>IF(N924="medium",1,0)</f>
        <v>0</v>
      </c>
      <c r="P924">
        <f>IF(O924="large",1,0)</f>
        <v>0</v>
      </c>
      <c r="Q924">
        <v>2014</v>
      </c>
      <c r="R924">
        <v>1</v>
      </c>
      <c r="S924" t="str">
        <f>IF(R924=1, "First-time", IF(R924&lt;=3, "Rising Star", IF(R924&lt;10, "Established", "Elites")))</f>
        <v>First-time</v>
      </c>
      <c r="T924">
        <f>IF(S924 = "First-time",1,0)</f>
        <v>1</v>
      </c>
      <c r="U924">
        <f>IF(S924 = "Rising Star",1,0)</f>
        <v>0</v>
      </c>
      <c r="V924">
        <f>IF(S924 = "Established",1,0)</f>
        <v>0</v>
      </c>
      <c r="W924">
        <f>IF(S924 = "Elites",1,0)</f>
        <v>0</v>
      </c>
      <c r="X924" t="s">
        <v>325</v>
      </c>
      <c r="Y924" t="str">
        <f>IF(X924="","-",TRIM(LEFT(X924,FIND(",",X924&amp;",")-1)))</f>
        <v>Los Angeles</v>
      </c>
      <c r="Z924" t="s">
        <v>325</v>
      </c>
      <c r="AA924" t="s">
        <v>5</v>
      </c>
    </row>
    <row r="925" spans="1:27" ht="14.4" x14ac:dyDescent="0.3">
      <c r="A925">
        <v>922</v>
      </c>
      <c r="B925" t="s">
        <v>16726</v>
      </c>
      <c r="C925" t="s">
        <v>16727</v>
      </c>
      <c r="D925" t="s">
        <v>16728</v>
      </c>
      <c r="E925" t="s">
        <v>547</v>
      </c>
      <c r="F925" s="5">
        <f>_xlfn.TEXTBEFORE(E925, " ") * 1000000</f>
        <v>14200000</v>
      </c>
      <c r="G925">
        <v>459.29169999999999</v>
      </c>
      <c r="H925" t="s">
        <v>118</v>
      </c>
      <c r="I925">
        <v>55</v>
      </c>
      <c r="J925">
        <f>IF(I925="",0,I925)</f>
        <v>55</v>
      </c>
      <c r="K925">
        <v>15</v>
      </c>
      <c r="L925">
        <f>I925-K925</f>
        <v>40</v>
      </c>
      <c r="M925" t="str">
        <f>IF(I925&lt;100,"small",IF(I925&lt;500,"medium","large"))</f>
        <v>small</v>
      </c>
      <c r="N925">
        <f>IF(M925="small",1,0)</f>
        <v>1</v>
      </c>
      <c r="O925">
        <f>IF(N925="medium",1,0)</f>
        <v>0</v>
      </c>
      <c r="P925">
        <f>IF(O925="large",1,0)</f>
        <v>0</v>
      </c>
      <c r="Q925">
        <v>2014</v>
      </c>
      <c r="R925">
        <v>1</v>
      </c>
      <c r="S925" t="str">
        <f>IF(R925=1, "First-time", IF(R925&lt;=3, "Rising Star", IF(R925&lt;10, "Established", "Elites")))</f>
        <v>First-time</v>
      </c>
      <c r="T925">
        <f>IF(S925 = "First-time",1,0)</f>
        <v>1</v>
      </c>
      <c r="U925">
        <f>IF(S925 = "Rising Star",1,0)</f>
        <v>0</v>
      </c>
      <c r="V925">
        <f>IF(S925 = "Established",1,0)</f>
        <v>0</v>
      </c>
      <c r="W925">
        <f>IF(S925 = "Elites",1,0)</f>
        <v>0</v>
      </c>
      <c r="X925" t="s">
        <v>1206</v>
      </c>
      <c r="Y925" t="str">
        <f>IF(X925="","-",TRIM(LEFT(X925,FIND(",",X925&amp;",")-1)))</f>
        <v>Tampa</v>
      </c>
      <c r="Z925" t="s">
        <v>1206</v>
      </c>
      <c r="AA925" t="s">
        <v>10</v>
      </c>
    </row>
    <row r="926" spans="1:27" ht="14.4" x14ac:dyDescent="0.3">
      <c r="A926">
        <v>923</v>
      </c>
      <c r="B926" t="s">
        <v>11764</v>
      </c>
      <c r="C926" t="s">
        <v>11765</v>
      </c>
      <c r="D926" t="s">
        <v>11766</v>
      </c>
      <c r="E926" t="s">
        <v>823</v>
      </c>
      <c r="F926" s="5">
        <f>_xlfn.TEXTBEFORE(E926, " ") * 1000000</f>
        <v>5200000</v>
      </c>
      <c r="G926">
        <v>459.18099999999998</v>
      </c>
      <c r="H926" t="s">
        <v>174</v>
      </c>
      <c r="I926">
        <v>22</v>
      </c>
      <c r="J926">
        <f>IF(I926="",0,I926)</f>
        <v>22</v>
      </c>
      <c r="K926">
        <v>3</v>
      </c>
      <c r="L926">
        <f>I926-K926</f>
        <v>19</v>
      </c>
      <c r="M926" t="str">
        <f>IF(I926&lt;100,"small",IF(I926&lt;500,"medium","large"))</f>
        <v>small</v>
      </c>
      <c r="N926">
        <f>IF(M926="small",1,0)</f>
        <v>1</v>
      </c>
      <c r="O926">
        <f>IF(N926="medium",1,0)</f>
        <v>0</v>
      </c>
      <c r="P926">
        <f>IF(O926="large",1,0)</f>
        <v>0</v>
      </c>
      <c r="Q926">
        <v>2011</v>
      </c>
      <c r="R926">
        <v>2</v>
      </c>
      <c r="S926" t="str">
        <f>IF(R926=1, "First-time", IF(R926&lt;=3, "Rising Star", IF(R926&lt;10, "Established", "Elites")))</f>
        <v>Rising Star</v>
      </c>
      <c r="T926">
        <f>IF(S926 = "First-time",1,0)</f>
        <v>0</v>
      </c>
      <c r="U926">
        <f>IF(S926 = "Rising Star",1,0)</f>
        <v>1</v>
      </c>
      <c r="V926">
        <f>IF(S926 = "Established",1,0)</f>
        <v>0</v>
      </c>
      <c r="W926">
        <f>IF(S926 = "Elites",1,0)</f>
        <v>0</v>
      </c>
      <c r="X926" t="s">
        <v>232</v>
      </c>
      <c r="Y926" t="str">
        <f>IF(X926="","-",TRIM(LEFT(X926,FIND(",",X926&amp;",")-1)))</f>
        <v>Houston</v>
      </c>
      <c r="Z926" t="s">
        <v>11767</v>
      </c>
      <c r="AA926" t="s">
        <v>45</v>
      </c>
    </row>
    <row r="927" spans="1:27" ht="14.4" x14ac:dyDescent="0.3">
      <c r="A927">
        <v>924</v>
      </c>
      <c r="B927" t="s">
        <v>6592</v>
      </c>
      <c r="C927" t="s">
        <v>6593</v>
      </c>
      <c r="D927" t="s">
        <v>6594</v>
      </c>
      <c r="E927" t="s">
        <v>6595</v>
      </c>
      <c r="F927" s="5">
        <f>_xlfn.TEXTBEFORE(E927, " ") * 1000000</f>
        <v>257000000</v>
      </c>
      <c r="G927">
        <v>458.46269999999998</v>
      </c>
      <c r="H927" t="s">
        <v>85</v>
      </c>
      <c r="I927">
        <v>1000</v>
      </c>
      <c r="J927">
        <f>IF(I927="",0,I927)</f>
        <v>1000</v>
      </c>
      <c r="K927">
        <v>195</v>
      </c>
      <c r="L927">
        <f>I927-K927</f>
        <v>805</v>
      </c>
      <c r="M927" t="str">
        <f>IF(I927&lt;100,"small",IF(I927&lt;500,"medium","large"))</f>
        <v>large</v>
      </c>
      <c r="N927">
        <f>IF(M927="small",1,0)</f>
        <v>0</v>
      </c>
      <c r="O927">
        <f>IF(N927="medium",1,0)</f>
        <v>0</v>
      </c>
      <c r="P927">
        <f>IF(O927="large",1,0)</f>
        <v>0</v>
      </c>
      <c r="Q927">
        <v>2005</v>
      </c>
      <c r="R927">
        <v>10</v>
      </c>
      <c r="S927" t="str">
        <f>IF(R927=1, "First-time", IF(R927&lt;=3, "Rising Star", IF(R927&lt;10, "Established", "Elites")))</f>
        <v>Elites</v>
      </c>
      <c r="T927">
        <f>IF(S927 = "First-time",1,0)</f>
        <v>0</v>
      </c>
      <c r="U927">
        <f>IF(S927 = "Rising Star",1,0)</f>
        <v>0</v>
      </c>
      <c r="V927">
        <f>IF(S927 = "Established",1,0)</f>
        <v>0</v>
      </c>
      <c r="W927">
        <f>IF(S927 = "Elites",1,0)</f>
        <v>1</v>
      </c>
      <c r="X927" t="s">
        <v>272</v>
      </c>
      <c r="Y927" t="str">
        <f>IF(X927="","-",TRIM(LEFT(X927,FIND(",",X927&amp;",")-1)))</f>
        <v>Phoenix</v>
      </c>
      <c r="Z927" t="s">
        <v>6596</v>
      </c>
      <c r="AA927" t="s">
        <v>4</v>
      </c>
    </row>
    <row r="928" spans="1:27" ht="14.4" x14ac:dyDescent="0.3">
      <c r="A928">
        <v>925</v>
      </c>
      <c r="B928" t="s">
        <v>5864</v>
      </c>
      <c r="C928" t="s">
        <v>5865</v>
      </c>
      <c r="D928" t="s">
        <v>5866</v>
      </c>
      <c r="E928" t="s">
        <v>392</v>
      </c>
      <c r="F928" s="5">
        <f>_xlfn.TEXTBEFORE(E928, " ") * 1000000</f>
        <v>2000000</v>
      </c>
      <c r="G928">
        <v>458.31009999999998</v>
      </c>
      <c r="H928" t="s">
        <v>167</v>
      </c>
      <c r="I928">
        <v>10</v>
      </c>
      <c r="J928">
        <f>IF(I928="",0,I928)</f>
        <v>10</v>
      </c>
      <c r="K928">
        <v>5</v>
      </c>
      <c r="L928">
        <f>I928-K928</f>
        <v>5</v>
      </c>
      <c r="M928" t="str">
        <f>IF(I928&lt;100,"small",IF(I928&lt;500,"medium","large"))</f>
        <v>small</v>
      </c>
      <c r="N928">
        <f>IF(M928="small",1,0)</f>
        <v>1</v>
      </c>
      <c r="O928">
        <f>IF(N928="medium",1,0)</f>
        <v>0</v>
      </c>
      <c r="P928">
        <f>IF(O928="large",1,0)</f>
        <v>0</v>
      </c>
      <c r="Q928">
        <v>2004</v>
      </c>
      <c r="R928">
        <v>1</v>
      </c>
      <c r="S928" t="str">
        <f>IF(R928=1, "First-time", IF(R928&lt;=3, "Rising Star", IF(R928&lt;10, "Established", "Elites")))</f>
        <v>First-time</v>
      </c>
      <c r="T928">
        <f>IF(S928 = "First-time",1,0)</f>
        <v>1</v>
      </c>
      <c r="U928">
        <f>IF(S928 = "Rising Star",1,0)</f>
        <v>0</v>
      </c>
      <c r="V928">
        <f>IF(S928 = "Established",1,0)</f>
        <v>0</v>
      </c>
      <c r="W928">
        <f>IF(S928 = "Elites",1,0)</f>
        <v>0</v>
      </c>
      <c r="X928" t="s">
        <v>325</v>
      </c>
      <c r="Y928" t="str">
        <f>IF(X928="","-",TRIM(LEFT(X928,FIND(",",X928&amp;",")-1)))</f>
        <v>Los Angeles</v>
      </c>
      <c r="Z928" t="s">
        <v>5867</v>
      </c>
      <c r="AA928" t="s">
        <v>5</v>
      </c>
    </row>
    <row r="929" spans="1:27" ht="14.4" x14ac:dyDescent="0.3">
      <c r="A929">
        <v>926</v>
      </c>
      <c r="B929" t="s">
        <v>14656</v>
      </c>
      <c r="C929" t="s">
        <v>14657</v>
      </c>
      <c r="D929" t="s">
        <v>14658</v>
      </c>
      <c r="E929" t="s">
        <v>977</v>
      </c>
      <c r="F929" s="5">
        <f>_xlfn.TEXTBEFORE(E929, " ") * 1000000</f>
        <v>31600000</v>
      </c>
      <c r="G929">
        <v>458.30959999999999</v>
      </c>
      <c r="H929" t="s">
        <v>92</v>
      </c>
      <c r="I929">
        <v>12</v>
      </c>
      <c r="J929">
        <f>IF(I929="",0,I929)</f>
        <v>12</v>
      </c>
      <c r="K929">
        <v>3</v>
      </c>
      <c r="L929">
        <f>I929-K929</f>
        <v>9</v>
      </c>
      <c r="M929" t="str">
        <f>IF(I929&lt;100,"small",IF(I929&lt;500,"medium","large"))</f>
        <v>small</v>
      </c>
      <c r="N929">
        <f>IF(M929="small",1,0)</f>
        <v>1</v>
      </c>
      <c r="O929">
        <f>IF(N929="medium",1,0)</f>
        <v>0</v>
      </c>
      <c r="P929">
        <f>IF(O929="large",1,0)</f>
        <v>0</v>
      </c>
      <c r="Q929">
        <v>2013</v>
      </c>
      <c r="R929">
        <v>3</v>
      </c>
      <c r="S929" t="str">
        <f>IF(R929=1, "First-time", IF(R929&lt;=3, "Rising Star", IF(R929&lt;10, "Established", "Elites")))</f>
        <v>Rising Star</v>
      </c>
      <c r="T929">
        <f>IF(S929 = "First-time",1,0)</f>
        <v>0</v>
      </c>
      <c r="U929">
        <f>IF(S929 = "Rising Star",1,0)</f>
        <v>1</v>
      </c>
      <c r="V929">
        <f>IF(S929 = "Established",1,0)</f>
        <v>0</v>
      </c>
      <c r="W929">
        <f>IF(S929 = "Elites",1,0)</f>
        <v>0</v>
      </c>
      <c r="X929" t="s">
        <v>106</v>
      </c>
      <c r="Y929" t="str">
        <f>IF(X929="","-",TRIM(LEFT(X929,FIND(",",X929&amp;",")-1)))</f>
        <v>Cleveland</v>
      </c>
      <c r="Z929" t="s">
        <v>7606</v>
      </c>
      <c r="AA929" t="s">
        <v>36</v>
      </c>
    </row>
    <row r="930" spans="1:27" ht="14.4" x14ac:dyDescent="0.3">
      <c r="A930">
        <v>927</v>
      </c>
      <c r="B930" t="s">
        <v>9156</v>
      </c>
      <c r="C930" t="s">
        <v>9157</v>
      </c>
      <c r="D930" t="s">
        <v>9158</v>
      </c>
      <c r="E930" t="s">
        <v>9159</v>
      </c>
      <c r="F930" s="5">
        <f>_xlfn.TEXTBEFORE(E930, " ") * 1000000</f>
        <v>70100000</v>
      </c>
      <c r="G930">
        <v>458.02809999999999</v>
      </c>
      <c r="H930" t="s">
        <v>751</v>
      </c>
      <c r="I930">
        <v>243</v>
      </c>
      <c r="J930">
        <f>IF(I930="",0,I930)</f>
        <v>243</v>
      </c>
      <c r="K930">
        <v>50</v>
      </c>
      <c r="L930">
        <f>I930-K930</f>
        <v>193</v>
      </c>
      <c r="M930" t="str">
        <f>IF(I930&lt;100,"small",IF(I930&lt;500,"medium","large"))</f>
        <v>medium</v>
      </c>
      <c r="N930">
        <f>IF(M930="small",1,0)</f>
        <v>0</v>
      </c>
      <c r="O930">
        <f>IF(N930="medium",1,0)</f>
        <v>0</v>
      </c>
      <c r="P930">
        <f>IF(O930="large",1,0)</f>
        <v>0</v>
      </c>
      <c r="Q930">
        <v>2008</v>
      </c>
      <c r="R930">
        <v>3</v>
      </c>
      <c r="S930" t="str">
        <f>IF(R930=1, "First-time", IF(R930&lt;=3, "Rising Star", IF(R930&lt;10, "Established", "Elites")))</f>
        <v>Rising Star</v>
      </c>
      <c r="T930">
        <f>IF(S930 = "First-time",1,0)</f>
        <v>0</v>
      </c>
      <c r="U930">
        <f>IF(S930 = "Rising Star",1,0)</f>
        <v>1</v>
      </c>
      <c r="V930">
        <f>IF(S930 = "Established",1,0)</f>
        <v>0</v>
      </c>
      <c r="W930">
        <f>IF(S930 = "Elites",1,0)</f>
        <v>0</v>
      </c>
      <c r="X930" t="s">
        <v>978</v>
      </c>
      <c r="Y930" t="str">
        <f>IF(X930="","-",TRIM(LEFT(X930,FIND(",",X930&amp;",")-1)))</f>
        <v>Huntsville</v>
      </c>
      <c r="Z930" t="s">
        <v>979</v>
      </c>
      <c r="AA930" t="s">
        <v>2</v>
      </c>
    </row>
    <row r="931" spans="1:27" ht="14.4" x14ac:dyDescent="0.3">
      <c r="A931">
        <v>928</v>
      </c>
      <c r="B931" t="s">
        <v>14878</v>
      </c>
      <c r="C931" t="s">
        <v>14879</v>
      </c>
      <c r="D931" t="s">
        <v>14880</v>
      </c>
      <c r="E931" t="s">
        <v>1405</v>
      </c>
      <c r="F931" s="5">
        <f>_xlfn.TEXTBEFORE(E931, " ") * 1000000</f>
        <v>2600000</v>
      </c>
      <c r="G931">
        <v>457.9597</v>
      </c>
      <c r="H931" t="s">
        <v>85</v>
      </c>
      <c r="I931">
        <v>21</v>
      </c>
      <c r="J931">
        <f>IF(I931="",0,I931)</f>
        <v>21</v>
      </c>
      <c r="K931">
        <v>1</v>
      </c>
      <c r="L931">
        <f>I931-K931</f>
        <v>20</v>
      </c>
      <c r="M931" t="str">
        <f>IF(I931&lt;100,"small",IF(I931&lt;500,"medium","large"))</f>
        <v>small</v>
      </c>
      <c r="N931">
        <f>IF(M931="small",1,0)</f>
        <v>1</v>
      </c>
      <c r="O931">
        <f>IF(N931="medium",1,0)</f>
        <v>0</v>
      </c>
      <c r="P931">
        <f>IF(O931="large",1,0)</f>
        <v>0</v>
      </c>
      <c r="Q931">
        <v>2013</v>
      </c>
      <c r="R931">
        <v>2</v>
      </c>
      <c r="S931" t="str">
        <f>IF(R931=1, "First-time", IF(R931&lt;=3, "Rising Star", IF(R931&lt;10, "Established", "Elites")))</f>
        <v>Rising Star</v>
      </c>
      <c r="T931">
        <f>IF(S931 = "First-time",1,0)</f>
        <v>0</v>
      </c>
      <c r="U931">
        <f>IF(S931 = "Rising Star",1,0)</f>
        <v>1</v>
      </c>
      <c r="V931">
        <f>IF(S931 = "Established",1,0)</f>
        <v>0</v>
      </c>
      <c r="W931">
        <f>IF(S931 = "Elites",1,0)</f>
        <v>0</v>
      </c>
      <c r="X931" t="s">
        <v>654</v>
      </c>
      <c r="Y931" t="str">
        <f>IF(X931="","-",TRIM(LEFT(X931,FIND(",",X931&amp;",")-1)))</f>
        <v>Raleigh</v>
      </c>
      <c r="Z931" t="s">
        <v>1188</v>
      </c>
      <c r="AA931" t="s">
        <v>28</v>
      </c>
    </row>
    <row r="932" spans="1:27" ht="14.4" x14ac:dyDescent="0.3">
      <c r="A932">
        <v>929</v>
      </c>
      <c r="B932" t="s">
        <v>12894</v>
      </c>
      <c r="C932" t="s">
        <v>12895</v>
      </c>
      <c r="D932" t="s">
        <v>12896</v>
      </c>
      <c r="E932" t="s">
        <v>961</v>
      </c>
      <c r="F932" s="5">
        <f>_xlfn.TEXTBEFORE(E932, " ") * 1000000</f>
        <v>10300000</v>
      </c>
      <c r="G932">
        <v>457.86660000000001</v>
      </c>
      <c r="H932" t="s">
        <v>779</v>
      </c>
      <c r="I932">
        <v>90</v>
      </c>
      <c r="J932">
        <f>IF(I932="",0,I932)</f>
        <v>90</v>
      </c>
      <c r="K932">
        <v>40</v>
      </c>
      <c r="L932">
        <f>I932-K932</f>
        <v>50</v>
      </c>
      <c r="M932" t="str">
        <f>IF(I932&lt;100,"small",IF(I932&lt;500,"medium","large"))</f>
        <v>small</v>
      </c>
      <c r="N932">
        <f>IF(M932="small",1,0)</f>
        <v>1</v>
      </c>
      <c r="O932">
        <f>IF(N932="medium",1,0)</f>
        <v>0</v>
      </c>
      <c r="P932">
        <f>IF(O932="large",1,0)</f>
        <v>0</v>
      </c>
      <c r="Q932">
        <v>2012</v>
      </c>
      <c r="R932">
        <v>4</v>
      </c>
      <c r="S932" t="str">
        <f>IF(R932=1, "First-time", IF(R932&lt;=3, "Rising Star", IF(R932&lt;10, "Established", "Elites")))</f>
        <v>Established</v>
      </c>
      <c r="T932">
        <f>IF(S932 = "First-time",1,0)</f>
        <v>0</v>
      </c>
      <c r="U932">
        <f>IF(S932 = "Rising Star",1,0)</f>
        <v>0</v>
      </c>
      <c r="V932">
        <f>IF(S932 = "Established",1,0)</f>
        <v>1</v>
      </c>
      <c r="W932">
        <f>IF(S932 = "Elites",1,0)</f>
        <v>0</v>
      </c>
      <c r="X932" t="s">
        <v>99</v>
      </c>
      <c r="Y932" t="str">
        <f>IF(X932="","-",TRIM(LEFT(X932,FIND(",",X932&amp;",")-1)))</f>
        <v>-</v>
      </c>
      <c r="Z932" t="s">
        <v>227</v>
      </c>
      <c r="AA932" t="s">
        <v>49</v>
      </c>
    </row>
    <row r="933" spans="1:27" ht="14.4" x14ac:dyDescent="0.3">
      <c r="A933">
        <v>930</v>
      </c>
      <c r="B933" t="s">
        <v>10073</v>
      </c>
      <c r="C933" t="s">
        <v>10074</v>
      </c>
      <c r="D933" t="s">
        <v>10075</v>
      </c>
      <c r="E933" t="s">
        <v>1466</v>
      </c>
      <c r="F933" s="5">
        <f>_xlfn.TEXTBEFORE(E933, " ") * 1000000</f>
        <v>4000000</v>
      </c>
      <c r="G933">
        <v>457.54079999999999</v>
      </c>
      <c r="H933" t="s">
        <v>140</v>
      </c>
      <c r="I933">
        <v>5</v>
      </c>
      <c r="J933">
        <f>IF(I933="",0,I933)</f>
        <v>5</v>
      </c>
      <c r="K933">
        <v>2</v>
      </c>
      <c r="L933">
        <f>I933-K933</f>
        <v>3</v>
      </c>
      <c r="M933" t="str">
        <f>IF(I933&lt;100,"small",IF(I933&lt;500,"medium","large"))</f>
        <v>small</v>
      </c>
      <c r="N933">
        <f>IF(M933="small",1,0)</f>
        <v>1</v>
      </c>
      <c r="O933">
        <f>IF(N933="medium",1,0)</f>
        <v>0</v>
      </c>
      <c r="P933">
        <f>IF(O933="large",1,0)</f>
        <v>0</v>
      </c>
      <c r="Q933">
        <v>2009</v>
      </c>
      <c r="R933">
        <v>2</v>
      </c>
      <c r="S933" t="str">
        <f>IF(R933=1, "First-time", IF(R933&lt;=3, "Rising Star", IF(R933&lt;10, "Established", "Elites")))</f>
        <v>Rising Star</v>
      </c>
      <c r="T933">
        <f>IF(S933 = "First-time",1,0)</f>
        <v>0</v>
      </c>
      <c r="U933">
        <f>IF(S933 = "Rising Star",1,0)</f>
        <v>1</v>
      </c>
      <c r="V933">
        <f>IF(S933 = "Established",1,0)</f>
        <v>0</v>
      </c>
      <c r="W933">
        <f>IF(S933 = "Elites",1,0)</f>
        <v>0</v>
      </c>
      <c r="X933" t="s">
        <v>900</v>
      </c>
      <c r="Y933" t="str">
        <f>IF(X933="","-",TRIM(LEFT(X933,FIND(",",X933&amp;",")-1)))</f>
        <v>Jacksonville</v>
      </c>
      <c r="Z933" t="s">
        <v>901</v>
      </c>
      <c r="AA933" t="s">
        <v>10</v>
      </c>
    </row>
    <row r="934" spans="1:27" ht="14.4" x14ac:dyDescent="0.3">
      <c r="A934">
        <v>931</v>
      </c>
      <c r="B934" t="s">
        <v>17483</v>
      </c>
      <c r="C934" t="s">
        <v>17484</v>
      </c>
      <c r="D934" t="s">
        <v>17485</v>
      </c>
      <c r="E934" t="s">
        <v>352</v>
      </c>
      <c r="F934" s="5">
        <f>_xlfn.TEXTBEFORE(E934, " ") * 1000000</f>
        <v>2100000</v>
      </c>
      <c r="G934">
        <v>457.48840000000001</v>
      </c>
      <c r="H934" t="s">
        <v>1069</v>
      </c>
      <c r="I934">
        <v>15</v>
      </c>
      <c r="J934">
        <f>IF(I934="",0,I934)</f>
        <v>15</v>
      </c>
      <c r="K934">
        <v>2</v>
      </c>
      <c r="L934">
        <f>I934-K934</f>
        <v>13</v>
      </c>
      <c r="M934" t="str">
        <f>IF(I934&lt;100,"small",IF(I934&lt;500,"medium","large"))</f>
        <v>small</v>
      </c>
      <c r="N934">
        <f>IF(M934="small",1,0)</f>
        <v>1</v>
      </c>
      <c r="O934">
        <f>IF(N934="medium",1,0)</f>
        <v>0</v>
      </c>
      <c r="P934">
        <f>IF(O934="large",1,0)</f>
        <v>0</v>
      </c>
      <c r="Q934">
        <v>2015</v>
      </c>
      <c r="R934">
        <v>1</v>
      </c>
      <c r="S934" t="str">
        <f>IF(R934=1, "First-time", IF(R934&lt;=3, "Rising Star", IF(R934&lt;10, "Established", "Elites")))</f>
        <v>First-time</v>
      </c>
      <c r="T934">
        <f>IF(S934 = "First-time",1,0)</f>
        <v>1</v>
      </c>
      <c r="U934">
        <f>IF(S934 = "Rising Star",1,0)</f>
        <v>0</v>
      </c>
      <c r="V934">
        <f>IF(S934 = "Established",1,0)</f>
        <v>0</v>
      </c>
      <c r="W934">
        <f>IF(S934 = "Elites",1,0)</f>
        <v>0</v>
      </c>
      <c r="X934" t="s">
        <v>439</v>
      </c>
      <c r="Y934" t="str">
        <f>IF(X934="","-",TRIM(LEFT(X934,FIND(",",X934&amp;",")-1)))</f>
        <v>Detroit</v>
      </c>
      <c r="Z934" t="s">
        <v>439</v>
      </c>
      <c r="AA934" t="s">
        <v>23</v>
      </c>
    </row>
    <row r="935" spans="1:27" ht="14.4" x14ac:dyDescent="0.3">
      <c r="A935">
        <v>932</v>
      </c>
      <c r="B935" t="s">
        <v>16316</v>
      </c>
      <c r="C935" t="s">
        <v>16317</v>
      </c>
      <c r="D935" t="s">
        <v>16318</v>
      </c>
      <c r="E935" t="s">
        <v>615</v>
      </c>
      <c r="F935" s="5">
        <f>_xlfn.TEXTBEFORE(E935, " ") * 1000000</f>
        <v>2800000</v>
      </c>
      <c r="G935">
        <v>456.83</v>
      </c>
      <c r="H935" t="s">
        <v>445</v>
      </c>
      <c r="I935">
        <v>15</v>
      </c>
      <c r="J935">
        <f>IF(I935="",0,I935)</f>
        <v>15</v>
      </c>
      <c r="K935">
        <v>10</v>
      </c>
      <c r="L935">
        <f>I935-K935</f>
        <v>5</v>
      </c>
      <c r="M935" t="str">
        <f>IF(I935&lt;100,"small",IF(I935&lt;500,"medium","large"))</f>
        <v>small</v>
      </c>
      <c r="N935">
        <f>IF(M935="small",1,0)</f>
        <v>1</v>
      </c>
      <c r="O935">
        <f>IF(N935="medium",1,0)</f>
        <v>0</v>
      </c>
      <c r="P935">
        <f>IF(O935="large",1,0)</f>
        <v>0</v>
      </c>
      <c r="Q935">
        <v>2014</v>
      </c>
      <c r="R935">
        <v>2</v>
      </c>
      <c r="S935" t="str">
        <f>IF(R935=1, "First-time", IF(R935&lt;=3, "Rising Star", IF(R935&lt;10, "Established", "Elites")))</f>
        <v>Rising Star</v>
      </c>
      <c r="T935">
        <f>IF(S935 = "First-time",1,0)</f>
        <v>0</v>
      </c>
      <c r="U935">
        <f>IF(S935 = "Rising Star",1,0)</f>
        <v>1</v>
      </c>
      <c r="V935">
        <f>IF(S935 = "Established",1,0)</f>
        <v>0</v>
      </c>
      <c r="W935">
        <f>IF(S935 = "Elites",1,0)</f>
        <v>0</v>
      </c>
      <c r="X935" t="s">
        <v>466</v>
      </c>
      <c r="Y935" t="str">
        <f>IF(X935="","-",TRIM(LEFT(X935,FIND(",",X935&amp;",")-1)))</f>
        <v>Charlotte</v>
      </c>
      <c r="Z935" t="s">
        <v>466</v>
      </c>
      <c r="AA935" t="s">
        <v>28</v>
      </c>
    </row>
    <row r="936" spans="1:27" ht="14.4" x14ac:dyDescent="0.3">
      <c r="A936">
        <v>933</v>
      </c>
      <c r="B936" t="s">
        <v>8005</v>
      </c>
      <c r="C936" t="s">
        <v>8006</v>
      </c>
      <c r="D936" t="s">
        <v>8007</v>
      </c>
      <c r="E936" t="s">
        <v>8008</v>
      </c>
      <c r="F936" s="5">
        <f>_xlfn.TEXTBEFORE(E936, " ") * 1000000</f>
        <v>125500000</v>
      </c>
      <c r="G936">
        <v>456.36989999999997</v>
      </c>
      <c r="H936" t="s">
        <v>105</v>
      </c>
      <c r="I936">
        <v>140</v>
      </c>
      <c r="J936">
        <f>IF(I936="",0,I936)</f>
        <v>140</v>
      </c>
      <c r="K936">
        <v>34</v>
      </c>
      <c r="L936">
        <f>I936-K936</f>
        <v>106</v>
      </c>
      <c r="M936" t="str">
        <f>IF(I936&lt;100,"small",IF(I936&lt;500,"medium","large"))</f>
        <v>medium</v>
      </c>
      <c r="N936">
        <f>IF(M936="small",1,0)</f>
        <v>0</v>
      </c>
      <c r="O936">
        <f>IF(N936="medium",1,0)</f>
        <v>0</v>
      </c>
      <c r="P936">
        <f>IF(O936="large",1,0)</f>
        <v>0</v>
      </c>
      <c r="Q936">
        <v>2007</v>
      </c>
      <c r="R936">
        <v>3</v>
      </c>
      <c r="S936" t="str">
        <f>IF(R936=1, "First-time", IF(R936&lt;=3, "Rising Star", IF(R936&lt;10, "Established", "Elites")))</f>
        <v>Rising Star</v>
      </c>
      <c r="T936">
        <f>IF(S936 = "First-time",1,0)</f>
        <v>0</v>
      </c>
      <c r="U936">
        <f>IF(S936 = "Rising Star",1,0)</f>
        <v>1</v>
      </c>
      <c r="V936">
        <f>IF(S936 = "Established",1,0)</f>
        <v>0</v>
      </c>
      <c r="W936">
        <f>IF(S936 = "Elites",1,0)</f>
        <v>0</v>
      </c>
      <c r="X936" t="s">
        <v>99</v>
      </c>
      <c r="Y936" t="str">
        <f>IF(X936="","-",TRIM(LEFT(X936,FIND(",",X936&amp;",")-1)))</f>
        <v>-</v>
      </c>
      <c r="Z936" t="s">
        <v>8009</v>
      </c>
      <c r="AA936" t="s">
        <v>6</v>
      </c>
    </row>
    <row r="937" spans="1:27" ht="14.4" x14ac:dyDescent="0.3">
      <c r="A937">
        <v>934</v>
      </c>
      <c r="B937" t="s">
        <v>9023</v>
      </c>
      <c r="C937" t="s">
        <v>9024</v>
      </c>
      <c r="D937" t="s">
        <v>9025</v>
      </c>
      <c r="E937" t="s">
        <v>1875</v>
      </c>
      <c r="F937" s="5">
        <f>_xlfn.TEXTBEFORE(E937, " ") * 1000000</f>
        <v>5100000</v>
      </c>
      <c r="G937">
        <v>456.30290000000002</v>
      </c>
      <c r="H937" t="s">
        <v>167</v>
      </c>
      <c r="I937">
        <v>31</v>
      </c>
      <c r="J937">
        <f>IF(I937="",0,I937)</f>
        <v>31</v>
      </c>
      <c r="K937">
        <v>8</v>
      </c>
      <c r="L937">
        <f>I937-K937</f>
        <v>23</v>
      </c>
      <c r="M937" t="str">
        <f>IF(I937&lt;100,"small",IF(I937&lt;500,"medium","large"))</f>
        <v>small</v>
      </c>
      <c r="N937">
        <f>IF(M937="small",1,0)</f>
        <v>1</v>
      </c>
      <c r="O937">
        <f>IF(N937="medium",1,0)</f>
        <v>0</v>
      </c>
      <c r="P937">
        <f>IF(O937="large",1,0)</f>
        <v>0</v>
      </c>
      <c r="Q937">
        <v>2008</v>
      </c>
      <c r="R937">
        <v>3</v>
      </c>
      <c r="S937" t="str">
        <f>IF(R937=1, "First-time", IF(R937&lt;=3, "Rising Star", IF(R937&lt;10, "Established", "Elites")))</f>
        <v>Rising Star</v>
      </c>
      <c r="T937">
        <f>IF(S937 = "First-time",1,0)</f>
        <v>0</v>
      </c>
      <c r="U937">
        <f>IF(S937 = "Rising Star",1,0)</f>
        <v>1</v>
      </c>
      <c r="V937">
        <f>IF(S937 = "Established",1,0)</f>
        <v>0</v>
      </c>
      <c r="W937">
        <f>IF(S937 = "Elites",1,0)</f>
        <v>0</v>
      </c>
      <c r="X937" t="s">
        <v>342</v>
      </c>
      <c r="Y937" t="str">
        <f>IF(X937="","-",TRIM(LEFT(X937,FIND(",",X937&amp;",")-1)))</f>
        <v>San Diego</v>
      </c>
      <c r="Z937" t="s">
        <v>342</v>
      </c>
      <c r="AA937" t="s">
        <v>5</v>
      </c>
    </row>
    <row r="938" spans="1:27" ht="14.4" x14ac:dyDescent="0.3">
      <c r="A938">
        <v>935</v>
      </c>
      <c r="B938" t="s">
        <v>5679</v>
      </c>
      <c r="C938" t="s">
        <v>5680</v>
      </c>
      <c r="D938" t="s">
        <v>5681</v>
      </c>
      <c r="E938" t="s">
        <v>352</v>
      </c>
      <c r="F938" s="5">
        <f>_xlfn.TEXTBEFORE(E938, " ") * 1000000</f>
        <v>2100000</v>
      </c>
      <c r="G938">
        <v>455.31909999999999</v>
      </c>
      <c r="H938" t="s">
        <v>1750</v>
      </c>
      <c r="I938">
        <v>32</v>
      </c>
      <c r="J938">
        <f>IF(I938="",0,I938)</f>
        <v>32</v>
      </c>
      <c r="K938">
        <v>5</v>
      </c>
      <c r="L938">
        <f>I938-K938</f>
        <v>27</v>
      </c>
      <c r="M938" t="str">
        <f>IF(I938&lt;100,"small",IF(I938&lt;500,"medium","large"))</f>
        <v>small</v>
      </c>
      <c r="N938">
        <f>IF(M938="small",1,0)</f>
        <v>1</v>
      </c>
      <c r="O938">
        <f>IF(N938="medium",1,0)</f>
        <v>0</v>
      </c>
      <c r="P938">
        <f>IF(O938="large",1,0)</f>
        <v>0</v>
      </c>
      <c r="Q938">
        <v>2004</v>
      </c>
      <c r="R938">
        <v>2</v>
      </c>
      <c r="S938" t="str">
        <f>IF(R938=1, "First-time", IF(R938&lt;=3, "Rising Star", IF(R938&lt;10, "Established", "Elites")))</f>
        <v>Rising Star</v>
      </c>
      <c r="T938">
        <f>IF(S938 = "First-time",1,0)</f>
        <v>0</v>
      </c>
      <c r="U938">
        <f>IF(S938 = "Rising Star",1,0)</f>
        <v>1</v>
      </c>
      <c r="V938">
        <f>IF(S938 = "Established",1,0)</f>
        <v>0</v>
      </c>
      <c r="W938">
        <f>IF(S938 = "Elites",1,0)</f>
        <v>0</v>
      </c>
      <c r="X938" t="s">
        <v>168</v>
      </c>
      <c r="Y938" t="str">
        <f>IF(X938="","-",TRIM(LEFT(X938,FIND(",",X938&amp;",")-1)))</f>
        <v>Kansas City</v>
      </c>
      <c r="Z938" t="s">
        <v>1904</v>
      </c>
      <c r="AA938" t="s">
        <v>17</v>
      </c>
    </row>
    <row r="939" spans="1:27" ht="14.4" x14ac:dyDescent="0.3">
      <c r="A939">
        <v>936</v>
      </c>
      <c r="B939" t="s">
        <v>14845</v>
      </c>
      <c r="C939" t="s">
        <v>14846</v>
      </c>
      <c r="D939" t="s">
        <v>14847</v>
      </c>
      <c r="E939" t="s">
        <v>870</v>
      </c>
      <c r="F939" s="5">
        <f>_xlfn.TEXTBEFORE(E939, " ") * 1000000</f>
        <v>3000000</v>
      </c>
      <c r="G939">
        <v>455.29259999999999</v>
      </c>
      <c r="H939" t="s">
        <v>1750</v>
      </c>
      <c r="I939">
        <v>39</v>
      </c>
      <c r="J939">
        <f>IF(I939="",0,I939)</f>
        <v>39</v>
      </c>
      <c r="K939">
        <v>33</v>
      </c>
      <c r="L939">
        <f>I939-K939</f>
        <v>6</v>
      </c>
      <c r="M939" t="str">
        <f>IF(I939&lt;100,"small",IF(I939&lt;500,"medium","large"))</f>
        <v>small</v>
      </c>
      <c r="N939">
        <f>IF(M939="small",1,0)</f>
        <v>1</v>
      </c>
      <c r="O939">
        <f>IF(N939="medium",1,0)</f>
        <v>0</v>
      </c>
      <c r="P939">
        <f>IF(O939="large",1,0)</f>
        <v>0</v>
      </c>
      <c r="Q939">
        <v>2013</v>
      </c>
      <c r="R939">
        <v>2</v>
      </c>
      <c r="S939" t="str">
        <f>IF(R939=1, "First-time", IF(R939&lt;=3, "Rising Star", IF(R939&lt;10, "Established", "Elites")))</f>
        <v>Rising Star</v>
      </c>
      <c r="T939">
        <f>IF(S939 = "First-time",1,0)</f>
        <v>0</v>
      </c>
      <c r="U939">
        <f>IF(S939 = "Rising Star",1,0)</f>
        <v>1</v>
      </c>
      <c r="V939">
        <f>IF(S939 = "Established",1,0)</f>
        <v>0</v>
      </c>
      <c r="W939">
        <f>IF(S939 = "Elites",1,0)</f>
        <v>0</v>
      </c>
      <c r="X939" t="s">
        <v>942</v>
      </c>
      <c r="Y939" t="str">
        <f>IF(X939="","-",TRIM(LEFT(X939,FIND(",",X939&amp;",")-1)))</f>
        <v>Omaha-Council Bluffs</v>
      </c>
      <c r="Z939" t="s">
        <v>943</v>
      </c>
      <c r="AA939" t="s">
        <v>30</v>
      </c>
    </row>
    <row r="940" spans="1:27" ht="14.4" x14ac:dyDescent="0.3">
      <c r="A940">
        <v>937</v>
      </c>
      <c r="B940" t="s">
        <v>11604</v>
      </c>
      <c r="C940" t="s">
        <v>11605</v>
      </c>
      <c r="D940" t="s">
        <v>11606</v>
      </c>
      <c r="E940" t="s">
        <v>529</v>
      </c>
      <c r="F940" s="5">
        <f>_xlfn.TEXTBEFORE(E940, " ") * 1000000</f>
        <v>4200000</v>
      </c>
      <c r="G940">
        <v>454.81889999999999</v>
      </c>
      <c r="H940" t="s">
        <v>353</v>
      </c>
      <c r="I940">
        <v>92</v>
      </c>
      <c r="J940">
        <f>IF(I940="",0,I940)</f>
        <v>92</v>
      </c>
      <c r="K940">
        <v>22</v>
      </c>
      <c r="L940">
        <f>I940-K940</f>
        <v>70</v>
      </c>
      <c r="M940" t="str">
        <f>IF(I940&lt;100,"small",IF(I940&lt;500,"medium","large"))</f>
        <v>small</v>
      </c>
      <c r="N940">
        <f>IF(M940="small",1,0)</f>
        <v>1</v>
      </c>
      <c r="O940">
        <f>IF(N940="medium",1,0)</f>
        <v>0</v>
      </c>
      <c r="P940">
        <f>IF(O940="large",1,0)</f>
        <v>0</v>
      </c>
      <c r="Q940">
        <v>2010</v>
      </c>
      <c r="R940">
        <v>2</v>
      </c>
      <c r="S940" t="str">
        <f>IF(R940=1, "First-time", IF(R940&lt;=3, "Rising Star", IF(R940&lt;10, "Established", "Elites")))</f>
        <v>Rising Star</v>
      </c>
      <c r="T940">
        <f>IF(S940 = "First-time",1,0)</f>
        <v>0</v>
      </c>
      <c r="U940">
        <f>IF(S940 = "Rising Star",1,0)</f>
        <v>1</v>
      </c>
      <c r="V940">
        <f>IF(S940 = "Established",1,0)</f>
        <v>0</v>
      </c>
      <c r="W940">
        <f>IF(S940 = "Elites",1,0)</f>
        <v>0</v>
      </c>
      <c r="X940" t="s">
        <v>99</v>
      </c>
      <c r="Y940" t="str">
        <f>IF(X940="","-",TRIM(LEFT(X940,FIND(",",X940&amp;",")-1)))</f>
        <v>-</v>
      </c>
      <c r="Z940" t="s">
        <v>11607</v>
      </c>
      <c r="AA940" t="s">
        <v>3</v>
      </c>
    </row>
    <row r="941" spans="1:27" ht="14.4" x14ac:dyDescent="0.3">
      <c r="A941">
        <v>938</v>
      </c>
      <c r="B941" t="s">
        <v>17156</v>
      </c>
      <c r="C941" t="s">
        <v>17157</v>
      </c>
      <c r="D941" t="s">
        <v>17158</v>
      </c>
      <c r="E941" t="s">
        <v>2766</v>
      </c>
      <c r="F941" s="5">
        <f>_xlfn.TEXTBEFORE(E941, " ") * 1000000</f>
        <v>2700000</v>
      </c>
      <c r="G941">
        <v>453.05779999999999</v>
      </c>
      <c r="H941" t="s">
        <v>105</v>
      </c>
      <c r="I941">
        <v>10</v>
      </c>
      <c r="J941">
        <f>IF(I941="",0,I941)</f>
        <v>10</v>
      </c>
      <c r="K941">
        <v>3</v>
      </c>
      <c r="L941">
        <f>I941-K941</f>
        <v>7</v>
      </c>
      <c r="M941" t="str">
        <f>IF(I941&lt;100,"small",IF(I941&lt;500,"medium","large"))</f>
        <v>small</v>
      </c>
      <c r="N941">
        <f>IF(M941="small",1,0)</f>
        <v>1</v>
      </c>
      <c r="O941">
        <f>IF(N941="medium",1,0)</f>
        <v>0</v>
      </c>
      <c r="P941">
        <f>IF(O941="large",1,0)</f>
        <v>0</v>
      </c>
      <c r="Q941">
        <v>2014</v>
      </c>
      <c r="R941">
        <v>1</v>
      </c>
      <c r="S941" t="str">
        <f>IF(R941=1, "First-time", IF(R941&lt;=3, "Rising Star", IF(R941&lt;10, "Established", "Elites")))</f>
        <v>First-time</v>
      </c>
      <c r="T941">
        <f>IF(S941 = "First-time",1,0)</f>
        <v>1</v>
      </c>
      <c r="U941">
        <f>IF(S941 = "Rising Star",1,0)</f>
        <v>0</v>
      </c>
      <c r="V941">
        <f>IF(S941 = "Established",1,0)</f>
        <v>0</v>
      </c>
      <c r="W941">
        <f>IF(S941 = "Elites",1,0)</f>
        <v>0</v>
      </c>
      <c r="X941" t="s">
        <v>272</v>
      </c>
      <c r="Y941" t="str">
        <f>IF(X941="","-",TRIM(LEFT(X941,FIND(",",X941&amp;",")-1)))</f>
        <v>Phoenix</v>
      </c>
      <c r="Z941" t="s">
        <v>272</v>
      </c>
      <c r="AA941" t="s">
        <v>4</v>
      </c>
    </row>
    <row r="942" spans="1:27" ht="14.4" x14ac:dyDescent="0.3">
      <c r="A942">
        <v>939</v>
      </c>
      <c r="B942" t="s">
        <v>15019</v>
      </c>
      <c r="C942" t="s">
        <v>15020</v>
      </c>
      <c r="D942" t="s">
        <v>15021</v>
      </c>
      <c r="E942" t="s">
        <v>665</v>
      </c>
      <c r="F942" s="5">
        <f>_xlfn.TEXTBEFORE(E942, " ") * 1000000</f>
        <v>8500000</v>
      </c>
      <c r="G942">
        <v>452.5668</v>
      </c>
      <c r="H942" t="s">
        <v>174</v>
      </c>
      <c r="I942">
        <v>65</v>
      </c>
      <c r="J942">
        <f>IF(I942="",0,I942)</f>
        <v>65</v>
      </c>
      <c r="K942">
        <v>3</v>
      </c>
      <c r="L942">
        <f>I942-K942</f>
        <v>62</v>
      </c>
      <c r="M942" t="str">
        <f>IF(I942&lt;100,"small",IF(I942&lt;500,"medium","large"))</f>
        <v>small</v>
      </c>
      <c r="N942">
        <f>IF(M942="small",1,0)</f>
        <v>1</v>
      </c>
      <c r="O942">
        <f>IF(N942="medium",1,0)</f>
        <v>0</v>
      </c>
      <c r="P942">
        <f>IF(O942="large",1,0)</f>
        <v>0</v>
      </c>
      <c r="Q942">
        <v>2013</v>
      </c>
      <c r="R942">
        <v>2</v>
      </c>
      <c r="S942" t="str">
        <f>IF(R942=1, "First-time", IF(R942&lt;=3, "Rising Star", IF(R942&lt;10, "Established", "Elites")))</f>
        <v>Rising Star</v>
      </c>
      <c r="T942">
        <f>IF(S942 = "First-time",1,0)</f>
        <v>0</v>
      </c>
      <c r="U942">
        <f>IF(S942 = "Rising Star",1,0)</f>
        <v>1</v>
      </c>
      <c r="V942">
        <f>IF(S942 = "Established",1,0)</f>
        <v>0</v>
      </c>
      <c r="W942">
        <f>IF(S942 = "Elites",1,0)</f>
        <v>0</v>
      </c>
      <c r="X942" t="s">
        <v>93</v>
      </c>
      <c r="Y942" t="str">
        <f>IF(X942="","-",TRIM(LEFT(X942,FIND(",",X942&amp;",")-1)))</f>
        <v>Baltimore</v>
      </c>
      <c r="Z942" t="s">
        <v>93</v>
      </c>
      <c r="AA942" t="s">
        <v>21</v>
      </c>
    </row>
    <row r="943" spans="1:27" ht="14.4" x14ac:dyDescent="0.3">
      <c r="A943">
        <v>940</v>
      </c>
      <c r="B943" t="s">
        <v>14659</v>
      </c>
      <c r="C943" t="s">
        <v>14660</v>
      </c>
      <c r="D943" t="s">
        <v>14661</v>
      </c>
      <c r="E943" t="s">
        <v>231</v>
      </c>
      <c r="F943" s="5">
        <f>_xlfn.TEXTBEFORE(E943, " ") * 1000000</f>
        <v>15800000</v>
      </c>
      <c r="G943">
        <v>452.54160000000002</v>
      </c>
      <c r="H943" t="s">
        <v>160</v>
      </c>
      <c r="I943">
        <v>54</v>
      </c>
      <c r="J943">
        <f>IF(I943="",0,I943)</f>
        <v>54</v>
      </c>
      <c r="K943">
        <v>15</v>
      </c>
      <c r="L943">
        <f>I943-K943</f>
        <v>39</v>
      </c>
      <c r="M943" t="str">
        <f>IF(I943&lt;100,"small",IF(I943&lt;500,"medium","large"))</f>
        <v>small</v>
      </c>
      <c r="N943">
        <f>IF(M943="small",1,0)</f>
        <v>1</v>
      </c>
      <c r="O943">
        <f>IF(N943="medium",1,0)</f>
        <v>0</v>
      </c>
      <c r="P943">
        <f>IF(O943="large",1,0)</f>
        <v>0</v>
      </c>
      <c r="Q943">
        <v>2013</v>
      </c>
      <c r="R943">
        <v>2</v>
      </c>
      <c r="S943" t="str">
        <f>IF(R943=1, "First-time", IF(R943&lt;=3, "Rising Star", IF(R943&lt;10, "Established", "Elites")))</f>
        <v>Rising Star</v>
      </c>
      <c r="T943">
        <f>IF(S943 = "First-time",1,0)</f>
        <v>0</v>
      </c>
      <c r="U943">
        <f>IF(S943 = "Rising Star",1,0)</f>
        <v>1</v>
      </c>
      <c r="V943">
        <f>IF(S943 = "Established",1,0)</f>
        <v>0</v>
      </c>
      <c r="W943">
        <f>IF(S943 = "Elites",1,0)</f>
        <v>0</v>
      </c>
      <c r="X943" t="s">
        <v>180</v>
      </c>
      <c r="Y943" t="str">
        <f>IF(X943="","-",TRIM(LEFT(X943,FIND(",",X943&amp;",")-1)))</f>
        <v>Cincinnati</v>
      </c>
      <c r="Z943" t="s">
        <v>3296</v>
      </c>
      <c r="AA943" t="s">
        <v>36</v>
      </c>
    </row>
    <row r="944" spans="1:27" ht="14.4" x14ac:dyDescent="0.3">
      <c r="A944">
        <v>941</v>
      </c>
      <c r="B944" t="s">
        <v>16190</v>
      </c>
      <c r="C944" t="s">
        <v>16191</v>
      </c>
      <c r="D944" t="s">
        <v>16192</v>
      </c>
      <c r="E944" t="s">
        <v>1329</v>
      </c>
      <c r="F944" s="5">
        <f>_xlfn.TEXTBEFORE(E944, " ") * 1000000</f>
        <v>3600000</v>
      </c>
      <c r="G944">
        <v>451.10120000000001</v>
      </c>
      <c r="H944" t="s">
        <v>1750</v>
      </c>
      <c r="I944">
        <v>40</v>
      </c>
      <c r="J944">
        <f>IF(I944="",0,I944)</f>
        <v>40</v>
      </c>
      <c r="K944">
        <v>7</v>
      </c>
      <c r="L944">
        <f>I944-K944</f>
        <v>33</v>
      </c>
      <c r="M944" t="str">
        <f>IF(I944&lt;100,"small",IF(I944&lt;500,"medium","large"))</f>
        <v>small</v>
      </c>
      <c r="N944">
        <f>IF(M944="small",1,0)</f>
        <v>1</v>
      </c>
      <c r="O944">
        <f>IF(N944="medium",1,0)</f>
        <v>0</v>
      </c>
      <c r="P944">
        <f>IF(O944="large",1,0)</f>
        <v>0</v>
      </c>
      <c r="Q944">
        <v>2014</v>
      </c>
      <c r="R944">
        <v>1</v>
      </c>
      <c r="S944" t="str">
        <f>IF(R944=1, "First-time", IF(R944&lt;=3, "Rising Star", IF(R944&lt;10, "Established", "Elites")))</f>
        <v>First-time</v>
      </c>
      <c r="T944">
        <f>IF(S944 = "First-time",1,0)</f>
        <v>1</v>
      </c>
      <c r="U944">
        <f>IF(S944 = "Rising Star",1,0)</f>
        <v>0</v>
      </c>
      <c r="V944">
        <f>IF(S944 = "Established",1,0)</f>
        <v>0</v>
      </c>
      <c r="W944">
        <f>IF(S944 = "Elites",1,0)</f>
        <v>0</v>
      </c>
      <c r="X944" t="s">
        <v>5514</v>
      </c>
      <c r="Y944" t="str">
        <f>IF(X944="","-",TRIM(LEFT(X944,FIND(",",X944&amp;",")-1)))</f>
        <v>Albany-Schenectady-Troy</v>
      </c>
      <c r="Z944" t="s">
        <v>16193</v>
      </c>
      <c r="AA944" t="s">
        <v>35</v>
      </c>
    </row>
    <row r="945" spans="1:27" ht="14.4" x14ac:dyDescent="0.3">
      <c r="A945">
        <v>942</v>
      </c>
      <c r="B945" t="s">
        <v>17192</v>
      </c>
      <c r="C945" t="s">
        <v>17193</v>
      </c>
      <c r="D945" t="s">
        <v>17194</v>
      </c>
      <c r="E945" t="s">
        <v>289</v>
      </c>
      <c r="F945" s="5">
        <f>_xlfn.TEXTBEFORE(E945, " ") * 1000000</f>
        <v>3700000</v>
      </c>
      <c r="G945">
        <v>450.56049999999999</v>
      </c>
      <c r="H945" t="s">
        <v>167</v>
      </c>
      <c r="I945">
        <v>4</v>
      </c>
      <c r="J945">
        <f>IF(I945="",0,I945)</f>
        <v>4</v>
      </c>
      <c r="K945">
        <v>1</v>
      </c>
      <c r="L945">
        <f>I945-K945</f>
        <v>3</v>
      </c>
      <c r="M945" t="str">
        <f>IF(I945&lt;100,"small",IF(I945&lt;500,"medium","large"))</f>
        <v>small</v>
      </c>
      <c r="N945">
        <f>IF(M945="small",1,0)</f>
        <v>1</v>
      </c>
      <c r="O945">
        <f>IF(N945="medium",1,0)</f>
        <v>0</v>
      </c>
      <c r="P945">
        <f>IF(O945="large",1,0)</f>
        <v>0</v>
      </c>
      <c r="Q945">
        <v>2014</v>
      </c>
      <c r="R945">
        <v>1</v>
      </c>
      <c r="S945" t="str">
        <f>IF(R945=1, "First-time", IF(R945&lt;=3, "Rising Star", IF(R945&lt;10, "Established", "Elites")))</f>
        <v>First-time</v>
      </c>
      <c r="T945">
        <f>IF(S945 = "First-time",1,0)</f>
        <v>1</v>
      </c>
      <c r="U945">
        <f>IF(S945 = "Rising Star",1,0)</f>
        <v>0</v>
      </c>
      <c r="V945">
        <f>IF(S945 = "Established",1,0)</f>
        <v>0</v>
      </c>
      <c r="W945">
        <f>IF(S945 = "Elites",1,0)</f>
        <v>0</v>
      </c>
      <c r="X945" t="s">
        <v>978</v>
      </c>
      <c r="Y945" t="str">
        <f>IF(X945="","-",TRIM(LEFT(X945,FIND(",",X945&amp;",")-1)))</f>
        <v>Huntsville</v>
      </c>
      <c r="Z945" t="s">
        <v>979</v>
      </c>
      <c r="AA945" t="s">
        <v>2</v>
      </c>
    </row>
    <row r="946" spans="1:27" ht="14.4" x14ac:dyDescent="0.3">
      <c r="A946">
        <v>943</v>
      </c>
      <c r="B946" t="s">
        <v>11627</v>
      </c>
      <c r="C946" t="s">
        <v>11628</v>
      </c>
      <c r="D946" t="s">
        <v>11629</v>
      </c>
      <c r="E946" t="s">
        <v>1246</v>
      </c>
      <c r="F946" s="5">
        <f>_xlfn.TEXTBEFORE(E946, " ") * 1000000</f>
        <v>2900000</v>
      </c>
      <c r="G946">
        <v>450.26049999999998</v>
      </c>
      <c r="H946" t="s">
        <v>174</v>
      </c>
      <c r="I946">
        <v>25</v>
      </c>
      <c r="J946">
        <f>IF(I946="",0,I946)</f>
        <v>25</v>
      </c>
      <c r="K946">
        <v>9</v>
      </c>
      <c r="L946">
        <f>I946-K946</f>
        <v>16</v>
      </c>
      <c r="M946" t="str">
        <f>IF(I946&lt;100,"small",IF(I946&lt;500,"medium","large"))</f>
        <v>small</v>
      </c>
      <c r="N946">
        <f>IF(M946="small",1,0)</f>
        <v>1</v>
      </c>
      <c r="O946">
        <f>IF(N946="medium",1,0)</f>
        <v>0</v>
      </c>
      <c r="P946">
        <f>IF(O946="large",1,0)</f>
        <v>0</v>
      </c>
      <c r="Q946">
        <v>2011</v>
      </c>
      <c r="R946">
        <v>2</v>
      </c>
      <c r="S946" t="str">
        <f>IF(R946=1, "First-time", IF(R946&lt;=3, "Rising Star", IF(R946&lt;10, "Established", "Elites")))</f>
        <v>Rising Star</v>
      </c>
      <c r="T946">
        <f>IF(S946 = "First-time",1,0)</f>
        <v>0</v>
      </c>
      <c r="U946">
        <f>IF(S946 = "Rising Star",1,0)</f>
        <v>1</v>
      </c>
      <c r="V946">
        <f>IF(S946 = "Established",1,0)</f>
        <v>0</v>
      </c>
      <c r="W946">
        <f>IF(S946 = "Elites",1,0)</f>
        <v>0</v>
      </c>
      <c r="X946" t="s">
        <v>260</v>
      </c>
      <c r="Y946" t="str">
        <f>IF(X946="","-",TRIM(LEFT(X946,FIND(",",X946&amp;",")-1)))</f>
        <v>Seattle</v>
      </c>
      <c r="Z946" t="s">
        <v>260</v>
      </c>
      <c r="AA946" t="s">
        <v>49</v>
      </c>
    </row>
    <row r="947" spans="1:27" ht="14.4" x14ac:dyDescent="0.3">
      <c r="A947">
        <v>944</v>
      </c>
      <c r="B947" t="s">
        <v>6450</v>
      </c>
      <c r="C947" t="s">
        <v>6451</v>
      </c>
      <c r="D947" t="s">
        <v>6452</v>
      </c>
      <c r="E947" t="s">
        <v>2574</v>
      </c>
      <c r="F947" s="5">
        <f>_xlfn.TEXTBEFORE(E947, " ") * 1000000</f>
        <v>66500000</v>
      </c>
      <c r="G947">
        <v>449.31760000000003</v>
      </c>
      <c r="H947" t="s">
        <v>803</v>
      </c>
      <c r="I947">
        <v>65</v>
      </c>
      <c r="J947">
        <f>IF(I947="",0,I947)</f>
        <v>65</v>
      </c>
      <c r="K947">
        <v>33</v>
      </c>
      <c r="L947">
        <f>I947-K947</f>
        <v>32</v>
      </c>
      <c r="M947" t="str">
        <f>IF(I947&lt;100,"small",IF(I947&lt;500,"medium","large"))</f>
        <v>small</v>
      </c>
      <c r="N947">
        <f>IF(M947="small",1,0)</f>
        <v>1</v>
      </c>
      <c r="O947">
        <f>IF(N947="medium",1,0)</f>
        <v>0</v>
      </c>
      <c r="P947">
        <f>IF(O947="large",1,0)</f>
        <v>0</v>
      </c>
      <c r="Q947">
        <v>2005</v>
      </c>
      <c r="R947">
        <v>3</v>
      </c>
      <c r="S947" t="str">
        <f>IF(R947=1, "First-time", IF(R947&lt;=3, "Rising Star", IF(R947&lt;10, "Established", "Elites")))</f>
        <v>Rising Star</v>
      </c>
      <c r="T947">
        <f>IF(S947 = "First-time",1,0)</f>
        <v>0</v>
      </c>
      <c r="U947">
        <f>IF(S947 = "Rising Star",1,0)</f>
        <v>1</v>
      </c>
      <c r="V947">
        <f>IF(S947 = "Established",1,0)</f>
        <v>0</v>
      </c>
      <c r="W947">
        <f>IF(S947 = "Elites",1,0)</f>
        <v>0</v>
      </c>
      <c r="X947" t="s">
        <v>1206</v>
      </c>
      <c r="Y947" t="str">
        <f>IF(X947="","-",TRIM(LEFT(X947,FIND(",",X947&amp;",")-1)))</f>
        <v>Tampa</v>
      </c>
      <c r="Z947" t="s">
        <v>3650</v>
      </c>
      <c r="AA947" t="s">
        <v>10</v>
      </c>
    </row>
    <row r="948" spans="1:27" ht="14.4" x14ac:dyDescent="0.3">
      <c r="A948">
        <v>945</v>
      </c>
      <c r="B948" t="s">
        <v>16194</v>
      </c>
      <c r="C948" t="s">
        <v>16195</v>
      </c>
      <c r="D948" t="s">
        <v>16196</v>
      </c>
      <c r="E948" t="s">
        <v>1276</v>
      </c>
      <c r="F948" s="5">
        <f>_xlfn.TEXTBEFORE(E948, " ") * 1000000</f>
        <v>5000000</v>
      </c>
      <c r="G948">
        <v>449.06689999999998</v>
      </c>
      <c r="H948" t="s">
        <v>160</v>
      </c>
      <c r="I948">
        <v>12</v>
      </c>
      <c r="J948">
        <f>IF(I948="",0,I948)</f>
        <v>12</v>
      </c>
      <c r="K948">
        <v>5</v>
      </c>
      <c r="L948">
        <f>I948-K948</f>
        <v>7</v>
      </c>
      <c r="M948" t="str">
        <f>IF(I948&lt;100,"small",IF(I948&lt;500,"medium","large"))</f>
        <v>small</v>
      </c>
      <c r="N948">
        <f>IF(M948="small",1,0)</f>
        <v>1</v>
      </c>
      <c r="O948">
        <f>IF(N948="medium",1,0)</f>
        <v>0</v>
      </c>
      <c r="P948">
        <f>IF(O948="large",1,0)</f>
        <v>0</v>
      </c>
      <c r="Q948">
        <v>2014</v>
      </c>
      <c r="R948">
        <v>1</v>
      </c>
      <c r="S948" t="str">
        <f>IF(R948=1, "First-time", IF(R948&lt;=3, "Rising Star", IF(R948&lt;10, "Established", "Elites")))</f>
        <v>First-time</v>
      </c>
      <c r="T948">
        <f>IF(S948 = "First-time",1,0)</f>
        <v>1</v>
      </c>
      <c r="U948">
        <f>IF(S948 = "Rising Star",1,0)</f>
        <v>0</v>
      </c>
      <c r="V948">
        <f>IF(S948 = "Established",1,0)</f>
        <v>0</v>
      </c>
      <c r="W948">
        <f>IF(S948 = "Elites",1,0)</f>
        <v>0</v>
      </c>
      <c r="X948" t="s">
        <v>86</v>
      </c>
      <c r="Y948" t="str">
        <f>IF(X948="","-",TRIM(LEFT(X948,FIND(",",X948&amp;",")-1)))</f>
        <v>New York City</v>
      </c>
      <c r="Z948" t="s">
        <v>119</v>
      </c>
      <c r="AA948" t="s">
        <v>35</v>
      </c>
    </row>
    <row r="949" spans="1:27" ht="14.4" x14ac:dyDescent="0.3">
      <c r="A949">
        <v>946</v>
      </c>
      <c r="B949" t="s">
        <v>11768</v>
      </c>
      <c r="C949" t="s">
        <v>11769</v>
      </c>
      <c r="D949" t="s">
        <v>11770</v>
      </c>
      <c r="E949" t="s">
        <v>5912</v>
      </c>
      <c r="F949" s="5">
        <f>_xlfn.TEXTBEFORE(E949, " ") * 1000000</f>
        <v>32200000.000000004</v>
      </c>
      <c r="G949">
        <v>448.82350000000002</v>
      </c>
      <c r="H949" t="s">
        <v>118</v>
      </c>
      <c r="I949">
        <v>33</v>
      </c>
      <c r="J949">
        <f>IF(I949="",0,I949)</f>
        <v>33</v>
      </c>
      <c r="K949">
        <v>10</v>
      </c>
      <c r="L949">
        <f>I949-K949</f>
        <v>23</v>
      </c>
      <c r="M949" t="str">
        <f>IF(I949&lt;100,"small",IF(I949&lt;500,"medium","large"))</f>
        <v>small</v>
      </c>
      <c r="N949">
        <f>IF(M949="small",1,0)</f>
        <v>1</v>
      </c>
      <c r="O949">
        <f>IF(N949="medium",1,0)</f>
        <v>0</v>
      </c>
      <c r="P949">
        <f>IF(O949="large",1,0)</f>
        <v>0</v>
      </c>
      <c r="Q949">
        <v>2011</v>
      </c>
      <c r="R949">
        <v>1</v>
      </c>
      <c r="S949" t="str">
        <f>IF(R949=1, "First-time", IF(R949&lt;=3, "Rising Star", IF(R949&lt;10, "Established", "Elites")))</f>
        <v>First-time</v>
      </c>
      <c r="T949">
        <f>IF(S949 = "First-time",1,0)</f>
        <v>1</v>
      </c>
      <c r="U949">
        <f>IF(S949 = "Rising Star",1,0)</f>
        <v>0</v>
      </c>
      <c r="V949">
        <f>IF(S949 = "Established",1,0)</f>
        <v>0</v>
      </c>
      <c r="W949">
        <f>IF(S949 = "Elites",1,0)</f>
        <v>0</v>
      </c>
      <c r="X949" t="s">
        <v>232</v>
      </c>
      <c r="Y949" t="str">
        <f>IF(X949="","-",TRIM(LEFT(X949,FIND(",",X949&amp;",")-1)))</f>
        <v>Houston</v>
      </c>
      <c r="Z949" t="s">
        <v>7486</v>
      </c>
      <c r="AA949" t="s">
        <v>45</v>
      </c>
    </row>
    <row r="950" spans="1:27" ht="14.4" x14ac:dyDescent="0.3">
      <c r="A950">
        <v>947</v>
      </c>
      <c r="B950" t="s">
        <v>12341</v>
      </c>
      <c r="C950" t="s">
        <v>12342</v>
      </c>
      <c r="D950" t="s">
        <v>12343</v>
      </c>
      <c r="E950" t="s">
        <v>823</v>
      </c>
      <c r="F950" s="5">
        <f>_xlfn.TEXTBEFORE(E950, " ") * 1000000</f>
        <v>5200000</v>
      </c>
      <c r="G950">
        <v>448.39440000000002</v>
      </c>
      <c r="H950" t="s">
        <v>779</v>
      </c>
      <c r="I950">
        <v>34</v>
      </c>
      <c r="J950">
        <f>IF(I950="",0,I950)</f>
        <v>34</v>
      </c>
      <c r="K950">
        <v>28</v>
      </c>
      <c r="L950">
        <f>I950-K950</f>
        <v>6</v>
      </c>
      <c r="M950" t="str">
        <f>IF(I950&lt;100,"small",IF(I950&lt;500,"medium","large"))</f>
        <v>small</v>
      </c>
      <c r="N950">
        <f>IF(M950="small",1,0)</f>
        <v>1</v>
      </c>
      <c r="O950">
        <f>IF(N950="medium",1,0)</f>
        <v>0</v>
      </c>
      <c r="P950">
        <f>IF(O950="large",1,0)</f>
        <v>0</v>
      </c>
      <c r="Q950">
        <v>2011</v>
      </c>
      <c r="R950">
        <v>2</v>
      </c>
      <c r="S950" t="str">
        <f>IF(R950=1, "First-time", IF(R950&lt;=3, "Rising Star", IF(R950&lt;10, "Established", "Elites")))</f>
        <v>Rising Star</v>
      </c>
      <c r="T950">
        <f>IF(S950 = "First-time",1,0)</f>
        <v>0</v>
      </c>
      <c r="U950">
        <f>IF(S950 = "Rising Star",1,0)</f>
        <v>1</v>
      </c>
      <c r="V950">
        <f>IF(S950 = "Established",1,0)</f>
        <v>0</v>
      </c>
      <c r="W950">
        <f>IF(S950 = "Elites",1,0)</f>
        <v>0</v>
      </c>
      <c r="X950" t="s">
        <v>271</v>
      </c>
      <c r="Y950" t="str">
        <f>IF(X950="","-",TRIM(LEFT(X950,FIND(",",X950&amp;",")-1)))</f>
        <v>Chicago</v>
      </c>
      <c r="Z950" t="s">
        <v>271</v>
      </c>
      <c r="AA950" t="s">
        <v>15</v>
      </c>
    </row>
    <row r="951" spans="1:27" ht="14.4" x14ac:dyDescent="0.3">
      <c r="A951">
        <v>948</v>
      </c>
      <c r="B951" t="s">
        <v>5624</v>
      </c>
      <c r="C951" t="s">
        <v>5625</v>
      </c>
      <c r="D951" t="s">
        <v>5626</v>
      </c>
      <c r="E951" t="s">
        <v>5627</v>
      </c>
      <c r="F951" s="5">
        <f>_xlfn.TEXTBEFORE(E951, " ") * 1000000</f>
        <v>84100000</v>
      </c>
      <c r="G951">
        <v>448.22449999999998</v>
      </c>
      <c r="H951" t="s">
        <v>779</v>
      </c>
      <c r="I951">
        <v>206</v>
      </c>
      <c r="J951">
        <f>IF(I951="",0,I951)</f>
        <v>206</v>
      </c>
      <c r="K951">
        <v>90</v>
      </c>
      <c r="L951">
        <f>I951-K951</f>
        <v>116</v>
      </c>
      <c r="M951" t="str">
        <f>IF(I951&lt;100,"small",IF(I951&lt;500,"medium","large"))</f>
        <v>medium</v>
      </c>
      <c r="N951">
        <f>IF(M951="small",1,0)</f>
        <v>0</v>
      </c>
      <c r="O951">
        <f>IF(N951="medium",1,0)</f>
        <v>0</v>
      </c>
      <c r="P951">
        <f>IF(O951="large",1,0)</f>
        <v>0</v>
      </c>
      <c r="Q951">
        <v>2004</v>
      </c>
      <c r="R951">
        <v>1</v>
      </c>
      <c r="S951" t="str">
        <f>IF(R951=1, "First-time", IF(R951&lt;=3, "Rising Star", IF(R951&lt;10, "Established", "Elites")))</f>
        <v>First-time</v>
      </c>
      <c r="T951">
        <f>IF(S951 = "First-time",1,0)</f>
        <v>1</v>
      </c>
      <c r="U951">
        <f>IF(S951 = "Rising Star",1,0)</f>
        <v>0</v>
      </c>
      <c r="V951">
        <f>IF(S951 = "Established",1,0)</f>
        <v>0</v>
      </c>
      <c r="W951">
        <f>IF(S951 = "Elites",1,0)</f>
        <v>0</v>
      </c>
      <c r="X951" t="s">
        <v>185</v>
      </c>
      <c r="Y951" t="str">
        <f>IF(X951="","-",TRIM(LEFT(X951,FIND(",",X951&amp;",")-1)))</f>
        <v>Boston</v>
      </c>
      <c r="Z951" t="s">
        <v>185</v>
      </c>
      <c r="AA951" t="s">
        <v>20</v>
      </c>
    </row>
    <row r="952" spans="1:27" ht="14.4" x14ac:dyDescent="0.3">
      <c r="A952">
        <v>949</v>
      </c>
      <c r="B952" t="s">
        <v>15777</v>
      </c>
      <c r="C952" t="s">
        <v>15778</v>
      </c>
      <c r="D952" t="s">
        <v>15779</v>
      </c>
      <c r="E952" t="s">
        <v>1246</v>
      </c>
      <c r="F952" s="5">
        <f>_xlfn.TEXTBEFORE(E952, " ") * 1000000</f>
        <v>2900000</v>
      </c>
      <c r="G952">
        <v>448.11799999999999</v>
      </c>
      <c r="H952" t="s">
        <v>174</v>
      </c>
      <c r="I952">
        <v>1</v>
      </c>
      <c r="J952">
        <f>IF(I952="",0,I952)</f>
        <v>1</v>
      </c>
      <c r="K952">
        <v>1</v>
      </c>
      <c r="L952">
        <f>I952-K952</f>
        <v>0</v>
      </c>
      <c r="M952" t="str">
        <f>IF(I952&lt;100,"small",IF(I952&lt;500,"medium","large"))</f>
        <v>small</v>
      </c>
      <c r="N952">
        <f>IF(M952="small",1,0)</f>
        <v>1</v>
      </c>
      <c r="O952">
        <f>IF(N952="medium",1,0)</f>
        <v>0</v>
      </c>
      <c r="P952">
        <f>IF(O952="large",1,0)</f>
        <v>0</v>
      </c>
      <c r="Q952">
        <v>2014</v>
      </c>
      <c r="R952">
        <v>2</v>
      </c>
      <c r="S952" t="str">
        <f>IF(R952=1, "First-time", IF(R952&lt;=3, "Rising Star", IF(R952&lt;10, "Established", "Elites")))</f>
        <v>Rising Star</v>
      </c>
      <c r="T952">
        <f>IF(S952 = "First-time",1,0)</f>
        <v>0</v>
      </c>
      <c r="U952">
        <f>IF(S952 = "Rising Star",1,0)</f>
        <v>1</v>
      </c>
      <c r="V952">
        <f>IF(S952 = "Established",1,0)</f>
        <v>0</v>
      </c>
      <c r="W952">
        <f>IF(S952 = "Elites",1,0)</f>
        <v>0</v>
      </c>
      <c r="X952" t="s">
        <v>427</v>
      </c>
      <c r="Y952" t="str">
        <f>IF(X952="","-",TRIM(LEFT(X952,FIND(",",X952&amp;",")-1)))</f>
        <v>Washington</v>
      </c>
      <c r="Z952" t="s">
        <v>1407</v>
      </c>
      <c r="AA952" t="s">
        <v>47</v>
      </c>
    </row>
    <row r="953" spans="1:27" ht="14.4" x14ac:dyDescent="0.3">
      <c r="A953">
        <v>950</v>
      </c>
      <c r="B953" t="s">
        <v>5337</v>
      </c>
      <c r="C953" t="s">
        <v>5338</v>
      </c>
      <c r="D953" t="s">
        <v>5339</v>
      </c>
      <c r="E953" t="s">
        <v>1875</v>
      </c>
      <c r="F953" s="5">
        <f>_xlfn.TEXTBEFORE(E953, " ") * 1000000</f>
        <v>5100000</v>
      </c>
      <c r="G953">
        <v>447.84589999999997</v>
      </c>
      <c r="H953" t="s">
        <v>472</v>
      </c>
      <c r="I953">
        <v>52</v>
      </c>
      <c r="J953">
        <f>IF(I953="",0,I953)</f>
        <v>52</v>
      </c>
      <c r="K953">
        <v>15</v>
      </c>
      <c r="L953">
        <f>I953-K953</f>
        <v>37</v>
      </c>
      <c r="M953" t="str">
        <f>IF(I953&lt;100,"small",IF(I953&lt;500,"medium","large"))</f>
        <v>small</v>
      </c>
      <c r="N953">
        <f>IF(M953="small",1,0)</f>
        <v>1</v>
      </c>
      <c r="O953">
        <f>IF(N953="medium",1,0)</f>
        <v>0</v>
      </c>
      <c r="P953">
        <f>IF(O953="large",1,0)</f>
        <v>0</v>
      </c>
      <c r="Q953">
        <v>2004</v>
      </c>
      <c r="R953">
        <v>2</v>
      </c>
      <c r="S953" t="str">
        <f>IF(R953=1, "First-time", IF(R953&lt;=3, "Rising Star", IF(R953&lt;10, "Established", "Elites")))</f>
        <v>Rising Star</v>
      </c>
      <c r="T953">
        <f>IF(S953 = "First-time",1,0)</f>
        <v>0</v>
      </c>
      <c r="U953">
        <f>IF(S953 = "Rising Star",1,0)</f>
        <v>1</v>
      </c>
      <c r="V953">
        <f>IF(S953 = "Established",1,0)</f>
        <v>0</v>
      </c>
      <c r="W953">
        <f>IF(S953 = "Elites",1,0)</f>
        <v>0</v>
      </c>
      <c r="X953" t="s">
        <v>154</v>
      </c>
      <c r="Y953" t="str">
        <f>IF(X953="","-",TRIM(LEFT(X953,FIND(",",X953&amp;",")-1)))</f>
        <v>Virginia Beach</v>
      </c>
      <c r="Z953" t="s">
        <v>154</v>
      </c>
      <c r="AA953" t="s">
        <v>47</v>
      </c>
    </row>
    <row r="954" spans="1:27" ht="14.4" x14ac:dyDescent="0.3">
      <c r="A954">
        <v>951</v>
      </c>
      <c r="B954" t="s">
        <v>17016</v>
      </c>
      <c r="C954" t="s">
        <v>17017</v>
      </c>
      <c r="D954" t="s">
        <v>17018</v>
      </c>
      <c r="E954" t="s">
        <v>721</v>
      </c>
      <c r="F954" s="5">
        <f>_xlfn.TEXTBEFORE(E954, " ") * 1000000</f>
        <v>8000000</v>
      </c>
      <c r="G954">
        <v>445.9853</v>
      </c>
      <c r="H954" t="s">
        <v>803</v>
      </c>
      <c r="I954">
        <v>32</v>
      </c>
      <c r="J954">
        <f>IF(I954="",0,I954)</f>
        <v>32</v>
      </c>
      <c r="K954">
        <v>7</v>
      </c>
      <c r="L954">
        <f>I954-K954</f>
        <v>25</v>
      </c>
      <c r="M954" t="str">
        <f>IF(I954&lt;100,"small",IF(I954&lt;500,"medium","large"))</f>
        <v>small</v>
      </c>
      <c r="N954">
        <f>IF(M954="small",1,0)</f>
        <v>1</v>
      </c>
      <c r="O954">
        <f>IF(N954="medium",1,0)</f>
        <v>0</v>
      </c>
      <c r="P954">
        <f>IF(O954="large",1,0)</f>
        <v>0</v>
      </c>
      <c r="Q954">
        <v>2014</v>
      </c>
      <c r="R954">
        <v>1</v>
      </c>
      <c r="S954" t="str">
        <f>IF(R954=1, "First-time", IF(R954&lt;=3, "Rising Star", IF(R954&lt;10, "Established", "Elites")))</f>
        <v>First-time</v>
      </c>
      <c r="T954">
        <f>IF(S954 = "First-time",1,0)</f>
        <v>1</v>
      </c>
      <c r="U954">
        <f>IF(S954 = "Rising Star",1,0)</f>
        <v>0</v>
      </c>
      <c r="V954">
        <f>IF(S954 = "Established",1,0)</f>
        <v>0</v>
      </c>
      <c r="W954">
        <f>IF(S954 = "Elites",1,0)</f>
        <v>0</v>
      </c>
      <c r="X954" t="s">
        <v>325</v>
      </c>
      <c r="Y954" t="str">
        <f>IF(X954="","-",TRIM(LEFT(X954,FIND(",",X954&amp;",")-1)))</f>
        <v>Los Angeles</v>
      </c>
      <c r="Z954" t="s">
        <v>8082</v>
      </c>
      <c r="AA954" t="s">
        <v>5</v>
      </c>
    </row>
    <row r="955" spans="1:27" ht="14.4" x14ac:dyDescent="0.3">
      <c r="A955">
        <v>952</v>
      </c>
      <c r="B955" t="s">
        <v>14066</v>
      </c>
      <c r="C955" t="s">
        <v>14067</v>
      </c>
      <c r="D955" t="s">
        <v>14068</v>
      </c>
      <c r="E955" t="s">
        <v>231</v>
      </c>
      <c r="F955" s="5">
        <f>_xlfn.TEXTBEFORE(E955, " ") * 1000000</f>
        <v>15800000</v>
      </c>
      <c r="G955">
        <v>445.5394</v>
      </c>
      <c r="H955" t="s">
        <v>174</v>
      </c>
      <c r="I955">
        <v>51</v>
      </c>
      <c r="J955">
        <f>IF(I955="",0,I955)</f>
        <v>51</v>
      </c>
      <c r="K955">
        <v>28</v>
      </c>
      <c r="L955">
        <f>I955-K955</f>
        <v>23</v>
      </c>
      <c r="M955" t="str">
        <f>IF(I955&lt;100,"small",IF(I955&lt;500,"medium","large"))</f>
        <v>small</v>
      </c>
      <c r="N955">
        <f>IF(M955="small",1,0)</f>
        <v>1</v>
      </c>
      <c r="O955">
        <f>IF(N955="medium",1,0)</f>
        <v>0</v>
      </c>
      <c r="P955">
        <f>IF(O955="large",1,0)</f>
        <v>0</v>
      </c>
      <c r="Q955">
        <v>2012</v>
      </c>
      <c r="R955">
        <v>2</v>
      </c>
      <c r="S955" t="str">
        <f>IF(R955=1, "First-time", IF(R955&lt;=3, "Rising Star", IF(R955&lt;10, "Established", "Elites")))</f>
        <v>Rising Star</v>
      </c>
      <c r="T955">
        <f>IF(S955 = "First-time",1,0)</f>
        <v>0</v>
      </c>
      <c r="U955">
        <f>IF(S955 = "Rising Star",1,0)</f>
        <v>1</v>
      </c>
      <c r="V955">
        <f>IF(S955 = "Established",1,0)</f>
        <v>0</v>
      </c>
      <c r="W955">
        <f>IF(S955 = "Elites",1,0)</f>
        <v>0</v>
      </c>
      <c r="X955" t="s">
        <v>1396</v>
      </c>
      <c r="Y955" t="str">
        <f>IF(X955="","-",TRIM(LEFT(X955,FIND(",",X955&amp;",")-1)))</f>
        <v>San Francisco</v>
      </c>
      <c r="Z955" t="s">
        <v>1396</v>
      </c>
      <c r="AA955" t="s">
        <v>5</v>
      </c>
    </row>
    <row r="956" spans="1:27" ht="14.4" x14ac:dyDescent="0.3">
      <c r="A956">
        <v>953</v>
      </c>
      <c r="B956" t="s">
        <v>15723</v>
      </c>
      <c r="C956" t="s">
        <v>15724</v>
      </c>
      <c r="D956" t="s">
        <v>15725</v>
      </c>
      <c r="E956" t="s">
        <v>1267</v>
      </c>
      <c r="F956" s="5">
        <f>_xlfn.TEXTBEFORE(E956, " ") * 1000000</f>
        <v>2400000</v>
      </c>
      <c r="G956">
        <v>445.29059999999998</v>
      </c>
      <c r="H956" t="s">
        <v>803</v>
      </c>
      <c r="I956">
        <v>24</v>
      </c>
      <c r="J956">
        <f>IF(I956="",0,I956)</f>
        <v>24</v>
      </c>
      <c r="K956">
        <v>2</v>
      </c>
      <c r="L956">
        <f>I956-K956</f>
        <v>22</v>
      </c>
      <c r="M956" t="str">
        <f>IF(I956&lt;100,"small",IF(I956&lt;500,"medium","large"))</f>
        <v>small</v>
      </c>
      <c r="N956">
        <f>IF(M956="small",1,0)</f>
        <v>1</v>
      </c>
      <c r="O956">
        <f>IF(N956="medium",1,0)</f>
        <v>0</v>
      </c>
      <c r="P956">
        <f>IF(O956="large",1,0)</f>
        <v>0</v>
      </c>
      <c r="Q956">
        <v>2014</v>
      </c>
      <c r="R956">
        <v>2</v>
      </c>
      <c r="S956" t="str">
        <f>IF(R956=1, "First-time", IF(R956&lt;=3, "Rising Star", IF(R956&lt;10, "Established", "Elites")))</f>
        <v>Rising Star</v>
      </c>
      <c r="T956">
        <f>IF(S956 = "First-time",1,0)</f>
        <v>0</v>
      </c>
      <c r="U956">
        <f>IF(S956 = "Rising Star",1,0)</f>
        <v>1</v>
      </c>
      <c r="V956">
        <f>IF(S956 = "Established",1,0)</f>
        <v>0</v>
      </c>
      <c r="W956">
        <f>IF(S956 = "Elites",1,0)</f>
        <v>0</v>
      </c>
      <c r="X956" t="s">
        <v>260</v>
      </c>
      <c r="Y956" t="str">
        <f>IF(X956="","-",TRIM(LEFT(X956,FIND(",",X956&amp;",")-1)))</f>
        <v>Seattle</v>
      </c>
      <c r="Z956" t="s">
        <v>260</v>
      </c>
      <c r="AA956" t="s">
        <v>49</v>
      </c>
    </row>
    <row r="957" spans="1:27" ht="14.4" x14ac:dyDescent="0.3">
      <c r="A957">
        <v>954</v>
      </c>
      <c r="B957" t="s">
        <v>13673</v>
      </c>
      <c r="C957" t="s">
        <v>13674</v>
      </c>
      <c r="D957" t="s">
        <v>13675</v>
      </c>
      <c r="E957" t="s">
        <v>823</v>
      </c>
      <c r="F957" s="5">
        <f>_xlfn.TEXTBEFORE(E957, " ") * 1000000</f>
        <v>5200000</v>
      </c>
      <c r="G957">
        <v>444.32330000000002</v>
      </c>
      <c r="H957" t="s">
        <v>105</v>
      </c>
      <c r="I957">
        <v>10</v>
      </c>
      <c r="J957">
        <f>IF(I957="",0,I957)</f>
        <v>10</v>
      </c>
      <c r="K957">
        <v>2</v>
      </c>
      <c r="L957">
        <f>I957-K957</f>
        <v>8</v>
      </c>
      <c r="M957" t="str">
        <f>IF(I957&lt;100,"small",IF(I957&lt;500,"medium","large"))</f>
        <v>small</v>
      </c>
      <c r="N957">
        <f>IF(M957="small",1,0)</f>
        <v>1</v>
      </c>
      <c r="O957">
        <f>IF(N957="medium",1,0)</f>
        <v>0</v>
      </c>
      <c r="P957">
        <f>IF(O957="large",1,0)</f>
        <v>0</v>
      </c>
      <c r="Q957">
        <v>2012</v>
      </c>
      <c r="R957">
        <v>2</v>
      </c>
      <c r="S957" t="str">
        <f>IF(R957=1, "First-time", IF(R957&lt;=3, "Rising Star", IF(R957&lt;10, "Established", "Elites")))</f>
        <v>Rising Star</v>
      </c>
      <c r="T957">
        <f>IF(S957 = "First-time",1,0)</f>
        <v>0</v>
      </c>
      <c r="U957">
        <f>IF(S957 = "Rising Star",1,0)</f>
        <v>1</v>
      </c>
      <c r="V957">
        <f>IF(S957 = "Established",1,0)</f>
        <v>0</v>
      </c>
      <c r="W957">
        <f>IF(S957 = "Elites",1,0)</f>
        <v>0</v>
      </c>
      <c r="X957" t="s">
        <v>99</v>
      </c>
      <c r="Y957" t="str">
        <f>IF(X957="","-",TRIM(LEFT(X957,FIND(",",X957&amp;",")-1)))</f>
        <v>-</v>
      </c>
      <c r="Z957" t="s">
        <v>11146</v>
      </c>
      <c r="AA957" t="s">
        <v>16</v>
      </c>
    </row>
    <row r="958" spans="1:27" ht="14.4" x14ac:dyDescent="0.3">
      <c r="A958">
        <v>955</v>
      </c>
      <c r="B958" t="s">
        <v>13695</v>
      </c>
      <c r="C958" t="s">
        <v>13696</v>
      </c>
      <c r="D958" t="s">
        <v>13697</v>
      </c>
      <c r="E958" t="s">
        <v>1634</v>
      </c>
      <c r="F958" s="5">
        <f>_xlfn.TEXTBEFORE(E958, " ") * 1000000</f>
        <v>36100000</v>
      </c>
      <c r="G958">
        <v>443.68599999999998</v>
      </c>
      <c r="H958" t="s">
        <v>160</v>
      </c>
      <c r="I958">
        <v>180</v>
      </c>
      <c r="J958">
        <f>IF(I958="",0,I958)</f>
        <v>180</v>
      </c>
      <c r="K958">
        <v>70</v>
      </c>
      <c r="L958">
        <f>I958-K958</f>
        <v>110</v>
      </c>
      <c r="M958" t="str">
        <f>IF(I958&lt;100,"small",IF(I958&lt;500,"medium","large"))</f>
        <v>medium</v>
      </c>
      <c r="N958">
        <f>IF(M958="small",1,0)</f>
        <v>0</v>
      </c>
      <c r="O958">
        <f>IF(N958="medium",1,0)</f>
        <v>0</v>
      </c>
      <c r="P958">
        <f>IF(O958="large",1,0)</f>
        <v>0</v>
      </c>
      <c r="Q958">
        <v>2012</v>
      </c>
      <c r="R958">
        <v>3</v>
      </c>
      <c r="S958" t="str">
        <f>IF(R958=1, "First-time", IF(R958&lt;=3, "Rising Star", IF(R958&lt;10, "Established", "Elites")))</f>
        <v>Rising Star</v>
      </c>
      <c r="T958">
        <f>IF(S958 = "First-time",1,0)</f>
        <v>0</v>
      </c>
      <c r="U958">
        <f>IF(S958 = "Rising Star",1,0)</f>
        <v>1</v>
      </c>
      <c r="V958">
        <f>IF(S958 = "Established",1,0)</f>
        <v>0</v>
      </c>
      <c r="W958">
        <f>IF(S958 = "Elites",1,0)</f>
        <v>0</v>
      </c>
      <c r="X958" t="s">
        <v>271</v>
      </c>
      <c r="Y958" t="str">
        <f>IF(X958="","-",TRIM(LEFT(X958,FIND(",",X958&amp;",")-1)))</f>
        <v>Chicago</v>
      </c>
      <c r="Z958" t="s">
        <v>271</v>
      </c>
      <c r="AA958" t="s">
        <v>15</v>
      </c>
    </row>
    <row r="959" spans="1:27" ht="14.4" x14ac:dyDescent="0.3">
      <c r="A959">
        <v>956</v>
      </c>
      <c r="B959" t="s">
        <v>12595</v>
      </c>
      <c r="C959" t="s">
        <v>12596</v>
      </c>
      <c r="D959" t="s">
        <v>12597</v>
      </c>
      <c r="E959" t="s">
        <v>1276</v>
      </c>
      <c r="F959" s="5">
        <f>_xlfn.TEXTBEFORE(E959, " ") * 1000000</f>
        <v>5000000</v>
      </c>
      <c r="G959">
        <v>443.58659999999998</v>
      </c>
      <c r="H959" t="s">
        <v>445</v>
      </c>
      <c r="I959">
        <v>36</v>
      </c>
      <c r="J959">
        <f>IF(I959="",0,I959)</f>
        <v>36</v>
      </c>
      <c r="K959">
        <v>9</v>
      </c>
      <c r="L959">
        <f>I959-K959</f>
        <v>27</v>
      </c>
      <c r="M959" t="str">
        <f>IF(I959&lt;100,"small",IF(I959&lt;500,"medium","large"))</f>
        <v>small</v>
      </c>
      <c r="N959">
        <f>IF(M959="small",1,0)</f>
        <v>1</v>
      </c>
      <c r="O959">
        <f>IF(N959="medium",1,0)</f>
        <v>0</v>
      </c>
      <c r="P959">
        <f>IF(O959="large",1,0)</f>
        <v>0</v>
      </c>
      <c r="Q959">
        <v>2011</v>
      </c>
      <c r="R959">
        <v>2</v>
      </c>
      <c r="S959" t="str">
        <f>IF(R959=1, "First-time", IF(R959&lt;=3, "Rising Star", IF(R959&lt;10, "Established", "Elites")))</f>
        <v>Rising Star</v>
      </c>
      <c r="T959">
        <f>IF(S959 = "First-time",1,0)</f>
        <v>0</v>
      </c>
      <c r="U959">
        <f>IF(S959 = "Rising Star",1,0)</f>
        <v>1</v>
      </c>
      <c r="V959">
        <f>IF(S959 = "Established",1,0)</f>
        <v>0</v>
      </c>
      <c r="W959">
        <f>IF(S959 = "Elites",1,0)</f>
        <v>0</v>
      </c>
      <c r="X959" t="s">
        <v>611</v>
      </c>
      <c r="Y959" t="str">
        <f>IF(X959="","-",TRIM(LEFT(X959,FIND(",",X959&amp;",")-1)))</f>
        <v>Denver</v>
      </c>
      <c r="Z959" t="s">
        <v>2771</v>
      </c>
      <c r="AA959" t="s">
        <v>6</v>
      </c>
    </row>
    <row r="960" spans="1:27" ht="14.4" x14ac:dyDescent="0.3">
      <c r="A960">
        <v>957</v>
      </c>
      <c r="B960" t="s">
        <v>16729</v>
      </c>
      <c r="C960" t="s">
        <v>16730</v>
      </c>
      <c r="D960" t="s">
        <v>16731</v>
      </c>
      <c r="E960" t="s">
        <v>1391</v>
      </c>
      <c r="F960" s="5">
        <f>_xlfn.TEXTBEFORE(E960, " ") * 1000000</f>
        <v>3800000</v>
      </c>
      <c r="G960">
        <v>443.18599999999998</v>
      </c>
      <c r="H960" t="s">
        <v>160</v>
      </c>
      <c r="I960">
        <v>6</v>
      </c>
      <c r="J960">
        <f>IF(I960="",0,I960)</f>
        <v>6</v>
      </c>
      <c r="K960">
        <v>5</v>
      </c>
      <c r="L960">
        <f>I960-K960</f>
        <v>1</v>
      </c>
      <c r="M960" t="str">
        <f>IF(I960&lt;100,"small",IF(I960&lt;500,"medium","large"))</f>
        <v>small</v>
      </c>
      <c r="N960">
        <f>IF(M960="small",1,0)</f>
        <v>1</v>
      </c>
      <c r="O960">
        <f>IF(N960="medium",1,0)</f>
        <v>0</v>
      </c>
      <c r="P960">
        <f>IF(O960="large",1,0)</f>
        <v>0</v>
      </c>
      <c r="Q960">
        <v>2014</v>
      </c>
      <c r="R960">
        <v>2</v>
      </c>
      <c r="S960" t="str">
        <f>IF(R960=1, "First-time", IF(R960&lt;=3, "Rising Star", IF(R960&lt;10, "Established", "Elites")))</f>
        <v>Rising Star</v>
      </c>
      <c r="T960">
        <f>IF(S960 = "First-time",1,0)</f>
        <v>0</v>
      </c>
      <c r="U960">
        <f>IF(S960 = "Rising Star",1,0)</f>
        <v>1</v>
      </c>
      <c r="V960">
        <f>IF(S960 = "Established",1,0)</f>
        <v>0</v>
      </c>
      <c r="W960">
        <f>IF(S960 = "Elites",1,0)</f>
        <v>0</v>
      </c>
      <c r="X960" t="s">
        <v>1454</v>
      </c>
      <c r="Y960" t="str">
        <f>IF(X960="","-",TRIM(LEFT(X960,FIND(",",X960&amp;",")-1)))</f>
        <v>St. Louis</v>
      </c>
      <c r="Z960" t="s">
        <v>689</v>
      </c>
      <c r="AA960" t="s">
        <v>10</v>
      </c>
    </row>
    <row r="961" spans="1:27" ht="14.4" x14ac:dyDescent="0.3">
      <c r="A961">
        <v>958</v>
      </c>
      <c r="B961" t="s">
        <v>13315</v>
      </c>
      <c r="C961" t="s">
        <v>13316</v>
      </c>
      <c r="D961" t="s">
        <v>13317</v>
      </c>
      <c r="E961" t="s">
        <v>533</v>
      </c>
      <c r="F961" s="5">
        <f>_xlfn.TEXTBEFORE(E961, " ") * 1000000</f>
        <v>5400000</v>
      </c>
      <c r="G961">
        <v>442.74560000000002</v>
      </c>
      <c r="H961" t="s">
        <v>803</v>
      </c>
      <c r="I961">
        <v>27</v>
      </c>
      <c r="J961">
        <f>IF(I961="",0,I961)</f>
        <v>27</v>
      </c>
      <c r="K961">
        <v>10</v>
      </c>
      <c r="L961">
        <f>I961-K961</f>
        <v>17</v>
      </c>
      <c r="M961" t="str">
        <f>IF(I961&lt;100,"small",IF(I961&lt;500,"medium","large"))</f>
        <v>small</v>
      </c>
      <c r="N961">
        <f>IF(M961="small",1,0)</f>
        <v>1</v>
      </c>
      <c r="O961">
        <f>IF(N961="medium",1,0)</f>
        <v>0</v>
      </c>
      <c r="P961">
        <f>IF(O961="large",1,0)</f>
        <v>0</v>
      </c>
      <c r="Q961">
        <v>2012</v>
      </c>
      <c r="R961">
        <v>2</v>
      </c>
      <c r="S961" t="str">
        <f>IF(R961=1, "First-time", IF(R961&lt;=3, "Rising Star", IF(R961&lt;10, "Established", "Elites")))</f>
        <v>Rising Star</v>
      </c>
      <c r="T961">
        <f>IF(S961 = "First-time",1,0)</f>
        <v>0</v>
      </c>
      <c r="U961">
        <f>IF(S961 = "Rising Star",1,0)</f>
        <v>1</v>
      </c>
      <c r="V961">
        <f>IF(S961 = "Established",1,0)</f>
        <v>0</v>
      </c>
      <c r="W961">
        <f>IF(S961 = "Elites",1,0)</f>
        <v>0</v>
      </c>
      <c r="X961" t="s">
        <v>86</v>
      </c>
      <c r="Y961" t="str">
        <f>IF(X961="","-",TRIM(LEFT(X961,FIND(",",X961&amp;",")-1)))</f>
        <v>New York City</v>
      </c>
      <c r="Z961" t="s">
        <v>543</v>
      </c>
      <c r="AA961" t="s">
        <v>35</v>
      </c>
    </row>
    <row r="962" spans="1:27" ht="14.4" x14ac:dyDescent="0.3">
      <c r="A962">
        <v>959</v>
      </c>
      <c r="B962" t="s">
        <v>17294</v>
      </c>
      <c r="C962" t="s">
        <v>17295</v>
      </c>
      <c r="D962" t="s">
        <v>17296</v>
      </c>
      <c r="E962" t="s">
        <v>330</v>
      </c>
      <c r="F962" s="5">
        <f>_xlfn.TEXTBEFORE(E962, " ") * 1000000</f>
        <v>4099999.9999999995</v>
      </c>
      <c r="G962">
        <v>442.4667</v>
      </c>
      <c r="H962" t="s">
        <v>779</v>
      </c>
      <c r="I962">
        <v>12</v>
      </c>
      <c r="J962">
        <f>IF(I962="",0,I962)</f>
        <v>12</v>
      </c>
      <c r="K962">
        <v>4</v>
      </c>
      <c r="L962">
        <f>I962-K962</f>
        <v>8</v>
      </c>
      <c r="M962" t="str">
        <f>IF(I962&lt;100,"small",IF(I962&lt;500,"medium","large"))</f>
        <v>small</v>
      </c>
      <c r="N962">
        <f>IF(M962="small",1,0)</f>
        <v>1</v>
      </c>
      <c r="O962">
        <f>IF(N962="medium",1,0)</f>
        <v>0</v>
      </c>
      <c r="P962">
        <f>IF(O962="large",1,0)</f>
        <v>0</v>
      </c>
      <c r="Q962">
        <v>2015</v>
      </c>
      <c r="R962">
        <v>1</v>
      </c>
      <c r="S962" t="str">
        <f>IF(R962=1, "First-time", IF(R962&lt;=3, "Rising Star", IF(R962&lt;10, "Established", "Elites")))</f>
        <v>First-time</v>
      </c>
      <c r="T962">
        <f>IF(S962 = "First-time",1,0)</f>
        <v>1</v>
      </c>
      <c r="U962">
        <f>IF(S962 = "Rising Star",1,0)</f>
        <v>0</v>
      </c>
      <c r="V962">
        <f>IF(S962 = "Established",1,0)</f>
        <v>0</v>
      </c>
      <c r="W962">
        <f>IF(S962 = "Elites",1,0)</f>
        <v>0</v>
      </c>
      <c r="X962" t="s">
        <v>838</v>
      </c>
      <c r="Y962" t="str">
        <f>IF(X962="","-",TRIM(LEFT(X962,FIND(",",X962&amp;",")-1)))</f>
        <v>Austin</v>
      </c>
      <c r="Z962" t="s">
        <v>838</v>
      </c>
      <c r="AA962" t="s">
        <v>45</v>
      </c>
    </row>
    <row r="963" spans="1:27" ht="14.4" x14ac:dyDescent="0.3">
      <c r="A963">
        <v>960</v>
      </c>
      <c r="B963" t="s">
        <v>15294</v>
      </c>
      <c r="C963" t="s">
        <v>15295</v>
      </c>
      <c r="D963" t="s">
        <v>15296</v>
      </c>
      <c r="E963" t="s">
        <v>1391</v>
      </c>
      <c r="F963" s="5">
        <f>_xlfn.TEXTBEFORE(E963, " ") * 1000000</f>
        <v>3800000</v>
      </c>
      <c r="G963">
        <v>442.0521</v>
      </c>
      <c r="H963" t="s">
        <v>727</v>
      </c>
      <c r="I963">
        <v>195</v>
      </c>
      <c r="J963">
        <f>IF(I963="",0,I963)</f>
        <v>195</v>
      </c>
      <c r="K963">
        <v>31</v>
      </c>
      <c r="L963">
        <f>I963-K963</f>
        <v>164</v>
      </c>
      <c r="M963" t="str">
        <f>IF(I963&lt;100,"small",IF(I963&lt;500,"medium","large"))</f>
        <v>medium</v>
      </c>
      <c r="N963">
        <f>IF(M963="small",1,0)</f>
        <v>0</v>
      </c>
      <c r="O963">
        <f>IF(N963="medium",1,0)</f>
        <v>0</v>
      </c>
      <c r="P963">
        <f>IF(O963="large",1,0)</f>
        <v>0</v>
      </c>
      <c r="Q963">
        <v>2013</v>
      </c>
      <c r="R963">
        <v>2</v>
      </c>
      <c r="S963" t="str">
        <f>IF(R963=1, "First-time", IF(R963&lt;=3, "Rising Star", IF(R963&lt;10, "Established", "Elites")))</f>
        <v>Rising Star</v>
      </c>
      <c r="T963">
        <f>IF(S963 = "First-time",1,0)</f>
        <v>0</v>
      </c>
      <c r="U963">
        <f>IF(S963 = "Rising Star",1,0)</f>
        <v>1</v>
      </c>
      <c r="V963">
        <f>IF(S963 = "Established",1,0)</f>
        <v>0</v>
      </c>
      <c r="W963">
        <f>IF(S963 = "Elites",1,0)</f>
        <v>0</v>
      </c>
      <c r="X963" t="s">
        <v>1206</v>
      </c>
      <c r="Y963" t="str">
        <f>IF(X963="","-",TRIM(LEFT(X963,FIND(",",X963&amp;",")-1)))</f>
        <v>Tampa</v>
      </c>
      <c r="Z963" t="s">
        <v>1206</v>
      </c>
      <c r="AA963" t="s">
        <v>10</v>
      </c>
    </row>
    <row r="964" spans="1:27" ht="14.4" x14ac:dyDescent="0.3">
      <c r="A964">
        <v>961</v>
      </c>
      <c r="B964" t="s">
        <v>9833</v>
      </c>
      <c r="C964" t="s">
        <v>9834</v>
      </c>
      <c r="D964" t="s">
        <v>9835</v>
      </c>
      <c r="E964" t="s">
        <v>742</v>
      </c>
      <c r="F964" s="5">
        <f>_xlfn.TEXTBEFORE(E964, " ") * 1000000</f>
        <v>23000000</v>
      </c>
      <c r="G964">
        <v>441.4271</v>
      </c>
      <c r="H964" t="s">
        <v>129</v>
      </c>
      <c r="I964">
        <v>41</v>
      </c>
      <c r="J964">
        <f>IF(I964="",0,I964)</f>
        <v>41</v>
      </c>
      <c r="K964">
        <v>21</v>
      </c>
      <c r="L964">
        <f>I964-K964</f>
        <v>20</v>
      </c>
      <c r="M964" t="str">
        <f>IF(I964&lt;100,"small",IF(I964&lt;500,"medium","large"))</f>
        <v>small</v>
      </c>
      <c r="N964">
        <f>IF(M964="small",1,0)</f>
        <v>1</v>
      </c>
      <c r="O964">
        <f>IF(N964="medium",1,0)</f>
        <v>0</v>
      </c>
      <c r="P964">
        <f>IF(O964="large",1,0)</f>
        <v>0</v>
      </c>
      <c r="Q964">
        <v>2009</v>
      </c>
      <c r="R964">
        <v>7</v>
      </c>
      <c r="S964" t="str">
        <f>IF(R964=1, "First-time", IF(R964&lt;=3, "Rising Star", IF(R964&lt;10, "Established", "Elites")))</f>
        <v>Established</v>
      </c>
      <c r="T964">
        <f>IF(S964 = "First-time",1,0)</f>
        <v>0</v>
      </c>
      <c r="U964">
        <f>IF(S964 = "Rising Star",1,0)</f>
        <v>0</v>
      </c>
      <c r="V964">
        <f>IF(S964 = "Established",1,0)</f>
        <v>1</v>
      </c>
      <c r="W964">
        <f>IF(S964 = "Elites",1,0)</f>
        <v>0</v>
      </c>
      <c r="X964" t="s">
        <v>354</v>
      </c>
      <c r="Y964" t="str">
        <f>IF(X964="","-",TRIM(LEFT(X964,FIND(",",X964&amp;",")-1)))</f>
        <v>Minneapolis</v>
      </c>
      <c r="Z964" t="s">
        <v>9836</v>
      </c>
      <c r="AA964" t="s">
        <v>24</v>
      </c>
    </row>
    <row r="965" spans="1:27" ht="14.4" x14ac:dyDescent="0.3">
      <c r="A965">
        <v>962</v>
      </c>
      <c r="B965" t="s">
        <v>6639</v>
      </c>
      <c r="C965" t="s">
        <v>6640</v>
      </c>
      <c r="D965" t="s">
        <v>6641</v>
      </c>
      <c r="E965" t="s">
        <v>2080</v>
      </c>
      <c r="F965" s="5">
        <f>_xlfn.TEXTBEFORE(E965, " ") * 1000000</f>
        <v>13800000</v>
      </c>
      <c r="G965">
        <v>441.13440000000003</v>
      </c>
      <c r="H965" t="s">
        <v>751</v>
      </c>
      <c r="I965">
        <v>67</v>
      </c>
      <c r="J965">
        <f>IF(I965="",0,I965)</f>
        <v>67</v>
      </c>
      <c r="K965">
        <v>25</v>
      </c>
      <c r="L965">
        <f>I965-K965</f>
        <v>42</v>
      </c>
      <c r="M965" t="str">
        <f>IF(I965&lt;100,"small",IF(I965&lt;500,"medium","large"))</f>
        <v>small</v>
      </c>
      <c r="N965">
        <f>IF(M965="small",1,0)</f>
        <v>1</v>
      </c>
      <c r="O965">
        <f>IF(N965="medium",1,0)</f>
        <v>0</v>
      </c>
      <c r="P965">
        <f>IF(O965="large",1,0)</f>
        <v>0</v>
      </c>
      <c r="Q965">
        <v>2006</v>
      </c>
      <c r="R965">
        <v>4</v>
      </c>
      <c r="S965" t="str">
        <f>IF(R965=1, "First-time", IF(R965&lt;=3, "Rising Star", IF(R965&lt;10, "Established", "Elites")))</f>
        <v>Established</v>
      </c>
      <c r="T965">
        <f>IF(S965 = "First-time",1,0)</f>
        <v>0</v>
      </c>
      <c r="U965">
        <f>IF(S965 = "Rising Star",1,0)</f>
        <v>0</v>
      </c>
      <c r="V965">
        <f>IF(S965 = "Established",1,0)</f>
        <v>1</v>
      </c>
      <c r="W965">
        <f>IF(S965 = "Elites",1,0)</f>
        <v>0</v>
      </c>
      <c r="X965" t="s">
        <v>427</v>
      </c>
      <c r="Y965" t="str">
        <f>IF(X965="","-",TRIM(LEFT(X965,FIND(",",X965&amp;",")-1)))</f>
        <v>Washington</v>
      </c>
      <c r="Z965" t="s">
        <v>2551</v>
      </c>
      <c r="AA965" t="s">
        <v>47</v>
      </c>
    </row>
    <row r="966" spans="1:27" ht="14.4" x14ac:dyDescent="0.3">
      <c r="A966">
        <v>963</v>
      </c>
      <c r="B966" t="s">
        <v>11771</v>
      </c>
      <c r="C966" t="s">
        <v>11772</v>
      </c>
      <c r="D966" t="s">
        <v>11773</v>
      </c>
      <c r="E966" t="s">
        <v>1562</v>
      </c>
      <c r="F966" s="5">
        <f>_xlfn.TEXTBEFORE(E966, " ") * 1000000</f>
        <v>16700000</v>
      </c>
      <c r="G966">
        <v>440.87889999999999</v>
      </c>
      <c r="H966" t="s">
        <v>779</v>
      </c>
      <c r="I966">
        <v>162</v>
      </c>
      <c r="J966">
        <f>IF(I966="",0,I966)</f>
        <v>162</v>
      </c>
      <c r="K966">
        <v>25</v>
      </c>
      <c r="L966">
        <f>I966-K966</f>
        <v>137</v>
      </c>
      <c r="M966" t="str">
        <f>IF(I966&lt;100,"small",IF(I966&lt;500,"medium","large"))</f>
        <v>medium</v>
      </c>
      <c r="N966">
        <f>IF(M966="small",1,0)</f>
        <v>0</v>
      </c>
      <c r="O966">
        <f>IF(N966="medium",1,0)</f>
        <v>0</v>
      </c>
      <c r="P966">
        <f>IF(O966="large",1,0)</f>
        <v>0</v>
      </c>
      <c r="Q966">
        <v>2011</v>
      </c>
      <c r="R966">
        <v>4</v>
      </c>
      <c r="S966" t="str">
        <f>IF(R966=1, "First-time", IF(R966&lt;=3, "Rising Star", IF(R966&lt;10, "Established", "Elites")))</f>
        <v>Established</v>
      </c>
      <c r="T966">
        <f>IF(S966 = "First-time",1,0)</f>
        <v>0</v>
      </c>
      <c r="U966">
        <f>IF(S966 = "Rising Star",1,0)</f>
        <v>0</v>
      </c>
      <c r="V966">
        <f>IF(S966 = "Established",1,0)</f>
        <v>1</v>
      </c>
      <c r="W966">
        <f>IF(S966 = "Elites",1,0)</f>
        <v>0</v>
      </c>
      <c r="X966" t="s">
        <v>232</v>
      </c>
      <c r="Y966" t="str">
        <f>IF(X966="","-",TRIM(LEFT(X966,FIND(",",X966&amp;",")-1)))</f>
        <v>Houston</v>
      </c>
      <c r="Z966" t="s">
        <v>232</v>
      </c>
      <c r="AA966" t="s">
        <v>45</v>
      </c>
    </row>
    <row r="967" spans="1:27" ht="14.4" x14ac:dyDescent="0.3">
      <c r="A967">
        <v>964</v>
      </c>
      <c r="B967" t="s">
        <v>17415</v>
      </c>
      <c r="C967" t="s">
        <v>17416</v>
      </c>
      <c r="D967" t="s">
        <v>17417</v>
      </c>
      <c r="E967" t="s">
        <v>1435</v>
      </c>
      <c r="F967" s="5">
        <f>_xlfn.TEXTBEFORE(E967, " ") * 1000000</f>
        <v>20700000</v>
      </c>
      <c r="G967">
        <v>440.86399999999998</v>
      </c>
      <c r="H967" t="s">
        <v>129</v>
      </c>
      <c r="I967">
        <v>591</v>
      </c>
      <c r="J967">
        <f>IF(I967="",0,I967)</f>
        <v>591</v>
      </c>
      <c r="K967">
        <v>55</v>
      </c>
      <c r="L967">
        <f>I967-K967</f>
        <v>536</v>
      </c>
      <c r="M967" t="str">
        <f>IF(I967&lt;100,"small",IF(I967&lt;500,"medium","large"))</f>
        <v>large</v>
      </c>
      <c r="N967">
        <f>IF(M967="small",1,0)</f>
        <v>0</v>
      </c>
      <c r="O967">
        <f>IF(N967="medium",1,0)</f>
        <v>0</v>
      </c>
      <c r="P967">
        <f>IF(O967="large",1,0)</f>
        <v>0</v>
      </c>
      <c r="Q967">
        <v>2015</v>
      </c>
      <c r="R967">
        <v>1</v>
      </c>
      <c r="S967" t="str">
        <f>IF(R967=1, "First-time", IF(R967&lt;=3, "Rising Star", IF(R967&lt;10, "Established", "Elites")))</f>
        <v>First-time</v>
      </c>
      <c r="T967">
        <f>IF(S967 = "First-time",1,0)</f>
        <v>1</v>
      </c>
      <c r="U967">
        <f>IF(S967 = "Rising Star",1,0)</f>
        <v>0</v>
      </c>
      <c r="V967">
        <f>IF(S967 = "Established",1,0)</f>
        <v>0</v>
      </c>
      <c r="W967">
        <f>IF(S967 = "Elites",1,0)</f>
        <v>0</v>
      </c>
      <c r="X967" t="s">
        <v>86</v>
      </c>
      <c r="Y967" t="str">
        <f>IF(X967="","-",TRIM(LEFT(X967,FIND(",",X967&amp;",")-1)))</f>
        <v>New York City</v>
      </c>
      <c r="Z967" t="s">
        <v>543</v>
      </c>
      <c r="AA967" t="s">
        <v>35</v>
      </c>
    </row>
    <row r="968" spans="1:27" ht="14.4" x14ac:dyDescent="0.3">
      <c r="A968">
        <v>965</v>
      </c>
      <c r="B968" t="s">
        <v>14564</v>
      </c>
      <c r="C968" t="s">
        <v>14565</v>
      </c>
      <c r="D968" t="s">
        <v>14566</v>
      </c>
      <c r="E968" t="s">
        <v>3916</v>
      </c>
      <c r="F968" s="5">
        <f>_xlfn.TEXTBEFORE(E968, " ") * 1000000</f>
        <v>20900000</v>
      </c>
      <c r="G968">
        <v>439.99059999999997</v>
      </c>
      <c r="H968" t="s">
        <v>779</v>
      </c>
      <c r="I968">
        <v>142</v>
      </c>
      <c r="J968">
        <f>IF(I968="",0,I968)</f>
        <v>142</v>
      </c>
      <c r="K968">
        <v>45</v>
      </c>
      <c r="L968">
        <f>I968-K968</f>
        <v>97</v>
      </c>
      <c r="M968" t="str">
        <f>IF(I968&lt;100,"small",IF(I968&lt;500,"medium","large"))</f>
        <v>medium</v>
      </c>
      <c r="N968">
        <f>IF(M968="small",1,0)</f>
        <v>0</v>
      </c>
      <c r="O968">
        <f>IF(N968="medium",1,0)</f>
        <v>0</v>
      </c>
      <c r="P968">
        <f>IF(O968="large",1,0)</f>
        <v>0</v>
      </c>
      <c r="Q968">
        <v>2013</v>
      </c>
      <c r="R968">
        <v>2</v>
      </c>
      <c r="S968" t="str">
        <f>IF(R968=1, "First-time", IF(R968&lt;=3, "Rising Star", IF(R968&lt;10, "Established", "Elites")))</f>
        <v>Rising Star</v>
      </c>
      <c r="T968">
        <f>IF(S968 = "First-time",1,0)</f>
        <v>0</v>
      </c>
      <c r="U968">
        <f>IF(S968 = "Rising Star",1,0)</f>
        <v>1</v>
      </c>
      <c r="V968">
        <f>IF(S968 = "Established",1,0)</f>
        <v>0</v>
      </c>
      <c r="W968">
        <f>IF(S968 = "Elites",1,0)</f>
        <v>0</v>
      </c>
      <c r="X968" t="s">
        <v>99</v>
      </c>
      <c r="Y968" t="str">
        <f>IF(X968="","-",TRIM(LEFT(X968,FIND(",",X968&amp;",")-1)))</f>
        <v>-</v>
      </c>
      <c r="Z968" t="s">
        <v>8422</v>
      </c>
      <c r="AA968" t="s">
        <v>44</v>
      </c>
    </row>
    <row r="969" spans="1:27" ht="14.4" x14ac:dyDescent="0.3">
      <c r="A969">
        <v>966</v>
      </c>
      <c r="B969" t="s">
        <v>13834</v>
      </c>
      <c r="C969" t="s">
        <v>13835</v>
      </c>
      <c r="D969" t="s">
        <v>13836</v>
      </c>
      <c r="E969" t="s">
        <v>302</v>
      </c>
      <c r="F969" s="5">
        <f>_xlfn.TEXTBEFORE(E969, " ") * 1000000</f>
        <v>7100000</v>
      </c>
      <c r="G969">
        <v>438.64150000000001</v>
      </c>
      <c r="H969" t="s">
        <v>779</v>
      </c>
      <c r="I969">
        <v>41</v>
      </c>
      <c r="J969">
        <f>IF(I969="",0,I969)</f>
        <v>41</v>
      </c>
      <c r="K969">
        <v>9</v>
      </c>
      <c r="L969">
        <f>I969-K969</f>
        <v>32</v>
      </c>
      <c r="M969" t="str">
        <f>IF(I969&lt;100,"small",IF(I969&lt;500,"medium","large"))</f>
        <v>small</v>
      </c>
      <c r="N969">
        <f>IF(M969="small",1,0)</f>
        <v>1</v>
      </c>
      <c r="O969">
        <f>IF(N969="medium",1,0)</f>
        <v>0</v>
      </c>
      <c r="P969">
        <f>IF(O969="large",1,0)</f>
        <v>0</v>
      </c>
      <c r="Q969">
        <v>2012</v>
      </c>
      <c r="R969">
        <v>3</v>
      </c>
      <c r="S969" t="str">
        <f>IF(R969=1, "First-time", IF(R969&lt;=3, "Rising Star", IF(R969&lt;10, "Established", "Elites")))</f>
        <v>Rising Star</v>
      </c>
      <c r="T969">
        <f>IF(S969 = "First-time",1,0)</f>
        <v>0</v>
      </c>
      <c r="U969">
        <f>IF(S969 = "Rising Star",1,0)</f>
        <v>1</v>
      </c>
      <c r="V969">
        <f>IF(S969 = "Established",1,0)</f>
        <v>0</v>
      </c>
      <c r="W969">
        <f>IF(S969 = "Elites",1,0)</f>
        <v>0</v>
      </c>
      <c r="X969" t="s">
        <v>900</v>
      </c>
      <c r="Y969" t="str">
        <f>IF(X969="","-",TRIM(LEFT(X969,FIND(",",X969&amp;",")-1)))</f>
        <v>Jacksonville</v>
      </c>
      <c r="Z969" t="s">
        <v>901</v>
      </c>
      <c r="AA969" t="s">
        <v>10</v>
      </c>
    </row>
    <row r="970" spans="1:27" ht="14.4" x14ac:dyDescent="0.3">
      <c r="A970">
        <v>967</v>
      </c>
      <c r="B970" t="s">
        <v>9898</v>
      </c>
      <c r="C970" t="s">
        <v>9899</v>
      </c>
      <c r="D970" t="s">
        <v>9900</v>
      </c>
      <c r="E970" t="s">
        <v>9901</v>
      </c>
      <c r="F970" s="5">
        <f>_xlfn.TEXTBEFORE(E970, " ") * 1000000</f>
        <v>63200000</v>
      </c>
      <c r="G970">
        <v>438.57549999999998</v>
      </c>
      <c r="H970" t="s">
        <v>472</v>
      </c>
      <c r="I970">
        <v>483</v>
      </c>
      <c r="J970">
        <f>IF(I970="",0,I970)</f>
        <v>483</v>
      </c>
      <c r="K970">
        <v>132</v>
      </c>
      <c r="L970">
        <f>I970-K970</f>
        <v>351</v>
      </c>
      <c r="M970" t="str">
        <f>IF(I970&lt;100,"small",IF(I970&lt;500,"medium","large"))</f>
        <v>medium</v>
      </c>
      <c r="N970">
        <f>IF(M970="small",1,0)</f>
        <v>0</v>
      </c>
      <c r="O970">
        <f>IF(N970="medium",1,0)</f>
        <v>0</v>
      </c>
      <c r="P970">
        <f>IF(O970="large",1,0)</f>
        <v>0</v>
      </c>
      <c r="Q970">
        <v>2009</v>
      </c>
      <c r="R970">
        <v>4</v>
      </c>
      <c r="S970" t="str">
        <f>IF(R970=1, "First-time", IF(R970&lt;=3, "Rising Star", IF(R970&lt;10, "Established", "Elites")))</f>
        <v>Established</v>
      </c>
      <c r="T970">
        <f>IF(S970 = "First-time",1,0)</f>
        <v>0</v>
      </c>
      <c r="U970">
        <f>IF(S970 = "Rising Star",1,0)</f>
        <v>0</v>
      </c>
      <c r="V970">
        <f>IF(S970 = "Established",1,0)</f>
        <v>1</v>
      </c>
      <c r="W970">
        <f>IF(S970 = "Elites",1,0)</f>
        <v>0</v>
      </c>
      <c r="X970" t="s">
        <v>427</v>
      </c>
      <c r="Y970" t="str">
        <f>IF(X970="","-",TRIM(LEFT(X970,FIND(",",X970&amp;",")-1)))</f>
        <v>Washington</v>
      </c>
      <c r="Z970" t="s">
        <v>3571</v>
      </c>
      <c r="AA970" t="s">
        <v>21</v>
      </c>
    </row>
    <row r="971" spans="1:27" ht="14.4" x14ac:dyDescent="0.3">
      <c r="A971">
        <v>968</v>
      </c>
      <c r="B971" t="s">
        <v>5017</v>
      </c>
      <c r="C971" t="s">
        <v>5018</v>
      </c>
      <c r="D971" t="s">
        <v>5019</v>
      </c>
      <c r="E971" t="s">
        <v>5020</v>
      </c>
      <c r="F971" s="5">
        <f>_xlfn.TEXTBEFORE(E971, " ") * 1000000</f>
        <v>26400000</v>
      </c>
      <c r="G971">
        <v>438.36259999999999</v>
      </c>
      <c r="H971" t="s">
        <v>129</v>
      </c>
      <c r="I971">
        <v>147</v>
      </c>
      <c r="J971">
        <f>IF(I971="",0,I971)</f>
        <v>147</v>
      </c>
      <c r="K971">
        <v>41</v>
      </c>
      <c r="L971">
        <f>I971-K971</f>
        <v>106</v>
      </c>
      <c r="M971" t="str">
        <f>IF(I971&lt;100,"small",IF(I971&lt;500,"medium","large"))</f>
        <v>medium</v>
      </c>
      <c r="N971">
        <f>IF(M971="small",1,0)</f>
        <v>0</v>
      </c>
      <c r="O971">
        <f>IF(N971="medium",1,0)</f>
        <v>0</v>
      </c>
      <c r="P971">
        <f>IF(O971="large",1,0)</f>
        <v>0</v>
      </c>
      <c r="Q971">
        <v>2003</v>
      </c>
      <c r="R971">
        <v>3</v>
      </c>
      <c r="S971" t="str">
        <f>IF(R971=1, "First-time", IF(R971&lt;=3, "Rising Star", IF(R971&lt;10, "Established", "Elites")))</f>
        <v>Rising Star</v>
      </c>
      <c r="T971">
        <f>IF(S971 = "First-time",1,0)</f>
        <v>0</v>
      </c>
      <c r="U971">
        <f>IF(S971 = "Rising Star",1,0)</f>
        <v>1</v>
      </c>
      <c r="V971">
        <f>IF(S971 = "Established",1,0)</f>
        <v>0</v>
      </c>
      <c r="W971">
        <f>IF(S971 = "Elites",1,0)</f>
        <v>0</v>
      </c>
      <c r="X971" t="s">
        <v>185</v>
      </c>
      <c r="Y971" t="str">
        <f>IF(X971="","-",TRIM(LEFT(X971,FIND(",",X971&amp;",")-1)))</f>
        <v>Boston</v>
      </c>
      <c r="Z971" t="s">
        <v>5021</v>
      </c>
      <c r="AA971" t="s">
        <v>20</v>
      </c>
    </row>
    <row r="972" spans="1:27" ht="14.4" x14ac:dyDescent="0.3">
      <c r="A972">
        <v>969</v>
      </c>
      <c r="B972" t="s">
        <v>15726</v>
      </c>
      <c r="C972" t="s">
        <v>15727</v>
      </c>
      <c r="D972" t="s">
        <v>15728</v>
      </c>
      <c r="E972" t="s">
        <v>1471</v>
      </c>
      <c r="F972" s="5">
        <f>_xlfn.TEXTBEFORE(E972, " ") * 1000000</f>
        <v>2500000</v>
      </c>
      <c r="G972">
        <v>438.34820000000002</v>
      </c>
      <c r="H972" t="s">
        <v>85</v>
      </c>
      <c r="I972">
        <v>7</v>
      </c>
      <c r="J972">
        <f>IF(I972="",0,I972)</f>
        <v>7</v>
      </c>
      <c r="K972">
        <v>3</v>
      </c>
      <c r="L972">
        <f>I972-K972</f>
        <v>4</v>
      </c>
      <c r="M972" t="str">
        <f>IF(I972&lt;100,"small",IF(I972&lt;500,"medium","large"))</f>
        <v>small</v>
      </c>
      <c r="N972">
        <f>IF(M972="small",1,0)</f>
        <v>1</v>
      </c>
      <c r="O972">
        <f>IF(N972="medium",1,0)</f>
        <v>0</v>
      </c>
      <c r="P972">
        <f>IF(O972="large",1,0)</f>
        <v>0</v>
      </c>
      <c r="Q972">
        <v>2014</v>
      </c>
      <c r="R972">
        <v>1</v>
      </c>
      <c r="S972" t="str">
        <f>IF(R972=1, "First-time", IF(R972&lt;=3, "Rising Star", IF(R972&lt;10, "Established", "Elites")))</f>
        <v>First-time</v>
      </c>
      <c r="T972">
        <f>IF(S972 = "First-time",1,0)</f>
        <v>1</v>
      </c>
      <c r="U972">
        <f>IF(S972 = "Rising Star",1,0)</f>
        <v>0</v>
      </c>
      <c r="V972">
        <f>IF(S972 = "Established",1,0)</f>
        <v>0</v>
      </c>
      <c r="W972">
        <f>IF(S972 = "Elites",1,0)</f>
        <v>0</v>
      </c>
      <c r="X972" t="s">
        <v>260</v>
      </c>
      <c r="Y972" t="str">
        <f>IF(X972="","-",TRIM(LEFT(X972,FIND(",",X972&amp;",")-1)))</f>
        <v>Seattle</v>
      </c>
      <c r="Z972" t="s">
        <v>10446</v>
      </c>
      <c r="AA972" t="s">
        <v>49</v>
      </c>
    </row>
    <row r="973" spans="1:27" ht="14.4" x14ac:dyDescent="0.3">
      <c r="A973">
        <v>970</v>
      </c>
      <c r="B973" t="s">
        <v>13638</v>
      </c>
      <c r="C973" t="s">
        <v>13639</v>
      </c>
      <c r="D973" t="s">
        <v>13640</v>
      </c>
      <c r="E973" t="s">
        <v>4800</v>
      </c>
      <c r="F973" s="5">
        <f>_xlfn.TEXTBEFORE(E973, " ") * 1000000</f>
        <v>3100000</v>
      </c>
      <c r="G973">
        <v>437.9545</v>
      </c>
      <c r="H973" t="s">
        <v>167</v>
      </c>
      <c r="I973">
        <v>10</v>
      </c>
      <c r="J973">
        <f>IF(I973="",0,I973)</f>
        <v>10</v>
      </c>
      <c r="K973">
        <v>5</v>
      </c>
      <c r="L973">
        <f>I973-K973</f>
        <v>5</v>
      </c>
      <c r="M973" t="str">
        <f>IF(I973&lt;100,"small",IF(I973&lt;500,"medium","large"))</f>
        <v>small</v>
      </c>
      <c r="N973">
        <f>IF(M973="small",1,0)</f>
        <v>1</v>
      </c>
      <c r="O973">
        <f>IF(N973="medium",1,0)</f>
        <v>0</v>
      </c>
      <c r="P973">
        <f>IF(O973="large",1,0)</f>
        <v>0</v>
      </c>
      <c r="Q973">
        <v>2012</v>
      </c>
      <c r="R973">
        <v>1</v>
      </c>
      <c r="S973" t="str">
        <f>IF(R973=1, "First-time", IF(R973&lt;=3, "Rising Star", IF(R973&lt;10, "Established", "Elites")))</f>
        <v>First-time</v>
      </c>
      <c r="T973">
        <f>IF(S973 = "First-time",1,0)</f>
        <v>1</v>
      </c>
      <c r="U973">
        <f>IF(S973 = "Rising Star",1,0)</f>
        <v>0</v>
      </c>
      <c r="V973">
        <f>IF(S973 = "Established",1,0)</f>
        <v>0</v>
      </c>
      <c r="W973">
        <f>IF(S973 = "Elites",1,0)</f>
        <v>0</v>
      </c>
      <c r="X973" t="s">
        <v>99</v>
      </c>
      <c r="Y973" t="str">
        <f>IF(X973="","-",TRIM(LEFT(X973,FIND(",",X973&amp;",")-1)))</f>
        <v>-</v>
      </c>
      <c r="Z973" t="s">
        <v>1798</v>
      </c>
      <c r="AA973" t="s">
        <v>19</v>
      </c>
    </row>
    <row r="974" spans="1:27" ht="14.4" x14ac:dyDescent="0.3">
      <c r="A974">
        <v>971</v>
      </c>
      <c r="B974" t="s">
        <v>12482</v>
      </c>
      <c r="C974" t="s">
        <v>12483</v>
      </c>
      <c r="D974" t="s">
        <v>12484</v>
      </c>
      <c r="E974" t="s">
        <v>3067</v>
      </c>
      <c r="F974" s="5">
        <f>_xlfn.TEXTBEFORE(E974, " ") * 1000000</f>
        <v>18700000</v>
      </c>
      <c r="G974">
        <v>437.34730000000002</v>
      </c>
      <c r="H974" t="s">
        <v>803</v>
      </c>
      <c r="I974">
        <v>45</v>
      </c>
      <c r="J974">
        <f>IF(I974="",0,I974)</f>
        <v>45</v>
      </c>
      <c r="K974">
        <v>8</v>
      </c>
      <c r="L974">
        <f>I974-K974</f>
        <v>37</v>
      </c>
      <c r="M974" t="str">
        <f>IF(I974&lt;100,"small",IF(I974&lt;500,"medium","large"))</f>
        <v>small</v>
      </c>
      <c r="N974">
        <f>IF(M974="small",1,0)</f>
        <v>1</v>
      </c>
      <c r="O974">
        <f>IF(N974="medium",1,0)</f>
        <v>0</v>
      </c>
      <c r="P974">
        <f>IF(O974="large",1,0)</f>
        <v>0</v>
      </c>
      <c r="Q974">
        <v>2011</v>
      </c>
      <c r="R974">
        <v>3</v>
      </c>
      <c r="S974" t="str">
        <f>IF(R974=1, "First-time", IF(R974&lt;=3, "Rising Star", IF(R974&lt;10, "Established", "Elites")))</f>
        <v>Rising Star</v>
      </c>
      <c r="T974">
        <f>IF(S974 = "First-time",1,0)</f>
        <v>0</v>
      </c>
      <c r="U974">
        <f>IF(S974 = "Rising Star",1,0)</f>
        <v>1</v>
      </c>
      <c r="V974">
        <f>IF(S974 = "Established",1,0)</f>
        <v>0</v>
      </c>
      <c r="W974">
        <f>IF(S974 = "Elites",1,0)</f>
        <v>0</v>
      </c>
      <c r="X974" t="s">
        <v>1206</v>
      </c>
      <c r="Y974" t="str">
        <f>IF(X974="","-",TRIM(LEFT(X974,FIND(",",X974&amp;",")-1)))</f>
        <v>Tampa</v>
      </c>
      <c r="Z974" t="s">
        <v>1603</v>
      </c>
      <c r="AA974" t="s">
        <v>10</v>
      </c>
    </row>
    <row r="975" spans="1:27" ht="14.4" x14ac:dyDescent="0.3">
      <c r="A975">
        <v>972</v>
      </c>
      <c r="B975" t="s">
        <v>15297</v>
      </c>
      <c r="C975" t="s">
        <v>15298</v>
      </c>
      <c r="D975" t="s">
        <v>15299</v>
      </c>
      <c r="E975" t="s">
        <v>736</v>
      </c>
      <c r="F975" s="5">
        <f>_xlfn.TEXTBEFORE(E975, " ") * 1000000</f>
        <v>4800000</v>
      </c>
      <c r="G975">
        <v>437.25889999999998</v>
      </c>
      <c r="H975" t="s">
        <v>1069</v>
      </c>
      <c r="I975">
        <v>24</v>
      </c>
      <c r="J975">
        <f>IF(I975="",0,I975)</f>
        <v>24</v>
      </c>
      <c r="K975">
        <v>14</v>
      </c>
      <c r="L975">
        <f>I975-K975</f>
        <v>10</v>
      </c>
      <c r="M975" t="str">
        <f>IF(I975&lt;100,"small",IF(I975&lt;500,"medium","large"))</f>
        <v>small</v>
      </c>
      <c r="N975">
        <f>IF(M975="small",1,0)</f>
        <v>1</v>
      </c>
      <c r="O975">
        <f>IF(N975="medium",1,0)</f>
        <v>0</v>
      </c>
      <c r="P975">
        <f>IF(O975="large",1,0)</f>
        <v>0</v>
      </c>
      <c r="Q975">
        <v>2013</v>
      </c>
      <c r="R975">
        <v>2</v>
      </c>
      <c r="S975" t="str">
        <f>IF(R975=1, "First-time", IF(R975&lt;=3, "Rising Star", IF(R975&lt;10, "Established", "Elites")))</f>
        <v>Rising Star</v>
      </c>
      <c r="T975">
        <f>IF(S975 = "First-time",1,0)</f>
        <v>0</v>
      </c>
      <c r="U975">
        <f>IF(S975 = "Rising Star",1,0)</f>
        <v>1</v>
      </c>
      <c r="V975">
        <f>IF(S975 = "Established",1,0)</f>
        <v>0</v>
      </c>
      <c r="W975">
        <f>IF(S975 = "Elites",1,0)</f>
        <v>0</v>
      </c>
      <c r="X975" t="s">
        <v>689</v>
      </c>
      <c r="Y975" t="str">
        <f>IF(X975="","-",TRIM(LEFT(X975,FIND(",",X975&amp;",")-1)))</f>
        <v>Miami</v>
      </c>
      <c r="Z975" t="s">
        <v>689</v>
      </c>
      <c r="AA975" t="s">
        <v>10</v>
      </c>
    </row>
    <row r="976" spans="1:27" ht="14.4" x14ac:dyDescent="0.3">
      <c r="A976">
        <v>973</v>
      </c>
      <c r="B976" t="s">
        <v>14486</v>
      </c>
      <c r="C976" t="s">
        <v>14487</v>
      </c>
      <c r="D976" t="s">
        <v>14488</v>
      </c>
      <c r="E976" t="s">
        <v>490</v>
      </c>
      <c r="F976" s="5">
        <f>_xlfn.TEXTBEFORE(E976, " ") * 1000000</f>
        <v>7300000</v>
      </c>
      <c r="G976">
        <v>436.84320000000002</v>
      </c>
      <c r="H976" t="s">
        <v>803</v>
      </c>
      <c r="I976">
        <v>30</v>
      </c>
      <c r="J976">
        <f>IF(I976="",0,I976)</f>
        <v>30</v>
      </c>
      <c r="K976">
        <v>4</v>
      </c>
      <c r="L976">
        <f>I976-K976</f>
        <v>26</v>
      </c>
      <c r="M976" t="str">
        <f>IF(I976&lt;100,"small",IF(I976&lt;500,"medium","large"))</f>
        <v>small</v>
      </c>
      <c r="N976">
        <f>IF(M976="small",1,0)</f>
        <v>1</v>
      </c>
      <c r="O976">
        <f>IF(N976="medium",1,0)</f>
        <v>0</v>
      </c>
      <c r="P976">
        <f>IF(O976="large",1,0)</f>
        <v>0</v>
      </c>
      <c r="Q976">
        <v>2013</v>
      </c>
      <c r="R976">
        <v>1</v>
      </c>
      <c r="S976" t="str">
        <f>IF(R976=1, "First-time", IF(R976&lt;=3, "Rising Star", IF(R976&lt;10, "Established", "Elites")))</f>
        <v>First-time</v>
      </c>
      <c r="T976">
        <f>IF(S976 = "First-time",1,0)</f>
        <v>1</v>
      </c>
      <c r="U976">
        <f>IF(S976 = "Rising Star",1,0)</f>
        <v>0</v>
      </c>
      <c r="V976">
        <f>IF(S976 = "Established",1,0)</f>
        <v>0</v>
      </c>
      <c r="W976">
        <f>IF(S976 = "Elites",1,0)</f>
        <v>0</v>
      </c>
      <c r="X976" t="s">
        <v>232</v>
      </c>
      <c r="Y976" t="str">
        <f>IF(X976="","-",TRIM(LEFT(X976,FIND(",",X976&amp;",")-1)))</f>
        <v>Houston</v>
      </c>
      <c r="Z976" t="s">
        <v>232</v>
      </c>
      <c r="AA976" t="s">
        <v>45</v>
      </c>
    </row>
    <row r="977" spans="1:27" ht="14.4" x14ac:dyDescent="0.3">
      <c r="A977">
        <v>974</v>
      </c>
      <c r="B977" t="s">
        <v>13318</v>
      </c>
      <c r="C977" t="s">
        <v>13319</v>
      </c>
      <c r="D977" t="s">
        <v>13320</v>
      </c>
      <c r="E977" t="s">
        <v>3006</v>
      </c>
      <c r="F977" s="5">
        <f>_xlfn.TEXTBEFORE(E977, " ") * 1000000</f>
        <v>10000000</v>
      </c>
      <c r="G977">
        <v>436.58240000000001</v>
      </c>
      <c r="H977" t="s">
        <v>472</v>
      </c>
      <c r="I977">
        <v>10</v>
      </c>
      <c r="J977">
        <f>IF(I977="",0,I977)</f>
        <v>10</v>
      </c>
      <c r="K977">
        <v>5</v>
      </c>
      <c r="L977">
        <f>I977-K977</f>
        <v>5</v>
      </c>
      <c r="M977" t="str">
        <f>IF(I977&lt;100,"small",IF(I977&lt;500,"medium","large"))</f>
        <v>small</v>
      </c>
      <c r="N977">
        <f>IF(M977="small",1,0)</f>
        <v>1</v>
      </c>
      <c r="O977">
        <f>IF(N977="medium",1,0)</f>
        <v>0</v>
      </c>
      <c r="P977">
        <f>IF(O977="large",1,0)</f>
        <v>0</v>
      </c>
      <c r="Q977">
        <v>2012</v>
      </c>
      <c r="R977">
        <v>2</v>
      </c>
      <c r="S977" t="str">
        <f>IF(R977=1, "First-time", IF(R977&lt;=3, "Rising Star", IF(R977&lt;10, "Established", "Elites")))</f>
        <v>Rising Star</v>
      </c>
      <c r="T977">
        <f>IF(S977 = "First-time",1,0)</f>
        <v>0</v>
      </c>
      <c r="U977">
        <f>IF(S977 = "Rising Star",1,0)</f>
        <v>1</v>
      </c>
      <c r="V977">
        <f>IF(S977 = "Established",1,0)</f>
        <v>0</v>
      </c>
      <c r="W977">
        <f>IF(S977 = "Elites",1,0)</f>
        <v>0</v>
      </c>
      <c r="X977" t="s">
        <v>86</v>
      </c>
      <c r="Y977" t="str">
        <f>IF(X977="","-",TRIM(LEFT(X977,FIND(",",X977&amp;",")-1)))</f>
        <v>New York City</v>
      </c>
      <c r="Z977" t="s">
        <v>13321</v>
      </c>
      <c r="AA977" t="s">
        <v>35</v>
      </c>
    </row>
    <row r="978" spans="1:27" ht="14.4" x14ac:dyDescent="0.3">
      <c r="A978">
        <v>975</v>
      </c>
      <c r="B978" t="s">
        <v>14567</v>
      </c>
      <c r="C978" t="s">
        <v>14568</v>
      </c>
      <c r="D978" t="s">
        <v>14569</v>
      </c>
      <c r="E978" t="s">
        <v>438</v>
      </c>
      <c r="F978" s="5">
        <f>_xlfn.TEXTBEFORE(E978, " ") * 1000000</f>
        <v>6800000</v>
      </c>
      <c r="G978">
        <v>436.18779999999998</v>
      </c>
      <c r="H978" t="s">
        <v>129</v>
      </c>
      <c r="I978">
        <v>23</v>
      </c>
      <c r="J978">
        <f>IF(I978="",0,I978)</f>
        <v>23</v>
      </c>
      <c r="K978">
        <v>6</v>
      </c>
      <c r="L978">
        <f>I978-K978</f>
        <v>17</v>
      </c>
      <c r="M978" t="str">
        <f>IF(I978&lt;100,"small",IF(I978&lt;500,"medium","large"))</f>
        <v>small</v>
      </c>
      <c r="N978">
        <f>IF(M978="small",1,0)</f>
        <v>1</v>
      </c>
      <c r="O978">
        <f>IF(N978="medium",1,0)</f>
        <v>0</v>
      </c>
      <c r="P978">
        <f>IF(O978="large",1,0)</f>
        <v>0</v>
      </c>
      <c r="Q978">
        <v>2013</v>
      </c>
      <c r="R978">
        <v>1</v>
      </c>
      <c r="S978" t="str">
        <f>IF(R978=1, "First-time", IF(R978&lt;=3, "Rising Star", IF(R978&lt;10, "Established", "Elites")))</f>
        <v>First-time</v>
      </c>
      <c r="T978">
        <f>IF(S978 = "First-time",1,0)</f>
        <v>1</v>
      </c>
      <c r="U978">
        <f>IF(S978 = "Rising Star",1,0)</f>
        <v>0</v>
      </c>
      <c r="V978">
        <f>IF(S978 = "Established",1,0)</f>
        <v>0</v>
      </c>
      <c r="W978">
        <f>IF(S978 = "Elites",1,0)</f>
        <v>0</v>
      </c>
      <c r="X978" t="s">
        <v>348</v>
      </c>
      <c r="Y978" t="str">
        <f>IF(X978="","-",TRIM(LEFT(X978,FIND(",",X978&amp;",")-1)))</f>
        <v>Nashville</v>
      </c>
      <c r="Z978" t="s">
        <v>3457</v>
      </c>
      <c r="AA978" t="s">
        <v>44</v>
      </c>
    </row>
    <row r="979" spans="1:27" ht="14.4" x14ac:dyDescent="0.3">
      <c r="A979">
        <v>976</v>
      </c>
      <c r="B979" t="s">
        <v>14323</v>
      </c>
      <c r="C979" t="s">
        <v>14324</v>
      </c>
      <c r="D979" t="s">
        <v>14325</v>
      </c>
      <c r="E979" t="s">
        <v>1466</v>
      </c>
      <c r="F979" s="5">
        <f>_xlfn.TEXTBEFORE(E979, " ") * 1000000</f>
        <v>4000000</v>
      </c>
      <c r="G979">
        <v>434.37610000000001</v>
      </c>
      <c r="H979" t="s">
        <v>118</v>
      </c>
      <c r="I979">
        <v>34</v>
      </c>
      <c r="J979">
        <f>IF(I979="",0,I979)</f>
        <v>34</v>
      </c>
      <c r="K979">
        <v>6</v>
      </c>
      <c r="L979">
        <f>I979-K979</f>
        <v>28</v>
      </c>
      <c r="M979" t="str">
        <f>IF(I979&lt;100,"small",IF(I979&lt;500,"medium","large"))</f>
        <v>small</v>
      </c>
      <c r="N979">
        <f>IF(M979="small",1,0)</f>
        <v>1</v>
      </c>
      <c r="O979">
        <f>IF(N979="medium",1,0)</f>
        <v>0</v>
      </c>
      <c r="P979">
        <f>IF(O979="large",1,0)</f>
        <v>0</v>
      </c>
      <c r="Q979">
        <v>2013</v>
      </c>
      <c r="R979">
        <v>1</v>
      </c>
      <c r="S979" t="str">
        <f>IF(R979=1, "First-time", IF(R979&lt;=3, "Rising Star", IF(R979&lt;10, "Established", "Elites")))</f>
        <v>First-time</v>
      </c>
      <c r="T979">
        <f>IF(S979 = "First-time",1,0)</f>
        <v>1</v>
      </c>
      <c r="U979">
        <f>IF(S979 = "Rising Star",1,0)</f>
        <v>0</v>
      </c>
      <c r="V979">
        <f>IF(S979 = "Established",1,0)</f>
        <v>0</v>
      </c>
      <c r="W979">
        <f>IF(S979 = "Elites",1,0)</f>
        <v>0</v>
      </c>
      <c r="X979" t="s">
        <v>260</v>
      </c>
      <c r="Y979" t="str">
        <f>IF(X979="","-",TRIM(LEFT(X979,FIND(",",X979&amp;",")-1)))</f>
        <v>Seattle</v>
      </c>
      <c r="Z979" t="s">
        <v>14326</v>
      </c>
      <c r="AA979" t="s">
        <v>49</v>
      </c>
    </row>
    <row r="980" spans="1:27" ht="14.4" x14ac:dyDescent="0.3">
      <c r="A980">
        <v>977</v>
      </c>
      <c r="B980" t="s">
        <v>15523</v>
      </c>
      <c r="C980" t="s">
        <v>15524</v>
      </c>
      <c r="D980" t="s">
        <v>15525</v>
      </c>
      <c r="E980" t="s">
        <v>4588</v>
      </c>
      <c r="F980" s="5">
        <f>_xlfn.TEXTBEFORE(E980, " ") * 1000000</f>
        <v>19600000</v>
      </c>
      <c r="G980">
        <v>432.9008</v>
      </c>
      <c r="H980" t="s">
        <v>160</v>
      </c>
      <c r="I980">
        <v>14</v>
      </c>
      <c r="J980">
        <f>IF(I980="",0,I980)</f>
        <v>14</v>
      </c>
      <c r="K980">
        <v>4</v>
      </c>
      <c r="L980">
        <f>I980-K980</f>
        <v>10</v>
      </c>
      <c r="M980" t="str">
        <f>IF(I980&lt;100,"small",IF(I980&lt;500,"medium","large"))</f>
        <v>small</v>
      </c>
      <c r="N980">
        <f>IF(M980="small",1,0)</f>
        <v>1</v>
      </c>
      <c r="O980">
        <f>IF(N980="medium",1,0)</f>
        <v>0</v>
      </c>
      <c r="P980">
        <f>IF(O980="large",1,0)</f>
        <v>0</v>
      </c>
      <c r="Q980">
        <v>2013</v>
      </c>
      <c r="R980">
        <v>1</v>
      </c>
      <c r="S980" t="str">
        <f>IF(R980=1, "First-time", IF(R980&lt;=3, "Rising Star", IF(R980&lt;10, "Established", "Elites")))</f>
        <v>First-time</v>
      </c>
      <c r="T980">
        <f>IF(S980 = "First-time",1,0)</f>
        <v>1</v>
      </c>
      <c r="U980">
        <f>IF(S980 = "Rising Star",1,0)</f>
        <v>0</v>
      </c>
      <c r="V980">
        <f>IF(S980 = "Established",1,0)</f>
        <v>0</v>
      </c>
      <c r="W980">
        <f>IF(S980 = "Elites",1,0)</f>
        <v>0</v>
      </c>
      <c r="X980" t="s">
        <v>325</v>
      </c>
      <c r="Y980" t="str">
        <f>IF(X980="","-",TRIM(LEFT(X980,FIND(",",X980&amp;",")-1)))</f>
        <v>Los Angeles</v>
      </c>
      <c r="Z980" t="s">
        <v>325</v>
      </c>
      <c r="AA980" t="s">
        <v>5</v>
      </c>
    </row>
    <row r="981" spans="1:27" ht="14.4" x14ac:dyDescent="0.3">
      <c r="A981">
        <v>978</v>
      </c>
      <c r="B981" t="s">
        <v>17354</v>
      </c>
      <c r="C981" t="s">
        <v>17355</v>
      </c>
      <c r="D981" t="s">
        <v>17356</v>
      </c>
      <c r="E981" t="s">
        <v>552</v>
      </c>
      <c r="F981" s="5">
        <f>_xlfn.TEXTBEFORE(E981, " ") * 1000000</f>
        <v>6600000</v>
      </c>
      <c r="G981">
        <v>432.88470000000001</v>
      </c>
      <c r="H981" t="s">
        <v>85</v>
      </c>
      <c r="I981">
        <v>17</v>
      </c>
      <c r="J981">
        <f>IF(I981="",0,I981)</f>
        <v>17</v>
      </c>
      <c r="K981">
        <v>4</v>
      </c>
      <c r="L981">
        <f>I981-K981</f>
        <v>13</v>
      </c>
      <c r="M981" t="str">
        <f>IF(I981&lt;100,"small",IF(I981&lt;500,"medium","large"))</f>
        <v>small</v>
      </c>
      <c r="N981">
        <f>IF(M981="small",1,0)</f>
        <v>1</v>
      </c>
      <c r="O981">
        <f>IF(N981="medium",1,0)</f>
        <v>0</v>
      </c>
      <c r="P981">
        <f>IF(O981="large",1,0)</f>
        <v>0</v>
      </c>
      <c r="Q981">
        <v>2015</v>
      </c>
      <c r="R981">
        <v>1</v>
      </c>
      <c r="S981" t="str">
        <f>IF(R981=1, "First-time", IF(R981&lt;=3, "Rising Star", IF(R981&lt;10, "Established", "Elites")))</f>
        <v>First-time</v>
      </c>
      <c r="T981">
        <f>IF(S981 = "First-time",1,0)</f>
        <v>1</v>
      </c>
      <c r="U981">
        <f>IF(S981 = "Rising Star",1,0)</f>
        <v>0</v>
      </c>
      <c r="V981">
        <f>IF(S981 = "Established",1,0)</f>
        <v>0</v>
      </c>
      <c r="W981">
        <f>IF(S981 = "Elites",1,0)</f>
        <v>0</v>
      </c>
      <c r="X981" t="s">
        <v>99</v>
      </c>
      <c r="Y981" t="str">
        <f>IF(X981="","-",TRIM(LEFT(X981,FIND(",",X981&amp;",")-1)))</f>
        <v>-</v>
      </c>
      <c r="Z981" t="s">
        <v>6178</v>
      </c>
      <c r="AA981" t="s">
        <v>39</v>
      </c>
    </row>
    <row r="982" spans="1:27" ht="14.4" x14ac:dyDescent="0.3">
      <c r="A982">
        <v>979</v>
      </c>
      <c r="B982" t="s">
        <v>13322</v>
      </c>
      <c r="C982" t="s">
        <v>13323</v>
      </c>
      <c r="D982" t="s">
        <v>13324</v>
      </c>
      <c r="E982" t="s">
        <v>438</v>
      </c>
      <c r="F982" s="5">
        <f>_xlfn.TEXTBEFORE(E982, " ") * 1000000</f>
        <v>6800000</v>
      </c>
      <c r="G982">
        <v>432.84010000000001</v>
      </c>
      <c r="H982" t="s">
        <v>85</v>
      </c>
      <c r="I982">
        <v>50</v>
      </c>
      <c r="J982">
        <f>IF(I982="",0,I982)</f>
        <v>50</v>
      </c>
      <c r="K982">
        <v>2</v>
      </c>
      <c r="L982">
        <f>I982-K982</f>
        <v>48</v>
      </c>
      <c r="M982" t="str">
        <f>IF(I982&lt;100,"small",IF(I982&lt;500,"medium","large"))</f>
        <v>small</v>
      </c>
      <c r="N982">
        <f>IF(M982="small",1,0)</f>
        <v>1</v>
      </c>
      <c r="O982">
        <f>IF(N982="medium",1,0)</f>
        <v>0</v>
      </c>
      <c r="P982">
        <f>IF(O982="large",1,0)</f>
        <v>0</v>
      </c>
      <c r="Q982">
        <v>2012</v>
      </c>
      <c r="R982">
        <v>2</v>
      </c>
      <c r="S982" t="str">
        <f>IF(R982=1, "First-time", IF(R982&lt;=3, "Rising Star", IF(R982&lt;10, "Established", "Elites")))</f>
        <v>Rising Star</v>
      </c>
      <c r="T982">
        <f>IF(S982 = "First-time",1,0)</f>
        <v>0</v>
      </c>
      <c r="U982">
        <f>IF(S982 = "Rising Star",1,0)</f>
        <v>1</v>
      </c>
      <c r="V982">
        <f>IF(S982 = "Established",1,0)</f>
        <v>0</v>
      </c>
      <c r="W982">
        <f>IF(S982 = "Elites",1,0)</f>
        <v>0</v>
      </c>
      <c r="X982" t="s">
        <v>86</v>
      </c>
      <c r="Y982" t="str">
        <f>IF(X982="","-",TRIM(LEFT(X982,FIND(",",X982&amp;",")-1)))</f>
        <v>New York City</v>
      </c>
      <c r="Z982" t="s">
        <v>543</v>
      </c>
      <c r="AA982" t="s">
        <v>35</v>
      </c>
    </row>
    <row r="983" spans="1:27" ht="14.4" x14ac:dyDescent="0.3">
      <c r="A983">
        <v>980</v>
      </c>
      <c r="B983" t="s">
        <v>10207</v>
      </c>
      <c r="C983" t="s">
        <v>10208</v>
      </c>
      <c r="D983" t="s">
        <v>10209</v>
      </c>
      <c r="E983" t="s">
        <v>2356</v>
      </c>
      <c r="F983" s="5">
        <f>_xlfn.TEXTBEFORE(E983, " ") * 1000000</f>
        <v>39600000</v>
      </c>
      <c r="G983">
        <v>432.29840000000002</v>
      </c>
      <c r="H983" t="s">
        <v>140</v>
      </c>
      <c r="I983">
        <v>20</v>
      </c>
      <c r="J983">
        <f>IF(I983="",0,I983)</f>
        <v>20</v>
      </c>
      <c r="K983">
        <v>12</v>
      </c>
      <c r="L983">
        <f>I983-K983</f>
        <v>8</v>
      </c>
      <c r="M983" t="str">
        <f>IF(I983&lt;100,"small",IF(I983&lt;500,"medium","large"))</f>
        <v>small</v>
      </c>
      <c r="N983">
        <f>IF(M983="small",1,0)</f>
        <v>1</v>
      </c>
      <c r="O983">
        <f>IF(N983="medium",1,0)</f>
        <v>0</v>
      </c>
      <c r="P983">
        <f>IF(O983="large",1,0)</f>
        <v>0</v>
      </c>
      <c r="Q983">
        <v>2009</v>
      </c>
      <c r="R983">
        <v>6</v>
      </c>
      <c r="S983" t="str">
        <f>IF(R983=1, "First-time", IF(R983&lt;=3, "Rising Star", IF(R983&lt;10, "Established", "Elites")))</f>
        <v>Established</v>
      </c>
      <c r="T983">
        <f>IF(S983 = "First-time",1,0)</f>
        <v>0</v>
      </c>
      <c r="U983">
        <f>IF(S983 = "Rising Star",1,0)</f>
        <v>0</v>
      </c>
      <c r="V983">
        <f>IF(S983 = "Established",1,0)</f>
        <v>1</v>
      </c>
      <c r="W983">
        <f>IF(S983 = "Elites",1,0)</f>
        <v>0</v>
      </c>
      <c r="X983" t="s">
        <v>99</v>
      </c>
      <c r="Y983" t="str">
        <f>IF(X983="","-",TRIM(LEFT(X983,FIND(",",X983&amp;",")-1)))</f>
        <v>-</v>
      </c>
      <c r="Z983" t="s">
        <v>10210</v>
      </c>
      <c r="AA983" t="s">
        <v>7</v>
      </c>
    </row>
    <row r="984" spans="1:27" ht="14.4" x14ac:dyDescent="0.3">
      <c r="A984">
        <v>981</v>
      </c>
      <c r="B984" t="s">
        <v>12274</v>
      </c>
      <c r="C984" t="s">
        <v>12275</v>
      </c>
      <c r="D984" t="s">
        <v>12276</v>
      </c>
      <c r="E984" t="s">
        <v>947</v>
      </c>
      <c r="F984" s="5">
        <f>_xlfn.TEXTBEFORE(E984, " ") * 1000000</f>
        <v>4600000</v>
      </c>
      <c r="G984">
        <v>431.16699999999997</v>
      </c>
      <c r="H984" t="s">
        <v>174</v>
      </c>
      <c r="I984">
        <v>21</v>
      </c>
      <c r="J984">
        <f>IF(I984="",0,I984)</f>
        <v>21</v>
      </c>
      <c r="K984">
        <v>7</v>
      </c>
      <c r="L984">
        <f>I984-K984</f>
        <v>14</v>
      </c>
      <c r="M984" t="str">
        <f>IF(I984&lt;100,"small",IF(I984&lt;500,"medium","large"))</f>
        <v>small</v>
      </c>
      <c r="N984">
        <f>IF(M984="small",1,0)</f>
        <v>1</v>
      </c>
      <c r="O984">
        <f>IF(N984="medium",1,0)</f>
        <v>0</v>
      </c>
      <c r="P984">
        <f>IF(O984="large",1,0)</f>
        <v>0</v>
      </c>
      <c r="Q984">
        <v>2011</v>
      </c>
      <c r="R984">
        <v>2</v>
      </c>
      <c r="S984" t="str">
        <f>IF(R984=1, "First-time", IF(R984&lt;=3, "Rising Star", IF(R984&lt;10, "Established", "Elites")))</f>
        <v>Rising Star</v>
      </c>
      <c r="T984">
        <f>IF(S984 = "First-time",1,0)</f>
        <v>0</v>
      </c>
      <c r="U984">
        <f>IF(S984 = "Rising Star",1,0)</f>
        <v>1</v>
      </c>
      <c r="V984">
        <f>IF(S984 = "Established",1,0)</f>
        <v>0</v>
      </c>
      <c r="W984">
        <f>IF(S984 = "Elites",1,0)</f>
        <v>0</v>
      </c>
      <c r="X984" t="s">
        <v>500</v>
      </c>
      <c r="Y984" t="str">
        <f>IF(X984="","-",TRIM(LEFT(X984,FIND(",",X984&amp;",")-1)))</f>
        <v>New Orleans</v>
      </c>
      <c r="Z984" t="s">
        <v>500</v>
      </c>
      <c r="AA984" t="s">
        <v>19</v>
      </c>
    </row>
    <row r="985" spans="1:27" ht="14.4" x14ac:dyDescent="0.3">
      <c r="A985">
        <v>982</v>
      </c>
      <c r="B985" t="s">
        <v>15300</v>
      </c>
      <c r="C985" t="s">
        <v>15301</v>
      </c>
      <c r="D985" t="s">
        <v>15302</v>
      </c>
      <c r="E985" t="s">
        <v>438</v>
      </c>
      <c r="F985" s="5">
        <f>_xlfn.TEXTBEFORE(E985, " ") * 1000000</f>
        <v>6800000</v>
      </c>
      <c r="G985">
        <v>429.7944</v>
      </c>
      <c r="H985" t="s">
        <v>1069</v>
      </c>
      <c r="I985">
        <v>43</v>
      </c>
      <c r="J985">
        <f>IF(I985="",0,I985)</f>
        <v>43</v>
      </c>
      <c r="K985">
        <v>15</v>
      </c>
      <c r="L985">
        <f>I985-K985</f>
        <v>28</v>
      </c>
      <c r="M985" t="str">
        <f>IF(I985&lt;100,"small",IF(I985&lt;500,"medium","large"))</f>
        <v>small</v>
      </c>
      <c r="N985">
        <f>IF(M985="small",1,0)</f>
        <v>1</v>
      </c>
      <c r="O985">
        <f>IF(N985="medium",1,0)</f>
        <v>0</v>
      </c>
      <c r="P985">
        <f>IF(O985="large",1,0)</f>
        <v>0</v>
      </c>
      <c r="Q985">
        <v>2013</v>
      </c>
      <c r="R985">
        <v>2</v>
      </c>
      <c r="S985" t="str">
        <f>IF(R985=1, "First-time", IF(R985&lt;=3, "Rising Star", IF(R985&lt;10, "Established", "Elites")))</f>
        <v>Rising Star</v>
      </c>
      <c r="T985">
        <f>IF(S985 = "First-time",1,0)</f>
        <v>0</v>
      </c>
      <c r="U985">
        <f>IF(S985 = "Rising Star",1,0)</f>
        <v>1</v>
      </c>
      <c r="V985">
        <f>IF(S985 = "Established",1,0)</f>
        <v>0</v>
      </c>
      <c r="W985">
        <f>IF(S985 = "Elites",1,0)</f>
        <v>0</v>
      </c>
      <c r="X985" t="s">
        <v>1206</v>
      </c>
      <c r="Y985" t="str">
        <f>IF(X985="","-",TRIM(LEFT(X985,FIND(",",X985&amp;",")-1)))</f>
        <v>Tampa</v>
      </c>
      <c r="Z985" t="s">
        <v>4611</v>
      </c>
      <c r="AA985" t="s">
        <v>10</v>
      </c>
    </row>
    <row r="986" spans="1:27" ht="14.4" x14ac:dyDescent="0.3">
      <c r="A986">
        <v>983</v>
      </c>
      <c r="B986" t="s">
        <v>14069</v>
      </c>
      <c r="C986" t="s">
        <v>14070</v>
      </c>
      <c r="D986" t="s">
        <v>14071</v>
      </c>
      <c r="E986" t="s">
        <v>947</v>
      </c>
      <c r="F986" s="5">
        <f>_xlfn.TEXTBEFORE(E986, " ") * 1000000</f>
        <v>4600000</v>
      </c>
      <c r="G986">
        <v>428.72329999999999</v>
      </c>
      <c r="H986" t="s">
        <v>160</v>
      </c>
      <c r="I986">
        <v>9</v>
      </c>
      <c r="J986">
        <f>IF(I986="",0,I986)</f>
        <v>9</v>
      </c>
      <c r="K986">
        <v>4</v>
      </c>
      <c r="L986">
        <f>I986-K986</f>
        <v>5</v>
      </c>
      <c r="M986" t="str">
        <f>IF(I986&lt;100,"small",IF(I986&lt;500,"medium","large"))</f>
        <v>small</v>
      </c>
      <c r="N986">
        <f>IF(M986="small",1,0)</f>
        <v>1</v>
      </c>
      <c r="O986">
        <f>IF(N986="medium",1,0)</f>
        <v>0</v>
      </c>
      <c r="P986">
        <f>IF(O986="large",1,0)</f>
        <v>0</v>
      </c>
      <c r="Q986">
        <v>2012</v>
      </c>
      <c r="R986">
        <v>2</v>
      </c>
      <c r="S986" t="str">
        <f>IF(R986=1, "First-time", IF(R986&lt;=3, "Rising Star", IF(R986&lt;10, "Established", "Elites")))</f>
        <v>Rising Star</v>
      </c>
      <c r="T986">
        <f>IF(S986 = "First-time",1,0)</f>
        <v>0</v>
      </c>
      <c r="U986">
        <f>IF(S986 = "Rising Star",1,0)</f>
        <v>1</v>
      </c>
      <c r="V986">
        <f>IF(S986 = "Established",1,0)</f>
        <v>0</v>
      </c>
      <c r="W986">
        <f>IF(S986 = "Elites",1,0)</f>
        <v>0</v>
      </c>
      <c r="X986" t="s">
        <v>342</v>
      </c>
      <c r="Y986" t="str">
        <f>IF(X986="","-",TRIM(LEFT(X986,FIND(",",X986&amp;",")-1)))</f>
        <v>San Diego</v>
      </c>
      <c r="Z986" t="s">
        <v>5875</v>
      </c>
      <c r="AA986" t="s">
        <v>5</v>
      </c>
    </row>
    <row r="987" spans="1:27" ht="14.4" x14ac:dyDescent="0.3">
      <c r="A987">
        <v>984</v>
      </c>
      <c r="B987" t="s">
        <v>9727</v>
      </c>
      <c r="C987" t="s">
        <v>9728</v>
      </c>
      <c r="D987" t="s">
        <v>9729</v>
      </c>
      <c r="E987" t="s">
        <v>957</v>
      </c>
      <c r="F987" s="5">
        <f>_xlfn.TEXTBEFORE(E987, " ") * 1000000</f>
        <v>3500000</v>
      </c>
      <c r="G987">
        <v>428.42070000000001</v>
      </c>
      <c r="H987" t="s">
        <v>472</v>
      </c>
      <c r="I987">
        <v>24</v>
      </c>
      <c r="J987">
        <f>IF(I987="",0,I987)</f>
        <v>24</v>
      </c>
      <c r="K987">
        <v>7</v>
      </c>
      <c r="L987">
        <f>I987-K987</f>
        <v>17</v>
      </c>
      <c r="M987" t="str">
        <f>IF(I987&lt;100,"small",IF(I987&lt;500,"medium","large"))</f>
        <v>small</v>
      </c>
      <c r="N987">
        <f>IF(M987="small",1,0)</f>
        <v>1</v>
      </c>
      <c r="O987">
        <f>IF(N987="medium",1,0)</f>
        <v>0</v>
      </c>
      <c r="P987">
        <f>IF(O987="large",1,0)</f>
        <v>0</v>
      </c>
      <c r="Q987">
        <v>2009</v>
      </c>
      <c r="R987">
        <v>2</v>
      </c>
      <c r="S987" t="str">
        <f>IF(R987=1, "First-time", IF(R987&lt;=3, "Rising Star", IF(R987&lt;10, "Established", "Elites")))</f>
        <v>Rising Star</v>
      </c>
      <c r="T987">
        <f>IF(S987 = "First-time",1,0)</f>
        <v>0</v>
      </c>
      <c r="U987">
        <f>IF(S987 = "Rising Star",1,0)</f>
        <v>1</v>
      </c>
      <c r="V987">
        <f>IF(S987 = "Established",1,0)</f>
        <v>0</v>
      </c>
      <c r="W987">
        <f>IF(S987 = "Elites",1,0)</f>
        <v>0</v>
      </c>
      <c r="X987" t="s">
        <v>191</v>
      </c>
      <c r="Y987" t="str">
        <f>IF(X987="","-",TRIM(LEFT(X987,FIND(",",X987&amp;",")-1)))</f>
        <v>Philadelphia</v>
      </c>
      <c r="Z987" t="s">
        <v>9730</v>
      </c>
      <c r="AA987" t="s">
        <v>32</v>
      </c>
    </row>
    <row r="988" spans="1:27" ht="14.4" x14ac:dyDescent="0.3">
      <c r="A988">
        <v>985</v>
      </c>
      <c r="B988" t="s">
        <v>13932</v>
      </c>
      <c r="C988" t="s">
        <v>13933</v>
      </c>
      <c r="D988" t="s">
        <v>13934</v>
      </c>
      <c r="E988" t="s">
        <v>5568</v>
      </c>
      <c r="F988" s="5">
        <f>_xlfn.TEXTBEFORE(E988, " ") * 1000000</f>
        <v>17400000</v>
      </c>
      <c r="G988">
        <v>428.28149999999999</v>
      </c>
      <c r="H988" t="s">
        <v>803</v>
      </c>
      <c r="I988">
        <v>55</v>
      </c>
      <c r="J988">
        <f>IF(I988="",0,I988)</f>
        <v>55</v>
      </c>
      <c r="K988">
        <v>17</v>
      </c>
      <c r="L988">
        <f>I988-K988</f>
        <v>38</v>
      </c>
      <c r="M988" t="str">
        <f>IF(I988&lt;100,"small",IF(I988&lt;500,"medium","large"))</f>
        <v>small</v>
      </c>
      <c r="N988">
        <f>IF(M988="small",1,0)</f>
        <v>1</v>
      </c>
      <c r="O988">
        <f>IF(N988="medium",1,0)</f>
        <v>0</v>
      </c>
      <c r="P988">
        <f>IF(O988="large",1,0)</f>
        <v>0</v>
      </c>
      <c r="Q988">
        <v>2012</v>
      </c>
      <c r="R988">
        <v>3</v>
      </c>
      <c r="S988" t="str">
        <f>IF(R988=1, "First-time", IF(R988&lt;=3, "Rising Star", IF(R988&lt;10, "Established", "Elites")))</f>
        <v>Rising Star</v>
      </c>
      <c r="T988">
        <f>IF(S988 = "First-time",1,0)</f>
        <v>0</v>
      </c>
      <c r="U988">
        <f>IF(S988 = "Rising Star",1,0)</f>
        <v>1</v>
      </c>
      <c r="V988">
        <f>IF(S988 = "Established",1,0)</f>
        <v>0</v>
      </c>
      <c r="W988">
        <f>IF(S988 = "Elites",1,0)</f>
        <v>0</v>
      </c>
      <c r="X988" t="s">
        <v>611</v>
      </c>
      <c r="Y988" t="str">
        <f>IF(X988="","-",TRIM(LEFT(X988,FIND(",",X988&amp;",")-1)))</f>
        <v>Denver</v>
      </c>
      <c r="Z988" t="s">
        <v>611</v>
      </c>
      <c r="AA988" t="s">
        <v>6</v>
      </c>
    </row>
    <row r="989" spans="1:27" ht="14.4" x14ac:dyDescent="0.3">
      <c r="A989">
        <v>986</v>
      </c>
      <c r="B989" t="s">
        <v>16102</v>
      </c>
      <c r="C989" t="s">
        <v>16103</v>
      </c>
      <c r="D989" t="s">
        <v>16104</v>
      </c>
      <c r="E989" t="s">
        <v>14652</v>
      </c>
      <c r="F989" s="5">
        <f>_xlfn.TEXTBEFORE(E989, " ") * 1000000</f>
        <v>53500000</v>
      </c>
      <c r="G989">
        <v>427.4948</v>
      </c>
      <c r="H989" t="s">
        <v>153</v>
      </c>
      <c r="I989">
        <v>45</v>
      </c>
      <c r="J989">
        <f>IF(I989="",0,I989)</f>
        <v>45</v>
      </c>
      <c r="K989">
        <v>11</v>
      </c>
      <c r="L989">
        <f>I989-K989</f>
        <v>34</v>
      </c>
      <c r="M989" t="str">
        <f>IF(I989&lt;100,"small",IF(I989&lt;500,"medium","large"))</f>
        <v>small</v>
      </c>
      <c r="N989">
        <f>IF(M989="small",1,0)</f>
        <v>1</v>
      </c>
      <c r="O989">
        <f>IF(N989="medium",1,0)</f>
        <v>0</v>
      </c>
      <c r="P989">
        <f>IF(O989="large",1,0)</f>
        <v>0</v>
      </c>
      <c r="Q989">
        <v>2014</v>
      </c>
      <c r="R989">
        <v>2</v>
      </c>
      <c r="S989" t="str">
        <f>IF(R989=1, "First-time", IF(R989&lt;=3, "Rising Star", IF(R989&lt;10, "Established", "Elites")))</f>
        <v>Rising Star</v>
      </c>
      <c r="T989">
        <f>IF(S989 = "First-time",1,0)</f>
        <v>0</v>
      </c>
      <c r="U989">
        <f>IF(S989 = "Rising Star",1,0)</f>
        <v>1</v>
      </c>
      <c r="V989">
        <f>IF(S989 = "Established",1,0)</f>
        <v>0</v>
      </c>
      <c r="W989">
        <f>IF(S989 = "Elites",1,0)</f>
        <v>0</v>
      </c>
      <c r="X989" t="s">
        <v>332</v>
      </c>
      <c r="Y989" t="str">
        <f>IF(X989="","-",TRIM(LEFT(X989,FIND(",",X989&amp;",")-1)))</f>
        <v>Columbus</v>
      </c>
      <c r="Z989" t="s">
        <v>2175</v>
      </c>
      <c r="AA989" t="s">
        <v>36</v>
      </c>
    </row>
    <row r="990" spans="1:27" ht="14.4" x14ac:dyDescent="0.3">
      <c r="A990">
        <v>987</v>
      </c>
      <c r="B990" t="s">
        <v>7504</v>
      </c>
      <c r="C990" t="s">
        <v>7505</v>
      </c>
      <c r="D990" t="s">
        <v>7506</v>
      </c>
      <c r="E990" t="s">
        <v>3006</v>
      </c>
      <c r="F990" s="5">
        <f>_xlfn.TEXTBEFORE(E990, " ") * 1000000</f>
        <v>10000000</v>
      </c>
      <c r="G990">
        <v>427.47730000000001</v>
      </c>
      <c r="H990" t="s">
        <v>803</v>
      </c>
      <c r="I990">
        <v>50</v>
      </c>
      <c r="J990">
        <f>IF(I990="",0,I990)</f>
        <v>50</v>
      </c>
      <c r="K990">
        <v>15</v>
      </c>
      <c r="L990">
        <f>I990-K990</f>
        <v>35</v>
      </c>
      <c r="M990" t="str">
        <f>IF(I990&lt;100,"small",IF(I990&lt;500,"medium","large"))</f>
        <v>small</v>
      </c>
      <c r="N990">
        <f>IF(M990="small",1,0)</f>
        <v>1</v>
      </c>
      <c r="O990">
        <f>IF(N990="medium",1,0)</f>
        <v>0</v>
      </c>
      <c r="P990">
        <f>IF(O990="large",1,0)</f>
        <v>0</v>
      </c>
      <c r="Q990">
        <v>2007</v>
      </c>
      <c r="R990">
        <v>5</v>
      </c>
      <c r="S990" t="str">
        <f>IF(R990=1, "First-time", IF(R990&lt;=3, "Rising Star", IF(R990&lt;10, "Established", "Elites")))</f>
        <v>Established</v>
      </c>
      <c r="T990">
        <f>IF(S990 = "First-time",1,0)</f>
        <v>0</v>
      </c>
      <c r="U990">
        <f>IF(S990 = "Rising Star",1,0)</f>
        <v>0</v>
      </c>
      <c r="V990">
        <f>IF(S990 = "Established",1,0)</f>
        <v>1</v>
      </c>
      <c r="W990">
        <f>IF(S990 = "Elites",1,0)</f>
        <v>0</v>
      </c>
      <c r="X990" t="s">
        <v>99</v>
      </c>
      <c r="Y990" t="str">
        <f>IF(X990="","-",TRIM(LEFT(X990,FIND(",",X990&amp;",")-1)))</f>
        <v>-</v>
      </c>
      <c r="Z990" t="s">
        <v>7507</v>
      </c>
      <c r="AA990" t="s">
        <v>44</v>
      </c>
    </row>
    <row r="991" spans="1:27" ht="14.4" x14ac:dyDescent="0.3">
      <c r="A991">
        <v>988</v>
      </c>
      <c r="B991" t="s">
        <v>8531</v>
      </c>
      <c r="C991" t="s">
        <v>8532</v>
      </c>
      <c r="D991" t="s">
        <v>8533</v>
      </c>
      <c r="E991" t="s">
        <v>302</v>
      </c>
      <c r="F991" s="5">
        <f>_xlfn.TEXTBEFORE(E991, " ") * 1000000</f>
        <v>7100000</v>
      </c>
      <c r="G991">
        <v>427.43869999999998</v>
      </c>
      <c r="H991" t="s">
        <v>160</v>
      </c>
      <c r="I991">
        <v>17</v>
      </c>
      <c r="J991">
        <f>IF(I991="",0,I991)</f>
        <v>17</v>
      </c>
      <c r="K991">
        <v>3</v>
      </c>
      <c r="L991">
        <f>I991-K991</f>
        <v>14</v>
      </c>
      <c r="M991" t="str">
        <f>IF(I991&lt;100,"small",IF(I991&lt;500,"medium","large"))</f>
        <v>small</v>
      </c>
      <c r="N991">
        <f>IF(M991="small",1,0)</f>
        <v>1</v>
      </c>
      <c r="O991">
        <f>IF(N991="medium",1,0)</f>
        <v>0</v>
      </c>
      <c r="P991">
        <f>IF(O991="large",1,0)</f>
        <v>0</v>
      </c>
      <c r="Q991">
        <v>2008</v>
      </c>
      <c r="R991">
        <v>3</v>
      </c>
      <c r="S991" t="str">
        <f>IF(R991=1, "First-time", IF(R991&lt;=3, "Rising Star", IF(R991&lt;10, "Established", "Elites")))</f>
        <v>Rising Star</v>
      </c>
      <c r="T991">
        <f>IF(S991 = "First-time",1,0)</f>
        <v>0</v>
      </c>
      <c r="U991">
        <f>IF(S991 = "Rising Star",1,0)</f>
        <v>1</v>
      </c>
      <c r="V991">
        <f>IF(S991 = "Established",1,0)</f>
        <v>0</v>
      </c>
      <c r="W991">
        <f>IF(S991 = "Elites",1,0)</f>
        <v>0</v>
      </c>
      <c r="X991" t="s">
        <v>5514</v>
      </c>
      <c r="Y991" t="str">
        <f>IF(X991="","-",TRIM(LEFT(X991,FIND(",",X991&amp;",")-1)))</f>
        <v>Albany-Schenectady-Troy</v>
      </c>
      <c r="Z991" t="s">
        <v>8534</v>
      </c>
      <c r="AA991" t="s">
        <v>35</v>
      </c>
    </row>
    <row r="992" spans="1:27" ht="14.4" x14ac:dyDescent="0.3">
      <c r="A992">
        <v>989</v>
      </c>
      <c r="B992" t="s">
        <v>994</v>
      </c>
      <c r="C992" t="s">
        <v>995</v>
      </c>
      <c r="D992" t="s">
        <v>996</v>
      </c>
      <c r="E992" t="s">
        <v>997</v>
      </c>
      <c r="F992" s="5">
        <f>_xlfn.TEXTBEFORE(E992, " ") * 1000000</f>
        <v>125900000</v>
      </c>
      <c r="G992">
        <v>427.24790000000002</v>
      </c>
      <c r="H992" t="s">
        <v>153</v>
      </c>
      <c r="I992">
        <v>188</v>
      </c>
      <c r="J992">
        <f>IF(I992="",0,I992)</f>
        <v>188</v>
      </c>
      <c r="K992">
        <v>58</v>
      </c>
      <c r="L992">
        <f>I992-K992</f>
        <v>130</v>
      </c>
      <c r="M992" t="str">
        <f>IF(I992&lt;100,"small",IF(I992&lt;500,"medium","large"))</f>
        <v>medium</v>
      </c>
      <c r="N992">
        <f>IF(M992="small",1,0)</f>
        <v>0</v>
      </c>
      <c r="O992">
        <f>IF(N992="medium",1,0)</f>
        <v>0</v>
      </c>
      <c r="P992">
        <f>IF(O992="large",1,0)</f>
        <v>0</v>
      </c>
      <c r="Q992">
        <v>1984</v>
      </c>
      <c r="R992">
        <v>1</v>
      </c>
      <c r="S992" t="str">
        <f>IF(R992=1, "First-time", IF(R992&lt;=3, "Rising Star", IF(R992&lt;10, "Established", "Elites")))</f>
        <v>First-time</v>
      </c>
      <c r="T992">
        <f>IF(S992 = "First-time",1,0)</f>
        <v>1</v>
      </c>
      <c r="U992">
        <f>IF(S992 = "Rising Star",1,0)</f>
        <v>0</v>
      </c>
      <c r="V992">
        <f>IF(S992 = "Established",1,0)</f>
        <v>0</v>
      </c>
      <c r="W992">
        <f>IF(S992 = "Elites",1,0)</f>
        <v>0</v>
      </c>
      <c r="X992" t="s">
        <v>141</v>
      </c>
      <c r="Y992" t="str">
        <f>IF(X992="","-",TRIM(LEFT(X992,FIND(",",X992&amp;",")-1)))</f>
        <v>Pittsburgh</v>
      </c>
      <c r="Z992" t="s">
        <v>998</v>
      </c>
      <c r="AA992" t="s">
        <v>39</v>
      </c>
    </row>
    <row r="993" spans="1:27" ht="14.4" x14ac:dyDescent="0.3">
      <c r="A993">
        <v>990</v>
      </c>
      <c r="B993" t="s">
        <v>16023</v>
      </c>
      <c r="C993" t="s">
        <v>16024</v>
      </c>
      <c r="D993" t="s">
        <v>16025</v>
      </c>
      <c r="E993" t="s">
        <v>721</v>
      </c>
      <c r="F993" s="5">
        <f>_xlfn.TEXTBEFORE(E993, " ") * 1000000</f>
        <v>8000000</v>
      </c>
      <c r="G993">
        <v>426.97730000000001</v>
      </c>
      <c r="H993" t="s">
        <v>118</v>
      </c>
      <c r="I993">
        <v>45</v>
      </c>
      <c r="J993">
        <f>IF(I993="",0,I993)</f>
        <v>45</v>
      </c>
      <c r="K993">
        <v>10</v>
      </c>
      <c r="L993">
        <f>I993-K993</f>
        <v>35</v>
      </c>
      <c r="M993" t="str">
        <f>IF(I993&lt;100,"small",IF(I993&lt;500,"medium","large"))</f>
        <v>small</v>
      </c>
      <c r="N993">
        <f>IF(M993="small",1,0)</f>
        <v>1</v>
      </c>
      <c r="O993">
        <f>IF(N993="medium",1,0)</f>
        <v>0</v>
      </c>
      <c r="P993">
        <f>IF(O993="large",1,0)</f>
        <v>0</v>
      </c>
      <c r="Q993">
        <v>2014</v>
      </c>
      <c r="R993">
        <v>1</v>
      </c>
      <c r="S993" t="str">
        <f>IF(R993=1, "First-time", IF(R993&lt;=3, "Rising Star", IF(R993&lt;10, "Established", "Elites")))</f>
        <v>First-time</v>
      </c>
      <c r="T993">
        <f>IF(S993 = "First-time",1,0)</f>
        <v>1</v>
      </c>
      <c r="U993">
        <f>IF(S993 = "Rising Star",1,0)</f>
        <v>0</v>
      </c>
      <c r="V993">
        <f>IF(S993 = "Established",1,0)</f>
        <v>0</v>
      </c>
      <c r="W993">
        <f>IF(S993 = "Elites",1,0)</f>
        <v>0</v>
      </c>
      <c r="X993" t="s">
        <v>1744</v>
      </c>
      <c r="Y993" t="str">
        <f>IF(X993="","-",TRIM(LEFT(X993,FIND(",",X993&amp;",")-1)))</f>
        <v>Charleston</v>
      </c>
      <c r="Z993" t="s">
        <v>7537</v>
      </c>
      <c r="AA993" t="s">
        <v>42</v>
      </c>
    </row>
    <row r="994" spans="1:27" ht="14.4" x14ac:dyDescent="0.3">
      <c r="A994">
        <v>991</v>
      </c>
      <c r="B994" t="s">
        <v>13573</v>
      </c>
      <c r="C994" t="s">
        <v>13574</v>
      </c>
      <c r="D994" t="s">
        <v>13575</v>
      </c>
      <c r="E994" t="s">
        <v>947</v>
      </c>
      <c r="F994" s="5">
        <f>_xlfn.TEXTBEFORE(E994, " ") * 1000000</f>
        <v>4600000</v>
      </c>
      <c r="G994">
        <v>426.93799999999999</v>
      </c>
      <c r="H994" t="s">
        <v>751</v>
      </c>
      <c r="I994">
        <v>38</v>
      </c>
      <c r="J994">
        <f>IF(I994="",0,I994)</f>
        <v>38</v>
      </c>
      <c r="K994">
        <v>7</v>
      </c>
      <c r="L994">
        <f>I994-K994</f>
        <v>31</v>
      </c>
      <c r="M994" t="str">
        <f>IF(I994&lt;100,"small",IF(I994&lt;500,"medium","large"))</f>
        <v>small</v>
      </c>
      <c r="N994">
        <f>IF(M994="small",1,0)</f>
        <v>1</v>
      </c>
      <c r="O994">
        <f>IF(N994="medium",1,0)</f>
        <v>0</v>
      </c>
      <c r="P994">
        <f>IF(O994="large",1,0)</f>
        <v>0</v>
      </c>
      <c r="Q994">
        <v>2012</v>
      </c>
      <c r="R994">
        <v>2</v>
      </c>
      <c r="S994" t="str">
        <f>IF(R994=1, "First-time", IF(R994&lt;=3, "Rising Star", IF(R994&lt;10, "Established", "Elites")))</f>
        <v>Rising Star</v>
      </c>
      <c r="T994">
        <f>IF(S994 = "First-time",1,0)</f>
        <v>0</v>
      </c>
      <c r="U994">
        <f>IF(S994 = "Rising Star",1,0)</f>
        <v>1</v>
      </c>
      <c r="V994">
        <f>IF(S994 = "Established",1,0)</f>
        <v>0</v>
      </c>
      <c r="W994">
        <f>IF(S994 = "Elites",1,0)</f>
        <v>0</v>
      </c>
      <c r="X994" t="s">
        <v>93</v>
      </c>
      <c r="Y994" t="str">
        <f>IF(X994="","-",TRIM(LEFT(X994,FIND(",",X994&amp;",")-1)))</f>
        <v>Baltimore</v>
      </c>
      <c r="Z994" t="s">
        <v>3219</v>
      </c>
      <c r="AA994" t="s">
        <v>21</v>
      </c>
    </row>
    <row r="995" spans="1:27" ht="14.4" x14ac:dyDescent="0.3">
      <c r="A995">
        <v>992</v>
      </c>
      <c r="B995" t="s">
        <v>16633</v>
      </c>
      <c r="C995" t="s">
        <v>16634</v>
      </c>
      <c r="D995" t="s">
        <v>16635</v>
      </c>
      <c r="E995" t="s">
        <v>3113</v>
      </c>
      <c r="F995" s="5">
        <f>_xlfn.TEXTBEFORE(E995, " ") * 1000000</f>
        <v>6300000</v>
      </c>
      <c r="G995">
        <v>426.63119999999998</v>
      </c>
      <c r="H995" t="s">
        <v>85</v>
      </c>
      <c r="I995">
        <v>27</v>
      </c>
      <c r="J995">
        <f>IF(I995="",0,I995)</f>
        <v>27</v>
      </c>
      <c r="K995">
        <v>11</v>
      </c>
      <c r="L995">
        <f>I995-K995</f>
        <v>16</v>
      </c>
      <c r="M995" t="str">
        <f>IF(I995&lt;100,"small",IF(I995&lt;500,"medium","large"))</f>
        <v>small</v>
      </c>
      <c r="N995">
        <f>IF(M995="small",1,0)</f>
        <v>1</v>
      </c>
      <c r="O995">
        <f>IF(N995="medium",1,0)</f>
        <v>0</v>
      </c>
      <c r="P995">
        <f>IF(O995="large",1,0)</f>
        <v>0</v>
      </c>
      <c r="Q995">
        <v>2014</v>
      </c>
      <c r="R995">
        <v>1</v>
      </c>
      <c r="S995" t="str">
        <f>IF(R995=1, "First-time", IF(R995&lt;=3, "Rising Star", IF(R995&lt;10, "Established", "Elites")))</f>
        <v>First-time</v>
      </c>
      <c r="T995">
        <f>IF(S995 = "First-time",1,0)</f>
        <v>1</v>
      </c>
      <c r="U995">
        <f>IF(S995 = "Rising Star",1,0)</f>
        <v>0</v>
      </c>
      <c r="V995">
        <f>IF(S995 = "Established",1,0)</f>
        <v>0</v>
      </c>
      <c r="W995">
        <f>IF(S995 = "Elites",1,0)</f>
        <v>0</v>
      </c>
      <c r="X995" t="s">
        <v>242</v>
      </c>
      <c r="Y995" t="str">
        <f>IF(X995="","-",TRIM(LEFT(X995,FIND(",",X995&amp;",")-1)))</f>
        <v>Atlanta</v>
      </c>
      <c r="Z995" t="s">
        <v>2063</v>
      </c>
      <c r="AA995" t="s">
        <v>11</v>
      </c>
    </row>
    <row r="996" spans="1:27" ht="14.4" x14ac:dyDescent="0.3">
      <c r="A996">
        <v>993</v>
      </c>
      <c r="B996" t="s">
        <v>17019</v>
      </c>
      <c r="C996" t="s">
        <v>17020</v>
      </c>
      <c r="D996" t="s">
        <v>17021</v>
      </c>
      <c r="E996" t="s">
        <v>4059</v>
      </c>
      <c r="F996" s="5">
        <f>_xlfn.TEXTBEFORE(E996, " ") * 1000000</f>
        <v>8800000</v>
      </c>
      <c r="G996">
        <v>426.18349999999998</v>
      </c>
      <c r="H996" t="s">
        <v>129</v>
      </c>
      <c r="I996">
        <v>57</v>
      </c>
      <c r="J996">
        <f>IF(I996="",0,I996)</f>
        <v>57</v>
      </c>
      <c r="K996">
        <v>15</v>
      </c>
      <c r="L996">
        <f>I996-K996</f>
        <v>42</v>
      </c>
      <c r="M996" t="str">
        <f>IF(I996&lt;100,"small",IF(I996&lt;500,"medium","large"))</f>
        <v>small</v>
      </c>
      <c r="N996">
        <f>IF(M996="small",1,0)</f>
        <v>1</v>
      </c>
      <c r="O996">
        <f>IF(N996="medium",1,0)</f>
        <v>0</v>
      </c>
      <c r="P996">
        <f>IF(O996="large",1,0)</f>
        <v>0</v>
      </c>
      <c r="Q996">
        <v>2014</v>
      </c>
      <c r="R996">
        <v>1</v>
      </c>
      <c r="S996" t="str">
        <f>IF(R996=1, "First-time", IF(R996&lt;=3, "Rising Star", IF(R996&lt;10, "Established", "Elites")))</f>
        <v>First-time</v>
      </c>
      <c r="T996">
        <f>IF(S996 = "First-time",1,0)</f>
        <v>1</v>
      </c>
      <c r="U996">
        <f>IF(S996 = "Rising Star",1,0)</f>
        <v>0</v>
      </c>
      <c r="V996">
        <f>IF(S996 = "Established",1,0)</f>
        <v>0</v>
      </c>
      <c r="W996">
        <f>IF(S996 = "Elites",1,0)</f>
        <v>0</v>
      </c>
      <c r="X996" t="s">
        <v>325</v>
      </c>
      <c r="Y996" t="str">
        <f>IF(X996="","-",TRIM(LEFT(X996,FIND(",",X996&amp;",")-1)))</f>
        <v>Los Angeles</v>
      </c>
      <c r="Z996" t="s">
        <v>325</v>
      </c>
      <c r="AA996" t="s">
        <v>5</v>
      </c>
    </row>
    <row r="997" spans="1:27" ht="14.4" x14ac:dyDescent="0.3">
      <c r="A997">
        <v>994</v>
      </c>
      <c r="B997" t="s">
        <v>5378</v>
      </c>
      <c r="C997" t="s">
        <v>5379</v>
      </c>
      <c r="D997" t="s">
        <v>5380</v>
      </c>
      <c r="E997" t="s">
        <v>392</v>
      </c>
      <c r="F997" s="5">
        <f>_xlfn.TEXTBEFORE(E997, " ") * 1000000</f>
        <v>2000000</v>
      </c>
      <c r="G997">
        <v>425.30790000000002</v>
      </c>
      <c r="H997" t="s">
        <v>472</v>
      </c>
      <c r="I997">
        <v>18</v>
      </c>
      <c r="J997">
        <f>IF(I997="",0,I997)</f>
        <v>18</v>
      </c>
      <c r="K997">
        <v>5</v>
      </c>
      <c r="L997">
        <f>I997-K997</f>
        <v>13</v>
      </c>
      <c r="M997" t="str">
        <f>IF(I997&lt;100,"small",IF(I997&lt;500,"medium","large"))</f>
        <v>small</v>
      </c>
      <c r="N997">
        <f>IF(M997="small",1,0)</f>
        <v>1</v>
      </c>
      <c r="O997">
        <f>IF(N997="medium",1,0)</f>
        <v>0</v>
      </c>
      <c r="P997">
        <f>IF(O997="large",1,0)</f>
        <v>0</v>
      </c>
      <c r="Q997">
        <v>2004</v>
      </c>
      <c r="R997">
        <v>1</v>
      </c>
      <c r="S997" t="str">
        <f>IF(R997=1, "First-time", IF(R997&lt;=3, "Rising Star", IF(R997&lt;10, "Established", "Elites")))</f>
        <v>First-time</v>
      </c>
      <c r="T997">
        <f>IF(S997 = "First-time",1,0)</f>
        <v>1</v>
      </c>
      <c r="U997">
        <f>IF(S997 = "Rising Star",1,0)</f>
        <v>0</v>
      </c>
      <c r="V997">
        <f>IF(S997 = "Established",1,0)</f>
        <v>0</v>
      </c>
      <c r="W997">
        <f>IF(S997 = "Elites",1,0)</f>
        <v>0</v>
      </c>
      <c r="X997" t="s">
        <v>232</v>
      </c>
      <c r="Y997" t="str">
        <f>IF(X997="","-",TRIM(LEFT(X997,FIND(",",X997&amp;",")-1)))</f>
        <v>Houston</v>
      </c>
      <c r="Z997" t="s">
        <v>5381</v>
      </c>
      <c r="AA997" t="s">
        <v>45</v>
      </c>
    </row>
    <row r="998" spans="1:27" ht="14.4" x14ac:dyDescent="0.3">
      <c r="A998">
        <v>995</v>
      </c>
      <c r="B998" t="s">
        <v>15828</v>
      </c>
      <c r="C998" t="s">
        <v>15829</v>
      </c>
      <c r="D998" t="s">
        <v>15830</v>
      </c>
      <c r="E998" t="s">
        <v>84</v>
      </c>
      <c r="F998" s="5">
        <f>_xlfn.TEXTBEFORE(E998, " ") * 1000000</f>
        <v>11000000</v>
      </c>
      <c r="G998">
        <v>425.06650000000002</v>
      </c>
      <c r="H998" t="s">
        <v>174</v>
      </c>
      <c r="I998">
        <v>20</v>
      </c>
      <c r="J998">
        <f>IF(I998="",0,I998)</f>
        <v>20</v>
      </c>
      <c r="K998">
        <v>5</v>
      </c>
      <c r="L998">
        <f>I998-K998</f>
        <v>15</v>
      </c>
      <c r="M998" t="str">
        <f>IF(I998&lt;100,"small",IF(I998&lt;500,"medium","large"))</f>
        <v>small</v>
      </c>
      <c r="N998">
        <f>IF(M998="small",1,0)</f>
        <v>1</v>
      </c>
      <c r="O998">
        <f>IF(N998="medium",1,0)</f>
        <v>0</v>
      </c>
      <c r="P998">
        <f>IF(O998="large",1,0)</f>
        <v>0</v>
      </c>
      <c r="Q998">
        <v>2014</v>
      </c>
      <c r="R998">
        <v>1</v>
      </c>
      <c r="S998" t="str">
        <f>IF(R998=1, "First-time", IF(R998&lt;=3, "Rising Star", IF(R998&lt;10, "Established", "Elites")))</f>
        <v>First-time</v>
      </c>
      <c r="T998">
        <f>IF(S998 = "First-time",1,0)</f>
        <v>1</v>
      </c>
      <c r="U998">
        <f>IF(S998 = "Rising Star",1,0)</f>
        <v>0</v>
      </c>
      <c r="V998">
        <f>IF(S998 = "Established",1,0)</f>
        <v>0</v>
      </c>
      <c r="W998">
        <f>IF(S998 = "Elites",1,0)</f>
        <v>0</v>
      </c>
      <c r="X998" t="s">
        <v>409</v>
      </c>
      <c r="Y998" t="str">
        <f>IF(X998="","-",TRIM(LEFT(X998,FIND(",",X998&amp;",")-1)))</f>
        <v>Salt Lake City</v>
      </c>
      <c r="Z998" t="s">
        <v>3795</v>
      </c>
      <c r="AA998" t="s">
        <v>46</v>
      </c>
    </row>
    <row r="999" spans="1:27" ht="14.4" x14ac:dyDescent="0.3">
      <c r="A999">
        <v>996</v>
      </c>
      <c r="B999" t="s">
        <v>11463</v>
      </c>
      <c r="C999" t="s">
        <v>11464</v>
      </c>
      <c r="D999" t="s">
        <v>11465</v>
      </c>
      <c r="E999" t="s">
        <v>1506</v>
      </c>
      <c r="F999" s="5">
        <f>_xlfn.TEXTBEFORE(E999, " ") * 1000000</f>
        <v>23400000</v>
      </c>
      <c r="G999">
        <v>424.86739999999998</v>
      </c>
      <c r="H999" t="s">
        <v>160</v>
      </c>
      <c r="I999">
        <v>106</v>
      </c>
      <c r="J999">
        <f>IF(I999="",0,I999)</f>
        <v>106</v>
      </c>
      <c r="K999">
        <v>41</v>
      </c>
      <c r="L999">
        <f>I999-K999</f>
        <v>65</v>
      </c>
      <c r="M999" t="str">
        <f>IF(I999&lt;100,"small",IF(I999&lt;500,"medium","large"))</f>
        <v>medium</v>
      </c>
      <c r="N999">
        <f>IF(M999="small",1,0)</f>
        <v>0</v>
      </c>
      <c r="O999">
        <f>IF(N999="medium",1,0)</f>
        <v>0</v>
      </c>
      <c r="P999">
        <f>IF(O999="large",1,0)</f>
        <v>0</v>
      </c>
      <c r="Q999">
        <v>2010</v>
      </c>
      <c r="R999">
        <v>2</v>
      </c>
      <c r="S999" t="str">
        <f>IF(R999=1, "First-time", IF(R999&lt;=3, "Rising Star", IF(R999&lt;10, "Established", "Elites")))</f>
        <v>Rising Star</v>
      </c>
      <c r="T999">
        <f>IF(S999 = "First-time",1,0)</f>
        <v>0</v>
      </c>
      <c r="U999">
        <f>IF(S999 = "Rising Star",1,0)</f>
        <v>1</v>
      </c>
      <c r="V999">
        <f>IF(S999 = "Established",1,0)</f>
        <v>0</v>
      </c>
      <c r="W999">
        <f>IF(S999 = "Elites",1,0)</f>
        <v>0</v>
      </c>
      <c r="X999" t="s">
        <v>1396</v>
      </c>
      <c r="Y999" t="str">
        <f>IF(X999="","-",TRIM(LEFT(X999,FIND(",",X999&amp;",")-1)))</f>
        <v>San Francisco</v>
      </c>
      <c r="Z999" t="s">
        <v>1396</v>
      </c>
      <c r="AA999" t="s">
        <v>5</v>
      </c>
    </row>
    <row r="1000" spans="1:27" ht="14.4" x14ac:dyDescent="0.3">
      <c r="A1000">
        <v>997</v>
      </c>
      <c r="B1000" t="s">
        <v>16197</v>
      </c>
      <c r="C1000" t="s">
        <v>16198</v>
      </c>
      <c r="D1000" t="s">
        <v>16199</v>
      </c>
      <c r="E1000" t="s">
        <v>5020</v>
      </c>
      <c r="F1000" s="5">
        <f>_xlfn.TEXTBEFORE(E1000, " ") * 1000000</f>
        <v>26400000</v>
      </c>
      <c r="G1000">
        <v>424.71690000000001</v>
      </c>
      <c r="H1000" t="s">
        <v>803</v>
      </c>
      <c r="I1000">
        <v>95</v>
      </c>
      <c r="J1000">
        <f>IF(I1000="",0,I1000)</f>
        <v>95</v>
      </c>
      <c r="K1000">
        <v>19</v>
      </c>
      <c r="L1000">
        <f>I1000-K1000</f>
        <v>76</v>
      </c>
      <c r="M1000" t="str">
        <f>IF(I1000&lt;100,"small",IF(I1000&lt;500,"medium","large"))</f>
        <v>small</v>
      </c>
      <c r="N1000">
        <f>IF(M1000="small",1,0)</f>
        <v>1</v>
      </c>
      <c r="O1000">
        <f>IF(N1000="medium",1,0)</f>
        <v>0</v>
      </c>
      <c r="P1000">
        <f>IF(O1000="large",1,0)</f>
        <v>0</v>
      </c>
      <c r="Q1000">
        <v>2014</v>
      </c>
      <c r="R1000">
        <v>1</v>
      </c>
      <c r="S1000" t="str">
        <f>IF(R1000=1, "First-time", IF(R1000&lt;=3, "Rising Star", IF(R1000&lt;10, "Established", "Elites")))</f>
        <v>First-time</v>
      </c>
      <c r="T1000">
        <f>IF(S1000 = "First-time",1,0)</f>
        <v>1</v>
      </c>
      <c r="U1000">
        <f>IF(S1000 = "Rising Star",1,0)</f>
        <v>0</v>
      </c>
      <c r="V1000">
        <f>IF(S1000 = "Established",1,0)</f>
        <v>0</v>
      </c>
      <c r="W1000">
        <f>IF(S1000 = "Elites",1,0)</f>
        <v>0</v>
      </c>
      <c r="X1000" t="s">
        <v>86</v>
      </c>
      <c r="Y1000" t="str">
        <f>IF(X1000="","-",TRIM(LEFT(X1000,FIND(",",X1000&amp;",")-1)))</f>
        <v>New York City</v>
      </c>
      <c r="Z1000" t="s">
        <v>543</v>
      </c>
      <c r="AA1000" t="s">
        <v>35</v>
      </c>
    </row>
    <row r="1001" spans="1:27" ht="14.4" x14ac:dyDescent="0.3">
      <c r="A1001">
        <v>998</v>
      </c>
      <c r="B1001" t="s">
        <v>17418</v>
      </c>
      <c r="C1001" t="s">
        <v>17419</v>
      </c>
      <c r="D1001" t="s">
        <v>17420</v>
      </c>
      <c r="E1001" t="s">
        <v>2092</v>
      </c>
      <c r="F1001" s="5">
        <f>_xlfn.TEXTBEFORE(E1001, " ") * 1000000</f>
        <v>5600000</v>
      </c>
      <c r="G1001">
        <v>424.60890000000001</v>
      </c>
      <c r="H1001" t="s">
        <v>160</v>
      </c>
      <c r="I1001">
        <v>5</v>
      </c>
      <c r="J1001">
        <f>IF(I1001="",0,I1001)</f>
        <v>5</v>
      </c>
      <c r="K1001">
        <v>1</v>
      </c>
      <c r="L1001">
        <f>I1001-K1001</f>
        <v>4</v>
      </c>
      <c r="M1001" t="str">
        <f>IF(I1001&lt;100,"small",IF(I1001&lt;500,"medium","large"))</f>
        <v>small</v>
      </c>
      <c r="N1001">
        <f>IF(M1001="small",1,0)</f>
        <v>1</v>
      </c>
      <c r="O1001">
        <f>IF(N1001="medium",1,0)</f>
        <v>0</v>
      </c>
      <c r="P1001">
        <f>IF(O1001="large",1,0)</f>
        <v>0</v>
      </c>
      <c r="Q1001">
        <v>2015</v>
      </c>
      <c r="R1001">
        <v>1</v>
      </c>
      <c r="S1001" t="str">
        <f>IF(R1001=1, "First-time", IF(R1001&lt;=3, "Rising Star", IF(R1001&lt;10, "Established", "Elites")))</f>
        <v>First-time</v>
      </c>
      <c r="T1001">
        <f>IF(S1001 = "First-time",1,0)</f>
        <v>1</v>
      </c>
      <c r="U1001">
        <f>IF(S1001 = "Rising Star",1,0)</f>
        <v>0</v>
      </c>
      <c r="V1001">
        <f>IF(S1001 = "Established",1,0)</f>
        <v>0</v>
      </c>
      <c r="W1001">
        <f>IF(S1001 = "Elites",1,0)</f>
        <v>0</v>
      </c>
      <c r="X1001" t="s">
        <v>99</v>
      </c>
      <c r="Y1001" t="str">
        <f>IF(X1001="","-",TRIM(LEFT(X1001,FIND(",",X1001&amp;",")-1)))</f>
        <v>-</v>
      </c>
      <c r="Z1001" t="s">
        <v>17421</v>
      </c>
      <c r="AA1001" t="s">
        <v>35</v>
      </c>
    </row>
    <row r="1002" spans="1:27" ht="14.4" x14ac:dyDescent="0.3">
      <c r="A1002">
        <v>999</v>
      </c>
      <c r="B1002" t="s">
        <v>4298</v>
      </c>
      <c r="C1002" t="s">
        <v>4299</v>
      </c>
      <c r="D1002" t="s">
        <v>4300</v>
      </c>
      <c r="E1002" t="s">
        <v>1875</v>
      </c>
      <c r="F1002" s="5">
        <f>_xlfn.TEXTBEFORE(E1002, " ") * 1000000</f>
        <v>5100000</v>
      </c>
      <c r="G1002">
        <v>424.44209999999998</v>
      </c>
      <c r="H1002" t="s">
        <v>331</v>
      </c>
      <c r="I1002">
        <v>12</v>
      </c>
      <c r="J1002">
        <f>IF(I1002="",0,I1002)</f>
        <v>12</v>
      </c>
      <c r="K1002">
        <v>2</v>
      </c>
      <c r="L1002">
        <f>I1002-K1002</f>
        <v>10</v>
      </c>
      <c r="M1002" t="str">
        <f>IF(I1002&lt;100,"small",IF(I1002&lt;500,"medium","large"))</f>
        <v>small</v>
      </c>
      <c r="N1002">
        <f>IF(M1002="small",1,0)</f>
        <v>1</v>
      </c>
      <c r="O1002">
        <f>IF(N1002="medium",1,0)</f>
        <v>0</v>
      </c>
      <c r="P1002">
        <f>IF(O1002="large",1,0)</f>
        <v>0</v>
      </c>
      <c r="Q1002">
        <v>2002</v>
      </c>
      <c r="R1002">
        <v>2</v>
      </c>
      <c r="S1002" t="str">
        <f>IF(R1002=1, "First-time", IF(R1002&lt;=3, "Rising Star", IF(R1002&lt;10, "Established", "Elites")))</f>
        <v>Rising Star</v>
      </c>
      <c r="T1002">
        <f>IF(S1002 = "First-time",1,0)</f>
        <v>0</v>
      </c>
      <c r="U1002">
        <f>IF(S1002 = "Rising Star",1,0)</f>
        <v>1</v>
      </c>
      <c r="V1002">
        <f>IF(S1002 = "Established",1,0)</f>
        <v>0</v>
      </c>
      <c r="W1002">
        <f>IF(S1002 = "Elites",1,0)</f>
        <v>0</v>
      </c>
      <c r="X1002" t="s">
        <v>161</v>
      </c>
      <c r="Y1002" t="str">
        <f>IF(X1002="","-",TRIM(LEFT(X1002,FIND(",",X1002&amp;",")-1)))</f>
        <v>Ogden-Clearfield</v>
      </c>
      <c r="Z1002" t="s">
        <v>4301</v>
      </c>
      <c r="AA1002" t="s">
        <v>46</v>
      </c>
    </row>
    <row r="1003" spans="1:27" ht="14.4" x14ac:dyDescent="0.3">
      <c r="A1003">
        <v>1000</v>
      </c>
      <c r="B1003" t="s">
        <v>6066</v>
      </c>
      <c r="C1003" t="s">
        <v>6067</v>
      </c>
      <c r="D1003" t="s">
        <v>6068</v>
      </c>
      <c r="E1003" t="s">
        <v>253</v>
      </c>
      <c r="F1003" s="5">
        <f>_xlfn.TEXTBEFORE(E1003, " ") * 1000000</f>
        <v>16500000</v>
      </c>
      <c r="G1003">
        <v>424.01650000000001</v>
      </c>
      <c r="H1003" t="s">
        <v>324</v>
      </c>
      <c r="I1003">
        <v>110</v>
      </c>
      <c r="J1003">
        <f>IF(I1003="",0,I1003)</f>
        <v>110</v>
      </c>
      <c r="K1003">
        <v>30</v>
      </c>
      <c r="L1003">
        <f>I1003-K1003</f>
        <v>80</v>
      </c>
      <c r="M1003" t="str">
        <f>IF(I1003&lt;100,"small",IF(I1003&lt;500,"medium","large"))</f>
        <v>medium</v>
      </c>
      <c r="N1003">
        <f>IF(M1003="small",1,0)</f>
        <v>0</v>
      </c>
      <c r="O1003">
        <f>IF(N1003="medium",1,0)</f>
        <v>0</v>
      </c>
      <c r="P1003">
        <f>IF(O1003="large",1,0)</f>
        <v>0</v>
      </c>
      <c r="Q1003">
        <v>2005</v>
      </c>
      <c r="R1003">
        <v>1</v>
      </c>
      <c r="S1003" t="str">
        <f>IF(R1003=1, "First-time", IF(R1003&lt;=3, "Rising Star", IF(R1003&lt;10, "Established", "Elites")))</f>
        <v>First-time</v>
      </c>
      <c r="T1003">
        <f>IF(S1003 = "First-time",1,0)</f>
        <v>1</v>
      </c>
      <c r="U1003">
        <f>IF(S1003 = "Rising Star",1,0)</f>
        <v>0</v>
      </c>
      <c r="V1003">
        <f>IF(S1003 = "Established",1,0)</f>
        <v>0</v>
      </c>
      <c r="W1003">
        <f>IF(S1003 = "Elites",1,0)</f>
        <v>0</v>
      </c>
      <c r="X1003" t="s">
        <v>3805</v>
      </c>
      <c r="Y1003" t="str">
        <f>IF(X1003="","-",TRIM(LEFT(X1003,FIND(",",X1003&amp;",")-1)))</f>
        <v>Provo-Orem</v>
      </c>
      <c r="Z1003" t="s">
        <v>6069</v>
      </c>
      <c r="AA1003" t="s">
        <v>46</v>
      </c>
    </row>
    <row r="1004" spans="1:27" ht="14.4" x14ac:dyDescent="0.3">
      <c r="A1004">
        <v>1001</v>
      </c>
      <c r="B1004" t="s">
        <v>16732</v>
      </c>
      <c r="C1004" t="s">
        <v>16733</v>
      </c>
      <c r="D1004" t="s">
        <v>16734</v>
      </c>
      <c r="E1004" t="s">
        <v>330</v>
      </c>
      <c r="F1004" s="5">
        <f>_xlfn.TEXTBEFORE(E1004, " ") * 1000000</f>
        <v>4099999.9999999995</v>
      </c>
      <c r="G1004">
        <v>423.58150000000001</v>
      </c>
      <c r="H1004" t="s">
        <v>472</v>
      </c>
      <c r="I1004">
        <v>42</v>
      </c>
      <c r="J1004">
        <f>IF(I1004="",0,I1004)</f>
        <v>42</v>
      </c>
      <c r="K1004">
        <v>6</v>
      </c>
      <c r="L1004">
        <f>I1004-K1004</f>
        <v>36</v>
      </c>
      <c r="M1004" t="str">
        <f>IF(I1004&lt;100,"small",IF(I1004&lt;500,"medium","large"))</f>
        <v>small</v>
      </c>
      <c r="N1004">
        <f>IF(M1004="small",1,0)</f>
        <v>1</v>
      </c>
      <c r="O1004">
        <f>IF(N1004="medium",1,0)</f>
        <v>0</v>
      </c>
      <c r="P1004">
        <f>IF(O1004="large",1,0)</f>
        <v>0</v>
      </c>
      <c r="Q1004">
        <v>2014</v>
      </c>
      <c r="R1004">
        <v>1</v>
      </c>
      <c r="S1004" t="str">
        <f>IF(R1004=1, "First-time", IF(R1004&lt;=3, "Rising Star", IF(R1004&lt;10, "Established", "Elites")))</f>
        <v>First-time</v>
      </c>
      <c r="T1004">
        <f>IF(S1004 = "First-time",1,0)</f>
        <v>1</v>
      </c>
      <c r="U1004">
        <f>IF(S1004 = "Rising Star",1,0)</f>
        <v>0</v>
      </c>
      <c r="V1004">
        <f>IF(S1004 = "Established",1,0)</f>
        <v>0</v>
      </c>
      <c r="W1004">
        <f>IF(S1004 = "Elites",1,0)</f>
        <v>0</v>
      </c>
      <c r="X1004" t="s">
        <v>689</v>
      </c>
      <c r="Y1004" t="str">
        <f>IF(X1004="","-",TRIM(LEFT(X1004,FIND(",",X1004&amp;",")-1)))</f>
        <v>Miami</v>
      </c>
      <c r="Z1004" t="s">
        <v>824</v>
      </c>
      <c r="AA1004" t="s">
        <v>10</v>
      </c>
    </row>
    <row r="1005" spans="1:27" ht="14.4" x14ac:dyDescent="0.3">
      <c r="A1005">
        <v>1002</v>
      </c>
      <c r="B1005" t="s">
        <v>16547</v>
      </c>
      <c r="C1005" t="s">
        <v>16548</v>
      </c>
      <c r="D1005" t="s">
        <v>16549</v>
      </c>
      <c r="E1005" t="s">
        <v>16550</v>
      </c>
      <c r="F1005" s="5">
        <f>_xlfn.TEXTBEFORE(E1005, " ") * 1000000</f>
        <v>67300000</v>
      </c>
      <c r="G1005">
        <v>423.5419</v>
      </c>
      <c r="H1005" t="s">
        <v>129</v>
      </c>
      <c r="I1005">
        <v>56</v>
      </c>
      <c r="J1005">
        <f>IF(I1005="",0,I1005)</f>
        <v>56</v>
      </c>
      <c r="K1005">
        <v>22</v>
      </c>
      <c r="L1005">
        <f>I1005-K1005</f>
        <v>34</v>
      </c>
      <c r="M1005" t="str">
        <f>IF(I1005&lt;100,"small",IF(I1005&lt;500,"medium","large"))</f>
        <v>small</v>
      </c>
      <c r="N1005">
        <f>IF(M1005="small",1,0)</f>
        <v>1</v>
      </c>
      <c r="O1005">
        <f>IF(N1005="medium",1,0)</f>
        <v>0</v>
      </c>
      <c r="P1005">
        <f>IF(O1005="large",1,0)</f>
        <v>0</v>
      </c>
      <c r="Q1005">
        <v>2014</v>
      </c>
      <c r="R1005">
        <v>1</v>
      </c>
      <c r="S1005" t="str">
        <f>IF(R1005=1, "First-time", IF(R1005&lt;=3, "Rising Star", IF(R1005&lt;10, "Established", "Elites")))</f>
        <v>First-time</v>
      </c>
      <c r="T1005">
        <f>IF(S1005 = "First-time",1,0)</f>
        <v>1</v>
      </c>
      <c r="U1005">
        <f>IF(S1005 = "Rising Star",1,0)</f>
        <v>0</v>
      </c>
      <c r="V1005">
        <f>IF(S1005 = "Established",1,0)</f>
        <v>0</v>
      </c>
      <c r="W1005">
        <f>IF(S1005 = "Elites",1,0)</f>
        <v>0</v>
      </c>
      <c r="X1005" t="s">
        <v>271</v>
      </c>
      <c r="Y1005" t="str">
        <f>IF(X1005="","-",TRIM(LEFT(X1005,FIND(",",X1005&amp;",")-1)))</f>
        <v>Chicago</v>
      </c>
      <c r="Z1005" t="s">
        <v>271</v>
      </c>
      <c r="AA1005" t="s">
        <v>15</v>
      </c>
    </row>
    <row r="1006" spans="1:27" ht="14.4" x14ac:dyDescent="0.3">
      <c r="A1006">
        <v>1003</v>
      </c>
      <c r="B1006" t="s">
        <v>17022</v>
      </c>
      <c r="C1006" t="s">
        <v>17023</v>
      </c>
      <c r="D1006" t="s">
        <v>17024</v>
      </c>
      <c r="E1006" t="s">
        <v>337</v>
      </c>
      <c r="F1006" s="5">
        <f>_xlfn.TEXTBEFORE(E1006, " ") * 1000000</f>
        <v>6700000</v>
      </c>
      <c r="G1006">
        <v>422.23509999999999</v>
      </c>
      <c r="H1006" t="s">
        <v>353</v>
      </c>
      <c r="I1006">
        <v>70</v>
      </c>
      <c r="J1006">
        <f>IF(I1006="",0,I1006)</f>
        <v>70</v>
      </c>
      <c r="K1006">
        <v>15</v>
      </c>
      <c r="L1006">
        <f>I1006-K1006</f>
        <v>55</v>
      </c>
      <c r="M1006" t="str">
        <f>IF(I1006&lt;100,"small",IF(I1006&lt;500,"medium","large"))</f>
        <v>small</v>
      </c>
      <c r="N1006">
        <f>IF(M1006="small",1,0)</f>
        <v>1</v>
      </c>
      <c r="O1006">
        <f>IF(N1006="medium",1,0)</f>
        <v>0</v>
      </c>
      <c r="P1006">
        <f>IF(O1006="large",1,0)</f>
        <v>0</v>
      </c>
      <c r="Q1006">
        <v>2014</v>
      </c>
      <c r="R1006">
        <v>1</v>
      </c>
      <c r="S1006" t="str">
        <f>IF(R1006=1, "First-time", IF(R1006&lt;=3, "Rising Star", IF(R1006&lt;10, "Established", "Elites")))</f>
        <v>First-time</v>
      </c>
      <c r="T1006">
        <f>IF(S1006 = "First-time",1,0)</f>
        <v>1</v>
      </c>
      <c r="U1006">
        <f>IF(S1006 = "Rising Star",1,0)</f>
        <v>0</v>
      </c>
      <c r="V1006">
        <f>IF(S1006 = "Established",1,0)</f>
        <v>0</v>
      </c>
      <c r="W1006">
        <f>IF(S1006 = "Elites",1,0)</f>
        <v>0</v>
      </c>
      <c r="X1006" t="s">
        <v>1396</v>
      </c>
      <c r="Y1006" t="str">
        <f>IF(X1006="","-",TRIM(LEFT(X1006,FIND(",",X1006&amp;",")-1)))</f>
        <v>San Francisco</v>
      </c>
      <c r="Z1006" t="s">
        <v>13976</v>
      </c>
      <c r="AA1006" t="s">
        <v>5</v>
      </c>
    </row>
    <row r="1007" spans="1:27" ht="14.4" x14ac:dyDescent="0.3">
      <c r="A1007">
        <v>1004</v>
      </c>
      <c r="B1007" t="s">
        <v>11774</v>
      </c>
      <c r="C1007" t="s">
        <v>11775</v>
      </c>
      <c r="D1007" t="s">
        <v>11776</v>
      </c>
      <c r="E1007" t="s">
        <v>5371</v>
      </c>
      <c r="F1007" s="5">
        <f>_xlfn.TEXTBEFORE(E1007, " ") * 1000000</f>
        <v>8900000</v>
      </c>
      <c r="G1007">
        <v>421.98309999999998</v>
      </c>
      <c r="H1007" t="s">
        <v>167</v>
      </c>
      <c r="I1007">
        <v>1478</v>
      </c>
      <c r="J1007">
        <f>IF(I1007="",0,I1007)</f>
        <v>1478</v>
      </c>
      <c r="K1007">
        <v>345</v>
      </c>
      <c r="L1007">
        <f>I1007-K1007</f>
        <v>1133</v>
      </c>
      <c r="M1007" t="str">
        <f>IF(I1007&lt;100,"small",IF(I1007&lt;500,"medium","large"))</f>
        <v>large</v>
      </c>
      <c r="N1007">
        <f>IF(M1007="small",1,0)</f>
        <v>0</v>
      </c>
      <c r="O1007">
        <f>IF(N1007="medium",1,0)</f>
        <v>0</v>
      </c>
      <c r="P1007">
        <f>IF(O1007="large",1,0)</f>
        <v>0</v>
      </c>
      <c r="Q1007">
        <v>2011</v>
      </c>
      <c r="R1007">
        <v>3</v>
      </c>
      <c r="S1007" t="str">
        <f>IF(R1007=1, "First-time", IF(R1007&lt;=3, "Rising Star", IF(R1007&lt;10, "Established", "Elites")))</f>
        <v>Rising Star</v>
      </c>
      <c r="T1007">
        <f>IF(S1007 = "First-time",1,0)</f>
        <v>0</v>
      </c>
      <c r="U1007">
        <f>IF(S1007 = "Rising Star",1,0)</f>
        <v>1</v>
      </c>
      <c r="V1007">
        <f>IF(S1007 = "Established",1,0)</f>
        <v>0</v>
      </c>
      <c r="W1007">
        <f>IF(S1007 = "Elites",1,0)</f>
        <v>0</v>
      </c>
      <c r="X1007" t="s">
        <v>130</v>
      </c>
      <c r="Y1007" t="str">
        <f>IF(X1007="","-",TRIM(LEFT(X1007,FIND(",",X1007&amp;",")-1)))</f>
        <v>Dallas</v>
      </c>
      <c r="Z1007" t="s">
        <v>2575</v>
      </c>
      <c r="AA1007" t="s">
        <v>45</v>
      </c>
    </row>
    <row r="1008" spans="1:27" ht="14.4" x14ac:dyDescent="0.3">
      <c r="A1008">
        <v>1005</v>
      </c>
      <c r="B1008" t="s">
        <v>16319</v>
      </c>
      <c r="C1008" t="s">
        <v>16320</v>
      </c>
      <c r="D1008" t="s">
        <v>16321</v>
      </c>
      <c r="E1008" t="s">
        <v>1084</v>
      </c>
      <c r="F1008" s="5">
        <f>_xlfn.TEXTBEFORE(E1008, " ") * 1000000</f>
        <v>21900000</v>
      </c>
      <c r="G1008">
        <v>420.40940000000001</v>
      </c>
      <c r="H1008" t="s">
        <v>118</v>
      </c>
      <c r="I1008">
        <v>80</v>
      </c>
      <c r="J1008">
        <f>IF(I1008="",0,I1008)</f>
        <v>80</v>
      </c>
      <c r="K1008">
        <v>34</v>
      </c>
      <c r="L1008">
        <f>I1008-K1008</f>
        <v>46</v>
      </c>
      <c r="M1008" t="str">
        <f>IF(I1008&lt;100,"small",IF(I1008&lt;500,"medium","large"))</f>
        <v>small</v>
      </c>
      <c r="N1008">
        <f>IF(M1008="small",1,0)</f>
        <v>1</v>
      </c>
      <c r="O1008">
        <f>IF(N1008="medium",1,0)</f>
        <v>0</v>
      </c>
      <c r="P1008">
        <f>IF(O1008="large",1,0)</f>
        <v>0</v>
      </c>
      <c r="Q1008">
        <v>2014</v>
      </c>
      <c r="R1008">
        <v>2</v>
      </c>
      <c r="S1008" t="str">
        <f>IF(R1008=1, "First-time", IF(R1008&lt;=3, "Rising Star", IF(R1008&lt;10, "Established", "Elites")))</f>
        <v>Rising Star</v>
      </c>
      <c r="T1008">
        <f>IF(S1008 = "First-time",1,0)</f>
        <v>0</v>
      </c>
      <c r="U1008">
        <f>IF(S1008 = "Rising Star",1,0)</f>
        <v>1</v>
      </c>
      <c r="V1008">
        <f>IF(S1008 = "Established",1,0)</f>
        <v>0</v>
      </c>
      <c r="W1008">
        <f>IF(S1008 = "Elites",1,0)</f>
        <v>0</v>
      </c>
      <c r="X1008" t="s">
        <v>466</v>
      </c>
      <c r="Y1008" t="str">
        <f>IF(X1008="","-",TRIM(LEFT(X1008,FIND(",",X1008&amp;",")-1)))</f>
        <v>Charlotte</v>
      </c>
      <c r="Z1008" t="s">
        <v>466</v>
      </c>
      <c r="AA1008" t="s">
        <v>28</v>
      </c>
    </row>
    <row r="1009" spans="1:27" ht="14.4" x14ac:dyDescent="0.3">
      <c r="A1009">
        <v>1006</v>
      </c>
      <c r="B1009" t="s">
        <v>17444</v>
      </c>
      <c r="C1009" t="s">
        <v>17445</v>
      </c>
      <c r="D1009" t="s">
        <v>17446</v>
      </c>
      <c r="E1009" t="s">
        <v>1405</v>
      </c>
      <c r="F1009" s="5">
        <f>_xlfn.TEXTBEFORE(E1009, " ") * 1000000</f>
        <v>2600000</v>
      </c>
      <c r="G1009">
        <v>419.59750000000003</v>
      </c>
      <c r="H1009" t="s">
        <v>85</v>
      </c>
      <c r="I1009">
        <v>43</v>
      </c>
      <c r="J1009">
        <f>IF(I1009="",0,I1009)</f>
        <v>43</v>
      </c>
      <c r="K1009">
        <v>4</v>
      </c>
      <c r="L1009">
        <f>I1009-K1009</f>
        <v>39</v>
      </c>
      <c r="M1009" t="str">
        <f>IF(I1009&lt;100,"small",IF(I1009&lt;500,"medium","large"))</f>
        <v>small</v>
      </c>
      <c r="N1009">
        <f>IF(M1009="small",1,0)</f>
        <v>1</v>
      </c>
      <c r="O1009">
        <f>IF(N1009="medium",1,0)</f>
        <v>0</v>
      </c>
      <c r="P1009">
        <f>IF(O1009="large",1,0)</f>
        <v>0</v>
      </c>
      <c r="Q1009">
        <v>2015</v>
      </c>
      <c r="R1009">
        <v>1</v>
      </c>
      <c r="S1009" t="str">
        <f>IF(R1009=1, "First-time", IF(R1009&lt;=3, "Rising Star", IF(R1009&lt;10, "Established", "Elites")))</f>
        <v>First-time</v>
      </c>
      <c r="T1009">
        <f>IF(S1009 = "First-time",1,0)</f>
        <v>1</v>
      </c>
      <c r="U1009">
        <f>IF(S1009 = "Rising Star",1,0)</f>
        <v>0</v>
      </c>
      <c r="V1009">
        <f>IF(S1009 = "Established",1,0)</f>
        <v>0</v>
      </c>
      <c r="W1009">
        <f>IF(S1009 = "Elites",1,0)</f>
        <v>0</v>
      </c>
      <c r="X1009" t="s">
        <v>191</v>
      </c>
      <c r="Y1009" t="str">
        <f>IF(X1009="","-",TRIM(LEFT(X1009,FIND(",",X1009&amp;",")-1)))</f>
        <v>Philadelphia</v>
      </c>
      <c r="Z1009" t="s">
        <v>17447</v>
      </c>
      <c r="AA1009" t="s">
        <v>32</v>
      </c>
    </row>
    <row r="1010" spans="1:27" ht="14.4" x14ac:dyDescent="0.3">
      <c r="A1010">
        <v>1007</v>
      </c>
      <c r="B1010" t="s">
        <v>10836</v>
      </c>
      <c r="C1010" t="s">
        <v>10837</v>
      </c>
      <c r="D1010" t="s">
        <v>10838</v>
      </c>
      <c r="E1010" t="s">
        <v>857</v>
      </c>
      <c r="F1010" s="5">
        <f>_xlfn.TEXTBEFORE(E1010, " ") * 1000000</f>
        <v>3200000</v>
      </c>
      <c r="G1010">
        <v>419.27670000000001</v>
      </c>
      <c r="H1010" t="s">
        <v>85</v>
      </c>
      <c r="I1010">
        <v>40</v>
      </c>
      <c r="J1010">
        <f>IF(I1010="",0,I1010)</f>
        <v>40</v>
      </c>
      <c r="K1010">
        <v>4</v>
      </c>
      <c r="L1010">
        <f>I1010-K1010</f>
        <v>36</v>
      </c>
      <c r="M1010" t="str">
        <f>IF(I1010&lt;100,"small",IF(I1010&lt;500,"medium","large"))</f>
        <v>small</v>
      </c>
      <c r="N1010">
        <f>IF(M1010="small",1,0)</f>
        <v>1</v>
      </c>
      <c r="O1010">
        <f>IF(N1010="medium",1,0)</f>
        <v>0</v>
      </c>
      <c r="P1010">
        <f>IF(O1010="large",1,0)</f>
        <v>0</v>
      </c>
      <c r="Q1010">
        <v>2010</v>
      </c>
      <c r="R1010">
        <v>1</v>
      </c>
      <c r="S1010" t="str">
        <f>IF(R1010=1, "First-time", IF(R1010&lt;=3, "Rising Star", IF(R1010&lt;10, "Established", "Elites")))</f>
        <v>First-time</v>
      </c>
      <c r="T1010">
        <f>IF(S1010 = "First-time",1,0)</f>
        <v>1</v>
      </c>
      <c r="U1010">
        <f>IF(S1010 = "Rising Star",1,0)</f>
        <v>0</v>
      </c>
      <c r="V1010">
        <f>IF(S1010 = "Established",1,0)</f>
        <v>0</v>
      </c>
      <c r="W1010">
        <f>IF(S1010 = "Elites",1,0)</f>
        <v>0</v>
      </c>
      <c r="X1010" t="s">
        <v>86</v>
      </c>
      <c r="Y1010" t="str">
        <f>IF(X1010="","-",TRIM(LEFT(X1010,FIND(",",X1010&amp;",")-1)))</f>
        <v>New York City</v>
      </c>
      <c r="Z1010" t="s">
        <v>543</v>
      </c>
      <c r="AA1010" t="s">
        <v>35</v>
      </c>
    </row>
    <row r="1011" spans="1:27" ht="14.4" x14ac:dyDescent="0.3">
      <c r="A1011">
        <v>1008</v>
      </c>
      <c r="B1011" t="s">
        <v>14072</v>
      </c>
      <c r="C1011" t="s">
        <v>14073</v>
      </c>
      <c r="D1011" t="s">
        <v>14074</v>
      </c>
      <c r="E1011" t="s">
        <v>190</v>
      </c>
      <c r="F1011" s="5">
        <f>_xlfn.TEXTBEFORE(E1011, " ") * 1000000</f>
        <v>18800000</v>
      </c>
      <c r="G1011">
        <v>419.16379999999998</v>
      </c>
      <c r="H1011" t="s">
        <v>85</v>
      </c>
      <c r="I1011">
        <v>381</v>
      </c>
      <c r="J1011">
        <f>IF(I1011="",0,I1011)</f>
        <v>381</v>
      </c>
      <c r="K1011">
        <v>76</v>
      </c>
      <c r="L1011">
        <f>I1011-K1011</f>
        <v>305</v>
      </c>
      <c r="M1011" t="str">
        <f>IF(I1011&lt;100,"small",IF(I1011&lt;500,"medium","large"))</f>
        <v>medium</v>
      </c>
      <c r="N1011">
        <f>IF(M1011="small",1,0)</f>
        <v>0</v>
      </c>
      <c r="O1011">
        <f>IF(N1011="medium",1,0)</f>
        <v>0</v>
      </c>
      <c r="P1011">
        <f>IF(O1011="large",1,0)</f>
        <v>0</v>
      </c>
      <c r="Q1011">
        <v>2012</v>
      </c>
      <c r="R1011">
        <v>4</v>
      </c>
      <c r="S1011" t="str">
        <f>IF(R1011=1, "First-time", IF(R1011&lt;=3, "Rising Star", IF(R1011&lt;10, "Established", "Elites")))</f>
        <v>Established</v>
      </c>
      <c r="T1011">
        <f>IF(S1011 = "First-time",1,0)</f>
        <v>0</v>
      </c>
      <c r="U1011">
        <f>IF(S1011 = "Rising Star",1,0)</f>
        <v>0</v>
      </c>
      <c r="V1011">
        <f>IF(S1011 = "Established",1,0)</f>
        <v>1</v>
      </c>
      <c r="W1011">
        <f>IF(S1011 = "Elites",1,0)</f>
        <v>0</v>
      </c>
      <c r="X1011" t="s">
        <v>3010</v>
      </c>
      <c r="Y1011" t="str">
        <f>IF(X1011="","-",TRIM(LEFT(X1011,FIND(",",X1011&amp;",")-1)))</f>
        <v>San Jose</v>
      </c>
      <c r="Z1011" t="s">
        <v>3010</v>
      </c>
      <c r="AA1011" t="s">
        <v>5</v>
      </c>
    </row>
    <row r="1012" spans="1:27" ht="14.4" x14ac:dyDescent="0.3">
      <c r="A1012">
        <v>1009</v>
      </c>
      <c r="B1012" t="s">
        <v>15933</v>
      </c>
      <c r="C1012" t="s">
        <v>15934</v>
      </c>
      <c r="D1012" t="s">
        <v>15935</v>
      </c>
      <c r="E1012" t="s">
        <v>1938</v>
      </c>
      <c r="F1012" s="5">
        <f>_xlfn.TEXTBEFORE(E1012, " ") * 1000000</f>
        <v>21500000</v>
      </c>
      <c r="G1012">
        <v>418.7937</v>
      </c>
      <c r="H1012" t="s">
        <v>85</v>
      </c>
      <c r="I1012">
        <v>81</v>
      </c>
      <c r="J1012">
        <f>IF(I1012="",0,I1012)</f>
        <v>81</v>
      </c>
      <c r="K1012">
        <v>19</v>
      </c>
      <c r="L1012">
        <f>I1012-K1012</f>
        <v>62</v>
      </c>
      <c r="M1012" t="str">
        <f>IF(I1012&lt;100,"small",IF(I1012&lt;500,"medium","large"))</f>
        <v>small</v>
      </c>
      <c r="N1012">
        <f>IF(M1012="small",1,0)</f>
        <v>1</v>
      </c>
      <c r="O1012">
        <f>IF(N1012="medium",1,0)</f>
        <v>0</v>
      </c>
      <c r="P1012">
        <f>IF(O1012="large",1,0)</f>
        <v>0</v>
      </c>
      <c r="Q1012">
        <v>2014</v>
      </c>
      <c r="R1012">
        <v>1</v>
      </c>
      <c r="S1012" t="str">
        <f>IF(R1012=1, "First-time", IF(R1012&lt;=3, "Rising Star", IF(R1012&lt;10, "Established", "Elites")))</f>
        <v>First-time</v>
      </c>
      <c r="T1012">
        <f>IF(S1012 = "First-time",1,0)</f>
        <v>1</v>
      </c>
      <c r="U1012">
        <f>IF(S1012 = "Rising Star",1,0)</f>
        <v>0</v>
      </c>
      <c r="V1012">
        <f>IF(S1012 = "Established",1,0)</f>
        <v>0</v>
      </c>
      <c r="W1012">
        <f>IF(S1012 = "Elites",1,0)</f>
        <v>0</v>
      </c>
      <c r="X1012" t="s">
        <v>232</v>
      </c>
      <c r="Y1012" t="str">
        <f>IF(X1012="","-",TRIM(LEFT(X1012,FIND(",",X1012&amp;",")-1)))</f>
        <v>Houston</v>
      </c>
      <c r="Z1012" t="s">
        <v>232</v>
      </c>
      <c r="AA1012" t="s">
        <v>45</v>
      </c>
    </row>
    <row r="1013" spans="1:27" ht="14.4" x14ac:dyDescent="0.3">
      <c r="A1013">
        <v>1010</v>
      </c>
      <c r="B1013" t="s">
        <v>5734</v>
      </c>
      <c r="C1013" t="s">
        <v>5735</v>
      </c>
      <c r="D1013" t="s">
        <v>5736</v>
      </c>
      <c r="E1013" t="s">
        <v>3152</v>
      </c>
      <c r="F1013" s="5">
        <f>_xlfn.TEXTBEFORE(E1013, " ") * 1000000</f>
        <v>69900000</v>
      </c>
      <c r="G1013">
        <v>418.65190000000001</v>
      </c>
      <c r="H1013" t="s">
        <v>153</v>
      </c>
      <c r="I1013">
        <v>2048</v>
      </c>
      <c r="J1013">
        <f>IF(I1013="",0,I1013)</f>
        <v>2048</v>
      </c>
      <c r="K1013">
        <v>225</v>
      </c>
      <c r="L1013">
        <f>I1013-K1013</f>
        <v>1823</v>
      </c>
      <c r="M1013" t="str">
        <f>IF(I1013&lt;100,"small",IF(I1013&lt;500,"medium","large"))</f>
        <v>large</v>
      </c>
      <c r="N1013">
        <f>IF(M1013="small",1,0)</f>
        <v>0</v>
      </c>
      <c r="O1013">
        <f>IF(N1013="medium",1,0)</f>
        <v>0</v>
      </c>
      <c r="P1013">
        <f>IF(O1013="large",1,0)</f>
        <v>0</v>
      </c>
      <c r="Q1013">
        <v>2004</v>
      </c>
      <c r="R1013">
        <v>3</v>
      </c>
      <c r="S1013" t="str">
        <f>IF(R1013=1, "First-time", IF(R1013&lt;=3, "Rising Star", IF(R1013&lt;10, "Established", "Elites")))</f>
        <v>Rising Star</v>
      </c>
      <c r="T1013">
        <f>IF(S1013 = "First-time",1,0)</f>
        <v>0</v>
      </c>
      <c r="U1013">
        <f>IF(S1013 = "Rising Star",1,0)</f>
        <v>1</v>
      </c>
      <c r="V1013">
        <f>IF(S1013 = "Established",1,0)</f>
        <v>0</v>
      </c>
      <c r="W1013">
        <f>IF(S1013 = "Elites",1,0)</f>
        <v>0</v>
      </c>
      <c r="X1013" t="s">
        <v>242</v>
      </c>
      <c r="Y1013" t="str">
        <f>IF(X1013="","-",TRIM(LEFT(X1013,FIND(",",X1013&amp;",")-1)))</f>
        <v>Atlanta</v>
      </c>
      <c r="Z1013" t="s">
        <v>2735</v>
      </c>
      <c r="AA1013" t="s">
        <v>11</v>
      </c>
    </row>
    <row r="1014" spans="1:27" ht="14.4" x14ac:dyDescent="0.3">
      <c r="A1014">
        <v>1011</v>
      </c>
      <c r="B1014" t="s">
        <v>16735</v>
      </c>
      <c r="C1014" t="s">
        <v>16736</v>
      </c>
      <c r="D1014" t="s">
        <v>16737</v>
      </c>
      <c r="E1014" t="s">
        <v>392</v>
      </c>
      <c r="F1014" s="5">
        <f>_xlfn.TEXTBEFORE(E1014, " ") * 1000000</f>
        <v>2000000</v>
      </c>
      <c r="G1014">
        <v>417.75409999999999</v>
      </c>
      <c r="H1014" t="s">
        <v>1069</v>
      </c>
      <c r="I1014">
        <v>22</v>
      </c>
      <c r="J1014">
        <f>IF(I1014="",0,I1014)</f>
        <v>22</v>
      </c>
      <c r="K1014">
        <v>3</v>
      </c>
      <c r="L1014">
        <f>I1014-K1014</f>
        <v>19</v>
      </c>
      <c r="M1014" t="str">
        <f>IF(I1014&lt;100,"small",IF(I1014&lt;500,"medium","large"))</f>
        <v>small</v>
      </c>
      <c r="N1014">
        <f>IF(M1014="small",1,0)</f>
        <v>1</v>
      </c>
      <c r="O1014">
        <f>IF(N1014="medium",1,0)</f>
        <v>0</v>
      </c>
      <c r="P1014">
        <f>IF(O1014="large",1,0)</f>
        <v>0</v>
      </c>
      <c r="Q1014">
        <v>2014</v>
      </c>
      <c r="R1014">
        <v>1</v>
      </c>
      <c r="S1014" t="str">
        <f>IF(R1014=1, "First-time", IF(R1014&lt;=3, "Rising Star", IF(R1014&lt;10, "Established", "Elites")))</f>
        <v>First-time</v>
      </c>
      <c r="T1014">
        <f>IF(S1014 = "First-time",1,0)</f>
        <v>1</v>
      </c>
      <c r="U1014">
        <f>IF(S1014 = "Rising Star",1,0)</f>
        <v>0</v>
      </c>
      <c r="V1014">
        <f>IF(S1014 = "Established",1,0)</f>
        <v>0</v>
      </c>
      <c r="W1014">
        <f>IF(S1014 = "Elites",1,0)</f>
        <v>0</v>
      </c>
      <c r="X1014" t="s">
        <v>99</v>
      </c>
      <c r="Y1014" t="str">
        <f>IF(X1014="","-",TRIM(LEFT(X1014,FIND(",",X1014&amp;",")-1)))</f>
        <v>-</v>
      </c>
      <c r="Z1014" t="s">
        <v>16738</v>
      </c>
      <c r="AA1014" t="s">
        <v>10</v>
      </c>
    </row>
    <row r="1015" spans="1:27" ht="14.4" x14ac:dyDescent="0.3">
      <c r="A1015">
        <v>1012</v>
      </c>
      <c r="B1015" t="s">
        <v>10485</v>
      </c>
      <c r="C1015" t="s">
        <v>10486</v>
      </c>
      <c r="D1015" t="s">
        <v>10487</v>
      </c>
      <c r="E1015" t="s">
        <v>1246</v>
      </c>
      <c r="F1015" s="5">
        <f>_xlfn.TEXTBEFORE(E1015, " ") * 1000000</f>
        <v>2900000</v>
      </c>
      <c r="G1015">
        <v>416.7878</v>
      </c>
      <c r="H1015" t="s">
        <v>751</v>
      </c>
      <c r="I1015">
        <v>42</v>
      </c>
      <c r="J1015">
        <f>IF(I1015="",0,I1015)</f>
        <v>42</v>
      </c>
      <c r="K1015">
        <v>18</v>
      </c>
      <c r="L1015">
        <f>I1015-K1015</f>
        <v>24</v>
      </c>
      <c r="M1015" t="str">
        <f>IF(I1015&lt;100,"small",IF(I1015&lt;500,"medium","large"))</f>
        <v>small</v>
      </c>
      <c r="N1015">
        <f>IF(M1015="small",1,0)</f>
        <v>1</v>
      </c>
      <c r="O1015">
        <f>IF(N1015="medium",1,0)</f>
        <v>0</v>
      </c>
      <c r="P1015">
        <f>IF(O1015="large",1,0)</f>
        <v>0</v>
      </c>
      <c r="Q1015">
        <v>2010</v>
      </c>
      <c r="R1015">
        <v>1</v>
      </c>
      <c r="S1015" t="str">
        <f>IF(R1015=1, "First-time", IF(R1015&lt;=3, "Rising Star", IF(R1015&lt;10, "Established", "Elites")))</f>
        <v>First-time</v>
      </c>
      <c r="T1015">
        <f>IF(S1015 = "First-time",1,0)</f>
        <v>1</v>
      </c>
      <c r="U1015">
        <f>IF(S1015 = "Rising Star",1,0)</f>
        <v>0</v>
      </c>
      <c r="V1015">
        <f>IF(S1015 = "Established",1,0)</f>
        <v>0</v>
      </c>
      <c r="W1015">
        <f>IF(S1015 = "Elites",1,0)</f>
        <v>0</v>
      </c>
      <c r="X1015" t="s">
        <v>427</v>
      </c>
      <c r="Y1015" t="str">
        <f>IF(X1015="","-",TRIM(LEFT(X1015,FIND(",",X1015&amp;",")-1)))</f>
        <v>Washington</v>
      </c>
      <c r="Z1015" t="s">
        <v>1317</v>
      </c>
      <c r="AA1015" t="s">
        <v>47</v>
      </c>
    </row>
    <row r="1016" spans="1:27" ht="14.4" x14ac:dyDescent="0.3">
      <c r="A1016">
        <v>1013</v>
      </c>
      <c r="B1016" t="s">
        <v>10615</v>
      </c>
      <c r="C1016" t="s">
        <v>10616</v>
      </c>
      <c r="D1016" t="s">
        <v>10617</v>
      </c>
      <c r="E1016" t="s">
        <v>2990</v>
      </c>
      <c r="F1016" s="5">
        <f>_xlfn.TEXTBEFORE(E1016, " ") * 1000000</f>
        <v>28900000</v>
      </c>
      <c r="G1016">
        <v>416.6343</v>
      </c>
      <c r="H1016" t="s">
        <v>472</v>
      </c>
      <c r="I1016">
        <v>27</v>
      </c>
      <c r="J1016">
        <f>IF(I1016="",0,I1016)</f>
        <v>27</v>
      </c>
      <c r="K1016">
        <v>10</v>
      </c>
      <c r="L1016">
        <f>I1016-K1016</f>
        <v>17</v>
      </c>
      <c r="M1016" t="str">
        <f>IF(I1016&lt;100,"small",IF(I1016&lt;500,"medium","large"))</f>
        <v>small</v>
      </c>
      <c r="N1016">
        <f>IF(M1016="small",1,0)</f>
        <v>1</v>
      </c>
      <c r="O1016">
        <f>IF(N1016="medium",1,0)</f>
        <v>0</v>
      </c>
      <c r="P1016">
        <f>IF(O1016="large",1,0)</f>
        <v>0</v>
      </c>
      <c r="Q1016">
        <v>2010</v>
      </c>
      <c r="R1016">
        <v>4</v>
      </c>
      <c r="S1016" t="str">
        <f>IF(R1016=1, "First-time", IF(R1016&lt;=3, "Rising Star", IF(R1016&lt;10, "Established", "Elites")))</f>
        <v>Established</v>
      </c>
      <c r="T1016">
        <f>IF(S1016 = "First-time",1,0)</f>
        <v>0</v>
      </c>
      <c r="U1016">
        <f>IF(S1016 = "Rising Star",1,0)</f>
        <v>0</v>
      </c>
      <c r="V1016">
        <f>IF(S1016 = "Established",1,0)</f>
        <v>1</v>
      </c>
      <c r="W1016">
        <f>IF(S1016 = "Elites",1,0)</f>
        <v>0</v>
      </c>
      <c r="X1016" t="s">
        <v>838</v>
      </c>
      <c r="Y1016" t="str">
        <f>IF(X1016="","-",TRIM(LEFT(X1016,FIND(",",X1016&amp;",")-1)))</f>
        <v>Austin</v>
      </c>
      <c r="Z1016" t="s">
        <v>10618</v>
      </c>
      <c r="AA1016" t="s">
        <v>45</v>
      </c>
    </row>
    <row r="1017" spans="1:27" ht="14.4" x14ac:dyDescent="0.3">
      <c r="A1017">
        <v>1014</v>
      </c>
      <c r="B1017" t="s">
        <v>14607</v>
      </c>
      <c r="C1017" t="s">
        <v>14608</v>
      </c>
      <c r="D1017" t="s">
        <v>14609</v>
      </c>
      <c r="E1017" t="s">
        <v>4800</v>
      </c>
      <c r="F1017" s="5">
        <f>_xlfn.TEXTBEFORE(E1017, " ") * 1000000</f>
        <v>3100000</v>
      </c>
      <c r="G1017">
        <v>416.27499999999998</v>
      </c>
      <c r="H1017" t="s">
        <v>803</v>
      </c>
      <c r="I1017">
        <v>6</v>
      </c>
      <c r="J1017">
        <f>IF(I1017="",0,I1017)</f>
        <v>6</v>
      </c>
      <c r="K1017">
        <v>4</v>
      </c>
      <c r="L1017">
        <f>I1017-K1017</f>
        <v>2</v>
      </c>
      <c r="M1017" t="str">
        <f>IF(I1017&lt;100,"small",IF(I1017&lt;500,"medium","large"))</f>
        <v>small</v>
      </c>
      <c r="N1017">
        <f>IF(M1017="small",1,0)</f>
        <v>1</v>
      </c>
      <c r="O1017">
        <f>IF(N1017="medium",1,0)</f>
        <v>0</v>
      </c>
      <c r="P1017">
        <f>IF(O1017="large",1,0)</f>
        <v>0</v>
      </c>
      <c r="Q1017">
        <v>2013</v>
      </c>
      <c r="R1017">
        <v>1</v>
      </c>
      <c r="S1017" t="str">
        <f>IF(R1017=1, "First-time", IF(R1017&lt;=3, "Rising Star", IF(R1017&lt;10, "Established", "Elites")))</f>
        <v>First-time</v>
      </c>
      <c r="T1017">
        <f>IF(S1017 = "First-time",1,0)</f>
        <v>1</v>
      </c>
      <c r="U1017">
        <f>IF(S1017 = "Rising Star",1,0)</f>
        <v>0</v>
      </c>
      <c r="V1017">
        <f>IF(S1017 = "Established",1,0)</f>
        <v>0</v>
      </c>
      <c r="W1017">
        <f>IF(S1017 = "Elites",1,0)</f>
        <v>0</v>
      </c>
      <c r="X1017" t="s">
        <v>191</v>
      </c>
      <c r="Y1017" t="str">
        <f>IF(X1017="","-",TRIM(LEFT(X1017,FIND(",",X1017&amp;",")-1)))</f>
        <v>Philadelphia</v>
      </c>
      <c r="Z1017" t="s">
        <v>10759</v>
      </c>
      <c r="AA1017" t="s">
        <v>39</v>
      </c>
    </row>
    <row r="1018" spans="1:27" ht="14.4" x14ac:dyDescent="0.3">
      <c r="A1018">
        <v>1015</v>
      </c>
      <c r="B1018" t="s">
        <v>17025</v>
      </c>
      <c r="C1018" t="s">
        <v>17026</v>
      </c>
      <c r="D1018" t="s">
        <v>17027</v>
      </c>
      <c r="E1018" t="s">
        <v>212</v>
      </c>
      <c r="F1018" s="5">
        <f>_xlfn.TEXTBEFORE(E1018, " ") * 1000000</f>
        <v>4400000</v>
      </c>
      <c r="G1018">
        <v>416.08839999999998</v>
      </c>
      <c r="H1018" t="s">
        <v>167</v>
      </c>
      <c r="I1018">
        <v>18</v>
      </c>
      <c r="J1018">
        <f>IF(I1018="",0,I1018)</f>
        <v>18</v>
      </c>
      <c r="K1018">
        <v>8</v>
      </c>
      <c r="L1018">
        <f>I1018-K1018</f>
        <v>10</v>
      </c>
      <c r="M1018" t="str">
        <f>IF(I1018&lt;100,"small",IF(I1018&lt;500,"medium","large"))</f>
        <v>small</v>
      </c>
      <c r="N1018">
        <f>IF(M1018="small",1,0)</f>
        <v>1</v>
      </c>
      <c r="O1018">
        <f>IF(N1018="medium",1,0)</f>
        <v>0</v>
      </c>
      <c r="P1018">
        <f>IF(O1018="large",1,0)</f>
        <v>0</v>
      </c>
      <c r="Q1018">
        <v>2014</v>
      </c>
      <c r="R1018">
        <v>2</v>
      </c>
      <c r="S1018" t="str">
        <f>IF(R1018=1, "First-time", IF(R1018&lt;=3, "Rising Star", IF(R1018&lt;10, "Established", "Elites")))</f>
        <v>Rising Star</v>
      </c>
      <c r="T1018">
        <f>IF(S1018 = "First-time",1,0)</f>
        <v>0</v>
      </c>
      <c r="U1018">
        <f>IF(S1018 = "Rising Star",1,0)</f>
        <v>1</v>
      </c>
      <c r="V1018">
        <f>IF(S1018 = "Established",1,0)</f>
        <v>0</v>
      </c>
      <c r="W1018">
        <f>IF(S1018 = "Elites",1,0)</f>
        <v>0</v>
      </c>
      <c r="X1018" t="s">
        <v>325</v>
      </c>
      <c r="Y1018" t="str">
        <f>IF(X1018="","-",TRIM(LEFT(X1018,FIND(",",X1018&amp;",")-1)))</f>
        <v>Los Angeles</v>
      </c>
      <c r="Z1018" t="s">
        <v>17028</v>
      </c>
      <c r="AA1018" t="s">
        <v>5</v>
      </c>
    </row>
    <row r="1019" spans="1:27" ht="14.4" x14ac:dyDescent="0.3">
      <c r="A1019">
        <v>1016</v>
      </c>
      <c r="B1019" t="s">
        <v>1813</v>
      </c>
      <c r="C1019" t="s">
        <v>1814</v>
      </c>
      <c r="D1019" t="s">
        <v>1815</v>
      </c>
      <c r="E1019" t="s">
        <v>1816</v>
      </c>
      <c r="F1019" s="5">
        <f>_xlfn.TEXTBEFORE(E1019, " ") * 1000000</f>
        <v>50400000</v>
      </c>
      <c r="G1019">
        <v>415.46019999999999</v>
      </c>
      <c r="H1019" t="s">
        <v>174</v>
      </c>
      <c r="I1019">
        <v>23</v>
      </c>
      <c r="J1019">
        <f>IF(I1019="",0,I1019)</f>
        <v>23</v>
      </c>
      <c r="K1019">
        <v>9</v>
      </c>
      <c r="L1019">
        <f>I1019-K1019</f>
        <v>14</v>
      </c>
      <c r="M1019" t="str">
        <f>IF(I1019&lt;100,"small",IF(I1019&lt;500,"medium","large"))</f>
        <v>small</v>
      </c>
      <c r="N1019">
        <f>IF(M1019="small",1,0)</f>
        <v>1</v>
      </c>
      <c r="O1019">
        <f>IF(N1019="medium",1,0)</f>
        <v>0</v>
      </c>
      <c r="P1019">
        <f>IF(O1019="large",1,0)</f>
        <v>0</v>
      </c>
      <c r="Q1019">
        <v>1992</v>
      </c>
      <c r="R1019">
        <v>2</v>
      </c>
      <c r="S1019" t="str">
        <f>IF(R1019=1, "First-time", IF(R1019&lt;=3, "Rising Star", IF(R1019&lt;10, "Established", "Elites")))</f>
        <v>Rising Star</v>
      </c>
      <c r="T1019">
        <f>IF(S1019 = "First-time",1,0)</f>
        <v>0</v>
      </c>
      <c r="U1019">
        <f>IF(S1019 = "Rising Star",1,0)</f>
        <v>1</v>
      </c>
      <c r="V1019">
        <f>IF(S1019 = "Established",1,0)</f>
        <v>0</v>
      </c>
      <c r="W1019">
        <f>IF(S1019 = "Elites",1,0)</f>
        <v>0</v>
      </c>
      <c r="X1019" t="s">
        <v>325</v>
      </c>
      <c r="Y1019" t="str">
        <f>IF(X1019="","-",TRIM(LEFT(X1019,FIND(",",X1019&amp;",")-1)))</f>
        <v>Los Angeles</v>
      </c>
      <c r="Z1019" t="s">
        <v>1817</v>
      </c>
      <c r="AA1019" t="s">
        <v>5</v>
      </c>
    </row>
    <row r="1020" spans="1:27" ht="14.4" x14ac:dyDescent="0.3">
      <c r="A1020">
        <v>1017</v>
      </c>
      <c r="B1020" t="s">
        <v>8186</v>
      </c>
      <c r="C1020" t="s">
        <v>8187</v>
      </c>
      <c r="D1020" t="s">
        <v>8188</v>
      </c>
      <c r="E1020" t="s">
        <v>8189</v>
      </c>
      <c r="F1020" s="5">
        <f>_xlfn.TEXTBEFORE(E1020, " ") * 1000000</f>
        <v>311800000</v>
      </c>
      <c r="G1020">
        <v>414.63720000000001</v>
      </c>
      <c r="H1020" t="s">
        <v>140</v>
      </c>
      <c r="I1020">
        <v>6000</v>
      </c>
      <c r="J1020">
        <f>IF(I1020="",0,I1020)</f>
        <v>6000</v>
      </c>
      <c r="K1020">
        <v>3000</v>
      </c>
      <c r="L1020">
        <f>I1020-K1020</f>
        <v>3000</v>
      </c>
      <c r="M1020" t="str">
        <f>IF(I1020&lt;100,"small",IF(I1020&lt;500,"medium","large"))</f>
        <v>large</v>
      </c>
      <c r="N1020">
        <f>IF(M1020="small",1,0)</f>
        <v>0</v>
      </c>
      <c r="O1020">
        <f>IF(N1020="medium",1,0)</f>
        <v>0</v>
      </c>
      <c r="P1020">
        <f>IF(O1020="large",1,0)</f>
        <v>0</v>
      </c>
      <c r="Q1020">
        <v>2008</v>
      </c>
      <c r="R1020">
        <v>6</v>
      </c>
      <c r="S1020" t="str">
        <f>IF(R1020=1, "First-time", IF(R1020&lt;=3, "Rising Star", IF(R1020&lt;10, "Established", "Elites")))</f>
        <v>Established</v>
      </c>
      <c r="T1020">
        <f>IF(S1020 = "First-time",1,0)</f>
        <v>0</v>
      </c>
      <c r="U1020">
        <f>IF(S1020 = "Rising Star",1,0)</f>
        <v>0</v>
      </c>
      <c r="V1020">
        <f>IF(S1020 = "Established",1,0)</f>
        <v>1</v>
      </c>
      <c r="W1020">
        <f>IF(S1020 = "Elites",1,0)</f>
        <v>0</v>
      </c>
      <c r="X1020" t="s">
        <v>260</v>
      </c>
      <c r="Y1020" t="str">
        <f>IF(X1020="","-",TRIM(LEFT(X1020,FIND(",",X1020&amp;",")-1)))</f>
        <v>Seattle</v>
      </c>
      <c r="Z1020" t="s">
        <v>261</v>
      </c>
      <c r="AA1020" t="s">
        <v>49</v>
      </c>
    </row>
    <row r="1021" spans="1:27" ht="14.4" x14ac:dyDescent="0.3">
      <c r="A1021">
        <v>1018</v>
      </c>
      <c r="B1021" t="s">
        <v>7073</v>
      </c>
      <c r="C1021" t="s">
        <v>7074</v>
      </c>
      <c r="D1021" t="s">
        <v>7075</v>
      </c>
      <c r="E1021" t="s">
        <v>2451</v>
      </c>
      <c r="F1021" s="5">
        <f>_xlfn.TEXTBEFORE(E1021, " ") * 1000000</f>
        <v>12300000</v>
      </c>
      <c r="G1021">
        <v>414.30560000000003</v>
      </c>
      <c r="H1021" t="s">
        <v>118</v>
      </c>
      <c r="I1021">
        <v>25</v>
      </c>
      <c r="J1021">
        <f>IF(I1021="",0,I1021)</f>
        <v>25</v>
      </c>
      <c r="K1021">
        <v>5</v>
      </c>
      <c r="L1021">
        <f>I1021-K1021</f>
        <v>20</v>
      </c>
      <c r="M1021" t="str">
        <f>IF(I1021&lt;100,"small",IF(I1021&lt;500,"medium","large"))</f>
        <v>small</v>
      </c>
      <c r="N1021">
        <f>IF(M1021="small",1,0)</f>
        <v>1</v>
      </c>
      <c r="O1021">
        <f>IF(N1021="medium",1,0)</f>
        <v>0</v>
      </c>
      <c r="P1021">
        <f>IF(O1021="large",1,0)</f>
        <v>0</v>
      </c>
      <c r="Q1021">
        <v>2006</v>
      </c>
      <c r="R1021">
        <v>2</v>
      </c>
      <c r="S1021" t="str">
        <f>IF(R1021=1, "First-time", IF(R1021&lt;=3, "Rising Star", IF(R1021&lt;10, "Established", "Elites")))</f>
        <v>Rising Star</v>
      </c>
      <c r="T1021">
        <f>IF(S1021 = "First-time",1,0)</f>
        <v>0</v>
      </c>
      <c r="U1021">
        <f>IF(S1021 = "Rising Star",1,0)</f>
        <v>1</v>
      </c>
      <c r="V1021">
        <f>IF(S1021 = "Established",1,0)</f>
        <v>0</v>
      </c>
      <c r="W1021">
        <f>IF(S1021 = "Elites",1,0)</f>
        <v>0</v>
      </c>
      <c r="X1021" t="s">
        <v>242</v>
      </c>
      <c r="Y1021" t="str">
        <f>IF(X1021="","-",TRIM(LEFT(X1021,FIND(",",X1021&amp;",")-1)))</f>
        <v>Atlanta</v>
      </c>
      <c r="Z1021" t="s">
        <v>243</v>
      </c>
      <c r="AA1021" t="s">
        <v>11</v>
      </c>
    </row>
    <row r="1022" spans="1:27" ht="14.4" x14ac:dyDescent="0.3">
      <c r="A1022">
        <v>1019</v>
      </c>
      <c r="B1022" t="s">
        <v>14817</v>
      </c>
      <c r="C1022" t="s">
        <v>14818</v>
      </c>
      <c r="D1022" t="s">
        <v>14819</v>
      </c>
      <c r="E1022" t="s">
        <v>2092</v>
      </c>
      <c r="F1022" s="5">
        <f>_xlfn.TEXTBEFORE(E1022, " ") * 1000000</f>
        <v>5600000</v>
      </c>
      <c r="G1022">
        <v>413.37209999999999</v>
      </c>
      <c r="H1022" t="s">
        <v>174</v>
      </c>
      <c r="I1022">
        <v>50</v>
      </c>
      <c r="J1022">
        <f>IF(I1022="",0,I1022)</f>
        <v>50</v>
      </c>
      <c r="K1022">
        <v>5</v>
      </c>
      <c r="L1022">
        <f>I1022-K1022</f>
        <v>45</v>
      </c>
      <c r="M1022" t="str">
        <f>IF(I1022&lt;100,"small",IF(I1022&lt;500,"medium","large"))</f>
        <v>small</v>
      </c>
      <c r="N1022">
        <f>IF(M1022="small",1,0)</f>
        <v>1</v>
      </c>
      <c r="O1022">
        <f>IF(N1022="medium",1,0)</f>
        <v>0</v>
      </c>
      <c r="P1022">
        <f>IF(O1022="large",1,0)</f>
        <v>0</v>
      </c>
      <c r="Q1022">
        <v>2013</v>
      </c>
      <c r="R1022">
        <v>1</v>
      </c>
      <c r="S1022" t="str">
        <f>IF(R1022=1, "First-time", IF(R1022&lt;=3, "Rising Star", IF(R1022&lt;10, "Established", "Elites")))</f>
        <v>First-time</v>
      </c>
      <c r="T1022">
        <f>IF(S1022 = "First-time",1,0)</f>
        <v>1</v>
      </c>
      <c r="U1022">
        <f>IF(S1022 = "Rising Star",1,0)</f>
        <v>0</v>
      </c>
      <c r="V1022">
        <f>IF(S1022 = "Established",1,0)</f>
        <v>0</v>
      </c>
      <c r="W1022">
        <f>IF(S1022 = "Elites",1,0)</f>
        <v>0</v>
      </c>
      <c r="X1022" t="s">
        <v>99</v>
      </c>
      <c r="Y1022" t="str">
        <f>IF(X1022="","-",TRIM(LEFT(X1022,FIND(",",X1022&amp;",")-1)))</f>
        <v>-</v>
      </c>
      <c r="Z1022" t="s">
        <v>14820</v>
      </c>
      <c r="AA1022" t="s">
        <v>32</v>
      </c>
    </row>
    <row r="1023" spans="1:27" ht="14.4" x14ac:dyDescent="0.3">
      <c r="A1023">
        <v>1019</v>
      </c>
      <c r="B1023" t="s">
        <v>12229</v>
      </c>
      <c r="C1023" t="s">
        <v>12230</v>
      </c>
      <c r="D1023" t="s">
        <v>12231</v>
      </c>
      <c r="E1023" t="s">
        <v>1192</v>
      </c>
      <c r="F1023" s="5">
        <f>_xlfn.TEXTBEFORE(E1023, " ") * 1000000</f>
        <v>2300000</v>
      </c>
      <c r="G1023">
        <v>413.33839999999998</v>
      </c>
      <c r="H1023" t="s">
        <v>751</v>
      </c>
      <c r="I1023">
        <v>25</v>
      </c>
      <c r="J1023">
        <f>IF(I1023="",0,I1023)</f>
        <v>25</v>
      </c>
      <c r="K1023">
        <v>5</v>
      </c>
      <c r="L1023">
        <f>I1023-K1023</f>
        <v>20</v>
      </c>
      <c r="M1023" t="str">
        <f>IF(I1023&lt;100,"small",IF(I1023&lt;500,"medium","large"))</f>
        <v>small</v>
      </c>
      <c r="N1023">
        <f>IF(M1023="small",1,0)</f>
        <v>1</v>
      </c>
      <c r="O1023">
        <f>IF(N1023="medium",1,0)</f>
        <v>0</v>
      </c>
      <c r="P1023">
        <f>IF(O1023="large",1,0)</f>
        <v>0</v>
      </c>
      <c r="Q1023">
        <v>2011</v>
      </c>
      <c r="R1023">
        <v>1</v>
      </c>
      <c r="S1023" t="str">
        <f>IF(R1023=1, "First-time", IF(R1023&lt;=3, "Rising Star", IF(R1023&lt;10, "Established", "Elites")))</f>
        <v>First-time</v>
      </c>
      <c r="T1023">
        <f>IF(S1023 = "First-time",1,0)</f>
        <v>1</v>
      </c>
      <c r="U1023">
        <f>IF(S1023 = "Rising Star",1,0)</f>
        <v>0</v>
      </c>
      <c r="V1023">
        <f>IF(S1023 = "Established",1,0)</f>
        <v>0</v>
      </c>
      <c r="W1023">
        <f>IF(S1023 = "Elites",1,0)</f>
        <v>0</v>
      </c>
      <c r="X1023" t="s">
        <v>93</v>
      </c>
      <c r="Y1023" t="str">
        <f>IF(X1023="","-",TRIM(LEFT(X1023,FIND(",",X1023&amp;",")-1)))</f>
        <v>Baltimore</v>
      </c>
      <c r="Z1023" t="s">
        <v>93</v>
      </c>
      <c r="AA1023" t="s">
        <v>21</v>
      </c>
    </row>
    <row r="1024" spans="1:27" ht="14.4" x14ac:dyDescent="0.3">
      <c r="A1024">
        <v>1020</v>
      </c>
      <c r="B1024" t="s">
        <v>12243</v>
      </c>
      <c r="C1024" t="s">
        <v>12244</v>
      </c>
      <c r="D1024" t="s">
        <v>12245</v>
      </c>
      <c r="E1024" t="s">
        <v>12246</v>
      </c>
      <c r="F1024" s="5">
        <f>_xlfn.TEXTBEFORE(E1024, " ") * 1000000</f>
        <v>58900000</v>
      </c>
      <c r="G1024">
        <v>413.26929999999999</v>
      </c>
      <c r="H1024" t="s">
        <v>779</v>
      </c>
      <c r="I1024">
        <v>299</v>
      </c>
      <c r="J1024">
        <f>IF(I1024="",0,I1024)</f>
        <v>299</v>
      </c>
      <c r="K1024">
        <v>89</v>
      </c>
      <c r="L1024">
        <f>I1024-K1024</f>
        <v>210</v>
      </c>
      <c r="M1024" t="str">
        <f>IF(I1024&lt;100,"small",IF(I1024&lt;500,"medium","large"))</f>
        <v>medium</v>
      </c>
      <c r="N1024">
        <f>IF(M1024="small",1,0)</f>
        <v>0</v>
      </c>
      <c r="O1024">
        <f>IF(N1024="medium",1,0)</f>
        <v>0</v>
      </c>
      <c r="P1024">
        <f>IF(O1024="large",1,0)</f>
        <v>0</v>
      </c>
      <c r="Q1024">
        <v>2011</v>
      </c>
      <c r="R1024">
        <v>3</v>
      </c>
      <c r="S1024" t="str">
        <f>IF(R1024=1, "First-time", IF(R1024&lt;=3, "Rising Star", IF(R1024&lt;10, "Established", "Elites")))</f>
        <v>Rising Star</v>
      </c>
      <c r="T1024">
        <f>IF(S1024 = "First-time",1,0)</f>
        <v>0</v>
      </c>
      <c r="U1024">
        <f>IF(S1024 = "Rising Star",1,0)</f>
        <v>1</v>
      </c>
      <c r="V1024">
        <f>IF(S1024 = "Established",1,0)</f>
        <v>0</v>
      </c>
      <c r="W1024">
        <f>IF(S1024 = "Elites",1,0)</f>
        <v>0</v>
      </c>
      <c r="X1024" t="s">
        <v>185</v>
      </c>
      <c r="Y1024" t="str">
        <f>IF(X1024="","-",TRIM(LEFT(X1024,FIND(",",X1024&amp;",")-1)))</f>
        <v>Boston</v>
      </c>
      <c r="Z1024" t="s">
        <v>1681</v>
      </c>
      <c r="AA1024" t="s">
        <v>20</v>
      </c>
    </row>
    <row r="1025" spans="1:27" ht="14.4" x14ac:dyDescent="0.3">
      <c r="A1025">
        <v>1021</v>
      </c>
      <c r="B1025" t="s">
        <v>9476</v>
      </c>
      <c r="C1025" t="s">
        <v>9477</v>
      </c>
      <c r="D1025" t="s">
        <v>9478</v>
      </c>
      <c r="E1025" t="s">
        <v>1476</v>
      </c>
      <c r="F1025" s="5">
        <f>_xlfn.TEXTBEFORE(E1025, " ") * 1000000</f>
        <v>10100000</v>
      </c>
      <c r="G1025">
        <v>412.63209999999998</v>
      </c>
      <c r="H1025" t="s">
        <v>92</v>
      </c>
      <c r="I1025">
        <v>118</v>
      </c>
      <c r="J1025">
        <f>IF(I1025="",0,I1025)</f>
        <v>118</v>
      </c>
      <c r="K1025">
        <v>21</v>
      </c>
      <c r="L1025">
        <f>I1025-K1025</f>
        <v>97</v>
      </c>
      <c r="M1025" t="str">
        <f>IF(I1025&lt;100,"small",IF(I1025&lt;500,"medium","large"))</f>
        <v>medium</v>
      </c>
      <c r="N1025">
        <f>IF(M1025="small",1,0)</f>
        <v>0</v>
      </c>
      <c r="O1025">
        <f>IF(N1025="medium",1,0)</f>
        <v>0</v>
      </c>
      <c r="P1025">
        <f>IF(O1025="large",1,0)</f>
        <v>0</v>
      </c>
      <c r="Q1025">
        <v>2009</v>
      </c>
      <c r="R1025">
        <v>4</v>
      </c>
      <c r="S1025" t="str">
        <f>IF(R1025=1, "First-time", IF(R1025&lt;=3, "Rising Star", IF(R1025&lt;10, "Established", "Elites")))</f>
        <v>Established</v>
      </c>
      <c r="T1025">
        <f>IF(S1025 = "First-time",1,0)</f>
        <v>0</v>
      </c>
      <c r="U1025">
        <f>IF(S1025 = "Rising Star",1,0)</f>
        <v>0</v>
      </c>
      <c r="V1025">
        <f>IF(S1025 = "Established",1,0)</f>
        <v>1</v>
      </c>
      <c r="W1025">
        <f>IF(S1025 = "Elites",1,0)</f>
        <v>0</v>
      </c>
      <c r="X1025" t="s">
        <v>99</v>
      </c>
      <c r="Y1025" t="str">
        <f>IF(X1025="","-",TRIM(LEFT(X1025,FIND(",",X1025&amp;",")-1)))</f>
        <v>-</v>
      </c>
      <c r="Z1025" t="s">
        <v>8422</v>
      </c>
      <c r="AA1025" t="s">
        <v>44</v>
      </c>
    </row>
    <row r="1026" spans="1:27" ht="14.4" x14ac:dyDescent="0.3">
      <c r="A1026">
        <v>1022</v>
      </c>
      <c r="B1026" t="s">
        <v>9026</v>
      </c>
      <c r="C1026" t="s">
        <v>9027</v>
      </c>
      <c r="D1026" t="s">
        <v>9028</v>
      </c>
      <c r="E1026" t="s">
        <v>7337</v>
      </c>
      <c r="F1026" s="5">
        <f>_xlfn.TEXTBEFORE(E1026, " ") * 1000000</f>
        <v>50100000</v>
      </c>
      <c r="G1026">
        <v>412.59440000000001</v>
      </c>
      <c r="H1026" t="s">
        <v>353</v>
      </c>
      <c r="I1026">
        <v>200</v>
      </c>
      <c r="J1026">
        <f>IF(I1026="",0,I1026)</f>
        <v>200</v>
      </c>
      <c r="K1026">
        <v>75</v>
      </c>
      <c r="L1026">
        <f>I1026-K1026</f>
        <v>125</v>
      </c>
      <c r="M1026" t="str">
        <f>IF(I1026&lt;100,"small",IF(I1026&lt;500,"medium","large"))</f>
        <v>medium</v>
      </c>
      <c r="N1026">
        <f>IF(M1026="small",1,0)</f>
        <v>0</v>
      </c>
      <c r="O1026">
        <f>IF(N1026="medium",1,0)</f>
        <v>0</v>
      </c>
      <c r="P1026">
        <f>IF(O1026="large",1,0)</f>
        <v>0</v>
      </c>
      <c r="Q1026">
        <v>2008</v>
      </c>
      <c r="R1026">
        <v>4</v>
      </c>
      <c r="S1026" t="str">
        <f>IF(R1026=1, "First-time", IF(R1026&lt;=3, "Rising Star", IF(R1026&lt;10, "Established", "Elites")))</f>
        <v>Established</v>
      </c>
      <c r="T1026">
        <f>IF(S1026 = "First-time",1,0)</f>
        <v>0</v>
      </c>
      <c r="U1026">
        <f>IF(S1026 = "Rising Star",1,0)</f>
        <v>0</v>
      </c>
      <c r="V1026">
        <f>IF(S1026 = "Established",1,0)</f>
        <v>1</v>
      </c>
      <c r="W1026">
        <f>IF(S1026 = "Elites",1,0)</f>
        <v>0</v>
      </c>
      <c r="X1026" t="s">
        <v>325</v>
      </c>
      <c r="Y1026" t="str">
        <f>IF(X1026="","-",TRIM(LEFT(X1026,FIND(",",X1026&amp;",")-1)))</f>
        <v>Los Angeles</v>
      </c>
      <c r="Z1026" t="s">
        <v>4158</v>
      </c>
      <c r="AA1026" t="s">
        <v>5</v>
      </c>
    </row>
    <row r="1027" spans="1:27" ht="14.4" x14ac:dyDescent="0.3">
      <c r="A1027">
        <v>1023</v>
      </c>
      <c r="B1027" t="s">
        <v>15526</v>
      </c>
      <c r="C1027" t="s">
        <v>15527</v>
      </c>
      <c r="D1027" t="s">
        <v>15528</v>
      </c>
      <c r="E1027" t="s">
        <v>1391</v>
      </c>
      <c r="F1027" s="5">
        <f>_xlfn.TEXTBEFORE(E1027, " ") * 1000000</f>
        <v>3800000</v>
      </c>
      <c r="G1027">
        <v>410.80360000000002</v>
      </c>
      <c r="H1027" t="s">
        <v>803</v>
      </c>
      <c r="I1027">
        <v>37</v>
      </c>
      <c r="J1027">
        <f>IF(I1027="",0,I1027)</f>
        <v>37</v>
      </c>
      <c r="K1027">
        <v>4</v>
      </c>
      <c r="L1027">
        <f>I1027-K1027</f>
        <v>33</v>
      </c>
      <c r="M1027" t="str">
        <f>IF(I1027&lt;100,"small",IF(I1027&lt;500,"medium","large"))</f>
        <v>small</v>
      </c>
      <c r="N1027">
        <f>IF(M1027="small",1,0)</f>
        <v>1</v>
      </c>
      <c r="O1027">
        <f>IF(N1027="medium",1,0)</f>
        <v>0</v>
      </c>
      <c r="P1027">
        <f>IF(O1027="large",1,0)</f>
        <v>0</v>
      </c>
      <c r="Q1027">
        <v>2013</v>
      </c>
      <c r="R1027">
        <v>2</v>
      </c>
      <c r="S1027" t="str">
        <f>IF(R1027=1, "First-time", IF(R1027&lt;=3, "Rising Star", IF(R1027&lt;10, "Established", "Elites")))</f>
        <v>Rising Star</v>
      </c>
      <c r="T1027">
        <f>IF(S1027 = "First-time",1,0)</f>
        <v>0</v>
      </c>
      <c r="U1027">
        <f>IF(S1027 = "Rising Star",1,0)</f>
        <v>1</v>
      </c>
      <c r="V1027">
        <f>IF(S1027 = "Established",1,0)</f>
        <v>0</v>
      </c>
      <c r="W1027">
        <f>IF(S1027 = "Elites",1,0)</f>
        <v>0</v>
      </c>
      <c r="X1027" t="s">
        <v>342</v>
      </c>
      <c r="Y1027" t="str">
        <f>IF(X1027="","-",TRIM(LEFT(X1027,FIND(",",X1027&amp;",")-1)))</f>
        <v>San Diego</v>
      </c>
      <c r="Z1027" t="s">
        <v>342</v>
      </c>
      <c r="AA1027" t="s">
        <v>5</v>
      </c>
    </row>
    <row r="1028" spans="1:27" ht="14.4" x14ac:dyDescent="0.3">
      <c r="A1028">
        <v>1024</v>
      </c>
      <c r="B1028" t="s">
        <v>15703</v>
      </c>
      <c r="C1028" t="s">
        <v>15704</v>
      </c>
      <c r="D1028" t="s">
        <v>15705</v>
      </c>
      <c r="E1028" t="s">
        <v>1329</v>
      </c>
      <c r="F1028" s="5">
        <f>_xlfn.TEXTBEFORE(E1028, " ") * 1000000</f>
        <v>3600000</v>
      </c>
      <c r="G1028">
        <v>410.48489999999998</v>
      </c>
      <c r="H1028" t="s">
        <v>472</v>
      </c>
      <c r="I1028">
        <v>27</v>
      </c>
      <c r="J1028">
        <f>IF(I1028="",0,I1028)</f>
        <v>27</v>
      </c>
      <c r="K1028">
        <v>8</v>
      </c>
      <c r="L1028">
        <f>I1028-K1028</f>
        <v>19</v>
      </c>
      <c r="M1028" t="str">
        <f>IF(I1028&lt;100,"small",IF(I1028&lt;500,"medium","large"))</f>
        <v>small</v>
      </c>
      <c r="N1028">
        <f>IF(M1028="small",1,0)</f>
        <v>1</v>
      </c>
      <c r="O1028">
        <f>IF(N1028="medium",1,0)</f>
        <v>0</v>
      </c>
      <c r="P1028">
        <f>IF(O1028="large",1,0)</f>
        <v>0</v>
      </c>
      <c r="Q1028">
        <v>2014</v>
      </c>
      <c r="R1028">
        <v>1</v>
      </c>
      <c r="S1028" t="str">
        <f>IF(R1028=1, "First-time", IF(R1028&lt;=3, "Rising Star", IF(R1028&lt;10, "Established", "Elites")))</f>
        <v>First-time</v>
      </c>
      <c r="T1028">
        <f>IF(S1028 = "First-time",1,0)</f>
        <v>1</v>
      </c>
      <c r="U1028">
        <f>IF(S1028 = "Rising Star",1,0)</f>
        <v>0</v>
      </c>
      <c r="V1028">
        <f>IF(S1028 = "Established",1,0)</f>
        <v>0</v>
      </c>
      <c r="W1028">
        <f>IF(S1028 = "Elites",1,0)</f>
        <v>0</v>
      </c>
      <c r="X1028" t="s">
        <v>271</v>
      </c>
      <c r="Y1028" t="str">
        <f>IF(X1028="","-",TRIM(LEFT(X1028,FIND(",",X1028&amp;",")-1)))</f>
        <v>Chicago</v>
      </c>
      <c r="Z1028" t="s">
        <v>7301</v>
      </c>
      <c r="AA1028" t="s">
        <v>50</v>
      </c>
    </row>
    <row r="1029" spans="1:27" ht="14.4" x14ac:dyDescent="0.3">
      <c r="A1029">
        <v>1025</v>
      </c>
      <c r="B1029" t="s">
        <v>16404</v>
      </c>
      <c r="C1029" t="s">
        <v>16405</v>
      </c>
      <c r="D1029" t="s">
        <v>16406</v>
      </c>
      <c r="E1029" t="s">
        <v>289</v>
      </c>
      <c r="F1029" s="5">
        <f>_xlfn.TEXTBEFORE(E1029, " ") * 1000000</f>
        <v>3700000</v>
      </c>
      <c r="G1029">
        <v>410.11509999999998</v>
      </c>
      <c r="H1029" t="s">
        <v>160</v>
      </c>
      <c r="I1029">
        <v>3</v>
      </c>
      <c r="J1029">
        <f>IF(I1029="",0,I1029)</f>
        <v>3</v>
      </c>
      <c r="K1029">
        <v>1</v>
      </c>
      <c r="L1029">
        <f>I1029-K1029</f>
        <v>2</v>
      </c>
      <c r="M1029" t="str">
        <f>IF(I1029&lt;100,"small",IF(I1029&lt;500,"medium","large"))</f>
        <v>small</v>
      </c>
      <c r="N1029">
        <f>IF(M1029="small",1,0)</f>
        <v>1</v>
      </c>
      <c r="O1029">
        <f>IF(N1029="medium",1,0)</f>
        <v>0</v>
      </c>
      <c r="P1029">
        <f>IF(O1029="large",1,0)</f>
        <v>0</v>
      </c>
      <c r="Q1029">
        <v>2014</v>
      </c>
      <c r="R1029">
        <v>1</v>
      </c>
      <c r="S1029" t="str">
        <f>IF(R1029=1, "First-time", IF(R1029&lt;=3, "Rising Star", IF(R1029&lt;10, "Established", "Elites")))</f>
        <v>First-time</v>
      </c>
      <c r="T1029">
        <f>IF(S1029 = "First-time",1,0)</f>
        <v>1</v>
      </c>
      <c r="U1029">
        <f>IF(S1029 = "Rising Star",1,0)</f>
        <v>0</v>
      </c>
      <c r="V1029">
        <f>IF(S1029 = "Established",1,0)</f>
        <v>0</v>
      </c>
      <c r="W1029">
        <f>IF(S1029 = "Elites",1,0)</f>
        <v>0</v>
      </c>
      <c r="X1029" t="s">
        <v>99</v>
      </c>
      <c r="Y1029" t="str">
        <f>IF(X1029="","-",TRIM(LEFT(X1029,FIND(",",X1029&amp;",")-1)))</f>
        <v>-</v>
      </c>
      <c r="Z1029" t="s">
        <v>16407</v>
      </c>
      <c r="AA1029" t="s">
        <v>22</v>
      </c>
    </row>
    <row r="1030" spans="1:27" ht="14.4" x14ac:dyDescent="0.3">
      <c r="A1030">
        <v>1026</v>
      </c>
      <c r="B1030" t="s">
        <v>1384</v>
      </c>
      <c r="C1030" t="s">
        <v>1385</v>
      </c>
      <c r="D1030" t="s">
        <v>1386</v>
      </c>
      <c r="E1030" t="s">
        <v>374</v>
      </c>
      <c r="F1030" s="5">
        <f>_xlfn.TEXTBEFORE(E1030, " ") * 1000000</f>
        <v>28400000</v>
      </c>
      <c r="G1030">
        <v>409.89780000000002</v>
      </c>
      <c r="H1030" t="s">
        <v>129</v>
      </c>
      <c r="I1030">
        <v>273</v>
      </c>
      <c r="J1030">
        <f>IF(I1030="",0,I1030)</f>
        <v>273</v>
      </c>
      <c r="K1030">
        <v>120</v>
      </c>
      <c r="L1030">
        <f>I1030-K1030</f>
        <v>153</v>
      </c>
      <c r="M1030" t="str">
        <f>IF(I1030&lt;100,"small",IF(I1030&lt;500,"medium","large"))</f>
        <v>medium</v>
      </c>
      <c r="N1030">
        <f>IF(M1030="small",1,0)</f>
        <v>0</v>
      </c>
      <c r="O1030">
        <f>IF(N1030="medium",1,0)</f>
        <v>0</v>
      </c>
      <c r="P1030">
        <f>IF(O1030="large",1,0)</f>
        <v>0</v>
      </c>
      <c r="Q1030">
        <v>1988</v>
      </c>
      <c r="R1030">
        <v>6</v>
      </c>
      <c r="S1030" t="str">
        <f>IF(R1030=1, "First-time", IF(R1030&lt;=3, "Rising Star", IF(R1030&lt;10, "Established", "Elites")))</f>
        <v>Established</v>
      </c>
      <c r="T1030">
        <f>IF(S1030 = "First-time",1,0)</f>
        <v>0</v>
      </c>
      <c r="U1030">
        <f>IF(S1030 = "Rising Star",1,0)</f>
        <v>0</v>
      </c>
      <c r="V1030">
        <f>IF(S1030 = "Established",1,0)</f>
        <v>1</v>
      </c>
      <c r="W1030">
        <f>IF(S1030 = "Elites",1,0)</f>
        <v>0</v>
      </c>
      <c r="X1030" t="s">
        <v>1114</v>
      </c>
      <c r="Y1030" t="str">
        <f>IF(X1030="","-",TRIM(LEFT(X1030,FIND(",",X1030&amp;",")-1)))</f>
        <v>Santa Barbara-Santa Maria-Goleta</v>
      </c>
      <c r="Z1030" t="s">
        <v>1387</v>
      </c>
      <c r="AA1030" t="s">
        <v>5</v>
      </c>
    </row>
    <row r="1031" spans="1:27" ht="14.4" x14ac:dyDescent="0.3">
      <c r="A1031">
        <v>1027</v>
      </c>
      <c r="B1031" t="s">
        <v>16049</v>
      </c>
      <c r="C1031" t="s">
        <v>16050</v>
      </c>
      <c r="D1031" t="s">
        <v>16051</v>
      </c>
      <c r="E1031" t="s">
        <v>2216</v>
      </c>
      <c r="F1031" s="5">
        <f>_xlfn.TEXTBEFORE(E1031, " ") * 1000000</f>
        <v>44300000</v>
      </c>
      <c r="G1031">
        <v>409.77589999999998</v>
      </c>
      <c r="H1031" t="s">
        <v>1069</v>
      </c>
      <c r="I1031">
        <v>342</v>
      </c>
      <c r="J1031">
        <f>IF(I1031="",0,I1031)</f>
        <v>342</v>
      </c>
      <c r="K1031">
        <v>94</v>
      </c>
      <c r="L1031">
        <f>I1031-K1031</f>
        <v>248</v>
      </c>
      <c r="M1031" t="str">
        <f>IF(I1031&lt;100,"small",IF(I1031&lt;500,"medium","large"))</f>
        <v>medium</v>
      </c>
      <c r="N1031">
        <f>IF(M1031="small",1,0)</f>
        <v>0</v>
      </c>
      <c r="O1031">
        <f>IF(N1031="medium",1,0)</f>
        <v>0</v>
      </c>
      <c r="P1031">
        <f>IF(O1031="large",1,0)</f>
        <v>0</v>
      </c>
      <c r="Q1031">
        <v>2014</v>
      </c>
      <c r="R1031">
        <v>2</v>
      </c>
      <c r="S1031" t="str">
        <f>IF(R1031=1, "First-time", IF(R1031&lt;=3, "Rising Star", IF(R1031&lt;10, "Established", "Elites")))</f>
        <v>Rising Star</v>
      </c>
      <c r="T1031">
        <f>IF(S1031 = "First-time",1,0)</f>
        <v>0</v>
      </c>
      <c r="U1031">
        <f>IF(S1031 = "Rising Star",1,0)</f>
        <v>1</v>
      </c>
      <c r="V1031">
        <f>IF(S1031 = "Established",1,0)</f>
        <v>0</v>
      </c>
      <c r="W1031">
        <f>IF(S1031 = "Elites",1,0)</f>
        <v>0</v>
      </c>
      <c r="X1031" t="s">
        <v>141</v>
      </c>
      <c r="Y1031" t="str">
        <f>IF(X1031="","-",TRIM(LEFT(X1031,FIND(",",X1031&amp;",")-1)))</f>
        <v>Pittsburgh</v>
      </c>
      <c r="Z1031" t="s">
        <v>232</v>
      </c>
      <c r="AA1031" t="s">
        <v>39</v>
      </c>
    </row>
    <row r="1032" spans="1:27" ht="14.4" x14ac:dyDescent="0.3">
      <c r="A1032">
        <v>1028</v>
      </c>
      <c r="B1032" t="s">
        <v>13837</v>
      </c>
      <c r="C1032" t="s">
        <v>13838</v>
      </c>
      <c r="D1032" t="s">
        <v>13839</v>
      </c>
      <c r="E1032" t="s">
        <v>2225</v>
      </c>
      <c r="F1032" s="5">
        <f>_xlfn.TEXTBEFORE(E1032, " ") * 1000000</f>
        <v>5900000</v>
      </c>
      <c r="G1032">
        <v>409.59089999999998</v>
      </c>
      <c r="H1032" t="s">
        <v>92</v>
      </c>
      <c r="I1032">
        <v>28</v>
      </c>
      <c r="J1032">
        <f>IF(I1032="",0,I1032)</f>
        <v>28</v>
      </c>
      <c r="K1032">
        <v>8</v>
      </c>
      <c r="L1032">
        <f>I1032-K1032</f>
        <v>20</v>
      </c>
      <c r="M1032" t="str">
        <f>IF(I1032&lt;100,"small",IF(I1032&lt;500,"medium","large"))</f>
        <v>small</v>
      </c>
      <c r="N1032">
        <f>IF(M1032="small",1,0)</f>
        <v>1</v>
      </c>
      <c r="O1032">
        <f>IF(N1032="medium",1,0)</f>
        <v>0</v>
      </c>
      <c r="P1032">
        <f>IF(O1032="large",1,0)</f>
        <v>0</v>
      </c>
      <c r="Q1032">
        <v>2012</v>
      </c>
      <c r="R1032">
        <v>1</v>
      </c>
      <c r="S1032" t="str">
        <f>IF(R1032=1, "First-time", IF(R1032&lt;=3, "Rising Star", IF(R1032&lt;10, "Established", "Elites")))</f>
        <v>First-time</v>
      </c>
      <c r="T1032">
        <f>IF(S1032 = "First-time",1,0)</f>
        <v>1</v>
      </c>
      <c r="U1032">
        <f>IF(S1032 = "Rising Star",1,0)</f>
        <v>0</v>
      </c>
      <c r="V1032">
        <f>IF(S1032 = "Established",1,0)</f>
        <v>0</v>
      </c>
      <c r="W1032">
        <f>IF(S1032 = "Elites",1,0)</f>
        <v>0</v>
      </c>
      <c r="X1032" t="s">
        <v>1206</v>
      </c>
      <c r="Y1032" t="str">
        <f>IF(X1032="","-",TRIM(LEFT(X1032,FIND(",",X1032&amp;",")-1)))</f>
        <v>Tampa</v>
      </c>
      <c r="Z1032" t="s">
        <v>8924</v>
      </c>
      <c r="AA1032" t="s">
        <v>10</v>
      </c>
    </row>
    <row r="1033" spans="1:27" ht="14.4" x14ac:dyDescent="0.3">
      <c r="A1033">
        <v>1029</v>
      </c>
      <c r="B1033" t="s">
        <v>12673</v>
      </c>
      <c r="C1033" t="s">
        <v>12674</v>
      </c>
      <c r="D1033" t="s">
        <v>12675</v>
      </c>
      <c r="E1033" t="s">
        <v>2623</v>
      </c>
      <c r="F1033" s="5">
        <f>_xlfn.TEXTBEFORE(E1033, " ") * 1000000</f>
        <v>15600000</v>
      </c>
      <c r="G1033">
        <v>409.22590000000002</v>
      </c>
      <c r="H1033" t="s">
        <v>174</v>
      </c>
      <c r="I1033">
        <v>18</v>
      </c>
      <c r="J1033">
        <f>IF(I1033="",0,I1033)</f>
        <v>18</v>
      </c>
      <c r="K1033">
        <v>8</v>
      </c>
      <c r="L1033">
        <f>I1033-K1033</f>
        <v>10</v>
      </c>
      <c r="M1033" t="str">
        <f>IF(I1033&lt;100,"small",IF(I1033&lt;500,"medium","large"))</f>
        <v>small</v>
      </c>
      <c r="N1033">
        <f>IF(M1033="small",1,0)</f>
        <v>1</v>
      </c>
      <c r="O1033">
        <f>IF(N1033="medium",1,0)</f>
        <v>0</v>
      </c>
      <c r="P1033">
        <f>IF(O1033="large",1,0)</f>
        <v>0</v>
      </c>
      <c r="Q1033">
        <v>2011</v>
      </c>
      <c r="R1033">
        <v>3</v>
      </c>
      <c r="S1033" t="str">
        <f>IF(R1033=1, "First-time", IF(R1033&lt;=3, "Rising Star", IF(R1033&lt;10, "Established", "Elites")))</f>
        <v>Rising Star</v>
      </c>
      <c r="T1033">
        <f>IF(S1033 = "First-time",1,0)</f>
        <v>0</v>
      </c>
      <c r="U1033">
        <f>IF(S1033 = "Rising Star",1,0)</f>
        <v>1</v>
      </c>
      <c r="V1033">
        <f>IF(S1033 = "Established",1,0)</f>
        <v>0</v>
      </c>
      <c r="W1033">
        <f>IF(S1033 = "Elites",1,0)</f>
        <v>0</v>
      </c>
      <c r="X1033" t="s">
        <v>1307</v>
      </c>
      <c r="Y1033" t="str">
        <f>IF(X1033="","-",TRIM(LEFT(X1033,FIND(",",X1033&amp;",")-1)))</f>
        <v>Inland Empire</v>
      </c>
      <c r="Z1033" t="s">
        <v>1951</v>
      </c>
      <c r="AA1033" t="s">
        <v>5</v>
      </c>
    </row>
    <row r="1034" spans="1:27" ht="14.4" x14ac:dyDescent="0.3">
      <c r="A1034">
        <v>1030</v>
      </c>
      <c r="B1034" t="s">
        <v>11630</v>
      </c>
      <c r="C1034" t="s">
        <v>11631</v>
      </c>
      <c r="D1034" t="s">
        <v>11632</v>
      </c>
      <c r="E1034" t="s">
        <v>2574</v>
      </c>
      <c r="F1034" s="5">
        <f>_xlfn.TEXTBEFORE(E1034, " ") * 1000000</f>
        <v>66500000</v>
      </c>
      <c r="G1034">
        <v>408.96660000000003</v>
      </c>
      <c r="H1034" t="s">
        <v>1238</v>
      </c>
      <c r="I1034">
        <v>229</v>
      </c>
      <c r="J1034">
        <f>IF(I1034="",0,I1034)</f>
        <v>229</v>
      </c>
      <c r="K1034">
        <v>56</v>
      </c>
      <c r="L1034">
        <f>I1034-K1034</f>
        <v>173</v>
      </c>
      <c r="M1034" t="str">
        <f>IF(I1034&lt;100,"small",IF(I1034&lt;500,"medium","large"))</f>
        <v>medium</v>
      </c>
      <c r="N1034">
        <f>IF(M1034="small",1,0)</f>
        <v>0</v>
      </c>
      <c r="O1034">
        <f>IF(N1034="medium",1,0)</f>
        <v>0</v>
      </c>
      <c r="P1034">
        <f>IF(O1034="large",1,0)</f>
        <v>0</v>
      </c>
      <c r="Q1034">
        <v>2011</v>
      </c>
      <c r="R1034">
        <v>4</v>
      </c>
      <c r="S1034" t="str">
        <f>IF(R1034=1, "First-time", IF(R1034&lt;=3, "Rising Star", IF(R1034&lt;10, "Established", "Elites")))</f>
        <v>Established</v>
      </c>
      <c r="T1034">
        <f>IF(S1034 = "First-time",1,0)</f>
        <v>0</v>
      </c>
      <c r="U1034">
        <f>IF(S1034 = "Rising Star",1,0)</f>
        <v>0</v>
      </c>
      <c r="V1034">
        <f>IF(S1034 = "Established",1,0)</f>
        <v>1</v>
      </c>
      <c r="W1034">
        <f>IF(S1034 = "Elites",1,0)</f>
        <v>0</v>
      </c>
      <c r="X1034" t="s">
        <v>99</v>
      </c>
      <c r="Y1034" t="str">
        <f>IF(X1034="","-",TRIM(LEFT(X1034,FIND(",",X1034&amp;",")-1)))</f>
        <v>-</v>
      </c>
      <c r="Z1034" t="s">
        <v>9211</v>
      </c>
      <c r="AA1034" t="s">
        <v>49</v>
      </c>
    </row>
    <row r="1035" spans="1:27" ht="14.4" x14ac:dyDescent="0.3">
      <c r="A1035">
        <v>1031</v>
      </c>
      <c r="B1035" t="s">
        <v>6790</v>
      </c>
      <c r="C1035" t="s">
        <v>6791</v>
      </c>
      <c r="D1035" t="s">
        <v>6792</v>
      </c>
      <c r="E1035" t="s">
        <v>529</v>
      </c>
      <c r="F1035" s="5">
        <f>_xlfn.TEXTBEFORE(E1035, " ") * 1000000</f>
        <v>4200000</v>
      </c>
      <c r="G1035">
        <v>408.5899</v>
      </c>
      <c r="H1035" t="s">
        <v>174</v>
      </c>
      <c r="I1035">
        <v>7</v>
      </c>
      <c r="J1035">
        <f>IF(I1035="",0,I1035)</f>
        <v>7</v>
      </c>
      <c r="K1035">
        <v>4</v>
      </c>
      <c r="L1035">
        <f>I1035-K1035</f>
        <v>3</v>
      </c>
      <c r="M1035" t="str">
        <f>IF(I1035&lt;100,"small",IF(I1035&lt;500,"medium","large"))</f>
        <v>small</v>
      </c>
      <c r="N1035">
        <f>IF(M1035="small",1,0)</f>
        <v>1</v>
      </c>
      <c r="O1035">
        <f>IF(N1035="medium",1,0)</f>
        <v>0</v>
      </c>
      <c r="P1035">
        <f>IF(O1035="large",1,0)</f>
        <v>0</v>
      </c>
      <c r="Q1035">
        <v>2006</v>
      </c>
      <c r="R1035">
        <v>1</v>
      </c>
      <c r="S1035" t="str">
        <f>IF(R1035=1, "First-time", IF(R1035&lt;=3, "Rising Star", IF(R1035&lt;10, "Established", "Elites")))</f>
        <v>First-time</v>
      </c>
      <c r="T1035">
        <f>IF(S1035 = "First-time",1,0)</f>
        <v>1</v>
      </c>
      <c r="U1035">
        <f>IF(S1035 = "Rising Star",1,0)</f>
        <v>0</v>
      </c>
      <c r="V1035">
        <f>IF(S1035 = "Established",1,0)</f>
        <v>0</v>
      </c>
      <c r="W1035">
        <f>IF(S1035 = "Elites",1,0)</f>
        <v>0</v>
      </c>
      <c r="X1035" t="s">
        <v>191</v>
      </c>
      <c r="Y1035" t="str">
        <f>IF(X1035="","-",TRIM(LEFT(X1035,FIND(",",X1035&amp;",")-1)))</f>
        <v>Philadelphia</v>
      </c>
      <c r="Z1035" t="s">
        <v>191</v>
      </c>
      <c r="AA1035" t="s">
        <v>39</v>
      </c>
    </row>
    <row r="1036" spans="1:27" ht="14.4" x14ac:dyDescent="0.3">
      <c r="A1036">
        <v>1032</v>
      </c>
      <c r="B1036" t="s">
        <v>7318</v>
      </c>
      <c r="C1036" t="s">
        <v>7319</v>
      </c>
      <c r="D1036" t="s">
        <v>7320</v>
      </c>
      <c r="E1036" t="s">
        <v>7321</v>
      </c>
      <c r="F1036" s="5">
        <f>_xlfn.TEXTBEFORE(E1036, " ") * 1000000</f>
        <v>32500000</v>
      </c>
      <c r="G1036">
        <v>407.77269999999999</v>
      </c>
      <c r="H1036" t="s">
        <v>85</v>
      </c>
      <c r="I1036">
        <v>194</v>
      </c>
      <c r="J1036">
        <f>IF(I1036="",0,I1036)</f>
        <v>194</v>
      </c>
      <c r="K1036">
        <v>54</v>
      </c>
      <c r="L1036">
        <f>I1036-K1036</f>
        <v>140</v>
      </c>
      <c r="M1036" t="str">
        <f>IF(I1036&lt;100,"small",IF(I1036&lt;500,"medium","large"))</f>
        <v>medium</v>
      </c>
      <c r="N1036">
        <f>IF(M1036="small",1,0)</f>
        <v>0</v>
      </c>
      <c r="O1036">
        <f>IF(N1036="medium",1,0)</f>
        <v>0</v>
      </c>
      <c r="P1036">
        <f>IF(O1036="large",1,0)</f>
        <v>0</v>
      </c>
      <c r="Q1036">
        <v>2007</v>
      </c>
      <c r="R1036">
        <v>7</v>
      </c>
      <c r="S1036" t="str">
        <f>IF(R1036=1, "First-time", IF(R1036&lt;=3, "Rising Star", IF(R1036&lt;10, "Established", "Elites")))</f>
        <v>Established</v>
      </c>
      <c r="T1036">
        <f>IF(S1036 = "First-time",1,0)</f>
        <v>0</v>
      </c>
      <c r="U1036">
        <f>IF(S1036 = "Rising Star",1,0)</f>
        <v>0</v>
      </c>
      <c r="V1036">
        <f>IF(S1036 = "Established",1,0)</f>
        <v>1</v>
      </c>
      <c r="W1036">
        <f>IF(S1036 = "Elites",1,0)</f>
        <v>0</v>
      </c>
      <c r="X1036" t="s">
        <v>260</v>
      </c>
      <c r="Y1036" t="str">
        <f>IF(X1036="","-",TRIM(LEFT(X1036,FIND(",",X1036&amp;",")-1)))</f>
        <v>Seattle</v>
      </c>
      <c r="Z1036" t="s">
        <v>261</v>
      </c>
      <c r="AA1036" t="s">
        <v>49</v>
      </c>
    </row>
    <row r="1037" spans="1:27" ht="14.4" x14ac:dyDescent="0.3">
      <c r="A1037">
        <v>1033</v>
      </c>
      <c r="B1037" t="s">
        <v>14944</v>
      </c>
      <c r="C1037" t="s">
        <v>14945</v>
      </c>
      <c r="D1037" t="s">
        <v>14946</v>
      </c>
      <c r="E1037" t="s">
        <v>418</v>
      </c>
      <c r="F1037" s="5">
        <f>_xlfn.TEXTBEFORE(E1037, " ") * 1000000</f>
        <v>11700000</v>
      </c>
      <c r="G1037">
        <v>406.77100000000002</v>
      </c>
      <c r="H1037" t="s">
        <v>331</v>
      </c>
      <c r="I1037">
        <v>18</v>
      </c>
      <c r="J1037">
        <f>IF(I1037="",0,I1037)</f>
        <v>18</v>
      </c>
      <c r="K1037">
        <v>12</v>
      </c>
      <c r="L1037">
        <f>I1037-K1037</f>
        <v>6</v>
      </c>
      <c r="M1037" t="str">
        <f>IF(I1037&lt;100,"small",IF(I1037&lt;500,"medium","large"))</f>
        <v>small</v>
      </c>
      <c r="N1037">
        <f>IF(M1037="small",1,0)</f>
        <v>1</v>
      </c>
      <c r="O1037">
        <f>IF(N1037="medium",1,0)</f>
        <v>0</v>
      </c>
      <c r="P1037">
        <f>IF(O1037="large",1,0)</f>
        <v>0</v>
      </c>
      <c r="Q1037">
        <v>2013</v>
      </c>
      <c r="R1037">
        <v>2</v>
      </c>
      <c r="S1037" t="str">
        <f>IF(R1037=1, "First-time", IF(R1037&lt;=3, "Rising Star", IF(R1037&lt;10, "Established", "Elites")))</f>
        <v>Rising Star</v>
      </c>
      <c r="T1037">
        <f>IF(S1037 = "First-time",1,0)</f>
        <v>0</v>
      </c>
      <c r="U1037">
        <f>IF(S1037 = "Rising Star",1,0)</f>
        <v>1</v>
      </c>
      <c r="V1037">
        <f>IF(S1037 = "Established",1,0)</f>
        <v>0</v>
      </c>
      <c r="W1037">
        <f>IF(S1037 = "Elites",1,0)</f>
        <v>0</v>
      </c>
      <c r="X1037" t="s">
        <v>354</v>
      </c>
      <c r="Y1037" t="str">
        <f>IF(X1037="","-",TRIM(LEFT(X1037,FIND(",",X1037&amp;",")-1)))</f>
        <v>Minneapolis</v>
      </c>
      <c r="Z1037" t="s">
        <v>14947</v>
      </c>
      <c r="AA1037" t="s">
        <v>24</v>
      </c>
    </row>
    <row r="1038" spans="1:27" ht="14.4" x14ac:dyDescent="0.3">
      <c r="A1038">
        <v>1034</v>
      </c>
      <c r="B1038" t="s">
        <v>13203</v>
      </c>
      <c r="C1038" t="s">
        <v>13204</v>
      </c>
      <c r="D1038" t="s">
        <v>13205</v>
      </c>
      <c r="E1038" t="s">
        <v>7313</v>
      </c>
      <c r="F1038" s="5">
        <f>_xlfn.TEXTBEFORE(E1038, " ") * 1000000</f>
        <v>49500000</v>
      </c>
      <c r="G1038">
        <v>406.13929999999999</v>
      </c>
      <c r="H1038" t="s">
        <v>129</v>
      </c>
      <c r="I1038">
        <v>278</v>
      </c>
      <c r="J1038">
        <f>IF(I1038="",0,I1038)</f>
        <v>278</v>
      </c>
      <c r="K1038">
        <v>136</v>
      </c>
      <c r="L1038">
        <f>I1038-K1038</f>
        <v>142</v>
      </c>
      <c r="M1038" t="str">
        <f>IF(I1038&lt;100,"small",IF(I1038&lt;500,"medium","large"))</f>
        <v>medium</v>
      </c>
      <c r="N1038">
        <f>IF(M1038="small",1,0)</f>
        <v>0</v>
      </c>
      <c r="O1038">
        <f>IF(N1038="medium",1,0)</f>
        <v>0</v>
      </c>
      <c r="P1038">
        <f>IF(O1038="large",1,0)</f>
        <v>0</v>
      </c>
      <c r="Q1038">
        <v>2012</v>
      </c>
      <c r="R1038">
        <v>3</v>
      </c>
      <c r="S1038" t="str">
        <f>IF(R1038=1, "First-time", IF(R1038&lt;=3, "Rising Star", IF(R1038&lt;10, "Established", "Elites")))</f>
        <v>Rising Star</v>
      </c>
      <c r="T1038">
        <f>IF(S1038 = "First-time",1,0)</f>
        <v>0</v>
      </c>
      <c r="U1038">
        <f>IF(S1038 = "Rising Star",1,0)</f>
        <v>1</v>
      </c>
      <c r="V1038">
        <f>IF(S1038 = "Established",1,0)</f>
        <v>0</v>
      </c>
      <c r="W1038">
        <f>IF(S1038 = "Elites",1,0)</f>
        <v>0</v>
      </c>
      <c r="X1038" t="s">
        <v>141</v>
      </c>
      <c r="Y1038" t="str">
        <f>IF(X1038="","-",TRIM(LEFT(X1038,FIND(",",X1038&amp;",")-1)))</f>
        <v>Pittsburgh</v>
      </c>
      <c r="Z1038" t="s">
        <v>13206</v>
      </c>
      <c r="AA1038" t="s">
        <v>39</v>
      </c>
    </row>
    <row r="1039" spans="1:27" ht="14.4" x14ac:dyDescent="0.3">
      <c r="A1039">
        <v>1035</v>
      </c>
      <c r="B1039" t="s">
        <v>11099</v>
      </c>
      <c r="C1039" t="s">
        <v>11100</v>
      </c>
      <c r="D1039" t="s">
        <v>11101</v>
      </c>
      <c r="E1039" t="s">
        <v>529</v>
      </c>
      <c r="F1039" s="5">
        <f>_xlfn.TEXTBEFORE(E1039, " ") * 1000000</f>
        <v>4200000</v>
      </c>
      <c r="G1039">
        <v>405.69499999999999</v>
      </c>
      <c r="H1039" t="s">
        <v>779</v>
      </c>
      <c r="I1039">
        <v>16</v>
      </c>
      <c r="J1039">
        <f>IF(I1039="",0,I1039)</f>
        <v>16</v>
      </c>
      <c r="K1039">
        <v>9</v>
      </c>
      <c r="L1039">
        <f>I1039-K1039</f>
        <v>7</v>
      </c>
      <c r="M1039" t="str">
        <f>IF(I1039&lt;100,"small",IF(I1039&lt;500,"medium","large"))</f>
        <v>small</v>
      </c>
      <c r="N1039">
        <f>IF(M1039="small",1,0)</f>
        <v>1</v>
      </c>
      <c r="O1039">
        <f>IF(N1039="medium",1,0)</f>
        <v>0</v>
      </c>
      <c r="P1039">
        <f>IF(O1039="large",1,0)</f>
        <v>0</v>
      </c>
      <c r="Q1039">
        <v>2010</v>
      </c>
      <c r="R1039">
        <v>1</v>
      </c>
      <c r="S1039" t="str">
        <f>IF(R1039=1, "First-time", IF(R1039&lt;=3, "Rising Star", IF(R1039&lt;10, "Established", "Elites")))</f>
        <v>First-time</v>
      </c>
      <c r="T1039">
        <f>IF(S1039 = "First-time",1,0)</f>
        <v>1</v>
      </c>
      <c r="U1039">
        <f>IF(S1039 = "Rising Star",1,0)</f>
        <v>0</v>
      </c>
      <c r="V1039">
        <f>IF(S1039 = "Established",1,0)</f>
        <v>0</v>
      </c>
      <c r="W1039">
        <f>IF(S1039 = "Elites",1,0)</f>
        <v>0</v>
      </c>
      <c r="X1039" t="s">
        <v>185</v>
      </c>
      <c r="Y1039" t="str">
        <f>IF(X1039="","-",TRIM(LEFT(X1039,FIND(",",X1039&amp;",")-1)))</f>
        <v>Boston</v>
      </c>
      <c r="Z1039" t="s">
        <v>3535</v>
      </c>
      <c r="AA1039" t="s">
        <v>20</v>
      </c>
    </row>
    <row r="1040" spans="1:27" ht="14.4" x14ac:dyDescent="0.3">
      <c r="A1040">
        <v>1036</v>
      </c>
      <c r="B1040" t="s">
        <v>12676</v>
      </c>
      <c r="C1040" t="s">
        <v>12677</v>
      </c>
      <c r="D1040" t="s">
        <v>12678</v>
      </c>
      <c r="E1040" t="s">
        <v>302</v>
      </c>
      <c r="F1040" s="5">
        <f>_xlfn.TEXTBEFORE(E1040, " ") * 1000000</f>
        <v>7100000</v>
      </c>
      <c r="G1040">
        <v>405.54160000000002</v>
      </c>
      <c r="H1040" t="s">
        <v>105</v>
      </c>
      <c r="I1040">
        <v>34</v>
      </c>
      <c r="J1040">
        <f>IF(I1040="",0,I1040)</f>
        <v>34</v>
      </c>
      <c r="K1040">
        <v>21</v>
      </c>
      <c r="L1040">
        <f>I1040-K1040</f>
        <v>13</v>
      </c>
      <c r="M1040" t="str">
        <f>IF(I1040&lt;100,"small",IF(I1040&lt;500,"medium","large"))</f>
        <v>small</v>
      </c>
      <c r="N1040">
        <f>IF(M1040="small",1,0)</f>
        <v>1</v>
      </c>
      <c r="O1040">
        <f>IF(N1040="medium",1,0)</f>
        <v>0</v>
      </c>
      <c r="P1040">
        <f>IF(O1040="large",1,0)</f>
        <v>0</v>
      </c>
      <c r="Q1040">
        <v>2011</v>
      </c>
      <c r="R1040">
        <v>3</v>
      </c>
      <c r="S1040" t="str">
        <f>IF(R1040=1, "First-time", IF(R1040&lt;=3, "Rising Star", IF(R1040&lt;10, "Established", "Elites")))</f>
        <v>Rising Star</v>
      </c>
      <c r="T1040">
        <f>IF(S1040 = "First-time",1,0)</f>
        <v>0</v>
      </c>
      <c r="U1040">
        <f>IF(S1040 = "Rising Star",1,0)</f>
        <v>1</v>
      </c>
      <c r="V1040">
        <f>IF(S1040 = "Established",1,0)</f>
        <v>0</v>
      </c>
      <c r="W1040">
        <f>IF(S1040 = "Elites",1,0)</f>
        <v>0</v>
      </c>
      <c r="X1040" t="s">
        <v>1307</v>
      </c>
      <c r="Y1040" t="str">
        <f>IF(X1040="","-",TRIM(LEFT(X1040,FIND(",",X1040&amp;",")-1)))</f>
        <v>Inland Empire</v>
      </c>
      <c r="Z1040" t="s">
        <v>5263</v>
      </c>
      <c r="AA1040" t="s">
        <v>5</v>
      </c>
    </row>
    <row r="1041" spans="1:27" ht="14.4" x14ac:dyDescent="0.3">
      <c r="A1041">
        <v>1037</v>
      </c>
      <c r="B1041" t="s">
        <v>13031</v>
      </c>
      <c r="C1041" t="s">
        <v>13032</v>
      </c>
      <c r="D1041" t="s">
        <v>13033</v>
      </c>
      <c r="E1041" t="s">
        <v>1585</v>
      </c>
      <c r="F1041" s="5">
        <f>_xlfn.TEXTBEFORE(E1041, " ") * 1000000</f>
        <v>5800000</v>
      </c>
      <c r="G1041">
        <v>405.28739999999999</v>
      </c>
      <c r="H1041" t="s">
        <v>331</v>
      </c>
      <c r="I1041">
        <v>60</v>
      </c>
      <c r="J1041">
        <f>IF(I1041="",0,I1041)</f>
        <v>60</v>
      </c>
      <c r="K1041">
        <v>15</v>
      </c>
      <c r="L1041">
        <f>I1041-K1041</f>
        <v>45</v>
      </c>
      <c r="M1041" t="str">
        <f>IF(I1041&lt;100,"small",IF(I1041&lt;500,"medium","large"))</f>
        <v>small</v>
      </c>
      <c r="N1041">
        <f>IF(M1041="small",1,0)</f>
        <v>1</v>
      </c>
      <c r="O1041">
        <f>IF(N1041="medium",1,0)</f>
        <v>0</v>
      </c>
      <c r="P1041">
        <f>IF(O1041="large",1,0)</f>
        <v>0</v>
      </c>
      <c r="Q1041">
        <v>2012</v>
      </c>
      <c r="R1041">
        <v>1</v>
      </c>
      <c r="S1041" t="str">
        <f>IF(R1041=1, "First-time", IF(R1041&lt;=3, "Rising Star", IF(R1041&lt;10, "Established", "Elites")))</f>
        <v>First-time</v>
      </c>
      <c r="T1041">
        <f>IF(S1041 = "First-time",1,0)</f>
        <v>1</v>
      </c>
      <c r="U1041">
        <f>IF(S1041 = "Rising Star",1,0)</f>
        <v>0</v>
      </c>
      <c r="V1041">
        <f>IF(S1041 = "Established",1,0)</f>
        <v>0</v>
      </c>
      <c r="W1041">
        <f>IF(S1041 = "Elites",1,0)</f>
        <v>0</v>
      </c>
      <c r="X1041" t="s">
        <v>99</v>
      </c>
      <c r="Y1041" t="str">
        <f>IF(X1041="","-",TRIM(LEFT(X1041,FIND(",",X1041&amp;",")-1)))</f>
        <v>-</v>
      </c>
      <c r="Z1041" t="s">
        <v>13034</v>
      </c>
      <c r="AA1041" t="s">
        <v>45</v>
      </c>
    </row>
    <row r="1042" spans="1:27" ht="14.4" x14ac:dyDescent="0.3">
      <c r="A1042">
        <v>1038</v>
      </c>
      <c r="B1042" t="s">
        <v>2142</v>
      </c>
      <c r="C1042" t="s">
        <v>2143</v>
      </c>
      <c r="D1042" t="s">
        <v>2144</v>
      </c>
      <c r="E1042" t="s">
        <v>1496</v>
      </c>
      <c r="F1042" s="5">
        <f>_xlfn.TEXTBEFORE(E1042, " ") * 1000000</f>
        <v>6500000</v>
      </c>
      <c r="G1042">
        <v>405.08339999999998</v>
      </c>
      <c r="H1042" t="s">
        <v>111</v>
      </c>
      <c r="I1042">
        <v>61</v>
      </c>
      <c r="J1042">
        <f>IF(I1042="",0,I1042)</f>
        <v>61</v>
      </c>
      <c r="K1042">
        <v>14</v>
      </c>
      <c r="L1042">
        <f>I1042-K1042</f>
        <v>47</v>
      </c>
      <c r="M1042" t="str">
        <f>IF(I1042&lt;100,"small",IF(I1042&lt;500,"medium","large"))</f>
        <v>small</v>
      </c>
      <c r="N1042">
        <f>IF(M1042="small",1,0)</f>
        <v>1</v>
      </c>
      <c r="O1042">
        <f>IF(N1042="medium",1,0)</f>
        <v>0</v>
      </c>
      <c r="P1042">
        <f>IF(O1042="large",1,0)</f>
        <v>0</v>
      </c>
      <c r="Q1042">
        <v>1995</v>
      </c>
      <c r="R1042">
        <v>1</v>
      </c>
      <c r="S1042" t="str">
        <f>IF(R1042=1, "First-time", IF(R1042&lt;=3, "Rising Star", IF(R1042&lt;10, "Established", "Elites")))</f>
        <v>First-time</v>
      </c>
      <c r="T1042">
        <f>IF(S1042 = "First-time",1,0)</f>
        <v>1</v>
      </c>
      <c r="U1042">
        <f>IF(S1042 = "Rising Star",1,0)</f>
        <v>0</v>
      </c>
      <c r="V1042">
        <f>IF(S1042 = "Established",1,0)</f>
        <v>0</v>
      </c>
      <c r="W1042">
        <f>IF(S1042 = "Elites",1,0)</f>
        <v>0</v>
      </c>
      <c r="X1042" t="s">
        <v>130</v>
      </c>
      <c r="Y1042" t="str">
        <f>IF(X1042="","-",TRIM(LEFT(X1042,FIND(",",X1042&amp;",")-1)))</f>
        <v>Dallas</v>
      </c>
      <c r="Z1042" t="s">
        <v>2145</v>
      </c>
      <c r="AA1042" t="s">
        <v>45</v>
      </c>
    </row>
    <row r="1043" spans="1:27" ht="14.4" x14ac:dyDescent="0.3">
      <c r="A1043">
        <v>1039</v>
      </c>
      <c r="B1043" t="s">
        <v>9325</v>
      </c>
      <c r="C1043" t="s">
        <v>9326</v>
      </c>
      <c r="D1043" t="s">
        <v>9327</v>
      </c>
      <c r="E1043" t="s">
        <v>2403</v>
      </c>
      <c r="F1043" s="5">
        <f>_xlfn.TEXTBEFORE(E1043, " ") * 1000000</f>
        <v>4300000</v>
      </c>
      <c r="G1043">
        <v>404.95400000000001</v>
      </c>
      <c r="H1043" t="s">
        <v>153</v>
      </c>
      <c r="I1043">
        <v>13</v>
      </c>
      <c r="J1043">
        <f>IF(I1043="",0,I1043)</f>
        <v>13</v>
      </c>
      <c r="K1043">
        <v>4</v>
      </c>
      <c r="L1043">
        <f>I1043-K1043</f>
        <v>9</v>
      </c>
      <c r="M1043" t="str">
        <f>IF(I1043&lt;100,"small",IF(I1043&lt;500,"medium","large"))</f>
        <v>small</v>
      </c>
      <c r="N1043">
        <f>IF(M1043="small",1,0)</f>
        <v>1</v>
      </c>
      <c r="O1043">
        <f>IF(N1043="medium",1,0)</f>
        <v>0</v>
      </c>
      <c r="P1043">
        <f>IF(O1043="large",1,0)</f>
        <v>0</v>
      </c>
      <c r="Q1043">
        <v>2009</v>
      </c>
      <c r="R1043">
        <v>1</v>
      </c>
      <c r="S1043" t="str">
        <f>IF(R1043=1, "First-time", IF(R1043&lt;=3, "Rising Star", IF(R1043&lt;10, "Established", "Elites")))</f>
        <v>First-time</v>
      </c>
      <c r="T1043">
        <f>IF(S1043 = "First-time",1,0)</f>
        <v>1</v>
      </c>
      <c r="U1043">
        <f>IF(S1043 = "Rising Star",1,0)</f>
        <v>0</v>
      </c>
      <c r="V1043">
        <f>IF(S1043 = "Established",1,0)</f>
        <v>0</v>
      </c>
      <c r="W1043">
        <f>IF(S1043 = "Elites",1,0)</f>
        <v>0</v>
      </c>
      <c r="X1043" t="s">
        <v>409</v>
      </c>
      <c r="Y1043" t="str">
        <f>IF(X1043="","-",TRIM(LEFT(X1043,FIND(",",X1043&amp;",")-1)))</f>
        <v>Salt Lake City</v>
      </c>
      <c r="Z1043" t="s">
        <v>9328</v>
      </c>
      <c r="AA1043" t="s">
        <v>46</v>
      </c>
    </row>
    <row r="1044" spans="1:27" ht="14.4" x14ac:dyDescent="0.3">
      <c r="A1044">
        <v>1040</v>
      </c>
      <c r="B1044" t="s">
        <v>8680</v>
      </c>
      <c r="C1044" t="s">
        <v>8681</v>
      </c>
      <c r="D1044" t="s">
        <v>8682</v>
      </c>
      <c r="E1044" t="s">
        <v>529</v>
      </c>
      <c r="F1044" s="5">
        <f>_xlfn.TEXTBEFORE(E1044, " ") * 1000000</f>
        <v>4200000</v>
      </c>
      <c r="G1044">
        <v>403.69549999999998</v>
      </c>
      <c r="H1044" t="s">
        <v>85</v>
      </c>
      <c r="I1044">
        <v>60</v>
      </c>
      <c r="J1044">
        <f>IF(I1044="",0,I1044)</f>
        <v>60</v>
      </c>
      <c r="K1044">
        <v>5</v>
      </c>
      <c r="L1044">
        <f>I1044-K1044</f>
        <v>55</v>
      </c>
      <c r="M1044" t="str">
        <f>IF(I1044&lt;100,"small",IF(I1044&lt;500,"medium","large"))</f>
        <v>small</v>
      </c>
      <c r="N1044">
        <f>IF(M1044="small",1,0)</f>
        <v>1</v>
      </c>
      <c r="O1044">
        <f>IF(N1044="medium",1,0)</f>
        <v>0</v>
      </c>
      <c r="P1044">
        <f>IF(O1044="large",1,0)</f>
        <v>0</v>
      </c>
      <c r="Q1044">
        <v>2008</v>
      </c>
      <c r="R1044">
        <v>1</v>
      </c>
      <c r="S1044" t="str">
        <f>IF(R1044=1, "First-time", IF(R1044&lt;=3, "Rising Star", IF(R1044&lt;10, "Established", "Elites")))</f>
        <v>First-time</v>
      </c>
      <c r="T1044">
        <f>IF(S1044 = "First-time",1,0)</f>
        <v>1</v>
      </c>
      <c r="U1044">
        <f>IF(S1044 = "Rising Star",1,0)</f>
        <v>0</v>
      </c>
      <c r="V1044">
        <f>IF(S1044 = "Established",1,0)</f>
        <v>0</v>
      </c>
      <c r="W1044">
        <f>IF(S1044 = "Elites",1,0)</f>
        <v>0</v>
      </c>
      <c r="X1044" t="s">
        <v>93</v>
      </c>
      <c r="Y1044" t="str">
        <f>IF(X1044="","-",TRIM(LEFT(X1044,FIND(",",X1044&amp;",")-1)))</f>
        <v>Baltimore</v>
      </c>
      <c r="Z1044" t="s">
        <v>8683</v>
      </c>
      <c r="AA1044" t="s">
        <v>21</v>
      </c>
    </row>
    <row r="1045" spans="1:27" ht="14.4" x14ac:dyDescent="0.3">
      <c r="A1045">
        <v>1041</v>
      </c>
      <c r="B1045" t="s">
        <v>13325</v>
      </c>
      <c r="C1045" t="s">
        <v>13326</v>
      </c>
      <c r="D1045" t="s">
        <v>13327</v>
      </c>
      <c r="E1045" t="s">
        <v>1979</v>
      </c>
      <c r="F1045" s="5">
        <f>_xlfn.TEXTBEFORE(E1045, " ") * 1000000</f>
        <v>38000000</v>
      </c>
      <c r="G1045">
        <v>403.44659999999999</v>
      </c>
      <c r="H1045" t="s">
        <v>779</v>
      </c>
      <c r="I1045">
        <v>267</v>
      </c>
      <c r="J1045">
        <f>IF(I1045="",0,I1045)</f>
        <v>267</v>
      </c>
      <c r="K1045">
        <v>180</v>
      </c>
      <c r="L1045">
        <f>I1045-K1045</f>
        <v>87</v>
      </c>
      <c r="M1045" t="str">
        <f>IF(I1045&lt;100,"small",IF(I1045&lt;500,"medium","large"))</f>
        <v>medium</v>
      </c>
      <c r="N1045">
        <f>IF(M1045="small",1,0)</f>
        <v>0</v>
      </c>
      <c r="O1045">
        <f>IF(N1045="medium",1,0)</f>
        <v>0</v>
      </c>
      <c r="P1045">
        <f>IF(O1045="large",1,0)</f>
        <v>0</v>
      </c>
      <c r="Q1045">
        <v>2012</v>
      </c>
      <c r="R1045">
        <v>2</v>
      </c>
      <c r="S1045" t="str">
        <f>IF(R1045=1, "First-time", IF(R1045&lt;=3, "Rising Star", IF(R1045&lt;10, "Established", "Elites")))</f>
        <v>Rising Star</v>
      </c>
      <c r="T1045">
        <f>IF(S1045 = "First-time",1,0)</f>
        <v>0</v>
      </c>
      <c r="U1045">
        <f>IF(S1045 = "Rising Star",1,0)</f>
        <v>1</v>
      </c>
      <c r="V1045">
        <f>IF(S1045 = "Established",1,0)</f>
        <v>0</v>
      </c>
      <c r="W1045">
        <f>IF(S1045 = "Elites",1,0)</f>
        <v>0</v>
      </c>
      <c r="X1045" t="s">
        <v>86</v>
      </c>
      <c r="Y1045" t="str">
        <f>IF(X1045="","-",TRIM(LEFT(X1045,FIND(",",X1045&amp;",")-1)))</f>
        <v>New York City</v>
      </c>
      <c r="Z1045" t="s">
        <v>543</v>
      </c>
      <c r="AA1045" t="s">
        <v>35</v>
      </c>
    </row>
    <row r="1046" spans="1:27" ht="14.4" x14ac:dyDescent="0.3">
      <c r="A1046">
        <v>1042</v>
      </c>
      <c r="B1046" t="s">
        <v>11588</v>
      </c>
      <c r="C1046" t="s">
        <v>11589</v>
      </c>
      <c r="D1046" t="s">
        <v>11590</v>
      </c>
      <c r="E1046" t="s">
        <v>1237</v>
      </c>
      <c r="F1046" s="5">
        <f>_xlfn.TEXTBEFORE(E1046, " ") * 1000000</f>
        <v>11600000</v>
      </c>
      <c r="G1046">
        <v>402.96890000000002</v>
      </c>
      <c r="H1046" t="s">
        <v>174</v>
      </c>
      <c r="I1046">
        <v>181</v>
      </c>
      <c r="J1046">
        <f>IF(I1046="",0,I1046)</f>
        <v>181</v>
      </c>
      <c r="K1046">
        <v>12</v>
      </c>
      <c r="L1046">
        <f>I1046-K1046</f>
        <v>169</v>
      </c>
      <c r="M1046" t="str">
        <f>IF(I1046&lt;100,"small",IF(I1046&lt;500,"medium","large"))</f>
        <v>medium</v>
      </c>
      <c r="N1046">
        <f>IF(M1046="small",1,0)</f>
        <v>0</v>
      </c>
      <c r="O1046">
        <f>IF(N1046="medium",1,0)</f>
        <v>0</v>
      </c>
      <c r="P1046">
        <f>IF(O1046="large",1,0)</f>
        <v>0</v>
      </c>
      <c r="Q1046">
        <v>2010</v>
      </c>
      <c r="R1046">
        <v>2</v>
      </c>
      <c r="S1046" t="str">
        <f>IF(R1046=1, "First-time", IF(R1046&lt;=3, "Rising Star", IF(R1046&lt;10, "Established", "Elites")))</f>
        <v>Rising Star</v>
      </c>
      <c r="T1046">
        <f>IF(S1046 = "First-time",1,0)</f>
        <v>0</v>
      </c>
      <c r="U1046">
        <f>IF(S1046 = "Rising Star",1,0)</f>
        <v>1</v>
      </c>
      <c r="V1046">
        <f>IF(S1046 = "Established",1,0)</f>
        <v>0</v>
      </c>
      <c r="W1046">
        <f>IF(S1046 = "Elites",1,0)</f>
        <v>0</v>
      </c>
      <c r="X1046" t="s">
        <v>272</v>
      </c>
      <c r="Y1046" t="str">
        <f>IF(X1046="","-",TRIM(LEFT(X1046,FIND(",",X1046&amp;",")-1)))</f>
        <v>Phoenix</v>
      </c>
      <c r="Z1046" t="s">
        <v>2809</v>
      </c>
      <c r="AA1046" t="s">
        <v>4</v>
      </c>
    </row>
    <row r="1047" spans="1:27" ht="14.4" x14ac:dyDescent="0.3">
      <c r="A1047">
        <v>1043</v>
      </c>
      <c r="B1047" t="s">
        <v>15641</v>
      </c>
      <c r="C1047" t="s">
        <v>15642</v>
      </c>
      <c r="D1047" t="s">
        <v>15643</v>
      </c>
      <c r="E1047" t="s">
        <v>3035</v>
      </c>
      <c r="F1047" s="5">
        <f>_xlfn.TEXTBEFORE(E1047, " ") * 1000000</f>
        <v>8100000</v>
      </c>
      <c r="G1047">
        <v>400.74889999999999</v>
      </c>
      <c r="H1047" t="s">
        <v>779</v>
      </c>
      <c r="I1047">
        <v>65</v>
      </c>
      <c r="J1047">
        <f>IF(I1047="",0,I1047)</f>
        <v>65</v>
      </c>
      <c r="K1047">
        <v>16</v>
      </c>
      <c r="L1047">
        <f>I1047-K1047</f>
        <v>49</v>
      </c>
      <c r="M1047" t="str">
        <f>IF(I1047&lt;100,"small",IF(I1047&lt;500,"medium","large"))</f>
        <v>small</v>
      </c>
      <c r="N1047">
        <f>IF(M1047="small",1,0)</f>
        <v>1</v>
      </c>
      <c r="O1047">
        <f>IF(N1047="medium",1,0)</f>
        <v>0</v>
      </c>
      <c r="P1047">
        <f>IF(O1047="large",1,0)</f>
        <v>0</v>
      </c>
      <c r="Q1047">
        <v>2013</v>
      </c>
      <c r="R1047">
        <v>3</v>
      </c>
      <c r="S1047" t="str">
        <f>IF(R1047=1, "First-time", IF(R1047&lt;=3, "Rising Star", IF(R1047&lt;10, "Established", "Elites")))</f>
        <v>Rising Star</v>
      </c>
      <c r="T1047">
        <f>IF(S1047 = "First-time",1,0)</f>
        <v>0</v>
      </c>
      <c r="U1047">
        <f>IF(S1047 = "Rising Star",1,0)</f>
        <v>1</v>
      </c>
      <c r="V1047">
        <f>IF(S1047 = "Established",1,0)</f>
        <v>0</v>
      </c>
      <c r="W1047">
        <f>IF(S1047 = "Elites",1,0)</f>
        <v>0</v>
      </c>
      <c r="X1047" t="s">
        <v>272</v>
      </c>
      <c r="Y1047" t="str">
        <f>IF(X1047="","-",TRIM(LEFT(X1047,FIND(",",X1047&amp;",")-1)))</f>
        <v>Phoenix</v>
      </c>
      <c r="Z1047" t="s">
        <v>272</v>
      </c>
      <c r="AA1047" t="s">
        <v>4</v>
      </c>
    </row>
    <row r="1048" spans="1:27" ht="14.4" x14ac:dyDescent="0.3">
      <c r="A1048">
        <v>1044</v>
      </c>
      <c r="B1048" t="s">
        <v>15388</v>
      </c>
      <c r="C1048" t="s">
        <v>15389</v>
      </c>
      <c r="D1048" t="s">
        <v>15390</v>
      </c>
      <c r="E1048" t="s">
        <v>1916</v>
      </c>
      <c r="F1048" s="5">
        <f>_xlfn.TEXTBEFORE(E1048, " ") * 1000000</f>
        <v>15000000</v>
      </c>
      <c r="G1048">
        <v>400.46879999999999</v>
      </c>
      <c r="H1048" t="s">
        <v>118</v>
      </c>
      <c r="I1048">
        <v>24</v>
      </c>
      <c r="J1048">
        <f>IF(I1048="",0,I1048)</f>
        <v>24</v>
      </c>
      <c r="K1048">
        <v>12</v>
      </c>
      <c r="L1048">
        <f>I1048-K1048</f>
        <v>12</v>
      </c>
      <c r="M1048" t="str">
        <f>IF(I1048&lt;100,"small",IF(I1048&lt;500,"medium","large"))</f>
        <v>small</v>
      </c>
      <c r="N1048">
        <f>IF(M1048="small",1,0)</f>
        <v>1</v>
      </c>
      <c r="O1048">
        <f>IF(N1048="medium",1,0)</f>
        <v>0</v>
      </c>
      <c r="P1048">
        <f>IF(O1048="large",1,0)</f>
        <v>0</v>
      </c>
      <c r="Q1048">
        <v>2013</v>
      </c>
      <c r="R1048">
        <v>2</v>
      </c>
      <c r="S1048" t="str">
        <f>IF(R1048=1, "First-time", IF(R1048&lt;=3, "Rising Star", IF(R1048&lt;10, "Established", "Elites")))</f>
        <v>Rising Star</v>
      </c>
      <c r="T1048">
        <f>IF(S1048 = "First-time",1,0)</f>
        <v>0</v>
      </c>
      <c r="U1048">
        <f>IF(S1048 = "Rising Star",1,0)</f>
        <v>1</v>
      </c>
      <c r="V1048">
        <f>IF(S1048 = "Established",1,0)</f>
        <v>0</v>
      </c>
      <c r="W1048">
        <f>IF(S1048 = "Elites",1,0)</f>
        <v>0</v>
      </c>
      <c r="X1048" t="s">
        <v>99</v>
      </c>
      <c r="Y1048" t="str">
        <f>IF(X1048="","-",TRIM(LEFT(X1048,FIND(",",X1048&amp;",")-1)))</f>
        <v>-</v>
      </c>
      <c r="Z1048" t="s">
        <v>15391</v>
      </c>
      <c r="AA1048" t="s">
        <v>7</v>
      </c>
    </row>
    <row r="1049" spans="1:27" ht="14.4" x14ac:dyDescent="0.3">
      <c r="A1049">
        <v>1045</v>
      </c>
      <c r="B1049" t="s">
        <v>8152</v>
      </c>
      <c r="C1049" t="s">
        <v>8153</v>
      </c>
      <c r="D1049" t="s">
        <v>8154</v>
      </c>
      <c r="E1049" t="s">
        <v>8155</v>
      </c>
      <c r="F1049" s="5">
        <f>_xlfn.TEXTBEFORE(E1049, " ") * 1000000</f>
        <v>28200000</v>
      </c>
      <c r="G1049">
        <v>399.70310000000001</v>
      </c>
      <c r="H1049" t="s">
        <v>174</v>
      </c>
      <c r="I1049">
        <v>180</v>
      </c>
      <c r="J1049">
        <f>IF(I1049="",0,I1049)</f>
        <v>180</v>
      </c>
      <c r="K1049">
        <v>54</v>
      </c>
      <c r="L1049">
        <f>I1049-K1049</f>
        <v>126</v>
      </c>
      <c r="M1049" t="str">
        <f>IF(I1049&lt;100,"small",IF(I1049&lt;500,"medium","large"))</f>
        <v>medium</v>
      </c>
      <c r="N1049">
        <f>IF(M1049="small",1,0)</f>
        <v>0</v>
      </c>
      <c r="O1049">
        <f>IF(N1049="medium",1,0)</f>
        <v>0</v>
      </c>
      <c r="P1049">
        <f>IF(O1049="large",1,0)</f>
        <v>0</v>
      </c>
      <c r="Q1049">
        <v>2007</v>
      </c>
      <c r="R1049">
        <v>2</v>
      </c>
      <c r="S1049" t="str">
        <f>IF(R1049=1, "First-time", IF(R1049&lt;=3, "Rising Star", IF(R1049&lt;10, "Established", "Elites")))</f>
        <v>Rising Star</v>
      </c>
      <c r="T1049">
        <f>IF(S1049 = "First-time",1,0)</f>
        <v>0</v>
      </c>
      <c r="U1049">
        <f>IF(S1049 = "Rising Star",1,0)</f>
        <v>1</v>
      </c>
      <c r="V1049">
        <f>IF(S1049 = "Established",1,0)</f>
        <v>0</v>
      </c>
      <c r="W1049">
        <f>IF(S1049 = "Elites",1,0)</f>
        <v>0</v>
      </c>
      <c r="X1049" t="s">
        <v>272</v>
      </c>
      <c r="Y1049" t="str">
        <f>IF(X1049="","-",TRIM(LEFT(X1049,FIND(",",X1049&amp;",")-1)))</f>
        <v>Phoenix</v>
      </c>
      <c r="Z1049" t="s">
        <v>1615</v>
      </c>
      <c r="AA1049" t="s">
        <v>4</v>
      </c>
    </row>
    <row r="1050" spans="1:27" ht="14.4" x14ac:dyDescent="0.3">
      <c r="A1050">
        <v>1046</v>
      </c>
      <c r="B1050" t="s">
        <v>9948</v>
      </c>
      <c r="C1050" t="s">
        <v>9949</v>
      </c>
      <c r="D1050" t="s">
        <v>9950</v>
      </c>
      <c r="E1050" t="s">
        <v>947</v>
      </c>
      <c r="F1050" s="5">
        <f>_xlfn.TEXTBEFORE(E1050, " ") * 1000000</f>
        <v>4600000</v>
      </c>
      <c r="G1050">
        <v>399.55489999999998</v>
      </c>
      <c r="H1050" t="s">
        <v>118</v>
      </c>
      <c r="I1050">
        <v>25</v>
      </c>
      <c r="J1050">
        <f>IF(I1050="",0,I1050)</f>
        <v>25</v>
      </c>
      <c r="K1050">
        <v>5</v>
      </c>
      <c r="L1050">
        <f>I1050-K1050</f>
        <v>20</v>
      </c>
      <c r="M1050" t="str">
        <f>IF(I1050&lt;100,"small",IF(I1050&lt;500,"medium","large"))</f>
        <v>small</v>
      </c>
      <c r="N1050">
        <f>IF(M1050="small",1,0)</f>
        <v>1</v>
      </c>
      <c r="O1050">
        <f>IF(N1050="medium",1,0)</f>
        <v>0</v>
      </c>
      <c r="P1050">
        <f>IF(O1050="large",1,0)</f>
        <v>0</v>
      </c>
      <c r="Q1050">
        <v>2009</v>
      </c>
      <c r="R1050">
        <v>1</v>
      </c>
      <c r="S1050" t="str">
        <f>IF(R1050=1, "First-time", IF(R1050&lt;=3, "Rising Star", IF(R1050&lt;10, "Established", "Elites")))</f>
        <v>First-time</v>
      </c>
      <c r="T1050">
        <f>IF(S1050 = "First-time",1,0)</f>
        <v>1</v>
      </c>
      <c r="U1050">
        <f>IF(S1050 = "Rising Star",1,0)</f>
        <v>0</v>
      </c>
      <c r="V1050">
        <f>IF(S1050 = "Established",1,0)</f>
        <v>0</v>
      </c>
      <c r="W1050">
        <f>IF(S1050 = "Elites",1,0)</f>
        <v>0</v>
      </c>
      <c r="X1050" t="s">
        <v>2903</v>
      </c>
      <c r="Y1050" t="str">
        <f>IF(X1050="","-",TRIM(LEFT(X1050,FIND(",",X1050&amp;",")-1)))</f>
        <v>Baton Rouge</v>
      </c>
      <c r="Z1050" t="s">
        <v>2904</v>
      </c>
      <c r="AA1050" t="s">
        <v>19</v>
      </c>
    </row>
    <row r="1051" spans="1:27" ht="14.4" x14ac:dyDescent="0.3">
      <c r="A1051">
        <v>1047</v>
      </c>
      <c r="B1051" t="s">
        <v>13698</v>
      </c>
      <c r="C1051" t="s">
        <v>13699</v>
      </c>
      <c r="D1051" t="s">
        <v>13700</v>
      </c>
      <c r="E1051" t="s">
        <v>552</v>
      </c>
      <c r="F1051" s="5">
        <f>_xlfn.TEXTBEFORE(E1051, " ") * 1000000</f>
        <v>6600000</v>
      </c>
      <c r="G1051">
        <v>399.21960000000001</v>
      </c>
      <c r="H1051" t="s">
        <v>1069</v>
      </c>
      <c r="I1051">
        <v>14</v>
      </c>
      <c r="J1051">
        <f>IF(I1051="",0,I1051)</f>
        <v>14</v>
      </c>
      <c r="K1051">
        <v>4</v>
      </c>
      <c r="L1051">
        <f>I1051-K1051</f>
        <v>10</v>
      </c>
      <c r="M1051" t="str">
        <f>IF(I1051&lt;100,"small",IF(I1051&lt;500,"medium","large"))</f>
        <v>small</v>
      </c>
      <c r="N1051">
        <f>IF(M1051="small",1,0)</f>
        <v>1</v>
      </c>
      <c r="O1051">
        <f>IF(N1051="medium",1,0)</f>
        <v>0</v>
      </c>
      <c r="P1051">
        <f>IF(O1051="large",1,0)</f>
        <v>0</v>
      </c>
      <c r="Q1051">
        <v>2012</v>
      </c>
      <c r="R1051">
        <v>3</v>
      </c>
      <c r="S1051" t="str">
        <f>IF(R1051=1, "First-time", IF(R1051&lt;=3, "Rising Star", IF(R1051&lt;10, "Established", "Elites")))</f>
        <v>Rising Star</v>
      </c>
      <c r="T1051">
        <f>IF(S1051 = "First-time",1,0)</f>
        <v>0</v>
      </c>
      <c r="U1051">
        <f>IF(S1051 = "Rising Star",1,0)</f>
        <v>1</v>
      </c>
      <c r="V1051">
        <f>IF(S1051 = "Established",1,0)</f>
        <v>0</v>
      </c>
      <c r="W1051">
        <f>IF(S1051 = "Elites",1,0)</f>
        <v>0</v>
      </c>
      <c r="X1051" t="s">
        <v>271</v>
      </c>
      <c r="Y1051" t="str">
        <f>IF(X1051="","-",TRIM(LEFT(X1051,FIND(",",X1051&amp;",")-1)))</f>
        <v>Chicago</v>
      </c>
      <c r="Z1051" t="s">
        <v>271</v>
      </c>
      <c r="AA1051" t="s">
        <v>15</v>
      </c>
    </row>
    <row r="1052" spans="1:27" ht="14.4" x14ac:dyDescent="0.3">
      <c r="A1052">
        <v>1048</v>
      </c>
      <c r="B1052" t="s">
        <v>11230</v>
      </c>
      <c r="C1052" t="s">
        <v>11231</v>
      </c>
      <c r="D1052" t="s">
        <v>11232</v>
      </c>
      <c r="E1052" t="s">
        <v>2929</v>
      </c>
      <c r="F1052" s="5">
        <f>_xlfn.TEXTBEFORE(E1052, " ") * 1000000</f>
        <v>15300000</v>
      </c>
      <c r="G1052">
        <v>399.17590000000001</v>
      </c>
      <c r="H1052" t="s">
        <v>140</v>
      </c>
      <c r="I1052">
        <v>45</v>
      </c>
      <c r="J1052">
        <f>IF(I1052="",0,I1052)</f>
        <v>45</v>
      </c>
      <c r="K1052">
        <v>30</v>
      </c>
      <c r="L1052">
        <f>I1052-K1052</f>
        <v>15</v>
      </c>
      <c r="M1052" t="str">
        <f>IF(I1052&lt;100,"small",IF(I1052&lt;500,"medium","large"))</f>
        <v>small</v>
      </c>
      <c r="N1052">
        <f>IF(M1052="small",1,0)</f>
        <v>1</v>
      </c>
      <c r="O1052">
        <f>IF(N1052="medium",1,0)</f>
        <v>0</v>
      </c>
      <c r="P1052">
        <f>IF(O1052="large",1,0)</f>
        <v>0</v>
      </c>
      <c r="Q1052">
        <v>2010</v>
      </c>
      <c r="R1052">
        <v>4</v>
      </c>
      <c r="S1052" t="str">
        <f>IF(R1052=1, "First-time", IF(R1052&lt;=3, "Rising Star", IF(R1052&lt;10, "Established", "Elites")))</f>
        <v>Established</v>
      </c>
      <c r="T1052">
        <f>IF(S1052 = "First-time",1,0)</f>
        <v>0</v>
      </c>
      <c r="U1052">
        <f>IF(S1052 = "Rising Star",1,0)</f>
        <v>0</v>
      </c>
      <c r="V1052">
        <f>IF(S1052 = "Established",1,0)</f>
        <v>1</v>
      </c>
      <c r="W1052">
        <f>IF(S1052 = "Elites",1,0)</f>
        <v>0</v>
      </c>
      <c r="X1052" t="s">
        <v>242</v>
      </c>
      <c r="Y1052" t="str">
        <f>IF(X1052="","-",TRIM(LEFT(X1052,FIND(",",X1052&amp;",")-1)))</f>
        <v>Atlanta</v>
      </c>
      <c r="Z1052" t="s">
        <v>1472</v>
      </c>
      <c r="AA1052" t="s">
        <v>11</v>
      </c>
    </row>
    <row r="1053" spans="1:27" ht="14.4" x14ac:dyDescent="0.3">
      <c r="A1053">
        <v>1049</v>
      </c>
      <c r="B1053" t="s">
        <v>10488</v>
      </c>
      <c r="C1053" t="s">
        <v>10489</v>
      </c>
      <c r="D1053" t="s">
        <v>10490</v>
      </c>
      <c r="E1053" t="s">
        <v>1147</v>
      </c>
      <c r="F1053" s="5">
        <f>_xlfn.TEXTBEFORE(E1053, " ") * 1000000</f>
        <v>3900000</v>
      </c>
      <c r="G1053">
        <v>399.01639999999998</v>
      </c>
      <c r="H1053" t="s">
        <v>751</v>
      </c>
      <c r="I1053">
        <v>25</v>
      </c>
      <c r="J1053">
        <f>IF(I1053="",0,I1053)</f>
        <v>25</v>
      </c>
      <c r="K1053">
        <v>5</v>
      </c>
      <c r="L1053">
        <f>I1053-K1053</f>
        <v>20</v>
      </c>
      <c r="M1053" t="str">
        <f>IF(I1053&lt;100,"small",IF(I1053&lt;500,"medium","large"))</f>
        <v>small</v>
      </c>
      <c r="N1053">
        <f>IF(M1053="small",1,0)</f>
        <v>1</v>
      </c>
      <c r="O1053">
        <f>IF(N1053="medium",1,0)</f>
        <v>0</v>
      </c>
      <c r="P1053">
        <f>IF(O1053="large",1,0)</f>
        <v>0</v>
      </c>
      <c r="Q1053">
        <v>2010</v>
      </c>
      <c r="R1053">
        <v>3</v>
      </c>
      <c r="S1053" t="str">
        <f>IF(R1053=1, "First-time", IF(R1053&lt;=3, "Rising Star", IF(R1053&lt;10, "Established", "Elites")))</f>
        <v>Rising Star</v>
      </c>
      <c r="T1053">
        <f>IF(S1053 = "First-time",1,0)</f>
        <v>0</v>
      </c>
      <c r="U1053">
        <f>IF(S1053 = "Rising Star",1,0)</f>
        <v>1</v>
      </c>
      <c r="V1053">
        <f>IF(S1053 = "Established",1,0)</f>
        <v>0</v>
      </c>
      <c r="W1053">
        <f>IF(S1053 = "Elites",1,0)</f>
        <v>0</v>
      </c>
      <c r="X1053" t="s">
        <v>427</v>
      </c>
      <c r="Y1053" t="str">
        <f>IF(X1053="","-",TRIM(LEFT(X1053,FIND(",",X1053&amp;",")-1)))</f>
        <v>Washington</v>
      </c>
      <c r="Z1053" t="s">
        <v>1041</v>
      </c>
      <c r="AA1053" t="s">
        <v>47</v>
      </c>
    </row>
    <row r="1054" spans="1:27" ht="14.4" x14ac:dyDescent="0.3">
      <c r="A1054">
        <v>1050</v>
      </c>
      <c r="B1054" t="s">
        <v>11466</v>
      </c>
      <c r="C1054" t="s">
        <v>11467</v>
      </c>
      <c r="D1054" t="s">
        <v>11468</v>
      </c>
      <c r="E1054" t="s">
        <v>857</v>
      </c>
      <c r="F1054" s="5">
        <f>_xlfn.TEXTBEFORE(E1054, " ") * 1000000</f>
        <v>3200000</v>
      </c>
      <c r="G1054">
        <v>398.89960000000002</v>
      </c>
      <c r="H1054" t="s">
        <v>160</v>
      </c>
      <c r="I1054">
        <v>15</v>
      </c>
      <c r="J1054">
        <f>IF(I1054="",0,I1054)</f>
        <v>15</v>
      </c>
      <c r="K1054">
        <v>2</v>
      </c>
      <c r="L1054">
        <f>I1054-K1054</f>
        <v>13</v>
      </c>
      <c r="M1054" t="str">
        <f>IF(I1054&lt;100,"small",IF(I1054&lt;500,"medium","large"))</f>
        <v>small</v>
      </c>
      <c r="N1054">
        <f>IF(M1054="small",1,0)</f>
        <v>1</v>
      </c>
      <c r="O1054">
        <f>IF(N1054="medium",1,0)</f>
        <v>0</v>
      </c>
      <c r="P1054">
        <f>IF(O1054="large",1,0)</f>
        <v>0</v>
      </c>
      <c r="Q1054">
        <v>2010</v>
      </c>
      <c r="R1054">
        <v>1</v>
      </c>
      <c r="S1054" t="str">
        <f>IF(R1054=1, "First-time", IF(R1054&lt;=3, "Rising Star", IF(R1054&lt;10, "Established", "Elites")))</f>
        <v>First-time</v>
      </c>
      <c r="T1054">
        <f>IF(S1054 = "First-time",1,0)</f>
        <v>1</v>
      </c>
      <c r="U1054">
        <f>IF(S1054 = "Rising Star",1,0)</f>
        <v>0</v>
      </c>
      <c r="V1054">
        <f>IF(S1054 = "Established",1,0)</f>
        <v>0</v>
      </c>
      <c r="W1054">
        <f>IF(S1054 = "Elites",1,0)</f>
        <v>0</v>
      </c>
      <c r="X1054" t="s">
        <v>3010</v>
      </c>
      <c r="Y1054" t="str">
        <f>IF(X1054="","-",TRIM(LEFT(X1054,FIND(",",X1054&amp;",")-1)))</f>
        <v>San Jose</v>
      </c>
      <c r="Z1054" t="s">
        <v>4660</v>
      </c>
      <c r="AA1054" t="s">
        <v>5</v>
      </c>
    </row>
    <row r="1055" spans="1:27" ht="14.4" x14ac:dyDescent="0.3">
      <c r="A1055">
        <v>1051</v>
      </c>
      <c r="B1055" t="s">
        <v>10491</v>
      </c>
      <c r="C1055" t="s">
        <v>10492</v>
      </c>
      <c r="D1055" t="s">
        <v>10493</v>
      </c>
      <c r="E1055" t="s">
        <v>330</v>
      </c>
      <c r="F1055" s="5">
        <f>_xlfn.TEXTBEFORE(E1055, " ") * 1000000</f>
        <v>4099999.9999999995</v>
      </c>
      <c r="G1055">
        <v>398.88139999999999</v>
      </c>
      <c r="H1055" t="s">
        <v>779</v>
      </c>
      <c r="I1055">
        <v>38</v>
      </c>
      <c r="J1055">
        <f>IF(I1055="",0,I1055)</f>
        <v>38</v>
      </c>
      <c r="K1055">
        <v>12</v>
      </c>
      <c r="L1055">
        <f>I1055-K1055</f>
        <v>26</v>
      </c>
      <c r="M1055" t="str">
        <f>IF(I1055&lt;100,"small",IF(I1055&lt;500,"medium","large"))</f>
        <v>small</v>
      </c>
      <c r="N1055">
        <f>IF(M1055="small",1,0)</f>
        <v>1</v>
      </c>
      <c r="O1055">
        <f>IF(N1055="medium",1,0)</f>
        <v>0</v>
      </c>
      <c r="P1055">
        <f>IF(O1055="large",1,0)</f>
        <v>0</v>
      </c>
      <c r="Q1055">
        <v>2010</v>
      </c>
      <c r="R1055">
        <v>3</v>
      </c>
      <c r="S1055" t="str">
        <f>IF(R1055=1, "First-time", IF(R1055&lt;=3, "Rising Star", IF(R1055&lt;10, "Established", "Elites")))</f>
        <v>Rising Star</v>
      </c>
      <c r="T1055">
        <f>IF(S1055 = "First-time",1,0)</f>
        <v>0</v>
      </c>
      <c r="U1055">
        <f>IF(S1055 = "Rising Star",1,0)</f>
        <v>1</v>
      </c>
      <c r="V1055">
        <f>IF(S1055 = "Established",1,0)</f>
        <v>0</v>
      </c>
      <c r="W1055">
        <f>IF(S1055 = "Elites",1,0)</f>
        <v>0</v>
      </c>
      <c r="X1055" t="s">
        <v>112</v>
      </c>
      <c r="Y1055" t="str">
        <f>IF(X1055="","-",TRIM(LEFT(X1055,FIND(",",X1055&amp;",")-1)))</f>
        <v>Richmond</v>
      </c>
      <c r="Z1055" t="s">
        <v>113</v>
      </c>
      <c r="AA1055" t="s">
        <v>47</v>
      </c>
    </row>
    <row r="1056" spans="1:27" ht="14.4" x14ac:dyDescent="0.3">
      <c r="A1056">
        <v>1052</v>
      </c>
      <c r="B1056" t="s">
        <v>16739</v>
      </c>
      <c r="C1056" t="s">
        <v>16740</v>
      </c>
      <c r="D1056" t="s">
        <v>16741</v>
      </c>
      <c r="E1056" t="s">
        <v>337</v>
      </c>
      <c r="F1056" s="5">
        <f>_xlfn.TEXTBEFORE(E1056, " ") * 1000000</f>
        <v>6700000</v>
      </c>
      <c r="G1056">
        <v>398.4948</v>
      </c>
      <c r="H1056" t="s">
        <v>105</v>
      </c>
      <c r="I1056">
        <v>51</v>
      </c>
      <c r="J1056">
        <f>IF(I1056="",0,I1056)</f>
        <v>51</v>
      </c>
      <c r="K1056">
        <v>17</v>
      </c>
      <c r="L1056">
        <f>I1056-K1056</f>
        <v>34</v>
      </c>
      <c r="M1056" t="str">
        <f>IF(I1056&lt;100,"small",IF(I1056&lt;500,"medium","large"))</f>
        <v>small</v>
      </c>
      <c r="N1056">
        <f>IF(M1056="small",1,0)</f>
        <v>1</v>
      </c>
      <c r="O1056">
        <f>IF(N1056="medium",1,0)</f>
        <v>0</v>
      </c>
      <c r="P1056">
        <f>IF(O1056="large",1,0)</f>
        <v>0</v>
      </c>
      <c r="Q1056">
        <v>2014</v>
      </c>
      <c r="R1056">
        <v>2</v>
      </c>
      <c r="S1056" t="str">
        <f>IF(R1056=1, "First-time", IF(R1056&lt;=3, "Rising Star", IF(R1056&lt;10, "Established", "Elites")))</f>
        <v>Rising Star</v>
      </c>
      <c r="T1056">
        <f>IF(S1056 = "First-time",1,0)</f>
        <v>0</v>
      </c>
      <c r="U1056">
        <f>IF(S1056 = "Rising Star",1,0)</f>
        <v>1</v>
      </c>
      <c r="V1056">
        <f>IF(S1056 = "Established",1,0)</f>
        <v>0</v>
      </c>
      <c r="W1056">
        <f>IF(S1056 = "Elites",1,0)</f>
        <v>0</v>
      </c>
      <c r="X1056" t="s">
        <v>1206</v>
      </c>
      <c r="Y1056" t="str">
        <f>IF(X1056="","-",TRIM(LEFT(X1056,FIND(",",X1056&amp;",")-1)))</f>
        <v>Tampa</v>
      </c>
      <c r="Z1056" t="s">
        <v>3650</v>
      </c>
      <c r="AA1056" t="s">
        <v>10</v>
      </c>
    </row>
    <row r="1057" spans="1:27" ht="14.4" x14ac:dyDescent="0.3">
      <c r="A1057">
        <v>1053</v>
      </c>
      <c r="B1057" t="s">
        <v>17029</v>
      </c>
      <c r="C1057" t="s">
        <v>17030</v>
      </c>
      <c r="D1057" t="s">
        <v>17031</v>
      </c>
      <c r="E1057" t="s">
        <v>2898</v>
      </c>
      <c r="F1057" s="5">
        <f>_xlfn.TEXTBEFORE(E1057, " ") * 1000000</f>
        <v>4700000</v>
      </c>
      <c r="G1057">
        <v>398.33629999999999</v>
      </c>
      <c r="H1057" t="s">
        <v>779</v>
      </c>
      <c r="I1057">
        <v>19</v>
      </c>
      <c r="J1057">
        <f>IF(I1057="",0,I1057)</f>
        <v>19</v>
      </c>
      <c r="K1057">
        <v>6</v>
      </c>
      <c r="L1057">
        <f>I1057-K1057</f>
        <v>13</v>
      </c>
      <c r="M1057" t="str">
        <f>IF(I1057&lt;100,"small",IF(I1057&lt;500,"medium","large"))</f>
        <v>small</v>
      </c>
      <c r="N1057">
        <f>IF(M1057="small",1,0)</f>
        <v>1</v>
      </c>
      <c r="O1057">
        <f>IF(N1057="medium",1,0)</f>
        <v>0</v>
      </c>
      <c r="P1057">
        <f>IF(O1057="large",1,0)</f>
        <v>0</v>
      </c>
      <c r="Q1057">
        <v>2014</v>
      </c>
      <c r="R1057">
        <v>1</v>
      </c>
      <c r="S1057" t="str">
        <f>IF(R1057=1, "First-time", IF(R1057&lt;=3, "Rising Star", IF(R1057&lt;10, "Established", "Elites")))</f>
        <v>First-time</v>
      </c>
      <c r="T1057">
        <f>IF(S1057 = "First-time",1,0)</f>
        <v>1</v>
      </c>
      <c r="U1057">
        <f>IF(S1057 = "Rising Star",1,0)</f>
        <v>0</v>
      </c>
      <c r="V1057">
        <f>IF(S1057 = "Established",1,0)</f>
        <v>0</v>
      </c>
      <c r="W1057">
        <f>IF(S1057 = "Elites",1,0)</f>
        <v>0</v>
      </c>
      <c r="X1057" t="s">
        <v>325</v>
      </c>
      <c r="Y1057" t="str">
        <f>IF(X1057="","-",TRIM(LEFT(X1057,FIND(",",X1057&amp;",")-1)))</f>
        <v>Los Angeles</v>
      </c>
      <c r="Z1057" t="s">
        <v>6520</v>
      </c>
      <c r="AA1057" t="s">
        <v>5</v>
      </c>
    </row>
    <row r="1058" spans="1:27" ht="14.4" x14ac:dyDescent="0.3">
      <c r="A1058">
        <v>1054</v>
      </c>
      <c r="B1058" t="s">
        <v>12014</v>
      </c>
      <c r="C1058" t="s">
        <v>12015</v>
      </c>
      <c r="D1058" t="s">
        <v>12016</v>
      </c>
      <c r="E1058" t="s">
        <v>732</v>
      </c>
      <c r="F1058" s="5">
        <f>_xlfn.TEXTBEFORE(E1058, " ") * 1000000</f>
        <v>9200000</v>
      </c>
      <c r="G1058">
        <v>398.24650000000003</v>
      </c>
      <c r="H1058" t="s">
        <v>324</v>
      </c>
      <c r="I1058">
        <v>62</v>
      </c>
      <c r="J1058">
        <f>IF(I1058="",0,I1058)</f>
        <v>62</v>
      </c>
      <c r="K1058">
        <v>10</v>
      </c>
      <c r="L1058">
        <f>I1058-K1058</f>
        <v>52</v>
      </c>
      <c r="M1058" t="str">
        <f>IF(I1058&lt;100,"small",IF(I1058&lt;500,"medium","large"))</f>
        <v>small</v>
      </c>
      <c r="N1058">
        <f>IF(M1058="small",1,0)</f>
        <v>1</v>
      </c>
      <c r="O1058">
        <f>IF(N1058="medium",1,0)</f>
        <v>0</v>
      </c>
      <c r="P1058">
        <f>IF(O1058="large",1,0)</f>
        <v>0</v>
      </c>
      <c r="Q1058">
        <v>2011</v>
      </c>
      <c r="R1058">
        <v>3</v>
      </c>
      <c r="S1058" t="str">
        <f>IF(R1058=1, "First-time", IF(R1058&lt;=3, "Rising Star", IF(R1058&lt;10, "Established", "Elites")))</f>
        <v>Rising Star</v>
      </c>
      <c r="T1058">
        <f>IF(S1058 = "First-time",1,0)</f>
        <v>0</v>
      </c>
      <c r="U1058">
        <f>IF(S1058 = "Rising Star",1,0)</f>
        <v>1</v>
      </c>
      <c r="V1058">
        <f>IF(S1058 = "Established",1,0)</f>
        <v>0</v>
      </c>
      <c r="W1058">
        <f>IF(S1058 = "Elites",1,0)</f>
        <v>0</v>
      </c>
      <c r="X1058" t="s">
        <v>5514</v>
      </c>
      <c r="Y1058" t="str">
        <f>IF(X1058="","-",TRIM(LEFT(X1058,FIND(",",X1058&amp;",")-1)))</f>
        <v>Albany-Schenectady-Troy</v>
      </c>
      <c r="Z1058" t="s">
        <v>2682</v>
      </c>
      <c r="AA1058" t="s">
        <v>35</v>
      </c>
    </row>
    <row r="1059" spans="1:27" ht="14.4" x14ac:dyDescent="0.3">
      <c r="A1059">
        <v>1055</v>
      </c>
      <c r="B1059" t="s">
        <v>13490</v>
      </c>
      <c r="C1059" t="s">
        <v>13491</v>
      </c>
      <c r="D1059" t="s">
        <v>13492</v>
      </c>
      <c r="E1059" t="s">
        <v>1302</v>
      </c>
      <c r="F1059" s="5">
        <f>_xlfn.TEXTBEFORE(E1059, " ") * 1000000</f>
        <v>7800000</v>
      </c>
      <c r="G1059">
        <v>397.5</v>
      </c>
      <c r="H1059" t="s">
        <v>803</v>
      </c>
      <c r="I1059">
        <v>83</v>
      </c>
      <c r="J1059">
        <f>IF(I1059="",0,I1059)</f>
        <v>83</v>
      </c>
      <c r="K1059">
        <v>30</v>
      </c>
      <c r="L1059">
        <f>I1059-K1059</f>
        <v>53</v>
      </c>
      <c r="M1059" t="str">
        <f>IF(I1059&lt;100,"small",IF(I1059&lt;500,"medium","large"))</f>
        <v>small</v>
      </c>
      <c r="N1059">
        <f>IF(M1059="small",1,0)</f>
        <v>1</v>
      </c>
      <c r="O1059">
        <f>IF(N1059="medium",1,0)</f>
        <v>0</v>
      </c>
      <c r="P1059">
        <f>IF(O1059="large",1,0)</f>
        <v>0</v>
      </c>
      <c r="Q1059">
        <v>2012</v>
      </c>
      <c r="R1059">
        <v>3</v>
      </c>
      <c r="S1059" t="str">
        <f>IF(R1059=1, "First-time", IF(R1059&lt;=3, "Rising Star", IF(R1059&lt;10, "Established", "Elites")))</f>
        <v>Rising Star</v>
      </c>
      <c r="T1059">
        <f>IF(S1059 = "First-time",1,0)</f>
        <v>0</v>
      </c>
      <c r="U1059">
        <f>IF(S1059 = "Rising Star",1,0)</f>
        <v>1</v>
      </c>
      <c r="V1059">
        <f>IF(S1059 = "Established",1,0)</f>
        <v>0</v>
      </c>
      <c r="W1059">
        <f>IF(S1059 = "Elites",1,0)</f>
        <v>0</v>
      </c>
      <c r="X1059" t="s">
        <v>1454</v>
      </c>
      <c r="Y1059" t="str">
        <f>IF(X1059="","-",TRIM(LEFT(X1059,FIND(",",X1059&amp;",")-1)))</f>
        <v>St. Louis</v>
      </c>
      <c r="Z1059" t="s">
        <v>11037</v>
      </c>
      <c r="AA1059" t="s">
        <v>25</v>
      </c>
    </row>
    <row r="1060" spans="1:27" ht="14.4" x14ac:dyDescent="0.3">
      <c r="A1060">
        <v>1056</v>
      </c>
      <c r="B1060" t="s">
        <v>1715</v>
      </c>
      <c r="C1060" t="s">
        <v>1716</v>
      </c>
      <c r="D1060" t="s">
        <v>1717</v>
      </c>
      <c r="E1060" t="s">
        <v>1718</v>
      </c>
      <c r="F1060" s="5">
        <f>_xlfn.TEXTBEFORE(E1060, " ") * 1000000</f>
        <v>33500000</v>
      </c>
      <c r="G1060">
        <v>397.3707</v>
      </c>
      <c r="H1060" t="s">
        <v>105</v>
      </c>
      <c r="I1060">
        <v>257</v>
      </c>
      <c r="J1060">
        <f>IF(I1060="",0,I1060)</f>
        <v>257</v>
      </c>
      <c r="K1060">
        <v>55</v>
      </c>
      <c r="L1060">
        <f>I1060-K1060</f>
        <v>202</v>
      </c>
      <c r="M1060" t="str">
        <f>IF(I1060&lt;100,"small",IF(I1060&lt;500,"medium","large"))</f>
        <v>medium</v>
      </c>
      <c r="N1060">
        <f>IF(M1060="small",1,0)</f>
        <v>0</v>
      </c>
      <c r="O1060">
        <f>IF(N1060="medium",1,0)</f>
        <v>0</v>
      </c>
      <c r="P1060">
        <f>IF(O1060="large",1,0)</f>
        <v>0</v>
      </c>
      <c r="Q1060">
        <v>1991</v>
      </c>
      <c r="R1060">
        <v>2</v>
      </c>
      <c r="S1060" t="str">
        <f>IF(R1060=1, "First-time", IF(R1060&lt;=3, "Rising Star", IF(R1060&lt;10, "Established", "Elites")))</f>
        <v>Rising Star</v>
      </c>
      <c r="T1060">
        <f>IF(S1060 = "First-time",1,0)</f>
        <v>0</v>
      </c>
      <c r="U1060">
        <f>IF(S1060 = "Rising Star",1,0)</f>
        <v>1</v>
      </c>
      <c r="V1060">
        <f>IF(S1060 = "Established",1,0)</f>
        <v>0</v>
      </c>
      <c r="W1060">
        <f>IF(S1060 = "Elites",1,0)</f>
        <v>0</v>
      </c>
      <c r="X1060" t="s">
        <v>272</v>
      </c>
      <c r="Y1060" t="str">
        <f>IF(X1060="","-",TRIM(LEFT(X1060,FIND(",",X1060&amp;",")-1)))</f>
        <v>Phoenix</v>
      </c>
      <c r="Z1060" t="s">
        <v>1719</v>
      </c>
      <c r="AA1060" t="s">
        <v>4</v>
      </c>
    </row>
    <row r="1061" spans="1:27" ht="14.4" x14ac:dyDescent="0.3">
      <c r="A1061">
        <v>1057</v>
      </c>
      <c r="B1061" t="s">
        <v>13454</v>
      </c>
      <c r="C1061" t="s">
        <v>13455</v>
      </c>
      <c r="D1061" t="s">
        <v>13456</v>
      </c>
      <c r="E1061" t="s">
        <v>3510</v>
      </c>
      <c r="F1061" s="5">
        <f>_xlfn.TEXTBEFORE(E1061, " ") * 1000000</f>
        <v>12100000</v>
      </c>
      <c r="G1061">
        <v>396.79410000000001</v>
      </c>
      <c r="H1061" t="s">
        <v>472</v>
      </c>
      <c r="I1061">
        <v>58</v>
      </c>
      <c r="J1061">
        <f>IF(I1061="",0,I1061)</f>
        <v>58</v>
      </c>
      <c r="K1061">
        <v>23</v>
      </c>
      <c r="L1061">
        <f>I1061-K1061</f>
        <v>35</v>
      </c>
      <c r="M1061" t="str">
        <f>IF(I1061&lt;100,"small",IF(I1061&lt;500,"medium","large"))</f>
        <v>small</v>
      </c>
      <c r="N1061">
        <f>IF(M1061="small",1,0)</f>
        <v>1</v>
      </c>
      <c r="O1061">
        <f>IF(N1061="medium",1,0)</f>
        <v>0</v>
      </c>
      <c r="P1061">
        <f>IF(O1061="large",1,0)</f>
        <v>0</v>
      </c>
      <c r="Q1061">
        <v>2012</v>
      </c>
      <c r="R1061">
        <v>3</v>
      </c>
      <c r="S1061" t="str">
        <f>IF(R1061=1, "First-time", IF(R1061&lt;=3, "Rising Star", IF(R1061&lt;10, "Established", "Elites")))</f>
        <v>Rising Star</v>
      </c>
      <c r="T1061">
        <f>IF(S1061 = "First-time",1,0)</f>
        <v>0</v>
      </c>
      <c r="U1061">
        <f>IF(S1061 = "Rising Star",1,0)</f>
        <v>1</v>
      </c>
      <c r="V1061">
        <f>IF(S1061 = "Established",1,0)</f>
        <v>0</v>
      </c>
      <c r="W1061">
        <f>IF(S1061 = "Elites",1,0)</f>
        <v>0</v>
      </c>
      <c r="X1061" t="s">
        <v>99</v>
      </c>
      <c r="Y1061" t="str">
        <f>IF(X1061="","-",TRIM(LEFT(X1061,FIND(",",X1061&amp;",")-1)))</f>
        <v>-</v>
      </c>
      <c r="Z1061" t="s">
        <v>13457</v>
      </c>
      <c r="AA1061" t="s">
        <v>29</v>
      </c>
    </row>
    <row r="1062" spans="1:27" ht="14.4" x14ac:dyDescent="0.3">
      <c r="A1062">
        <v>1058</v>
      </c>
      <c r="B1062" t="s">
        <v>10619</v>
      </c>
      <c r="C1062" t="s">
        <v>10620</v>
      </c>
      <c r="D1062" t="s">
        <v>10621</v>
      </c>
      <c r="E1062" t="s">
        <v>2648</v>
      </c>
      <c r="F1062" s="5">
        <f>_xlfn.TEXTBEFORE(E1062, " ") * 1000000</f>
        <v>7400000</v>
      </c>
      <c r="G1062">
        <v>395.97039999999998</v>
      </c>
      <c r="H1062" t="s">
        <v>129</v>
      </c>
      <c r="I1062">
        <v>62</v>
      </c>
      <c r="J1062">
        <f>IF(I1062="",0,I1062)</f>
        <v>62</v>
      </c>
      <c r="K1062">
        <v>10</v>
      </c>
      <c r="L1062">
        <f>I1062-K1062</f>
        <v>52</v>
      </c>
      <c r="M1062" t="str">
        <f>IF(I1062&lt;100,"small",IF(I1062&lt;500,"medium","large"))</f>
        <v>small</v>
      </c>
      <c r="N1062">
        <f>IF(M1062="small",1,0)</f>
        <v>1</v>
      </c>
      <c r="O1062">
        <f>IF(N1062="medium",1,0)</f>
        <v>0</v>
      </c>
      <c r="P1062">
        <f>IF(O1062="large",1,0)</f>
        <v>0</v>
      </c>
      <c r="Q1062">
        <v>2010</v>
      </c>
      <c r="R1062">
        <v>2</v>
      </c>
      <c r="S1062" t="str">
        <f>IF(R1062=1, "First-time", IF(R1062&lt;=3, "Rising Star", IF(R1062&lt;10, "Established", "Elites")))</f>
        <v>Rising Star</v>
      </c>
      <c r="T1062">
        <f>IF(S1062 = "First-time",1,0)</f>
        <v>0</v>
      </c>
      <c r="U1062">
        <f>IF(S1062 = "Rising Star",1,0)</f>
        <v>1</v>
      </c>
      <c r="V1062">
        <f>IF(S1062 = "Established",1,0)</f>
        <v>0</v>
      </c>
      <c r="W1062">
        <f>IF(S1062 = "Elites",1,0)</f>
        <v>0</v>
      </c>
      <c r="X1062" t="s">
        <v>130</v>
      </c>
      <c r="Y1062" t="str">
        <f>IF(X1062="","-",TRIM(LEFT(X1062,FIND(",",X1062&amp;",")-1)))</f>
        <v>Dallas</v>
      </c>
      <c r="Z1062" t="s">
        <v>130</v>
      </c>
      <c r="AA1062" t="s">
        <v>45</v>
      </c>
    </row>
    <row r="1063" spans="1:27" ht="14.4" x14ac:dyDescent="0.3">
      <c r="A1063">
        <v>1059</v>
      </c>
      <c r="B1063" t="s">
        <v>17032</v>
      </c>
      <c r="C1063" t="s">
        <v>17033</v>
      </c>
      <c r="D1063" t="s">
        <v>17034</v>
      </c>
      <c r="E1063" t="s">
        <v>2390</v>
      </c>
      <c r="F1063" s="5">
        <f>_xlfn.TEXTBEFORE(E1063, " ") * 1000000</f>
        <v>7900000</v>
      </c>
      <c r="G1063">
        <v>395.80070000000001</v>
      </c>
      <c r="H1063" t="s">
        <v>111</v>
      </c>
      <c r="I1063">
        <v>17</v>
      </c>
      <c r="J1063">
        <f>IF(I1063="",0,I1063)</f>
        <v>17</v>
      </c>
      <c r="K1063">
        <v>7</v>
      </c>
      <c r="L1063">
        <f>I1063-K1063</f>
        <v>10</v>
      </c>
      <c r="M1063" t="str">
        <f>IF(I1063&lt;100,"small",IF(I1063&lt;500,"medium","large"))</f>
        <v>small</v>
      </c>
      <c r="N1063">
        <f>IF(M1063="small",1,0)</f>
        <v>1</v>
      </c>
      <c r="O1063">
        <f>IF(N1063="medium",1,0)</f>
        <v>0</v>
      </c>
      <c r="P1063">
        <f>IF(O1063="large",1,0)</f>
        <v>0</v>
      </c>
      <c r="Q1063">
        <v>2014</v>
      </c>
      <c r="R1063">
        <v>1</v>
      </c>
      <c r="S1063" t="str">
        <f>IF(R1063=1, "First-time", IF(R1063&lt;=3, "Rising Star", IF(R1063&lt;10, "Established", "Elites")))</f>
        <v>First-time</v>
      </c>
      <c r="T1063">
        <f>IF(S1063 = "First-time",1,0)</f>
        <v>1</v>
      </c>
      <c r="U1063">
        <f>IF(S1063 = "Rising Star",1,0)</f>
        <v>0</v>
      </c>
      <c r="V1063">
        <f>IF(S1063 = "Established",1,0)</f>
        <v>0</v>
      </c>
      <c r="W1063">
        <f>IF(S1063 = "Elites",1,0)</f>
        <v>0</v>
      </c>
      <c r="X1063" t="s">
        <v>99</v>
      </c>
      <c r="Y1063" t="str">
        <f>IF(X1063="","-",TRIM(LEFT(X1063,FIND(",",X1063&amp;",")-1)))</f>
        <v>-</v>
      </c>
      <c r="Z1063" t="s">
        <v>17035</v>
      </c>
      <c r="AA1063" t="s">
        <v>5</v>
      </c>
    </row>
    <row r="1064" spans="1:27" ht="14.4" x14ac:dyDescent="0.3">
      <c r="A1064">
        <v>1060</v>
      </c>
      <c r="B1064" t="s">
        <v>11469</v>
      </c>
      <c r="C1064" t="s">
        <v>11470</v>
      </c>
      <c r="D1064" t="s">
        <v>11471</v>
      </c>
      <c r="E1064" t="s">
        <v>397</v>
      </c>
      <c r="F1064" s="5">
        <f>_xlfn.TEXTBEFORE(E1064, " ") * 1000000</f>
        <v>13600000</v>
      </c>
      <c r="G1064">
        <v>395.08370000000002</v>
      </c>
      <c r="H1064" t="s">
        <v>472</v>
      </c>
      <c r="I1064">
        <v>18</v>
      </c>
      <c r="J1064">
        <f>IF(I1064="",0,I1064)</f>
        <v>18</v>
      </c>
      <c r="K1064">
        <v>8</v>
      </c>
      <c r="L1064">
        <f>I1064-K1064</f>
        <v>10</v>
      </c>
      <c r="M1064" t="str">
        <f>IF(I1064&lt;100,"small",IF(I1064&lt;500,"medium","large"))</f>
        <v>small</v>
      </c>
      <c r="N1064">
        <f>IF(M1064="small",1,0)</f>
        <v>1</v>
      </c>
      <c r="O1064">
        <f>IF(N1064="medium",1,0)</f>
        <v>0</v>
      </c>
      <c r="P1064">
        <f>IF(O1064="large",1,0)</f>
        <v>0</v>
      </c>
      <c r="Q1064">
        <v>2010</v>
      </c>
      <c r="R1064">
        <v>3</v>
      </c>
      <c r="S1064" t="str">
        <f>IF(R1064=1, "First-time", IF(R1064&lt;=3, "Rising Star", IF(R1064&lt;10, "Established", "Elites")))</f>
        <v>Rising Star</v>
      </c>
      <c r="T1064">
        <f>IF(S1064 = "First-time",1,0)</f>
        <v>0</v>
      </c>
      <c r="U1064">
        <f>IF(S1064 = "Rising Star",1,0)</f>
        <v>1</v>
      </c>
      <c r="V1064">
        <f>IF(S1064 = "Established",1,0)</f>
        <v>0</v>
      </c>
      <c r="W1064">
        <f>IF(S1064 = "Elites",1,0)</f>
        <v>0</v>
      </c>
      <c r="X1064" t="s">
        <v>325</v>
      </c>
      <c r="Y1064" t="str">
        <f>IF(X1064="","-",TRIM(LEFT(X1064,FIND(",",X1064&amp;",")-1)))</f>
        <v>Los Angeles</v>
      </c>
      <c r="Z1064" t="s">
        <v>2262</v>
      </c>
      <c r="AA1064" t="s">
        <v>5</v>
      </c>
    </row>
    <row r="1065" spans="1:27" ht="14.4" x14ac:dyDescent="0.3">
      <c r="A1065">
        <v>1061</v>
      </c>
      <c r="B1065" t="s">
        <v>16469</v>
      </c>
      <c r="C1065" t="s">
        <v>16470</v>
      </c>
      <c r="D1065" t="s">
        <v>16471</v>
      </c>
      <c r="E1065" t="s">
        <v>289</v>
      </c>
      <c r="F1065" s="5">
        <f>_xlfn.TEXTBEFORE(E1065, " ") * 1000000</f>
        <v>3700000</v>
      </c>
      <c r="G1065">
        <v>394.56439999999998</v>
      </c>
      <c r="H1065" t="s">
        <v>118</v>
      </c>
      <c r="I1065">
        <v>31</v>
      </c>
      <c r="J1065">
        <f>IF(I1065="",0,I1065)</f>
        <v>31</v>
      </c>
      <c r="K1065">
        <v>5</v>
      </c>
      <c r="L1065">
        <f>I1065-K1065</f>
        <v>26</v>
      </c>
      <c r="M1065" t="str">
        <f>IF(I1065&lt;100,"small",IF(I1065&lt;500,"medium","large"))</f>
        <v>small</v>
      </c>
      <c r="N1065">
        <f>IF(M1065="small",1,0)</f>
        <v>1</v>
      </c>
      <c r="O1065">
        <f>IF(N1065="medium",1,0)</f>
        <v>0</v>
      </c>
      <c r="P1065">
        <f>IF(O1065="large",1,0)</f>
        <v>0</v>
      </c>
      <c r="Q1065">
        <v>2014</v>
      </c>
      <c r="R1065">
        <v>1</v>
      </c>
      <c r="S1065" t="str">
        <f>IF(R1065=1, "First-time", IF(R1065&lt;=3, "Rising Star", IF(R1065&lt;10, "Established", "Elites")))</f>
        <v>First-time</v>
      </c>
      <c r="T1065">
        <f>IF(S1065 = "First-time",1,0)</f>
        <v>1</v>
      </c>
      <c r="U1065">
        <f>IF(S1065 = "Rising Star",1,0)</f>
        <v>0</v>
      </c>
      <c r="V1065">
        <f>IF(S1065 = "Established",1,0)</f>
        <v>0</v>
      </c>
      <c r="W1065">
        <f>IF(S1065 = "Elites",1,0)</f>
        <v>0</v>
      </c>
      <c r="X1065" t="s">
        <v>99</v>
      </c>
      <c r="Y1065" t="str">
        <f>IF(X1065="","-",TRIM(LEFT(X1065,FIND(",",X1065&amp;",")-1)))</f>
        <v>-</v>
      </c>
      <c r="Z1065" t="s">
        <v>5638</v>
      </c>
      <c r="AA1065" t="s">
        <v>20</v>
      </c>
    </row>
    <row r="1066" spans="1:27" ht="14.4" x14ac:dyDescent="0.3">
      <c r="A1066">
        <v>1062</v>
      </c>
      <c r="B1066" t="s">
        <v>16392</v>
      </c>
      <c r="C1066" t="s">
        <v>16393</v>
      </c>
      <c r="D1066" t="s">
        <v>16394</v>
      </c>
      <c r="E1066" t="s">
        <v>1329</v>
      </c>
      <c r="F1066" s="5">
        <f>_xlfn.TEXTBEFORE(E1066, " ") * 1000000</f>
        <v>3600000</v>
      </c>
      <c r="G1066">
        <v>393.96129999999999</v>
      </c>
      <c r="H1066" t="s">
        <v>174</v>
      </c>
      <c r="I1066">
        <v>8</v>
      </c>
      <c r="J1066">
        <f>IF(I1066="",0,I1066)</f>
        <v>8</v>
      </c>
      <c r="K1066">
        <v>2</v>
      </c>
      <c r="L1066">
        <f>I1066-K1066</f>
        <v>6</v>
      </c>
      <c r="M1066" t="str">
        <f>IF(I1066&lt;100,"small",IF(I1066&lt;500,"medium","large"))</f>
        <v>small</v>
      </c>
      <c r="N1066">
        <f>IF(M1066="small",1,0)</f>
        <v>1</v>
      </c>
      <c r="O1066">
        <f>IF(N1066="medium",1,0)</f>
        <v>0</v>
      </c>
      <c r="P1066">
        <f>IF(O1066="large",1,0)</f>
        <v>0</v>
      </c>
      <c r="Q1066">
        <v>2014</v>
      </c>
      <c r="R1066">
        <v>2</v>
      </c>
      <c r="S1066" t="str">
        <f>IF(R1066=1, "First-time", IF(R1066&lt;=3, "Rising Star", IF(R1066&lt;10, "Established", "Elites")))</f>
        <v>Rising Star</v>
      </c>
      <c r="T1066">
        <f>IF(S1066 = "First-time",1,0)</f>
        <v>0</v>
      </c>
      <c r="U1066">
        <f>IF(S1066 = "Rising Star",1,0)</f>
        <v>1</v>
      </c>
      <c r="V1066">
        <f>IF(S1066 = "Established",1,0)</f>
        <v>0</v>
      </c>
      <c r="W1066">
        <f>IF(S1066 = "Elites",1,0)</f>
        <v>0</v>
      </c>
      <c r="X1066" t="s">
        <v>585</v>
      </c>
      <c r="Y1066" t="str">
        <f>IF(X1066="","-",TRIM(LEFT(X1066,FIND(",",X1066&amp;",")-1)))</f>
        <v>Ann Arbor</v>
      </c>
      <c r="Z1066" t="s">
        <v>3199</v>
      </c>
      <c r="AA1066" t="s">
        <v>23</v>
      </c>
    </row>
    <row r="1067" spans="1:27" ht="14.4" x14ac:dyDescent="0.3">
      <c r="A1067">
        <v>1063</v>
      </c>
      <c r="B1067" t="s">
        <v>6820</v>
      </c>
      <c r="C1067" t="s">
        <v>6821</v>
      </c>
      <c r="D1067" t="s">
        <v>6822</v>
      </c>
      <c r="E1067" t="s">
        <v>533</v>
      </c>
      <c r="F1067" s="5">
        <f>_xlfn.TEXTBEFORE(E1067, " ") * 1000000</f>
        <v>5400000</v>
      </c>
      <c r="G1067">
        <v>393.86110000000002</v>
      </c>
      <c r="H1067" t="s">
        <v>118</v>
      </c>
      <c r="I1067">
        <v>17</v>
      </c>
      <c r="J1067">
        <f>IF(I1067="",0,I1067)</f>
        <v>17</v>
      </c>
      <c r="K1067">
        <v>5</v>
      </c>
      <c r="L1067">
        <f>I1067-K1067</f>
        <v>12</v>
      </c>
      <c r="M1067" t="str">
        <f>IF(I1067&lt;100,"small",IF(I1067&lt;500,"medium","large"))</f>
        <v>small</v>
      </c>
      <c r="N1067">
        <f>IF(M1067="small",1,0)</f>
        <v>1</v>
      </c>
      <c r="O1067">
        <f>IF(N1067="medium",1,0)</f>
        <v>0</v>
      </c>
      <c r="P1067">
        <f>IF(O1067="large",1,0)</f>
        <v>0</v>
      </c>
      <c r="Q1067">
        <v>2006</v>
      </c>
      <c r="R1067">
        <v>2</v>
      </c>
      <c r="S1067" t="str">
        <f>IF(R1067=1, "First-time", IF(R1067&lt;=3, "Rising Star", IF(R1067&lt;10, "Established", "Elites")))</f>
        <v>Rising Star</v>
      </c>
      <c r="T1067">
        <f>IF(S1067 = "First-time",1,0)</f>
        <v>0</v>
      </c>
      <c r="U1067">
        <f>IF(S1067 = "Rising Star",1,0)</f>
        <v>1</v>
      </c>
      <c r="V1067">
        <f>IF(S1067 = "Established",1,0)</f>
        <v>0</v>
      </c>
      <c r="W1067">
        <f>IF(S1067 = "Elites",1,0)</f>
        <v>0</v>
      </c>
      <c r="X1067" t="s">
        <v>99</v>
      </c>
      <c r="Y1067" t="str">
        <f>IF(X1067="","-",TRIM(LEFT(X1067,FIND(",",X1067&amp;",")-1)))</f>
        <v>-</v>
      </c>
      <c r="Z1067" t="s">
        <v>6823</v>
      </c>
      <c r="AA1067" t="s">
        <v>36</v>
      </c>
    </row>
    <row r="1068" spans="1:27" ht="14.4" x14ac:dyDescent="0.3">
      <c r="A1068">
        <v>1063</v>
      </c>
      <c r="B1068" t="s">
        <v>12485</v>
      </c>
      <c r="C1068" t="s">
        <v>12486</v>
      </c>
      <c r="D1068" t="s">
        <v>12487</v>
      </c>
      <c r="E1068" t="s">
        <v>128</v>
      </c>
      <c r="F1068" s="5">
        <f>_xlfn.TEXTBEFORE(E1068, " ") * 1000000</f>
        <v>7500000</v>
      </c>
      <c r="G1068">
        <v>393.77640000000002</v>
      </c>
      <c r="H1068" t="s">
        <v>160</v>
      </c>
      <c r="I1068">
        <v>17</v>
      </c>
      <c r="J1068">
        <f>IF(I1068="",0,I1068)</f>
        <v>17</v>
      </c>
      <c r="K1068">
        <v>10</v>
      </c>
      <c r="L1068">
        <f>I1068-K1068</f>
        <v>7</v>
      </c>
      <c r="M1068" t="str">
        <f>IF(I1068&lt;100,"small",IF(I1068&lt;500,"medium","large"))</f>
        <v>small</v>
      </c>
      <c r="N1068">
        <f>IF(M1068="small",1,0)</f>
        <v>1</v>
      </c>
      <c r="O1068">
        <f>IF(N1068="medium",1,0)</f>
        <v>0</v>
      </c>
      <c r="P1068">
        <f>IF(O1068="large",1,0)</f>
        <v>0</v>
      </c>
      <c r="Q1068">
        <v>2011</v>
      </c>
      <c r="R1068">
        <v>3</v>
      </c>
      <c r="S1068" t="str">
        <f>IF(R1068=1, "First-time", IF(R1068&lt;=3, "Rising Star", IF(R1068&lt;10, "Established", "Elites")))</f>
        <v>Rising Star</v>
      </c>
      <c r="T1068">
        <f>IF(S1068 = "First-time",1,0)</f>
        <v>0</v>
      </c>
      <c r="U1068">
        <f>IF(S1068 = "Rising Star",1,0)</f>
        <v>1</v>
      </c>
      <c r="V1068">
        <f>IF(S1068 = "Established",1,0)</f>
        <v>0</v>
      </c>
      <c r="W1068">
        <f>IF(S1068 = "Elites",1,0)</f>
        <v>0</v>
      </c>
      <c r="X1068" t="s">
        <v>1206</v>
      </c>
      <c r="Y1068" t="str">
        <f>IF(X1068="","-",TRIM(LEFT(X1068,FIND(",",X1068&amp;",")-1)))</f>
        <v>Tampa</v>
      </c>
      <c r="Z1068" t="s">
        <v>1206</v>
      </c>
      <c r="AA1068" t="s">
        <v>10</v>
      </c>
    </row>
    <row r="1069" spans="1:27" ht="14.4" x14ac:dyDescent="0.3">
      <c r="A1069">
        <v>1064</v>
      </c>
      <c r="B1069" t="s">
        <v>6085</v>
      </c>
      <c r="C1069" t="s">
        <v>6086</v>
      </c>
      <c r="D1069" t="s">
        <v>6087</v>
      </c>
      <c r="E1069" t="s">
        <v>928</v>
      </c>
      <c r="F1069" s="5">
        <f>_xlfn.TEXTBEFORE(E1069, " ") * 1000000</f>
        <v>15700000</v>
      </c>
      <c r="G1069">
        <v>393.71019999999999</v>
      </c>
      <c r="H1069" t="s">
        <v>472</v>
      </c>
      <c r="I1069">
        <v>200</v>
      </c>
      <c r="J1069">
        <f>IF(I1069="",0,I1069)</f>
        <v>200</v>
      </c>
      <c r="K1069">
        <v>70</v>
      </c>
      <c r="L1069">
        <f>I1069-K1069</f>
        <v>130</v>
      </c>
      <c r="M1069" t="str">
        <f>IF(I1069&lt;100,"small",IF(I1069&lt;500,"medium","large"))</f>
        <v>medium</v>
      </c>
      <c r="N1069">
        <f>IF(M1069="small",1,0)</f>
        <v>0</v>
      </c>
      <c r="O1069">
        <f>IF(N1069="medium",1,0)</f>
        <v>0</v>
      </c>
      <c r="P1069">
        <f>IF(O1069="large",1,0)</f>
        <v>0</v>
      </c>
      <c r="Q1069">
        <v>2005</v>
      </c>
      <c r="R1069">
        <v>2</v>
      </c>
      <c r="S1069" t="str">
        <f>IF(R1069=1, "First-time", IF(R1069&lt;=3, "Rising Star", IF(R1069&lt;10, "Established", "Elites")))</f>
        <v>Rising Star</v>
      </c>
      <c r="T1069">
        <f>IF(S1069 = "First-time",1,0)</f>
        <v>0</v>
      </c>
      <c r="U1069">
        <f>IF(S1069 = "Rising Star",1,0)</f>
        <v>1</v>
      </c>
      <c r="V1069">
        <f>IF(S1069 = "Established",1,0)</f>
        <v>0</v>
      </c>
      <c r="W1069">
        <f>IF(S1069 = "Elites",1,0)</f>
        <v>0</v>
      </c>
      <c r="X1069" t="s">
        <v>4323</v>
      </c>
      <c r="Y1069" t="str">
        <f>IF(X1069="","-",TRIM(LEFT(X1069,FIND(",",X1069&amp;",")-1)))</f>
        <v>San Antonio</v>
      </c>
      <c r="Z1069" t="s">
        <v>839</v>
      </c>
      <c r="AA1069" t="s">
        <v>45</v>
      </c>
    </row>
    <row r="1070" spans="1:27" ht="14.4" x14ac:dyDescent="0.3">
      <c r="A1070">
        <v>1065</v>
      </c>
      <c r="B1070" t="s">
        <v>218</v>
      </c>
      <c r="C1070" t="s">
        <v>219</v>
      </c>
      <c r="D1070" t="s">
        <v>220</v>
      </c>
      <c r="E1070" t="s">
        <v>221</v>
      </c>
      <c r="F1070" s="5">
        <f>_xlfn.TEXTBEFORE(E1070, " ") * 1000000</f>
        <v>153200000</v>
      </c>
      <c r="G1070">
        <v>393.61529999999999</v>
      </c>
      <c r="H1070" t="s">
        <v>160</v>
      </c>
      <c r="I1070">
        <v>350</v>
      </c>
      <c r="J1070">
        <f>IF(I1070="",0,I1070)</f>
        <v>350</v>
      </c>
      <c r="K1070">
        <v>75</v>
      </c>
      <c r="L1070">
        <f>I1070-K1070</f>
        <v>275</v>
      </c>
      <c r="M1070" t="str">
        <f>IF(I1070&lt;100,"small",IF(I1070&lt;500,"medium","large"))</f>
        <v>medium</v>
      </c>
      <c r="N1070">
        <f>IF(M1070="small",1,0)</f>
        <v>0</v>
      </c>
      <c r="O1070">
        <f>IF(N1070="medium",1,0)</f>
        <v>0</v>
      </c>
      <c r="P1070">
        <f>IF(O1070="large",1,0)</f>
        <v>0</v>
      </c>
      <c r="Q1070">
        <v>1945</v>
      </c>
      <c r="R1070">
        <v>3</v>
      </c>
      <c r="S1070" t="str">
        <f>IF(R1070=1, "First-time", IF(R1070&lt;=3, "Rising Star", IF(R1070&lt;10, "Established", "Elites")))</f>
        <v>Rising Star</v>
      </c>
      <c r="T1070">
        <f>IF(S1070 = "First-time",1,0)</f>
        <v>0</v>
      </c>
      <c r="U1070">
        <f>IF(S1070 = "Rising Star",1,0)</f>
        <v>1</v>
      </c>
      <c r="V1070">
        <f>IF(S1070 = "Established",1,0)</f>
        <v>0</v>
      </c>
      <c r="W1070">
        <f>IF(S1070 = "Elites",1,0)</f>
        <v>0</v>
      </c>
      <c r="X1070" t="s">
        <v>99</v>
      </c>
      <c r="Y1070" t="str">
        <f>IF(X1070="","-",TRIM(LEFT(X1070,FIND(",",X1070&amp;",")-1)))</f>
        <v>-</v>
      </c>
      <c r="Z1070" t="s">
        <v>222</v>
      </c>
      <c r="AA1070" t="s">
        <v>28</v>
      </c>
    </row>
    <row r="1071" spans="1:27" ht="14.4" x14ac:dyDescent="0.3">
      <c r="A1071">
        <v>1066</v>
      </c>
      <c r="B1071" t="s">
        <v>12091</v>
      </c>
      <c r="C1071" t="s">
        <v>12092</v>
      </c>
      <c r="D1071" t="s">
        <v>12093</v>
      </c>
      <c r="E1071" t="s">
        <v>5094</v>
      </c>
      <c r="F1071" s="5">
        <f>_xlfn.TEXTBEFORE(E1071, " ") * 1000000</f>
        <v>117600000</v>
      </c>
      <c r="G1071">
        <v>393.47359999999998</v>
      </c>
      <c r="H1071" t="s">
        <v>174</v>
      </c>
      <c r="I1071">
        <v>26</v>
      </c>
      <c r="J1071">
        <f>IF(I1071="",0,I1071)</f>
        <v>26</v>
      </c>
      <c r="K1071">
        <v>7</v>
      </c>
      <c r="L1071">
        <f>I1071-K1071</f>
        <v>19</v>
      </c>
      <c r="M1071" t="str">
        <f>IF(I1071&lt;100,"small",IF(I1071&lt;500,"medium","large"))</f>
        <v>small</v>
      </c>
      <c r="N1071">
        <f>IF(M1071="small",1,0)</f>
        <v>1</v>
      </c>
      <c r="O1071">
        <f>IF(N1071="medium",1,0)</f>
        <v>0</v>
      </c>
      <c r="P1071">
        <f>IF(O1071="large",1,0)</f>
        <v>0</v>
      </c>
      <c r="Q1071">
        <v>2011</v>
      </c>
      <c r="R1071">
        <v>4</v>
      </c>
      <c r="S1071" t="str">
        <f>IF(R1071=1, "First-time", IF(R1071&lt;=3, "Rising Star", IF(R1071&lt;10, "Established", "Elites")))</f>
        <v>Established</v>
      </c>
      <c r="T1071">
        <f>IF(S1071 = "First-time",1,0)</f>
        <v>0</v>
      </c>
      <c r="U1071">
        <f>IF(S1071 = "Rising Star",1,0)</f>
        <v>0</v>
      </c>
      <c r="V1071">
        <f>IF(S1071 = "Established",1,0)</f>
        <v>1</v>
      </c>
      <c r="W1071">
        <f>IF(S1071 = "Elites",1,0)</f>
        <v>0</v>
      </c>
      <c r="X1071" t="s">
        <v>86</v>
      </c>
      <c r="Y1071" t="str">
        <f>IF(X1071="","-",TRIM(LEFT(X1071,FIND(",",X1071&amp;",")-1)))</f>
        <v>New York City</v>
      </c>
      <c r="Z1071" t="s">
        <v>543</v>
      </c>
      <c r="AA1071" t="s">
        <v>32</v>
      </c>
    </row>
    <row r="1072" spans="1:27" ht="14.4" x14ac:dyDescent="0.3">
      <c r="A1072">
        <v>1067</v>
      </c>
      <c r="B1072" t="s">
        <v>15207</v>
      </c>
      <c r="C1072" t="s">
        <v>15208</v>
      </c>
      <c r="D1072" t="s">
        <v>15209</v>
      </c>
      <c r="E1072" t="s">
        <v>1276</v>
      </c>
      <c r="F1072" s="5">
        <f>_xlfn.TEXTBEFORE(E1072, " ") * 1000000</f>
        <v>5000000</v>
      </c>
      <c r="G1072">
        <v>393.37209999999999</v>
      </c>
      <c r="H1072" t="s">
        <v>803</v>
      </c>
      <c r="I1072">
        <v>2</v>
      </c>
      <c r="J1072">
        <f>IF(I1072="",0,I1072)</f>
        <v>2</v>
      </c>
      <c r="K1072">
        <v>1</v>
      </c>
      <c r="L1072">
        <f>I1072-K1072</f>
        <v>1</v>
      </c>
      <c r="M1072" t="str">
        <f>IF(I1072&lt;100,"small",IF(I1072&lt;500,"medium","large"))</f>
        <v>small</v>
      </c>
      <c r="N1072">
        <f>IF(M1072="small",1,0)</f>
        <v>1</v>
      </c>
      <c r="O1072">
        <f>IF(N1072="medium",1,0)</f>
        <v>0</v>
      </c>
      <c r="P1072">
        <f>IF(O1072="large",1,0)</f>
        <v>0</v>
      </c>
      <c r="Q1072">
        <v>2013</v>
      </c>
      <c r="R1072">
        <v>1</v>
      </c>
      <c r="S1072" t="str">
        <f>IF(R1072=1, "First-time", IF(R1072&lt;=3, "Rising Star", IF(R1072&lt;10, "Established", "Elites")))</f>
        <v>First-time</v>
      </c>
      <c r="T1072">
        <f>IF(S1072 = "First-time",1,0)</f>
        <v>1</v>
      </c>
      <c r="U1072">
        <f>IF(S1072 = "Rising Star",1,0)</f>
        <v>0</v>
      </c>
      <c r="V1072">
        <f>IF(S1072 = "Established",1,0)</f>
        <v>0</v>
      </c>
      <c r="W1072">
        <f>IF(S1072 = "Elites",1,0)</f>
        <v>0</v>
      </c>
      <c r="X1072" t="s">
        <v>242</v>
      </c>
      <c r="Y1072" t="str">
        <f>IF(X1072="","-",TRIM(LEFT(X1072,FIND(",",X1072&amp;",")-1)))</f>
        <v>Atlanta</v>
      </c>
      <c r="Z1072" t="s">
        <v>242</v>
      </c>
      <c r="AA1072" t="s">
        <v>11</v>
      </c>
    </row>
    <row r="1073" spans="1:27" ht="14.4" x14ac:dyDescent="0.3">
      <c r="A1073">
        <v>1068</v>
      </c>
      <c r="B1073" t="s">
        <v>10272</v>
      </c>
      <c r="C1073" t="s">
        <v>10273</v>
      </c>
      <c r="D1073" t="s">
        <v>10274</v>
      </c>
      <c r="E1073" t="s">
        <v>1938</v>
      </c>
      <c r="F1073" s="5">
        <f>_xlfn.TEXTBEFORE(E1073, " ") * 1000000</f>
        <v>21500000</v>
      </c>
      <c r="G1073">
        <v>393.25150000000002</v>
      </c>
      <c r="H1073" t="s">
        <v>803</v>
      </c>
      <c r="I1073">
        <v>22</v>
      </c>
      <c r="J1073">
        <f>IF(I1073="",0,I1073)</f>
        <v>22</v>
      </c>
      <c r="K1073">
        <v>2</v>
      </c>
      <c r="L1073">
        <f>I1073-K1073</f>
        <v>20</v>
      </c>
      <c r="M1073" t="str">
        <f>IF(I1073&lt;100,"small",IF(I1073&lt;500,"medium","large"))</f>
        <v>small</v>
      </c>
      <c r="N1073">
        <f>IF(M1073="small",1,0)</f>
        <v>1</v>
      </c>
      <c r="O1073">
        <f>IF(N1073="medium",1,0)</f>
        <v>0</v>
      </c>
      <c r="P1073">
        <f>IF(O1073="large",1,0)</f>
        <v>0</v>
      </c>
      <c r="Q1073">
        <v>2009</v>
      </c>
      <c r="R1073">
        <v>2</v>
      </c>
      <c r="S1073" t="str">
        <f>IF(R1073=1, "First-time", IF(R1073&lt;=3, "Rising Star", IF(R1073&lt;10, "Established", "Elites")))</f>
        <v>Rising Star</v>
      </c>
      <c r="T1073">
        <f>IF(S1073 = "First-time",1,0)</f>
        <v>0</v>
      </c>
      <c r="U1073">
        <f>IF(S1073 = "Rising Star",1,0)</f>
        <v>1</v>
      </c>
      <c r="V1073">
        <f>IF(S1073 = "Established",1,0)</f>
        <v>0</v>
      </c>
      <c r="W1073">
        <f>IF(S1073 = "Elites",1,0)</f>
        <v>0</v>
      </c>
      <c r="X1073" t="s">
        <v>342</v>
      </c>
      <c r="Y1073" t="str">
        <f>IF(X1073="","-",TRIM(LEFT(X1073,FIND(",",X1073&amp;",")-1)))</f>
        <v>San Diego</v>
      </c>
      <c r="Z1073" t="s">
        <v>342</v>
      </c>
      <c r="AA1073" t="s">
        <v>5</v>
      </c>
    </row>
    <row r="1074" spans="1:27" ht="14.4" x14ac:dyDescent="0.3">
      <c r="A1074">
        <v>1069</v>
      </c>
      <c r="B1074" t="s">
        <v>16078</v>
      </c>
      <c r="C1074" t="s">
        <v>16079</v>
      </c>
      <c r="D1074" t="s">
        <v>16080</v>
      </c>
      <c r="E1074" t="s">
        <v>1471</v>
      </c>
      <c r="F1074" s="5">
        <f>_xlfn.TEXTBEFORE(E1074, " ") * 1000000</f>
        <v>2500000</v>
      </c>
      <c r="G1074">
        <v>392.46449999999999</v>
      </c>
      <c r="H1074" t="s">
        <v>1069</v>
      </c>
      <c r="I1074">
        <v>9</v>
      </c>
      <c r="J1074">
        <f>IF(I1074="",0,I1074)</f>
        <v>9</v>
      </c>
      <c r="K1074">
        <v>3</v>
      </c>
      <c r="L1074">
        <f>I1074-K1074</f>
        <v>6</v>
      </c>
      <c r="M1074" t="str">
        <f>IF(I1074&lt;100,"small",IF(I1074&lt;500,"medium","large"))</f>
        <v>small</v>
      </c>
      <c r="N1074">
        <f>IF(M1074="small",1,0)</f>
        <v>1</v>
      </c>
      <c r="O1074">
        <f>IF(N1074="medium",1,0)</f>
        <v>0</v>
      </c>
      <c r="P1074">
        <f>IF(O1074="large",1,0)</f>
        <v>0</v>
      </c>
      <c r="Q1074">
        <v>2014</v>
      </c>
      <c r="R1074">
        <v>1</v>
      </c>
      <c r="S1074" t="str">
        <f>IF(R1074=1, "First-time", IF(R1074&lt;=3, "Rising Star", IF(R1074&lt;10, "Established", "Elites")))</f>
        <v>First-time</v>
      </c>
      <c r="T1074">
        <f>IF(S1074 = "First-time",1,0)</f>
        <v>1</v>
      </c>
      <c r="U1074">
        <f>IF(S1074 = "Rising Star",1,0)</f>
        <v>0</v>
      </c>
      <c r="V1074">
        <f>IF(S1074 = "Established",1,0)</f>
        <v>0</v>
      </c>
      <c r="W1074">
        <f>IF(S1074 = "Elites",1,0)</f>
        <v>0</v>
      </c>
      <c r="X1074" t="s">
        <v>99</v>
      </c>
      <c r="Y1074" t="str">
        <f>IF(X1074="","-",TRIM(LEFT(X1074,FIND(",",X1074&amp;",")-1)))</f>
        <v>-</v>
      </c>
      <c r="Z1074" t="s">
        <v>16081</v>
      </c>
      <c r="AA1074" t="s">
        <v>37</v>
      </c>
    </row>
    <row r="1075" spans="1:27" ht="14.4" x14ac:dyDescent="0.3">
      <c r="A1075">
        <v>1070</v>
      </c>
      <c r="B1075" t="s">
        <v>3620</v>
      </c>
      <c r="C1075" t="s">
        <v>3621</v>
      </c>
      <c r="D1075" t="s">
        <v>3622</v>
      </c>
      <c r="E1075" t="s">
        <v>1444</v>
      </c>
      <c r="F1075" s="5">
        <f>_xlfn.TEXTBEFORE(E1075, " ") * 1000000</f>
        <v>15400000</v>
      </c>
      <c r="G1075">
        <v>392.13560000000001</v>
      </c>
      <c r="H1075" t="s">
        <v>803</v>
      </c>
      <c r="I1075">
        <v>59</v>
      </c>
      <c r="J1075">
        <f>IF(I1075="",0,I1075)</f>
        <v>59</v>
      </c>
      <c r="K1075">
        <v>26</v>
      </c>
      <c r="L1075">
        <f>I1075-K1075</f>
        <v>33</v>
      </c>
      <c r="M1075" t="str">
        <f>IF(I1075&lt;100,"small",IF(I1075&lt;500,"medium","large"))</f>
        <v>small</v>
      </c>
      <c r="N1075">
        <f>IF(M1075="small",1,0)</f>
        <v>1</v>
      </c>
      <c r="O1075">
        <f>IF(N1075="medium",1,0)</f>
        <v>0</v>
      </c>
      <c r="P1075">
        <f>IF(O1075="large",1,0)</f>
        <v>0</v>
      </c>
      <c r="Q1075">
        <v>2000</v>
      </c>
      <c r="R1075">
        <v>2</v>
      </c>
      <c r="S1075" t="str">
        <f>IF(R1075=1, "First-time", IF(R1075&lt;=3, "Rising Star", IF(R1075&lt;10, "Established", "Elites")))</f>
        <v>Rising Star</v>
      </c>
      <c r="T1075">
        <f>IF(S1075 = "First-time",1,0)</f>
        <v>0</v>
      </c>
      <c r="U1075">
        <f>IF(S1075 = "Rising Star",1,0)</f>
        <v>1</v>
      </c>
      <c r="V1075">
        <f>IF(S1075 = "Established",1,0)</f>
        <v>0</v>
      </c>
      <c r="W1075">
        <f>IF(S1075 = "Elites",1,0)</f>
        <v>0</v>
      </c>
      <c r="X1075" t="s">
        <v>99</v>
      </c>
      <c r="Y1075" t="str">
        <f>IF(X1075="","-",TRIM(LEFT(X1075,FIND(",",X1075&amp;",")-1)))</f>
        <v>-</v>
      </c>
      <c r="Z1075" t="s">
        <v>3623</v>
      </c>
      <c r="AA1075" t="s">
        <v>13</v>
      </c>
    </row>
    <row r="1076" spans="1:27" ht="14.4" x14ac:dyDescent="0.3">
      <c r="A1076">
        <v>1071</v>
      </c>
      <c r="B1076" t="s">
        <v>12578</v>
      </c>
      <c r="C1076" t="s">
        <v>12579</v>
      </c>
      <c r="D1076" t="s">
        <v>12580</v>
      </c>
      <c r="E1076" t="s">
        <v>455</v>
      </c>
      <c r="F1076" s="5">
        <f>_xlfn.TEXTBEFORE(E1076, " ") * 1000000</f>
        <v>12200000</v>
      </c>
      <c r="G1076">
        <v>391.50400000000002</v>
      </c>
      <c r="H1076" t="s">
        <v>751</v>
      </c>
      <c r="I1076">
        <v>70</v>
      </c>
      <c r="J1076">
        <f>IF(I1076="",0,I1076)</f>
        <v>70</v>
      </c>
      <c r="K1076">
        <v>8</v>
      </c>
      <c r="L1076">
        <f>I1076-K1076</f>
        <v>62</v>
      </c>
      <c r="M1076" t="str">
        <f>IF(I1076&lt;100,"small",IF(I1076&lt;500,"medium","large"))</f>
        <v>small</v>
      </c>
      <c r="N1076">
        <f>IF(M1076="small",1,0)</f>
        <v>1</v>
      </c>
      <c r="O1076">
        <f>IF(N1076="medium",1,0)</f>
        <v>0</v>
      </c>
      <c r="P1076">
        <f>IF(O1076="large",1,0)</f>
        <v>0</v>
      </c>
      <c r="Q1076">
        <v>2011</v>
      </c>
      <c r="R1076">
        <v>1</v>
      </c>
      <c r="S1076" t="str">
        <f>IF(R1076=1, "First-time", IF(R1076&lt;=3, "Rising Star", IF(R1076&lt;10, "Established", "Elites")))</f>
        <v>First-time</v>
      </c>
      <c r="T1076">
        <f>IF(S1076 = "First-time",1,0)</f>
        <v>1</v>
      </c>
      <c r="U1076">
        <f>IF(S1076 = "Rising Star",1,0)</f>
        <v>0</v>
      </c>
      <c r="V1076">
        <f>IF(S1076 = "Established",1,0)</f>
        <v>0</v>
      </c>
      <c r="W1076">
        <f>IF(S1076 = "Elites",1,0)</f>
        <v>0</v>
      </c>
      <c r="X1076" t="s">
        <v>427</v>
      </c>
      <c r="Y1076" t="str">
        <f>IF(X1076="","-",TRIM(LEFT(X1076,FIND(",",X1076&amp;",")-1)))</f>
        <v>Washington</v>
      </c>
      <c r="Z1076" t="s">
        <v>2498</v>
      </c>
      <c r="AA1076" t="s">
        <v>8</v>
      </c>
    </row>
    <row r="1077" spans="1:27" ht="14.4" x14ac:dyDescent="0.3">
      <c r="A1077">
        <v>1072</v>
      </c>
      <c r="B1077" t="s">
        <v>10397</v>
      </c>
      <c r="C1077" t="s">
        <v>10398</v>
      </c>
      <c r="D1077" t="s">
        <v>10399</v>
      </c>
      <c r="E1077" t="s">
        <v>562</v>
      </c>
      <c r="F1077" s="5">
        <f>_xlfn.TEXTBEFORE(E1077, " ") * 1000000</f>
        <v>14500000</v>
      </c>
      <c r="G1077">
        <v>390.71069999999997</v>
      </c>
      <c r="H1077" t="s">
        <v>167</v>
      </c>
      <c r="I1077">
        <v>70</v>
      </c>
      <c r="J1077">
        <f>IF(I1077="",0,I1077)</f>
        <v>70</v>
      </c>
      <c r="K1077">
        <v>10</v>
      </c>
      <c r="L1077">
        <f>I1077-K1077</f>
        <v>60</v>
      </c>
      <c r="M1077" t="str">
        <f>IF(I1077&lt;100,"small",IF(I1077&lt;500,"medium","large"))</f>
        <v>small</v>
      </c>
      <c r="N1077">
        <f>IF(M1077="small",1,0)</f>
        <v>1</v>
      </c>
      <c r="O1077">
        <f>IF(N1077="medium",1,0)</f>
        <v>0</v>
      </c>
      <c r="P1077">
        <f>IF(O1077="large",1,0)</f>
        <v>0</v>
      </c>
      <c r="Q1077">
        <v>2009</v>
      </c>
      <c r="R1077">
        <v>4</v>
      </c>
      <c r="S1077" t="str">
        <f>IF(R1077=1, "First-time", IF(R1077&lt;=3, "Rising Star", IF(R1077&lt;10, "Established", "Elites")))</f>
        <v>Established</v>
      </c>
      <c r="T1077">
        <f>IF(S1077 = "First-time",1,0)</f>
        <v>0</v>
      </c>
      <c r="U1077">
        <f>IF(S1077 = "Rising Star",1,0)</f>
        <v>0</v>
      </c>
      <c r="V1077">
        <f>IF(S1077 = "Established",1,0)</f>
        <v>1</v>
      </c>
      <c r="W1077">
        <f>IF(S1077 = "Elites",1,0)</f>
        <v>0</v>
      </c>
      <c r="X1077" t="s">
        <v>272</v>
      </c>
      <c r="Y1077" t="str">
        <f>IF(X1077="","-",TRIM(LEFT(X1077,FIND(",",X1077&amp;",")-1)))</f>
        <v>Phoenix</v>
      </c>
      <c r="Z1077" t="s">
        <v>1138</v>
      </c>
      <c r="AA1077" t="s">
        <v>4</v>
      </c>
    </row>
    <row r="1078" spans="1:27" ht="14.4" x14ac:dyDescent="0.3">
      <c r="A1078">
        <v>1073</v>
      </c>
      <c r="B1078" t="s">
        <v>2878</v>
      </c>
      <c r="C1078" t="s">
        <v>2879</v>
      </c>
      <c r="D1078" t="s">
        <v>2880</v>
      </c>
      <c r="E1078" t="s">
        <v>2881</v>
      </c>
      <c r="F1078" s="5">
        <f>_xlfn.TEXTBEFORE(E1078, " ") * 1000000</f>
        <v>21400000</v>
      </c>
      <c r="G1078">
        <v>390.56540000000001</v>
      </c>
      <c r="H1078" t="s">
        <v>353</v>
      </c>
      <c r="I1078">
        <v>3300</v>
      </c>
      <c r="J1078">
        <f>IF(I1078="",0,I1078)</f>
        <v>3300</v>
      </c>
      <c r="K1078">
        <v>3900</v>
      </c>
      <c r="L1078">
        <f>I1078-K1078</f>
        <v>-600</v>
      </c>
      <c r="M1078" t="str">
        <f>IF(I1078&lt;100,"small",IF(I1078&lt;500,"medium","large"))</f>
        <v>large</v>
      </c>
      <c r="N1078">
        <f>IF(M1078="small",1,0)</f>
        <v>0</v>
      </c>
      <c r="O1078">
        <f>IF(N1078="medium",1,0)</f>
        <v>0</v>
      </c>
      <c r="P1078">
        <f>IF(O1078="large",1,0)</f>
        <v>0</v>
      </c>
      <c r="Q1078">
        <v>1998</v>
      </c>
      <c r="R1078">
        <v>8</v>
      </c>
      <c r="S1078" t="str">
        <f>IF(R1078=1, "First-time", IF(R1078&lt;=3, "Rising Star", IF(R1078&lt;10, "Established", "Elites")))</f>
        <v>Established</v>
      </c>
      <c r="T1078">
        <f>IF(S1078 = "First-time",1,0)</f>
        <v>0</v>
      </c>
      <c r="U1078">
        <f>IF(S1078 = "Rising Star",1,0)</f>
        <v>0</v>
      </c>
      <c r="V1078">
        <f>IF(S1078 = "Established",1,0)</f>
        <v>1</v>
      </c>
      <c r="W1078">
        <f>IF(S1078 = "Elites",1,0)</f>
        <v>0</v>
      </c>
      <c r="X1078" t="s">
        <v>354</v>
      </c>
      <c r="Y1078" t="str">
        <f>IF(X1078="","-",TRIM(LEFT(X1078,FIND(",",X1078&amp;",")-1)))</f>
        <v>Minneapolis</v>
      </c>
      <c r="Z1078" t="s">
        <v>1563</v>
      </c>
      <c r="AA1078" t="s">
        <v>24</v>
      </c>
    </row>
    <row r="1079" spans="1:27" ht="14.4" x14ac:dyDescent="0.3">
      <c r="A1079">
        <v>1074</v>
      </c>
      <c r="B1079" t="s">
        <v>9029</v>
      </c>
      <c r="C1079" t="s">
        <v>9030</v>
      </c>
      <c r="D1079" t="s">
        <v>9031</v>
      </c>
      <c r="E1079" t="s">
        <v>2092</v>
      </c>
      <c r="F1079" s="5">
        <f>_xlfn.TEXTBEFORE(E1079, " ") * 1000000</f>
        <v>5600000</v>
      </c>
      <c r="G1079">
        <v>390.40050000000002</v>
      </c>
      <c r="H1079" t="s">
        <v>779</v>
      </c>
      <c r="I1079">
        <v>37</v>
      </c>
      <c r="J1079">
        <f>IF(I1079="",0,I1079)</f>
        <v>37</v>
      </c>
      <c r="K1079">
        <v>12</v>
      </c>
      <c r="L1079">
        <f>I1079-K1079</f>
        <v>25</v>
      </c>
      <c r="M1079" t="str">
        <f>IF(I1079&lt;100,"small",IF(I1079&lt;500,"medium","large"))</f>
        <v>small</v>
      </c>
      <c r="N1079">
        <f>IF(M1079="small",1,0)</f>
        <v>1</v>
      </c>
      <c r="O1079">
        <f>IF(N1079="medium",1,0)</f>
        <v>0</v>
      </c>
      <c r="P1079">
        <f>IF(O1079="large",1,0)</f>
        <v>0</v>
      </c>
      <c r="Q1079">
        <v>2008</v>
      </c>
      <c r="R1079">
        <v>3</v>
      </c>
      <c r="S1079" t="str">
        <f>IF(R1079=1, "First-time", IF(R1079&lt;=3, "Rising Star", IF(R1079&lt;10, "Established", "Elites")))</f>
        <v>Rising Star</v>
      </c>
      <c r="T1079">
        <f>IF(S1079 = "First-time",1,0)</f>
        <v>0</v>
      </c>
      <c r="U1079">
        <f>IF(S1079 = "Rising Star",1,0)</f>
        <v>1</v>
      </c>
      <c r="V1079">
        <f>IF(S1079 = "Established",1,0)</f>
        <v>0</v>
      </c>
      <c r="W1079">
        <f>IF(S1079 = "Elites",1,0)</f>
        <v>0</v>
      </c>
      <c r="X1079" t="s">
        <v>737</v>
      </c>
      <c r="Y1079" t="str">
        <f>IF(X1079="","-",TRIM(LEFT(X1079,FIND(",",X1079&amp;",")-1)))</f>
        <v>Sacramento</v>
      </c>
      <c r="Z1079" t="s">
        <v>9032</v>
      </c>
      <c r="AA1079" t="s">
        <v>5</v>
      </c>
    </row>
    <row r="1080" spans="1:27" ht="14.4" x14ac:dyDescent="0.3">
      <c r="A1080">
        <v>1075</v>
      </c>
      <c r="B1080" t="s">
        <v>17422</v>
      </c>
      <c r="C1080" t="s">
        <v>17423</v>
      </c>
      <c r="D1080" t="s">
        <v>17424</v>
      </c>
      <c r="E1080" t="s">
        <v>2808</v>
      </c>
      <c r="F1080" s="5">
        <f>_xlfn.TEXTBEFORE(E1080, " ") * 1000000</f>
        <v>9000000</v>
      </c>
      <c r="G1080">
        <v>390.01429999999999</v>
      </c>
      <c r="H1080" t="s">
        <v>160</v>
      </c>
      <c r="I1080">
        <v>10</v>
      </c>
      <c r="J1080">
        <f>IF(I1080="",0,I1080)</f>
        <v>10</v>
      </c>
      <c r="K1080">
        <v>1</v>
      </c>
      <c r="L1080">
        <f>I1080-K1080</f>
        <v>9</v>
      </c>
      <c r="M1080" t="str">
        <f>IF(I1080&lt;100,"small",IF(I1080&lt;500,"medium","large"))</f>
        <v>small</v>
      </c>
      <c r="N1080">
        <f>IF(M1080="small",1,0)</f>
        <v>1</v>
      </c>
      <c r="O1080">
        <f>IF(N1080="medium",1,0)</f>
        <v>0</v>
      </c>
      <c r="P1080">
        <f>IF(O1080="large",1,0)</f>
        <v>0</v>
      </c>
      <c r="Q1080">
        <v>2015</v>
      </c>
      <c r="R1080">
        <v>1</v>
      </c>
      <c r="S1080" t="str">
        <f>IF(R1080=1, "First-time", IF(R1080&lt;=3, "Rising Star", IF(R1080&lt;10, "Established", "Elites")))</f>
        <v>First-time</v>
      </c>
      <c r="T1080">
        <f>IF(S1080 = "First-time",1,0)</f>
        <v>1</v>
      </c>
      <c r="U1080">
        <f>IF(S1080 = "Rising Star",1,0)</f>
        <v>0</v>
      </c>
      <c r="V1080">
        <f>IF(S1080 = "Established",1,0)</f>
        <v>0</v>
      </c>
      <c r="W1080">
        <f>IF(S1080 = "Elites",1,0)</f>
        <v>0</v>
      </c>
      <c r="X1080" t="s">
        <v>86</v>
      </c>
      <c r="Y1080" t="str">
        <f>IF(X1080="","-",TRIM(LEFT(X1080,FIND(",",X1080&amp;",")-1)))</f>
        <v>New York City</v>
      </c>
      <c r="Z1080" t="s">
        <v>3896</v>
      </c>
      <c r="AA1080" t="s">
        <v>35</v>
      </c>
    </row>
    <row r="1081" spans="1:27" ht="14.4" x14ac:dyDescent="0.3">
      <c r="A1081">
        <v>1076</v>
      </c>
      <c r="B1081" t="s">
        <v>9539</v>
      </c>
      <c r="C1081" t="s">
        <v>9540</v>
      </c>
      <c r="D1081" t="s">
        <v>9541</v>
      </c>
      <c r="E1081" t="s">
        <v>1619</v>
      </c>
      <c r="F1081" s="5">
        <f>_xlfn.TEXTBEFORE(E1081, " ") * 1000000</f>
        <v>50700000</v>
      </c>
      <c r="G1081">
        <v>389.38529999999997</v>
      </c>
      <c r="H1081" t="s">
        <v>803</v>
      </c>
      <c r="I1081">
        <v>120</v>
      </c>
      <c r="J1081">
        <f>IF(I1081="",0,I1081)</f>
        <v>120</v>
      </c>
      <c r="K1081">
        <v>35</v>
      </c>
      <c r="L1081">
        <f>I1081-K1081</f>
        <v>85</v>
      </c>
      <c r="M1081" t="str">
        <f>IF(I1081&lt;100,"small",IF(I1081&lt;500,"medium","large"))</f>
        <v>medium</v>
      </c>
      <c r="N1081">
        <f>IF(M1081="small",1,0)</f>
        <v>0</v>
      </c>
      <c r="O1081">
        <f>IF(N1081="medium",1,0)</f>
        <v>0</v>
      </c>
      <c r="P1081">
        <f>IF(O1081="large",1,0)</f>
        <v>0</v>
      </c>
      <c r="Q1081">
        <v>2009</v>
      </c>
      <c r="R1081">
        <v>6</v>
      </c>
      <c r="S1081" t="str">
        <f>IF(R1081=1, "First-time", IF(R1081&lt;=3, "Rising Star", IF(R1081&lt;10, "Established", "Elites")))</f>
        <v>Established</v>
      </c>
      <c r="T1081">
        <f>IF(S1081 = "First-time",1,0)</f>
        <v>0</v>
      </c>
      <c r="U1081">
        <f>IF(S1081 = "Rising Star",1,0)</f>
        <v>0</v>
      </c>
      <c r="V1081">
        <f>IF(S1081 = "Established",1,0)</f>
        <v>1</v>
      </c>
      <c r="W1081">
        <f>IF(S1081 = "Elites",1,0)</f>
        <v>0</v>
      </c>
      <c r="X1081" t="s">
        <v>271</v>
      </c>
      <c r="Y1081" t="str">
        <f>IF(X1081="","-",TRIM(LEFT(X1081,FIND(",",X1081&amp;",")-1)))</f>
        <v>Chicago</v>
      </c>
      <c r="Z1081" t="s">
        <v>1248</v>
      </c>
      <c r="AA1081" t="s">
        <v>39</v>
      </c>
    </row>
    <row r="1082" spans="1:27" ht="14.4" x14ac:dyDescent="0.3">
      <c r="A1082">
        <v>1077</v>
      </c>
      <c r="B1082" t="s">
        <v>16271</v>
      </c>
      <c r="C1082" t="s">
        <v>16272</v>
      </c>
      <c r="D1082" t="s">
        <v>16273</v>
      </c>
      <c r="E1082" t="s">
        <v>808</v>
      </c>
      <c r="F1082" s="5">
        <f>_xlfn.TEXTBEFORE(E1082, " ") * 1000000</f>
        <v>2200000</v>
      </c>
      <c r="G1082">
        <v>388.22660000000002</v>
      </c>
      <c r="H1082" t="s">
        <v>1406</v>
      </c>
      <c r="I1082">
        <v>15</v>
      </c>
      <c r="J1082">
        <f>IF(I1082="",0,I1082)</f>
        <v>15</v>
      </c>
      <c r="K1082">
        <v>2</v>
      </c>
      <c r="L1082">
        <f>I1082-K1082</f>
        <v>13</v>
      </c>
      <c r="M1082" t="str">
        <f>IF(I1082&lt;100,"small",IF(I1082&lt;500,"medium","large"))</f>
        <v>small</v>
      </c>
      <c r="N1082">
        <f>IF(M1082="small",1,0)</f>
        <v>1</v>
      </c>
      <c r="O1082">
        <f>IF(N1082="medium",1,0)</f>
        <v>0</v>
      </c>
      <c r="P1082">
        <f>IF(O1082="large",1,0)</f>
        <v>0</v>
      </c>
      <c r="Q1082">
        <v>2014</v>
      </c>
      <c r="R1082">
        <v>1</v>
      </c>
      <c r="S1082" t="str">
        <f>IF(R1082=1, "First-time", IF(R1082&lt;=3, "Rising Star", IF(R1082&lt;10, "Established", "Elites")))</f>
        <v>First-time</v>
      </c>
      <c r="T1082">
        <f>IF(S1082 = "First-time",1,0)</f>
        <v>1</v>
      </c>
      <c r="U1082">
        <f>IF(S1082 = "Rising Star",1,0)</f>
        <v>0</v>
      </c>
      <c r="V1082">
        <f>IF(S1082 = "Established",1,0)</f>
        <v>0</v>
      </c>
      <c r="W1082">
        <f>IF(S1082 = "Elites",1,0)</f>
        <v>0</v>
      </c>
      <c r="X1082" t="s">
        <v>86</v>
      </c>
      <c r="Y1082" t="str">
        <f>IF(X1082="","-",TRIM(LEFT(X1082,FIND(",",X1082&amp;",")-1)))</f>
        <v>New York City</v>
      </c>
      <c r="Z1082" t="s">
        <v>16274</v>
      </c>
      <c r="AA1082" t="s">
        <v>32</v>
      </c>
    </row>
    <row r="1083" spans="1:27" ht="14.4" x14ac:dyDescent="0.3">
      <c r="A1083">
        <v>1078</v>
      </c>
      <c r="B1083" t="s">
        <v>9542</v>
      </c>
      <c r="C1083" t="s">
        <v>9543</v>
      </c>
      <c r="D1083" t="s">
        <v>9544</v>
      </c>
      <c r="E1083" t="s">
        <v>1147</v>
      </c>
      <c r="F1083" s="5">
        <f>_xlfn.TEXTBEFORE(E1083, " ") * 1000000</f>
        <v>3900000</v>
      </c>
      <c r="G1083">
        <v>387.68549999999999</v>
      </c>
      <c r="H1083" t="s">
        <v>85</v>
      </c>
      <c r="I1083">
        <v>12</v>
      </c>
      <c r="J1083">
        <f>IF(I1083="",0,I1083)</f>
        <v>12</v>
      </c>
      <c r="K1083">
        <v>4</v>
      </c>
      <c r="L1083">
        <f>I1083-K1083</f>
        <v>8</v>
      </c>
      <c r="M1083" t="str">
        <f>IF(I1083&lt;100,"small",IF(I1083&lt;500,"medium","large"))</f>
        <v>small</v>
      </c>
      <c r="N1083">
        <f>IF(M1083="small",1,0)</f>
        <v>1</v>
      </c>
      <c r="O1083">
        <f>IF(N1083="medium",1,0)</f>
        <v>0</v>
      </c>
      <c r="P1083">
        <f>IF(O1083="large",1,0)</f>
        <v>0</v>
      </c>
      <c r="Q1083">
        <v>2009</v>
      </c>
      <c r="R1083">
        <v>1</v>
      </c>
      <c r="S1083" t="str">
        <f>IF(R1083=1, "First-time", IF(R1083&lt;=3, "Rising Star", IF(R1083&lt;10, "Established", "Elites")))</f>
        <v>First-time</v>
      </c>
      <c r="T1083">
        <f>IF(S1083 = "First-time",1,0)</f>
        <v>1</v>
      </c>
      <c r="U1083">
        <f>IF(S1083 = "Rising Star",1,0)</f>
        <v>0</v>
      </c>
      <c r="V1083">
        <f>IF(S1083 = "Established",1,0)</f>
        <v>0</v>
      </c>
      <c r="W1083">
        <f>IF(S1083 = "Elites",1,0)</f>
        <v>0</v>
      </c>
      <c r="X1083" t="s">
        <v>191</v>
      </c>
      <c r="Y1083" t="str">
        <f>IF(X1083="","-",TRIM(LEFT(X1083,FIND(",",X1083&amp;",")-1)))</f>
        <v>Philadelphia</v>
      </c>
      <c r="Z1083" t="s">
        <v>9545</v>
      </c>
      <c r="AA1083" t="s">
        <v>39</v>
      </c>
    </row>
    <row r="1084" spans="1:27" ht="14.4" x14ac:dyDescent="0.3">
      <c r="A1084">
        <v>1079</v>
      </c>
      <c r="B1084" t="s">
        <v>12408</v>
      </c>
      <c r="C1084" t="s">
        <v>12409</v>
      </c>
      <c r="D1084" t="s">
        <v>12410</v>
      </c>
      <c r="E1084" t="s">
        <v>3330</v>
      </c>
      <c r="F1084" s="5">
        <f>_xlfn.TEXTBEFORE(E1084, " ") * 1000000</f>
        <v>30400000</v>
      </c>
      <c r="G1084">
        <v>387.4513</v>
      </c>
      <c r="H1084" t="s">
        <v>779</v>
      </c>
      <c r="I1084">
        <v>167</v>
      </c>
      <c r="J1084">
        <f>IF(I1084="",0,I1084)</f>
        <v>167</v>
      </c>
      <c r="K1084">
        <v>33</v>
      </c>
      <c r="L1084">
        <f>I1084-K1084</f>
        <v>134</v>
      </c>
      <c r="M1084" t="str">
        <f>IF(I1084&lt;100,"small",IF(I1084&lt;500,"medium","large"))</f>
        <v>medium</v>
      </c>
      <c r="N1084">
        <f>IF(M1084="small",1,0)</f>
        <v>0</v>
      </c>
      <c r="O1084">
        <f>IF(N1084="medium",1,0)</f>
        <v>0</v>
      </c>
      <c r="P1084">
        <f>IF(O1084="large",1,0)</f>
        <v>0</v>
      </c>
      <c r="Q1084">
        <v>2011</v>
      </c>
      <c r="R1084">
        <v>4</v>
      </c>
      <c r="S1084" t="str">
        <f>IF(R1084=1, "First-time", IF(R1084&lt;=3, "Rising Star", IF(R1084&lt;10, "Established", "Elites")))</f>
        <v>Established</v>
      </c>
      <c r="T1084">
        <f>IF(S1084 = "First-time",1,0)</f>
        <v>0</v>
      </c>
      <c r="U1084">
        <f>IF(S1084 = "Rising Star",1,0)</f>
        <v>0</v>
      </c>
      <c r="V1084">
        <f>IF(S1084 = "Established",1,0)</f>
        <v>1</v>
      </c>
      <c r="W1084">
        <f>IF(S1084 = "Elites",1,0)</f>
        <v>0</v>
      </c>
      <c r="X1084" t="s">
        <v>242</v>
      </c>
      <c r="Y1084" t="str">
        <f>IF(X1084="","-",TRIM(LEFT(X1084,FIND(",",X1084&amp;",")-1)))</f>
        <v>Atlanta</v>
      </c>
      <c r="Z1084" t="s">
        <v>242</v>
      </c>
      <c r="AA1084" t="s">
        <v>11</v>
      </c>
    </row>
    <row r="1085" spans="1:27" ht="14.4" x14ac:dyDescent="0.3">
      <c r="A1085">
        <v>1080</v>
      </c>
      <c r="B1085" t="s">
        <v>6983</v>
      </c>
      <c r="C1085" t="s">
        <v>6984</v>
      </c>
      <c r="D1085" t="s">
        <v>6985</v>
      </c>
      <c r="E1085" t="s">
        <v>4251</v>
      </c>
      <c r="F1085" s="5">
        <f>_xlfn.TEXTBEFORE(E1085, " ") * 1000000</f>
        <v>3400000</v>
      </c>
      <c r="G1085">
        <v>387.35140000000001</v>
      </c>
      <c r="H1085" t="s">
        <v>111</v>
      </c>
      <c r="I1085">
        <v>11</v>
      </c>
      <c r="J1085">
        <f>IF(I1085="",0,I1085)</f>
        <v>11</v>
      </c>
      <c r="K1085">
        <v>6</v>
      </c>
      <c r="L1085">
        <f>I1085-K1085</f>
        <v>5</v>
      </c>
      <c r="M1085" t="str">
        <f>IF(I1085&lt;100,"small",IF(I1085&lt;500,"medium","large"))</f>
        <v>small</v>
      </c>
      <c r="N1085">
        <f>IF(M1085="small",1,0)</f>
        <v>1</v>
      </c>
      <c r="O1085">
        <f>IF(N1085="medium",1,0)</f>
        <v>0</v>
      </c>
      <c r="P1085">
        <f>IF(O1085="large",1,0)</f>
        <v>0</v>
      </c>
      <c r="Q1085">
        <v>2006</v>
      </c>
      <c r="R1085">
        <v>2</v>
      </c>
      <c r="S1085" t="str">
        <f>IF(R1085=1, "First-time", IF(R1085&lt;=3, "Rising Star", IF(R1085&lt;10, "Established", "Elites")))</f>
        <v>Rising Star</v>
      </c>
      <c r="T1085">
        <f>IF(S1085 = "First-time",1,0)</f>
        <v>0</v>
      </c>
      <c r="U1085">
        <f>IF(S1085 = "Rising Star",1,0)</f>
        <v>1</v>
      </c>
      <c r="V1085">
        <f>IF(S1085 = "Established",1,0)</f>
        <v>0</v>
      </c>
      <c r="W1085">
        <f>IF(S1085 = "Elites",1,0)</f>
        <v>0</v>
      </c>
      <c r="X1085" t="s">
        <v>427</v>
      </c>
      <c r="Y1085" t="str">
        <f>IF(X1085="","-",TRIM(LEFT(X1085,FIND(",",X1085&amp;",")-1)))</f>
        <v>Washington</v>
      </c>
      <c r="Z1085" t="s">
        <v>6986</v>
      </c>
      <c r="AA1085" t="s">
        <v>21</v>
      </c>
    </row>
    <row r="1086" spans="1:27" ht="14.4" x14ac:dyDescent="0.3">
      <c r="A1086">
        <v>1081</v>
      </c>
      <c r="B1086" t="s">
        <v>11472</v>
      </c>
      <c r="C1086" t="s">
        <v>11473</v>
      </c>
      <c r="D1086" t="s">
        <v>11474</v>
      </c>
      <c r="E1086" t="s">
        <v>11475</v>
      </c>
      <c r="F1086" s="5">
        <f>_xlfn.TEXTBEFORE(E1086, " ") * 1000000</f>
        <v>63600000</v>
      </c>
      <c r="G1086">
        <v>387.14299999999997</v>
      </c>
      <c r="H1086" t="s">
        <v>803</v>
      </c>
      <c r="I1086">
        <v>43</v>
      </c>
      <c r="J1086">
        <f>IF(I1086="",0,I1086)</f>
        <v>43</v>
      </c>
      <c r="K1086">
        <v>35</v>
      </c>
      <c r="L1086">
        <f>I1086-K1086</f>
        <v>8</v>
      </c>
      <c r="M1086" t="str">
        <f>IF(I1086&lt;100,"small",IF(I1086&lt;500,"medium","large"))</f>
        <v>small</v>
      </c>
      <c r="N1086">
        <f>IF(M1086="small",1,0)</f>
        <v>1</v>
      </c>
      <c r="O1086">
        <f>IF(N1086="medium",1,0)</f>
        <v>0</v>
      </c>
      <c r="P1086">
        <f>IF(O1086="large",1,0)</f>
        <v>0</v>
      </c>
      <c r="Q1086">
        <v>2010</v>
      </c>
      <c r="R1086">
        <v>5</v>
      </c>
      <c r="S1086" t="str">
        <f>IF(R1086=1, "First-time", IF(R1086&lt;=3, "Rising Star", IF(R1086&lt;10, "Established", "Elites")))</f>
        <v>Established</v>
      </c>
      <c r="T1086">
        <f>IF(S1086 = "First-time",1,0)</f>
        <v>0</v>
      </c>
      <c r="U1086">
        <f>IF(S1086 = "Rising Star",1,0)</f>
        <v>0</v>
      </c>
      <c r="V1086">
        <f>IF(S1086 = "Established",1,0)</f>
        <v>1</v>
      </c>
      <c r="W1086">
        <f>IF(S1086 = "Elites",1,0)</f>
        <v>0</v>
      </c>
      <c r="X1086" t="s">
        <v>325</v>
      </c>
      <c r="Y1086" t="str">
        <f>IF(X1086="","-",TRIM(LEFT(X1086,FIND(",",X1086&amp;",")-1)))</f>
        <v>Los Angeles</v>
      </c>
      <c r="Z1086" t="s">
        <v>11476</v>
      </c>
      <c r="AA1086" t="s">
        <v>5</v>
      </c>
    </row>
    <row r="1087" spans="1:27" ht="14.4" x14ac:dyDescent="0.3">
      <c r="A1087">
        <v>1082</v>
      </c>
      <c r="B1087" t="s">
        <v>16322</v>
      </c>
      <c r="C1087" t="s">
        <v>16323</v>
      </c>
      <c r="D1087" t="s">
        <v>16324</v>
      </c>
      <c r="E1087" t="s">
        <v>352</v>
      </c>
      <c r="F1087" s="5">
        <f>_xlfn.TEXTBEFORE(E1087, " ") * 1000000</f>
        <v>2100000</v>
      </c>
      <c r="G1087">
        <v>386.9726</v>
      </c>
      <c r="H1087" t="s">
        <v>472</v>
      </c>
      <c r="I1087">
        <v>27</v>
      </c>
      <c r="J1087">
        <f>IF(I1087="",0,I1087)</f>
        <v>27</v>
      </c>
      <c r="K1087">
        <v>3</v>
      </c>
      <c r="L1087">
        <f>I1087-K1087</f>
        <v>24</v>
      </c>
      <c r="M1087" t="str">
        <f>IF(I1087&lt;100,"small",IF(I1087&lt;500,"medium","large"))</f>
        <v>small</v>
      </c>
      <c r="N1087">
        <f>IF(M1087="small",1,0)</f>
        <v>1</v>
      </c>
      <c r="O1087">
        <f>IF(N1087="medium",1,0)</f>
        <v>0</v>
      </c>
      <c r="P1087">
        <f>IF(O1087="large",1,0)</f>
        <v>0</v>
      </c>
      <c r="Q1087">
        <v>2014</v>
      </c>
      <c r="R1087">
        <v>1</v>
      </c>
      <c r="S1087" t="str">
        <f>IF(R1087=1, "First-time", IF(R1087&lt;=3, "Rising Star", IF(R1087&lt;10, "Established", "Elites")))</f>
        <v>First-time</v>
      </c>
      <c r="T1087">
        <f>IF(S1087 = "First-time",1,0)</f>
        <v>1</v>
      </c>
      <c r="U1087">
        <f>IF(S1087 = "Rising Star",1,0)</f>
        <v>0</v>
      </c>
      <c r="V1087">
        <f>IF(S1087 = "Established",1,0)</f>
        <v>0</v>
      </c>
      <c r="W1087">
        <f>IF(S1087 = "Elites",1,0)</f>
        <v>0</v>
      </c>
      <c r="X1087" t="s">
        <v>466</v>
      </c>
      <c r="Y1087" t="str">
        <f>IF(X1087="","-",TRIM(LEFT(X1087,FIND(",",X1087&amp;",")-1)))</f>
        <v>Charlotte</v>
      </c>
      <c r="Z1087" t="s">
        <v>466</v>
      </c>
      <c r="AA1087" t="s">
        <v>28</v>
      </c>
    </row>
    <row r="1088" spans="1:27" ht="14.4" x14ac:dyDescent="0.3">
      <c r="A1088">
        <v>1083</v>
      </c>
      <c r="B1088" t="s">
        <v>13328</v>
      </c>
      <c r="C1088" t="s">
        <v>13329</v>
      </c>
      <c r="D1088" t="s">
        <v>13330</v>
      </c>
      <c r="E1088" t="s">
        <v>2759</v>
      </c>
      <c r="F1088" s="5">
        <f>_xlfn.TEXTBEFORE(E1088, " ") * 1000000</f>
        <v>43700000</v>
      </c>
      <c r="G1088">
        <v>386.87220000000002</v>
      </c>
      <c r="H1088" t="s">
        <v>153</v>
      </c>
      <c r="I1088">
        <v>60</v>
      </c>
      <c r="J1088">
        <f>IF(I1088="",0,I1088)</f>
        <v>60</v>
      </c>
      <c r="K1088">
        <v>25</v>
      </c>
      <c r="L1088">
        <f>I1088-K1088</f>
        <v>35</v>
      </c>
      <c r="M1088" t="str">
        <f>IF(I1088&lt;100,"small",IF(I1088&lt;500,"medium","large"))</f>
        <v>small</v>
      </c>
      <c r="N1088">
        <f>IF(M1088="small",1,0)</f>
        <v>1</v>
      </c>
      <c r="O1088">
        <f>IF(N1088="medium",1,0)</f>
        <v>0</v>
      </c>
      <c r="P1088">
        <f>IF(O1088="large",1,0)</f>
        <v>0</v>
      </c>
      <c r="Q1088">
        <v>2012</v>
      </c>
      <c r="R1088">
        <v>1</v>
      </c>
      <c r="S1088" t="str">
        <f>IF(R1088=1, "First-time", IF(R1088&lt;=3, "Rising Star", IF(R1088&lt;10, "Established", "Elites")))</f>
        <v>First-time</v>
      </c>
      <c r="T1088">
        <f>IF(S1088 = "First-time",1,0)</f>
        <v>1</v>
      </c>
      <c r="U1088">
        <f>IF(S1088 = "Rising Star",1,0)</f>
        <v>0</v>
      </c>
      <c r="V1088">
        <f>IF(S1088 = "Established",1,0)</f>
        <v>0</v>
      </c>
      <c r="W1088">
        <f>IF(S1088 = "Elites",1,0)</f>
        <v>0</v>
      </c>
      <c r="X1088" t="s">
        <v>86</v>
      </c>
      <c r="Y1088" t="str">
        <f>IF(X1088="","-",TRIM(LEFT(X1088,FIND(",",X1088&amp;",")-1)))</f>
        <v>New York City</v>
      </c>
      <c r="Z1088" t="s">
        <v>414</v>
      </c>
      <c r="AA1088" t="s">
        <v>35</v>
      </c>
    </row>
    <row r="1089" spans="1:27" ht="14.4" x14ac:dyDescent="0.3">
      <c r="A1089">
        <v>1084</v>
      </c>
      <c r="B1089" t="s">
        <v>15936</v>
      </c>
      <c r="C1089" t="s">
        <v>15937</v>
      </c>
      <c r="D1089" t="s">
        <v>15938</v>
      </c>
      <c r="E1089" t="s">
        <v>2898</v>
      </c>
      <c r="F1089" s="5">
        <f>_xlfn.TEXTBEFORE(E1089, " ") * 1000000</f>
        <v>4700000</v>
      </c>
      <c r="G1089">
        <v>386.87099999999998</v>
      </c>
      <c r="H1089" t="s">
        <v>160</v>
      </c>
      <c r="I1089">
        <v>12</v>
      </c>
      <c r="J1089">
        <f>IF(I1089="",0,I1089)</f>
        <v>12</v>
      </c>
      <c r="K1089">
        <v>3</v>
      </c>
      <c r="L1089">
        <f>I1089-K1089</f>
        <v>9</v>
      </c>
      <c r="M1089" t="str">
        <f>IF(I1089&lt;100,"small",IF(I1089&lt;500,"medium","large"))</f>
        <v>small</v>
      </c>
      <c r="N1089">
        <f>IF(M1089="small",1,0)</f>
        <v>1</v>
      </c>
      <c r="O1089">
        <f>IF(N1089="medium",1,0)</f>
        <v>0</v>
      </c>
      <c r="P1089">
        <f>IF(O1089="large",1,0)</f>
        <v>0</v>
      </c>
      <c r="Q1089">
        <v>2014</v>
      </c>
      <c r="R1089">
        <v>2</v>
      </c>
      <c r="S1089" t="str">
        <f>IF(R1089=1, "First-time", IF(R1089&lt;=3, "Rising Star", IF(R1089&lt;10, "Established", "Elites")))</f>
        <v>Rising Star</v>
      </c>
      <c r="T1089">
        <f>IF(S1089 = "First-time",1,0)</f>
        <v>0</v>
      </c>
      <c r="U1089">
        <f>IF(S1089 = "Rising Star",1,0)</f>
        <v>1</v>
      </c>
      <c r="V1089">
        <f>IF(S1089 = "Established",1,0)</f>
        <v>0</v>
      </c>
      <c r="W1089">
        <f>IF(S1089 = "Elites",1,0)</f>
        <v>0</v>
      </c>
      <c r="X1089" t="s">
        <v>99</v>
      </c>
      <c r="Y1089" t="str">
        <f>IF(X1089="","-",TRIM(LEFT(X1089,FIND(",",X1089&amp;",")-1)))</f>
        <v>-</v>
      </c>
      <c r="Z1089" t="s">
        <v>15939</v>
      </c>
      <c r="AA1089" t="s">
        <v>45</v>
      </c>
    </row>
    <row r="1090" spans="1:27" ht="14.4" x14ac:dyDescent="0.3">
      <c r="A1090">
        <v>1085</v>
      </c>
      <c r="B1090" t="s">
        <v>10038</v>
      </c>
      <c r="C1090" t="s">
        <v>10039</v>
      </c>
      <c r="D1090" t="s">
        <v>10040</v>
      </c>
      <c r="E1090" t="s">
        <v>2403</v>
      </c>
      <c r="F1090" s="5">
        <f>_xlfn.TEXTBEFORE(E1090, " ") * 1000000</f>
        <v>4300000</v>
      </c>
      <c r="G1090">
        <v>386.67660000000001</v>
      </c>
      <c r="H1090" t="s">
        <v>779</v>
      </c>
      <c r="I1090">
        <v>58</v>
      </c>
      <c r="J1090">
        <f>IF(I1090="",0,I1090)</f>
        <v>58</v>
      </c>
      <c r="K1090">
        <v>7</v>
      </c>
      <c r="L1090">
        <f>I1090-K1090</f>
        <v>51</v>
      </c>
      <c r="M1090" t="str">
        <f>IF(I1090&lt;100,"small",IF(I1090&lt;500,"medium","large"))</f>
        <v>small</v>
      </c>
      <c r="N1090">
        <f>IF(M1090="small",1,0)</f>
        <v>1</v>
      </c>
      <c r="O1090">
        <f>IF(N1090="medium",1,0)</f>
        <v>0</v>
      </c>
      <c r="P1090">
        <f>IF(O1090="large",1,0)</f>
        <v>0</v>
      </c>
      <c r="Q1090">
        <v>2009</v>
      </c>
      <c r="R1090">
        <v>2</v>
      </c>
      <c r="S1090" t="str">
        <f>IF(R1090=1, "First-time", IF(R1090&lt;=3, "Rising Star", IF(R1090&lt;10, "Established", "Elites")))</f>
        <v>Rising Star</v>
      </c>
      <c r="T1090">
        <f>IF(S1090 = "First-time",1,0)</f>
        <v>0</v>
      </c>
      <c r="U1090">
        <f>IF(S1090 = "Rising Star",1,0)</f>
        <v>1</v>
      </c>
      <c r="V1090">
        <f>IF(S1090 = "Established",1,0)</f>
        <v>0</v>
      </c>
      <c r="W1090">
        <f>IF(S1090 = "Elites",1,0)</f>
        <v>0</v>
      </c>
      <c r="X1090" t="s">
        <v>242</v>
      </c>
      <c r="Y1090" t="str">
        <f>IF(X1090="","-",TRIM(LEFT(X1090,FIND(",",X1090&amp;",")-1)))</f>
        <v>Atlanta</v>
      </c>
      <c r="Z1090" t="s">
        <v>1298</v>
      </c>
      <c r="AA1090" t="s">
        <v>11</v>
      </c>
    </row>
    <row r="1091" spans="1:27" ht="14.4" x14ac:dyDescent="0.3">
      <c r="A1091">
        <v>1086</v>
      </c>
      <c r="B1091" t="s">
        <v>8708</v>
      </c>
      <c r="C1091" t="s">
        <v>8709</v>
      </c>
      <c r="D1091" t="s">
        <v>8710</v>
      </c>
      <c r="E1091" t="s">
        <v>1103</v>
      </c>
      <c r="F1091" s="5">
        <f>_xlfn.TEXTBEFORE(E1091, " ") * 1000000</f>
        <v>4500000</v>
      </c>
      <c r="G1091">
        <v>386.56549999999999</v>
      </c>
      <c r="H1091" t="s">
        <v>779</v>
      </c>
      <c r="I1091">
        <v>50</v>
      </c>
      <c r="J1091">
        <f>IF(I1091="",0,I1091)</f>
        <v>50</v>
      </c>
      <c r="K1091">
        <v>15</v>
      </c>
      <c r="L1091">
        <f>I1091-K1091</f>
        <v>35</v>
      </c>
      <c r="M1091" t="str">
        <f>IF(I1091&lt;100,"small",IF(I1091&lt;500,"medium","large"))</f>
        <v>small</v>
      </c>
      <c r="N1091">
        <f>IF(M1091="small",1,0)</f>
        <v>1</v>
      </c>
      <c r="O1091">
        <f>IF(N1091="medium",1,0)</f>
        <v>0</v>
      </c>
      <c r="P1091">
        <f>IF(O1091="large",1,0)</f>
        <v>0</v>
      </c>
      <c r="Q1091">
        <v>2008</v>
      </c>
      <c r="R1091">
        <v>1</v>
      </c>
      <c r="S1091" t="str">
        <f>IF(R1091=1, "First-time", IF(R1091&lt;=3, "Rising Star", IF(R1091&lt;10, "Established", "Elites")))</f>
        <v>First-time</v>
      </c>
      <c r="T1091">
        <f>IF(S1091 = "First-time",1,0)</f>
        <v>1</v>
      </c>
      <c r="U1091">
        <f>IF(S1091 = "Rising Star",1,0)</f>
        <v>0</v>
      </c>
      <c r="V1091">
        <f>IF(S1091 = "Established",1,0)</f>
        <v>0</v>
      </c>
      <c r="W1091">
        <f>IF(S1091 = "Elites",1,0)</f>
        <v>0</v>
      </c>
      <c r="X1091" t="s">
        <v>185</v>
      </c>
      <c r="Y1091" t="str">
        <f>IF(X1091="","-",TRIM(LEFT(X1091,FIND(",",X1091&amp;",")-1)))</f>
        <v>Boston</v>
      </c>
      <c r="Z1091" t="s">
        <v>185</v>
      </c>
      <c r="AA1091" t="s">
        <v>20</v>
      </c>
    </row>
    <row r="1092" spans="1:27" ht="14.4" x14ac:dyDescent="0.3">
      <c r="A1092">
        <v>1087</v>
      </c>
      <c r="B1092" t="s">
        <v>4134</v>
      </c>
      <c r="C1092" t="s">
        <v>4135</v>
      </c>
      <c r="D1092" t="s">
        <v>4136</v>
      </c>
      <c r="E1092" t="s">
        <v>590</v>
      </c>
      <c r="F1092" s="5">
        <f>_xlfn.TEXTBEFORE(E1092, " ") * 1000000</f>
        <v>9900000</v>
      </c>
      <c r="G1092">
        <v>386.11500000000001</v>
      </c>
      <c r="H1092" t="s">
        <v>803</v>
      </c>
      <c r="I1092">
        <v>80</v>
      </c>
      <c r="J1092">
        <f>IF(I1092="",0,I1092)</f>
        <v>80</v>
      </c>
      <c r="K1092">
        <v>30</v>
      </c>
      <c r="L1092">
        <f>I1092-K1092</f>
        <v>50</v>
      </c>
      <c r="M1092" t="str">
        <f>IF(I1092&lt;100,"small",IF(I1092&lt;500,"medium","large"))</f>
        <v>small</v>
      </c>
      <c r="N1092">
        <f>IF(M1092="small",1,0)</f>
        <v>1</v>
      </c>
      <c r="O1092">
        <f>IF(N1092="medium",1,0)</f>
        <v>0</v>
      </c>
      <c r="P1092">
        <f>IF(O1092="large",1,0)</f>
        <v>0</v>
      </c>
      <c r="Q1092">
        <v>2001</v>
      </c>
      <c r="R1092">
        <v>4</v>
      </c>
      <c r="S1092" t="str">
        <f>IF(R1092=1, "First-time", IF(R1092&lt;=3, "Rising Star", IF(R1092&lt;10, "Established", "Elites")))</f>
        <v>Established</v>
      </c>
      <c r="T1092">
        <f>IF(S1092 = "First-time",1,0)</f>
        <v>0</v>
      </c>
      <c r="U1092">
        <f>IF(S1092 = "Rising Star",1,0)</f>
        <v>0</v>
      </c>
      <c r="V1092">
        <f>IF(S1092 = "Established",1,0)</f>
        <v>1</v>
      </c>
      <c r="W1092">
        <f>IF(S1092 = "Elites",1,0)</f>
        <v>0</v>
      </c>
      <c r="X1092" t="s">
        <v>611</v>
      </c>
      <c r="Y1092" t="str">
        <f>IF(X1092="","-",TRIM(LEFT(X1092,FIND(",",X1092&amp;",")-1)))</f>
        <v>Denver</v>
      </c>
      <c r="Z1092" t="s">
        <v>611</v>
      </c>
      <c r="AA1092" t="s">
        <v>6</v>
      </c>
    </row>
    <row r="1093" spans="1:27" ht="14.4" x14ac:dyDescent="0.3">
      <c r="A1093">
        <v>1088</v>
      </c>
      <c r="B1093" t="s">
        <v>9860</v>
      </c>
      <c r="C1093" t="s">
        <v>9861</v>
      </c>
      <c r="D1093" t="s">
        <v>9862</v>
      </c>
      <c r="E1093" t="s">
        <v>1471</v>
      </c>
      <c r="F1093" s="5">
        <f>_xlfn.TEXTBEFORE(E1093, " ") * 1000000</f>
        <v>2500000</v>
      </c>
      <c r="G1093">
        <v>385.75299999999999</v>
      </c>
      <c r="H1093" t="s">
        <v>85</v>
      </c>
      <c r="I1093">
        <v>13</v>
      </c>
      <c r="J1093">
        <f>IF(I1093="",0,I1093)</f>
        <v>13</v>
      </c>
      <c r="K1093">
        <v>10</v>
      </c>
      <c r="L1093">
        <f>I1093-K1093</f>
        <v>3</v>
      </c>
      <c r="M1093" t="str">
        <f>IF(I1093&lt;100,"small",IF(I1093&lt;500,"medium","large"))</f>
        <v>small</v>
      </c>
      <c r="N1093">
        <f>IF(M1093="small",1,0)</f>
        <v>1</v>
      </c>
      <c r="O1093">
        <f>IF(N1093="medium",1,0)</f>
        <v>0</v>
      </c>
      <c r="P1093">
        <f>IF(O1093="large",1,0)</f>
        <v>0</v>
      </c>
      <c r="Q1093">
        <v>2009</v>
      </c>
      <c r="R1093">
        <v>1</v>
      </c>
      <c r="S1093" t="str">
        <f>IF(R1093=1, "First-time", IF(R1093&lt;=3, "Rising Star", IF(R1093&lt;10, "Established", "Elites")))</f>
        <v>First-time</v>
      </c>
      <c r="T1093">
        <f>IF(S1093 = "First-time",1,0)</f>
        <v>1</v>
      </c>
      <c r="U1093">
        <f>IF(S1093 = "Rising Star",1,0)</f>
        <v>0</v>
      </c>
      <c r="V1093">
        <f>IF(S1093 = "Established",1,0)</f>
        <v>0</v>
      </c>
      <c r="W1093">
        <f>IF(S1093 = "Elites",1,0)</f>
        <v>0</v>
      </c>
      <c r="X1093" t="s">
        <v>99</v>
      </c>
      <c r="Y1093" t="str">
        <f>IF(X1093="","-",TRIM(LEFT(X1093,FIND(",",X1093&amp;",")-1)))</f>
        <v>-</v>
      </c>
      <c r="Z1093" t="s">
        <v>666</v>
      </c>
      <c r="AA1093" t="s">
        <v>23</v>
      </c>
    </row>
    <row r="1094" spans="1:27" ht="14.4" x14ac:dyDescent="0.3">
      <c r="A1094">
        <v>1089</v>
      </c>
      <c r="B1094" t="s">
        <v>17619</v>
      </c>
      <c r="C1094" t="s">
        <v>17620</v>
      </c>
      <c r="D1094" t="s">
        <v>17621</v>
      </c>
      <c r="E1094" t="s">
        <v>1103</v>
      </c>
      <c r="F1094" s="5">
        <f>_xlfn.TEXTBEFORE(E1094, " ") * 1000000</f>
        <v>4500000</v>
      </c>
      <c r="G1094">
        <v>385.2364</v>
      </c>
      <c r="H1094" t="s">
        <v>129</v>
      </c>
      <c r="I1094">
        <v>12</v>
      </c>
      <c r="J1094">
        <f>IF(I1094="",0,I1094)</f>
        <v>12</v>
      </c>
      <c r="K1094">
        <v>4</v>
      </c>
      <c r="L1094">
        <f>I1094-K1094</f>
        <v>8</v>
      </c>
      <c r="M1094" t="str">
        <f>IF(I1094&lt;100,"small",IF(I1094&lt;500,"medium","large"))</f>
        <v>small</v>
      </c>
      <c r="N1094">
        <f>IF(M1094="small",1,0)</f>
        <v>1</v>
      </c>
      <c r="O1094">
        <f>IF(N1094="medium",1,0)</f>
        <v>0</v>
      </c>
      <c r="P1094">
        <f>IF(O1094="large",1,0)</f>
        <v>0</v>
      </c>
      <c r="Q1094">
        <v>2015</v>
      </c>
      <c r="R1094">
        <v>1</v>
      </c>
      <c r="S1094" t="str">
        <f>IF(R1094=1, "First-time", IF(R1094&lt;=3, "Rising Star", IF(R1094&lt;10, "Established", "Elites")))</f>
        <v>First-time</v>
      </c>
      <c r="T1094">
        <f>IF(S1094 = "First-time",1,0)</f>
        <v>1</v>
      </c>
      <c r="U1094">
        <f>IF(S1094 = "Rising Star",1,0)</f>
        <v>0</v>
      </c>
      <c r="V1094">
        <f>IF(S1094 = "Established",1,0)</f>
        <v>0</v>
      </c>
      <c r="W1094">
        <f>IF(S1094 = "Elites",1,0)</f>
        <v>0</v>
      </c>
      <c r="X1094" t="s">
        <v>683</v>
      </c>
      <c r="Y1094" t="str">
        <f>IF(X1094="","-",TRIM(LEFT(X1094,FIND(",",X1094&amp;",")-1)))</f>
        <v>Orlando</v>
      </c>
      <c r="Z1094" t="s">
        <v>4592</v>
      </c>
      <c r="AA1094" t="s">
        <v>10</v>
      </c>
    </row>
    <row r="1095" spans="1:27" ht="14.4" x14ac:dyDescent="0.3">
      <c r="A1095">
        <v>1090</v>
      </c>
      <c r="B1095" t="s">
        <v>13207</v>
      </c>
      <c r="C1095" t="s">
        <v>13208</v>
      </c>
      <c r="D1095" t="s">
        <v>13209</v>
      </c>
      <c r="E1095" t="s">
        <v>857</v>
      </c>
      <c r="F1095" s="5">
        <f>_xlfn.TEXTBEFORE(E1095, " ") * 1000000</f>
        <v>3200000</v>
      </c>
      <c r="G1095">
        <v>385.0933</v>
      </c>
      <c r="H1095" t="s">
        <v>353</v>
      </c>
      <c r="I1095">
        <v>35</v>
      </c>
      <c r="J1095">
        <f>IF(I1095="",0,I1095)</f>
        <v>35</v>
      </c>
      <c r="K1095">
        <v>8</v>
      </c>
      <c r="L1095">
        <f>I1095-K1095</f>
        <v>27</v>
      </c>
      <c r="M1095" t="str">
        <f>IF(I1095&lt;100,"small",IF(I1095&lt;500,"medium","large"))</f>
        <v>small</v>
      </c>
      <c r="N1095">
        <f>IF(M1095="small",1,0)</f>
        <v>1</v>
      </c>
      <c r="O1095">
        <f>IF(N1095="medium",1,0)</f>
        <v>0</v>
      </c>
      <c r="P1095">
        <f>IF(O1095="large",1,0)</f>
        <v>0</v>
      </c>
      <c r="Q1095">
        <v>2012</v>
      </c>
      <c r="R1095">
        <v>1</v>
      </c>
      <c r="S1095" t="str">
        <f>IF(R1095=1, "First-time", IF(R1095&lt;=3, "Rising Star", IF(R1095&lt;10, "Established", "Elites")))</f>
        <v>First-time</v>
      </c>
      <c r="T1095">
        <f>IF(S1095 = "First-time",1,0)</f>
        <v>1</v>
      </c>
      <c r="U1095">
        <f>IF(S1095 = "Rising Star",1,0)</f>
        <v>0</v>
      </c>
      <c r="V1095">
        <f>IF(S1095 = "Established",1,0)</f>
        <v>0</v>
      </c>
      <c r="W1095">
        <f>IF(S1095 = "Elites",1,0)</f>
        <v>0</v>
      </c>
      <c r="X1095" t="s">
        <v>99</v>
      </c>
      <c r="Y1095" t="str">
        <f>IF(X1095="","-",TRIM(LEFT(X1095,FIND(",",X1095&amp;",")-1)))</f>
        <v>-</v>
      </c>
      <c r="Z1095" t="s">
        <v>13210</v>
      </c>
      <c r="AA1095" t="s">
        <v>39</v>
      </c>
    </row>
    <row r="1096" spans="1:27" ht="14.4" x14ac:dyDescent="0.3">
      <c r="A1096">
        <v>1091</v>
      </c>
      <c r="B1096" t="s">
        <v>16742</v>
      </c>
      <c r="C1096" t="s">
        <v>16743</v>
      </c>
      <c r="D1096" t="s">
        <v>16744</v>
      </c>
      <c r="E1096" t="s">
        <v>533</v>
      </c>
      <c r="F1096" s="5">
        <f>_xlfn.TEXTBEFORE(E1096, " ") * 1000000</f>
        <v>5400000</v>
      </c>
      <c r="G1096">
        <v>384.76749999999998</v>
      </c>
      <c r="H1096" t="s">
        <v>85</v>
      </c>
      <c r="I1096">
        <v>34</v>
      </c>
      <c r="J1096">
        <f>IF(I1096="",0,I1096)</f>
        <v>34</v>
      </c>
      <c r="K1096">
        <v>6</v>
      </c>
      <c r="L1096">
        <f>I1096-K1096</f>
        <v>28</v>
      </c>
      <c r="M1096" t="str">
        <f>IF(I1096&lt;100,"small",IF(I1096&lt;500,"medium","large"))</f>
        <v>small</v>
      </c>
      <c r="N1096">
        <f>IF(M1096="small",1,0)</f>
        <v>1</v>
      </c>
      <c r="O1096">
        <f>IF(N1096="medium",1,0)</f>
        <v>0</v>
      </c>
      <c r="P1096">
        <f>IF(O1096="large",1,0)</f>
        <v>0</v>
      </c>
      <c r="Q1096">
        <v>2014</v>
      </c>
      <c r="R1096">
        <v>1</v>
      </c>
      <c r="S1096" t="str">
        <f>IF(R1096=1, "First-time", IF(R1096&lt;=3, "Rising Star", IF(R1096&lt;10, "Established", "Elites")))</f>
        <v>First-time</v>
      </c>
      <c r="T1096">
        <f>IF(S1096 = "First-time",1,0)</f>
        <v>1</v>
      </c>
      <c r="U1096">
        <f>IF(S1096 = "Rising Star",1,0)</f>
        <v>0</v>
      </c>
      <c r="V1096">
        <f>IF(S1096 = "Established",1,0)</f>
        <v>0</v>
      </c>
      <c r="W1096">
        <f>IF(S1096 = "Elites",1,0)</f>
        <v>0</v>
      </c>
      <c r="X1096" t="s">
        <v>1206</v>
      </c>
      <c r="Y1096" t="str">
        <f>IF(X1096="","-",TRIM(LEFT(X1096,FIND(",",X1096&amp;",")-1)))</f>
        <v>Tampa</v>
      </c>
      <c r="Z1096" t="s">
        <v>16745</v>
      </c>
      <c r="AA1096" t="s">
        <v>10</v>
      </c>
    </row>
    <row r="1097" spans="1:27" ht="14.4" x14ac:dyDescent="0.3">
      <c r="A1097">
        <v>1092</v>
      </c>
      <c r="B1097" t="s">
        <v>17159</v>
      </c>
      <c r="C1097" t="s">
        <v>17160</v>
      </c>
      <c r="D1097" t="s">
        <v>17161</v>
      </c>
      <c r="E1097" t="s">
        <v>4871</v>
      </c>
      <c r="F1097" s="5">
        <f>_xlfn.TEXTBEFORE(E1097, " ") * 1000000</f>
        <v>43800000</v>
      </c>
      <c r="G1097">
        <v>384.70690000000002</v>
      </c>
      <c r="H1097" t="s">
        <v>105</v>
      </c>
      <c r="I1097">
        <v>280</v>
      </c>
      <c r="J1097">
        <f>IF(I1097="",0,I1097)</f>
        <v>280</v>
      </c>
      <c r="K1097">
        <v>88</v>
      </c>
      <c r="L1097">
        <f>I1097-K1097</f>
        <v>192</v>
      </c>
      <c r="M1097" t="str">
        <f>IF(I1097&lt;100,"small",IF(I1097&lt;500,"medium","large"))</f>
        <v>medium</v>
      </c>
      <c r="N1097">
        <f>IF(M1097="small",1,0)</f>
        <v>0</v>
      </c>
      <c r="O1097">
        <f>IF(N1097="medium",1,0)</f>
        <v>0</v>
      </c>
      <c r="P1097">
        <f>IF(O1097="large",1,0)</f>
        <v>0</v>
      </c>
      <c r="Q1097">
        <v>2014</v>
      </c>
      <c r="R1097">
        <v>2</v>
      </c>
      <c r="S1097" t="str">
        <f>IF(R1097=1, "First-time", IF(R1097&lt;=3, "Rising Star", IF(R1097&lt;10, "Established", "Elites")))</f>
        <v>Rising Star</v>
      </c>
      <c r="T1097">
        <f>IF(S1097 = "First-time",1,0)</f>
        <v>0</v>
      </c>
      <c r="U1097">
        <f>IF(S1097 = "Rising Star",1,0)</f>
        <v>1</v>
      </c>
      <c r="V1097">
        <f>IF(S1097 = "Established",1,0)</f>
        <v>0</v>
      </c>
      <c r="W1097">
        <f>IF(S1097 = "Elites",1,0)</f>
        <v>0</v>
      </c>
      <c r="X1097" t="s">
        <v>272</v>
      </c>
      <c r="Y1097" t="str">
        <f>IF(X1097="","-",TRIM(LEFT(X1097,FIND(",",X1097&amp;",")-1)))</f>
        <v>Phoenix</v>
      </c>
      <c r="Z1097" t="s">
        <v>8082</v>
      </c>
      <c r="AA1097" t="s">
        <v>4</v>
      </c>
    </row>
    <row r="1098" spans="1:27" ht="14.4" x14ac:dyDescent="0.3">
      <c r="A1098">
        <v>1093</v>
      </c>
      <c r="B1098" t="s">
        <v>16016</v>
      </c>
      <c r="C1098" t="s">
        <v>16017</v>
      </c>
      <c r="D1098" t="s">
        <v>16018</v>
      </c>
      <c r="E1098" t="s">
        <v>2766</v>
      </c>
      <c r="F1098" s="5">
        <f>_xlfn.TEXTBEFORE(E1098, " ") * 1000000</f>
        <v>2700000</v>
      </c>
      <c r="G1098">
        <v>384.49130000000002</v>
      </c>
      <c r="H1098" t="s">
        <v>160</v>
      </c>
      <c r="I1098">
        <v>20</v>
      </c>
      <c r="J1098">
        <f>IF(I1098="",0,I1098)</f>
        <v>20</v>
      </c>
      <c r="K1098">
        <v>4</v>
      </c>
      <c r="L1098">
        <f>I1098-K1098</f>
        <v>16</v>
      </c>
      <c r="M1098" t="str">
        <f>IF(I1098&lt;100,"small",IF(I1098&lt;500,"medium","large"))</f>
        <v>small</v>
      </c>
      <c r="N1098">
        <f>IF(M1098="small",1,0)</f>
        <v>1</v>
      </c>
      <c r="O1098">
        <f>IF(N1098="medium",1,0)</f>
        <v>0</v>
      </c>
      <c r="P1098">
        <f>IF(O1098="large",1,0)</f>
        <v>0</v>
      </c>
      <c r="Q1098">
        <v>2014</v>
      </c>
      <c r="R1098">
        <v>1</v>
      </c>
      <c r="S1098" t="str">
        <f>IF(R1098=1, "First-time", IF(R1098&lt;=3, "Rising Star", IF(R1098&lt;10, "Established", "Elites")))</f>
        <v>First-time</v>
      </c>
      <c r="T1098">
        <f>IF(S1098 = "First-time",1,0)</f>
        <v>1</v>
      </c>
      <c r="U1098">
        <f>IF(S1098 = "Rising Star",1,0)</f>
        <v>0</v>
      </c>
      <c r="V1098">
        <f>IF(S1098 = "Established",1,0)</f>
        <v>0</v>
      </c>
      <c r="W1098">
        <f>IF(S1098 = "Elites",1,0)</f>
        <v>0</v>
      </c>
      <c r="X1098" t="s">
        <v>99</v>
      </c>
      <c r="Y1098" t="str">
        <f>IF(X1098="","-",TRIM(LEFT(X1098,FIND(",",X1098&amp;",")-1)))</f>
        <v>-</v>
      </c>
      <c r="Z1098" t="s">
        <v>13871</v>
      </c>
      <c r="AA1098" t="s">
        <v>43</v>
      </c>
    </row>
    <row r="1099" spans="1:27" ht="14.4" x14ac:dyDescent="0.3">
      <c r="A1099">
        <v>1094</v>
      </c>
      <c r="B1099" t="s">
        <v>11023</v>
      </c>
      <c r="C1099" t="s">
        <v>11024</v>
      </c>
      <c r="D1099" t="s">
        <v>11025</v>
      </c>
      <c r="E1099" t="s">
        <v>2978</v>
      </c>
      <c r="F1099" s="5">
        <f>_xlfn.TEXTBEFORE(E1099, " ") * 1000000</f>
        <v>31400000</v>
      </c>
      <c r="G1099">
        <v>384.45260000000002</v>
      </c>
      <c r="H1099" t="s">
        <v>160</v>
      </c>
      <c r="I1099">
        <v>15</v>
      </c>
      <c r="J1099">
        <f>IF(I1099="",0,I1099)</f>
        <v>15</v>
      </c>
      <c r="K1099">
        <v>7</v>
      </c>
      <c r="L1099">
        <f>I1099-K1099</f>
        <v>8</v>
      </c>
      <c r="M1099" t="str">
        <f>IF(I1099&lt;100,"small",IF(I1099&lt;500,"medium","large"))</f>
        <v>small</v>
      </c>
      <c r="N1099">
        <f>IF(M1099="small",1,0)</f>
        <v>1</v>
      </c>
      <c r="O1099">
        <f>IF(N1099="medium",1,0)</f>
        <v>0</v>
      </c>
      <c r="P1099">
        <f>IF(O1099="large",1,0)</f>
        <v>0</v>
      </c>
      <c r="Q1099">
        <v>2010</v>
      </c>
      <c r="R1099">
        <v>1</v>
      </c>
      <c r="S1099" t="str">
        <f>IF(R1099=1, "First-time", IF(R1099&lt;=3, "Rising Star", IF(R1099&lt;10, "Established", "Elites")))</f>
        <v>First-time</v>
      </c>
      <c r="T1099">
        <f>IF(S1099 = "First-time",1,0)</f>
        <v>1</v>
      </c>
      <c r="U1099">
        <f>IF(S1099 = "Rising Star",1,0)</f>
        <v>0</v>
      </c>
      <c r="V1099">
        <f>IF(S1099 = "Established",1,0)</f>
        <v>0</v>
      </c>
      <c r="W1099">
        <f>IF(S1099 = "Elites",1,0)</f>
        <v>0</v>
      </c>
      <c r="X1099" t="s">
        <v>1454</v>
      </c>
      <c r="Y1099" t="str">
        <f>IF(X1099="","-",TRIM(LEFT(X1099,FIND(",",X1099&amp;",")-1)))</f>
        <v>St. Louis</v>
      </c>
      <c r="Z1099" t="s">
        <v>11026</v>
      </c>
      <c r="AA1099" t="s">
        <v>25</v>
      </c>
    </row>
    <row r="1100" spans="1:27" ht="14.4" x14ac:dyDescent="0.3">
      <c r="A1100">
        <v>1095</v>
      </c>
      <c r="B1100" t="s">
        <v>15210</v>
      </c>
      <c r="C1100" t="s">
        <v>15211</v>
      </c>
      <c r="D1100" t="s">
        <v>15212</v>
      </c>
      <c r="E1100" t="s">
        <v>961</v>
      </c>
      <c r="F1100" s="5">
        <f>_xlfn.TEXTBEFORE(E1100, " ") * 1000000</f>
        <v>10300000</v>
      </c>
      <c r="G1100">
        <v>382.76400000000001</v>
      </c>
      <c r="H1100" t="s">
        <v>174</v>
      </c>
      <c r="I1100">
        <v>14</v>
      </c>
      <c r="J1100">
        <f>IF(I1100="",0,I1100)</f>
        <v>14</v>
      </c>
      <c r="K1100">
        <v>7</v>
      </c>
      <c r="L1100">
        <f>I1100-K1100</f>
        <v>7</v>
      </c>
      <c r="M1100" t="str">
        <f>IF(I1100&lt;100,"small",IF(I1100&lt;500,"medium","large"))</f>
        <v>small</v>
      </c>
      <c r="N1100">
        <f>IF(M1100="small",1,0)</f>
        <v>1</v>
      </c>
      <c r="O1100">
        <f>IF(N1100="medium",1,0)</f>
        <v>0</v>
      </c>
      <c r="P1100">
        <f>IF(O1100="large",1,0)</f>
        <v>0</v>
      </c>
      <c r="Q1100">
        <v>2013</v>
      </c>
      <c r="R1100">
        <v>2</v>
      </c>
      <c r="S1100" t="str">
        <f>IF(R1100=1, "First-time", IF(R1100&lt;=3, "Rising Star", IF(R1100&lt;10, "Established", "Elites")))</f>
        <v>Rising Star</v>
      </c>
      <c r="T1100">
        <f>IF(S1100 = "First-time",1,0)</f>
        <v>0</v>
      </c>
      <c r="U1100">
        <f>IF(S1100 = "Rising Star",1,0)</f>
        <v>1</v>
      </c>
      <c r="V1100">
        <f>IF(S1100 = "Established",1,0)</f>
        <v>0</v>
      </c>
      <c r="W1100">
        <f>IF(S1100 = "Elites",1,0)</f>
        <v>0</v>
      </c>
      <c r="X1100" t="s">
        <v>242</v>
      </c>
      <c r="Y1100" t="str">
        <f>IF(X1100="","-",TRIM(LEFT(X1100,FIND(",",X1100&amp;",")-1)))</f>
        <v>Atlanta</v>
      </c>
      <c r="Z1100" t="s">
        <v>591</v>
      </c>
      <c r="AA1100" t="s">
        <v>11</v>
      </c>
    </row>
    <row r="1101" spans="1:27" ht="14.4" x14ac:dyDescent="0.3">
      <c r="A1101">
        <v>1096</v>
      </c>
      <c r="B1101" t="s">
        <v>16636</v>
      </c>
      <c r="C1101" t="s">
        <v>16637</v>
      </c>
      <c r="D1101" t="s">
        <v>16638</v>
      </c>
      <c r="E1101" t="s">
        <v>217</v>
      </c>
      <c r="F1101" s="5">
        <f>_xlfn.TEXTBEFORE(E1101, " ") * 1000000</f>
        <v>3300000</v>
      </c>
      <c r="G1101">
        <v>382.40980000000002</v>
      </c>
      <c r="H1101" t="s">
        <v>779</v>
      </c>
      <c r="I1101">
        <v>22</v>
      </c>
      <c r="J1101">
        <f>IF(I1101="",0,I1101)</f>
        <v>22</v>
      </c>
      <c r="K1101">
        <v>8</v>
      </c>
      <c r="L1101">
        <f>I1101-K1101</f>
        <v>14</v>
      </c>
      <c r="M1101" t="str">
        <f>IF(I1101&lt;100,"small",IF(I1101&lt;500,"medium","large"))</f>
        <v>small</v>
      </c>
      <c r="N1101">
        <f>IF(M1101="small",1,0)</f>
        <v>1</v>
      </c>
      <c r="O1101">
        <f>IF(N1101="medium",1,0)</f>
        <v>0</v>
      </c>
      <c r="P1101">
        <f>IF(O1101="large",1,0)</f>
        <v>0</v>
      </c>
      <c r="Q1101">
        <v>2014</v>
      </c>
      <c r="R1101">
        <v>1</v>
      </c>
      <c r="S1101" t="str">
        <f>IF(R1101=1, "First-time", IF(R1101&lt;=3, "Rising Star", IF(R1101&lt;10, "Established", "Elites")))</f>
        <v>First-time</v>
      </c>
      <c r="T1101">
        <f>IF(S1101 = "First-time",1,0)</f>
        <v>1</v>
      </c>
      <c r="U1101">
        <f>IF(S1101 = "Rising Star",1,0)</f>
        <v>0</v>
      </c>
      <c r="V1101">
        <f>IF(S1101 = "Established",1,0)</f>
        <v>0</v>
      </c>
      <c r="W1101">
        <f>IF(S1101 = "Elites",1,0)</f>
        <v>0</v>
      </c>
      <c r="X1101" t="s">
        <v>242</v>
      </c>
      <c r="Y1101" t="str">
        <f>IF(X1101="","-",TRIM(LEFT(X1101,FIND(",",X1101&amp;",")-1)))</f>
        <v>Atlanta</v>
      </c>
      <c r="Z1101" t="s">
        <v>242</v>
      </c>
      <c r="AA1101" t="s">
        <v>11</v>
      </c>
    </row>
    <row r="1102" spans="1:27" ht="14.4" x14ac:dyDescent="0.3">
      <c r="A1102">
        <v>1097</v>
      </c>
      <c r="B1102" t="s">
        <v>15176</v>
      </c>
      <c r="C1102" t="s">
        <v>15177</v>
      </c>
      <c r="D1102" t="s">
        <v>15178</v>
      </c>
      <c r="E1102" t="s">
        <v>1532</v>
      </c>
      <c r="F1102" s="5">
        <f>_xlfn.TEXTBEFORE(E1102, " ") * 1000000</f>
        <v>14400000</v>
      </c>
      <c r="G1102">
        <v>382.01089999999999</v>
      </c>
      <c r="H1102" t="s">
        <v>160</v>
      </c>
      <c r="I1102">
        <v>18</v>
      </c>
      <c r="J1102">
        <f>IF(I1102="",0,I1102)</f>
        <v>18</v>
      </c>
      <c r="K1102">
        <v>2</v>
      </c>
      <c r="L1102">
        <f>I1102-K1102</f>
        <v>16</v>
      </c>
      <c r="M1102" t="str">
        <f>IF(I1102&lt;100,"small",IF(I1102&lt;500,"medium","large"))</f>
        <v>small</v>
      </c>
      <c r="N1102">
        <f>IF(M1102="small",1,0)</f>
        <v>1</v>
      </c>
      <c r="O1102">
        <f>IF(N1102="medium",1,0)</f>
        <v>0</v>
      </c>
      <c r="P1102">
        <f>IF(O1102="large",1,0)</f>
        <v>0</v>
      </c>
      <c r="Q1102">
        <v>2013</v>
      </c>
      <c r="R1102">
        <v>4</v>
      </c>
      <c r="S1102" t="str">
        <f>IF(R1102=1, "First-time", IF(R1102&lt;=3, "Rising Star", IF(R1102&lt;10, "Established", "Elites")))</f>
        <v>Established</v>
      </c>
      <c r="T1102">
        <f>IF(S1102 = "First-time",1,0)</f>
        <v>0</v>
      </c>
      <c r="U1102">
        <f>IF(S1102 = "Rising Star",1,0)</f>
        <v>0</v>
      </c>
      <c r="V1102">
        <f>IF(S1102 = "Established",1,0)</f>
        <v>1</v>
      </c>
      <c r="W1102">
        <f>IF(S1102 = "Elites",1,0)</f>
        <v>0</v>
      </c>
      <c r="X1102" t="s">
        <v>7067</v>
      </c>
      <c r="Y1102" t="str">
        <f>IF(X1102="","-",TRIM(LEFT(X1102,FIND(",",X1102&amp;",")-1)))</f>
        <v>Boise City-Nampa</v>
      </c>
      <c r="Z1102" t="s">
        <v>7863</v>
      </c>
      <c r="AA1102" t="s">
        <v>14</v>
      </c>
    </row>
    <row r="1103" spans="1:27" ht="14.4" x14ac:dyDescent="0.3">
      <c r="A1103">
        <v>1098</v>
      </c>
      <c r="B1103" t="s">
        <v>9656</v>
      </c>
      <c r="C1103" t="s">
        <v>9657</v>
      </c>
      <c r="D1103" t="s">
        <v>9658</v>
      </c>
      <c r="E1103" t="s">
        <v>3113</v>
      </c>
      <c r="F1103" s="5">
        <f>_xlfn.TEXTBEFORE(E1103, " ") * 1000000</f>
        <v>6300000</v>
      </c>
      <c r="G1103">
        <v>381.93310000000002</v>
      </c>
      <c r="H1103" t="s">
        <v>174</v>
      </c>
      <c r="I1103">
        <v>45</v>
      </c>
      <c r="J1103">
        <f>IF(I1103="",0,I1103)</f>
        <v>45</v>
      </c>
      <c r="K1103">
        <v>4</v>
      </c>
      <c r="L1103">
        <f>I1103-K1103</f>
        <v>41</v>
      </c>
      <c r="M1103" t="str">
        <f>IF(I1103&lt;100,"small",IF(I1103&lt;500,"medium","large"))</f>
        <v>small</v>
      </c>
      <c r="N1103">
        <f>IF(M1103="small",1,0)</f>
        <v>1</v>
      </c>
      <c r="O1103">
        <f>IF(N1103="medium",1,0)</f>
        <v>0</v>
      </c>
      <c r="P1103">
        <f>IF(O1103="large",1,0)</f>
        <v>0</v>
      </c>
      <c r="Q1103">
        <v>2009</v>
      </c>
      <c r="R1103">
        <v>3</v>
      </c>
      <c r="S1103" t="str">
        <f>IF(R1103=1, "First-time", IF(R1103&lt;=3, "Rising Star", IF(R1103&lt;10, "Established", "Elites")))</f>
        <v>Rising Star</v>
      </c>
      <c r="T1103">
        <f>IF(S1103 = "First-time",1,0)</f>
        <v>0</v>
      </c>
      <c r="U1103">
        <f>IF(S1103 = "Rising Star",1,0)</f>
        <v>1</v>
      </c>
      <c r="V1103">
        <f>IF(S1103 = "Established",1,0)</f>
        <v>0</v>
      </c>
      <c r="W1103">
        <f>IF(S1103 = "Elites",1,0)</f>
        <v>0</v>
      </c>
      <c r="X1103" t="s">
        <v>86</v>
      </c>
      <c r="Y1103" t="str">
        <f>IF(X1103="","-",TRIM(LEFT(X1103,FIND(",",X1103&amp;",")-1)))</f>
        <v>New York City</v>
      </c>
      <c r="Z1103" t="s">
        <v>543</v>
      </c>
      <c r="AA1103" t="s">
        <v>35</v>
      </c>
    </row>
    <row r="1104" spans="1:27" ht="14.4" x14ac:dyDescent="0.3">
      <c r="A1104">
        <v>1099</v>
      </c>
      <c r="B1104" t="s">
        <v>8301</v>
      </c>
      <c r="C1104" t="s">
        <v>8302</v>
      </c>
      <c r="D1104" t="s">
        <v>8303</v>
      </c>
      <c r="E1104" t="s">
        <v>1553</v>
      </c>
      <c r="F1104" s="5">
        <f>_xlfn.TEXTBEFORE(E1104, " ") * 1000000</f>
        <v>24000000</v>
      </c>
      <c r="G1104">
        <v>381.37630000000001</v>
      </c>
      <c r="H1104" t="s">
        <v>472</v>
      </c>
      <c r="I1104">
        <v>226</v>
      </c>
      <c r="J1104">
        <f>IF(I1104="",0,I1104)</f>
        <v>226</v>
      </c>
      <c r="K1104">
        <v>73</v>
      </c>
      <c r="L1104">
        <f>I1104-K1104</f>
        <v>153</v>
      </c>
      <c r="M1104" t="str">
        <f>IF(I1104&lt;100,"small",IF(I1104&lt;500,"medium","large"))</f>
        <v>medium</v>
      </c>
      <c r="N1104">
        <f>IF(M1104="small",1,0)</f>
        <v>0</v>
      </c>
      <c r="O1104">
        <f>IF(N1104="medium",1,0)</f>
        <v>0</v>
      </c>
      <c r="P1104">
        <f>IF(O1104="large",1,0)</f>
        <v>0</v>
      </c>
      <c r="Q1104">
        <v>2008</v>
      </c>
      <c r="R1104">
        <v>2</v>
      </c>
      <c r="S1104" t="str">
        <f>IF(R1104=1, "First-time", IF(R1104&lt;=3, "Rising Star", IF(R1104&lt;10, "Established", "Elites")))</f>
        <v>Rising Star</v>
      </c>
      <c r="T1104">
        <f>IF(S1104 = "First-time",1,0)</f>
        <v>0</v>
      </c>
      <c r="U1104">
        <f>IF(S1104 = "Rising Star",1,0)</f>
        <v>1</v>
      </c>
      <c r="V1104">
        <f>IF(S1104 = "Established",1,0)</f>
        <v>0</v>
      </c>
      <c r="W1104">
        <f>IF(S1104 = "Elites",1,0)</f>
        <v>0</v>
      </c>
      <c r="X1104" t="s">
        <v>130</v>
      </c>
      <c r="Y1104" t="str">
        <f>IF(X1104="","-",TRIM(LEFT(X1104,FIND(",",X1104&amp;",")-1)))</f>
        <v>Dallas</v>
      </c>
      <c r="Z1104" t="s">
        <v>993</v>
      </c>
      <c r="AA1104" t="s">
        <v>45</v>
      </c>
    </row>
    <row r="1105" spans="1:27" ht="14.4" x14ac:dyDescent="0.3">
      <c r="A1105">
        <v>1100</v>
      </c>
      <c r="B1105" t="s">
        <v>8207</v>
      </c>
      <c r="C1105" t="s">
        <v>8208</v>
      </c>
      <c r="D1105" t="s">
        <v>8209</v>
      </c>
      <c r="E1105" t="s">
        <v>4285</v>
      </c>
      <c r="F1105" s="5">
        <f>_xlfn.TEXTBEFORE(E1105, " ") * 1000000</f>
        <v>17700000</v>
      </c>
      <c r="G1105">
        <v>381.18450000000001</v>
      </c>
      <c r="H1105" t="s">
        <v>174</v>
      </c>
      <c r="I1105">
        <v>24</v>
      </c>
      <c r="J1105">
        <f>IF(I1105="",0,I1105)</f>
        <v>24</v>
      </c>
      <c r="K1105">
        <v>6</v>
      </c>
      <c r="L1105">
        <f>I1105-K1105</f>
        <v>18</v>
      </c>
      <c r="M1105" t="str">
        <f>IF(I1105&lt;100,"small",IF(I1105&lt;500,"medium","large"))</f>
        <v>small</v>
      </c>
      <c r="N1105">
        <f>IF(M1105="small",1,0)</f>
        <v>1</v>
      </c>
      <c r="O1105">
        <f>IF(N1105="medium",1,0)</f>
        <v>0</v>
      </c>
      <c r="P1105">
        <f>IF(O1105="large",1,0)</f>
        <v>0</v>
      </c>
      <c r="Q1105">
        <v>2008</v>
      </c>
      <c r="R1105">
        <v>2</v>
      </c>
      <c r="S1105" t="str">
        <f>IF(R1105=1, "First-time", IF(R1105&lt;=3, "Rising Star", IF(R1105&lt;10, "Established", "Elites")))</f>
        <v>Rising Star</v>
      </c>
      <c r="T1105">
        <f>IF(S1105 = "First-time",1,0)</f>
        <v>0</v>
      </c>
      <c r="U1105">
        <f>IF(S1105 = "Rising Star",1,0)</f>
        <v>1</v>
      </c>
      <c r="V1105">
        <f>IF(S1105 = "Established",1,0)</f>
        <v>0</v>
      </c>
      <c r="W1105">
        <f>IF(S1105 = "Elites",1,0)</f>
        <v>0</v>
      </c>
      <c r="X1105" t="s">
        <v>112</v>
      </c>
      <c r="Y1105" t="str">
        <f>IF(X1105="","-",TRIM(LEFT(X1105,FIND(",",X1105&amp;",")-1)))</f>
        <v>Richmond</v>
      </c>
      <c r="Z1105" t="s">
        <v>8210</v>
      </c>
      <c r="AA1105" t="s">
        <v>47</v>
      </c>
    </row>
    <row r="1106" spans="1:27" ht="14.4" x14ac:dyDescent="0.3">
      <c r="A1106">
        <v>1101</v>
      </c>
      <c r="B1106" t="s">
        <v>1765</v>
      </c>
      <c r="C1106" t="s">
        <v>1766</v>
      </c>
      <c r="D1106" t="s">
        <v>1767</v>
      </c>
      <c r="E1106" t="s">
        <v>1372</v>
      </c>
      <c r="F1106" s="5">
        <f>_xlfn.TEXTBEFORE(E1106, " ") * 1000000</f>
        <v>6900000</v>
      </c>
      <c r="G1106">
        <v>381.1284</v>
      </c>
      <c r="H1106" t="s">
        <v>353</v>
      </c>
      <c r="I1106">
        <v>20</v>
      </c>
      <c r="J1106">
        <f>IF(I1106="",0,I1106)</f>
        <v>20</v>
      </c>
      <c r="K1106">
        <v>5</v>
      </c>
      <c r="L1106">
        <f>I1106-K1106</f>
        <v>15</v>
      </c>
      <c r="M1106" t="str">
        <f>IF(I1106&lt;100,"small",IF(I1106&lt;500,"medium","large"))</f>
        <v>small</v>
      </c>
      <c r="N1106">
        <f>IF(M1106="small",1,0)</f>
        <v>1</v>
      </c>
      <c r="O1106">
        <f>IF(N1106="medium",1,0)</f>
        <v>0</v>
      </c>
      <c r="P1106">
        <f>IF(O1106="large",1,0)</f>
        <v>0</v>
      </c>
      <c r="Q1106">
        <v>1992</v>
      </c>
      <c r="R1106">
        <v>3</v>
      </c>
      <c r="S1106" t="str">
        <f>IF(R1106=1, "First-time", IF(R1106&lt;=3, "Rising Star", IF(R1106&lt;10, "Established", "Elites")))</f>
        <v>Rising Star</v>
      </c>
      <c r="T1106">
        <f>IF(S1106 = "First-time",1,0)</f>
        <v>0</v>
      </c>
      <c r="U1106">
        <f>IF(S1106 = "Rising Star",1,0)</f>
        <v>1</v>
      </c>
      <c r="V1106">
        <f>IF(S1106 = "Established",1,0)</f>
        <v>0</v>
      </c>
      <c r="W1106">
        <f>IF(S1106 = "Elites",1,0)</f>
        <v>0</v>
      </c>
      <c r="X1106" t="s">
        <v>86</v>
      </c>
      <c r="Y1106" t="str">
        <f>IF(X1106="","-",TRIM(LEFT(X1106,FIND(",",X1106&amp;",")-1)))</f>
        <v>New York City</v>
      </c>
      <c r="Z1106" t="s">
        <v>1768</v>
      </c>
      <c r="AA1106" t="s">
        <v>35</v>
      </c>
    </row>
    <row r="1107" spans="1:27" ht="14.4" x14ac:dyDescent="0.3">
      <c r="A1107">
        <v>1102</v>
      </c>
      <c r="B1107" t="s">
        <v>15729</v>
      </c>
      <c r="C1107" t="s">
        <v>15730</v>
      </c>
      <c r="D1107" t="s">
        <v>15731</v>
      </c>
      <c r="E1107" t="s">
        <v>961</v>
      </c>
      <c r="F1107" s="5">
        <f>_xlfn.TEXTBEFORE(E1107, " ") * 1000000</f>
        <v>10300000</v>
      </c>
      <c r="G1107">
        <v>381.10180000000003</v>
      </c>
      <c r="H1107" t="s">
        <v>118</v>
      </c>
      <c r="I1107">
        <v>50</v>
      </c>
      <c r="J1107">
        <f>IF(I1107="",0,I1107)</f>
        <v>50</v>
      </c>
      <c r="K1107">
        <v>19</v>
      </c>
      <c r="L1107">
        <f>I1107-K1107</f>
        <v>31</v>
      </c>
      <c r="M1107" t="str">
        <f>IF(I1107&lt;100,"small",IF(I1107&lt;500,"medium","large"))</f>
        <v>small</v>
      </c>
      <c r="N1107">
        <f>IF(M1107="small",1,0)</f>
        <v>1</v>
      </c>
      <c r="O1107">
        <f>IF(N1107="medium",1,0)</f>
        <v>0</v>
      </c>
      <c r="P1107">
        <f>IF(O1107="large",1,0)</f>
        <v>0</v>
      </c>
      <c r="Q1107">
        <v>2014</v>
      </c>
      <c r="R1107">
        <v>2</v>
      </c>
      <c r="S1107" t="str">
        <f>IF(R1107=1, "First-time", IF(R1107&lt;=3, "Rising Star", IF(R1107&lt;10, "Established", "Elites")))</f>
        <v>Rising Star</v>
      </c>
      <c r="T1107">
        <f>IF(S1107 = "First-time",1,0)</f>
        <v>0</v>
      </c>
      <c r="U1107">
        <f>IF(S1107 = "Rising Star",1,0)</f>
        <v>1</v>
      </c>
      <c r="V1107">
        <f>IF(S1107 = "Established",1,0)</f>
        <v>0</v>
      </c>
      <c r="W1107">
        <f>IF(S1107 = "Elites",1,0)</f>
        <v>0</v>
      </c>
      <c r="X1107" t="s">
        <v>99</v>
      </c>
      <c r="Y1107" t="str">
        <f>IF(X1107="","-",TRIM(LEFT(X1107,FIND(",",X1107&amp;",")-1)))</f>
        <v>-</v>
      </c>
      <c r="Z1107" t="s">
        <v>3028</v>
      </c>
      <c r="AA1107" t="s">
        <v>49</v>
      </c>
    </row>
    <row r="1108" spans="1:27" ht="14.4" x14ac:dyDescent="0.3">
      <c r="A1108">
        <v>1103</v>
      </c>
      <c r="B1108" t="s">
        <v>14075</v>
      </c>
      <c r="C1108" t="s">
        <v>14076</v>
      </c>
      <c r="D1108" t="s">
        <v>14077</v>
      </c>
      <c r="E1108" t="s">
        <v>2101</v>
      </c>
      <c r="F1108" s="5">
        <f>_xlfn.TEXTBEFORE(E1108, " ") * 1000000</f>
        <v>9400000</v>
      </c>
      <c r="G1108">
        <v>379.84070000000003</v>
      </c>
      <c r="H1108" t="s">
        <v>803</v>
      </c>
      <c r="I1108">
        <v>55</v>
      </c>
      <c r="J1108">
        <f>IF(I1108="",0,I1108)</f>
        <v>55</v>
      </c>
      <c r="K1108">
        <v>20</v>
      </c>
      <c r="L1108">
        <f>I1108-K1108</f>
        <v>35</v>
      </c>
      <c r="M1108" t="str">
        <f>IF(I1108&lt;100,"small",IF(I1108&lt;500,"medium","large"))</f>
        <v>small</v>
      </c>
      <c r="N1108">
        <f>IF(M1108="small",1,0)</f>
        <v>1</v>
      </c>
      <c r="O1108">
        <f>IF(N1108="medium",1,0)</f>
        <v>0</v>
      </c>
      <c r="P1108">
        <f>IF(O1108="large",1,0)</f>
        <v>0</v>
      </c>
      <c r="Q1108">
        <v>2012</v>
      </c>
      <c r="R1108">
        <v>3</v>
      </c>
      <c r="S1108" t="str">
        <f>IF(R1108=1, "First-time", IF(R1108&lt;=3, "Rising Star", IF(R1108&lt;10, "Established", "Elites")))</f>
        <v>Rising Star</v>
      </c>
      <c r="T1108">
        <f>IF(S1108 = "First-time",1,0)</f>
        <v>0</v>
      </c>
      <c r="U1108">
        <f>IF(S1108 = "Rising Star",1,0)</f>
        <v>1</v>
      </c>
      <c r="V1108">
        <f>IF(S1108 = "Established",1,0)</f>
        <v>0</v>
      </c>
      <c r="W1108">
        <f>IF(S1108 = "Elites",1,0)</f>
        <v>0</v>
      </c>
      <c r="X1108" t="s">
        <v>342</v>
      </c>
      <c r="Y1108" t="str">
        <f>IF(X1108="","-",TRIM(LEFT(X1108,FIND(",",X1108&amp;",")-1)))</f>
        <v>San Diego</v>
      </c>
      <c r="Z1108" t="s">
        <v>342</v>
      </c>
      <c r="AA1108" t="s">
        <v>5</v>
      </c>
    </row>
    <row r="1109" spans="1:27" ht="14.4" x14ac:dyDescent="0.3">
      <c r="A1109">
        <v>1104</v>
      </c>
      <c r="B1109" t="s">
        <v>11153</v>
      </c>
      <c r="C1109" t="s">
        <v>11154</v>
      </c>
      <c r="D1109" t="s">
        <v>11155</v>
      </c>
      <c r="E1109" t="s">
        <v>450</v>
      </c>
      <c r="F1109" s="5">
        <f>_xlfn.TEXTBEFORE(E1109, " ") * 1000000</f>
        <v>37300000</v>
      </c>
      <c r="G1109">
        <v>379.45269999999999</v>
      </c>
      <c r="H1109" t="s">
        <v>92</v>
      </c>
      <c r="I1109">
        <v>497</v>
      </c>
      <c r="J1109">
        <f>IF(I1109="",0,I1109)</f>
        <v>497</v>
      </c>
      <c r="K1109">
        <v>120</v>
      </c>
      <c r="L1109">
        <f>I1109-K1109</f>
        <v>377</v>
      </c>
      <c r="M1109" t="str">
        <f>IF(I1109&lt;100,"small",IF(I1109&lt;500,"medium","large"))</f>
        <v>medium</v>
      </c>
      <c r="N1109">
        <f>IF(M1109="small",1,0)</f>
        <v>0</v>
      </c>
      <c r="O1109">
        <f>IF(N1109="medium",1,0)</f>
        <v>0</v>
      </c>
      <c r="P1109">
        <f>IF(O1109="large",1,0)</f>
        <v>0</v>
      </c>
      <c r="Q1109">
        <v>2010</v>
      </c>
      <c r="R1109">
        <v>1</v>
      </c>
      <c r="S1109" t="str">
        <f>IF(R1109=1, "First-time", IF(R1109&lt;=3, "Rising Star", IF(R1109&lt;10, "Established", "Elites")))</f>
        <v>First-time</v>
      </c>
      <c r="T1109">
        <f>IF(S1109 = "First-time",1,0)</f>
        <v>1</v>
      </c>
      <c r="U1109">
        <f>IF(S1109 = "Rising Star",1,0)</f>
        <v>0</v>
      </c>
      <c r="V1109">
        <f>IF(S1109 = "Established",1,0)</f>
        <v>0</v>
      </c>
      <c r="W1109">
        <f>IF(S1109 = "Elites",1,0)</f>
        <v>0</v>
      </c>
      <c r="X1109" t="s">
        <v>271</v>
      </c>
      <c r="Y1109" t="str">
        <f>IF(X1109="","-",TRIM(LEFT(X1109,FIND(",",X1109&amp;",")-1)))</f>
        <v>Chicago</v>
      </c>
      <c r="Z1109" t="s">
        <v>271</v>
      </c>
      <c r="AA1109" t="s">
        <v>15</v>
      </c>
    </row>
    <row r="1110" spans="1:27" ht="14.4" x14ac:dyDescent="0.3">
      <c r="A1110">
        <v>1105</v>
      </c>
      <c r="B1110" t="s">
        <v>8261</v>
      </c>
      <c r="C1110" t="s">
        <v>8262</v>
      </c>
      <c r="D1110" t="s">
        <v>8263</v>
      </c>
      <c r="E1110" t="s">
        <v>3191</v>
      </c>
      <c r="F1110" s="5">
        <f>_xlfn.TEXTBEFORE(E1110, " ") * 1000000</f>
        <v>31200000</v>
      </c>
      <c r="G1110">
        <v>379.03870000000001</v>
      </c>
      <c r="H1110" t="s">
        <v>324</v>
      </c>
      <c r="I1110">
        <v>30</v>
      </c>
      <c r="J1110">
        <f>IF(I1110="",0,I1110)</f>
        <v>30</v>
      </c>
      <c r="K1110">
        <v>11</v>
      </c>
      <c r="L1110">
        <f>I1110-K1110</f>
        <v>19</v>
      </c>
      <c r="M1110" t="str">
        <f>IF(I1110&lt;100,"small",IF(I1110&lt;500,"medium","large"))</f>
        <v>small</v>
      </c>
      <c r="N1110">
        <f>IF(M1110="small",1,0)</f>
        <v>1</v>
      </c>
      <c r="O1110">
        <f>IF(N1110="medium",1,0)</f>
        <v>0</v>
      </c>
      <c r="P1110">
        <f>IF(O1110="large",1,0)</f>
        <v>0</v>
      </c>
      <c r="Q1110">
        <v>2008</v>
      </c>
      <c r="R1110">
        <v>1</v>
      </c>
      <c r="S1110" t="str">
        <f>IF(R1110=1, "First-time", IF(R1110&lt;=3, "Rising Star", IF(R1110&lt;10, "Established", "Elites")))</f>
        <v>First-time</v>
      </c>
      <c r="T1110">
        <f>IF(S1110 = "First-time",1,0)</f>
        <v>1</v>
      </c>
      <c r="U1110">
        <f>IF(S1110 = "Rising Star",1,0)</f>
        <v>0</v>
      </c>
      <c r="V1110">
        <f>IF(S1110 = "Established",1,0)</f>
        <v>0</v>
      </c>
      <c r="W1110">
        <f>IF(S1110 = "Elites",1,0)</f>
        <v>0</v>
      </c>
      <c r="X1110" t="s">
        <v>161</v>
      </c>
      <c r="Y1110" t="str">
        <f>IF(X1110="","-",TRIM(LEFT(X1110,FIND(",",X1110&amp;",")-1)))</f>
        <v>Ogden-Clearfield</v>
      </c>
      <c r="Z1110" t="s">
        <v>8264</v>
      </c>
      <c r="AA1110" t="s">
        <v>46</v>
      </c>
    </row>
    <row r="1111" spans="1:27" ht="14.4" x14ac:dyDescent="0.3">
      <c r="A1111">
        <v>1106</v>
      </c>
      <c r="B1111" t="s">
        <v>8612</v>
      </c>
      <c r="C1111" t="s">
        <v>8613</v>
      </c>
      <c r="D1111" t="s">
        <v>8614</v>
      </c>
      <c r="E1111" t="s">
        <v>8615</v>
      </c>
      <c r="F1111" s="5">
        <f>_xlfn.TEXTBEFORE(E1111, " ") * 1000000</f>
        <v>60200000</v>
      </c>
      <c r="G1111">
        <v>378.60849999999999</v>
      </c>
      <c r="H1111" t="s">
        <v>105</v>
      </c>
      <c r="I1111">
        <v>84</v>
      </c>
      <c r="J1111">
        <f>IF(I1111="",0,I1111)</f>
        <v>84</v>
      </c>
      <c r="K1111">
        <v>32</v>
      </c>
      <c r="L1111">
        <f>I1111-K1111</f>
        <v>52</v>
      </c>
      <c r="M1111" t="str">
        <f>IF(I1111&lt;100,"small",IF(I1111&lt;500,"medium","large"))</f>
        <v>small</v>
      </c>
      <c r="N1111">
        <f>IF(M1111="small",1,0)</f>
        <v>1</v>
      </c>
      <c r="O1111">
        <f>IF(N1111="medium",1,0)</f>
        <v>0</v>
      </c>
      <c r="P1111">
        <f>IF(O1111="large",1,0)</f>
        <v>0</v>
      </c>
      <c r="Q1111">
        <v>2008</v>
      </c>
      <c r="R1111">
        <v>3</v>
      </c>
      <c r="S1111" t="str">
        <f>IF(R1111=1, "First-time", IF(R1111&lt;=3, "Rising Star", IF(R1111&lt;10, "Established", "Elites")))</f>
        <v>Rising Star</v>
      </c>
      <c r="T1111">
        <f>IF(S1111 = "First-time",1,0)</f>
        <v>0</v>
      </c>
      <c r="U1111">
        <f>IF(S1111 = "Rising Star",1,0)</f>
        <v>1</v>
      </c>
      <c r="V1111">
        <f>IF(S1111 = "Established",1,0)</f>
        <v>0</v>
      </c>
      <c r="W1111">
        <f>IF(S1111 = "Elites",1,0)</f>
        <v>0</v>
      </c>
      <c r="X1111" t="s">
        <v>99</v>
      </c>
      <c r="Y1111" t="str">
        <f>IF(X1111="","-",TRIM(LEFT(X1111,FIND(",",X1111&amp;",")-1)))</f>
        <v>-</v>
      </c>
      <c r="Z1111" t="s">
        <v>8616</v>
      </c>
      <c r="AA1111" t="s">
        <v>28</v>
      </c>
    </row>
    <row r="1112" spans="1:27" ht="14.4" x14ac:dyDescent="0.3">
      <c r="A1112">
        <v>1107</v>
      </c>
      <c r="B1112" t="s">
        <v>12679</v>
      </c>
      <c r="C1112" t="s">
        <v>12680</v>
      </c>
      <c r="D1112" t="s">
        <v>12681</v>
      </c>
      <c r="E1112" t="s">
        <v>615</v>
      </c>
      <c r="F1112" s="5">
        <f>_xlfn.TEXTBEFORE(E1112, " ") * 1000000</f>
        <v>2800000</v>
      </c>
      <c r="G1112">
        <v>378.37520000000001</v>
      </c>
      <c r="H1112" t="s">
        <v>167</v>
      </c>
      <c r="I1112">
        <v>14</v>
      </c>
      <c r="J1112">
        <f>IF(I1112="",0,I1112)</f>
        <v>14</v>
      </c>
      <c r="K1112">
        <v>4</v>
      </c>
      <c r="L1112">
        <f>I1112-K1112</f>
        <v>10</v>
      </c>
      <c r="M1112" t="str">
        <f>IF(I1112&lt;100,"small",IF(I1112&lt;500,"medium","large"))</f>
        <v>small</v>
      </c>
      <c r="N1112">
        <f>IF(M1112="small",1,0)</f>
        <v>1</v>
      </c>
      <c r="O1112">
        <f>IF(N1112="medium",1,0)</f>
        <v>0</v>
      </c>
      <c r="P1112">
        <f>IF(O1112="large",1,0)</f>
        <v>0</v>
      </c>
      <c r="Q1112">
        <v>2011</v>
      </c>
      <c r="R1112">
        <v>1</v>
      </c>
      <c r="S1112" t="str">
        <f>IF(R1112=1, "First-time", IF(R1112&lt;=3, "Rising Star", IF(R1112&lt;10, "Established", "Elites")))</f>
        <v>First-time</v>
      </c>
      <c r="T1112">
        <f>IF(S1112 = "First-time",1,0)</f>
        <v>1</v>
      </c>
      <c r="U1112">
        <f>IF(S1112 = "Rising Star",1,0)</f>
        <v>0</v>
      </c>
      <c r="V1112">
        <f>IF(S1112 = "Established",1,0)</f>
        <v>0</v>
      </c>
      <c r="W1112">
        <f>IF(S1112 = "Elites",1,0)</f>
        <v>0</v>
      </c>
      <c r="X1112" t="s">
        <v>342</v>
      </c>
      <c r="Y1112" t="str">
        <f>IF(X1112="","-",TRIM(LEFT(X1112,FIND(",",X1112&amp;",")-1)))</f>
        <v>San Diego</v>
      </c>
      <c r="Z1112" t="s">
        <v>342</v>
      </c>
      <c r="AA1112" t="s">
        <v>5</v>
      </c>
    </row>
    <row r="1113" spans="1:27" ht="14.4" x14ac:dyDescent="0.3">
      <c r="A1113">
        <v>1108</v>
      </c>
      <c r="B1113" t="s">
        <v>14948</v>
      </c>
      <c r="C1113" t="s">
        <v>14949</v>
      </c>
      <c r="D1113" t="s">
        <v>14950</v>
      </c>
      <c r="E1113" t="s">
        <v>217</v>
      </c>
      <c r="F1113" s="5">
        <f>_xlfn.TEXTBEFORE(E1113, " ") * 1000000</f>
        <v>3300000</v>
      </c>
      <c r="G1113">
        <v>377.63409999999999</v>
      </c>
      <c r="H1113" t="s">
        <v>167</v>
      </c>
      <c r="I1113">
        <v>70</v>
      </c>
      <c r="J1113">
        <f>IF(I1113="",0,I1113)</f>
        <v>70</v>
      </c>
      <c r="K1113">
        <v>5</v>
      </c>
      <c r="L1113">
        <f>I1113-K1113</f>
        <v>65</v>
      </c>
      <c r="M1113" t="str">
        <f>IF(I1113&lt;100,"small",IF(I1113&lt;500,"medium","large"))</f>
        <v>small</v>
      </c>
      <c r="N1113">
        <f>IF(M1113="small",1,0)</f>
        <v>1</v>
      </c>
      <c r="O1113">
        <f>IF(N1113="medium",1,0)</f>
        <v>0</v>
      </c>
      <c r="P1113">
        <f>IF(O1113="large",1,0)</f>
        <v>0</v>
      </c>
      <c r="Q1113">
        <v>2013</v>
      </c>
      <c r="R1113">
        <v>1</v>
      </c>
      <c r="S1113" t="str">
        <f>IF(R1113=1, "First-time", IF(R1113&lt;=3, "Rising Star", IF(R1113&lt;10, "Established", "Elites")))</f>
        <v>First-time</v>
      </c>
      <c r="T1113">
        <f>IF(S1113 = "First-time",1,0)</f>
        <v>1</v>
      </c>
      <c r="U1113">
        <f>IF(S1113 = "Rising Star",1,0)</f>
        <v>0</v>
      </c>
      <c r="V1113">
        <f>IF(S1113 = "Established",1,0)</f>
        <v>0</v>
      </c>
      <c r="W1113">
        <f>IF(S1113 = "Elites",1,0)</f>
        <v>0</v>
      </c>
      <c r="X1113" t="s">
        <v>354</v>
      </c>
      <c r="Y1113" t="str">
        <f>IF(X1113="","-",TRIM(LEFT(X1113,FIND(",",X1113&amp;",")-1)))</f>
        <v>Minneapolis</v>
      </c>
      <c r="Z1113" t="s">
        <v>354</v>
      </c>
      <c r="AA1113" t="s">
        <v>24</v>
      </c>
    </row>
    <row r="1114" spans="1:27" ht="14.4" x14ac:dyDescent="0.3">
      <c r="A1114">
        <v>1109</v>
      </c>
      <c r="B1114" t="s">
        <v>10622</v>
      </c>
      <c r="C1114" t="s">
        <v>10623</v>
      </c>
      <c r="D1114" t="s">
        <v>10624</v>
      </c>
      <c r="E1114" t="s">
        <v>529</v>
      </c>
      <c r="F1114" s="5">
        <f>_xlfn.TEXTBEFORE(E1114, " ") * 1000000</f>
        <v>4200000</v>
      </c>
      <c r="G1114">
        <v>377.46069999999997</v>
      </c>
      <c r="H1114" t="s">
        <v>433</v>
      </c>
      <c r="I1114">
        <v>16</v>
      </c>
      <c r="J1114">
        <f>IF(I1114="",0,I1114)</f>
        <v>16</v>
      </c>
      <c r="K1114">
        <v>6</v>
      </c>
      <c r="L1114">
        <f>I1114-K1114</f>
        <v>10</v>
      </c>
      <c r="M1114" t="str">
        <f>IF(I1114&lt;100,"small",IF(I1114&lt;500,"medium","large"))</f>
        <v>small</v>
      </c>
      <c r="N1114">
        <f>IF(M1114="small",1,0)</f>
        <v>1</v>
      </c>
      <c r="O1114">
        <f>IF(N1114="medium",1,0)</f>
        <v>0</v>
      </c>
      <c r="P1114">
        <f>IF(O1114="large",1,0)</f>
        <v>0</v>
      </c>
      <c r="Q1114">
        <v>2010</v>
      </c>
      <c r="R1114">
        <v>2</v>
      </c>
      <c r="S1114" t="str">
        <f>IF(R1114=1, "First-time", IF(R1114&lt;=3, "Rising Star", IF(R1114&lt;10, "Established", "Elites")))</f>
        <v>Rising Star</v>
      </c>
      <c r="T1114">
        <f>IF(S1114 = "First-time",1,0)</f>
        <v>0</v>
      </c>
      <c r="U1114">
        <f>IF(S1114 = "Rising Star",1,0)</f>
        <v>1</v>
      </c>
      <c r="V1114">
        <f>IF(S1114 = "Established",1,0)</f>
        <v>0</v>
      </c>
      <c r="W1114">
        <f>IF(S1114 = "Elites",1,0)</f>
        <v>0</v>
      </c>
      <c r="X1114" t="s">
        <v>232</v>
      </c>
      <c r="Y1114" t="str">
        <f>IF(X1114="","-",TRIM(LEFT(X1114,FIND(",",X1114&amp;",")-1)))</f>
        <v>Houston</v>
      </c>
      <c r="Z1114" t="s">
        <v>232</v>
      </c>
      <c r="AA1114" t="s">
        <v>45</v>
      </c>
    </row>
    <row r="1115" spans="1:27" ht="14.4" x14ac:dyDescent="0.3">
      <c r="A1115">
        <v>1110</v>
      </c>
      <c r="B1115" t="s">
        <v>10839</v>
      </c>
      <c r="C1115" t="s">
        <v>10840</v>
      </c>
      <c r="D1115" t="s">
        <v>10841</v>
      </c>
      <c r="E1115" t="s">
        <v>1084</v>
      </c>
      <c r="F1115" s="5">
        <f>_xlfn.TEXTBEFORE(E1115, " ") * 1000000</f>
        <v>21900000</v>
      </c>
      <c r="G1115">
        <v>376.57940000000002</v>
      </c>
      <c r="H1115" t="s">
        <v>324</v>
      </c>
      <c r="I1115">
        <v>150</v>
      </c>
      <c r="J1115">
        <f>IF(I1115="",0,I1115)</f>
        <v>150</v>
      </c>
      <c r="K1115">
        <v>70</v>
      </c>
      <c r="L1115">
        <f>I1115-K1115</f>
        <v>80</v>
      </c>
      <c r="M1115" t="str">
        <f>IF(I1115&lt;100,"small",IF(I1115&lt;500,"medium","large"))</f>
        <v>medium</v>
      </c>
      <c r="N1115">
        <f>IF(M1115="small",1,0)</f>
        <v>0</v>
      </c>
      <c r="O1115">
        <f>IF(N1115="medium",1,0)</f>
        <v>0</v>
      </c>
      <c r="P1115">
        <f>IF(O1115="large",1,0)</f>
        <v>0</v>
      </c>
      <c r="Q1115">
        <v>2010</v>
      </c>
      <c r="R1115">
        <v>2</v>
      </c>
      <c r="S1115" t="str">
        <f>IF(R1115=1, "First-time", IF(R1115&lt;=3, "Rising Star", IF(R1115&lt;10, "Established", "Elites")))</f>
        <v>Rising Star</v>
      </c>
      <c r="T1115">
        <f>IF(S1115 = "First-time",1,0)</f>
        <v>0</v>
      </c>
      <c r="U1115">
        <f>IF(S1115 = "Rising Star",1,0)</f>
        <v>1</v>
      </c>
      <c r="V1115">
        <f>IF(S1115 = "Established",1,0)</f>
        <v>0</v>
      </c>
      <c r="W1115">
        <f>IF(S1115 = "Elites",1,0)</f>
        <v>0</v>
      </c>
      <c r="X1115" t="s">
        <v>86</v>
      </c>
      <c r="Y1115" t="str">
        <f>IF(X1115="","-",TRIM(LEFT(X1115,FIND(",",X1115&amp;",")-1)))</f>
        <v>New York City</v>
      </c>
      <c r="Z1115" t="s">
        <v>543</v>
      </c>
      <c r="AA1115" t="s">
        <v>35</v>
      </c>
    </row>
    <row r="1116" spans="1:27" ht="14.4" x14ac:dyDescent="0.3">
      <c r="A1116">
        <v>1111</v>
      </c>
      <c r="B1116" t="s">
        <v>16746</v>
      </c>
      <c r="C1116" t="s">
        <v>16747</v>
      </c>
      <c r="D1116" t="s">
        <v>16748</v>
      </c>
      <c r="E1116" t="s">
        <v>490</v>
      </c>
      <c r="F1116" s="5">
        <f>_xlfn.TEXTBEFORE(E1116, " ") * 1000000</f>
        <v>7300000</v>
      </c>
      <c r="G1116">
        <v>376.38979999999998</v>
      </c>
      <c r="H1116" t="s">
        <v>85</v>
      </c>
      <c r="I1116">
        <v>16</v>
      </c>
      <c r="J1116">
        <f>IF(I1116="",0,I1116)</f>
        <v>16</v>
      </c>
      <c r="K1116">
        <v>8</v>
      </c>
      <c r="L1116">
        <f>I1116-K1116</f>
        <v>8</v>
      </c>
      <c r="M1116" t="str">
        <f>IF(I1116&lt;100,"small",IF(I1116&lt;500,"medium","large"))</f>
        <v>small</v>
      </c>
      <c r="N1116">
        <f>IF(M1116="small",1,0)</f>
        <v>1</v>
      </c>
      <c r="O1116">
        <f>IF(N1116="medium",1,0)</f>
        <v>0</v>
      </c>
      <c r="P1116">
        <f>IF(O1116="large",1,0)</f>
        <v>0</v>
      </c>
      <c r="Q1116">
        <v>2014</v>
      </c>
      <c r="R1116">
        <v>1</v>
      </c>
      <c r="S1116" t="str">
        <f>IF(R1116=1, "First-time", IF(R1116&lt;=3, "Rising Star", IF(R1116&lt;10, "Established", "Elites")))</f>
        <v>First-time</v>
      </c>
      <c r="T1116">
        <f>IF(S1116 = "First-time",1,0)</f>
        <v>1</v>
      </c>
      <c r="U1116">
        <f>IF(S1116 = "Rising Star",1,0)</f>
        <v>0</v>
      </c>
      <c r="V1116">
        <f>IF(S1116 = "Established",1,0)</f>
        <v>0</v>
      </c>
      <c r="W1116">
        <f>IF(S1116 = "Elites",1,0)</f>
        <v>0</v>
      </c>
      <c r="X1116" t="s">
        <v>1477</v>
      </c>
      <c r="Y1116" t="str">
        <f>IF(X1116="","-",TRIM(LEFT(X1116,FIND(",",X1116&amp;",")-1)))</f>
        <v>Sarasota-Bradenton-Venice</v>
      </c>
      <c r="Z1116" t="s">
        <v>16749</v>
      </c>
      <c r="AA1116" t="s">
        <v>10</v>
      </c>
    </row>
    <row r="1117" spans="1:27" ht="14.4" x14ac:dyDescent="0.3">
      <c r="A1117">
        <v>1112</v>
      </c>
      <c r="B1117" t="s">
        <v>6927</v>
      </c>
      <c r="C1117" t="s">
        <v>6928</v>
      </c>
      <c r="D1117" t="s">
        <v>6929</v>
      </c>
      <c r="E1117" t="s">
        <v>2225</v>
      </c>
      <c r="F1117" s="5">
        <f>_xlfn.TEXTBEFORE(E1117, " ") * 1000000</f>
        <v>5900000</v>
      </c>
      <c r="G1117">
        <v>376.34289999999999</v>
      </c>
      <c r="H1117" t="s">
        <v>779</v>
      </c>
      <c r="I1117">
        <v>28</v>
      </c>
      <c r="J1117">
        <f>IF(I1117="",0,I1117)</f>
        <v>28</v>
      </c>
      <c r="K1117">
        <v>10</v>
      </c>
      <c r="L1117">
        <f>I1117-K1117</f>
        <v>18</v>
      </c>
      <c r="M1117" t="str">
        <f>IF(I1117&lt;100,"small",IF(I1117&lt;500,"medium","large"))</f>
        <v>small</v>
      </c>
      <c r="N1117">
        <f>IF(M1117="small",1,0)</f>
        <v>1</v>
      </c>
      <c r="O1117">
        <f>IF(N1117="medium",1,0)</f>
        <v>0</v>
      </c>
      <c r="P1117">
        <f>IF(O1117="large",1,0)</f>
        <v>0</v>
      </c>
      <c r="Q1117">
        <v>2006</v>
      </c>
      <c r="R1117">
        <v>2</v>
      </c>
      <c r="S1117" t="str">
        <f>IF(R1117=1, "First-time", IF(R1117&lt;=3, "Rising Star", IF(R1117&lt;10, "Established", "Elites")))</f>
        <v>Rising Star</v>
      </c>
      <c r="T1117">
        <f>IF(S1117 = "First-time",1,0)</f>
        <v>0</v>
      </c>
      <c r="U1117">
        <f>IF(S1117 = "Rising Star",1,0)</f>
        <v>1</v>
      </c>
      <c r="V1117">
        <f>IF(S1117 = "Established",1,0)</f>
        <v>0</v>
      </c>
      <c r="W1117">
        <f>IF(S1117 = "Elites",1,0)</f>
        <v>0</v>
      </c>
      <c r="X1117" t="s">
        <v>185</v>
      </c>
      <c r="Y1117" t="str">
        <f>IF(X1117="","-",TRIM(LEFT(X1117,FIND(",",X1117&amp;",")-1)))</f>
        <v>Boston</v>
      </c>
      <c r="Z1117" t="s">
        <v>6930</v>
      </c>
      <c r="AA1117" t="s">
        <v>31</v>
      </c>
    </row>
    <row r="1118" spans="1:27" ht="14.4" x14ac:dyDescent="0.3">
      <c r="A1118">
        <v>1113</v>
      </c>
      <c r="B1118" t="s">
        <v>13840</v>
      </c>
      <c r="C1118" t="s">
        <v>13841</v>
      </c>
      <c r="D1118" t="s">
        <v>13842</v>
      </c>
      <c r="E1118" t="s">
        <v>870</v>
      </c>
      <c r="F1118" s="5">
        <f>_xlfn.TEXTBEFORE(E1118, " ") * 1000000</f>
        <v>3000000</v>
      </c>
      <c r="G1118">
        <v>375.51409999999998</v>
      </c>
      <c r="H1118" t="s">
        <v>140</v>
      </c>
      <c r="I1118">
        <v>11</v>
      </c>
      <c r="J1118">
        <f>IF(I1118="",0,I1118)</f>
        <v>11</v>
      </c>
      <c r="K1118">
        <v>4</v>
      </c>
      <c r="L1118">
        <f>I1118-K1118</f>
        <v>7</v>
      </c>
      <c r="M1118" t="str">
        <f>IF(I1118&lt;100,"small",IF(I1118&lt;500,"medium","large"))</f>
        <v>small</v>
      </c>
      <c r="N1118">
        <f>IF(M1118="small",1,0)</f>
        <v>1</v>
      </c>
      <c r="O1118">
        <f>IF(N1118="medium",1,0)</f>
        <v>0</v>
      </c>
      <c r="P1118">
        <f>IF(O1118="large",1,0)</f>
        <v>0</v>
      </c>
      <c r="Q1118">
        <v>2012</v>
      </c>
      <c r="R1118">
        <v>1</v>
      </c>
      <c r="S1118" t="str">
        <f>IF(R1118=1, "First-time", IF(R1118&lt;=3, "Rising Star", IF(R1118&lt;10, "Established", "Elites")))</f>
        <v>First-time</v>
      </c>
      <c r="T1118">
        <f>IF(S1118 = "First-time",1,0)</f>
        <v>1</v>
      </c>
      <c r="U1118">
        <f>IF(S1118 = "Rising Star",1,0)</f>
        <v>0</v>
      </c>
      <c r="V1118">
        <f>IF(S1118 = "Established",1,0)</f>
        <v>0</v>
      </c>
      <c r="W1118">
        <f>IF(S1118 = "Elites",1,0)</f>
        <v>0</v>
      </c>
      <c r="X1118" t="s">
        <v>689</v>
      </c>
      <c r="Y1118" t="str">
        <f>IF(X1118="","-",TRIM(LEFT(X1118,FIND(",",X1118&amp;",")-1)))</f>
        <v>Miami</v>
      </c>
      <c r="Z1118" t="s">
        <v>5789</v>
      </c>
      <c r="AA1118" t="s">
        <v>10</v>
      </c>
    </row>
    <row r="1119" spans="1:27" ht="14.4" x14ac:dyDescent="0.3">
      <c r="A1119">
        <v>1114</v>
      </c>
      <c r="B1119" t="s">
        <v>12488</v>
      </c>
      <c r="C1119" t="s">
        <v>12489</v>
      </c>
      <c r="D1119" t="s">
        <v>12490</v>
      </c>
      <c r="E1119" t="s">
        <v>6858</v>
      </c>
      <c r="F1119" s="5">
        <f>_xlfn.TEXTBEFORE(E1119, " ") * 1000000</f>
        <v>16600000.000000002</v>
      </c>
      <c r="G1119">
        <v>374.47539999999998</v>
      </c>
      <c r="H1119" t="s">
        <v>1069</v>
      </c>
      <c r="I1119">
        <v>15</v>
      </c>
      <c r="J1119">
        <f>IF(I1119="",0,I1119)</f>
        <v>15</v>
      </c>
      <c r="K1119">
        <v>7</v>
      </c>
      <c r="L1119">
        <f>I1119-K1119</f>
        <v>8</v>
      </c>
      <c r="M1119" t="str">
        <f>IF(I1119&lt;100,"small",IF(I1119&lt;500,"medium","large"))</f>
        <v>small</v>
      </c>
      <c r="N1119">
        <f>IF(M1119="small",1,0)</f>
        <v>1</v>
      </c>
      <c r="O1119">
        <f>IF(N1119="medium",1,0)</f>
        <v>0</v>
      </c>
      <c r="P1119">
        <f>IF(O1119="large",1,0)</f>
        <v>0</v>
      </c>
      <c r="Q1119">
        <v>2011</v>
      </c>
      <c r="R1119">
        <v>2</v>
      </c>
      <c r="S1119" t="str">
        <f>IF(R1119=1, "First-time", IF(R1119&lt;=3, "Rising Star", IF(R1119&lt;10, "Established", "Elites")))</f>
        <v>Rising Star</v>
      </c>
      <c r="T1119">
        <f>IF(S1119 = "First-time",1,0)</f>
        <v>0</v>
      </c>
      <c r="U1119">
        <f>IF(S1119 = "Rising Star",1,0)</f>
        <v>1</v>
      </c>
      <c r="V1119">
        <f>IF(S1119 = "Established",1,0)</f>
        <v>0</v>
      </c>
      <c r="W1119">
        <f>IF(S1119 = "Elites",1,0)</f>
        <v>0</v>
      </c>
      <c r="X1119" t="s">
        <v>99</v>
      </c>
      <c r="Y1119" t="str">
        <f>IF(X1119="","-",TRIM(LEFT(X1119,FIND(",",X1119&amp;",")-1)))</f>
        <v>-</v>
      </c>
      <c r="Z1119" t="s">
        <v>2303</v>
      </c>
      <c r="AA1119" t="s">
        <v>10</v>
      </c>
    </row>
    <row r="1120" spans="1:27" ht="14.4" x14ac:dyDescent="0.3">
      <c r="A1120">
        <v>1115</v>
      </c>
      <c r="B1120" t="s">
        <v>9033</v>
      </c>
      <c r="C1120" t="s">
        <v>9034</v>
      </c>
      <c r="D1120" t="s">
        <v>9035</v>
      </c>
      <c r="E1120" t="s">
        <v>9036</v>
      </c>
      <c r="F1120" s="5">
        <f>_xlfn.TEXTBEFORE(E1120, " ") * 1000000</f>
        <v>254200000</v>
      </c>
      <c r="G1120">
        <v>373.5557</v>
      </c>
      <c r="H1120" t="s">
        <v>85</v>
      </c>
      <c r="I1120">
        <v>14098</v>
      </c>
      <c r="J1120">
        <f>IF(I1120="",0,I1120)</f>
        <v>14098</v>
      </c>
      <c r="K1120">
        <v>4900</v>
      </c>
      <c r="L1120">
        <f>I1120-K1120</f>
        <v>9198</v>
      </c>
      <c r="M1120" t="str">
        <f>IF(I1120&lt;100,"small",IF(I1120&lt;500,"medium","large"))</f>
        <v>large</v>
      </c>
      <c r="N1120">
        <f>IF(M1120="small",1,0)</f>
        <v>0</v>
      </c>
      <c r="O1120">
        <f>IF(N1120="medium",1,0)</f>
        <v>0</v>
      </c>
      <c r="P1120">
        <f>IF(O1120="large",1,0)</f>
        <v>0</v>
      </c>
      <c r="Q1120">
        <v>2008</v>
      </c>
      <c r="R1120">
        <v>7</v>
      </c>
      <c r="S1120" t="str">
        <f>IF(R1120=1, "First-time", IF(R1120&lt;=3, "Rising Star", IF(R1120&lt;10, "Established", "Elites")))</f>
        <v>Established</v>
      </c>
      <c r="T1120">
        <f>IF(S1120 = "First-time",1,0)</f>
        <v>0</v>
      </c>
      <c r="U1120">
        <f>IF(S1120 = "Rising Star",1,0)</f>
        <v>0</v>
      </c>
      <c r="V1120">
        <f>IF(S1120 = "Established",1,0)</f>
        <v>1</v>
      </c>
      <c r="W1120">
        <f>IF(S1120 = "Elites",1,0)</f>
        <v>0</v>
      </c>
      <c r="X1120" t="s">
        <v>325</v>
      </c>
      <c r="Y1120" t="str">
        <f>IF(X1120="","-",TRIM(LEFT(X1120,FIND(",",X1120&amp;",")-1)))</f>
        <v>Los Angeles</v>
      </c>
      <c r="Z1120" t="s">
        <v>4653</v>
      </c>
      <c r="AA1120" t="s">
        <v>5</v>
      </c>
    </row>
    <row r="1121" spans="1:27" ht="14.4" x14ac:dyDescent="0.3">
      <c r="A1121">
        <v>1116</v>
      </c>
      <c r="B1121" t="s">
        <v>13331</v>
      </c>
      <c r="C1121" t="s">
        <v>13332</v>
      </c>
      <c r="D1121" t="s">
        <v>13333</v>
      </c>
      <c r="E1121" t="s">
        <v>610</v>
      </c>
      <c r="F1121" s="5">
        <f>_xlfn.TEXTBEFORE(E1121, " ") * 1000000</f>
        <v>14600000</v>
      </c>
      <c r="G1121">
        <v>372.75330000000002</v>
      </c>
      <c r="H1121" t="s">
        <v>779</v>
      </c>
      <c r="I1121">
        <v>156</v>
      </c>
      <c r="J1121">
        <f>IF(I1121="",0,I1121)</f>
        <v>156</v>
      </c>
      <c r="K1121">
        <v>37</v>
      </c>
      <c r="L1121">
        <f>I1121-K1121</f>
        <v>119</v>
      </c>
      <c r="M1121" t="str">
        <f>IF(I1121&lt;100,"small",IF(I1121&lt;500,"medium","large"))</f>
        <v>medium</v>
      </c>
      <c r="N1121">
        <f>IF(M1121="small",1,0)</f>
        <v>0</v>
      </c>
      <c r="O1121">
        <f>IF(N1121="medium",1,0)</f>
        <v>0</v>
      </c>
      <c r="P1121">
        <f>IF(O1121="large",1,0)</f>
        <v>0</v>
      </c>
      <c r="Q1121">
        <v>2012</v>
      </c>
      <c r="R1121">
        <v>2</v>
      </c>
      <c r="S1121" t="str">
        <f>IF(R1121=1, "First-time", IF(R1121&lt;=3, "Rising Star", IF(R1121&lt;10, "Established", "Elites")))</f>
        <v>Rising Star</v>
      </c>
      <c r="T1121">
        <f>IF(S1121 = "First-time",1,0)</f>
        <v>0</v>
      </c>
      <c r="U1121">
        <f>IF(S1121 = "Rising Star",1,0)</f>
        <v>1</v>
      </c>
      <c r="V1121">
        <f>IF(S1121 = "Established",1,0)</f>
        <v>0</v>
      </c>
      <c r="W1121">
        <f>IF(S1121 = "Elites",1,0)</f>
        <v>0</v>
      </c>
      <c r="X1121" t="s">
        <v>86</v>
      </c>
      <c r="Y1121" t="str">
        <f>IF(X1121="","-",TRIM(LEFT(X1121,FIND(",",X1121&amp;",")-1)))</f>
        <v>New York City</v>
      </c>
      <c r="Z1121" t="s">
        <v>543</v>
      </c>
      <c r="AA1121" t="s">
        <v>35</v>
      </c>
    </row>
    <row r="1122" spans="1:27" ht="14.4" x14ac:dyDescent="0.3">
      <c r="A1122">
        <v>1117</v>
      </c>
      <c r="B1122" t="s">
        <v>13145</v>
      </c>
      <c r="C1122" t="s">
        <v>13146</v>
      </c>
      <c r="D1122" t="s">
        <v>13147</v>
      </c>
      <c r="E1122" t="s">
        <v>13148</v>
      </c>
      <c r="F1122" s="5">
        <f>_xlfn.TEXTBEFORE(E1122, " ") * 1000000</f>
        <v>81600000</v>
      </c>
      <c r="G1122">
        <v>372.37709999999998</v>
      </c>
      <c r="H1122" t="s">
        <v>153</v>
      </c>
      <c r="I1122">
        <v>66</v>
      </c>
      <c r="J1122">
        <f>IF(I1122="",0,I1122)</f>
        <v>66</v>
      </c>
      <c r="K1122">
        <v>19</v>
      </c>
      <c r="L1122">
        <f>I1122-K1122</f>
        <v>47</v>
      </c>
      <c r="M1122" t="str">
        <f>IF(I1122&lt;100,"small",IF(I1122&lt;500,"medium","large"))</f>
        <v>small</v>
      </c>
      <c r="N1122">
        <f>IF(M1122="small",1,0)</f>
        <v>1</v>
      </c>
      <c r="O1122">
        <f>IF(N1122="medium",1,0)</f>
        <v>0</v>
      </c>
      <c r="P1122">
        <f>IF(O1122="large",1,0)</f>
        <v>0</v>
      </c>
      <c r="Q1122">
        <v>2012</v>
      </c>
      <c r="R1122">
        <v>4</v>
      </c>
      <c r="S1122" t="str">
        <f>IF(R1122=1, "First-time", IF(R1122&lt;=3, "Rising Star", IF(R1122&lt;10, "Established", "Elites")))</f>
        <v>Established</v>
      </c>
      <c r="T1122">
        <f>IF(S1122 = "First-time",1,0)</f>
        <v>0</v>
      </c>
      <c r="U1122">
        <f>IF(S1122 = "Rising Star",1,0)</f>
        <v>0</v>
      </c>
      <c r="V1122">
        <f>IF(S1122 = "Established",1,0)</f>
        <v>1</v>
      </c>
      <c r="W1122">
        <f>IF(S1122 = "Elites",1,0)</f>
        <v>0</v>
      </c>
      <c r="X1122" t="s">
        <v>99</v>
      </c>
      <c r="Y1122" t="str">
        <f>IF(X1122="","-",TRIM(LEFT(X1122,FIND(",",X1122&amp;",")-1)))</f>
        <v>-</v>
      </c>
      <c r="Z1122" t="s">
        <v>1330</v>
      </c>
      <c r="AA1122" t="s">
        <v>44</v>
      </c>
    </row>
    <row r="1123" spans="1:27" ht="14.4" x14ac:dyDescent="0.3">
      <c r="A1123">
        <v>1118</v>
      </c>
      <c r="B1123" t="s">
        <v>11140</v>
      </c>
      <c r="C1123" t="s">
        <v>11141</v>
      </c>
      <c r="D1123" t="s">
        <v>11142</v>
      </c>
      <c r="E1123" t="s">
        <v>1466</v>
      </c>
      <c r="F1123" s="5">
        <f>_xlfn.TEXTBEFORE(E1123, " ") * 1000000</f>
        <v>4000000</v>
      </c>
      <c r="G1123">
        <v>372.08429999999998</v>
      </c>
      <c r="H1123" t="s">
        <v>167</v>
      </c>
      <c r="I1123">
        <v>70</v>
      </c>
      <c r="J1123">
        <f>IF(I1123="",0,I1123)</f>
        <v>70</v>
      </c>
      <c r="K1123">
        <v>12</v>
      </c>
      <c r="L1123">
        <f>I1123-K1123</f>
        <v>58</v>
      </c>
      <c r="M1123" t="str">
        <f>IF(I1123&lt;100,"small",IF(I1123&lt;500,"medium","large"))</f>
        <v>small</v>
      </c>
      <c r="N1123">
        <f>IF(M1123="small",1,0)</f>
        <v>1</v>
      </c>
      <c r="O1123">
        <f>IF(N1123="medium",1,0)</f>
        <v>0</v>
      </c>
      <c r="P1123">
        <f>IF(O1123="large",1,0)</f>
        <v>0</v>
      </c>
      <c r="Q1123">
        <v>2010</v>
      </c>
      <c r="R1123">
        <v>2</v>
      </c>
      <c r="S1123" t="str">
        <f>IF(R1123=1, "First-time", IF(R1123&lt;=3, "Rising Star", IF(R1123&lt;10, "Established", "Elites")))</f>
        <v>Rising Star</v>
      </c>
      <c r="T1123">
        <f>IF(S1123 = "First-time",1,0)</f>
        <v>0</v>
      </c>
      <c r="U1123">
        <f>IF(S1123 = "Rising Star",1,0)</f>
        <v>1</v>
      </c>
      <c r="V1123">
        <f>IF(S1123 = "Established",1,0)</f>
        <v>0</v>
      </c>
      <c r="W1123">
        <f>IF(S1123 = "Elites",1,0)</f>
        <v>0</v>
      </c>
      <c r="X1123" t="s">
        <v>636</v>
      </c>
      <c r="Y1123" t="str">
        <f>IF(X1123="","-",TRIM(LEFT(X1123,FIND(",",X1123&amp;",")-1)))</f>
        <v>Indianapolis</v>
      </c>
      <c r="Z1123" t="s">
        <v>1196</v>
      </c>
      <c r="AA1123" t="s">
        <v>16</v>
      </c>
    </row>
    <row r="1124" spans="1:27" ht="14.4" x14ac:dyDescent="0.3">
      <c r="A1124">
        <v>1119</v>
      </c>
      <c r="B1124" t="s">
        <v>9124</v>
      </c>
      <c r="C1124" t="s">
        <v>9125</v>
      </c>
      <c r="D1124" t="s">
        <v>9126</v>
      </c>
      <c r="E1124" t="s">
        <v>2493</v>
      </c>
      <c r="F1124" s="5">
        <f>_xlfn.TEXTBEFORE(E1124, " ") * 1000000</f>
        <v>46700000</v>
      </c>
      <c r="G1124">
        <v>371.51620000000003</v>
      </c>
      <c r="H1124" t="s">
        <v>761</v>
      </c>
      <c r="I1124">
        <v>58</v>
      </c>
      <c r="J1124">
        <f>IF(I1124="",0,I1124)</f>
        <v>58</v>
      </c>
      <c r="K1124">
        <v>25</v>
      </c>
      <c r="L1124">
        <f>I1124-K1124</f>
        <v>33</v>
      </c>
      <c r="M1124" t="str">
        <f>IF(I1124&lt;100,"small",IF(I1124&lt;500,"medium","large"))</f>
        <v>small</v>
      </c>
      <c r="N1124">
        <f>IF(M1124="small",1,0)</f>
        <v>1</v>
      </c>
      <c r="O1124">
        <f>IF(N1124="medium",1,0)</f>
        <v>0</v>
      </c>
      <c r="P1124">
        <f>IF(O1124="large",1,0)</f>
        <v>0</v>
      </c>
      <c r="Q1124">
        <v>2008</v>
      </c>
      <c r="R1124">
        <v>5</v>
      </c>
      <c r="S1124" t="str">
        <f>IF(R1124=1, "First-time", IF(R1124&lt;=3, "Rising Star", IF(R1124&lt;10, "Established", "Elites")))</f>
        <v>Established</v>
      </c>
      <c r="T1124">
        <f>IF(S1124 = "First-time",1,0)</f>
        <v>0</v>
      </c>
      <c r="U1124">
        <f>IF(S1124 = "Rising Star",1,0)</f>
        <v>0</v>
      </c>
      <c r="V1124">
        <f>IF(S1124 = "Established",1,0)</f>
        <v>1</v>
      </c>
      <c r="W1124">
        <f>IF(S1124 = "Elites",1,0)</f>
        <v>0</v>
      </c>
      <c r="X1124" t="s">
        <v>272</v>
      </c>
      <c r="Y1124" t="str">
        <f>IF(X1124="","-",TRIM(LEFT(X1124,FIND(",",X1124&amp;",")-1)))</f>
        <v>Phoenix</v>
      </c>
      <c r="Z1124" t="s">
        <v>2809</v>
      </c>
      <c r="AA1124" t="s">
        <v>4</v>
      </c>
    </row>
    <row r="1125" spans="1:27" ht="14.4" x14ac:dyDescent="0.3">
      <c r="A1125">
        <v>1120</v>
      </c>
      <c r="B1125" t="s">
        <v>15644</v>
      </c>
      <c r="C1125" t="s">
        <v>15645</v>
      </c>
      <c r="D1125" t="s">
        <v>15646</v>
      </c>
      <c r="E1125" t="s">
        <v>665</v>
      </c>
      <c r="F1125" s="5">
        <f>_xlfn.TEXTBEFORE(E1125, " ") * 1000000</f>
        <v>8500000</v>
      </c>
      <c r="G1125">
        <v>371.31709999999998</v>
      </c>
      <c r="H1125" t="s">
        <v>153</v>
      </c>
      <c r="I1125">
        <v>40</v>
      </c>
      <c r="J1125">
        <f>IF(I1125="",0,I1125)</f>
        <v>40</v>
      </c>
      <c r="K1125">
        <v>12</v>
      </c>
      <c r="L1125">
        <f>I1125-K1125</f>
        <v>28</v>
      </c>
      <c r="M1125" t="str">
        <f>IF(I1125&lt;100,"small",IF(I1125&lt;500,"medium","large"))</f>
        <v>small</v>
      </c>
      <c r="N1125">
        <f>IF(M1125="small",1,0)</f>
        <v>1</v>
      </c>
      <c r="O1125">
        <f>IF(N1125="medium",1,0)</f>
        <v>0</v>
      </c>
      <c r="P1125">
        <f>IF(O1125="large",1,0)</f>
        <v>0</v>
      </c>
      <c r="Q1125">
        <v>2013</v>
      </c>
      <c r="R1125">
        <v>3</v>
      </c>
      <c r="S1125" t="str">
        <f>IF(R1125=1, "First-time", IF(R1125&lt;=3, "Rising Star", IF(R1125&lt;10, "Established", "Elites")))</f>
        <v>Rising Star</v>
      </c>
      <c r="T1125">
        <f>IF(S1125 = "First-time",1,0)</f>
        <v>0</v>
      </c>
      <c r="U1125">
        <f>IF(S1125 = "Rising Star",1,0)</f>
        <v>1</v>
      </c>
      <c r="V1125">
        <f>IF(S1125 = "Established",1,0)</f>
        <v>0</v>
      </c>
      <c r="W1125">
        <f>IF(S1125 = "Elites",1,0)</f>
        <v>0</v>
      </c>
      <c r="X1125" t="s">
        <v>272</v>
      </c>
      <c r="Y1125" t="str">
        <f>IF(X1125="","-",TRIM(LEFT(X1125,FIND(",",X1125&amp;",")-1)))</f>
        <v>Phoenix</v>
      </c>
      <c r="Z1125" t="s">
        <v>1615</v>
      </c>
      <c r="AA1125" t="s">
        <v>4</v>
      </c>
    </row>
    <row r="1126" spans="1:27" ht="14.4" x14ac:dyDescent="0.3">
      <c r="A1126">
        <v>1121</v>
      </c>
      <c r="B1126" t="s">
        <v>16275</v>
      </c>
      <c r="C1126" t="s">
        <v>16276</v>
      </c>
      <c r="D1126" t="s">
        <v>16277</v>
      </c>
      <c r="E1126" t="s">
        <v>455</v>
      </c>
      <c r="F1126" s="5">
        <f>_xlfn.TEXTBEFORE(E1126, " ") * 1000000</f>
        <v>12200000</v>
      </c>
      <c r="G1126">
        <v>371.26839999999999</v>
      </c>
      <c r="H1126" t="s">
        <v>779</v>
      </c>
      <c r="I1126">
        <v>131</v>
      </c>
      <c r="J1126">
        <f>IF(I1126="",0,I1126)</f>
        <v>131</v>
      </c>
      <c r="K1126">
        <v>44</v>
      </c>
      <c r="L1126">
        <f>I1126-K1126</f>
        <v>87</v>
      </c>
      <c r="M1126" t="str">
        <f>IF(I1126&lt;100,"small",IF(I1126&lt;500,"medium","large"))</f>
        <v>medium</v>
      </c>
      <c r="N1126">
        <f>IF(M1126="small",1,0)</f>
        <v>0</v>
      </c>
      <c r="O1126">
        <f>IF(N1126="medium",1,0)</f>
        <v>0</v>
      </c>
      <c r="P1126">
        <f>IF(O1126="large",1,0)</f>
        <v>0</v>
      </c>
      <c r="Q1126">
        <v>2014</v>
      </c>
      <c r="R1126">
        <v>2</v>
      </c>
      <c r="S1126" t="str">
        <f>IF(R1126=1, "First-time", IF(R1126&lt;=3, "Rising Star", IF(R1126&lt;10, "Established", "Elites")))</f>
        <v>Rising Star</v>
      </c>
      <c r="T1126">
        <f>IF(S1126 = "First-time",1,0)</f>
        <v>0</v>
      </c>
      <c r="U1126">
        <f>IF(S1126 = "Rising Star",1,0)</f>
        <v>1</v>
      </c>
      <c r="V1126">
        <f>IF(S1126 = "Established",1,0)</f>
        <v>0</v>
      </c>
      <c r="W1126">
        <f>IF(S1126 = "Elites",1,0)</f>
        <v>0</v>
      </c>
      <c r="X1126" t="s">
        <v>86</v>
      </c>
      <c r="Y1126" t="str">
        <f>IF(X1126="","-",TRIM(LEFT(X1126,FIND(",",X1126&amp;",")-1)))</f>
        <v>New York City</v>
      </c>
      <c r="Z1126" t="s">
        <v>12120</v>
      </c>
      <c r="AA1126" t="s">
        <v>32</v>
      </c>
    </row>
    <row r="1127" spans="1:27" ht="14.4" x14ac:dyDescent="0.3">
      <c r="A1127">
        <v>1122</v>
      </c>
      <c r="B1127" t="s">
        <v>17425</v>
      </c>
      <c r="C1127" t="s">
        <v>17426</v>
      </c>
      <c r="D1127" t="s">
        <v>17427</v>
      </c>
      <c r="E1127" t="s">
        <v>808</v>
      </c>
      <c r="F1127" s="5">
        <f>_xlfn.TEXTBEFORE(E1127, " ") * 1000000</f>
        <v>2200000</v>
      </c>
      <c r="G1127">
        <v>371.03100000000001</v>
      </c>
      <c r="H1127" t="s">
        <v>160</v>
      </c>
      <c r="I1127">
        <v>6</v>
      </c>
      <c r="J1127">
        <f>IF(I1127="",0,I1127)</f>
        <v>6</v>
      </c>
      <c r="K1127">
        <v>1</v>
      </c>
      <c r="L1127">
        <f>I1127-K1127</f>
        <v>5</v>
      </c>
      <c r="M1127" t="str">
        <f>IF(I1127&lt;100,"small",IF(I1127&lt;500,"medium","large"))</f>
        <v>small</v>
      </c>
      <c r="N1127">
        <f>IF(M1127="small",1,0)</f>
        <v>1</v>
      </c>
      <c r="O1127">
        <f>IF(N1127="medium",1,0)</f>
        <v>0</v>
      </c>
      <c r="P1127">
        <f>IF(O1127="large",1,0)</f>
        <v>0</v>
      </c>
      <c r="Q1127">
        <v>2015</v>
      </c>
      <c r="R1127">
        <v>1</v>
      </c>
      <c r="S1127" t="str">
        <f>IF(R1127=1, "First-time", IF(R1127&lt;=3, "Rising Star", IF(R1127&lt;10, "Established", "Elites")))</f>
        <v>First-time</v>
      </c>
      <c r="T1127">
        <f>IF(S1127 = "First-time",1,0)</f>
        <v>1</v>
      </c>
      <c r="U1127">
        <f>IF(S1127 = "Rising Star",1,0)</f>
        <v>0</v>
      </c>
      <c r="V1127">
        <f>IF(S1127 = "Established",1,0)</f>
        <v>0</v>
      </c>
      <c r="W1127">
        <f>IF(S1127 = "Elites",1,0)</f>
        <v>0</v>
      </c>
      <c r="X1127" t="s">
        <v>86</v>
      </c>
      <c r="Y1127" t="str">
        <f>IF(X1127="","-",TRIM(LEFT(X1127,FIND(",",X1127&amp;",")-1)))</f>
        <v>New York City</v>
      </c>
      <c r="Z1127" t="s">
        <v>3896</v>
      </c>
      <c r="AA1127" t="s">
        <v>35</v>
      </c>
    </row>
    <row r="1128" spans="1:27" ht="14.4" x14ac:dyDescent="0.3">
      <c r="A1128">
        <v>1123</v>
      </c>
      <c r="B1128" t="s">
        <v>10842</v>
      </c>
      <c r="C1128" t="s">
        <v>10843</v>
      </c>
      <c r="D1128" t="s">
        <v>10844</v>
      </c>
      <c r="E1128" t="s">
        <v>330</v>
      </c>
      <c r="F1128" s="5">
        <f>_xlfn.TEXTBEFORE(E1128, " ") * 1000000</f>
        <v>4099999.9999999995</v>
      </c>
      <c r="G1128">
        <v>370.70260000000002</v>
      </c>
      <c r="H1128" t="s">
        <v>803</v>
      </c>
      <c r="I1128">
        <v>20</v>
      </c>
      <c r="J1128">
        <f>IF(I1128="",0,I1128)</f>
        <v>20</v>
      </c>
      <c r="K1128">
        <v>7</v>
      </c>
      <c r="L1128">
        <f>I1128-K1128</f>
        <v>13</v>
      </c>
      <c r="M1128" t="str">
        <f>IF(I1128&lt;100,"small",IF(I1128&lt;500,"medium","large"))</f>
        <v>small</v>
      </c>
      <c r="N1128">
        <f>IF(M1128="small",1,0)</f>
        <v>1</v>
      </c>
      <c r="O1128">
        <f>IF(N1128="medium",1,0)</f>
        <v>0</v>
      </c>
      <c r="P1128">
        <f>IF(O1128="large",1,0)</f>
        <v>0</v>
      </c>
      <c r="Q1128">
        <v>2010</v>
      </c>
      <c r="R1128">
        <v>2</v>
      </c>
      <c r="S1128" t="str">
        <f>IF(R1128=1, "First-time", IF(R1128&lt;=3, "Rising Star", IF(R1128&lt;10, "Established", "Elites")))</f>
        <v>Rising Star</v>
      </c>
      <c r="T1128">
        <f>IF(S1128 = "First-time",1,0)</f>
        <v>0</v>
      </c>
      <c r="U1128">
        <f>IF(S1128 = "Rising Star",1,0)</f>
        <v>1</v>
      </c>
      <c r="V1128">
        <f>IF(S1128 = "Established",1,0)</f>
        <v>0</v>
      </c>
      <c r="W1128">
        <f>IF(S1128 = "Elites",1,0)</f>
        <v>0</v>
      </c>
      <c r="X1128" t="s">
        <v>86</v>
      </c>
      <c r="Y1128" t="str">
        <f>IF(X1128="","-",TRIM(LEFT(X1128,FIND(",",X1128&amp;",")-1)))</f>
        <v>New York City</v>
      </c>
      <c r="Z1128" t="s">
        <v>10845</v>
      </c>
      <c r="AA1128" t="s">
        <v>35</v>
      </c>
    </row>
    <row r="1129" spans="1:27" ht="14.4" x14ac:dyDescent="0.3">
      <c r="A1129">
        <v>1124</v>
      </c>
      <c r="B1129" t="s">
        <v>11156</v>
      </c>
      <c r="C1129" t="s">
        <v>11157</v>
      </c>
      <c r="D1129" t="s">
        <v>11158</v>
      </c>
      <c r="E1129" t="s">
        <v>3965</v>
      </c>
      <c r="F1129" s="5">
        <f>_xlfn.TEXTBEFORE(E1129, " ") * 1000000</f>
        <v>7600000</v>
      </c>
      <c r="G1129">
        <v>370.60669999999999</v>
      </c>
      <c r="H1129" t="s">
        <v>779</v>
      </c>
      <c r="I1129">
        <v>74</v>
      </c>
      <c r="J1129">
        <f>IF(I1129="",0,I1129)</f>
        <v>74</v>
      </c>
      <c r="K1129">
        <v>16</v>
      </c>
      <c r="L1129">
        <f>I1129-K1129</f>
        <v>58</v>
      </c>
      <c r="M1129" t="str">
        <f>IF(I1129&lt;100,"small",IF(I1129&lt;500,"medium","large"))</f>
        <v>small</v>
      </c>
      <c r="N1129">
        <f>IF(M1129="small",1,0)</f>
        <v>1</v>
      </c>
      <c r="O1129">
        <f>IF(N1129="medium",1,0)</f>
        <v>0</v>
      </c>
      <c r="P1129">
        <f>IF(O1129="large",1,0)</f>
        <v>0</v>
      </c>
      <c r="Q1129">
        <v>2010</v>
      </c>
      <c r="R1129">
        <v>3</v>
      </c>
      <c r="S1129" t="str">
        <f>IF(R1129=1, "First-time", IF(R1129&lt;=3, "Rising Star", IF(R1129&lt;10, "Established", "Elites")))</f>
        <v>Rising Star</v>
      </c>
      <c r="T1129">
        <f>IF(S1129 = "First-time",1,0)</f>
        <v>0</v>
      </c>
      <c r="U1129">
        <f>IF(S1129 = "Rising Star",1,0)</f>
        <v>1</v>
      </c>
      <c r="V1129">
        <f>IF(S1129 = "Established",1,0)</f>
        <v>0</v>
      </c>
      <c r="W1129">
        <f>IF(S1129 = "Elites",1,0)</f>
        <v>0</v>
      </c>
      <c r="X1129" t="s">
        <v>271</v>
      </c>
      <c r="Y1129" t="str">
        <f>IF(X1129="","-",TRIM(LEFT(X1129,FIND(",",X1129&amp;",")-1)))</f>
        <v>Chicago</v>
      </c>
      <c r="Z1129" t="s">
        <v>271</v>
      </c>
      <c r="AA1129" t="s">
        <v>15</v>
      </c>
    </row>
    <row r="1130" spans="1:27" ht="14.4" x14ac:dyDescent="0.3">
      <c r="A1130">
        <v>1125</v>
      </c>
      <c r="B1130" t="s">
        <v>13909</v>
      </c>
      <c r="C1130" t="s">
        <v>13910</v>
      </c>
      <c r="D1130" t="s">
        <v>13911</v>
      </c>
      <c r="E1130" t="s">
        <v>1648</v>
      </c>
      <c r="F1130" s="5">
        <f>_xlfn.TEXTBEFORE(E1130, " ") * 1000000</f>
        <v>17300000</v>
      </c>
      <c r="G1130">
        <v>370.50569999999999</v>
      </c>
      <c r="H1130" t="s">
        <v>803</v>
      </c>
      <c r="I1130">
        <v>21</v>
      </c>
      <c r="J1130">
        <f>IF(I1130="",0,I1130)</f>
        <v>21</v>
      </c>
      <c r="K1130">
        <v>11</v>
      </c>
      <c r="L1130">
        <f>I1130-K1130</f>
        <v>10</v>
      </c>
      <c r="M1130" t="str">
        <f>IF(I1130&lt;100,"small",IF(I1130&lt;500,"medium","large"))</f>
        <v>small</v>
      </c>
      <c r="N1130">
        <f>IF(M1130="small",1,0)</f>
        <v>1</v>
      </c>
      <c r="O1130">
        <f>IF(N1130="medium",1,0)</f>
        <v>0</v>
      </c>
      <c r="P1130">
        <f>IF(O1130="large",1,0)</f>
        <v>0</v>
      </c>
      <c r="Q1130">
        <v>2012</v>
      </c>
      <c r="R1130">
        <v>2</v>
      </c>
      <c r="S1130" t="str">
        <f>IF(R1130=1, "First-time", IF(R1130&lt;=3, "Rising Star", IF(R1130&lt;10, "Established", "Elites")))</f>
        <v>Rising Star</v>
      </c>
      <c r="T1130">
        <f>IF(S1130 = "First-time",1,0)</f>
        <v>0</v>
      </c>
      <c r="U1130">
        <f>IF(S1130 = "Rising Star",1,0)</f>
        <v>1</v>
      </c>
      <c r="V1130">
        <f>IF(S1130 = "Established",1,0)</f>
        <v>0</v>
      </c>
      <c r="W1130">
        <f>IF(S1130 = "Elites",1,0)</f>
        <v>0</v>
      </c>
      <c r="X1130" t="s">
        <v>1021</v>
      </c>
      <c r="Y1130" t="str">
        <f>IF(X1130="","-",TRIM(LEFT(X1130,FIND(",",X1130&amp;",")-1)))</f>
        <v>Bridgeport-Stamford-Norwalk</v>
      </c>
      <c r="Z1130" t="s">
        <v>7993</v>
      </c>
      <c r="AA1130" t="s">
        <v>7</v>
      </c>
    </row>
    <row r="1131" spans="1:27" ht="14.4" x14ac:dyDescent="0.3">
      <c r="A1131">
        <v>1126</v>
      </c>
      <c r="B1131" t="s">
        <v>8752</v>
      </c>
      <c r="C1131" t="s">
        <v>8753</v>
      </c>
      <c r="D1131" t="s">
        <v>8754</v>
      </c>
      <c r="E1131" t="s">
        <v>857</v>
      </c>
      <c r="F1131" s="5">
        <f>_xlfn.TEXTBEFORE(E1131, " ") * 1000000</f>
        <v>3200000</v>
      </c>
      <c r="G1131">
        <v>370.18259999999998</v>
      </c>
      <c r="H1131" t="s">
        <v>779</v>
      </c>
      <c r="I1131">
        <v>25</v>
      </c>
      <c r="J1131">
        <f>IF(I1131="",0,I1131)</f>
        <v>25</v>
      </c>
      <c r="K1131">
        <v>10</v>
      </c>
      <c r="L1131">
        <f>I1131-K1131</f>
        <v>15</v>
      </c>
      <c r="M1131" t="str">
        <f>IF(I1131&lt;100,"small",IF(I1131&lt;500,"medium","large"))</f>
        <v>small</v>
      </c>
      <c r="N1131">
        <f>IF(M1131="small",1,0)</f>
        <v>1</v>
      </c>
      <c r="O1131">
        <f>IF(N1131="medium",1,0)</f>
        <v>0</v>
      </c>
      <c r="P1131">
        <f>IF(O1131="large",1,0)</f>
        <v>0</v>
      </c>
      <c r="Q1131">
        <v>2008</v>
      </c>
      <c r="R1131">
        <v>1</v>
      </c>
      <c r="S1131" t="str">
        <f>IF(R1131=1, "First-time", IF(R1131&lt;=3, "Rising Star", IF(R1131&lt;10, "Established", "Elites")))</f>
        <v>First-time</v>
      </c>
      <c r="T1131">
        <f>IF(S1131 = "First-time",1,0)</f>
        <v>1</v>
      </c>
      <c r="U1131">
        <f>IF(S1131 = "Rising Star",1,0)</f>
        <v>0</v>
      </c>
      <c r="V1131">
        <f>IF(S1131 = "Established",1,0)</f>
        <v>0</v>
      </c>
      <c r="W1131">
        <f>IF(S1131 = "Elites",1,0)</f>
        <v>0</v>
      </c>
      <c r="X1131" t="s">
        <v>2903</v>
      </c>
      <c r="Y1131" t="str">
        <f>IF(X1131="","-",TRIM(LEFT(X1131,FIND(",",X1131&amp;",")-1)))</f>
        <v>Baton Rouge</v>
      </c>
      <c r="Z1131" t="s">
        <v>2904</v>
      </c>
      <c r="AA1131" t="s">
        <v>19</v>
      </c>
    </row>
    <row r="1132" spans="1:27" ht="14.4" x14ac:dyDescent="0.3">
      <c r="A1132">
        <v>1127</v>
      </c>
      <c r="B1132" t="s">
        <v>12017</v>
      </c>
      <c r="C1132" t="s">
        <v>12018</v>
      </c>
      <c r="D1132" t="s">
        <v>12019</v>
      </c>
      <c r="E1132" t="s">
        <v>547</v>
      </c>
      <c r="F1132" s="5">
        <f>_xlfn.TEXTBEFORE(E1132, " ") * 1000000</f>
        <v>14200000</v>
      </c>
      <c r="G1132">
        <v>369.96850000000001</v>
      </c>
      <c r="H1132" t="s">
        <v>803</v>
      </c>
      <c r="I1132">
        <v>147</v>
      </c>
      <c r="J1132">
        <f>IF(I1132="",0,I1132)</f>
        <v>147</v>
      </c>
      <c r="K1132">
        <v>41</v>
      </c>
      <c r="L1132">
        <f>I1132-K1132</f>
        <v>106</v>
      </c>
      <c r="M1132" t="str">
        <f>IF(I1132&lt;100,"small",IF(I1132&lt;500,"medium","large"))</f>
        <v>medium</v>
      </c>
      <c r="N1132">
        <f>IF(M1132="small",1,0)</f>
        <v>0</v>
      </c>
      <c r="O1132">
        <f>IF(N1132="medium",1,0)</f>
        <v>0</v>
      </c>
      <c r="P1132">
        <f>IF(O1132="large",1,0)</f>
        <v>0</v>
      </c>
      <c r="Q1132">
        <v>2011</v>
      </c>
      <c r="R1132">
        <v>1</v>
      </c>
      <c r="S1132" t="str">
        <f>IF(R1132=1, "First-time", IF(R1132&lt;=3, "Rising Star", IF(R1132&lt;10, "Established", "Elites")))</f>
        <v>First-time</v>
      </c>
      <c r="T1132">
        <f>IF(S1132 = "First-time",1,0)</f>
        <v>1</v>
      </c>
      <c r="U1132">
        <f>IF(S1132 = "Rising Star",1,0)</f>
        <v>0</v>
      </c>
      <c r="V1132">
        <f>IF(S1132 = "Established",1,0)</f>
        <v>0</v>
      </c>
      <c r="W1132">
        <f>IF(S1132 = "Elites",1,0)</f>
        <v>0</v>
      </c>
      <c r="X1132" t="s">
        <v>86</v>
      </c>
      <c r="Y1132" t="str">
        <f>IF(X1132="","-",TRIM(LEFT(X1132,FIND(",",X1132&amp;",")-1)))</f>
        <v>New York City</v>
      </c>
      <c r="Z1132" t="s">
        <v>543</v>
      </c>
      <c r="AA1132" t="s">
        <v>35</v>
      </c>
    </row>
    <row r="1133" spans="1:27" ht="14.4" x14ac:dyDescent="0.3">
      <c r="A1133">
        <v>1128</v>
      </c>
      <c r="B1133" t="s">
        <v>17036</v>
      </c>
      <c r="C1133" t="s">
        <v>17037</v>
      </c>
      <c r="D1133" t="s">
        <v>17038</v>
      </c>
      <c r="E1133" t="s">
        <v>1192</v>
      </c>
      <c r="F1133" s="5">
        <f>_xlfn.TEXTBEFORE(E1133, " ") * 1000000</f>
        <v>2300000</v>
      </c>
      <c r="G1133">
        <v>369.72519999999997</v>
      </c>
      <c r="H1133" t="s">
        <v>1406</v>
      </c>
      <c r="I1133">
        <v>19</v>
      </c>
      <c r="J1133">
        <f>IF(I1133="",0,I1133)</f>
        <v>19</v>
      </c>
      <c r="K1133">
        <v>4</v>
      </c>
      <c r="L1133">
        <f>I1133-K1133</f>
        <v>15</v>
      </c>
      <c r="M1133" t="str">
        <f>IF(I1133&lt;100,"small",IF(I1133&lt;500,"medium","large"))</f>
        <v>small</v>
      </c>
      <c r="N1133">
        <f>IF(M1133="small",1,0)</f>
        <v>1</v>
      </c>
      <c r="O1133">
        <f>IF(N1133="medium",1,0)</f>
        <v>0</v>
      </c>
      <c r="P1133">
        <f>IF(O1133="large",1,0)</f>
        <v>0</v>
      </c>
      <c r="Q1133">
        <v>2014</v>
      </c>
      <c r="R1133">
        <v>1</v>
      </c>
      <c r="S1133" t="str">
        <f>IF(R1133=1, "First-time", IF(R1133&lt;=3, "Rising Star", IF(R1133&lt;10, "Established", "Elites")))</f>
        <v>First-time</v>
      </c>
      <c r="T1133">
        <f>IF(S1133 = "First-time",1,0)</f>
        <v>1</v>
      </c>
      <c r="U1133">
        <f>IF(S1133 = "Rising Star",1,0)</f>
        <v>0</v>
      </c>
      <c r="V1133">
        <f>IF(S1133 = "Established",1,0)</f>
        <v>0</v>
      </c>
      <c r="W1133">
        <f>IF(S1133 = "Elites",1,0)</f>
        <v>0</v>
      </c>
      <c r="X1133" t="s">
        <v>325</v>
      </c>
      <c r="Y1133" t="str">
        <f>IF(X1133="","-",TRIM(LEFT(X1133,FIND(",",X1133&amp;",")-1)))</f>
        <v>Los Angeles</v>
      </c>
      <c r="Z1133" t="s">
        <v>325</v>
      </c>
      <c r="AA1133" t="s">
        <v>5</v>
      </c>
    </row>
    <row r="1134" spans="1:27" ht="14.4" x14ac:dyDescent="0.3">
      <c r="A1134">
        <v>1129</v>
      </c>
      <c r="B1134" t="s">
        <v>700</v>
      </c>
      <c r="C1134" t="s">
        <v>701</v>
      </c>
      <c r="D1134" t="s">
        <v>702</v>
      </c>
      <c r="E1134" t="s">
        <v>352</v>
      </c>
      <c r="F1134" s="5">
        <f>_xlfn.TEXTBEFORE(E1134, " ") * 1000000</f>
        <v>2100000</v>
      </c>
      <c r="G1134">
        <v>369.54610000000002</v>
      </c>
      <c r="H1134" t="s">
        <v>111</v>
      </c>
      <c r="I1134">
        <v>15</v>
      </c>
      <c r="J1134">
        <f>IF(I1134="",0,I1134)</f>
        <v>15</v>
      </c>
      <c r="K1134">
        <v>6</v>
      </c>
      <c r="L1134">
        <f>I1134-K1134</f>
        <v>9</v>
      </c>
      <c r="M1134" t="str">
        <f>IF(I1134&lt;100,"small",IF(I1134&lt;500,"medium","large"))</f>
        <v>small</v>
      </c>
      <c r="N1134">
        <f>IF(M1134="small",1,0)</f>
        <v>1</v>
      </c>
      <c r="O1134">
        <f>IF(N1134="medium",1,0)</f>
        <v>0</v>
      </c>
      <c r="P1134">
        <f>IF(O1134="large",1,0)</f>
        <v>0</v>
      </c>
      <c r="Q1134">
        <v>1979</v>
      </c>
      <c r="R1134">
        <v>1</v>
      </c>
      <c r="S1134" t="str">
        <f>IF(R1134=1, "First-time", IF(R1134&lt;=3, "Rising Star", IF(R1134&lt;10, "Established", "Elites")))</f>
        <v>First-time</v>
      </c>
      <c r="T1134">
        <f>IF(S1134 = "First-time",1,0)</f>
        <v>1</v>
      </c>
      <c r="U1134">
        <f>IF(S1134 = "Rising Star",1,0)</f>
        <v>0</v>
      </c>
      <c r="V1134">
        <f>IF(S1134 = "Established",1,0)</f>
        <v>0</v>
      </c>
      <c r="W1134">
        <f>IF(S1134 = "Elites",1,0)</f>
        <v>0</v>
      </c>
      <c r="X1134" t="s">
        <v>130</v>
      </c>
      <c r="Y1134" t="str">
        <f>IF(X1134="","-",TRIM(LEFT(X1134,FIND(",",X1134&amp;",")-1)))</f>
        <v>Dallas</v>
      </c>
      <c r="Z1134" t="s">
        <v>703</v>
      </c>
      <c r="AA1134" t="s">
        <v>45</v>
      </c>
    </row>
    <row r="1135" spans="1:27" ht="14.4" x14ac:dyDescent="0.3">
      <c r="A1135">
        <v>1130</v>
      </c>
      <c r="B1135" t="s">
        <v>13035</v>
      </c>
      <c r="C1135" t="s">
        <v>13036</v>
      </c>
      <c r="D1135" t="s">
        <v>13037</v>
      </c>
      <c r="E1135" t="s">
        <v>7777</v>
      </c>
      <c r="F1135" s="5">
        <f>_xlfn.TEXTBEFORE(E1135, " ") * 1000000</f>
        <v>25600000</v>
      </c>
      <c r="G1135">
        <v>369.25290000000001</v>
      </c>
      <c r="H1135" t="s">
        <v>331</v>
      </c>
      <c r="I1135">
        <v>221</v>
      </c>
      <c r="J1135">
        <f>IF(I1135="",0,I1135)</f>
        <v>221</v>
      </c>
      <c r="K1135">
        <v>38</v>
      </c>
      <c r="L1135">
        <f>I1135-K1135</f>
        <v>183</v>
      </c>
      <c r="M1135" t="str">
        <f>IF(I1135&lt;100,"small",IF(I1135&lt;500,"medium","large"))</f>
        <v>medium</v>
      </c>
      <c r="N1135">
        <f>IF(M1135="small",1,0)</f>
        <v>0</v>
      </c>
      <c r="O1135">
        <f>IF(N1135="medium",1,0)</f>
        <v>0</v>
      </c>
      <c r="P1135">
        <f>IF(O1135="large",1,0)</f>
        <v>0</v>
      </c>
      <c r="Q1135">
        <v>2012</v>
      </c>
      <c r="R1135">
        <v>2</v>
      </c>
      <c r="S1135" t="str">
        <f>IF(R1135=1, "First-time", IF(R1135&lt;=3, "Rising Star", IF(R1135&lt;10, "Established", "Elites")))</f>
        <v>Rising Star</v>
      </c>
      <c r="T1135">
        <f>IF(S1135 = "First-time",1,0)</f>
        <v>0</v>
      </c>
      <c r="U1135">
        <f>IF(S1135 = "Rising Star",1,0)</f>
        <v>1</v>
      </c>
      <c r="V1135">
        <f>IF(S1135 = "Established",1,0)</f>
        <v>0</v>
      </c>
      <c r="W1135">
        <f>IF(S1135 = "Elites",1,0)</f>
        <v>0</v>
      </c>
      <c r="X1135" t="s">
        <v>130</v>
      </c>
      <c r="Y1135" t="str">
        <f>IF(X1135="","-",TRIM(LEFT(X1135,FIND(",",X1135&amp;",")-1)))</f>
        <v>Dallas</v>
      </c>
      <c r="Z1135" t="s">
        <v>13038</v>
      </c>
      <c r="AA1135" t="s">
        <v>45</v>
      </c>
    </row>
    <row r="1136" spans="1:27" ht="14.4" x14ac:dyDescent="0.3">
      <c r="A1136">
        <v>1131</v>
      </c>
      <c r="B1136" t="s">
        <v>11929</v>
      </c>
      <c r="C1136" t="s">
        <v>11930</v>
      </c>
      <c r="D1136" t="s">
        <v>11931</v>
      </c>
      <c r="E1136" t="s">
        <v>2766</v>
      </c>
      <c r="F1136" s="5">
        <f>_xlfn.TEXTBEFORE(E1136, " ") * 1000000</f>
        <v>2700000</v>
      </c>
      <c r="G1136">
        <v>369.22730000000001</v>
      </c>
      <c r="H1136" t="s">
        <v>174</v>
      </c>
      <c r="I1136">
        <v>50</v>
      </c>
      <c r="J1136">
        <f>IF(I1136="",0,I1136)</f>
        <v>50</v>
      </c>
      <c r="K1136">
        <v>15</v>
      </c>
      <c r="L1136">
        <f>I1136-K1136</f>
        <v>35</v>
      </c>
      <c r="M1136" t="str">
        <f>IF(I1136&lt;100,"small",IF(I1136&lt;500,"medium","large"))</f>
        <v>small</v>
      </c>
      <c r="N1136">
        <f>IF(M1136="small",1,0)</f>
        <v>1</v>
      </c>
      <c r="O1136">
        <f>IF(N1136="medium",1,0)</f>
        <v>0</v>
      </c>
      <c r="P1136">
        <f>IF(O1136="large",1,0)</f>
        <v>0</v>
      </c>
      <c r="Q1136">
        <v>2011</v>
      </c>
      <c r="R1136">
        <v>2</v>
      </c>
      <c r="S1136" t="str">
        <f>IF(R1136=1, "First-time", IF(R1136&lt;=3, "Rising Star", IF(R1136&lt;10, "Established", "Elites")))</f>
        <v>Rising Star</v>
      </c>
      <c r="T1136">
        <f>IF(S1136 = "First-time",1,0)</f>
        <v>0</v>
      </c>
      <c r="U1136">
        <f>IF(S1136 = "Rising Star",1,0)</f>
        <v>1</v>
      </c>
      <c r="V1136">
        <f>IF(S1136 = "Established",1,0)</f>
        <v>0</v>
      </c>
      <c r="W1136">
        <f>IF(S1136 = "Elites",1,0)</f>
        <v>0</v>
      </c>
      <c r="X1136" t="s">
        <v>191</v>
      </c>
      <c r="Y1136" t="str">
        <f>IF(X1136="","-",TRIM(LEFT(X1136,FIND(",",X1136&amp;",")-1)))</f>
        <v>Philadelphia</v>
      </c>
      <c r="Z1136" t="s">
        <v>1997</v>
      </c>
      <c r="AA1136" t="s">
        <v>39</v>
      </c>
    </row>
    <row r="1137" spans="1:27" ht="14.4" x14ac:dyDescent="0.3">
      <c r="A1137">
        <v>1132</v>
      </c>
      <c r="B1137" t="s">
        <v>12947</v>
      </c>
      <c r="C1137" t="s">
        <v>12948</v>
      </c>
      <c r="D1137" t="s">
        <v>12949</v>
      </c>
      <c r="E1137" t="s">
        <v>3928</v>
      </c>
      <c r="F1137" s="5">
        <f>_xlfn.TEXTBEFORE(E1137, " ") * 1000000</f>
        <v>12800000</v>
      </c>
      <c r="G1137">
        <v>368.89420000000001</v>
      </c>
      <c r="H1137" t="s">
        <v>779</v>
      </c>
      <c r="I1137">
        <v>53</v>
      </c>
      <c r="J1137">
        <f>IF(I1137="",0,I1137)</f>
        <v>53</v>
      </c>
      <c r="K1137">
        <v>35</v>
      </c>
      <c r="L1137">
        <f>I1137-K1137</f>
        <v>18</v>
      </c>
      <c r="M1137" t="str">
        <f>IF(I1137&lt;100,"small",IF(I1137&lt;500,"medium","large"))</f>
        <v>small</v>
      </c>
      <c r="N1137">
        <f>IF(M1137="small",1,0)</f>
        <v>1</v>
      </c>
      <c r="O1137">
        <f>IF(N1137="medium",1,0)</f>
        <v>0</v>
      </c>
      <c r="P1137">
        <f>IF(O1137="large",1,0)</f>
        <v>0</v>
      </c>
      <c r="Q1137">
        <v>2012</v>
      </c>
      <c r="R1137">
        <v>1</v>
      </c>
      <c r="S1137" t="str">
        <f>IF(R1137=1, "First-time", IF(R1137&lt;=3, "Rising Star", IF(R1137&lt;10, "Established", "Elites")))</f>
        <v>First-time</v>
      </c>
      <c r="T1137">
        <f>IF(S1137 = "First-time",1,0)</f>
        <v>1</v>
      </c>
      <c r="U1137">
        <f>IF(S1137 = "Rising Star",1,0)</f>
        <v>0</v>
      </c>
      <c r="V1137">
        <f>IF(S1137 = "Established",1,0)</f>
        <v>0</v>
      </c>
      <c r="W1137">
        <f>IF(S1137 = "Elites",1,0)</f>
        <v>0</v>
      </c>
      <c r="X1137" t="s">
        <v>427</v>
      </c>
      <c r="Y1137" t="str">
        <f>IF(X1137="","-",TRIM(LEFT(X1137,FIND(",",X1137&amp;",")-1)))</f>
        <v>Washington</v>
      </c>
      <c r="Z1137" t="s">
        <v>2551</v>
      </c>
      <c r="AA1137" t="s">
        <v>47</v>
      </c>
    </row>
    <row r="1138" spans="1:27" ht="14.4" x14ac:dyDescent="0.3">
      <c r="A1138">
        <v>1133</v>
      </c>
      <c r="B1138" t="s">
        <v>10584</v>
      </c>
      <c r="C1138" t="s">
        <v>10585</v>
      </c>
      <c r="D1138" t="s">
        <v>10586</v>
      </c>
      <c r="E1138" t="s">
        <v>1391</v>
      </c>
      <c r="F1138" s="5">
        <f>_xlfn.TEXTBEFORE(E1138, " ") * 1000000</f>
        <v>3800000</v>
      </c>
      <c r="G1138">
        <v>368.13720000000001</v>
      </c>
      <c r="H1138" t="s">
        <v>105</v>
      </c>
      <c r="I1138">
        <v>42</v>
      </c>
      <c r="J1138">
        <f>IF(I1138="",0,I1138)</f>
        <v>42</v>
      </c>
      <c r="K1138">
        <v>9</v>
      </c>
      <c r="L1138">
        <f>I1138-K1138</f>
        <v>33</v>
      </c>
      <c r="M1138" t="str">
        <f>IF(I1138&lt;100,"small",IF(I1138&lt;500,"medium","large"))</f>
        <v>small</v>
      </c>
      <c r="N1138">
        <f>IF(M1138="small",1,0)</f>
        <v>1</v>
      </c>
      <c r="O1138">
        <f>IF(N1138="medium",1,0)</f>
        <v>0</v>
      </c>
      <c r="P1138">
        <f>IF(O1138="large",1,0)</f>
        <v>0</v>
      </c>
      <c r="Q1138">
        <v>2010</v>
      </c>
      <c r="R1138">
        <v>1</v>
      </c>
      <c r="S1138" t="str">
        <f>IF(R1138=1, "First-time", IF(R1138&lt;=3, "Rising Star", IF(R1138&lt;10, "Established", "Elites")))</f>
        <v>First-time</v>
      </c>
      <c r="T1138">
        <f>IF(S1138 = "First-time",1,0)</f>
        <v>1</v>
      </c>
      <c r="U1138">
        <f>IF(S1138 = "Rising Star",1,0)</f>
        <v>0</v>
      </c>
      <c r="V1138">
        <f>IF(S1138 = "Established",1,0)</f>
        <v>0</v>
      </c>
      <c r="W1138">
        <f>IF(S1138 = "Elites",1,0)</f>
        <v>0</v>
      </c>
      <c r="X1138" t="s">
        <v>409</v>
      </c>
      <c r="Y1138" t="str">
        <f>IF(X1138="","-",TRIM(LEFT(X1138,FIND(",",X1138&amp;",")-1)))</f>
        <v>Salt Lake City</v>
      </c>
      <c r="Z1138" t="s">
        <v>409</v>
      </c>
      <c r="AA1138" t="s">
        <v>46</v>
      </c>
    </row>
    <row r="1139" spans="1:27" ht="14.4" x14ac:dyDescent="0.3">
      <c r="A1139">
        <v>1134</v>
      </c>
      <c r="B1139" t="s">
        <v>14078</v>
      </c>
      <c r="C1139" t="s">
        <v>14079</v>
      </c>
      <c r="D1139" t="s">
        <v>14080</v>
      </c>
      <c r="E1139" t="s">
        <v>823</v>
      </c>
      <c r="F1139" s="5">
        <f>_xlfn.TEXTBEFORE(E1139, " ") * 1000000</f>
        <v>5200000</v>
      </c>
      <c r="G1139">
        <v>367.98669999999998</v>
      </c>
      <c r="H1139" t="s">
        <v>118</v>
      </c>
      <c r="I1139">
        <v>40</v>
      </c>
      <c r="J1139">
        <f>IF(I1139="",0,I1139)</f>
        <v>40</v>
      </c>
      <c r="K1139">
        <v>11</v>
      </c>
      <c r="L1139">
        <f>I1139-K1139</f>
        <v>29</v>
      </c>
      <c r="M1139" t="str">
        <f>IF(I1139&lt;100,"small",IF(I1139&lt;500,"medium","large"))</f>
        <v>small</v>
      </c>
      <c r="N1139">
        <f>IF(M1139="small",1,0)</f>
        <v>1</v>
      </c>
      <c r="O1139">
        <f>IF(N1139="medium",1,0)</f>
        <v>0</v>
      </c>
      <c r="P1139">
        <f>IF(O1139="large",1,0)</f>
        <v>0</v>
      </c>
      <c r="Q1139">
        <v>2012</v>
      </c>
      <c r="R1139">
        <v>1</v>
      </c>
      <c r="S1139" t="str">
        <f>IF(R1139=1, "First-time", IF(R1139&lt;=3, "Rising Star", IF(R1139&lt;10, "Established", "Elites")))</f>
        <v>First-time</v>
      </c>
      <c r="T1139">
        <f>IF(S1139 = "First-time",1,0)</f>
        <v>1</v>
      </c>
      <c r="U1139">
        <f>IF(S1139 = "Rising Star",1,0)</f>
        <v>0</v>
      </c>
      <c r="V1139">
        <f>IF(S1139 = "Established",1,0)</f>
        <v>0</v>
      </c>
      <c r="W1139">
        <f>IF(S1139 = "Elites",1,0)</f>
        <v>0</v>
      </c>
      <c r="X1139" t="s">
        <v>1307</v>
      </c>
      <c r="Y1139" t="str">
        <f>IF(X1139="","-",TRIM(LEFT(X1139,FIND(",",X1139&amp;",")-1)))</f>
        <v>Inland Empire</v>
      </c>
      <c r="Z1139" t="s">
        <v>12822</v>
      </c>
      <c r="AA1139" t="s">
        <v>5</v>
      </c>
    </row>
    <row r="1140" spans="1:27" ht="14.4" x14ac:dyDescent="0.3">
      <c r="A1140">
        <v>1135</v>
      </c>
      <c r="B1140" t="s">
        <v>13493</v>
      </c>
      <c r="C1140" t="s">
        <v>13494</v>
      </c>
      <c r="D1140" t="s">
        <v>13495</v>
      </c>
      <c r="E1140" t="s">
        <v>13496</v>
      </c>
      <c r="F1140" s="5">
        <f>_xlfn.TEXTBEFORE(E1140, " ") * 1000000</f>
        <v>116600000</v>
      </c>
      <c r="G1140">
        <v>367.60739999999998</v>
      </c>
      <c r="H1140" t="s">
        <v>433</v>
      </c>
      <c r="I1140">
        <v>25</v>
      </c>
      <c r="J1140">
        <f>IF(I1140="",0,I1140)</f>
        <v>25</v>
      </c>
      <c r="K1140">
        <v>16</v>
      </c>
      <c r="L1140">
        <f>I1140-K1140</f>
        <v>9</v>
      </c>
      <c r="M1140" t="str">
        <f>IF(I1140&lt;100,"small",IF(I1140&lt;500,"medium","large"))</f>
        <v>small</v>
      </c>
      <c r="N1140">
        <f>IF(M1140="small",1,0)</f>
        <v>1</v>
      </c>
      <c r="O1140">
        <f>IF(N1140="medium",1,0)</f>
        <v>0</v>
      </c>
      <c r="P1140">
        <f>IF(O1140="large",1,0)</f>
        <v>0</v>
      </c>
      <c r="Q1140">
        <v>2012</v>
      </c>
      <c r="R1140">
        <v>3</v>
      </c>
      <c r="S1140" t="str">
        <f>IF(R1140=1, "First-time", IF(R1140&lt;=3, "Rising Star", IF(R1140&lt;10, "Established", "Elites")))</f>
        <v>Rising Star</v>
      </c>
      <c r="T1140">
        <f>IF(S1140 = "First-time",1,0)</f>
        <v>0</v>
      </c>
      <c r="U1140">
        <f>IF(S1140 = "Rising Star",1,0)</f>
        <v>1</v>
      </c>
      <c r="V1140">
        <f>IF(S1140 = "Established",1,0)</f>
        <v>0</v>
      </c>
      <c r="W1140">
        <f>IF(S1140 = "Elites",1,0)</f>
        <v>0</v>
      </c>
      <c r="X1140" t="s">
        <v>168</v>
      </c>
      <c r="Y1140" t="str">
        <f>IF(X1140="","-",TRIM(LEFT(X1140,FIND(",",X1140&amp;",")-1)))</f>
        <v>Kansas City</v>
      </c>
      <c r="Z1140" t="s">
        <v>169</v>
      </c>
      <c r="AA1140" t="s">
        <v>25</v>
      </c>
    </row>
    <row r="1141" spans="1:27" ht="14.4" x14ac:dyDescent="0.3">
      <c r="A1141">
        <v>1136</v>
      </c>
      <c r="B1141" t="s">
        <v>14081</v>
      </c>
      <c r="C1141" t="s">
        <v>14082</v>
      </c>
      <c r="D1141" t="s">
        <v>14083</v>
      </c>
      <c r="E1141" t="s">
        <v>1276</v>
      </c>
      <c r="F1141" s="5">
        <f>_xlfn.TEXTBEFORE(E1141, " ") * 1000000</f>
        <v>5000000</v>
      </c>
      <c r="G1141">
        <v>367.14589999999998</v>
      </c>
      <c r="H1141" t="s">
        <v>803</v>
      </c>
      <c r="I1141">
        <v>62</v>
      </c>
      <c r="J1141">
        <f>IF(I1141="",0,I1141)</f>
        <v>62</v>
      </c>
      <c r="K1141">
        <v>9</v>
      </c>
      <c r="L1141">
        <f>I1141-K1141</f>
        <v>53</v>
      </c>
      <c r="M1141" t="str">
        <f>IF(I1141&lt;100,"small",IF(I1141&lt;500,"medium","large"))</f>
        <v>small</v>
      </c>
      <c r="N1141">
        <f>IF(M1141="small",1,0)</f>
        <v>1</v>
      </c>
      <c r="O1141">
        <f>IF(N1141="medium",1,0)</f>
        <v>0</v>
      </c>
      <c r="P1141">
        <f>IF(O1141="large",1,0)</f>
        <v>0</v>
      </c>
      <c r="Q1141">
        <v>2012</v>
      </c>
      <c r="R1141">
        <v>3</v>
      </c>
      <c r="S1141" t="str">
        <f>IF(R1141=1, "First-time", IF(R1141&lt;=3, "Rising Star", IF(R1141&lt;10, "Established", "Elites")))</f>
        <v>Rising Star</v>
      </c>
      <c r="T1141">
        <f>IF(S1141 = "First-time",1,0)</f>
        <v>0</v>
      </c>
      <c r="U1141">
        <f>IF(S1141 = "Rising Star",1,0)</f>
        <v>1</v>
      </c>
      <c r="V1141">
        <f>IF(S1141 = "Established",1,0)</f>
        <v>0</v>
      </c>
      <c r="W1141">
        <f>IF(S1141 = "Elites",1,0)</f>
        <v>0</v>
      </c>
      <c r="X1141" t="s">
        <v>342</v>
      </c>
      <c r="Y1141" t="str">
        <f>IF(X1141="","-",TRIM(LEFT(X1141,FIND(",",X1141&amp;",")-1)))</f>
        <v>San Diego</v>
      </c>
      <c r="Z1141" t="s">
        <v>342</v>
      </c>
      <c r="AA1141" t="s">
        <v>5</v>
      </c>
    </row>
    <row r="1142" spans="1:27" ht="14.4" x14ac:dyDescent="0.3">
      <c r="A1142">
        <v>1137</v>
      </c>
      <c r="B1142" t="s">
        <v>9208</v>
      </c>
      <c r="C1142" t="s">
        <v>9209</v>
      </c>
      <c r="D1142" t="s">
        <v>9210</v>
      </c>
      <c r="E1142" t="s">
        <v>808</v>
      </c>
      <c r="F1142" s="5">
        <f>_xlfn.TEXTBEFORE(E1142, " ") * 1000000</f>
        <v>2200000</v>
      </c>
      <c r="G1142">
        <v>367.1438</v>
      </c>
      <c r="H1142" t="s">
        <v>751</v>
      </c>
      <c r="I1142">
        <v>42</v>
      </c>
      <c r="J1142">
        <f>IF(I1142="",0,I1142)</f>
        <v>42</v>
      </c>
      <c r="K1142">
        <v>7</v>
      </c>
      <c r="L1142">
        <f>I1142-K1142</f>
        <v>35</v>
      </c>
      <c r="M1142" t="str">
        <f>IF(I1142&lt;100,"small",IF(I1142&lt;500,"medium","large"))</f>
        <v>small</v>
      </c>
      <c r="N1142">
        <f>IF(M1142="small",1,0)</f>
        <v>1</v>
      </c>
      <c r="O1142">
        <f>IF(N1142="medium",1,0)</f>
        <v>0</v>
      </c>
      <c r="P1142">
        <f>IF(O1142="large",1,0)</f>
        <v>0</v>
      </c>
      <c r="Q1142">
        <v>2009</v>
      </c>
      <c r="R1142">
        <v>1</v>
      </c>
      <c r="S1142" t="str">
        <f>IF(R1142=1, "First-time", IF(R1142&lt;=3, "Rising Star", IF(R1142&lt;10, "Established", "Elites")))</f>
        <v>First-time</v>
      </c>
      <c r="T1142">
        <f>IF(S1142 = "First-time",1,0)</f>
        <v>1</v>
      </c>
      <c r="U1142">
        <f>IF(S1142 = "Rising Star",1,0)</f>
        <v>0</v>
      </c>
      <c r="V1142">
        <f>IF(S1142 = "Established",1,0)</f>
        <v>0</v>
      </c>
      <c r="W1142">
        <f>IF(S1142 = "Elites",1,0)</f>
        <v>0</v>
      </c>
      <c r="X1142" t="s">
        <v>99</v>
      </c>
      <c r="Y1142" t="str">
        <f>IF(X1142="","-",TRIM(LEFT(X1142,FIND(",",X1142&amp;",")-1)))</f>
        <v>-</v>
      </c>
      <c r="Z1142" t="s">
        <v>9211</v>
      </c>
      <c r="AA1142" t="s">
        <v>49</v>
      </c>
    </row>
    <row r="1143" spans="1:27" ht="14.4" x14ac:dyDescent="0.3">
      <c r="A1143">
        <v>1138</v>
      </c>
      <c r="B1143" t="s">
        <v>17461</v>
      </c>
      <c r="C1143" t="s">
        <v>17462</v>
      </c>
      <c r="D1143" t="s">
        <v>17463</v>
      </c>
      <c r="E1143" t="s">
        <v>289</v>
      </c>
      <c r="F1143" s="5">
        <f>_xlfn.TEXTBEFORE(E1143, " ") * 1000000</f>
        <v>3700000</v>
      </c>
      <c r="G1143">
        <v>366.81259999999997</v>
      </c>
      <c r="H1143" t="s">
        <v>174</v>
      </c>
      <c r="I1143">
        <v>5</v>
      </c>
      <c r="J1143">
        <f>IF(I1143="",0,I1143)</f>
        <v>5</v>
      </c>
      <c r="K1143">
        <v>1</v>
      </c>
      <c r="L1143">
        <f>I1143-K1143</f>
        <v>4</v>
      </c>
      <c r="M1143" t="str">
        <f>IF(I1143&lt;100,"small",IF(I1143&lt;500,"medium","large"))</f>
        <v>small</v>
      </c>
      <c r="N1143">
        <f>IF(M1143="small",1,0)</f>
        <v>1</v>
      </c>
      <c r="O1143">
        <f>IF(N1143="medium",1,0)</f>
        <v>0</v>
      </c>
      <c r="P1143">
        <f>IF(O1143="large",1,0)</f>
        <v>0</v>
      </c>
      <c r="Q1143">
        <v>2015</v>
      </c>
      <c r="R1143">
        <v>1</v>
      </c>
      <c r="S1143" t="str">
        <f>IF(R1143=1, "First-time", IF(R1143&lt;=3, "Rising Star", IF(R1143&lt;10, "Established", "Elites")))</f>
        <v>First-time</v>
      </c>
      <c r="T1143">
        <f>IF(S1143 = "First-time",1,0)</f>
        <v>1</v>
      </c>
      <c r="U1143">
        <f>IF(S1143 = "Rising Star",1,0)</f>
        <v>0</v>
      </c>
      <c r="V1143">
        <f>IF(S1143 = "Established",1,0)</f>
        <v>0</v>
      </c>
      <c r="W1143">
        <f>IF(S1143 = "Elites",1,0)</f>
        <v>0</v>
      </c>
      <c r="X1143" t="s">
        <v>466</v>
      </c>
      <c r="Y1143" t="str">
        <f>IF(X1143="","-",TRIM(LEFT(X1143,FIND(",",X1143&amp;",")-1)))</f>
        <v>Charlotte</v>
      </c>
      <c r="Z1143" t="s">
        <v>17464</v>
      </c>
      <c r="AA1143" t="s">
        <v>28</v>
      </c>
    </row>
    <row r="1144" spans="1:27" ht="14.4" x14ac:dyDescent="0.3">
      <c r="A1144">
        <v>1139</v>
      </c>
      <c r="B1144" t="s">
        <v>6453</v>
      </c>
      <c r="C1144" t="s">
        <v>6454</v>
      </c>
      <c r="D1144" t="s">
        <v>6455</v>
      </c>
      <c r="E1144" t="s">
        <v>4373</v>
      </c>
      <c r="F1144" s="5">
        <f>_xlfn.TEXTBEFORE(E1144, " ") * 1000000</f>
        <v>19900000</v>
      </c>
      <c r="G1144">
        <v>366.72199999999998</v>
      </c>
      <c r="H1144" t="s">
        <v>118</v>
      </c>
      <c r="I1144">
        <v>19</v>
      </c>
      <c r="J1144">
        <f>IF(I1144="",0,I1144)</f>
        <v>19</v>
      </c>
      <c r="K1144">
        <v>8</v>
      </c>
      <c r="L1144">
        <f>I1144-K1144</f>
        <v>11</v>
      </c>
      <c r="M1144" t="str">
        <f>IF(I1144&lt;100,"small",IF(I1144&lt;500,"medium","large"))</f>
        <v>small</v>
      </c>
      <c r="N1144">
        <f>IF(M1144="small",1,0)</f>
        <v>1</v>
      </c>
      <c r="O1144">
        <f>IF(N1144="medium",1,0)</f>
        <v>0</v>
      </c>
      <c r="P1144">
        <f>IF(O1144="large",1,0)</f>
        <v>0</v>
      </c>
      <c r="Q1144">
        <v>2005</v>
      </c>
      <c r="R1144">
        <v>3</v>
      </c>
      <c r="S1144" t="str">
        <f>IF(R1144=1, "First-time", IF(R1144&lt;=3, "Rising Star", IF(R1144&lt;10, "Established", "Elites")))</f>
        <v>Rising Star</v>
      </c>
      <c r="T1144">
        <f>IF(S1144 = "First-time",1,0)</f>
        <v>0</v>
      </c>
      <c r="U1144">
        <f>IF(S1144 = "Rising Star",1,0)</f>
        <v>1</v>
      </c>
      <c r="V1144">
        <f>IF(S1144 = "Established",1,0)</f>
        <v>0</v>
      </c>
      <c r="W1144">
        <f>IF(S1144 = "Elites",1,0)</f>
        <v>0</v>
      </c>
      <c r="X1144" t="s">
        <v>99</v>
      </c>
      <c r="Y1144" t="str">
        <f>IF(X1144="","-",TRIM(LEFT(X1144,FIND(",",X1144&amp;",")-1)))</f>
        <v>-</v>
      </c>
      <c r="Z1144" t="s">
        <v>6456</v>
      </c>
      <c r="AA1144" t="s">
        <v>10</v>
      </c>
    </row>
    <row r="1145" spans="1:27" ht="14.4" x14ac:dyDescent="0.3">
      <c r="A1145">
        <v>1140</v>
      </c>
      <c r="B1145" t="s">
        <v>11477</v>
      </c>
      <c r="C1145" t="s">
        <v>11478</v>
      </c>
      <c r="D1145" t="s">
        <v>11479</v>
      </c>
      <c r="E1145" t="s">
        <v>10880</v>
      </c>
      <c r="F1145" s="5">
        <f>_xlfn.TEXTBEFORE(E1145, " ") * 1000000</f>
        <v>61300000</v>
      </c>
      <c r="G1145">
        <v>366.05070000000001</v>
      </c>
      <c r="H1145" t="s">
        <v>779</v>
      </c>
      <c r="I1145">
        <v>48</v>
      </c>
      <c r="J1145">
        <f>IF(I1145="",0,I1145)</f>
        <v>48</v>
      </c>
      <c r="K1145">
        <v>30</v>
      </c>
      <c r="L1145">
        <f>I1145-K1145</f>
        <v>18</v>
      </c>
      <c r="M1145" t="str">
        <f>IF(I1145&lt;100,"small",IF(I1145&lt;500,"medium","large"))</f>
        <v>small</v>
      </c>
      <c r="N1145">
        <f>IF(M1145="small",1,0)</f>
        <v>1</v>
      </c>
      <c r="O1145">
        <f>IF(N1145="medium",1,0)</f>
        <v>0</v>
      </c>
      <c r="P1145">
        <f>IF(O1145="large",1,0)</f>
        <v>0</v>
      </c>
      <c r="Q1145">
        <v>2010</v>
      </c>
      <c r="R1145">
        <v>1</v>
      </c>
      <c r="S1145" t="str">
        <f>IF(R1145=1, "First-time", IF(R1145&lt;=3, "Rising Star", IF(R1145&lt;10, "Established", "Elites")))</f>
        <v>First-time</v>
      </c>
      <c r="T1145">
        <f>IF(S1145 = "First-time",1,0)</f>
        <v>1</v>
      </c>
      <c r="U1145">
        <f>IF(S1145 = "Rising Star",1,0)</f>
        <v>0</v>
      </c>
      <c r="V1145">
        <f>IF(S1145 = "Established",1,0)</f>
        <v>0</v>
      </c>
      <c r="W1145">
        <f>IF(S1145 = "Elites",1,0)</f>
        <v>0</v>
      </c>
      <c r="X1145" t="s">
        <v>325</v>
      </c>
      <c r="Y1145" t="str">
        <f>IF(X1145="","-",TRIM(LEFT(X1145,FIND(",",X1145&amp;",")-1)))</f>
        <v>Los Angeles</v>
      </c>
      <c r="Z1145" t="s">
        <v>4653</v>
      </c>
      <c r="AA1145" t="s">
        <v>5</v>
      </c>
    </row>
    <row r="1146" spans="1:27" ht="14.4" x14ac:dyDescent="0.3">
      <c r="A1146">
        <v>1141</v>
      </c>
      <c r="B1146" t="s">
        <v>7405</v>
      </c>
      <c r="C1146" t="s">
        <v>7406</v>
      </c>
      <c r="D1146" t="s">
        <v>7407</v>
      </c>
      <c r="E1146" t="s">
        <v>7408</v>
      </c>
      <c r="F1146" s="5">
        <f>_xlfn.TEXTBEFORE(E1146, " ") * 1000000</f>
        <v>50600000</v>
      </c>
      <c r="G1146">
        <v>365.6395</v>
      </c>
      <c r="H1146" t="s">
        <v>153</v>
      </c>
      <c r="I1146">
        <v>185</v>
      </c>
      <c r="J1146">
        <f>IF(I1146="",0,I1146)</f>
        <v>185</v>
      </c>
      <c r="K1146">
        <v>65</v>
      </c>
      <c r="L1146">
        <f>I1146-K1146</f>
        <v>120</v>
      </c>
      <c r="M1146" t="str">
        <f>IF(I1146&lt;100,"small",IF(I1146&lt;500,"medium","large"))</f>
        <v>medium</v>
      </c>
      <c r="N1146">
        <f>IF(M1146="small",1,0)</f>
        <v>0</v>
      </c>
      <c r="O1146">
        <f>IF(N1146="medium",1,0)</f>
        <v>0</v>
      </c>
      <c r="P1146">
        <f>IF(O1146="large",1,0)</f>
        <v>0</v>
      </c>
      <c r="Q1146">
        <v>2007</v>
      </c>
      <c r="R1146">
        <v>4</v>
      </c>
      <c r="S1146" t="str">
        <f>IF(R1146=1, "First-time", IF(R1146&lt;=3, "Rising Star", IF(R1146&lt;10, "Established", "Elites")))</f>
        <v>Established</v>
      </c>
      <c r="T1146">
        <f>IF(S1146 = "First-time",1,0)</f>
        <v>0</v>
      </c>
      <c r="U1146">
        <f>IF(S1146 = "Rising Star",1,0)</f>
        <v>0</v>
      </c>
      <c r="V1146">
        <f>IF(S1146 = "Established",1,0)</f>
        <v>1</v>
      </c>
      <c r="W1146">
        <f>IF(S1146 = "Elites",1,0)</f>
        <v>0</v>
      </c>
      <c r="X1146" t="s">
        <v>409</v>
      </c>
      <c r="Y1146" t="str">
        <f>IF(X1146="","-",TRIM(LEFT(X1146,FIND(",",X1146&amp;",")-1)))</f>
        <v>Salt Lake City</v>
      </c>
      <c r="Z1146" t="s">
        <v>409</v>
      </c>
      <c r="AA1146" t="s">
        <v>46</v>
      </c>
    </row>
    <row r="1147" spans="1:27" ht="14.4" x14ac:dyDescent="0.3">
      <c r="A1147">
        <v>1142</v>
      </c>
      <c r="B1147" t="s">
        <v>14084</v>
      </c>
      <c r="C1147" t="s">
        <v>14085</v>
      </c>
      <c r="D1147" t="s">
        <v>14086</v>
      </c>
      <c r="E1147" t="s">
        <v>808</v>
      </c>
      <c r="F1147" s="5">
        <f>_xlfn.TEXTBEFORE(E1147, " ") * 1000000</f>
        <v>2200000</v>
      </c>
      <c r="G1147">
        <v>365.39789999999999</v>
      </c>
      <c r="H1147" t="s">
        <v>92</v>
      </c>
      <c r="I1147">
        <v>5</v>
      </c>
      <c r="J1147">
        <f>IF(I1147="",0,I1147)</f>
        <v>5</v>
      </c>
      <c r="K1147">
        <v>9</v>
      </c>
      <c r="L1147">
        <f>I1147-K1147</f>
        <v>-4</v>
      </c>
      <c r="M1147" t="str">
        <f>IF(I1147&lt;100,"small",IF(I1147&lt;500,"medium","large"))</f>
        <v>small</v>
      </c>
      <c r="N1147">
        <f>IF(M1147="small",1,0)</f>
        <v>1</v>
      </c>
      <c r="O1147">
        <f>IF(N1147="medium",1,0)</f>
        <v>0</v>
      </c>
      <c r="P1147">
        <f>IF(O1147="large",1,0)</f>
        <v>0</v>
      </c>
      <c r="Q1147">
        <v>2012</v>
      </c>
      <c r="R1147">
        <v>1</v>
      </c>
      <c r="S1147" t="str">
        <f>IF(R1147=1, "First-time", IF(R1147&lt;=3, "Rising Star", IF(R1147&lt;10, "Established", "Elites")))</f>
        <v>First-time</v>
      </c>
      <c r="T1147">
        <f>IF(S1147 = "First-time",1,0)</f>
        <v>1</v>
      </c>
      <c r="U1147">
        <f>IF(S1147 = "Rising Star",1,0)</f>
        <v>0</v>
      </c>
      <c r="V1147">
        <f>IF(S1147 = "Established",1,0)</f>
        <v>0</v>
      </c>
      <c r="W1147">
        <f>IF(S1147 = "Elites",1,0)</f>
        <v>0</v>
      </c>
      <c r="X1147" t="s">
        <v>99</v>
      </c>
      <c r="Y1147" t="str">
        <f>IF(X1147="","-",TRIM(LEFT(X1147,FIND(",",X1147&amp;",")-1)))</f>
        <v>-</v>
      </c>
      <c r="Z1147" t="s">
        <v>738</v>
      </c>
      <c r="AA1147" t="s">
        <v>5</v>
      </c>
    </row>
    <row r="1148" spans="1:27" ht="14.4" x14ac:dyDescent="0.3">
      <c r="A1148">
        <v>1143</v>
      </c>
      <c r="B1148" t="s">
        <v>17706</v>
      </c>
      <c r="C1148" t="s">
        <v>17707</v>
      </c>
      <c r="D1148" t="s">
        <v>17708</v>
      </c>
      <c r="E1148" t="s">
        <v>347</v>
      </c>
      <c r="F1148" s="5">
        <f>_xlfn.TEXTBEFORE(E1148, " ") * 1000000</f>
        <v>6000000</v>
      </c>
      <c r="G1148">
        <v>364.54230000000001</v>
      </c>
      <c r="H1148" t="s">
        <v>174</v>
      </c>
      <c r="I1148">
        <v>24</v>
      </c>
      <c r="J1148">
        <f>IF(I1148="",0,I1148)</f>
        <v>24</v>
      </c>
      <c r="K1148">
        <v>3</v>
      </c>
      <c r="L1148">
        <f>I1148-K1148</f>
        <v>21</v>
      </c>
      <c r="M1148" t="str">
        <f>IF(I1148&lt;100,"small",IF(I1148&lt;500,"medium","large"))</f>
        <v>small</v>
      </c>
      <c r="N1148">
        <f>IF(M1148="small",1,0)</f>
        <v>1</v>
      </c>
      <c r="O1148">
        <f>IF(N1148="medium",1,0)</f>
        <v>0</v>
      </c>
      <c r="P1148">
        <f>IF(O1148="large",1,0)</f>
        <v>0</v>
      </c>
      <c r="Q1148">
        <v>2015</v>
      </c>
      <c r="R1148">
        <v>1</v>
      </c>
      <c r="S1148" t="str">
        <f>IF(R1148=1, "First-time", IF(R1148&lt;=3, "Rising Star", IF(R1148&lt;10, "Established", "Elites")))</f>
        <v>First-time</v>
      </c>
      <c r="T1148">
        <f>IF(S1148 = "First-time",1,0)</f>
        <v>1</v>
      </c>
      <c r="U1148">
        <f>IF(S1148 = "Rising Star",1,0)</f>
        <v>0</v>
      </c>
      <c r="V1148">
        <f>IF(S1148 = "Established",1,0)</f>
        <v>0</v>
      </c>
      <c r="W1148">
        <f>IF(S1148 = "Elites",1,0)</f>
        <v>0</v>
      </c>
      <c r="X1148" t="s">
        <v>325</v>
      </c>
      <c r="Y1148" t="str">
        <f>IF(X1148="","-",TRIM(LEFT(X1148,FIND(",",X1148&amp;",")-1)))</f>
        <v>Los Angeles</v>
      </c>
      <c r="Z1148" t="s">
        <v>2088</v>
      </c>
      <c r="AA1148" t="s">
        <v>5</v>
      </c>
    </row>
    <row r="1149" spans="1:27" ht="14.4" x14ac:dyDescent="0.3">
      <c r="A1149">
        <v>1144</v>
      </c>
      <c r="B1149" t="s">
        <v>2868</v>
      </c>
      <c r="C1149" t="s">
        <v>2869</v>
      </c>
      <c r="D1149" t="s">
        <v>2870</v>
      </c>
      <c r="E1149" t="s">
        <v>1680</v>
      </c>
      <c r="F1149" s="5">
        <f>_xlfn.TEXTBEFORE(E1149, " ") * 1000000</f>
        <v>11100000</v>
      </c>
      <c r="G1149">
        <v>363.67649999999998</v>
      </c>
      <c r="H1149" t="s">
        <v>779</v>
      </c>
      <c r="I1149">
        <v>25</v>
      </c>
      <c r="J1149">
        <f>IF(I1149="",0,I1149)</f>
        <v>25</v>
      </c>
      <c r="K1149">
        <v>14</v>
      </c>
      <c r="L1149">
        <f>I1149-K1149</f>
        <v>11</v>
      </c>
      <c r="M1149" t="str">
        <f>IF(I1149&lt;100,"small",IF(I1149&lt;500,"medium","large"))</f>
        <v>small</v>
      </c>
      <c r="N1149">
        <f>IF(M1149="small",1,0)</f>
        <v>1</v>
      </c>
      <c r="O1149">
        <f>IF(N1149="medium",1,0)</f>
        <v>0</v>
      </c>
      <c r="P1149">
        <f>IF(O1149="large",1,0)</f>
        <v>0</v>
      </c>
      <c r="Q1149">
        <v>1998</v>
      </c>
      <c r="R1149">
        <v>2</v>
      </c>
      <c r="S1149" t="str">
        <f>IF(R1149=1, "First-time", IF(R1149&lt;=3, "Rising Star", IF(R1149&lt;10, "Established", "Elites")))</f>
        <v>Rising Star</v>
      </c>
      <c r="T1149">
        <f>IF(S1149 = "First-time",1,0)</f>
        <v>0</v>
      </c>
      <c r="U1149">
        <f>IF(S1149 = "Rising Star",1,0)</f>
        <v>1</v>
      </c>
      <c r="V1149">
        <f>IF(S1149 = "Established",1,0)</f>
        <v>0</v>
      </c>
      <c r="W1149">
        <f>IF(S1149 = "Elites",1,0)</f>
        <v>0</v>
      </c>
      <c r="X1149" t="s">
        <v>86</v>
      </c>
      <c r="Y1149" t="str">
        <f>IF(X1149="","-",TRIM(LEFT(X1149,FIND(",",X1149&amp;",")-1)))</f>
        <v>New York City</v>
      </c>
      <c r="Z1149" t="s">
        <v>2871</v>
      </c>
      <c r="AA1149" t="s">
        <v>32</v>
      </c>
    </row>
    <row r="1150" spans="1:27" ht="14.4" x14ac:dyDescent="0.3">
      <c r="A1150">
        <v>1145</v>
      </c>
      <c r="B1150" t="s">
        <v>1227</v>
      </c>
      <c r="C1150" t="s">
        <v>1228</v>
      </c>
      <c r="D1150" t="s">
        <v>1229</v>
      </c>
      <c r="E1150" t="s">
        <v>1230</v>
      </c>
      <c r="F1150" s="5">
        <f>_xlfn.TEXTBEFORE(E1150, " ") * 1000000</f>
        <v>101200000</v>
      </c>
      <c r="G1150">
        <v>363.16849999999999</v>
      </c>
      <c r="H1150" t="s">
        <v>85</v>
      </c>
      <c r="I1150">
        <v>429</v>
      </c>
      <c r="J1150">
        <f>IF(I1150="",0,I1150)</f>
        <v>429</v>
      </c>
      <c r="K1150">
        <v>78</v>
      </c>
      <c r="L1150">
        <f>I1150-K1150</f>
        <v>351</v>
      </c>
      <c r="M1150" t="str">
        <f>IF(I1150&lt;100,"small",IF(I1150&lt;500,"medium","large"))</f>
        <v>medium</v>
      </c>
      <c r="N1150">
        <f>IF(M1150="small",1,0)</f>
        <v>0</v>
      </c>
      <c r="O1150">
        <f>IF(N1150="medium",1,0)</f>
        <v>0</v>
      </c>
      <c r="P1150">
        <f>IF(O1150="large",1,0)</f>
        <v>0</v>
      </c>
      <c r="Q1150">
        <v>1987</v>
      </c>
      <c r="R1150">
        <v>5</v>
      </c>
      <c r="S1150" t="str">
        <f>IF(R1150=1, "First-time", IF(R1150&lt;=3, "Rising Star", IF(R1150&lt;10, "Established", "Elites")))</f>
        <v>Established</v>
      </c>
      <c r="T1150">
        <f>IF(S1150 = "First-time",1,0)</f>
        <v>0</v>
      </c>
      <c r="U1150">
        <f>IF(S1150 = "Rising Star",1,0)</f>
        <v>0</v>
      </c>
      <c r="V1150">
        <f>IF(S1150 = "Established",1,0)</f>
        <v>1</v>
      </c>
      <c r="W1150">
        <f>IF(S1150 = "Elites",1,0)</f>
        <v>0</v>
      </c>
      <c r="X1150" t="s">
        <v>232</v>
      </c>
      <c r="Y1150" t="str">
        <f>IF(X1150="","-",TRIM(LEFT(X1150,FIND(",",X1150&amp;",")-1)))</f>
        <v>Houston</v>
      </c>
      <c r="Z1150" t="s">
        <v>232</v>
      </c>
      <c r="AA1150" t="s">
        <v>45</v>
      </c>
    </row>
    <row r="1151" spans="1:27" ht="14.4" x14ac:dyDescent="0.3">
      <c r="A1151">
        <v>1146</v>
      </c>
      <c r="B1151" t="s">
        <v>13701</v>
      </c>
      <c r="C1151" t="s">
        <v>13702</v>
      </c>
      <c r="D1151" t="s">
        <v>13703</v>
      </c>
      <c r="E1151" t="s">
        <v>529</v>
      </c>
      <c r="F1151" s="5">
        <f>_xlfn.TEXTBEFORE(E1151, " ") * 1000000</f>
        <v>4200000</v>
      </c>
      <c r="G1151">
        <v>363.01600000000002</v>
      </c>
      <c r="H1151" t="s">
        <v>167</v>
      </c>
      <c r="I1151">
        <v>18</v>
      </c>
      <c r="J1151">
        <f>IF(I1151="",0,I1151)</f>
        <v>18</v>
      </c>
      <c r="K1151">
        <v>3</v>
      </c>
      <c r="L1151">
        <f>I1151-K1151</f>
        <v>15</v>
      </c>
      <c r="M1151" t="str">
        <f>IF(I1151&lt;100,"small",IF(I1151&lt;500,"medium","large"))</f>
        <v>small</v>
      </c>
      <c r="N1151">
        <f>IF(M1151="small",1,0)</f>
        <v>1</v>
      </c>
      <c r="O1151">
        <f>IF(N1151="medium",1,0)</f>
        <v>0</v>
      </c>
      <c r="P1151">
        <f>IF(O1151="large",1,0)</f>
        <v>0</v>
      </c>
      <c r="Q1151">
        <v>2012</v>
      </c>
      <c r="R1151">
        <v>1</v>
      </c>
      <c r="S1151" t="str">
        <f>IF(R1151=1, "First-time", IF(R1151&lt;=3, "Rising Star", IF(R1151&lt;10, "Established", "Elites")))</f>
        <v>First-time</v>
      </c>
      <c r="T1151">
        <f>IF(S1151 = "First-time",1,0)</f>
        <v>1</v>
      </c>
      <c r="U1151">
        <f>IF(S1151 = "Rising Star",1,0)</f>
        <v>0</v>
      </c>
      <c r="V1151">
        <f>IF(S1151 = "Established",1,0)</f>
        <v>0</v>
      </c>
      <c r="W1151">
        <f>IF(S1151 = "Elites",1,0)</f>
        <v>0</v>
      </c>
      <c r="X1151" t="s">
        <v>271</v>
      </c>
      <c r="Y1151" t="str">
        <f>IF(X1151="","-",TRIM(LEFT(X1151,FIND(",",X1151&amp;",")-1)))</f>
        <v>Chicago</v>
      </c>
      <c r="Z1151" t="s">
        <v>271</v>
      </c>
      <c r="AA1151" t="s">
        <v>15</v>
      </c>
    </row>
    <row r="1152" spans="1:27" ht="14.4" x14ac:dyDescent="0.3">
      <c r="A1152">
        <v>1147</v>
      </c>
      <c r="B1152" t="s">
        <v>12950</v>
      </c>
      <c r="C1152" t="s">
        <v>12951</v>
      </c>
      <c r="D1152" t="s">
        <v>12952</v>
      </c>
      <c r="E1152" t="s">
        <v>4256</v>
      </c>
      <c r="F1152" s="5">
        <f>_xlfn.TEXTBEFORE(E1152, " ") * 1000000</f>
        <v>10400000</v>
      </c>
      <c r="G1152">
        <v>361.67930000000001</v>
      </c>
      <c r="H1152" t="s">
        <v>1406</v>
      </c>
      <c r="I1152">
        <v>12</v>
      </c>
      <c r="J1152">
        <f>IF(I1152="",0,I1152)</f>
        <v>12</v>
      </c>
      <c r="K1152">
        <v>5</v>
      </c>
      <c r="L1152">
        <f>I1152-K1152</f>
        <v>7</v>
      </c>
      <c r="M1152" t="str">
        <f>IF(I1152&lt;100,"small",IF(I1152&lt;500,"medium","large"))</f>
        <v>small</v>
      </c>
      <c r="N1152">
        <f>IF(M1152="small",1,0)</f>
        <v>1</v>
      </c>
      <c r="O1152">
        <f>IF(N1152="medium",1,0)</f>
        <v>0</v>
      </c>
      <c r="P1152">
        <f>IF(O1152="large",1,0)</f>
        <v>0</v>
      </c>
      <c r="Q1152">
        <v>2012</v>
      </c>
      <c r="R1152">
        <v>1</v>
      </c>
      <c r="S1152" t="str">
        <f>IF(R1152=1, "First-time", IF(R1152&lt;=3, "Rising Star", IF(R1152&lt;10, "Established", "Elites")))</f>
        <v>First-time</v>
      </c>
      <c r="T1152">
        <f>IF(S1152 = "First-time",1,0)</f>
        <v>1</v>
      </c>
      <c r="U1152">
        <f>IF(S1152 = "Rising Star",1,0)</f>
        <v>0</v>
      </c>
      <c r="V1152">
        <f>IF(S1152 = "Established",1,0)</f>
        <v>0</v>
      </c>
      <c r="W1152">
        <f>IF(S1152 = "Elites",1,0)</f>
        <v>0</v>
      </c>
      <c r="X1152" t="s">
        <v>427</v>
      </c>
      <c r="Y1152" t="str">
        <f>IF(X1152="","-",TRIM(LEFT(X1152,FIND(",",X1152&amp;",")-1)))</f>
        <v>Washington</v>
      </c>
      <c r="Z1152" t="s">
        <v>1041</v>
      </c>
      <c r="AA1152" t="s">
        <v>47</v>
      </c>
    </row>
    <row r="1153" spans="1:27" ht="14.4" x14ac:dyDescent="0.3">
      <c r="A1153">
        <v>1148</v>
      </c>
      <c r="B1153" t="s">
        <v>17428</v>
      </c>
      <c r="C1153" t="s">
        <v>17429</v>
      </c>
      <c r="D1153" t="s">
        <v>17430</v>
      </c>
      <c r="E1153" t="s">
        <v>2898</v>
      </c>
      <c r="F1153" s="5">
        <f>_xlfn.TEXTBEFORE(E1153, " ") * 1000000</f>
        <v>4700000</v>
      </c>
      <c r="G1153">
        <v>361.47359999999998</v>
      </c>
      <c r="H1153" t="s">
        <v>472</v>
      </c>
      <c r="I1153">
        <v>20</v>
      </c>
      <c r="J1153">
        <f>IF(I1153="",0,I1153)</f>
        <v>20</v>
      </c>
      <c r="K1153">
        <v>4</v>
      </c>
      <c r="L1153">
        <f>I1153-K1153</f>
        <v>16</v>
      </c>
      <c r="M1153" t="str">
        <f>IF(I1153&lt;100,"small",IF(I1153&lt;500,"medium","large"))</f>
        <v>small</v>
      </c>
      <c r="N1153">
        <f>IF(M1153="small",1,0)</f>
        <v>1</v>
      </c>
      <c r="O1153">
        <f>IF(N1153="medium",1,0)</f>
        <v>0</v>
      </c>
      <c r="P1153">
        <f>IF(O1153="large",1,0)</f>
        <v>0</v>
      </c>
      <c r="Q1153">
        <v>2015</v>
      </c>
      <c r="R1153">
        <v>1</v>
      </c>
      <c r="S1153" t="str">
        <f>IF(R1153=1, "First-time", IF(R1153&lt;=3, "Rising Star", IF(R1153&lt;10, "Established", "Elites")))</f>
        <v>First-time</v>
      </c>
      <c r="T1153">
        <f>IF(S1153 = "First-time",1,0)</f>
        <v>1</v>
      </c>
      <c r="U1153">
        <f>IF(S1153 = "Rising Star",1,0)</f>
        <v>0</v>
      </c>
      <c r="V1153">
        <f>IF(S1153 = "Established",1,0)</f>
        <v>0</v>
      </c>
      <c r="W1153">
        <f>IF(S1153 = "Elites",1,0)</f>
        <v>0</v>
      </c>
      <c r="X1153" t="s">
        <v>86</v>
      </c>
      <c r="Y1153" t="str">
        <f>IF(X1153="","-",TRIM(LEFT(X1153,FIND(",",X1153&amp;",")-1)))</f>
        <v>New York City</v>
      </c>
      <c r="Z1153" t="s">
        <v>543</v>
      </c>
      <c r="AA1153" t="s">
        <v>35</v>
      </c>
    </row>
    <row r="1154" spans="1:27" ht="14.4" x14ac:dyDescent="0.3">
      <c r="A1154">
        <v>1149</v>
      </c>
      <c r="B1154" t="s">
        <v>12682</v>
      </c>
      <c r="C1154" t="s">
        <v>12683</v>
      </c>
      <c r="D1154" t="s">
        <v>12684</v>
      </c>
      <c r="E1154" t="s">
        <v>3478</v>
      </c>
      <c r="F1154" s="5">
        <f>_xlfn.TEXTBEFORE(E1154, " ") * 1000000</f>
        <v>33700000</v>
      </c>
      <c r="G1154">
        <v>360.50310000000002</v>
      </c>
      <c r="H1154" t="s">
        <v>761</v>
      </c>
      <c r="I1154">
        <v>78</v>
      </c>
      <c r="J1154">
        <f>IF(I1154="",0,I1154)</f>
        <v>78</v>
      </c>
      <c r="K1154">
        <v>6</v>
      </c>
      <c r="L1154">
        <f>I1154-K1154</f>
        <v>72</v>
      </c>
      <c r="M1154" t="str">
        <f>IF(I1154&lt;100,"small",IF(I1154&lt;500,"medium","large"))</f>
        <v>small</v>
      </c>
      <c r="N1154">
        <f>IF(M1154="small",1,0)</f>
        <v>1</v>
      </c>
      <c r="O1154">
        <f>IF(N1154="medium",1,0)</f>
        <v>0</v>
      </c>
      <c r="P1154">
        <f>IF(O1154="large",1,0)</f>
        <v>0</v>
      </c>
      <c r="Q1154">
        <v>2011</v>
      </c>
      <c r="R1154">
        <v>2</v>
      </c>
      <c r="S1154" t="str">
        <f>IF(R1154=1, "First-time", IF(R1154&lt;=3, "Rising Star", IF(R1154&lt;10, "Established", "Elites")))</f>
        <v>Rising Star</v>
      </c>
      <c r="T1154">
        <f>IF(S1154 = "First-time",1,0)</f>
        <v>0</v>
      </c>
      <c r="U1154">
        <f>IF(S1154 = "Rising Star",1,0)</f>
        <v>1</v>
      </c>
      <c r="V1154">
        <f>IF(S1154 = "Established",1,0)</f>
        <v>0</v>
      </c>
      <c r="W1154">
        <f>IF(S1154 = "Elites",1,0)</f>
        <v>0</v>
      </c>
      <c r="X1154" t="s">
        <v>342</v>
      </c>
      <c r="Y1154" t="str">
        <f>IF(X1154="","-",TRIM(LEFT(X1154,FIND(",",X1154&amp;",")-1)))</f>
        <v>San Diego</v>
      </c>
      <c r="Z1154" t="s">
        <v>343</v>
      </c>
      <c r="AA1154" t="s">
        <v>5</v>
      </c>
    </row>
    <row r="1155" spans="1:27" ht="14.4" x14ac:dyDescent="0.3">
      <c r="A1155">
        <v>1150</v>
      </c>
      <c r="B1155" t="s">
        <v>12993</v>
      </c>
      <c r="C1155" t="s">
        <v>12994</v>
      </c>
      <c r="D1155" t="s">
        <v>12995</v>
      </c>
      <c r="E1155" t="s">
        <v>1103</v>
      </c>
      <c r="F1155" s="5">
        <f>_xlfn.TEXTBEFORE(E1155, " ") * 1000000</f>
        <v>4500000</v>
      </c>
      <c r="G1155">
        <v>360.32979999999998</v>
      </c>
      <c r="H1155" t="s">
        <v>779</v>
      </c>
      <c r="I1155">
        <v>50</v>
      </c>
      <c r="J1155">
        <f>IF(I1155="",0,I1155)</f>
        <v>50</v>
      </c>
      <c r="K1155">
        <v>20</v>
      </c>
      <c r="L1155">
        <f>I1155-K1155</f>
        <v>30</v>
      </c>
      <c r="M1155" t="str">
        <f>IF(I1155&lt;100,"small",IF(I1155&lt;500,"medium","large"))</f>
        <v>small</v>
      </c>
      <c r="N1155">
        <f>IF(M1155="small",1,0)</f>
        <v>1</v>
      </c>
      <c r="O1155">
        <f>IF(N1155="medium",1,0)</f>
        <v>0</v>
      </c>
      <c r="P1155">
        <f>IF(O1155="large",1,0)</f>
        <v>0</v>
      </c>
      <c r="Q1155">
        <v>2012</v>
      </c>
      <c r="R1155">
        <v>2</v>
      </c>
      <c r="S1155" t="str">
        <f>IF(R1155=1, "First-time", IF(R1155&lt;=3, "Rising Star", IF(R1155&lt;10, "Established", "Elites")))</f>
        <v>Rising Star</v>
      </c>
      <c r="T1155">
        <f>IF(S1155 = "First-time",1,0)</f>
        <v>0</v>
      </c>
      <c r="U1155">
        <f>IF(S1155 = "Rising Star",1,0)</f>
        <v>1</v>
      </c>
      <c r="V1155">
        <f>IF(S1155 = "Established",1,0)</f>
        <v>0</v>
      </c>
      <c r="W1155">
        <f>IF(S1155 = "Elites",1,0)</f>
        <v>0</v>
      </c>
      <c r="X1155" t="s">
        <v>161</v>
      </c>
      <c r="Y1155" t="str">
        <f>IF(X1155="","-",TRIM(LEFT(X1155,FIND(",",X1155&amp;",")-1)))</f>
        <v>Ogden-Clearfield</v>
      </c>
      <c r="Z1155" t="s">
        <v>12996</v>
      </c>
      <c r="AA1155" t="s">
        <v>46</v>
      </c>
    </row>
    <row r="1156" spans="1:27" ht="14.4" x14ac:dyDescent="0.3">
      <c r="A1156">
        <v>1151</v>
      </c>
      <c r="B1156" t="s">
        <v>13576</v>
      </c>
      <c r="C1156" t="s">
        <v>13577</v>
      </c>
      <c r="D1156" t="s">
        <v>13578</v>
      </c>
      <c r="E1156" t="s">
        <v>3207</v>
      </c>
      <c r="F1156" s="5">
        <f>_xlfn.TEXTBEFORE(E1156, " ") * 1000000</f>
        <v>9800000</v>
      </c>
      <c r="G1156">
        <v>360.00220000000002</v>
      </c>
      <c r="H1156" t="s">
        <v>751</v>
      </c>
      <c r="I1156">
        <v>52</v>
      </c>
      <c r="J1156">
        <f>IF(I1156="",0,I1156)</f>
        <v>52</v>
      </c>
      <c r="K1156">
        <v>10</v>
      </c>
      <c r="L1156">
        <f>I1156-K1156</f>
        <v>42</v>
      </c>
      <c r="M1156" t="str">
        <f>IF(I1156&lt;100,"small",IF(I1156&lt;500,"medium","large"))</f>
        <v>small</v>
      </c>
      <c r="N1156">
        <f>IF(M1156="small",1,0)</f>
        <v>1</v>
      </c>
      <c r="O1156">
        <f>IF(N1156="medium",1,0)</f>
        <v>0</v>
      </c>
      <c r="P1156">
        <f>IF(O1156="large",1,0)</f>
        <v>0</v>
      </c>
      <c r="Q1156">
        <v>2012</v>
      </c>
      <c r="R1156">
        <v>2</v>
      </c>
      <c r="S1156" t="str">
        <f>IF(R1156=1, "First-time", IF(R1156&lt;=3, "Rising Star", IF(R1156&lt;10, "Established", "Elites")))</f>
        <v>Rising Star</v>
      </c>
      <c r="T1156">
        <f>IF(S1156 = "First-time",1,0)</f>
        <v>0</v>
      </c>
      <c r="U1156">
        <f>IF(S1156 = "Rising Star",1,0)</f>
        <v>1</v>
      </c>
      <c r="V1156">
        <f>IF(S1156 = "Established",1,0)</f>
        <v>0</v>
      </c>
      <c r="W1156">
        <f>IF(S1156 = "Elites",1,0)</f>
        <v>0</v>
      </c>
      <c r="X1156" t="s">
        <v>93</v>
      </c>
      <c r="Y1156" t="str">
        <f>IF(X1156="","-",TRIM(LEFT(X1156,FIND(",",X1156&amp;",")-1)))</f>
        <v>Baltimore</v>
      </c>
      <c r="Z1156" t="s">
        <v>93</v>
      </c>
      <c r="AA1156" t="s">
        <v>21</v>
      </c>
    </row>
    <row r="1157" spans="1:27" ht="14.4" x14ac:dyDescent="0.3">
      <c r="A1157">
        <v>1152</v>
      </c>
      <c r="B1157" t="s">
        <v>14365</v>
      </c>
      <c r="C1157" t="s">
        <v>14366</v>
      </c>
      <c r="D1157" t="s">
        <v>14367</v>
      </c>
      <c r="E1157" t="s">
        <v>2447</v>
      </c>
      <c r="F1157" s="5">
        <f>_xlfn.TEXTBEFORE(E1157, " ") * 1000000</f>
        <v>8600000</v>
      </c>
      <c r="G1157">
        <v>359.8569</v>
      </c>
      <c r="H1157" t="s">
        <v>111</v>
      </c>
      <c r="I1157">
        <v>30</v>
      </c>
      <c r="J1157">
        <f>IF(I1157="",0,I1157)</f>
        <v>30</v>
      </c>
      <c r="K1157">
        <v>10</v>
      </c>
      <c r="L1157">
        <f>I1157-K1157</f>
        <v>20</v>
      </c>
      <c r="M1157" t="str">
        <f>IF(I1157&lt;100,"small",IF(I1157&lt;500,"medium","large"))</f>
        <v>small</v>
      </c>
      <c r="N1157">
        <f>IF(M1157="small",1,0)</f>
        <v>1</v>
      </c>
      <c r="O1157">
        <f>IF(N1157="medium",1,0)</f>
        <v>0</v>
      </c>
      <c r="P1157">
        <f>IF(O1157="large",1,0)</f>
        <v>0</v>
      </c>
      <c r="Q1157">
        <v>2013</v>
      </c>
      <c r="R1157">
        <v>2</v>
      </c>
      <c r="S1157" t="str">
        <f>IF(R1157=1, "First-time", IF(R1157&lt;=3, "Rising Star", IF(R1157&lt;10, "Established", "Elites")))</f>
        <v>Rising Star</v>
      </c>
      <c r="T1157">
        <f>IF(S1157 = "First-time",1,0)</f>
        <v>0</v>
      </c>
      <c r="U1157">
        <f>IF(S1157 = "Rising Star",1,0)</f>
        <v>1</v>
      </c>
      <c r="V1157">
        <f>IF(S1157 = "Established",1,0)</f>
        <v>0</v>
      </c>
      <c r="W1157">
        <f>IF(S1157 = "Elites",1,0)</f>
        <v>0</v>
      </c>
      <c r="X1157" t="s">
        <v>427</v>
      </c>
      <c r="Y1157" t="str">
        <f>IF(X1157="","-",TRIM(LEFT(X1157,FIND(",",X1157&amp;",")-1)))</f>
        <v>Washington</v>
      </c>
      <c r="Z1157" t="s">
        <v>14368</v>
      </c>
      <c r="AA1157" t="s">
        <v>47</v>
      </c>
    </row>
    <row r="1158" spans="1:27" ht="14.4" x14ac:dyDescent="0.3">
      <c r="A1158">
        <v>1153</v>
      </c>
      <c r="B1158" t="s">
        <v>17297</v>
      </c>
      <c r="C1158" t="s">
        <v>17298</v>
      </c>
      <c r="D1158" t="s">
        <v>17299</v>
      </c>
      <c r="E1158" t="s">
        <v>533</v>
      </c>
      <c r="F1158" s="5">
        <f>_xlfn.TEXTBEFORE(E1158, " ") * 1000000</f>
        <v>5400000</v>
      </c>
      <c r="G1158">
        <v>359.30950000000001</v>
      </c>
      <c r="H1158" t="s">
        <v>174</v>
      </c>
      <c r="I1158">
        <v>8</v>
      </c>
      <c r="J1158">
        <f>IF(I1158="",0,I1158)</f>
        <v>8</v>
      </c>
      <c r="K1158">
        <v>2</v>
      </c>
      <c r="L1158">
        <f>I1158-K1158</f>
        <v>6</v>
      </c>
      <c r="M1158" t="str">
        <f>IF(I1158&lt;100,"small",IF(I1158&lt;500,"medium","large"))</f>
        <v>small</v>
      </c>
      <c r="N1158">
        <f>IF(M1158="small",1,0)</f>
        <v>1</v>
      </c>
      <c r="O1158">
        <f>IF(N1158="medium",1,0)</f>
        <v>0</v>
      </c>
      <c r="P1158">
        <f>IF(O1158="large",1,0)</f>
        <v>0</v>
      </c>
      <c r="Q1158">
        <v>2015</v>
      </c>
      <c r="R1158">
        <v>1</v>
      </c>
      <c r="S1158" t="str">
        <f>IF(R1158=1, "First-time", IF(R1158&lt;=3, "Rising Star", IF(R1158&lt;10, "Established", "Elites")))</f>
        <v>First-time</v>
      </c>
      <c r="T1158">
        <f>IF(S1158 = "First-time",1,0)</f>
        <v>1</v>
      </c>
      <c r="U1158">
        <f>IF(S1158 = "Rising Star",1,0)</f>
        <v>0</v>
      </c>
      <c r="V1158">
        <f>IF(S1158 = "Established",1,0)</f>
        <v>0</v>
      </c>
      <c r="W1158">
        <f>IF(S1158 = "Elites",1,0)</f>
        <v>0</v>
      </c>
      <c r="X1158" t="s">
        <v>232</v>
      </c>
      <c r="Y1158" t="str">
        <f>IF(X1158="","-",TRIM(LEFT(X1158,FIND(",",X1158&amp;",")-1)))</f>
        <v>Houston</v>
      </c>
      <c r="Z1158" t="s">
        <v>232</v>
      </c>
      <c r="AA1158" t="s">
        <v>45</v>
      </c>
    </row>
    <row r="1159" spans="1:27" ht="14.4" x14ac:dyDescent="0.3">
      <c r="A1159">
        <v>1154</v>
      </c>
      <c r="B1159" t="s">
        <v>11777</v>
      </c>
      <c r="C1159" t="s">
        <v>11778</v>
      </c>
      <c r="D1159" t="s">
        <v>11779</v>
      </c>
      <c r="E1159" t="s">
        <v>1476</v>
      </c>
      <c r="F1159" s="5">
        <f>_xlfn.TEXTBEFORE(E1159, " ") * 1000000</f>
        <v>10100000</v>
      </c>
      <c r="G1159">
        <v>359.2978</v>
      </c>
      <c r="H1159" t="s">
        <v>174</v>
      </c>
      <c r="I1159">
        <v>35</v>
      </c>
      <c r="J1159">
        <f>IF(I1159="",0,I1159)</f>
        <v>35</v>
      </c>
      <c r="K1159">
        <v>7</v>
      </c>
      <c r="L1159">
        <f>I1159-K1159</f>
        <v>28</v>
      </c>
      <c r="M1159" t="str">
        <f>IF(I1159&lt;100,"small",IF(I1159&lt;500,"medium","large"))</f>
        <v>small</v>
      </c>
      <c r="N1159">
        <f>IF(M1159="small",1,0)</f>
        <v>1</v>
      </c>
      <c r="O1159">
        <f>IF(N1159="medium",1,0)</f>
        <v>0</v>
      </c>
      <c r="P1159">
        <f>IF(O1159="large",1,0)</f>
        <v>0</v>
      </c>
      <c r="Q1159">
        <v>2011</v>
      </c>
      <c r="R1159">
        <v>3</v>
      </c>
      <c r="S1159" t="str">
        <f>IF(R1159=1, "First-time", IF(R1159&lt;=3, "Rising Star", IF(R1159&lt;10, "Established", "Elites")))</f>
        <v>Rising Star</v>
      </c>
      <c r="T1159">
        <f>IF(S1159 = "First-time",1,0)</f>
        <v>0</v>
      </c>
      <c r="U1159">
        <f>IF(S1159 = "Rising Star",1,0)</f>
        <v>1</v>
      </c>
      <c r="V1159">
        <f>IF(S1159 = "Established",1,0)</f>
        <v>0</v>
      </c>
      <c r="W1159">
        <f>IF(S1159 = "Elites",1,0)</f>
        <v>0</v>
      </c>
      <c r="X1159" t="s">
        <v>232</v>
      </c>
      <c r="Y1159" t="str">
        <f>IF(X1159="","-",TRIM(LEFT(X1159,FIND(",",X1159&amp;",")-1)))</f>
        <v>Houston</v>
      </c>
      <c r="Z1159" t="s">
        <v>11780</v>
      </c>
      <c r="AA1159" t="s">
        <v>45</v>
      </c>
    </row>
    <row r="1160" spans="1:27" ht="14.4" x14ac:dyDescent="0.3">
      <c r="A1160">
        <v>1155</v>
      </c>
      <c r="B1160" t="s">
        <v>14369</v>
      </c>
      <c r="C1160" t="s">
        <v>14370</v>
      </c>
      <c r="D1160" t="s">
        <v>14371</v>
      </c>
      <c r="E1160" t="s">
        <v>2261</v>
      </c>
      <c r="F1160" s="5">
        <f>_xlfn.TEXTBEFORE(E1160, " ") * 1000000</f>
        <v>10200000</v>
      </c>
      <c r="G1160">
        <v>359.16629999999998</v>
      </c>
      <c r="H1160" t="s">
        <v>111</v>
      </c>
      <c r="I1160">
        <v>70</v>
      </c>
      <c r="J1160">
        <f>IF(I1160="",0,I1160)</f>
        <v>70</v>
      </c>
      <c r="K1160">
        <v>20</v>
      </c>
      <c r="L1160">
        <f>I1160-K1160</f>
        <v>50</v>
      </c>
      <c r="M1160" t="str">
        <f>IF(I1160&lt;100,"small",IF(I1160&lt;500,"medium","large"))</f>
        <v>small</v>
      </c>
      <c r="N1160">
        <f>IF(M1160="small",1,0)</f>
        <v>1</v>
      </c>
      <c r="O1160">
        <f>IF(N1160="medium",1,0)</f>
        <v>0</v>
      </c>
      <c r="P1160">
        <f>IF(O1160="large",1,0)</f>
        <v>0</v>
      </c>
      <c r="Q1160">
        <v>2013</v>
      </c>
      <c r="R1160">
        <v>2</v>
      </c>
      <c r="S1160" t="str">
        <f>IF(R1160=1, "First-time", IF(R1160&lt;=3, "Rising Star", IF(R1160&lt;10, "Established", "Elites")))</f>
        <v>Rising Star</v>
      </c>
      <c r="T1160">
        <f>IF(S1160 = "First-time",1,0)</f>
        <v>0</v>
      </c>
      <c r="U1160">
        <f>IF(S1160 = "Rising Star",1,0)</f>
        <v>1</v>
      </c>
      <c r="V1160">
        <f>IF(S1160 = "Established",1,0)</f>
        <v>0</v>
      </c>
      <c r="W1160">
        <f>IF(S1160 = "Elites",1,0)</f>
        <v>0</v>
      </c>
      <c r="X1160" t="s">
        <v>154</v>
      </c>
      <c r="Y1160" t="str">
        <f>IF(X1160="","-",TRIM(LEFT(X1160,FIND(",",X1160&amp;",")-1)))</f>
        <v>Virginia Beach</v>
      </c>
      <c r="Z1160" t="s">
        <v>154</v>
      </c>
      <c r="AA1160" t="s">
        <v>47</v>
      </c>
    </row>
    <row r="1161" spans="1:27" ht="14.4" x14ac:dyDescent="0.3">
      <c r="A1161">
        <v>1156</v>
      </c>
      <c r="B1161" t="s">
        <v>9276</v>
      </c>
      <c r="C1161" t="s">
        <v>9277</v>
      </c>
      <c r="D1161" t="s">
        <v>9278</v>
      </c>
      <c r="E1161" t="s">
        <v>8223</v>
      </c>
      <c r="F1161" s="5">
        <f>_xlfn.TEXTBEFORE(E1161, " ") * 1000000</f>
        <v>23500000</v>
      </c>
      <c r="G1161">
        <v>359.1601</v>
      </c>
      <c r="H1161" t="s">
        <v>129</v>
      </c>
      <c r="I1161">
        <v>29</v>
      </c>
      <c r="J1161">
        <f>IF(I1161="",0,I1161)</f>
        <v>29</v>
      </c>
      <c r="K1161">
        <v>44</v>
      </c>
      <c r="L1161">
        <f>I1161-K1161</f>
        <v>-15</v>
      </c>
      <c r="M1161" t="str">
        <f>IF(I1161&lt;100,"small",IF(I1161&lt;500,"medium","large"))</f>
        <v>small</v>
      </c>
      <c r="N1161">
        <f>IF(M1161="small",1,0)</f>
        <v>1</v>
      </c>
      <c r="O1161">
        <f>IF(N1161="medium",1,0)</f>
        <v>0</v>
      </c>
      <c r="P1161">
        <f>IF(O1161="large",1,0)</f>
        <v>0</v>
      </c>
      <c r="Q1161">
        <v>2009</v>
      </c>
      <c r="R1161">
        <v>2</v>
      </c>
      <c r="S1161" t="str">
        <f>IF(R1161=1, "First-time", IF(R1161&lt;=3, "Rising Star", IF(R1161&lt;10, "Established", "Elites")))</f>
        <v>Rising Star</v>
      </c>
      <c r="T1161">
        <f>IF(S1161 = "First-time",1,0)</f>
        <v>0</v>
      </c>
      <c r="U1161">
        <f>IF(S1161 = "Rising Star",1,0)</f>
        <v>1</v>
      </c>
      <c r="V1161">
        <f>IF(S1161 = "Established",1,0)</f>
        <v>0</v>
      </c>
      <c r="W1161">
        <f>IF(S1161 = "Elites",1,0)</f>
        <v>0</v>
      </c>
      <c r="X1161" t="s">
        <v>112</v>
      </c>
      <c r="Y1161" t="str">
        <f>IF(X1161="","-",TRIM(LEFT(X1161,FIND(",",X1161&amp;",")-1)))</f>
        <v>Richmond</v>
      </c>
      <c r="Z1161" t="s">
        <v>113</v>
      </c>
      <c r="AA1161" t="s">
        <v>47</v>
      </c>
    </row>
    <row r="1162" spans="1:27" ht="14.4" x14ac:dyDescent="0.3">
      <c r="A1162">
        <v>1157</v>
      </c>
      <c r="B1162" t="s">
        <v>10798</v>
      </c>
      <c r="C1162" t="s">
        <v>10799</v>
      </c>
      <c r="D1162" t="s">
        <v>10800</v>
      </c>
      <c r="E1162" t="s">
        <v>5086</v>
      </c>
      <c r="F1162" s="5">
        <f>_xlfn.TEXTBEFORE(E1162, " ") * 1000000</f>
        <v>47300000</v>
      </c>
      <c r="G1162">
        <v>358.7645</v>
      </c>
      <c r="H1162" t="s">
        <v>803</v>
      </c>
      <c r="I1162">
        <v>501</v>
      </c>
      <c r="J1162">
        <f>IF(I1162="",0,I1162)</f>
        <v>501</v>
      </c>
      <c r="K1162">
        <v>109</v>
      </c>
      <c r="L1162">
        <f>I1162-K1162</f>
        <v>392</v>
      </c>
      <c r="M1162" t="str">
        <f>IF(I1162&lt;100,"small",IF(I1162&lt;500,"medium","large"))</f>
        <v>large</v>
      </c>
      <c r="N1162">
        <f>IF(M1162="small",1,0)</f>
        <v>0</v>
      </c>
      <c r="O1162">
        <f>IF(N1162="medium",1,0)</f>
        <v>0</v>
      </c>
      <c r="P1162">
        <f>IF(O1162="large",1,0)</f>
        <v>0</v>
      </c>
      <c r="Q1162">
        <v>2010</v>
      </c>
      <c r="R1162">
        <v>6</v>
      </c>
      <c r="S1162" t="str">
        <f>IF(R1162=1, "First-time", IF(R1162&lt;=3, "Rising Star", IF(R1162&lt;10, "Established", "Elites")))</f>
        <v>Established</v>
      </c>
      <c r="T1162">
        <f>IF(S1162 = "First-time",1,0)</f>
        <v>0</v>
      </c>
      <c r="U1162">
        <f>IF(S1162 = "Rising Star",1,0)</f>
        <v>0</v>
      </c>
      <c r="V1162">
        <f>IF(S1162 = "Established",1,0)</f>
        <v>1</v>
      </c>
      <c r="W1162">
        <f>IF(S1162 = "Elites",1,0)</f>
        <v>0</v>
      </c>
      <c r="X1162" t="s">
        <v>99</v>
      </c>
      <c r="Y1162" t="str">
        <f>IF(X1162="","-",TRIM(LEFT(X1162,FIND(",",X1162&amp;",")-1)))</f>
        <v>-</v>
      </c>
      <c r="Z1162" t="s">
        <v>9583</v>
      </c>
      <c r="AA1162" t="s">
        <v>38</v>
      </c>
    </row>
    <row r="1163" spans="1:27" ht="14.4" x14ac:dyDescent="0.3">
      <c r="A1163">
        <v>1158</v>
      </c>
      <c r="B1163" t="s">
        <v>16434</v>
      </c>
      <c r="C1163" t="s">
        <v>16435</v>
      </c>
      <c r="D1163" t="s">
        <v>16436</v>
      </c>
      <c r="E1163" t="s">
        <v>352</v>
      </c>
      <c r="F1163" s="5">
        <f>_xlfn.TEXTBEFORE(E1163, " ") * 1000000</f>
        <v>2100000</v>
      </c>
      <c r="G1163">
        <v>358.50700000000001</v>
      </c>
      <c r="H1163" t="s">
        <v>751</v>
      </c>
      <c r="I1163">
        <v>18</v>
      </c>
      <c r="J1163">
        <f>IF(I1163="",0,I1163)</f>
        <v>18</v>
      </c>
      <c r="K1163">
        <v>4</v>
      </c>
      <c r="L1163">
        <f>I1163-K1163</f>
        <v>14</v>
      </c>
      <c r="M1163" t="str">
        <f>IF(I1163&lt;100,"small",IF(I1163&lt;500,"medium","large"))</f>
        <v>small</v>
      </c>
      <c r="N1163">
        <f>IF(M1163="small",1,0)</f>
        <v>1</v>
      </c>
      <c r="O1163">
        <f>IF(N1163="medium",1,0)</f>
        <v>0</v>
      </c>
      <c r="P1163">
        <f>IF(O1163="large",1,0)</f>
        <v>0</v>
      </c>
      <c r="Q1163">
        <v>2014</v>
      </c>
      <c r="R1163">
        <v>1</v>
      </c>
      <c r="S1163" t="str">
        <f>IF(R1163=1, "First-time", IF(R1163&lt;=3, "Rising Star", IF(R1163&lt;10, "Established", "Elites")))</f>
        <v>First-time</v>
      </c>
      <c r="T1163">
        <f>IF(S1163 = "First-time",1,0)</f>
        <v>1</v>
      </c>
      <c r="U1163">
        <f>IF(S1163 = "Rising Star",1,0)</f>
        <v>0</v>
      </c>
      <c r="V1163">
        <f>IF(S1163 = "Established",1,0)</f>
        <v>0</v>
      </c>
      <c r="W1163">
        <f>IF(S1163 = "Elites",1,0)</f>
        <v>0</v>
      </c>
      <c r="X1163" t="s">
        <v>427</v>
      </c>
      <c r="Y1163" t="str">
        <f>IF(X1163="","-",TRIM(LEFT(X1163,FIND(",",X1163&amp;",")-1)))</f>
        <v>Washington</v>
      </c>
      <c r="Z1163" t="s">
        <v>2049</v>
      </c>
      <c r="AA1163" t="s">
        <v>21</v>
      </c>
    </row>
    <row r="1164" spans="1:27" ht="14.4" x14ac:dyDescent="0.3">
      <c r="A1164">
        <v>1159</v>
      </c>
      <c r="B1164" t="s">
        <v>15529</v>
      </c>
      <c r="C1164" t="s">
        <v>15530</v>
      </c>
      <c r="D1164" t="s">
        <v>15531</v>
      </c>
      <c r="E1164" t="s">
        <v>289</v>
      </c>
      <c r="F1164" s="5">
        <f>_xlfn.TEXTBEFORE(E1164, " ") * 1000000</f>
        <v>3700000</v>
      </c>
      <c r="G1164">
        <v>357.83449999999999</v>
      </c>
      <c r="H1164" t="s">
        <v>174</v>
      </c>
      <c r="I1164">
        <v>32</v>
      </c>
      <c r="J1164">
        <f>IF(I1164="",0,I1164)</f>
        <v>32</v>
      </c>
      <c r="K1164">
        <v>20</v>
      </c>
      <c r="L1164">
        <f>I1164-K1164</f>
        <v>12</v>
      </c>
      <c r="M1164" t="str">
        <f>IF(I1164&lt;100,"small",IF(I1164&lt;500,"medium","large"))</f>
        <v>small</v>
      </c>
      <c r="N1164">
        <f>IF(M1164="small",1,0)</f>
        <v>1</v>
      </c>
      <c r="O1164">
        <f>IF(N1164="medium",1,0)</f>
        <v>0</v>
      </c>
      <c r="P1164">
        <f>IF(O1164="large",1,0)</f>
        <v>0</v>
      </c>
      <c r="Q1164">
        <v>2013</v>
      </c>
      <c r="R1164">
        <v>2</v>
      </c>
      <c r="S1164" t="str">
        <f>IF(R1164=1, "First-time", IF(R1164&lt;=3, "Rising Star", IF(R1164&lt;10, "Established", "Elites")))</f>
        <v>Rising Star</v>
      </c>
      <c r="T1164">
        <f>IF(S1164 = "First-time",1,0)</f>
        <v>0</v>
      </c>
      <c r="U1164">
        <f>IF(S1164 = "Rising Star",1,0)</f>
        <v>1</v>
      </c>
      <c r="V1164">
        <f>IF(S1164 = "Established",1,0)</f>
        <v>0</v>
      </c>
      <c r="W1164">
        <f>IF(S1164 = "Elites",1,0)</f>
        <v>0</v>
      </c>
      <c r="X1164" t="s">
        <v>1396</v>
      </c>
      <c r="Y1164" t="str">
        <f>IF(X1164="","-",TRIM(LEFT(X1164,FIND(",",X1164&amp;",")-1)))</f>
        <v>San Francisco</v>
      </c>
      <c r="Z1164" t="s">
        <v>3002</v>
      </c>
      <c r="AA1164" t="s">
        <v>5</v>
      </c>
    </row>
    <row r="1165" spans="1:27" ht="14.4" x14ac:dyDescent="0.3">
      <c r="A1165">
        <v>1160</v>
      </c>
      <c r="B1165" t="s">
        <v>9546</v>
      </c>
      <c r="C1165" t="s">
        <v>9547</v>
      </c>
      <c r="D1165" t="s">
        <v>9548</v>
      </c>
      <c r="E1165" t="s">
        <v>1648</v>
      </c>
      <c r="F1165" s="5">
        <f>_xlfn.TEXTBEFORE(E1165, " ") * 1000000</f>
        <v>17300000</v>
      </c>
      <c r="G1165">
        <v>357.7971</v>
      </c>
      <c r="H1165" t="s">
        <v>803</v>
      </c>
      <c r="I1165">
        <v>15</v>
      </c>
      <c r="J1165">
        <f>IF(I1165="",0,I1165)</f>
        <v>15</v>
      </c>
      <c r="K1165">
        <v>20</v>
      </c>
      <c r="L1165">
        <f>I1165-K1165</f>
        <v>-5</v>
      </c>
      <c r="M1165" t="str">
        <f>IF(I1165&lt;100,"small",IF(I1165&lt;500,"medium","large"))</f>
        <v>small</v>
      </c>
      <c r="N1165">
        <f>IF(M1165="small",1,0)</f>
        <v>1</v>
      </c>
      <c r="O1165">
        <f>IF(N1165="medium",1,0)</f>
        <v>0</v>
      </c>
      <c r="P1165">
        <f>IF(O1165="large",1,0)</f>
        <v>0</v>
      </c>
      <c r="Q1165">
        <v>2009</v>
      </c>
      <c r="R1165">
        <v>1</v>
      </c>
      <c r="S1165" t="str">
        <f>IF(R1165=1, "First-time", IF(R1165&lt;=3, "Rising Star", IF(R1165&lt;10, "Established", "Elites")))</f>
        <v>First-time</v>
      </c>
      <c r="T1165">
        <f>IF(S1165 = "First-time",1,0)</f>
        <v>1</v>
      </c>
      <c r="U1165">
        <f>IF(S1165 = "Rising Star",1,0)</f>
        <v>0</v>
      </c>
      <c r="V1165">
        <f>IF(S1165 = "Established",1,0)</f>
        <v>0</v>
      </c>
      <c r="W1165">
        <f>IF(S1165 = "Elites",1,0)</f>
        <v>0</v>
      </c>
      <c r="X1165" t="s">
        <v>191</v>
      </c>
      <c r="Y1165" t="str">
        <f>IF(X1165="","-",TRIM(LEFT(X1165,FIND(",",X1165&amp;",")-1)))</f>
        <v>Philadelphia</v>
      </c>
      <c r="Z1165" t="s">
        <v>2599</v>
      </c>
      <c r="AA1165" t="s">
        <v>39</v>
      </c>
    </row>
    <row r="1166" spans="1:27" ht="14.4" x14ac:dyDescent="0.3">
      <c r="A1166">
        <v>1161</v>
      </c>
      <c r="B1166" t="s">
        <v>14489</v>
      </c>
      <c r="C1166" t="s">
        <v>14490</v>
      </c>
      <c r="D1166" t="s">
        <v>14491</v>
      </c>
      <c r="E1166" t="s">
        <v>1648</v>
      </c>
      <c r="F1166" s="5">
        <f>_xlfn.TEXTBEFORE(E1166, " ") * 1000000</f>
        <v>17300000</v>
      </c>
      <c r="G1166">
        <v>356.86829999999998</v>
      </c>
      <c r="H1166" t="s">
        <v>353</v>
      </c>
      <c r="I1166">
        <v>69</v>
      </c>
      <c r="J1166">
        <f>IF(I1166="",0,I1166)</f>
        <v>69</v>
      </c>
      <c r="K1166">
        <v>11</v>
      </c>
      <c r="L1166">
        <f>I1166-K1166</f>
        <v>58</v>
      </c>
      <c r="M1166" t="str">
        <f>IF(I1166&lt;100,"small",IF(I1166&lt;500,"medium","large"))</f>
        <v>small</v>
      </c>
      <c r="N1166">
        <f>IF(M1166="small",1,0)</f>
        <v>1</v>
      </c>
      <c r="O1166">
        <f>IF(N1166="medium",1,0)</f>
        <v>0</v>
      </c>
      <c r="P1166">
        <f>IF(O1166="large",1,0)</f>
        <v>0</v>
      </c>
      <c r="Q1166">
        <v>2013</v>
      </c>
      <c r="R1166">
        <v>2</v>
      </c>
      <c r="S1166" t="str">
        <f>IF(R1166=1, "First-time", IF(R1166&lt;=3, "Rising Star", IF(R1166&lt;10, "Established", "Elites")))</f>
        <v>Rising Star</v>
      </c>
      <c r="T1166">
        <f>IF(S1166 = "First-time",1,0)</f>
        <v>0</v>
      </c>
      <c r="U1166">
        <f>IF(S1166 = "Rising Star",1,0)</f>
        <v>1</v>
      </c>
      <c r="V1166">
        <f>IF(S1166 = "Established",1,0)</f>
        <v>0</v>
      </c>
      <c r="W1166">
        <f>IF(S1166 = "Elites",1,0)</f>
        <v>0</v>
      </c>
      <c r="X1166" t="s">
        <v>130</v>
      </c>
      <c r="Y1166" t="str">
        <f>IF(X1166="","-",TRIM(LEFT(X1166,FIND(",",X1166&amp;",")-1)))</f>
        <v>Dallas</v>
      </c>
      <c r="Z1166" t="s">
        <v>993</v>
      </c>
      <c r="AA1166" t="s">
        <v>45</v>
      </c>
    </row>
    <row r="1167" spans="1:27" ht="14.4" x14ac:dyDescent="0.3">
      <c r="A1167">
        <v>1162</v>
      </c>
      <c r="B1167" t="s">
        <v>14492</v>
      </c>
      <c r="C1167" t="s">
        <v>14493</v>
      </c>
      <c r="D1167" t="s">
        <v>14494</v>
      </c>
      <c r="E1167" t="s">
        <v>1237</v>
      </c>
      <c r="F1167" s="5">
        <f>_xlfn.TEXTBEFORE(E1167, " ") * 1000000</f>
        <v>11600000</v>
      </c>
      <c r="G1167">
        <v>356.46510000000001</v>
      </c>
      <c r="H1167" t="s">
        <v>803</v>
      </c>
      <c r="I1167">
        <v>16</v>
      </c>
      <c r="J1167">
        <f>IF(I1167="",0,I1167)</f>
        <v>16</v>
      </c>
      <c r="K1167">
        <v>8</v>
      </c>
      <c r="L1167">
        <f>I1167-K1167</f>
        <v>8</v>
      </c>
      <c r="M1167" t="str">
        <f>IF(I1167&lt;100,"small",IF(I1167&lt;500,"medium","large"))</f>
        <v>small</v>
      </c>
      <c r="N1167">
        <f>IF(M1167="small",1,0)</f>
        <v>1</v>
      </c>
      <c r="O1167">
        <f>IF(N1167="medium",1,0)</f>
        <v>0</v>
      </c>
      <c r="P1167">
        <f>IF(O1167="large",1,0)</f>
        <v>0</v>
      </c>
      <c r="Q1167">
        <v>2013</v>
      </c>
      <c r="R1167">
        <v>3</v>
      </c>
      <c r="S1167" t="str">
        <f>IF(R1167=1, "First-time", IF(R1167&lt;=3, "Rising Star", IF(R1167&lt;10, "Established", "Elites")))</f>
        <v>Rising Star</v>
      </c>
      <c r="T1167">
        <f>IF(S1167 = "First-time",1,0)</f>
        <v>0</v>
      </c>
      <c r="U1167">
        <f>IF(S1167 = "Rising Star",1,0)</f>
        <v>1</v>
      </c>
      <c r="V1167">
        <f>IF(S1167 = "Established",1,0)</f>
        <v>0</v>
      </c>
      <c r="W1167">
        <f>IF(S1167 = "Elites",1,0)</f>
        <v>0</v>
      </c>
      <c r="X1167" t="s">
        <v>838</v>
      </c>
      <c r="Y1167" t="str">
        <f>IF(X1167="","-",TRIM(LEFT(X1167,FIND(",",X1167&amp;",")-1)))</f>
        <v>Austin</v>
      </c>
      <c r="Z1167" t="s">
        <v>838</v>
      </c>
      <c r="AA1167" t="s">
        <v>45</v>
      </c>
    </row>
    <row r="1168" spans="1:27" ht="14.4" x14ac:dyDescent="0.3">
      <c r="A1168">
        <v>1163</v>
      </c>
      <c r="B1168" t="s">
        <v>16472</v>
      </c>
      <c r="C1168" t="s">
        <v>16473</v>
      </c>
      <c r="D1168" t="s">
        <v>16474</v>
      </c>
      <c r="E1168" t="s">
        <v>843</v>
      </c>
      <c r="F1168" s="5">
        <f>_xlfn.TEXTBEFORE(E1168, " ") * 1000000</f>
        <v>18100000</v>
      </c>
      <c r="G1168">
        <v>356.21339999999998</v>
      </c>
      <c r="H1168" t="s">
        <v>433</v>
      </c>
      <c r="I1168">
        <v>19</v>
      </c>
      <c r="J1168">
        <f>IF(I1168="",0,I1168)</f>
        <v>19</v>
      </c>
      <c r="K1168">
        <v>5</v>
      </c>
      <c r="L1168">
        <f>I1168-K1168</f>
        <v>14</v>
      </c>
      <c r="M1168" t="str">
        <f>IF(I1168&lt;100,"small",IF(I1168&lt;500,"medium","large"))</f>
        <v>small</v>
      </c>
      <c r="N1168">
        <f>IF(M1168="small",1,0)</f>
        <v>1</v>
      </c>
      <c r="O1168">
        <f>IF(N1168="medium",1,0)</f>
        <v>0</v>
      </c>
      <c r="P1168">
        <f>IF(O1168="large",1,0)</f>
        <v>0</v>
      </c>
      <c r="Q1168">
        <v>2014</v>
      </c>
      <c r="R1168">
        <v>2</v>
      </c>
      <c r="S1168" t="str">
        <f>IF(R1168=1, "First-time", IF(R1168&lt;=3, "Rising Star", IF(R1168&lt;10, "Established", "Elites")))</f>
        <v>Rising Star</v>
      </c>
      <c r="T1168">
        <f>IF(S1168 = "First-time",1,0)</f>
        <v>0</v>
      </c>
      <c r="U1168">
        <f>IF(S1168 = "Rising Star",1,0)</f>
        <v>1</v>
      </c>
      <c r="V1168">
        <f>IF(S1168 = "Established",1,0)</f>
        <v>0</v>
      </c>
      <c r="W1168">
        <f>IF(S1168 = "Elites",1,0)</f>
        <v>0</v>
      </c>
      <c r="X1168" t="s">
        <v>185</v>
      </c>
      <c r="Y1168" t="str">
        <f>IF(X1168="","-",TRIM(LEFT(X1168,FIND(",",X1168&amp;",")-1)))</f>
        <v>Boston</v>
      </c>
      <c r="Z1168" t="s">
        <v>16475</v>
      </c>
      <c r="AA1168" t="s">
        <v>20</v>
      </c>
    </row>
    <row r="1169" spans="1:27" ht="14.4" x14ac:dyDescent="0.3">
      <c r="A1169">
        <v>1164</v>
      </c>
      <c r="B1169" t="s">
        <v>16026</v>
      </c>
      <c r="C1169" t="s">
        <v>16027</v>
      </c>
      <c r="D1169" t="s">
        <v>16028</v>
      </c>
      <c r="E1169" t="s">
        <v>3685</v>
      </c>
      <c r="F1169" s="5">
        <f>_xlfn.TEXTBEFORE(E1169, " ") * 1000000</f>
        <v>17100000</v>
      </c>
      <c r="G1169">
        <v>356.09870000000001</v>
      </c>
      <c r="H1169" t="s">
        <v>153</v>
      </c>
      <c r="I1169">
        <v>25</v>
      </c>
      <c r="J1169">
        <f>IF(I1169="",0,I1169)</f>
        <v>25</v>
      </c>
      <c r="K1169">
        <v>13</v>
      </c>
      <c r="L1169">
        <f>I1169-K1169</f>
        <v>12</v>
      </c>
      <c r="M1169" t="str">
        <f>IF(I1169&lt;100,"small",IF(I1169&lt;500,"medium","large"))</f>
        <v>small</v>
      </c>
      <c r="N1169">
        <f>IF(M1169="small",1,0)</f>
        <v>1</v>
      </c>
      <c r="O1169">
        <f>IF(N1169="medium",1,0)</f>
        <v>0</v>
      </c>
      <c r="P1169">
        <f>IF(O1169="large",1,0)</f>
        <v>0</v>
      </c>
      <c r="Q1169">
        <v>2014</v>
      </c>
      <c r="R1169">
        <v>2</v>
      </c>
      <c r="S1169" t="str">
        <f>IF(R1169=1, "First-time", IF(R1169&lt;=3, "Rising Star", IF(R1169&lt;10, "Established", "Elites")))</f>
        <v>Rising Star</v>
      </c>
      <c r="T1169">
        <f>IF(S1169 = "First-time",1,0)</f>
        <v>0</v>
      </c>
      <c r="U1169">
        <f>IF(S1169 = "Rising Star",1,0)</f>
        <v>1</v>
      </c>
      <c r="V1169">
        <f>IF(S1169 = "Established",1,0)</f>
        <v>0</v>
      </c>
      <c r="W1169">
        <f>IF(S1169 = "Elites",1,0)</f>
        <v>0</v>
      </c>
      <c r="X1169" t="s">
        <v>809</v>
      </c>
      <c r="Y1169" t="str">
        <f>IF(X1169="","-",TRIM(LEFT(X1169,FIND(",",X1169&amp;",")-1)))</f>
        <v>Greenville-Mauldin-Easley</v>
      </c>
      <c r="Z1169" t="s">
        <v>810</v>
      </c>
      <c r="AA1169" t="s">
        <v>42</v>
      </c>
    </row>
    <row r="1170" spans="1:27" ht="14.4" x14ac:dyDescent="0.3">
      <c r="A1170">
        <v>1165</v>
      </c>
      <c r="B1170" t="s">
        <v>10275</v>
      </c>
      <c r="C1170" t="s">
        <v>10276</v>
      </c>
      <c r="D1170" t="s">
        <v>10277</v>
      </c>
      <c r="E1170" t="s">
        <v>9928</v>
      </c>
      <c r="F1170" s="5">
        <f>_xlfn.TEXTBEFORE(E1170, " ") * 1000000</f>
        <v>35300000</v>
      </c>
      <c r="G1170">
        <v>355.77260000000001</v>
      </c>
      <c r="H1170" t="s">
        <v>353</v>
      </c>
      <c r="I1170">
        <v>2000</v>
      </c>
      <c r="J1170">
        <f>IF(I1170="",0,I1170)</f>
        <v>2000</v>
      </c>
      <c r="K1170">
        <v>1200</v>
      </c>
      <c r="L1170">
        <f>I1170-K1170</f>
        <v>800</v>
      </c>
      <c r="M1170" t="str">
        <f>IF(I1170&lt;100,"small",IF(I1170&lt;500,"medium","large"))</f>
        <v>large</v>
      </c>
      <c r="N1170">
        <f>IF(M1170="small",1,0)</f>
        <v>0</v>
      </c>
      <c r="O1170">
        <f>IF(N1170="medium",1,0)</f>
        <v>0</v>
      </c>
      <c r="P1170">
        <f>IF(O1170="large",1,0)</f>
        <v>0</v>
      </c>
      <c r="Q1170">
        <v>2009</v>
      </c>
      <c r="R1170">
        <v>6</v>
      </c>
      <c r="S1170" t="str">
        <f>IF(R1170=1, "First-time", IF(R1170&lt;=3, "Rising Star", IF(R1170&lt;10, "Established", "Elites")))</f>
        <v>Established</v>
      </c>
      <c r="T1170">
        <f>IF(S1170 = "First-time",1,0)</f>
        <v>0</v>
      </c>
      <c r="U1170">
        <f>IF(S1170 = "Rising Star",1,0)</f>
        <v>0</v>
      </c>
      <c r="V1170">
        <f>IF(S1170 = "Established",1,0)</f>
        <v>1</v>
      </c>
      <c r="W1170">
        <f>IF(S1170 = "Elites",1,0)</f>
        <v>0</v>
      </c>
      <c r="X1170" t="s">
        <v>325</v>
      </c>
      <c r="Y1170" t="str">
        <f>IF(X1170="","-",TRIM(LEFT(X1170,FIND(",",X1170&amp;",")-1)))</f>
        <v>Los Angeles</v>
      </c>
      <c r="Z1170" t="s">
        <v>1516</v>
      </c>
      <c r="AA1170" t="s">
        <v>5</v>
      </c>
    </row>
    <row r="1171" spans="1:27" ht="14.4" x14ac:dyDescent="0.3">
      <c r="A1171">
        <v>1166</v>
      </c>
      <c r="B1171" t="s">
        <v>14626</v>
      </c>
      <c r="C1171" t="s">
        <v>14627</v>
      </c>
      <c r="D1171" t="s">
        <v>14628</v>
      </c>
      <c r="E1171" t="s">
        <v>1971</v>
      </c>
      <c r="F1171" s="5">
        <f>_xlfn.TEXTBEFORE(E1171, " ") * 1000000</f>
        <v>7000000</v>
      </c>
      <c r="G1171">
        <v>355.44540000000001</v>
      </c>
      <c r="H1171" t="s">
        <v>353</v>
      </c>
      <c r="I1171">
        <v>257</v>
      </c>
      <c r="J1171">
        <f>IF(I1171="",0,I1171)</f>
        <v>257</v>
      </c>
      <c r="K1171">
        <v>75</v>
      </c>
      <c r="L1171">
        <f>I1171-K1171</f>
        <v>182</v>
      </c>
      <c r="M1171" t="str">
        <f>IF(I1171&lt;100,"small",IF(I1171&lt;500,"medium","large"))</f>
        <v>medium</v>
      </c>
      <c r="N1171">
        <f>IF(M1171="small",1,0)</f>
        <v>0</v>
      </c>
      <c r="O1171">
        <f>IF(N1171="medium",1,0)</f>
        <v>0</v>
      </c>
      <c r="P1171">
        <f>IF(O1171="large",1,0)</f>
        <v>0</v>
      </c>
      <c r="Q1171">
        <v>2013</v>
      </c>
      <c r="R1171">
        <v>1</v>
      </c>
      <c r="S1171" t="str">
        <f>IF(R1171=1, "First-time", IF(R1171&lt;=3, "Rising Star", IF(R1171&lt;10, "Established", "Elites")))</f>
        <v>First-time</v>
      </c>
      <c r="T1171">
        <f>IF(S1171 = "First-time",1,0)</f>
        <v>1</v>
      </c>
      <c r="U1171">
        <f>IF(S1171 = "Rising Star",1,0)</f>
        <v>0</v>
      </c>
      <c r="V1171">
        <f>IF(S1171 = "Established",1,0)</f>
        <v>0</v>
      </c>
      <c r="W1171">
        <f>IF(S1171 = "Elites",1,0)</f>
        <v>0</v>
      </c>
      <c r="X1171" t="s">
        <v>99</v>
      </c>
      <c r="Y1171" t="str">
        <f>IF(X1171="","-",TRIM(LEFT(X1171,FIND(",",X1171&amp;",")-1)))</f>
        <v>-</v>
      </c>
      <c r="Z1171" t="s">
        <v>1992</v>
      </c>
      <c r="AA1171" t="s">
        <v>38</v>
      </c>
    </row>
    <row r="1172" spans="1:27" ht="14.4" x14ac:dyDescent="0.3">
      <c r="A1172">
        <v>1167</v>
      </c>
      <c r="B1172" t="s">
        <v>16278</v>
      </c>
      <c r="C1172" t="s">
        <v>16279</v>
      </c>
      <c r="D1172" t="s">
        <v>16280</v>
      </c>
      <c r="E1172" t="s">
        <v>16281</v>
      </c>
      <c r="F1172" s="5">
        <f>_xlfn.TEXTBEFORE(E1172, " ") * 1000000</f>
        <v>39800000</v>
      </c>
      <c r="G1172">
        <v>355.24040000000002</v>
      </c>
      <c r="H1172" t="s">
        <v>174</v>
      </c>
      <c r="I1172">
        <v>30</v>
      </c>
      <c r="J1172">
        <f>IF(I1172="",0,I1172)</f>
        <v>30</v>
      </c>
      <c r="K1172">
        <v>18</v>
      </c>
      <c r="L1172">
        <f>I1172-K1172</f>
        <v>12</v>
      </c>
      <c r="M1172" t="str">
        <f>IF(I1172&lt;100,"small",IF(I1172&lt;500,"medium","large"))</f>
        <v>small</v>
      </c>
      <c r="N1172">
        <f>IF(M1172="small",1,0)</f>
        <v>1</v>
      </c>
      <c r="O1172">
        <f>IF(N1172="medium",1,0)</f>
        <v>0</v>
      </c>
      <c r="P1172">
        <f>IF(O1172="large",1,0)</f>
        <v>0</v>
      </c>
      <c r="Q1172">
        <v>2014</v>
      </c>
      <c r="R1172">
        <v>1</v>
      </c>
      <c r="S1172" t="str">
        <f>IF(R1172=1, "First-time", IF(R1172&lt;=3, "Rising Star", IF(R1172&lt;10, "Established", "Elites")))</f>
        <v>First-time</v>
      </c>
      <c r="T1172">
        <f>IF(S1172 = "First-time",1,0)</f>
        <v>1</v>
      </c>
      <c r="U1172">
        <f>IF(S1172 = "Rising Star",1,0)</f>
        <v>0</v>
      </c>
      <c r="V1172">
        <f>IF(S1172 = "Established",1,0)</f>
        <v>0</v>
      </c>
      <c r="W1172">
        <f>IF(S1172 = "Elites",1,0)</f>
        <v>0</v>
      </c>
      <c r="X1172" t="s">
        <v>86</v>
      </c>
      <c r="Y1172" t="str">
        <f>IF(X1172="","-",TRIM(LEFT(X1172,FIND(",",X1172&amp;",")-1)))</f>
        <v>New York City</v>
      </c>
      <c r="Z1172" t="s">
        <v>12124</v>
      </c>
      <c r="AA1172" t="s">
        <v>32</v>
      </c>
    </row>
    <row r="1173" spans="1:27" ht="14.4" x14ac:dyDescent="0.3">
      <c r="A1173">
        <v>1168</v>
      </c>
      <c r="B1173" t="s">
        <v>15022</v>
      </c>
      <c r="C1173" t="s">
        <v>15023</v>
      </c>
      <c r="D1173" t="s">
        <v>15024</v>
      </c>
      <c r="E1173" t="s">
        <v>2623</v>
      </c>
      <c r="F1173" s="5">
        <f>_xlfn.TEXTBEFORE(E1173, " ") * 1000000</f>
        <v>15600000</v>
      </c>
      <c r="G1173">
        <v>354.97199999999998</v>
      </c>
      <c r="H1173" t="s">
        <v>1750</v>
      </c>
      <c r="I1173">
        <v>68</v>
      </c>
      <c r="J1173">
        <f>IF(I1173="",0,I1173)</f>
        <v>68</v>
      </c>
      <c r="K1173">
        <v>23</v>
      </c>
      <c r="L1173">
        <f>I1173-K1173</f>
        <v>45</v>
      </c>
      <c r="M1173" t="str">
        <f>IF(I1173&lt;100,"small",IF(I1173&lt;500,"medium","large"))</f>
        <v>small</v>
      </c>
      <c r="N1173">
        <f>IF(M1173="small",1,0)</f>
        <v>1</v>
      </c>
      <c r="O1173">
        <f>IF(N1173="medium",1,0)</f>
        <v>0</v>
      </c>
      <c r="P1173">
        <f>IF(O1173="large",1,0)</f>
        <v>0</v>
      </c>
      <c r="Q1173">
        <v>2013</v>
      </c>
      <c r="R1173">
        <v>2</v>
      </c>
      <c r="S1173" t="str">
        <f>IF(R1173=1, "First-time", IF(R1173&lt;=3, "Rising Star", IF(R1173&lt;10, "Established", "Elites")))</f>
        <v>Rising Star</v>
      </c>
      <c r="T1173">
        <f>IF(S1173 = "First-time",1,0)</f>
        <v>0</v>
      </c>
      <c r="U1173">
        <f>IF(S1173 = "Rising Star",1,0)</f>
        <v>1</v>
      </c>
      <c r="V1173">
        <f>IF(S1173 = "Established",1,0)</f>
        <v>0</v>
      </c>
      <c r="W1173">
        <f>IF(S1173 = "Elites",1,0)</f>
        <v>0</v>
      </c>
      <c r="X1173" t="s">
        <v>93</v>
      </c>
      <c r="Y1173" t="str">
        <f>IF(X1173="","-",TRIM(LEFT(X1173,FIND(",",X1173&amp;",")-1)))</f>
        <v>Baltimore</v>
      </c>
      <c r="Z1173" t="s">
        <v>1546</v>
      </c>
      <c r="AA1173" t="s">
        <v>21</v>
      </c>
    </row>
    <row r="1174" spans="1:27" ht="14.4" x14ac:dyDescent="0.3">
      <c r="A1174">
        <v>1169</v>
      </c>
      <c r="B1174" t="s">
        <v>7322</v>
      </c>
      <c r="C1174" t="s">
        <v>7323</v>
      </c>
      <c r="D1174" t="s">
        <v>7324</v>
      </c>
      <c r="E1174" t="s">
        <v>7325</v>
      </c>
      <c r="F1174" s="5">
        <f>_xlfn.TEXTBEFORE(E1174, " ") * 1000000</f>
        <v>388900000</v>
      </c>
      <c r="G1174">
        <v>354.63740000000001</v>
      </c>
      <c r="H1174" t="s">
        <v>779</v>
      </c>
      <c r="I1174">
        <v>43</v>
      </c>
      <c r="J1174">
        <f>IF(I1174="",0,I1174)</f>
        <v>43</v>
      </c>
      <c r="K1174">
        <v>7</v>
      </c>
      <c r="L1174">
        <f>I1174-K1174</f>
        <v>36</v>
      </c>
      <c r="M1174" t="str">
        <f>IF(I1174&lt;100,"small",IF(I1174&lt;500,"medium","large"))</f>
        <v>small</v>
      </c>
      <c r="N1174">
        <f>IF(M1174="small",1,0)</f>
        <v>1</v>
      </c>
      <c r="O1174">
        <f>IF(N1174="medium",1,0)</f>
        <v>0</v>
      </c>
      <c r="P1174">
        <f>IF(O1174="large",1,0)</f>
        <v>0</v>
      </c>
      <c r="Q1174">
        <v>2007</v>
      </c>
      <c r="R1174">
        <v>1</v>
      </c>
      <c r="S1174" t="str">
        <f>IF(R1174=1, "First-time", IF(R1174&lt;=3, "Rising Star", IF(R1174&lt;10, "Established", "Elites")))</f>
        <v>First-time</v>
      </c>
      <c r="T1174">
        <f>IF(S1174 = "First-time",1,0)</f>
        <v>1</v>
      </c>
      <c r="U1174">
        <f>IF(S1174 = "Rising Star",1,0)</f>
        <v>0</v>
      </c>
      <c r="V1174">
        <f>IF(S1174 = "Established",1,0)</f>
        <v>0</v>
      </c>
      <c r="W1174">
        <f>IF(S1174 = "Elites",1,0)</f>
        <v>0</v>
      </c>
      <c r="X1174" t="s">
        <v>99</v>
      </c>
      <c r="Y1174" t="str">
        <f>IF(X1174="","-",TRIM(LEFT(X1174,FIND(",",X1174&amp;",")-1)))</f>
        <v>-</v>
      </c>
      <c r="Z1174" t="s">
        <v>7326</v>
      </c>
      <c r="AA1174" t="s">
        <v>49</v>
      </c>
    </row>
    <row r="1175" spans="1:27" ht="14.4" x14ac:dyDescent="0.3">
      <c r="A1175">
        <v>1170</v>
      </c>
      <c r="B1175" t="s">
        <v>10846</v>
      </c>
      <c r="C1175" t="s">
        <v>10847</v>
      </c>
      <c r="D1175" t="s">
        <v>10848</v>
      </c>
      <c r="E1175" t="s">
        <v>10849</v>
      </c>
      <c r="F1175" s="5">
        <f>_xlfn.TEXTBEFORE(E1175, " ") * 1000000</f>
        <v>31000000</v>
      </c>
      <c r="G1175">
        <v>354.24369999999999</v>
      </c>
      <c r="H1175" t="s">
        <v>174</v>
      </c>
      <c r="I1175">
        <v>110</v>
      </c>
      <c r="J1175">
        <f>IF(I1175="",0,I1175)</f>
        <v>110</v>
      </c>
      <c r="K1175">
        <v>35</v>
      </c>
      <c r="L1175">
        <f>I1175-K1175</f>
        <v>75</v>
      </c>
      <c r="M1175" t="str">
        <f>IF(I1175&lt;100,"small",IF(I1175&lt;500,"medium","large"))</f>
        <v>medium</v>
      </c>
      <c r="N1175">
        <f>IF(M1175="small",1,0)</f>
        <v>0</v>
      </c>
      <c r="O1175">
        <f>IF(N1175="medium",1,0)</f>
        <v>0</v>
      </c>
      <c r="P1175">
        <f>IF(O1175="large",1,0)</f>
        <v>0</v>
      </c>
      <c r="Q1175">
        <v>2010</v>
      </c>
      <c r="R1175">
        <v>3</v>
      </c>
      <c r="S1175" t="str">
        <f>IF(R1175=1, "First-time", IF(R1175&lt;=3, "Rising Star", IF(R1175&lt;10, "Established", "Elites")))</f>
        <v>Rising Star</v>
      </c>
      <c r="T1175">
        <f>IF(S1175 = "First-time",1,0)</f>
        <v>0</v>
      </c>
      <c r="U1175">
        <f>IF(S1175 = "Rising Star",1,0)</f>
        <v>1</v>
      </c>
      <c r="V1175">
        <f>IF(S1175 = "Established",1,0)</f>
        <v>0</v>
      </c>
      <c r="W1175">
        <f>IF(S1175 = "Elites",1,0)</f>
        <v>0</v>
      </c>
      <c r="X1175" t="s">
        <v>86</v>
      </c>
      <c r="Y1175" t="str">
        <f>IF(X1175="","-",TRIM(LEFT(X1175,FIND(",",X1175&amp;",")-1)))</f>
        <v>New York City</v>
      </c>
      <c r="Z1175" t="s">
        <v>543</v>
      </c>
      <c r="AA1175" t="s">
        <v>35</v>
      </c>
    </row>
    <row r="1176" spans="1:27" ht="14.4" x14ac:dyDescent="0.3">
      <c r="A1176">
        <v>1171</v>
      </c>
      <c r="B1176" t="s">
        <v>16847</v>
      </c>
      <c r="C1176" t="s">
        <v>16848</v>
      </c>
      <c r="D1176" t="s">
        <v>16849</v>
      </c>
      <c r="E1176" t="s">
        <v>1246</v>
      </c>
      <c r="F1176" s="5">
        <f>_xlfn.TEXTBEFORE(E1176, " ") * 1000000</f>
        <v>2900000</v>
      </c>
      <c r="G1176">
        <v>353.21929999999998</v>
      </c>
      <c r="H1176" t="s">
        <v>353</v>
      </c>
      <c r="I1176">
        <v>37</v>
      </c>
      <c r="J1176">
        <f>IF(I1176="",0,I1176)</f>
        <v>37</v>
      </c>
      <c r="K1176">
        <v>16</v>
      </c>
      <c r="L1176">
        <f>I1176-K1176</f>
        <v>21</v>
      </c>
      <c r="M1176" t="str">
        <f>IF(I1176&lt;100,"small",IF(I1176&lt;500,"medium","large"))</f>
        <v>small</v>
      </c>
      <c r="N1176">
        <f>IF(M1176="small",1,0)</f>
        <v>1</v>
      </c>
      <c r="O1176">
        <f>IF(N1176="medium",1,0)</f>
        <v>0</v>
      </c>
      <c r="P1176">
        <f>IF(O1176="large",1,0)</f>
        <v>0</v>
      </c>
      <c r="Q1176">
        <v>2014</v>
      </c>
      <c r="R1176">
        <v>1</v>
      </c>
      <c r="S1176" t="str">
        <f>IF(R1176=1, "First-time", IF(R1176&lt;=3, "Rising Star", IF(R1176&lt;10, "Established", "Elites")))</f>
        <v>First-time</v>
      </c>
      <c r="T1176">
        <f>IF(S1176 = "First-time",1,0)</f>
        <v>1</v>
      </c>
      <c r="U1176">
        <f>IF(S1176 = "Rising Star",1,0)</f>
        <v>0</v>
      </c>
      <c r="V1176">
        <f>IF(S1176 = "Established",1,0)</f>
        <v>0</v>
      </c>
      <c r="W1176">
        <f>IF(S1176 = "Elites",1,0)</f>
        <v>0</v>
      </c>
      <c r="X1176" t="s">
        <v>99</v>
      </c>
      <c r="Y1176" t="str">
        <f>IF(X1176="","-",TRIM(LEFT(X1176,FIND(",",X1176&amp;",")-1)))</f>
        <v>-</v>
      </c>
      <c r="Z1176" t="s">
        <v>16850</v>
      </c>
      <c r="AA1176" t="s">
        <v>6</v>
      </c>
    </row>
    <row r="1177" spans="1:27" ht="14.4" x14ac:dyDescent="0.3">
      <c r="A1177">
        <v>1172</v>
      </c>
      <c r="B1177" t="s">
        <v>14495</v>
      </c>
      <c r="C1177" t="s">
        <v>14496</v>
      </c>
      <c r="D1177" t="s">
        <v>14497</v>
      </c>
      <c r="E1177" t="s">
        <v>281</v>
      </c>
      <c r="F1177" s="5">
        <f>_xlfn.TEXTBEFORE(E1177, " ") * 1000000</f>
        <v>60700000</v>
      </c>
      <c r="G1177">
        <v>353.15069999999997</v>
      </c>
      <c r="H1177" t="s">
        <v>1069</v>
      </c>
      <c r="I1177">
        <v>190</v>
      </c>
      <c r="J1177">
        <f>IF(I1177="",0,I1177)</f>
        <v>190</v>
      </c>
      <c r="K1177">
        <v>40</v>
      </c>
      <c r="L1177">
        <f>I1177-K1177</f>
        <v>150</v>
      </c>
      <c r="M1177" t="str">
        <f>IF(I1177&lt;100,"small",IF(I1177&lt;500,"medium","large"))</f>
        <v>medium</v>
      </c>
      <c r="N1177">
        <f>IF(M1177="small",1,0)</f>
        <v>0</v>
      </c>
      <c r="O1177">
        <f>IF(N1177="medium",1,0)</f>
        <v>0</v>
      </c>
      <c r="P1177">
        <f>IF(O1177="large",1,0)</f>
        <v>0</v>
      </c>
      <c r="Q1177">
        <v>2013</v>
      </c>
      <c r="R1177">
        <v>2</v>
      </c>
      <c r="S1177" t="str">
        <f>IF(R1177=1, "First-time", IF(R1177&lt;=3, "Rising Star", IF(R1177&lt;10, "Established", "Elites")))</f>
        <v>Rising Star</v>
      </c>
      <c r="T1177">
        <f>IF(S1177 = "First-time",1,0)</f>
        <v>0</v>
      </c>
      <c r="U1177">
        <f>IF(S1177 = "Rising Star",1,0)</f>
        <v>1</v>
      </c>
      <c r="V1177">
        <f>IF(S1177 = "Established",1,0)</f>
        <v>0</v>
      </c>
      <c r="W1177">
        <f>IF(S1177 = "Elites",1,0)</f>
        <v>0</v>
      </c>
      <c r="X1177" t="s">
        <v>130</v>
      </c>
      <c r="Y1177" t="str">
        <f>IF(X1177="","-",TRIM(LEFT(X1177,FIND(",",X1177&amp;",")-1)))</f>
        <v>Dallas</v>
      </c>
      <c r="Z1177" t="s">
        <v>14498</v>
      </c>
      <c r="AA1177" t="s">
        <v>45</v>
      </c>
    </row>
    <row r="1178" spans="1:27" ht="14.4" x14ac:dyDescent="0.3">
      <c r="A1178">
        <v>1173</v>
      </c>
      <c r="B1178" t="s">
        <v>12685</v>
      </c>
      <c r="C1178" t="s">
        <v>12686</v>
      </c>
      <c r="D1178" t="s">
        <v>12687</v>
      </c>
      <c r="E1178" t="s">
        <v>4472</v>
      </c>
      <c r="F1178" s="5">
        <f>_xlfn.TEXTBEFORE(E1178, " ") * 1000000</f>
        <v>20100000</v>
      </c>
      <c r="G1178">
        <v>352.95440000000002</v>
      </c>
      <c r="H1178" t="s">
        <v>324</v>
      </c>
      <c r="I1178">
        <v>99</v>
      </c>
      <c r="J1178">
        <f>IF(I1178="",0,I1178)</f>
        <v>99</v>
      </c>
      <c r="K1178">
        <v>47</v>
      </c>
      <c r="L1178">
        <f>I1178-K1178</f>
        <v>52</v>
      </c>
      <c r="M1178" t="str">
        <f>IF(I1178&lt;100,"small",IF(I1178&lt;500,"medium","large"))</f>
        <v>small</v>
      </c>
      <c r="N1178">
        <f>IF(M1178="small",1,0)</f>
        <v>1</v>
      </c>
      <c r="O1178">
        <f>IF(N1178="medium",1,0)</f>
        <v>0</v>
      </c>
      <c r="P1178">
        <f>IF(O1178="large",1,0)</f>
        <v>0</v>
      </c>
      <c r="Q1178">
        <v>2011</v>
      </c>
      <c r="R1178">
        <v>2</v>
      </c>
      <c r="S1178" t="str">
        <f>IF(R1178=1, "First-time", IF(R1178&lt;=3, "Rising Star", IF(R1178&lt;10, "Established", "Elites")))</f>
        <v>Rising Star</v>
      </c>
      <c r="T1178">
        <f>IF(S1178 = "First-time",1,0)</f>
        <v>0</v>
      </c>
      <c r="U1178">
        <f>IF(S1178 = "Rising Star",1,0)</f>
        <v>1</v>
      </c>
      <c r="V1178">
        <f>IF(S1178 = "Established",1,0)</f>
        <v>0</v>
      </c>
      <c r="W1178">
        <f>IF(S1178 = "Elites",1,0)</f>
        <v>0</v>
      </c>
      <c r="X1178" t="s">
        <v>1396</v>
      </c>
      <c r="Y1178" t="str">
        <f>IF(X1178="","-",TRIM(LEFT(X1178,FIND(",",X1178&amp;",")-1)))</f>
        <v>San Francisco</v>
      </c>
      <c r="Z1178" t="s">
        <v>2523</v>
      </c>
      <c r="AA1178" t="s">
        <v>5</v>
      </c>
    </row>
    <row r="1179" spans="1:27" ht="14.4" x14ac:dyDescent="0.3">
      <c r="A1179">
        <v>1174</v>
      </c>
      <c r="B1179" t="s">
        <v>11159</v>
      </c>
      <c r="C1179" t="s">
        <v>11160</v>
      </c>
      <c r="D1179" t="s">
        <v>11161</v>
      </c>
      <c r="E1179" t="s">
        <v>698</v>
      </c>
      <c r="F1179" s="5">
        <f>_xlfn.TEXTBEFORE(E1179, " ") * 1000000</f>
        <v>13100000</v>
      </c>
      <c r="G1179">
        <v>352.89109999999999</v>
      </c>
      <c r="H1179" t="s">
        <v>1750</v>
      </c>
      <c r="I1179">
        <v>48</v>
      </c>
      <c r="J1179">
        <f>IF(I1179="",0,I1179)</f>
        <v>48</v>
      </c>
      <c r="K1179">
        <v>16</v>
      </c>
      <c r="L1179">
        <f>I1179-K1179</f>
        <v>32</v>
      </c>
      <c r="M1179" t="str">
        <f>IF(I1179&lt;100,"small",IF(I1179&lt;500,"medium","large"))</f>
        <v>small</v>
      </c>
      <c r="N1179">
        <f>IF(M1179="small",1,0)</f>
        <v>1</v>
      </c>
      <c r="O1179">
        <f>IF(N1179="medium",1,0)</f>
        <v>0</v>
      </c>
      <c r="P1179">
        <f>IF(O1179="large",1,0)</f>
        <v>0</v>
      </c>
      <c r="Q1179">
        <v>2010</v>
      </c>
      <c r="R1179">
        <v>5</v>
      </c>
      <c r="S1179" t="str">
        <f>IF(R1179=1, "First-time", IF(R1179&lt;=3, "Rising Star", IF(R1179&lt;10, "Established", "Elites")))</f>
        <v>Established</v>
      </c>
      <c r="T1179">
        <f>IF(S1179 = "First-time",1,0)</f>
        <v>0</v>
      </c>
      <c r="U1179">
        <f>IF(S1179 = "Rising Star",1,0)</f>
        <v>0</v>
      </c>
      <c r="V1179">
        <f>IF(S1179 = "Established",1,0)</f>
        <v>1</v>
      </c>
      <c r="W1179">
        <f>IF(S1179 = "Elites",1,0)</f>
        <v>0</v>
      </c>
      <c r="X1179" t="s">
        <v>271</v>
      </c>
      <c r="Y1179" t="str">
        <f>IF(X1179="","-",TRIM(LEFT(X1179,FIND(",",X1179&amp;",")-1)))</f>
        <v>Chicago</v>
      </c>
      <c r="Z1179" t="s">
        <v>271</v>
      </c>
      <c r="AA1179" t="s">
        <v>15</v>
      </c>
    </row>
    <row r="1180" spans="1:27" ht="14.4" x14ac:dyDescent="0.3">
      <c r="A1180">
        <v>1175</v>
      </c>
      <c r="B1180" t="s">
        <v>14633</v>
      </c>
      <c r="C1180" t="s">
        <v>14634</v>
      </c>
      <c r="D1180" t="s">
        <v>14635</v>
      </c>
      <c r="E1180" t="s">
        <v>490</v>
      </c>
      <c r="F1180" s="5">
        <f>_xlfn.TEXTBEFORE(E1180, " ") * 1000000</f>
        <v>7300000</v>
      </c>
      <c r="G1180">
        <v>352.86489999999998</v>
      </c>
      <c r="H1180" t="s">
        <v>85</v>
      </c>
      <c r="I1180">
        <v>16</v>
      </c>
      <c r="J1180">
        <f>IF(I1180="",0,I1180)</f>
        <v>16</v>
      </c>
      <c r="K1180">
        <v>5</v>
      </c>
      <c r="L1180">
        <f>I1180-K1180</f>
        <v>11</v>
      </c>
      <c r="M1180" t="str">
        <f>IF(I1180&lt;100,"small",IF(I1180&lt;500,"medium","large"))</f>
        <v>small</v>
      </c>
      <c r="N1180">
        <f>IF(M1180="small",1,0)</f>
        <v>1</v>
      </c>
      <c r="O1180">
        <f>IF(N1180="medium",1,0)</f>
        <v>0</v>
      </c>
      <c r="P1180">
        <f>IF(O1180="large",1,0)</f>
        <v>0</v>
      </c>
      <c r="Q1180">
        <v>2013</v>
      </c>
      <c r="R1180">
        <v>2</v>
      </c>
      <c r="S1180" t="str">
        <f>IF(R1180=1, "First-time", IF(R1180&lt;=3, "Rising Star", IF(R1180&lt;10, "Established", "Elites")))</f>
        <v>Rising Star</v>
      </c>
      <c r="T1180">
        <f>IF(S1180 = "First-time",1,0)</f>
        <v>0</v>
      </c>
      <c r="U1180">
        <f>IF(S1180 = "Rising Star",1,0)</f>
        <v>1</v>
      </c>
      <c r="V1180">
        <f>IF(S1180 = "Established",1,0)</f>
        <v>0</v>
      </c>
      <c r="W1180">
        <f>IF(S1180 = "Elites",1,0)</f>
        <v>0</v>
      </c>
      <c r="X1180" t="s">
        <v>254</v>
      </c>
      <c r="Y1180" t="str">
        <f>IF(X1180="","-",TRIM(LEFT(X1180,FIND(",",X1180&amp;",")-1)))</f>
        <v>Tulsa</v>
      </c>
      <c r="Z1180" t="s">
        <v>255</v>
      </c>
      <c r="AA1180" t="s">
        <v>37</v>
      </c>
    </row>
    <row r="1181" spans="1:27" ht="14.4" x14ac:dyDescent="0.3">
      <c r="A1181">
        <v>1176</v>
      </c>
      <c r="B1181" t="s">
        <v>15732</v>
      </c>
      <c r="C1181" t="s">
        <v>15733</v>
      </c>
      <c r="D1181" t="s">
        <v>15734</v>
      </c>
      <c r="E1181" t="s">
        <v>1246</v>
      </c>
      <c r="F1181" s="5">
        <f>_xlfn.TEXTBEFORE(E1181, " ") * 1000000</f>
        <v>2900000</v>
      </c>
      <c r="G1181">
        <v>352.64409999999998</v>
      </c>
      <c r="H1181" t="s">
        <v>167</v>
      </c>
      <c r="I1181">
        <v>24</v>
      </c>
      <c r="J1181">
        <f>IF(I1181="",0,I1181)</f>
        <v>24</v>
      </c>
      <c r="K1181">
        <v>8</v>
      </c>
      <c r="L1181">
        <f>I1181-K1181</f>
        <v>16</v>
      </c>
      <c r="M1181" t="str">
        <f>IF(I1181&lt;100,"small",IF(I1181&lt;500,"medium","large"))</f>
        <v>small</v>
      </c>
      <c r="N1181">
        <f>IF(M1181="small",1,0)</f>
        <v>1</v>
      </c>
      <c r="O1181">
        <f>IF(N1181="medium",1,0)</f>
        <v>0</v>
      </c>
      <c r="P1181">
        <f>IF(O1181="large",1,0)</f>
        <v>0</v>
      </c>
      <c r="Q1181">
        <v>2014</v>
      </c>
      <c r="R1181">
        <v>1</v>
      </c>
      <c r="S1181" t="str">
        <f>IF(R1181=1, "First-time", IF(R1181&lt;=3, "Rising Star", IF(R1181&lt;10, "Established", "Elites")))</f>
        <v>First-time</v>
      </c>
      <c r="T1181">
        <f>IF(S1181 = "First-time",1,0)</f>
        <v>1</v>
      </c>
      <c r="U1181">
        <f>IF(S1181 = "Rising Star",1,0)</f>
        <v>0</v>
      </c>
      <c r="V1181">
        <f>IF(S1181 = "Established",1,0)</f>
        <v>0</v>
      </c>
      <c r="W1181">
        <f>IF(S1181 = "Elites",1,0)</f>
        <v>0</v>
      </c>
      <c r="X1181" t="s">
        <v>260</v>
      </c>
      <c r="Y1181" t="str">
        <f>IF(X1181="","-",TRIM(LEFT(X1181,FIND(",",X1181&amp;",")-1)))</f>
        <v>Seattle</v>
      </c>
      <c r="Z1181" t="s">
        <v>261</v>
      </c>
      <c r="AA1181" t="s">
        <v>49</v>
      </c>
    </row>
    <row r="1182" spans="1:27" ht="14.4" x14ac:dyDescent="0.3">
      <c r="A1182">
        <v>1177</v>
      </c>
      <c r="B1182" t="s">
        <v>12232</v>
      </c>
      <c r="C1182" t="s">
        <v>12233</v>
      </c>
      <c r="D1182" t="s">
        <v>12234</v>
      </c>
      <c r="E1182" t="s">
        <v>1192</v>
      </c>
      <c r="F1182" s="5">
        <f>_xlfn.TEXTBEFORE(E1182, " ") * 1000000</f>
        <v>2300000</v>
      </c>
      <c r="G1182">
        <v>352.6062</v>
      </c>
      <c r="H1182" t="s">
        <v>1406</v>
      </c>
      <c r="I1182">
        <v>7</v>
      </c>
      <c r="J1182">
        <f>IF(I1182="",0,I1182)</f>
        <v>7</v>
      </c>
      <c r="K1182">
        <v>1</v>
      </c>
      <c r="L1182">
        <f>I1182-K1182</f>
        <v>6</v>
      </c>
      <c r="M1182" t="str">
        <f>IF(I1182&lt;100,"small",IF(I1182&lt;500,"medium","large"))</f>
        <v>small</v>
      </c>
      <c r="N1182">
        <f>IF(M1182="small",1,0)</f>
        <v>1</v>
      </c>
      <c r="O1182">
        <f>IF(N1182="medium",1,0)</f>
        <v>0</v>
      </c>
      <c r="P1182">
        <f>IF(O1182="large",1,0)</f>
        <v>0</v>
      </c>
      <c r="Q1182">
        <v>2011</v>
      </c>
      <c r="R1182">
        <v>1</v>
      </c>
      <c r="S1182" t="str">
        <f>IF(R1182=1, "First-time", IF(R1182&lt;=3, "Rising Star", IF(R1182&lt;10, "Established", "Elites")))</f>
        <v>First-time</v>
      </c>
      <c r="T1182">
        <f>IF(S1182 = "First-time",1,0)</f>
        <v>1</v>
      </c>
      <c r="U1182">
        <f>IF(S1182 = "Rising Star",1,0)</f>
        <v>0</v>
      </c>
      <c r="V1182">
        <f>IF(S1182 = "Established",1,0)</f>
        <v>0</v>
      </c>
      <c r="W1182">
        <f>IF(S1182 = "Elites",1,0)</f>
        <v>0</v>
      </c>
      <c r="X1182" t="s">
        <v>93</v>
      </c>
      <c r="Y1182" t="str">
        <f>IF(X1182="","-",TRIM(LEFT(X1182,FIND(",",X1182&amp;",")-1)))</f>
        <v>Baltimore</v>
      </c>
      <c r="Z1182" t="s">
        <v>93</v>
      </c>
      <c r="AA1182" t="s">
        <v>21</v>
      </c>
    </row>
    <row r="1183" spans="1:27" ht="14.4" x14ac:dyDescent="0.3">
      <c r="A1183">
        <v>1178</v>
      </c>
      <c r="B1183" t="s">
        <v>17300</v>
      </c>
      <c r="C1183" t="s">
        <v>17301</v>
      </c>
      <c r="D1183" t="s">
        <v>17302</v>
      </c>
      <c r="E1183" t="s">
        <v>4351</v>
      </c>
      <c r="F1183" s="5">
        <f>_xlfn.TEXTBEFORE(E1183, " ") * 1000000</f>
        <v>29200000</v>
      </c>
      <c r="G1183">
        <v>352.47289999999998</v>
      </c>
      <c r="H1183" t="s">
        <v>353</v>
      </c>
      <c r="I1183">
        <v>302</v>
      </c>
      <c r="J1183">
        <f>IF(I1183="",0,I1183)</f>
        <v>302</v>
      </c>
      <c r="K1183">
        <v>87</v>
      </c>
      <c r="L1183">
        <f>I1183-K1183</f>
        <v>215</v>
      </c>
      <c r="M1183" t="str">
        <f>IF(I1183&lt;100,"small",IF(I1183&lt;500,"medium","large"))</f>
        <v>medium</v>
      </c>
      <c r="N1183">
        <f>IF(M1183="small",1,0)</f>
        <v>0</v>
      </c>
      <c r="O1183">
        <f>IF(N1183="medium",1,0)</f>
        <v>0</v>
      </c>
      <c r="P1183">
        <f>IF(O1183="large",1,0)</f>
        <v>0</v>
      </c>
      <c r="Q1183">
        <v>2015</v>
      </c>
      <c r="R1183">
        <v>1</v>
      </c>
      <c r="S1183" t="str">
        <f>IF(R1183=1, "First-time", IF(R1183&lt;=3, "Rising Star", IF(R1183&lt;10, "Established", "Elites")))</f>
        <v>First-time</v>
      </c>
      <c r="T1183">
        <f>IF(S1183 = "First-time",1,0)</f>
        <v>1</v>
      </c>
      <c r="U1183">
        <f>IF(S1183 = "Rising Star",1,0)</f>
        <v>0</v>
      </c>
      <c r="V1183">
        <f>IF(S1183 = "Established",1,0)</f>
        <v>0</v>
      </c>
      <c r="W1183">
        <f>IF(S1183 = "Elites",1,0)</f>
        <v>0</v>
      </c>
      <c r="X1183" t="s">
        <v>838</v>
      </c>
      <c r="Y1183" t="str">
        <f>IF(X1183="","-",TRIM(LEFT(X1183,FIND(",",X1183&amp;",")-1)))</f>
        <v>Austin</v>
      </c>
      <c r="Z1183" t="s">
        <v>10640</v>
      </c>
      <c r="AA1183" t="s">
        <v>45</v>
      </c>
    </row>
    <row r="1184" spans="1:27" ht="14.4" x14ac:dyDescent="0.3">
      <c r="A1184">
        <v>1179</v>
      </c>
      <c r="B1184" t="s">
        <v>3736</v>
      </c>
      <c r="C1184" t="s">
        <v>3737</v>
      </c>
      <c r="D1184" t="s">
        <v>3738</v>
      </c>
      <c r="E1184" t="s">
        <v>2072</v>
      </c>
      <c r="F1184" s="5">
        <f>_xlfn.TEXTBEFORE(E1184, " ") * 1000000</f>
        <v>6400000</v>
      </c>
      <c r="G1184">
        <v>352.15339999999998</v>
      </c>
      <c r="H1184" t="s">
        <v>111</v>
      </c>
      <c r="I1184">
        <v>31</v>
      </c>
      <c r="J1184">
        <f>IF(I1184="",0,I1184)</f>
        <v>31</v>
      </c>
      <c r="K1184">
        <v>13</v>
      </c>
      <c r="L1184">
        <f>I1184-K1184</f>
        <v>18</v>
      </c>
      <c r="M1184" t="str">
        <f>IF(I1184&lt;100,"small",IF(I1184&lt;500,"medium","large"))</f>
        <v>small</v>
      </c>
      <c r="N1184">
        <f>IF(M1184="small",1,0)</f>
        <v>1</v>
      </c>
      <c r="O1184">
        <f>IF(N1184="medium",1,0)</f>
        <v>0</v>
      </c>
      <c r="P1184">
        <f>IF(O1184="large",1,0)</f>
        <v>0</v>
      </c>
      <c r="Q1184">
        <v>2000</v>
      </c>
      <c r="R1184">
        <v>7</v>
      </c>
      <c r="S1184" t="str">
        <f>IF(R1184=1, "First-time", IF(R1184&lt;=3, "Rising Star", IF(R1184&lt;10, "Established", "Elites")))</f>
        <v>Established</v>
      </c>
      <c r="T1184">
        <f>IF(S1184 = "First-time",1,0)</f>
        <v>0</v>
      </c>
      <c r="U1184">
        <f>IF(S1184 = "Rising Star",1,0)</f>
        <v>0</v>
      </c>
      <c r="V1184">
        <f>IF(S1184 = "Established",1,0)</f>
        <v>1</v>
      </c>
      <c r="W1184">
        <f>IF(S1184 = "Elites",1,0)</f>
        <v>0</v>
      </c>
      <c r="X1184" t="s">
        <v>978</v>
      </c>
      <c r="Y1184" t="str">
        <f>IF(X1184="","-",TRIM(LEFT(X1184,FIND(",",X1184&amp;",")-1)))</f>
        <v>Huntsville</v>
      </c>
      <c r="Z1184" t="s">
        <v>979</v>
      </c>
      <c r="AA1184" t="s">
        <v>2</v>
      </c>
    </row>
    <row r="1185" spans="1:27" ht="14.4" x14ac:dyDescent="0.3">
      <c r="A1185">
        <v>1180</v>
      </c>
      <c r="B1185" t="s">
        <v>12175</v>
      </c>
      <c r="C1185" t="s">
        <v>12176</v>
      </c>
      <c r="D1185" t="s">
        <v>12177</v>
      </c>
      <c r="E1185" t="s">
        <v>3092</v>
      </c>
      <c r="F1185" s="5">
        <f>_xlfn.TEXTBEFORE(E1185, " ") * 1000000</f>
        <v>75600000</v>
      </c>
      <c r="G1185">
        <v>351.87090000000001</v>
      </c>
      <c r="H1185" t="s">
        <v>761</v>
      </c>
      <c r="I1185">
        <v>64</v>
      </c>
      <c r="J1185">
        <f>IF(I1185="",0,I1185)</f>
        <v>64</v>
      </c>
      <c r="K1185">
        <v>22</v>
      </c>
      <c r="L1185">
        <f>I1185-K1185</f>
        <v>42</v>
      </c>
      <c r="M1185" t="str">
        <f>IF(I1185&lt;100,"small",IF(I1185&lt;500,"medium","large"))</f>
        <v>small</v>
      </c>
      <c r="N1185">
        <f>IF(M1185="small",1,0)</f>
        <v>1</v>
      </c>
      <c r="O1185">
        <f>IF(N1185="medium",1,0)</f>
        <v>0</v>
      </c>
      <c r="P1185">
        <f>IF(O1185="large",1,0)</f>
        <v>0</v>
      </c>
      <c r="Q1185">
        <v>2011</v>
      </c>
      <c r="R1185">
        <v>4</v>
      </c>
      <c r="S1185" t="str">
        <f>IF(R1185=1, "First-time", IF(R1185&lt;=3, "Rising Star", IF(R1185&lt;10, "Established", "Elites")))</f>
        <v>Established</v>
      </c>
      <c r="T1185">
        <f>IF(S1185 = "First-time",1,0)</f>
        <v>0</v>
      </c>
      <c r="U1185">
        <f>IF(S1185 = "Rising Star",1,0)</f>
        <v>0</v>
      </c>
      <c r="V1185">
        <f>IF(S1185 = "Established",1,0)</f>
        <v>1</v>
      </c>
      <c r="W1185">
        <f>IF(S1185 = "Elites",1,0)</f>
        <v>0</v>
      </c>
      <c r="X1185" t="s">
        <v>354</v>
      </c>
      <c r="Y1185" t="str">
        <f>IF(X1185="","-",TRIM(LEFT(X1185,FIND(",",X1185&amp;",")-1)))</f>
        <v>Minneapolis</v>
      </c>
      <c r="Z1185" t="s">
        <v>12178</v>
      </c>
      <c r="AA1185" t="s">
        <v>24</v>
      </c>
    </row>
    <row r="1186" spans="1:27" ht="14.4" x14ac:dyDescent="0.3">
      <c r="A1186">
        <v>1181</v>
      </c>
      <c r="B1186" t="s">
        <v>16851</v>
      </c>
      <c r="C1186" t="s">
        <v>16852</v>
      </c>
      <c r="D1186" t="s">
        <v>16853</v>
      </c>
      <c r="E1186" t="s">
        <v>1192</v>
      </c>
      <c r="F1186" s="5">
        <f>_xlfn.TEXTBEFORE(E1186, " ") * 1000000</f>
        <v>2300000</v>
      </c>
      <c r="G1186">
        <v>351.49509999999998</v>
      </c>
      <c r="H1186" t="s">
        <v>174</v>
      </c>
      <c r="I1186">
        <v>1</v>
      </c>
      <c r="J1186">
        <f>IF(I1186="",0,I1186)</f>
        <v>1</v>
      </c>
      <c r="K1186">
        <v>1</v>
      </c>
      <c r="L1186">
        <f>I1186-K1186</f>
        <v>0</v>
      </c>
      <c r="M1186" t="str">
        <f>IF(I1186&lt;100,"small",IF(I1186&lt;500,"medium","large"))</f>
        <v>small</v>
      </c>
      <c r="N1186">
        <f>IF(M1186="small",1,0)</f>
        <v>1</v>
      </c>
      <c r="O1186">
        <f>IF(N1186="medium",1,0)</f>
        <v>0</v>
      </c>
      <c r="P1186">
        <f>IF(O1186="large",1,0)</f>
        <v>0</v>
      </c>
      <c r="Q1186">
        <v>2014</v>
      </c>
      <c r="R1186">
        <v>1</v>
      </c>
      <c r="S1186" t="str">
        <f>IF(R1186=1, "First-time", IF(R1186&lt;=3, "Rising Star", IF(R1186&lt;10, "Established", "Elites")))</f>
        <v>First-time</v>
      </c>
      <c r="T1186">
        <f>IF(S1186 = "First-time",1,0)</f>
        <v>1</v>
      </c>
      <c r="U1186">
        <f>IF(S1186 = "Rising Star",1,0)</f>
        <v>0</v>
      </c>
      <c r="V1186">
        <f>IF(S1186 = "Established",1,0)</f>
        <v>0</v>
      </c>
      <c r="W1186">
        <f>IF(S1186 = "Elites",1,0)</f>
        <v>0</v>
      </c>
      <c r="X1186" t="s">
        <v>611</v>
      </c>
      <c r="Y1186" t="str">
        <f>IF(X1186="","-",TRIM(LEFT(X1186,FIND(",",X1186&amp;",")-1)))</f>
        <v>Denver</v>
      </c>
      <c r="Z1186" t="s">
        <v>9011</v>
      </c>
      <c r="AA1186" t="s">
        <v>6</v>
      </c>
    </row>
    <row r="1187" spans="1:27" ht="14.4" x14ac:dyDescent="0.3">
      <c r="A1187">
        <v>1182</v>
      </c>
      <c r="B1187" t="s">
        <v>10850</v>
      </c>
      <c r="C1187" t="s">
        <v>10851</v>
      </c>
      <c r="D1187" t="s">
        <v>10852</v>
      </c>
      <c r="E1187" t="s">
        <v>438</v>
      </c>
      <c r="F1187" s="5">
        <f>_xlfn.TEXTBEFORE(E1187, " ") * 1000000</f>
        <v>6800000</v>
      </c>
      <c r="G1187">
        <v>351.20269999999999</v>
      </c>
      <c r="H1187" t="s">
        <v>1750</v>
      </c>
      <c r="I1187">
        <v>60</v>
      </c>
      <c r="J1187">
        <f>IF(I1187="",0,I1187)</f>
        <v>60</v>
      </c>
      <c r="K1187">
        <v>30</v>
      </c>
      <c r="L1187">
        <f>I1187-K1187</f>
        <v>30</v>
      </c>
      <c r="M1187" t="str">
        <f>IF(I1187&lt;100,"small",IF(I1187&lt;500,"medium","large"))</f>
        <v>small</v>
      </c>
      <c r="N1187">
        <f>IF(M1187="small",1,0)</f>
        <v>1</v>
      </c>
      <c r="O1187">
        <f>IF(N1187="medium",1,0)</f>
        <v>0</v>
      </c>
      <c r="P1187">
        <f>IF(O1187="large",1,0)</f>
        <v>0</v>
      </c>
      <c r="Q1187">
        <v>2010</v>
      </c>
      <c r="R1187">
        <v>3</v>
      </c>
      <c r="S1187" t="str">
        <f>IF(R1187=1, "First-time", IF(R1187&lt;=3, "Rising Star", IF(R1187&lt;10, "Established", "Elites")))</f>
        <v>Rising Star</v>
      </c>
      <c r="T1187">
        <f>IF(S1187 = "First-time",1,0)</f>
        <v>0</v>
      </c>
      <c r="U1187">
        <f>IF(S1187 = "Rising Star",1,0)</f>
        <v>1</v>
      </c>
      <c r="V1187">
        <f>IF(S1187 = "Established",1,0)</f>
        <v>0</v>
      </c>
      <c r="W1187">
        <f>IF(S1187 = "Elites",1,0)</f>
        <v>0</v>
      </c>
      <c r="X1187" t="s">
        <v>86</v>
      </c>
      <c r="Y1187" t="str">
        <f>IF(X1187="","-",TRIM(LEFT(X1187,FIND(",",X1187&amp;",")-1)))</f>
        <v>New York City</v>
      </c>
      <c r="Z1187" t="s">
        <v>543</v>
      </c>
      <c r="AA1187" t="s">
        <v>35</v>
      </c>
    </row>
    <row r="1188" spans="1:27" ht="14.4" x14ac:dyDescent="0.3">
      <c r="A1188">
        <v>1183</v>
      </c>
      <c r="B1188" t="s">
        <v>16246</v>
      </c>
      <c r="C1188" t="s">
        <v>16247</v>
      </c>
      <c r="D1188" t="s">
        <v>16248</v>
      </c>
      <c r="E1188" t="s">
        <v>1147</v>
      </c>
      <c r="F1188" s="5">
        <f>_xlfn.TEXTBEFORE(E1188, " ") * 1000000</f>
        <v>3900000</v>
      </c>
      <c r="G1188">
        <v>351.05889999999999</v>
      </c>
      <c r="H1188" t="s">
        <v>111</v>
      </c>
      <c r="I1188">
        <v>33</v>
      </c>
      <c r="J1188">
        <f>IF(I1188="",0,I1188)</f>
        <v>33</v>
      </c>
      <c r="K1188">
        <v>10</v>
      </c>
      <c r="L1188">
        <f>I1188-K1188</f>
        <v>23</v>
      </c>
      <c r="M1188" t="str">
        <f>IF(I1188&lt;100,"small",IF(I1188&lt;500,"medium","large"))</f>
        <v>small</v>
      </c>
      <c r="N1188">
        <f>IF(M1188="small",1,0)</f>
        <v>1</v>
      </c>
      <c r="O1188">
        <f>IF(N1188="medium",1,0)</f>
        <v>0</v>
      </c>
      <c r="P1188">
        <f>IF(O1188="large",1,0)</f>
        <v>0</v>
      </c>
      <c r="Q1188">
        <v>2014</v>
      </c>
      <c r="R1188">
        <v>2</v>
      </c>
      <c r="S1188" t="str">
        <f>IF(R1188=1, "First-time", IF(R1188&lt;=3, "Rising Star", IF(R1188&lt;10, "Established", "Elites")))</f>
        <v>Rising Star</v>
      </c>
      <c r="T1188">
        <f>IF(S1188 = "First-time",1,0)</f>
        <v>0</v>
      </c>
      <c r="U1188">
        <f>IF(S1188 = "Rising Star",1,0)</f>
        <v>1</v>
      </c>
      <c r="V1188">
        <f>IF(S1188 = "Established",1,0)</f>
        <v>0</v>
      </c>
      <c r="W1188">
        <f>IF(S1188 = "Elites",1,0)</f>
        <v>0</v>
      </c>
      <c r="X1188" t="s">
        <v>202</v>
      </c>
      <c r="Y1188" t="str">
        <f>IF(X1188="","-",TRIM(LEFT(X1188,FIND(",",X1188&amp;",")-1)))</f>
        <v>Las Vegas</v>
      </c>
      <c r="Z1188" t="s">
        <v>203</v>
      </c>
      <c r="AA1188" t="s">
        <v>34</v>
      </c>
    </row>
    <row r="1189" spans="1:27" ht="14.4" x14ac:dyDescent="0.3">
      <c r="A1189">
        <v>1184</v>
      </c>
      <c r="B1189" t="s">
        <v>14923</v>
      </c>
      <c r="C1189" t="s">
        <v>14924</v>
      </c>
      <c r="D1189" t="s">
        <v>14925</v>
      </c>
      <c r="E1189" t="s">
        <v>1585</v>
      </c>
      <c r="F1189" s="5">
        <f>_xlfn.TEXTBEFORE(E1189, " ") * 1000000</f>
        <v>5800000</v>
      </c>
      <c r="G1189">
        <v>349.9443</v>
      </c>
      <c r="H1189" t="s">
        <v>779</v>
      </c>
      <c r="I1189">
        <v>40</v>
      </c>
      <c r="J1189">
        <f>IF(I1189="",0,I1189)</f>
        <v>40</v>
      </c>
      <c r="K1189">
        <v>8</v>
      </c>
      <c r="L1189">
        <f>I1189-K1189</f>
        <v>32</v>
      </c>
      <c r="M1189" t="str">
        <f>IF(I1189&lt;100,"small",IF(I1189&lt;500,"medium","large"))</f>
        <v>small</v>
      </c>
      <c r="N1189">
        <f>IF(M1189="small",1,0)</f>
        <v>1</v>
      </c>
      <c r="O1189">
        <f>IF(N1189="medium",1,0)</f>
        <v>0</v>
      </c>
      <c r="P1189">
        <f>IF(O1189="large",1,0)</f>
        <v>0</v>
      </c>
      <c r="Q1189">
        <v>2013</v>
      </c>
      <c r="R1189">
        <v>1</v>
      </c>
      <c r="S1189" t="str">
        <f>IF(R1189=1, "First-time", IF(R1189&lt;=3, "Rising Star", IF(R1189&lt;10, "Established", "Elites")))</f>
        <v>First-time</v>
      </c>
      <c r="T1189">
        <f>IF(S1189 = "First-time",1,0)</f>
        <v>1</v>
      </c>
      <c r="U1189">
        <f>IF(S1189 = "Rising Star",1,0)</f>
        <v>0</v>
      </c>
      <c r="V1189">
        <f>IF(S1189 = "Established",1,0)</f>
        <v>0</v>
      </c>
      <c r="W1189">
        <f>IF(S1189 = "Elites",1,0)</f>
        <v>0</v>
      </c>
      <c r="X1189" t="s">
        <v>1454</v>
      </c>
      <c r="Y1189" t="str">
        <f>IF(X1189="","-",TRIM(LEFT(X1189,FIND(",",X1189&amp;",")-1)))</f>
        <v>St. Louis</v>
      </c>
      <c r="Z1189" t="s">
        <v>3969</v>
      </c>
      <c r="AA1189" t="s">
        <v>25</v>
      </c>
    </row>
    <row r="1190" spans="1:27" ht="14.4" x14ac:dyDescent="0.3">
      <c r="A1190">
        <v>1185</v>
      </c>
      <c r="B1190" t="s">
        <v>12870</v>
      </c>
      <c r="C1190" t="s">
        <v>12871</v>
      </c>
      <c r="D1190" t="s">
        <v>12872</v>
      </c>
      <c r="E1190" t="s">
        <v>2092</v>
      </c>
      <c r="F1190" s="5">
        <f>_xlfn.TEXTBEFORE(E1190, " ") * 1000000</f>
        <v>5600000</v>
      </c>
      <c r="G1190">
        <v>349.85700000000003</v>
      </c>
      <c r="H1190" t="s">
        <v>353</v>
      </c>
      <c r="I1190">
        <v>31</v>
      </c>
      <c r="J1190">
        <f>IF(I1190="",0,I1190)</f>
        <v>31</v>
      </c>
      <c r="K1190">
        <v>7</v>
      </c>
      <c r="L1190">
        <f>I1190-K1190</f>
        <v>24</v>
      </c>
      <c r="M1190" t="str">
        <f>IF(I1190&lt;100,"small",IF(I1190&lt;500,"medium","large"))</f>
        <v>small</v>
      </c>
      <c r="N1190">
        <f>IF(M1190="small",1,0)</f>
        <v>1</v>
      </c>
      <c r="O1190">
        <f>IF(N1190="medium",1,0)</f>
        <v>0</v>
      </c>
      <c r="P1190">
        <f>IF(O1190="large",1,0)</f>
        <v>0</v>
      </c>
      <c r="Q1190">
        <v>2012</v>
      </c>
      <c r="R1190">
        <v>2</v>
      </c>
      <c r="S1190" t="str">
        <f>IF(R1190=1, "First-time", IF(R1190&lt;=3, "Rising Star", IF(R1190&lt;10, "Established", "Elites")))</f>
        <v>Rising Star</v>
      </c>
      <c r="T1190">
        <f>IF(S1190 = "First-time",1,0)</f>
        <v>0</v>
      </c>
      <c r="U1190">
        <f>IF(S1190 = "Rising Star",1,0)</f>
        <v>1</v>
      </c>
      <c r="V1190">
        <f>IF(S1190 = "Established",1,0)</f>
        <v>0</v>
      </c>
      <c r="W1190">
        <f>IF(S1190 = "Elites",1,0)</f>
        <v>0</v>
      </c>
      <c r="X1190" t="s">
        <v>147</v>
      </c>
      <c r="Y1190" t="str">
        <f>IF(X1190="","-",TRIM(LEFT(X1190,FIND(",",X1190&amp;",")-1)))</f>
        <v>Madison</v>
      </c>
      <c r="Z1190" t="s">
        <v>4257</v>
      </c>
      <c r="AA1190" t="s">
        <v>50</v>
      </c>
    </row>
    <row r="1191" spans="1:27" ht="14.4" x14ac:dyDescent="0.3">
      <c r="A1191">
        <v>1186</v>
      </c>
      <c r="B1191" t="s">
        <v>9576</v>
      </c>
      <c r="C1191" t="s">
        <v>9577</v>
      </c>
      <c r="D1191" t="s">
        <v>9578</v>
      </c>
      <c r="E1191" t="s">
        <v>2403</v>
      </c>
      <c r="F1191" s="5">
        <f>_xlfn.TEXTBEFORE(E1191, " ") * 1000000</f>
        <v>4300000</v>
      </c>
      <c r="G1191">
        <v>349.27190000000002</v>
      </c>
      <c r="H1191" t="s">
        <v>85</v>
      </c>
      <c r="I1191">
        <v>27</v>
      </c>
      <c r="J1191">
        <f>IF(I1191="",0,I1191)</f>
        <v>27</v>
      </c>
      <c r="K1191">
        <v>11</v>
      </c>
      <c r="L1191">
        <f>I1191-K1191</f>
        <v>16</v>
      </c>
      <c r="M1191" t="str">
        <f>IF(I1191&lt;100,"small",IF(I1191&lt;500,"medium","large"))</f>
        <v>small</v>
      </c>
      <c r="N1191">
        <f>IF(M1191="small",1,0)</f>
        <v>1</v>
      </c>
      <c r="O1191">
        <f>IF(N1191="medium",1,0)</f>
        <v>0</v>
      </c>
      <c r="P1191">
        <f>IF(O1191="large",1,0)</f>
        <v>0</v>
      </c>
      <c r="Q1191">
        <v>2009</v>
      </c>
      <c r="R1191">
        <v>1</v>
      </c>
      <c r="S1191" t="str">
        <f>IF(R1191=1, "First-time", IF(R1191&lt;=3, "Rising Star", IF(R1191&lt;10, "Established", "Elites")))</f>
        <v>First-time</v>
      </c>
      <c r="T1191">
        <f>IF(S1191 = "First-time",1,0)</f>
        <v>1</v>
      </c>
      <c r="U1191">
        <f>IF(S1191 = "Rising Star",1,0)</f>
        <v>0</v>
      </c>
      <c r="V1191">
        <f>IF(S1191 = "Established",1,0)</f>
        <v>0</v>
      </c>
      <c r="W1191">
        <f>IF(S1191 = "Elites",1,0)</f>
        <v>0</v>
      </c>
      <c r="X1191" t="s">
        <v>99</v>
      </c>
      <c r="Y1191" t="str">
        <f>IF(X1191="","-",TRIM(LEFT(X1191,FIND(",",X1191&amp;",")-1)))</f>
        <v>-</v>
      </c>
      <c r="Z1191" t="s">
        <v>9579</v>
      </c>
      <c r="AA1191" t="s">
        <v>38</v>
      </c>
    </row>
    <row r="1192" spans="1:27" ht="14.4" x14ac:dyDescent="0.3">
      <c r="A1192">
        <v>1187</v>
      </c>
      <c r="B1192" t="s">
        <v>15831</v>
      </c>
      <c r="C1192" t="s">
        <v>15832</v>
      </c>
      <c r="D1192" t="s">
        <v>15833</v>
      </c>
      <c r="E1192" t="s">
        <v>870</v>
      </c>
      <c r="F1192" s="5">
        <f>_xlfn.TEXTBEFORE(E1192, " ") * 1000000</f>
        <v>3000000</v>
      </c>
      <c r="G1192">
        <v>349.25549999999998</v>
      </c>
      <c r="H1192" t="s">
        <v>118</v>
      </c>
      <c r="I1192">
        <v>10</v>
      </c>
      <c r="J1192">
        <f>IF(I1192="",0,I1192)</f>
        <v>10</v>
      </c>
      <c r="K1192">
        <v>3</v>
      </c>
      <c r="L1192">
        <f>I1192-K1192</f>
        <v>7</v>
      </c>
      <c r="M1192" t="str">
        <f>IF(I1192&lt;100,"small",IF(I1192&lt;500,"medium","large"))</f>
        <v>small</v>
      </c>
      <c r="N1192">
        <f>IF(M1192="small",1,0)</f>
        <v>1</v>
      </c>
      <c r="O1192">
        <f>IF(N1192="medium",1,0)</f>
        <v>0</v>
      </c>
      <c r="P1192">
        <f>IF(O1192="large",1,0)</f>
        <v>0</v>
      </c>
      <c r="Q1192">
        <v>2014</v>
      </c>
      <c r="R1192">
        <v>1</v>
      </c>
      <c r="S1192" t="str">
        <f>IF(R1192=1, "First-time", IF(R1192&lt;=3, "Rising Star", IF(R1192&lt;10, "Established", "Elites")))</f>
        <v>First-time</v>
      </c>
      <c r="T1192">
        <f>IF(S1192 = "First-time",1,0)</f>
        <v>1</v>
      </c>
      <c r="U1192">
        <f>IF(S1192 = "Rising Star",1,0)</f>
        <v>0</v>
      </c>
      <c r="V1192">
        <f>IF(S1192 = "Established",1,0)</f>
        <v>0</v>
      </c>
      <c r="W1192">
        <f>IF(S1192 = "Elites",1,0)</f>
        <v>0</v>
      </c>
      <c r="X1192" t="s">
        <v>161</v>
      </c>
      <c r="Y1192" t="str">
        <f>IF(X1192="","-",TRIM(LEFT(X1192,FIND(",",X1192&amp;",")-1)))</f>
        <v>Ogden-Clearfield</v>
      </c>
      <c r="Z1192" t="s">
        <v>162</v>
      </c>
      <c r="AA1192" t="s">
        <v>46</v>
      </c>
    </row>
    <row r="1193" spans="1:27" ht="14.4" x14ac:dyDescent="0.3">
      <c r="A1193">
        <v>1188</v>
      </c>
      <c r="B1193" t="s">
        <v>14087</v>
      </c>
      <c r="C1193" t="s">
        <v>14088</v>
      </c>
      <c r="D1193" t="s">
        <v>14089</v>
      </c>
      <c r="E1193" t="s">
        <v>547</v>
      </c>
      <c r="F1193" s="5">
        <f>_xlfn.TEXTBEFORE(E1193, " ") * 1000000</f>
        <v>14200000</v>
      </c>
      <c r="G1193">
        <v>349.11559999999997</v>
      </c>
      <c r="H1193" t="s">
        <v>803</v>
      </c>
      <c r="I1193">
        <v>64</v>
      </c>
      <c r="J1193">
        <f>IF(I1193="",0,I1193)</f>
        <v>64</v>
      </c>
      <c r="K1193">
        <v>23</v>
      </c>
      <c r="L1193">
        <f>I1193-K1193</f>
        <v>41</v>
      </c>
      <c r="M1193" t="str">
        <f>IF(I1193&lt;100,"small",IF(I1193&lt;500,"medium","large"))</f>
        <v>small</v>
      </c>
      <c r="N1193">
        <f>IF(M1193="small",1,0)</f>
        <v>1</v>
      </c>
      <c r="O1193">
        <f>IF(N1193="medium",1,0)</f>
        <v>0</v>
      </c>
      <c r="P1193">
        <f>IF(O1193="large",1,0)</f>
        <v>0</v>
      </c>
      <c r="Q1193">
        <v>2012</v>
      </c>
      <c r="R1193">
        <v>3</v>
      </c>
      <c r="S1193" t="str">
        <f>IF(R1193=1, "First-time", IF(R1193&lt;=3, "Rising Star", IF(R1193&lt;10, "Established", "Elites")))</f>
        <v>Rising Star</v>
      </c>
      <c r="T1193">
        <f>IF(S1193 = "First-time",1,0)</f>
        <v>0</v>
      </c>
      <c r="U1193">
        <f>IF(S1193 = "Rising Star",1,0)</f>
        <v>1</v>
      </c>
      <c r="V1193">
        <f>IF(S1193 = "Established",1,0)</f>
        <v>0</v>
      </c>
      <c r="W1193">
        <f>IF(S1193 = "Elites",1,0)</f>
        <v>0</v>
      </c>
      <c r="X1193" t="s">
        <v>342</v>
      </c>
      <c r="Y1193" t="str">
        <f>IF(X1193="","-",TRIM(LEFT(X1193,FIND(",",X1193&amp;",")-1)))</f>
        <v>San Diego</v>
      </c>
      <c r="Z1193" t="s">
        <v>342</v>
      </c>
      <c r="AA1193" t="s">
        <v>5</v>
      </c>
    </row>
    <row r="1194" spans="1:27" ht="14.4" x14ac:dyDescent="0.3">
      <c r="A1194">
        <v>1189</v>
      </c>
      <c r="B1194" t="s">
        <v>17039</v>
      </c>
      <c r="C1194" t="s">
        <v>17040</v>
      </c>
      <c r="D1194" t="s">
        <v>17041</v>
      </c>
      <c r="E1194" t="s">
        <v>547</v>
      </c>
      <c r="F1194" s="5">
        <f>_xlfn.TEXTBEFORE(E1194, " ") * 1000000</f>
        <v>14200000</v>
      </c>
      <c r="G1194">
        <v>348.60879999999997</v>
      </c>
      <c r="H1194" t="s">
        <v>803</v>
      </c>
      <c r="I1194">
        <v>60</v>
      </c>
      <c r="J1194">
        <f>IF(I1194="",0,I1194)</f>
        <v>60</v>
      </c>
      <c r="K1194">
        <v>5</v>
      </c>
      <c r="L1194">
        <f>I1194-K1194</f>
        <v>55</v>
      </c>
      <c r="M1194" t="str">
        <f>IF(I1194&lt;100,"small",IF(I1194&lt;500,"medium","large"))</f>
        <v>small</v>
      </c>
      <c r="N1194">
        <f>IF(M1194="small",1,0)</f>
        <v>1</v>
      </c>
      <c r="O1194">
        <f>IF(N1194="medium",1,0)</f>
        <v>0</v>
      </c>
      <c r="P1194">
        <f>IF(O1194="large",1,0)</f>
        <v>0</v>
      </c>
      <c r="Q1194">
        <v>2014</v>
      </c>
      <c r="R1194">
        <v>1</v>
      </c>
      <c r="S1194" t="str">
        <f>IF(R1194=1, "First-time", IF(R1194&lt;=3, "Rising Star", IF(R1194&lt;10, "Established", "Elites")))</f>
        <v>First-time</v>
      </c>
      <c r="T1194">
        <f>IF(S1194 = "First-time",1,0)</f>
        <v>1</v>
      </c>
      <c r="U1194">
        <f>IF(S1194 = "Rising Star",1,0)</f>
        <v>0</v>
      </c>
      <c r="V1194">
        <f>IF(S1194 = "Established",1,0)</f>
        <v>0</v>
      </c>
      <c r="W1194">
        <f>IF(S1194 = "Elites",1,0)</f>
        <v>0</v>
      </c>
      <c r="X1194" t="s">
        <v>1396</v>
      </c>
      <c r="Y1194" t="str">
        <f>IF(X1194="","-",TRIM(LEFT(X1194,FIND(",",X1194&amp;",")-1)))</f>
        <v>San Francisco</v>
      </c>
      <c r="Z1194" t="s">
        <v>1396</v>
      </c>
      <c r="AA1194" t="s">
        <v>5</v>
      </c>
    </row>
    <row r="1195" spans="1:27" ht="14.4" x14ac:dyDescent="0.3">
      <c r="A1195">
        <v>1190</v>
      </c>
      <c r="B1195" t="s">
        <v>13893</v>
      </c>
      <c r="C1195" t="s">
        <v>13894</v>
      </c>
      <c r="D1195" t="s">
        <v>13895</v>
      </c>
      <c r="E1195" t="s">
        <v>3023</v>
      </c>
      <c r="F1195" s="5">
        <f>_xlfn.TEXTBEFORE(E1195, " ") * 1000000</f>
        <v>22300000</v>
      </c>
      <c r="G1195">
        <v>348.45659999999998</v>
      </c>
      <c r="H1195" t="s">
        <v>1406</v>
      </c>
      <c r="I1195">
        <v>119</v>
      </c>
      <c r="J1195">
        <f>IF(I1195="",0,I1195)</f>
        <v>119</v>
      </c>
      <c r="K1195">
        <v>45</v>
      </c>
      <c r="L1195">
        <f>I1195-K1195</f>
        <v>74</v>
      </c>
      <c r="M1195" t="str">
        <f>IF(I1195&lt;100,"small",IF(I1195&lt;500,"medium","large"))</f>
        <v>medium</v>
      </c>
      <c r="N1195">
        <f>IF(M1195="small",1,0)</f>
        <v>0</v>
      </c>
      <c r="O1195">
        <f>IF(N1195="medium",1,0)</f>
        <v>0</v>
      </c>
      <c r="P1195">
        <f>IF(O1195="large",1,0)</f>
        <v>0</v>
      </c>
      <c r="Q1195">
        <v>2012</v>
      </c>
      <c r="R1195">
        <v>2</v>
      </c>
      <c r="S1195" t="str">
        <f>IF(R1195=1, "First-time", IF(R1195&lt;=3, "Rising Star", IF(R1195&lt;10, "Established", "Elites")))</f>
        <v>Rising Star</v>
      </c>
      <c r="T1195">
        <f>IF(S1195 = "First-time",1,0)</f>
        <v>0</v>
      </c>
      <c r="U1195">
        <f>IF(S1195 = "Rising Star",1,0)</f>
        <v>1</v>
      </c>
      <c r="V1195">
        <f>IF(S1195 = "Established",1,0)</f>
        <v>0</v>
      </c>
      <c r="W1195">
        <f>IF(S1195 = "Elites",1,0)</f>
        <v>0</v>
      </c>
      <c r="X1195" t="s">
        <v>427</v>
      </c>
      <c r="Y1195" t="str">
        <f>IF(X1195="","-",TRIM(LEFT(X1195,FIND(",",X1195&amp;",")-1)))</f>
        <v>Washington</v>
      </c>
      <c r="Z1195" t="s">
        <v>2498</v>
      </c>
      <c r="AA1195" t="s">
        <v>8</v>
      </c>
    </row>
    <row r="1196" spans="1:27" ht="14.4" x14ac:dyDescent="0.3">
      <c r="A1196">
        <v>1191</v>
      </c>
      <c r="B1196" t="s">
        <v>13398</v>
      </c>
      <c r="C1196" t="s">
        <v>13399</v>
      </c>
      <c r="D1196" t="s">
        <v>13400</v>
      </c>
      <c r="E1196" t="s">
        <v>1246</v>
      </c>
      <c r="F1196" s="5">
        <f>_xlfn.TEXTBEFORE(E1196, " ") * 1000000</f>
        <v>2900000</v>
      </c>
      <c r="G1196">
        <v>348.40010000000001</v>
      </c>
      <c r="H1196" t="s">
        <v>174</v>
      </c>
      <c r="I1196">
        <v>14</v>
      </c>
      <c r="J1196">
        <f>IF(I1196="",0,I1196)</f>
        <v>14</v>
      </c>
      <c r="K1196">
        <v>4</v>
      </c>
      <c r="L1196">
        <f>I1196-K1196</f>
        <v>10</v>
      </c>
      <c r="M1196" t="str">
        <f>IF(I1196&lt;100,"small",IF(I1196&lt;500,"medium","large"))</f>
        <v>small</v>
      </c>
      <c r="N1196">
        <f>IF(M1196="small",1,0)</f>
        <v>1</v>
      </c>
      <c r="O1196">
        <f>IF(N1196="medium",1,0)</f>
        <v>0</v>
      </c>
      <c r="P1196">
        <f>IF(O1196="large",1,0)</f>
        <v>0</v>
      </c>
      <c r="Q1196">
        <v>2012</v>
      </c>
      <c r="R1196">
        <v>2</v>
      </c>
      <c r="S1196" t="str">
        <f>IF(R1196=1, "First-time", IF(R1196&lt;=3, "Rising Star", IF(R1196&lt;10, "Established", "Elites")))</f>
        <v>Rising Star</v>
      </c>
      <c r="T1196">
        <f>IF(S1196 = "First-time",1,0)</f>
        <v>0</v>
      </c>
      <c r="U1196">
        <f>IF(S1196 = "Rising Star",1,0)</f>
        <v>1</v>
      </c>
      <c r="V1196">
        <f>IF(S1196 = "Established",1,0)</f>
        <v>0</v>
      </c>
      <c r="W1196">
        <f>IF(S1196 = "Elites",1,0)</f>
        <v>0</v>
      </c>
      <c r="X1196" t="s">
        <v>99</v>
      </c>
      <c r="Y1196" t="str">
        <f>IF(X1196="","-",TRIM(LEFT(X1196,FIND(",",X1196&amp;",")-1)))</f>
        <v>-</v>
      </c>
      <c r="Z1196" t="s">
        <v>7687</v>
      </c>
      <c r="AA1196" t="s">
        <v>34</v>
      </c>
    </row>
    <row r="1197" spans="1:27" ht="14.4" x14ac:dyDescent="0.3">
      <c r="A1197">
        <v>1192</v>
      </c>
      <c r="B1197" t="s">
        <v>17303</v>
      </c>
      <c r="C1197" t="s">
        <v>17304</v>
      </c>
      <c r="D1197" t="s">
        <v>17305</v>
      </c>
      <c r="E1197" t="s">
        <v>3510</v>
      </c>
      <c r="F1197" s="5">
        <f>_xlfn.TEXTBEFORE(E1197, " ") * 1000000</f>
        <v>12100000</v>
      </c>
      <c r="G1197">
        <v>348.29610000000002</v>
      </c>
      <c r="H1197" t="s">
        <v>353</v>
      </c>
      <c r="I1197">
        <v>18</v>
      </c>
      <c r="J1197">
        <f>IF(I1197="",0,I1197)</f>
        <v>18</v>
      </c>
      <c r="K1197">
        <v>3</v>
      </c>
      <c r="L1197">
        <f>I1197-K1197</f>
        <v>15</v>
      </c>
      <c r="M1197" t="str">
        <f>IF(I1197&lt;100,"small",IF(I1197&lt;500,"medium","large"))</f>
        <v>small</v>
      </c>
      <c r="N1197">
        <f>IF(M1197="small",1,0)</f>
        <v>1</v>
      </c>
      <c r="O1197">
        <f>IF(N1197="medium",1,0)</f>
        <v>0</v>
      </c>
      <c r="P1197">
        <f>IF(O1197="large",1,0)</f>
        <v>0</v>
      </c>
      <c r="Q1197">
        <v>2015</v>
      </c>
      <c r="R1197">
        <v>2</v>
      </c>
      <c r="S1197" t="str">
        <f>IF(R1197=1, "First-time", IF(R1197&lt;=3, "Rising Star", IF(R1197&lt;10, "Established", "Elites")))</f>
        <v>Rising Star</v>
      </c>
      <c r="T1197">
        <f>IF(S1197 = "First-time",1,0)</f>
        <v>0</v>
      </c>
      <c r="U1197">
        <f>IF(S1197 = "Rising Star",1,0)</f>
        <v>1</v>
      </c>
      <c r="V1197">
        <f>IF(S1197 = "Established",1,0)</f>
        <v>0</v>
      </c>
      <c r="W1197">
        <f>IF(S1197 = "Elites",1,0)</f>
        <v>0</v>
      </c>
      <c r="X1197" t="s">
        <v>838</v>
      </c>
      <c r="Y1197" t="str">
        <f>IF(X1197="","-",TRIM(LEFT(X1197,FIND(",",X1197&amp;",")-1)))</f>
        <v>Austin</v>
      </c>
      <c r="Z1197" t="s">
        <v>17306</v>
      </c>
      <c r="AA1197" t="s">
        <v>45</v>
      </c>
    </row>
    <row r="1198" spans="1:27" ht="14.4" x14ac:dyDescent="0.3">
      <c r="A1198">
        <v>1193</v>
      </c>
      <c r="B1198" t="s">
        <v>17307</v>
      </c>
      <c r="C1198" t="s">
        <v>17308</v>
      </c>
      <c r="D1198" t="s">
        <v>17309</v>
      </c>
      <c r="E1198" t="s">
        <v>6255</v>
      </c>
      <c r="F1198" s="5">
        <f>_xlfn.TEXTBEFORE(E1198, " ") * 1000000</f>
        <v>26600000</v>
      </c>
      <c r="G1198">
        <v>347.05079999999998</v>
      </c>
      <c r="H1198" t="s">
        <v>472</v>
      </c>
      <c r="I1198">
        <v>28</v>
      </c>
      <c r="J1198">
        <f>IF(I1198="",0,I1198)</f>
        <v>28</v>
      </c>
      <c r="K1198">
        <v>8</v>
      </c>
      <c r="L1198">
        <f>I1198-K1198</f>
        <v>20</v>
      </c>
      <c r="M1198" t="str">
        <f>IF(I1198&lt;100,"small",IF(I1198&lt;500,"medium","large"))</f>
        <v>small</v>
      </c>
      <c r="N1198">
        <f>IF(M1198="small",1,0)</f>
        <v>1</v>
      </c>
      <c r="O1198">
        <f>IF(N1198="medium",1,0)</f>
        <v>0</v>
      </c>
      <c r="P1198">
        <f>IF(O1198="large",1,0)</f>
        <v>0</v>
      </c>
      <c r="Q1198">
        <v>2015</v>
      </c>
      <c r="R1198">
        <v>1</v>
      </c>
      <c r="S1198" t="str">
        <f>IF(R1198=1, "First-time", IF(R1198&lt;=3, "Rising Star", IF(R1198&lt;10, "Established", "Elites")))</f>
        <v>First-time</v>
      </c>
      <c r="T1198">
        <f>IF(S1198 = "First-time",1,0)</f>
        <v>1</v>
      </c>
      <c r="U1198">
        <f>IF(S1198 = "Rising Star",1,0)</f>
        <v>0</v>
      </c>
      <c r="V1198">
        <f>IF(S1198 = "Established",1,0)</f>
        <v>0</v>
      </c>
      <c r="W1198">
        <f>IF(S1198 = "Elites",1,0)</f>
        <v>0</v>
      </c>
      <c r="X1198" t="s">
        <v>130</v>
      </c>
      <c r="Y1198" t="str">
        <f>IF(X1198="","-",TRIM(LEFT(X1198,FIND(",",X1198&amp;",")-1)))</f>
        <v>Dallas</v>
      </c>
      <c r="Z1198" t="s">
        <v>2575</v>
      </c>
      <c r="AA1198" t="s">
        <v>45</v>
      </c>
    </row>
    <row r="1199" spans="1:27" ht="14.4" x14ac:dyDescent="0.3">
      <c r="A1199">
        <v>1194</v>
      </c>
      <c r="B1199" t="s">
        <v>8304</v>
      </c>
      <c r="C1199" t="s">
        <v>8305</v>
      </c>
      <c r="D1199" t="s">
        <v>8306</v>
      </c>
      <c r="E1199" t="s">
        <v>2451</v>
      </c>
      <c r="F1199" s="5">
        <f>_xlfn.TEXTBEFORE(E1199, " ") * 1000000</f>
        <v>12300000</v>
      </c>
      <c r="G1199">
        <v>346.72210000000001</v>
      </c>
      <c r="H1199" t="s">
        <v>1238</v>
      </c>
      <c r="I1199">
        <v>128</v>
      </c>
      <c r="J1199">
        <f>IF(I1199="",0,I1199)</f>
        <v>128</v>
      </c>
      <c r="K1199">
        <v>5</v>
      </c>
      <c r="L1199">
        <f>I1199-K1199</f>
        <v>123</v>
      </c>
      <c r="M1199" t="str">
        <f>IF(I1199&lt;100,"small",IF(I1199&lt;500,"medium","large"))</f>
        <v>medium</v>
      </c>
      <c r="N1199">
        <f>IF(M1199="small",1,0)</f>
        <v>0</v>
      </c>
      <c r="O1199">
        <f>IF(N1199="medium",1,0)</f>
        <v>0</v>
      </c>
      <c r="P1199">
        <f>IF(O1199="large",1,0)</f>
        <v>0</v>
      </c>
      <c r="Q1199">
        <v>2008</v>
      </c>
      <c r="R1199">
        <v>3</v>
      </c>
      <c r="S1199" t="str">
        <f>IF(R1199=1, "First-time", IF(R1199&lt;=3, "Rising Star", IF(R1199&lt;10, "Established", "Elites")))</f>
        <v>Rising Star</v>
      </c>
      <c r="T1199">
        <f>IF(S1199 = "First-time",1,0)</f>
        <v>0</v>
      </c>
      <c r="U1199">
        <f>IF(S1199 = "Rising Star",1,0)</f>
        <v>1</v>
      </c>
      <c r="V1199">
        <f>IF(S1199 = "Established",1,0)</f>
        <v>0</v>
      </c>
      <c r="W1199">
        <f>IF(S1199 = "Elites",1,0)</f>
        <v>0</v>
      </c>
      <c r="X1199" t="s">
        <v>838</v>
      </c>
      <c r="Y1199" t="str">
        <f>IF(X1199="","-",TRIM(LEFT(X1199,FIND(",",X1199&amp;",")-1)))</f>
        <v>Austin</v>
      </c>
      <c r="Z1199" t="s">
        <v>8307</v>
      </c>
      <c r="AA1199" t="s">
        <v>45</v>
      </c>
    </row>
    <row r="1200" spans="1:27" ht="14.4" x14ac:dyDescent="0.3">
      <c r="A1200">
        <v>1195</v>
      </c>
      <c r="B1200" t="s">
        <v>9377</v>
      </c>
      <c r="C1200" t="s">
        <v>9378</v>
      </c>
      <c r="D1200" t="s">
        <v>9379</v>
      </c>
      <c r="E1200" t="s">
        <v>9380</v>
      </c>
      <c r="F1200" s="5">
        <f>_xlfn.TEXTBEFORE(E1200, " ") * 1000000</f>
        <v>243800000</v>
      </c>
      <c r="G1200">
        <v>345.82119999999998</v>
      </c>
      <c r="H1200" t="s">
        <v>85</v>
      </c>
      <c r="I1200">
        <v>30</v>
      </c>
      <c r="J1200">
        <f>IF(I1200="",0,I1200)</f>
        <v>30</v>
      </c>
      <c r="K1200">
        <v>10</v>
      </c>
      <c r="L1200">
        <f>I1200-K1200</f>
        <v>20</v>
      </c>
      <c r="M1200" t="str">
        <f>IF(I1200&lt;100,"small",IF(I1200&lt;500,"medium","large"))</f>
        <v>small</v>
      </c>
      <c r="N1200">
        <f>IF(M1200="small",1,0)</f>
        <v>1</v>
      </c>
      <c r="O1200">
        <f>IF(N1200="medium",1,0)</f>
        <v>0</v>
      </c>
      <c r="P1200">
        <f>IF(O1200="large",1,0)</f>
        <v>0</v>
      </c>
      <c r="Q1200">
        <v>2009</v>
      </c>
      <c r="R1200">
        <v>9</v>
      </c>
      <c r="S1200" t="str">
        <f>IF(R1200=1, "First-time", IF(R1200&lt;=3, "Rising Star", IF(R1200&lt;10, "Established", "Elites")))</f>
        <v>Established</v>
      </c>
      <c r="T1200">
        <f>IF(S1200 = "First-time",1,0)</f>
        <v>0</v>
      </c>
      <c r="U1200">
        <f>IF(S1200 = "Rising Star",1,0)</f>
        <v>0</v>
      </c>
      <c r="V1200">
        <f>IF(S1200 = "Established",1,0)</f>
        <v>1</v>
      </c>
      <c r="W1200">
        <f>IF(S1200 = "Elites",1,0)</f>
        <v>0</v>
      </c>
      <c r="X1200" t="s">
        <v>232</v>
      </c>
      <c r="Y1200" t="str">
        <f>IF(X1200="","-",TRIM(LEFT(X1200,FIND(",",X1200&amp;",")-1)))</f>
        <v>Houston</v>
      </c>
      <c r="Z1200" t="s">
        <v>232</v>
      </c>
      <c r="AA1200" t="s">
        <v>45</v>
      </c>
    </row>
    <row r="1201" spans="1:27" ht="14.4" x14ac:dyDescent="0.3">
      <c r="A1201">
        <v>1196</v>
      </c>
      <c r="B1201" t="s">
        <v>11480</v>
      </c>
      <c r="C1201" t="s">
        <v>11481</v>
      </c>
      <c r="D1201" t="s">
        <v>11482</v>
      </c>
      <c r="E1201" t="s">
        <v>2681</v>
      </c>
      <c r="F1201" s="5">
        <f>_xlfn.TEXTBEFORE(E1201, " ") * 1000000</f>
        <v>13300000</v>
      </c>
      <c r="G1201">
        <v>345.53199999999998</v>
      </c>
      <c r="H1201" t="s">
        <v>779</v>
      </c>
      <c r="I1201">
        <v>135</v>
      </c>
      <c r="J1201">
        <f>IF(I1201="",0,I1201)</f>
        <v>135</v>
      </c>
      <c r="K1201">
        <v>31</v>
      </c>
      <c r="L1201">
        <f>I1201-K1201</f>
        <v>104</v>
      </c>
      <c r="M1201" t="str">
        <f>IF(I1201&lt;100,"small",IF(I1201&lt;500,"medium","large"))</f>
        <v>medium</v>
      </c>
      <c r="N1201">
        <f>IF(M1201="small",1,0)</f>
        <v>0</v>
      </c>
      <c r="O1201">
        <f>IF(N1201="medium",1,0)</f>
        <v>0</v>
      </c>
      <c r="P1201">
        <f>IF(O1201="large",1,0)</f>
        <v>0</v>
      </c>
      <c r="Q1201">
        <v>2010</v>
      </c>
      <c r="R1201">
        <v>2</v>
      </c>
      <c r="S1201" t="str">
        <f>IF(R1201=1, "First-time", IF(R1201&lt;=3, "Rising Star", IF(R1201&lt;10, "Established", "Elites")))</f>
        <v>Rising Star</v>
      </c>
      <c r="T1201">
        <f>IF(S1201 = "First-time",1,0)</f>
        <v>0</v>
      </c>
      <c r="U1201">
        <f>IF(S1201 = "Rising Star",1,0)</f>
        <v>1</v>
      </c>
      <c r="V1201">
        <f>IF(S1201 = "Established",1,0)</f>
        <v>0</v>
      </c>
      <c r="W1201">
        <f>IF(S1201 = "Elites",1,0)</f>
        <v>0</v>
      </c>
      <c r="X1201" t="s">
        <v>1396</v>
      </c>
      <c r="Y1201" t="str">
        <f>IF(X1201="","-",TRIM(LEFT(X1201,FIND(",",X1201&amp;",")-1)))</f>
        <v>San Francisco</v>
      </c>
      <c r="Z1201" t="s">
        <v>5890</v>
      </c>
      <c r="AA1201" t="s">
        <v>5</v>
      </c>
    </row>
    <row r="1202" spans="1:27" ht="14.4" x14ac:dyDescent="0.3">
      <c r="A1202">
        <v>1197</v>
      </c>
      <c r="B1202" t="s">
        <v>7188</v>
      </c>
      <c r="C1202" t="s">
        <v>7189</v>
      </c>
      <c r="D1202" t="s">
        <v>7190</v>
      </c>
      <c r="E1202" t="s">
        <v>7191</v>
      </c>
      <c r="F1202" s="5">
        <f>_xlfn.TEXTBEFORE(E1202, " ") * 1000000</f>
        <v>93900000</v>
      </c>
      <c r="G1202">
        <v>345.47390000000001</v>
      </c>
      <c r="H1202" t="s">
        <v>751</v>
      </c>
      <c r="I1202">
        <v>470</v>
      </c>
      <c r="J1202">
        <f>IF(I1202="",0,I1202)</f>
        <v>470</v>
      </c>
      <c r="K1202">
        <v>101</v>
      </c>
      <c r="L1202">
        <f>I1202-K1202</f>
        <v>369</v>
      </c>
      <c r="M1202" t="str">
        <f>IF(I1202&lt;100,"small",IF(I1202&lt;500,"medium","large"))</f>
        <v>medium</v>
      </c>
      <c r="N1202">
        <f>IF(M1202="small",1,0)</f>
        <v>0</v>
      </c>
      <c r="O1202">
        <f>IF(N1202="medium",1,0)</f>
        <v>0</v>
      </c>
      <c r="P1202">
        <f>IF(O1202="large",1,0)</f>
        <v>0</v>
      </c>
      <c r="Q1202">
        <v>2006</v>
      </c>
      <c r="R1202">
        <v>1</v>
      </c>
      <c r="S1202" t="str">
        <f>IF(R1202=1, "First-time", IF(R1202&lt;=3, "Rising Star", IF(R1202&lt;10, "Established", "Elites")))</f>
        <v>First-time</v>
      </c>
      <c r="T1202">
        <f>IF(S1202 = "First-time",1,0)</f>
        <v>1</v>
      </c>
      <c r="U1202">
        <f>IF(S1202 = "Rising Star",1,0)</f>
        <v>0</v>
      </c>
      <c r="V1202">
        <f>IF(S1202 = "Established",1,0)</f>
        <v>0</v>
      </c>
      <c r="W1202">
        <f>IF(S1202 = "Elites",1,0)</f>
        <v>0</v>
      </c>
      <c r="X1202" t="s">
        <v>342</v>
      </c>
      <c r="Y1202" t="str">
        <f>IF(X1202="","-",TRIM(LEFT(X1202,FIND(",",X1202&amp;",")-1)))</f>
        <v>San Diego</v>
      </c>
      <c r="Z1202" t="s">
        <v>7192</v>
      </c>
      <c r="AA1202" t="s">
        <v>5</v>
      </c>
    </row>
    <row r="1203" spans="1:27" ht="14.4" x14ac:dyDescent="0.3">
      <c r="A1203">
        <v>1198</v>
      </c>
      <c r="B1203" t="s">
        <v>9479</v>
      </c>
      <c r="C1203" t="s">
        <v>9480</v>
      </c>
      <c r="D1203" t="s">
        <v>9481</v>
      </c>
      <c r="E1203" t="s">
        <v>914</v>
      </c>
      <c r="F1203" s="5">
        <f>_xlfn.TEXTBEFORE(E1203, " ") * 1000000</f>
        <v>12400000</v>
      </c>
      <c r="G1203">
        <v>345.23070000000001</v>
      </c>
      <c r="H1203" t="s">
        <v>779</v>
      </c>
      <c r="I1203">
        <v>114</v>
      </c>
      <c r="J1203">
        <f>IF(I1203="",0,I1203)</f>
        <v>114</v>
      </c>
      <c r="K1203">
        <v>76</v>
      </c>
      <c r="L1203">
        <f>I1203-K1203</f>
        <v>38</v>
      </c>
      <c r="M1203" t="str">
        <f>IF(I1203&lt;100,"small",IF(I1203&lt;500,"medium","large"))</f>
        <v>medium</v>
      </c>
      <c r="N1203">
        <f>IF(M1203="small",1,0)</f>
        <v>0</v>
      </c>
      <c r="O1203">
        <f>IF(N1203="medium",1,0)</f>
        <v>0</v>
      </c>
      <c r="P1203">
        <f>IF(O1203="large",1,0)</f>
        <v>0</v>
      </c>
      <c r="Q1203">
        <v>2009</v>
      </c>
      <c r="R1203">
        <v>1</v>
      </c>
      <c r="S1203" t="str">
        <f>IF(R1203=1, "First-time", IF(R1203&lt;=3, "Rising Star", IF(R1203&lt;10, "Established", "Elites")))</f>
        <v>First-time</v>
      </c>
      <c r="T1203">
        <f>IF(S1203 = "First-time",1,0)</f>
        <v>1</v>
      </c>
      <c r="U1203">
        <f>IF(S1203 = "Rising Star",1,0)</f>
        <v>0</v>
      </c>
      <c r="V1203">
        <f>IF(S1203 = "Established",1,0)</f>
        <v>0</v>
      </c>
      <c r="W1203">
        <f>IF(S1203 = "Elites",1,0)</f>
        <v>0</v>
      </c>
      <c r="X1203" t="s">
        <v>348</v>
      </c>
      <c r="Y1203" t="str">
        <f>IF(X1203="","-",TRIM(LEFT(X1203,FIND(",",X1203&amp;",")-1)))</f>
        <v>Nashville</v>
      </c>
      <c r="Z1203" t="s">
        <v>3457</v>
      </c>
      <c r="AA1203" t="s">
        <v>44</v>
      </c>
    </row>
    <row r="1204" spans="1:27" ht="14.4" x14ac:dyDescent="0.3">
      <c r="A1204">
        <v>1199</v>
      </c>
      <c r="B1204" t="s">
        <v>13480</v>
      </c>
      <c r="C1204" t="s">
        <v>13481</v>
      </c>
      <c r="D1204" t="s">
        <v>13482</v>
      </c>
      <c r="E1204" t="s">
        <v>1405</v>
      </c>
      <c r="F1204" s="5">
        <f>_xlfn.TEXTBEFORE(E1204, " ") * 1000000</f>
        <v>2600000</v>
      </c>
      <c r="G1204">
        <v>344.94159999999999</v>
      </c>
      <c r="H1204" t="s">
        <v>174</v>
      </c>
      <c r="I1204">
        <v>7</v>
      </c>
      <c r="J1204">
        <f>IF(I1204="",0,I1204)</f>
        <v>7</v>
      </c>
      <c r="K1204">
        <v>2</v>
      </c>
      <c r="L1204">
        <f>I1204-K1204</f>
        <v>5</v>
      </c>
      <c r="M1204" t="str">
        <f>IF(I1204&lt;100,"small",IF(I1204&lt;500,"medium","large"))</f>
        <v>small</v>
      </c>
      <c r="N1204">
        <f>IF(M1204="small",1,0)</f>
        <v>1</v>
      </c>
      <c r="O1204">
        <f>IF(N1204="medium",1,0)</f>
        <v>0</v>
      </c>
      <c r="P1204">
        <f>IF(O1204="large",1,0)</f>
        <v>0</v>
      </c>
      <c r="Q1204">
        <v>2012</v>
      </c>
      <c r="R1204">
        <v>1</v>
      </c>
      <c r="S1204" t="str">
        <f>IF(R1204=1, "First-time", IF(R1204&lt;=3, "Rising Star", IF(R1204&lt;10, "Established", "Elites")))</f>
        <v>First-time</v>
      </c>
      <c r="T1204">
        <f>IF(S1204 = "First-time",1,0)</f>
        <v>1</v>
      </c>
      <c r="U1204">
        <f>IF(S1204 = "Rising Star",1,0)</f>
        <v>0</v>
      </c>
      <c r="V1204">
        <f>IF(S1204 = "Established",1,0)</f>
        <v>0</v>
      </c>
      <c r="W1204">
        <f>IF(S1204 = "Elites",1,0)</f>
        <v>0</v>
      </c>
      <c r="X1204" t="s">
        <v>99</v>
      </c>
      <c r="Y1204" t="str">
        <f>IF(X1204="","-",TRIM(LEFT(X1204,FIND(",",X1204&amp;",")-1)))</f>
        <v>-</v>
      </c>
      <c r="Z1204" t="s">
        <v>2029</v>
      </c>
      <c r="AA1204" t="s">
        <v>27</v>
      </c>
    </row>
    <row r="1205" spans="1:27" ht="14.4" x14ac:dyDescent="0.3">
      <c r="A1205">
        <v>1200</v>
      </c>
      <c r="B1205" t="s">
        <v>6088</v>
      </c>
      <c r="C1205" t="s">
        <v>6089</v>
      </c>
      <c r="D1205" t="s">
        <v>6090</v>
      </c>
      <c r="E1205" t="s">
        <v>3113</v>
      </c>
      <c r="F1205" s="5">
        <f>_xlfn.TEXTBEFORE(E1205, " ") * 1000000</f>
        <v>6300000</v>
      </c>
      <c r="G1205">
        <v>344.65159999999997</v>
      </c>
      <c r="H1205" t="s">
        <v>803</v>
      </c>
      <c r="I1205">
        <v>78</v>
      </c>
      <c r="J1205">
        <f>IF(I1205="",0,I1205)</f>
        <v>78</v>
      </c>
      <c r="K1205">
        <v>21</v>
      </c>
      <c r="L1205">
        <f>I1205-K1205</f>
        <v>57</v>
      </c>
      <c r="M1205" t="str">
        <f>IF(I1205&lt;100,"small",IF(I1205&lt;500,"medium","large"))</f>
        <v>small</v>
      </c>
      <c r="N1205">
        <f>IF(M1205="small",1,0)</f>
        <v>1</v>
      </c>
      <c r="O1205">
        <f>IF(N1205="medium",1,0)</f>
        <v>0</v>
      </c>
      <c r="P1205">
        <f>IF(O1205="large",1,0)</f>
        <v>0</v>
      </c>
      <c r="Q1205">
        <v>2005</v>
      </c>
      <c r="R1205">
        <v>3</v>
      </c>
      <c r="S1205" t="str">
        <f>IF(R1205=1, "First-time", IF(R1205&lt;=3, "Rising Star", IF(R1205&lt;10, "Established", "Elites")))</f>
        <v>Rising Star</v>
      </c>
      <c r="T1205">
        <f>IF(S1205 = "First-time",1,0)</f>
        <v>0</v>
      </c>
      <c r="U1205">
        <f>IF(S1205 = "Rising Star",1,0)</f>
        <v>1</v>
      </c>
      <c r="V1205">
        <f>IF(S1205 = "Established",1,0)</f>
        <v>0</v>
      </c>
      <c r="W1205">
        <f>IF(S1205 = "Elites",1,0)</f>
        <v>0</v>
      </c>
      <c r="X1205" t="s">
        <v>130</v>
      </c>
      <c r="Y1205" t="str">
        <f>IF(X1205="","-",TRIM(LEFT(X1205,FIND(",",X1205&amp;",")-1)))</f>
        <v>Dallas</v>
      </c>
      <c r="Z1205" t="s">
        <v>6091</v>
      </c>
      <c r="AA1205" t="s">
        <v>45</v>
      </c>
    </row>
    <row r="1206" spans="1:27" ht="14.4" x14ac:dyDescent="0.3">
      <c r="A1206">
        <v>1201</v>
      </c>
      <c r="B1206" t="s">
        <v>14736</v>
      </c>
      <c r="C1206" t="s">
        <v>14737</v>
      </c>
      <c r="D1206" t="s">
        <v>14738</v>
      </c>
      <c r="E1206" t="s">
        <v>2766</v>
      </c>
      <c r="F1206" s="5">
        <f>_xlfn.TEXTBEFORE(E1206, " ") * 1000000</f>
        <v>2700000</v>
      </c>
      <c r="G1206">
        <v>343.9375</v>
      </c>
      <c r="H1206" t="s">
        <v>803</v>
      </c>
      <c r="I1206">
        <v>12</v>
      </c>
      <c r="J1206">
        <f>IF(I1206="",0,I1206)</f>
        <v>12</v>
      </c>
      <c r="K1206">
        <v>7</v>
      </c>
      <c r="L1206">
        <f>I1206-K1206</f>
        <v>5</v>
      </c>
      <c r="M1206" t="str">
        <f>IF(I1206&lt;100,"small",IF(I1206&lt;500,"medium","large"))</f>
        <v>small</v>
      </c>
      <c r="N1206">
        <f>IF(M1206="small",1,0)</f>
        <v>1</v>
      </c>
      <c r="O1206">
        <f>IF(N1206="medium",1,0)</f>
        <v>0</v>
      </c>
      <c r="P1206">
        <f>IF(O1206="large",1,0)</f>
        <v>0</v>
      </c>
      <c r="Q1206">
        <v>2013</v>
      </c>
      <c r="R1206">
        <v>3</v>
      </c>
      <c r="S1206" t="str">
        <f>IF(R1206=1, "First-time", IF(R1206&lt;=3, "Rising Star", IF(R1206&lt;10, "Established", "Elites")))</f>
        <v>Rising Star</v>
      </c>
      <c r="T1206">
        <f>IF(S1206 = "First-time",1,0)</f>
        <v>0</v>
      </c>
      <c r="U1206">
        <f>IF(S1206 = "Rising Star",1,0)</f>
        <v>1</v>
      </c>
      <c r="V1206">
        <f>IF(S1206 = "Established",1,0)</f>
        <v>0</v>
      </c>
      <c r="W1206">
        <f>IF(S1206 = "Elites",1,0)</f>
        <v>0</v>
      </c>
      <c r="X1206" t="s">
        <v>86</v>
      </c>
      <c r="Y1206" t="str">
        <f>IF(X1206="","-",TRIM(LEFT(X1206,FIND(",",X1206&amp;",")-1)))</f>
        <v>New York City</v>
      </c>
      <c r="Z1206" t="s">
        <v>543</v>
      </c>
      <c r="AA1206" t="s">
        <v>35</v>
      </c>
    </row>
    <row r="1207" spans="1:27" ht="14.4" x14ac:dyDescent="0.3">
      <c r="A1207">
        <v>1202</v>
      </c>
      <c r="B1207" t="s">
        <v>17250</v>
      </c>
      <c r="C1207" t="s">
        <v>17251</v>
      </c>
      <c r="D1207" t="s">
        <v>17252</v>
      </c>
      <c r="E1207" t="s">
        <v>1267</v>
      </c>
      <c r="F1207" s="5">
        <f>_xlfn.TEXTBEFORE(E1207, " ") * 1000000</f>
        <v>2400000</v>
      </c>
      <c r="G1207">
        <v>343.089</v>
      </c>
      <c r="H1207" t="s">
        <v>85</v>
      </c>
      <c r="I1207">
        <v>22</v>
      </c>
      <c r="J1207">
        <f>IF(I1207="",0,I1207)</f>
        <v>22</v>
      </c>
      <c r="K1207">
        <v>2</v>
      </c>
      <c r="L1207">
        <f>I1207-K1207</f>
        <v>20</v>
      </c>
      <c r="M1207" t="str">
        <f>IF(I1207&lt;100,"small",IF(I1207&lt;500,"medium","large"))</f>
        <v>small</v>
      </c>
      <c r="N1207">
        <f>IF(M1207="small",1,0)</f>
        <v>1</v>
      </c>
      <c r="O1207">
        <f>IF(N1207="medium",1,0)</f>
        <v>0</v>
      </c>
      <c r="P1207">
        <f>IF(O1207="large",1,0)</f>
        <v>0</v>
      </c>
      <c r="Q1207">
        <v>2015</v>
      </c>
      <c r="R1207">
        <v>1</v>
      </c>
      <c r="S1207" t="str">
        <f>IF(R1207=1, "First-time", IF(R1207&lt;=3, "Rising Star", IF(R1207&lt;10, "Established", "Elites")))</f>
        <v>First-time</v>
      </c>
      <c r="T1207">
        <f>IF(S1207 = "First-time",1,0)</f>
        <v>1</v>
      </c>
      <c r="U1207">
        <f>IF(S1207 = "Rising Star",1,0)</f>
        <v>0</v>
      </c>
      <c r="V1207">
        <f>IF(S1207 = "Established",1,0)</f>
        <v>0</v>
      </c>
      <c r="W1207">
        <f>IF(S1207 = "Elites",1,0)</f>
        <v>0</v>
      </c>
      <c r="X1207" t="s">
        <v>161</v>
      </c>
      <c r="Y1207" t="str">
        <f>IF(X1207="","-",TRIM(LEFT(X1207,FIND(",",X1207&amp;",")-1)))</f>
        <v>Ogden-Clearfield</v>
      </c>
      <c r="Z1207" t="s">
        <v>4777</v>
      </c>
      <c r="AA1207" t="s">
        <v>46</v>
      </c>
    </row>
    <row r="1208" spans="1:27" ht="14.4" x14ac:dyDescent="0.3">
      <c r="A1208">
        <v>1203</v>
      </c>
      <c r="B1208" t="s">
        <v>15532</v>
      </c>
      <c r="C1208" t="s">
        <v>15533</v>
      </c>
      <c r="D1208" t="s">
        <v>15534</v>
      </c>
      <c r="E1208" t="s">
        <v>1064</v>
      </c>
      <c r="F1208" s="5">
        <f>_xlfn.TEXTBEFORE(E1208, " ") * 1000000</f>
        <v>13700000</v>
      </c>
      <c r="G1208">
        <v>342.49090000000001</v>
      </c>
      <c r="H1208" t="s">
        <v>167</v>
      </c>
      <c r="I1208">
        <v>66</v>
      </c>
      <c r="J1208">
        <f>IF(I1208="",0,I1208)</f>
        <v>66</v>
      </c>
      <c r="K1208">
        <v>16</v>
      </c>
      <c r="L1208">
        <f>I1208-K1208</f>
        <v>50</v>
      </c>
      <c r="M1208" t="str">
        <f>IF(I1208&lt;100,"small",IF(I1208&lt;500,"medium","large"))</f>
        <v>small</v>
      </c>
      <c r="N1208">
        <f>IF(M1208="small",1,0)</f>
        <v>1</v>
      </c>
      <c r="O1208">
        <f>IF(N1208="medium",1,0)</f>
        <v>0</v>
      </c>
      <c r="P1208">
        <f>IF(O1208="large",1,0)</f>
        <v>0</v>
      </c>
      <c r="Q1208">
        <v>2013</v>
      </c>
      <c r="R1208">
        <v>1</v>
      </c>
      <c r="S1208" t="str">
        <f>IF(R1208=1, "First-time", IF(R1208&lt;=3, "Rising Star", IF(R1208&lt;10, "Established", "Elites")))</f>
        <v>First-time</v>
      </c>
      <c r="T1208">
        <f>IF(S1208 = "First-time",1,0)</f>
        <v>1</v>
      </c>
      <c r="U1208">
        <f>IF(S1208 = "Rising Star",1,0)</f>
        <v>0</v>
      </c>
      <c r="V1208">
        <f>IF(S1208 = "Established",1,0)</f>
        <v>0</v>
      </c>
      <c r="W1208">
        <f>IF(S1208 = "Elites",1,0)</f>
        <v>0</v>
      </c>
      <c r="X1208" t="s">
        <v>325</v>
      </c>
      <c r="Y1208" t="str">
        <f>IF(X1208="","-",TRIM(LEFT(X1208,FIND(",",X1208&amp;",")-1)))</f>
        <v>Los Angeles</v>
      </c>
      <c r="Z1208" t="s">
        <v>2088</v>
      </c>
      <c r="AA1208" t="s">
        <v>5</v>
      </c>
    </row>
    <row r="1209" spans="1:27" ht="14.4" x14ac:dyDescent="0.3">
      <c r="A1209">
        <v>1204</v>
      </c>
      <c r="B1209" t="s">
        <v>15780</v>
      </c>
      <c r="C1209" t="s">
        <v>15781</v>
      </c>
      <c r="D1209" t="s">
        <v>15782</v>
      </c>
      <c r="E1209" t="s">
        <v>330</v>
      </c>
      <c r="F1209" s="5">
        <f>_xlfn.TEXTBEFORE(E1209, " ") * 1000000</f>
        <v>4099999.9999999995</v>
      </c>
      <c r="G1209">
        <v>340.36439999999999</v>
      </c>
      <c r="H1209" t="s">
        <v>751</v>
      </c>
      <c r="I1209">
        <v>28</v>
      </c>
      <c r="J1209">
        <f>IF(I1209="",0,I1209)</f>
        <v>28</v>
      </c>
      <c r="K1209">
        <v>15</v>
      </c>
      <c r="L1209">
        <f>I1209-K1209</f>
        <v>13</v>
      </c>
      <c r="M1209" t="str">
        <f>IF(I1209&lt;100,"small",IF(I1209&lt;500,"medium","large"))</f>
        <v>small</v>
      </c>
      <c r="N1209">
        <f>IF(M1209="small",1,0)</f>
        <v>1</v>
      </c>
      <c r="O1209">
        <f>IF(N1209="medium",1,0)</f>
        <v>0</v>
      </c>
      <c r="P1209">
        <f>IF(O1209="large",1,0)</f>
        <v>0</v>
      </c>
      <c r="Q1209">
        <v>2014</v>
      </c>
      <c r="R1209">
        <v>2</v>
      </c>
      <c r="S1209" t="str">
        <f>IF(R1209=1, "First-time", IF(R1209&lt;=3, "Rising Star", IF(R1209&lt;10, "Established", "Elites")))</f>
        <v>Rising Star</v>
      </c>
      <c r="T1209">
        <f>IF(S1209 = "First-time",1,0)</f>
        <v>0</v>
      </c>
      <c r="U1209">
        <f>IF(S1209 = "Rising Star",1,0)</f>
        <v>1</v>
      </c>
      <c r="V1209">
        <f>IF(S1209 = "Established",1,0)</f>
        <v>0</v>
      </c>
      <c r="W1209">
        <f>IF(S1209 = "Elites",1,0)</f>
        <v>0</v>
      </c>
      <c r="X1209" t="s">
        <v>427</v>
      </c>
      <c r="Y1209" t="str">
        <f>IF(X1209="","-",TRIM(LEFT(X1209,FIND(",",X1209&amp;",")-1)))</f>
        <v>Washington</v>
      </c>
      <c r="Z1209" t="s">
        <v>2133</v>
      </c>
      <c r="AA1209" t="s">
        <v>47</v>
      </c>
    </row>
    <row r="1210" spans="1:27" ht="14.4" x14ac:dyDescent="0.3">
      <c r="A1210">
        <v>1205</v>
      </c>
      <c r="B1210" t="s">
        <v>6385</v>
      </c>
      <c r="C1210" t="s">
        <v>6386</v>
      </c>
      <c r="D1210" t="s">
        <v>6387</v>
      </c>
      <c r="E1210" t="s">
        <v>529</v>
      </c>
      <c r="F1210" s="5">
        <f>_xlfn.TEXTBEFORE(E1210, " ") * 1000000</f>
        <v>4200000</v>
      </c>
      <c r="G1210">
        <v>339.95729999999998</v>
      </c>
      <c r="H1210" t="s">
        <v>751</v>
      </c>
      <c r="I1210">
        <v>42</v>
      </c>
      <c r="J1210">
        <f>IF(I1210="",0,I1210)</f>
        <v>42</v>
      </c>
      <c r="K1210">
        <v>11</v>
      </c>
      <c r="L1210">
        <f>I1210-K1210</f>
        <v>31</v>
      </c>
      <c r="M1210" t="str">
        <f>IF(I1210&lt;100,"small",IF(I1210&lt;500,"medium","large"))</f>
        <v>small</v>
      </c>
      <c r="N1210">
        <f>IF(M1210="small",1,0)</f>
        <v>1</v>
      </c>
      <c r="O1210">
        <f>IF(N1210="medium",1,0)</f>
        <v>0</v>
      </c>
      <c r="P1210">
        <f>IF(O1210="large",1,0)</f>
        <v>0</v>
      </c>
      <c r="Q1210">
        <v>2005</v>
      </c>
      <c r="R1210">
        <v>2</v>
      </c>
      <c r="S1210" t="str">
        <f>IF(R1210=1, "First-time", IF(R1210&lt;=3, "Rising Star", IF(R1210&lt;10, "Established", "Elites")))</f>
        <v>Rising Star</v>
      </c>
      <c r="T1210">
        <f>IF(S1210 = "First-time",1,0)</f>
        <v>0</v>
      </c>
      <c r="U1210">
        <f>IF(S1210 = "Rising Star",1,0)</f>
        <v>1</v>
      </c>
      <c r="V1210">
        <f>IF(S1210 = "Established",1,0)</f>
        <v>0</v>
      </c>
      <c r="W1210">
        <f>IF(S1210 = "Elites",1,0)</f>
        <v>0</v>
      </c>
      <c r="X1210" t="s">
        <v>636</v>
      </c>
      <c r="Y1210" t="str">
        <f>IF(X1210="","-",TRIM(LEFT(X1210,FIND(",",X1210&amp;",")-1)))</f>
        <v>Indianapolis</v>
      </c>
      <c r="Z1210" t="s">
        <v>6388</v>
      </c>
      <c r="AA1210" t="s">
        <v>16</v>
      </c>
    </row>
    <row r="1211" spans="1:27" ht="14.4" x14ac:dyDescent="0.3">
      <c r="A1211">
        <v>1206</v>
      </c>
      <c r="B1211" t="s">
        <v>13165</v>
      </c>
      <c r="C1211" t="s">
        <v>13166</v>
      </c>
      <c r="D1211" t="s">
        <v>13167</v>
      </c>
      <c r="E1211" t="s">
        <v>3654</v>
      </c>
      <c r="F1211" s="5">
        <f>_xlfn.TEXTBEFORE(E1211, " ") * 1000000</f>
        <v>31800000</v>
      </c>
      <c r="G1211">
        <v>339.226</v>
      </c>
      <c r="H1211" t="s">
        <v>129</v>
      </c>
      <c r="I1211">
        <v>130</v>
      </c>
      <c r="J1211">
        <f>IF(I1211="",0,I1211)</f>
        <v>130</v>
      </c>
      <c r="K1211">
        <v>20</v>
      </c>
      <c r="L1211">
        <f>I1211-K1211</f>
        <v>110</v>
      </c>
      <c r="M1211" t="str">
        <f>IF(I1211&lt;100,"small",IF(I1211&lt;500,"medium","large"))</f>
        <v>medium</v>
      </c>
      <c r="N1211">
        <f>IF(M1211="small",1,0)</f>
        <v>0</v>
      </c>
      <c r="O1211">
        <f>IF(N1211="medium",1,0)</f>
        <v>0</v>
      </c>
      <c r="P1211">
        <f>IF(O1211="large",1,0)</f>
        <v>0</v>
      </c>
      <c r="Q1211">
        <v>2012</v>
      </c>
      <c r="R1211">
        <v>1</v>
      </c>
      <c r="S1211" t="str">
        <f>IF(R1211=1, "First-time", IF(R1211&lt;=3, "Rising Star", IF(R1211&lt;10, "Established", "Elites")))</f>
        <v>First-time</v>
      </c>
      <c r="T1211">
        <f>IF(S1211 = "First-time",1,0)</f>
        <v>1</v>
      </c>
      <c r="U1211">
        <f>IF(S1211 = "Rising Star",1,0)</f>
        <v>0</v>
      </c>
      <c r="V1211">
        <f>IF(S1211 = "Established",1,0)</f>
        <v>0</v>
      </c>
      <c r="W1211">
        <f>IF(S1211 = "Elites",1,0)</f>
        <v>0</v>
      </c>
      <c r="X1211" t="s">
        <v>99</v>
      </c>
      <c r="Y1211" t="str">
        <f>IF(X1211="","-",TRIM(LEFT(X1211,FIND(",",X1211&amp;",")-1)))</f>
        <v>-</v>
      </c>
      <c r="Z1211" t="s">
        <v>303</v>
      </c>
      <c r="AA1211" t="s">
        <v>43</v>
      </c>
    </row>
    <row r="1212" spans="1:27" ht="14.4" x14ac:dyDescent="0.3">
      <c r="A1212">
        <v>1207</v>
      </c>
      <c r="B1212" t="s">
        <v>14090</v>
      </c>
      <c r="C1212" t="s">
        <v>14091</v>
      </c>
      <c r="D1212" t="s">
        <v>14092</v>
      </c>
      <c r="E1212" t="s">
        <v>1562</v>
      </c>
      <c r="F1212" s="5">
        <f>_xlfn.TEXTBEFORE(E1212, " ") * 1000000</f>
        <v>16700000</v>
      </c>
      <c r="G1212">
        <v>339.09649999999999</v>
      </c>
      <c r="H1212" t="s">
        <v>160</v>
      </c>
      <c r="I1212">
        <v>49</v>
      </c>
      <c r="J1212">
        <f>IF(I1212="",0,I1212)</f>
        <v>49</v>
      </c>
      <c r="K1212">
        <v>20</v>
      </c>
      <c r="L1212">
        <f>I1212-K1212</f>
        <v>29</v>
      </c>
      <c r="M1212" t="str">
        <f>IF(I1212&lt;100,"small",IF(I1212&lt;500,"medium","large"))</f>
        <v>small</v>
      </c>
      <c r="N1212">
        <f>IF(M1212="small",1,0)</f>
        <v>1</v>
      </c>
      <c r="O1212">
        <f>IF(N1212="medium",1,0)</f>
        <v>0</v>
      </c>
      <c r="P1212">
        <f>IF(O1212="large",1,0)</f>
        <v>0</v>
      </c>
      <c r="Q1212">
        <v>2012</v>
      </c>
      <c r="R1212">
        <v>3</v>
      </c>
      <c r="S1212" t="str">
        <f>IF(R1212=1, "First-time", IF(R1212&lt;=3, "Rising Star", IF(R1212&lt;10, "Established", "Elites")))</f>
        <v>Rising Star</v>
      </c>
      <c r="T1212">
        <f>IF(S1212 = "First-time",1,0)</f>
        <v>0</v>
      </c>
      <c r="U1212">
        <f>IF(S1212 = "Rising Star",1,0)</f>
        <v>1</v>
      </c>
      <c r="V1212">
        <f>IF(S1212 = "Established",1,0)</f>
        <v>0</v>
      </c>
      <c r="W1212">
        <f>IF(S1212 = "Elites",1,0)</f>
        <v>0</v>
      </c>
      <c r="X1212" t="s">
        <v>325</v>
      </c>
      <c r="Y1212" t="str">
        <f>IF(X1212="","-",TRIM(LEFT(X1212,FIND(",",X1212&amp;",")-1)))</f>
        <v>Los Angeles</v>
      </c>
      <c r="Z1212" t="s">
        <v>14093</v>
      </c>
      <c r="AA1212" t="s">
        <v>5</v>
      </c>
    </row>
    <row r="1213" spans="1:27" ht="14.4" x14ac:dyDescent="0.3">
      <c r="A1213">
        <v>1208</v>
      </c>
      <c r="B1213" t="s">
        <v>3752</v>
      </c>
      <c r="C1213" t="s">
        <v>3753</v>
      </c>
      <c r="D1213" t="s">
        <v>3754</v>
      </c>
      <c r="E1213" t="s">
        <v>3755</v>
      </c>
      <c r="F1213" s="5">
        <f>_xlfn.TEXTBEFORE(E1213, " ") * 1000000</f>
        <v>68000000</v>
      </c>
      <c r="G1213">
        <v>339.00630000000001</v>
      </c>
      <c r="H1213" t="s">
        <v>85</v>
      </c>
      <c r="I1213">
        <v>139</v>
      </c>
      <c r="J1213">
        <f>IF(I1213="",0,I1213)</f>
        <v>139</v>
      </c>
      <c r="K1213">
        <v>51</v>
      </c>
      <c r="L1213">
        <f>I1213-K1213</f>
        <v>88</v>
      </c>
      <c r="M1213" t="str">
        <f>IF(I1213&lt;100,"small",IF(I1213&lt;500,"medium","large"))</f>
        <v>medium</v>
      </c>
      <c r="N1213">
        <f>IF(M1213="small",1,0)</f>
        <v>0</v>
      </c>
      <c r="O1213">
        <f>IF(N1213="medium",1,0)</f>
        <v>0</v>
      </c>
      <c r="P1213">
        <f>IF(O1213="large",1,0)</f>
        <v>0</v>
      </c>
      <c r="Q1213">
        <v>2001</v>
      </c>
      <c r="R1213">
        <v>4</v>
      </c>
      <c r="S1213" t="str">
        <f>IF(R1213=1, "First-time", IF(R1213&lt;=3, "Rising Star", IF(R1213&lt;10, "Established", "Elites")))</f>
        <v>Established</v>
      </c>
      <c r="T1213">
        <f>IF(S1213 = "First-time",1,0)</f>
        <v>0</v>
      </c>
      <c r="U1213">
        <f>IF(S1213 = "Rising Star",1,0)</f>
        <v>0</v>
      </c>
      <c r="V1213">
        <f>IF(S1213 = "Established",1,0)</f>
        <v>1</v>
      </c>
      <c r="W1213">
        <f>IF(S1213 = "Elites",1,0)</f>
        <v>0</v>
      </c>
      <c r="X1213" t="s">
        <v>260</v>
      </c>
      <c r="Y1213" t="str">
        <f>IF(X1213="","-",TRIM(LEFT(X1213,FIND(",",X1213&amp;",")-1)))</f>
        <v>Seattle</v>
      </c>
      <c r="Z1213" t="s">
        <v>260</v>
      </c>
      <c r="AA1213" t="s">
        <v>49</v>
      </c>
    </row>
    <row r="1214" spans="1:27" ht="14.4" x14ac:dyDescent="0.3">
      <c r="A1214">
        <v>1209</v>
      </c>
      <c r="B1214" t="s">
        <v>5056</v>
      </c>
      <c r="C1214" t="s">
        <v>5057</v>
      </c>
      <c r="D1214" t="s">
        <v>5058</v>
      </c>
      <c r="E1214" t="s">
        <v>5059</v>
      </c>
      <c r="F1214" s="5">
        <f>_xlfn.TEXTBEFORE(E1214, " ") * 1000000</f>
        <v>24600000</v>
      </c>
      <c r="G1214">
        <v>338.93509999999998</v>
      </c>
      <c r="H1214" t="s">
        <v>803</v>
      </c>
      <c r="I1214">
        <v>37</v>
      </c>
      <c r="J1214">
        <f>IF(I1214="",0,I1214)</f>
        <v>37</v>
      </c>
      <c r="K1214">
        <v>43</v>
      </c>
      <c r="L1214">
        <f>I1214-K1214</f>
        <v>-6</v>
      </c>
      <c r="M1214" t="str">
        <f>IF(I1214&lt;100,"small",IF(I1214&lt;500,"medium","large"))</f>
        <v>small</v>
      </c>
      <c r="N1214">
        <f>IF(M1214="small",1,0)</f>
        <v>1</v>
      </c>
      <c r="O1214">
        <f>IF(N1214="medium",1,0)</f>
        <v>0</v>
      </c>
      <c r="P1214">
        <f>IF(O1214="large",1,0)</f>
        <v>0</v>
      </c>
      <c r="Q1214">
        <v>2003</v>
      </c>
      <c r="R1214">
        <v>4</v>
      </c>
      <c r="S1214" t="str">
        <f>IF(R1214=1, "First-time", IF(R1214&lt;=3, "Rising Star", IF(R1214&lt;10, "Established", "Elites")))</f>
        <v>Established</v>
      </c>
      <c r="T1214">
        <f>IF(S1214 = "First-time",1,0)</f>
        <v>0</v>
      </c>
      <c r="U1214">
        <f>IF(S1214 = "Rising Star",1,0)</f>
        <v>0</v>
      </c>
      <c r="V1214">
        <f>IF(S1214 = "Established",1,0)</f>
        <v>1</v>
      </c>
      <c r="W1214">
        <f>IF(S1214 = "Elites",1,0)</f>
        <v>0</v>
      </c>
      <c r="X1214" t="s">
        <v>636</v>
      </c>
      <c r="Y1214" t="str">
        <f>IF(X1214="","-",TRIM(LEFT(X1214,FIND(",",X1214&amp;",")-1)))</f>
        <v>Indianapolis</v>
      </c>
      <c r="Z1214" t="s">
        <v>5060</v>
      </c>
      <c r="AA1214" t="s">
        <v>16</v>
      </c>
    </row>
    <row r="1215" spans="1:27" ht="14.4" x14ac:dyDescent="0.3">
      <c r="A1215">
        <v>1210</v>
      </c>
      <c r="B1215" t="s">
        <v>9381</v>
      </c>
      <c r="C1215" t="s">
        <v>9382</v>
      </c>
      <c r="D1215" t="s">
        <v>9383</v>
      </c>
      <c r="E1215" t="s">
        <v>179</v>
      </c>
      <c r="F1215" s="5">
        <f>_xlfn.TEXTBEFORE(E1215, " ") * 1000000</f>
        <v>10700000</v>
      </c>
      <c r="G1215">
        <v>338.79880000000003</v>
      </c>
      <c r="H1215" t="s">
        <v>727</v>
      </c>
      <c r="I1215">
        <v>7</v>
      </c>
      <c r="J1215">
        <f>IF(I1215="",0,I1215)</f>
        <v>7</v>
      </c>
      <c r="K1215">
        <v>4</v>
      </c>
      <c r="L1215">
        <f>I1215-K1215</f>
        <v>3</v>
      </c>
      <c r="M1215" t="str">
        <f>IF(I1215&lt;100,"small",IF(I1215&lt;500,"medium","large"))</f>
        <v>small</v>
      </c>
      <c r="N1215">
        <f>IF(M1215="small",1,0)</f>
        <v>1</v>
      </c>
      <c r="O1215">
        <f>IF(N1215="medium",1,0)</f>
        <v>0</v>
      </c>
      <c r="P1215">
        <f>IF(O1215="large",1,0)</f>
        <v>0</v>
      </c>
      <c r="Q1215">
        <v>2009</v>
      </c>
      <c r="R1215">
        <v>1</v>
      </c>
      <c r="S1215" t="str">
        <f>IF(R1215=1, "First-time", IF(R1215&lt;=3, "Rising Star", IF(R1215&lt;10, "Established", "Elites")))</f>
        <v>First-time</v>
      </c>
      <c r="T1215">
        <f>IF(S1215 = "First-time",1,0)</f>
        <v>1</v>
      </c>
      <c r="U1215">
        <f>IF(S1215 = "Rising Star",1,0)</f>
        <v>0</v>
      </c>
      <c r="V1215">
        <f>IF(S1215 = "Established",1,0)</f>
        <v>0</v>
      </c>
      <c r="W1215">
        <f>IF(S1215 = "Elites",1,0)</f>
        <v>0</v>
      </c>
      <c r="X1215" t="s">
        <v>130</v>
      </c>
      <c r="Y1215" t="str">
        <f>IF(X1215="","-",TRIM(LEFT(X1215,FIND(",",X1215&amp;",")-1)))</f>
        <v>Dallas</v>
      </c>
      <c r="Z1215" t="s">
        <v>130</v>
      </c>
      <c r="AA1215" t="s">
        <v>45</v>
      </c>
    </row>
    <row r="1216" spans="1:27" ht="14.4" x14ac:dyDescent="0.3">
      <c r="A1216">
        <v>1211</v>
      </c>
      <c r="B1216" t="s">
        <v>13265</v>
      </c>
      <c r="C1216" t="s">
        <v>13266</v>
      </c>
      <c r="D1216" t="s">
        <v>13267</v>
      </c>
      <c r="E1216" t="s">
        <v>1875</v>
      </c>
      <c r="F1216" s="5">
        <f>_xlfn.TEXTBEFORE(E1216, " ") * 1000000</f>
        <v>5100000</v>
      </c>
      <c r="G1216">
        <v>338.65780000000001</v>
      </c>
      <c r="H1216" t="s">
        <v>118</v>
      </c>
      <c r="I1216">
        <v>22</v>
      </c>
      <c r="J1216">
        <f>IF(I1216="",0,I1216)</f>
        <v>22</v>
      </c>
      <c r="K1216">
        <v>2</v>
      </c>
      <c r="L1216">
        <f>I1216-K1216</f>
        <v>20</v>
      </c>
      <c r="M1216" t="str">
        <f>IF(I1216&lt;100,"small",IF(I1216&lt;500,"medium","large"))</f>
        <v>small</v>
      </c>
      <c r="N1216">
        <f>IF(M1216="small",1,0)</f>
        <v>1</v>
      </c>
      <c r="O1216">
        <f>IF(N1216="medium",1,0)</f>
        <v>0</v>
      </c>
      <c r="P1216">
        <f>IF(O1216="large",1,0)</f>
        <v>0</v>
      </c>
      <c r="Q1216">
        <v>2012</v>
      </c>
      <c r="R1216">
        <v>3</v>
      </c>
      <c r="S1216" t="str">
        <f>IF(R1216=1, "First-time", IF(R1216&lt;=3, "Rising Star", IF(R1216&lt;10, "Established", "Elites")))</f>
        <v>Rising Star</v>
      </c>
      <c r="T1216">
        <f>IF(S1216 = "First-time",1,0)</f>
        <v>0</v>
      </c>
      <c r="U1216">
        <f>IF(S1216 = "Rising Star",1,0)</f>
        <v>1</v>
      </c>
      <c r="V1216">
        <f>IF(S1216 = "Established",1,0)</f>
        <v>0</v>
      </c>
      <c r="W1216">
        <f>IF(S1216 = "Elites",1,0)</f>
        <v>0</v>
      </c>
      <c r="X1216" t="s">
        <v>254</v>
      </c>
      <c r="Y1216" t="str">
        <f>IF(X1216="","-",TRIM(LEFT(X1216,FIND(",",X1216&amp;",")-1)))</f>
        <v>Tulsa</v>
      </c>
      <c r="Z1216" t="s">
        <v>255</v>
      </c>
      <c r="AA1216" t="s">
        <v>37</v>
      </c>
    </row>
    <row r="1217" spans="1:27" ht="14.4" x14ac:dyDescent="0.3">
      <c r="A1217">
        <v>1212</v>
      </c>
      <c r="B1217" t="s">
        <v>15535</v>
      </c>
      <c r="C1217" t="s">
        <v>15536</v>
      </c>
      <c r="D1217" t="s">
        <v>15537</v>
      </c>
      <c r="E1217" t="s">
        <v>1338</v>
      </c>
      <c r="F1217" s="5">
        <f>_xlfn.TEXTBEFORE(E1217, " ") * 1000000</f>
        <v>20400000</v>
      </c>
      <c r="G1217">
        <v>338.41629999999998</v>
      </c>
      <c r="H1217" t="s">
        <v>140</v>
      </c>
      <c r="I1217">
        <v>1100</v>
      </c>
      <c r="J1217">
        <f>IF(I1217="",0,I1217)</f>
        <v>1100</v>
      </c>
      <c r="K1217">
        <v>200</v>
      </c>
      <c r="L1217">
        <f>I1217-K1217</f>
        <v>900</v>
      </c>
      <c r="M1217" t="str">
        <f>IF(I1217&lt;100,"small",IF(I1217&lt;500,"medium","large"))</f>
        <v>large</v>
      </c>
      <c r="N1217">
        <f>IF(M1217="small",1,0)</f>
        <v>0</v>
      </c>
      <c r="O1217">
        <f>IF(N1217="medium",1,0)</f>
        <v>0</v>
      </c>
      <c r="P1217">
        <f>IF(O1217="large",1,0)</f>
        <v>0</v>
      </c>
      <c r="Q1217">
        <v>2013</v>
      </c>
      <c r="R1217">
        <v>2</v>
      </c>
      <c r="S1217" t="str">
        <f>IF(R1217=1, "First-time", IF(R1217&lt;=3, "Rising Star", IF(R1217&lt;10, "Established", "Elites")))</f>
        <v>Rising Star</v>
      </c>
      <c r="T1217">
        <f>IF(S1217 = "First-time",1,0)</f>
        <v>0</v>
      </c>
      <c r="U1217">
        <f>IF(S1217 = "Rising Star",1,0)</f>
        <v>1</v>
      </c>
      <c r="V1217">
        <f>IF(S1217 = "Established",1,0)</f>
        <v>0</v>
      </c>
      <c r="W1217">
        <f>IF(S1217 = "Elites",1,0)</f>
        <v>0</v>
      </c>
      <c r="X1217" t="s">
        <v>325</v>
      </c>
      <c r="Y1217" t="str">
        <f>IF(X1217="","-",TRIM(LEFT(X1217,FIND(",",X1217&amp;",")-1)))</f>
        <v>Los Angeles</v>
      </c>
      <c r="Z1217" t="s">
        <v>15538</v>
      </c>
      <c r="AA1217" t="s">
        <v>5</v>
      </c>
    </row>
    <row r="1218" spans="1:27" ht="14.4" x14ac:dyDescent="0.3">
      <c r="A1218">
        <v>1213</v>
      </c>
      <c r="B1218" t="s">
        <v>12491</v>
      </c>
      <c r="C1218" t="s">
        <v>12492</v>
      </c>
      <c r="D1218" t="s">
        <v>12493</v>
      </c>
      <c r="E1218" t="s">
        <v>12494</v>
      </c>
      <c r="F1218" s="5">
        <f>_xlfn.TEXTBEFORE(E1218, " ") * 1000000</f>
        <v>59800000</v>
      </c>
      <c r="G1218">
        <v>337.99209999999999</v>
      </c>
      <c r="H1218" t="s">
        <v>174</v>
      </c>
      <c r="I1218">
        <v>40</v>
      </c>
      <c r="J1218">
        <f>IF(I1218="",0,I1218)</f>
        <v>40</v>
      </c>
      <c r="K1218">
        <v>4</v>
      </c>
      <c r="L1218">
        <f>I1218-K1218</f>
        <v>36</v>
      </c>
      <c r="M1218" t="str">
        <f>IF(I1218&lt;100,"small",IF(I1218&lt;500,"medium","large"))</f>
        <v>small</v>
      </c>
      <c r="N1218">
        <f>IF(M1218="small",1,0)</f>
        <v>1</v>
      </c>
      <c r="O1218">
        <f>IF(N1218="medium",1,0)</f>
        <v>0</v>
      </c>
      <c r="P1218">
        <f>IF(O1218="large",1,0)</f>
        <v>0</v>
      </c>
      <c r="Q1218">
        <v>2011</v>
      </c>
      <c r="R1218">
        <v>3</v>
      </c>
      <c r="S1218" t="str">
        <f>IF(R1218=1, "First-time", IF(R1218&lt;=3, "Rising Star", IF(R1218&lt;10, "Established", "Elites")))</f>
        <v>Rising Star</v>
      </c>
      <c r="T1218">
        <f>IF(S1218 = "First-time",1,0)</f>
        <v>0</v>
      </c>
      <c r="U1218">
        <f>IF(S1218 = "Rising Star",1,0)</f>
        <v>1</v>
      </c>
      <c r="V1218">
        <f>IF(S1218 = "Established",1,0)</f>
        <v>0</v>
      </c>
      <c r="W1218">
        <f>IF(S1218 = "Elites",1,0)</f>
        <v>0</v>
      </c>
      <c r="X1218" t="s">
        <v>683</v>
      </c>
      <c r="Y1218" t="str">
        <f>IF(X1218="","-",TRIM(LEFT(X1218,FIND(",",X1218&amp;",")-1)))</f>
        <v>Orlando</v>
      </c>
      <c r="Z1218" t="s">
        <v>1016</v>
      </c>
      <c r="AA1218" t="s">
        <v>10</v>
      </c>
    </row>
    <row r="1219" spans="1:27" ht="14.4" x14ac:dyDescent="0.3">
      <c r="A1219">
        <v>1214</v>
      </c>
      <c r="B1219" t="s">
        <v>15303</v>
      </c>
      <c r="C1219" t="s">
        <v>15304</v>
      </c>
      <c r="D1219" t="s">
        <v>15305</v>
      </c>
      <c r="E1219" t="s">
        <v>1971</v>
      </c>
      <c r="F1219" s="5">
        <f>_xlfn.TEXTBEFORE(E1219, " ") * 1000000</f>
        <v>7000000</v>
      </c>
      <c r="G1219">
        <v>337.95409999999998</v>
      </c>
      <c r="H1219" t="s">
        <v>105</v>
      </c>
      <c r="I1219">
        <v>51</v>
      </c>
      <c r="J1219">
        <f>IF(I1219="",0,I1219)</f>
        <v>51</v>
      </c>
      <c r="K1219">
        <v>18</v>
      </c>
      <c r="L1219">
        <f>I1219-K1219</f>
        <v>33</v>
      </c>
      <c r="M1219" t="str">
        <f>IF(I1219&lt;100,"small",IF(I1219&lt;500,"medium","large"))</f>
        <v>small</v>
      </c>
      <c r="N1219">
        <f>IF(M1219="small",1,0)</f>
        <v>1</v>
      </c>
      <c r="O1219">
        <f>IF(N1219="medium",1,0)</f>
        <v>0</v>
      </c>
      <c r="P1219">
        <f>IF(O1219="large",1,0)</f>
        <v>0</v>
      </c>
      <c r="Q1219">
        <v>2013</v>
      </c>
      <c r="R1219">
        <v>1</v>
      </c>
      <c r="S1219" t="str">
        <f>IF(R1219=1, "First-time", IF(R1219&lt;=3, "Rising Star", IF(R1219&lt;10, "Established", "Elites")))</f>
        <v>First-time</v>
      </c>
      <c r="T1219">
        <f>IF(S1219 = "First-time",1,0)</f>
        <v>1</v>
      </c>
      <c r="U1219">
        <f>IF(S1219 = "Rising Star",1,0)</f>
        <v>0</v>
      </c>
      <c r="V1219">
        <f>IF(S1219 = "Established",1,0)</f>
        <v>0</v>
      </c>
      <c r="W1219">
        <f>IF(S1219 = "Elites",1,0)</f>
        <v>0</v>
      </c>
      <c r="X1219" t="s">
        <v>683</v>
      </c>
      <c r="Y1219" t="str">
        <f>IF(X1219="","-",TRIM(LEFT(X1219,FIND(",",X1219&amp;",")-1)))</f>
        <v>Orlando</v>
      </c>
      <c r="Z1219" t="s">
        <v>15306</v>
      </c>
      <c r="AA1219" t="s">
        <v>10</v>
      </c>
    </row>
    <row r="1220" spans="1:27" ht="14.4" x14ac:dyDescent="0.3">
      <c r="A1220">
        <v>1215</v>
      </c>
      <c r="B1220" t="s">
        <v>11290</v>
      </c>
      <c r="C1220" t="s">
        <v>11291</v>
      </c>
      <c r="D1220" t="s">
        <v>11292</v>
      </c>
      <c r="E1220" t="s">
        <v>2766</v>
      </c>
      <c r="F1220" s="5">
        <f>_xlfn.TEXTBEFORE(E1220, " ") * 1000000</f>
        <v>2700000</v>
      </c>
      <c r="G1220">
        <v>337.43770000000001</v>
      </c>
      <c r="H1220" t="s">
        <v>174</v>
      </c>
      <c r="I1220">
        <v>8</v>
      </c>
      <c r="J1220">
        <f>IF(I1220="",0,I1220)</f>
        <v>8</v>
      </c>
      <c r="K1220">
        <v>3</v>
      </c>
      <c r="L1220">
        <f>I1220-K1220</f>
        <v>5</v>
      </c>
      <c r="M1220" t="str">
        <f>IF(I1220&lt;100,"small",IF(I1220&lt;500,"medium","large"))</f>
        <v>small</v>
      </c>
      <c r="N1220">
        <f>IF(M1220="small",1,0)</f>
        <v>1</v>
      </c>
      <c r="O1220">
        <f>IF(N1220="medium",1,0)</f>
        <v>0</v>
      </c>
      <c r="P1220">
        <f>IF(O1220="large",1,0)</f>
        <v>0</v>
      </c>
      <c r="Q1220">
        <v>2010</v>
      </c>
      <c r="R1220">
        <v>1</v>
      </c>
      <c r="S1220" t="str">
        <f>IF(R1220=1, "First-time", IF(R1220&lt;=3, "Rising Star", IF(R1220&lt;10, "Established", "Elites")))</f>
        <v>First-time</v>
      </c>
      <c r="T1220">
        <f>IF(S1220 = "First-time",1,0)</f>
        <v>1</v>
      </c>
      <c r="U1220">
        <f>IF(S1220 = "Rising Star",1,0)</f>
        <v>0</v>
      </c>
      <c r="V1220">
        <f>IF(S1220 = "Established",1,0)</f>
        <v>0</v>
      </c>
      <c r="W1220">
        <f>IF(S1220 = "Elites",1,0)</f>
        <v>0</v>
      </c>
      <c r="X1220" t="s">
        <v>900</v>
      </c>
      <c r="Y1220" t="str">
        <f>IF(X1220="","-",TRIM(LEFT(X1220,FIND(",",X1220&amp;",")-1)))</f>
        <v>Jacksonville</v>
      </c>
      <c r="Z1220" t="s">
        <v>11293</v>
      </c>
      <c r="AA1220" t="s">
        <v>10</v>
      </c>
    </row>
    <row r="1221" spans="1:27" ht="14.4" x14ac:dyDescent="0.3">
      <c r="A1221">
        <v>1216</v>
      </c>
      <c r="B1221" t="s">
        <v>13704</v>
      </c>
      <c r="C1221" t="s">
        <v>13705</v>
      </c>
      <c r="D1221" t="s">
        <v>13706</v>
      </c>
      <c r="E1221" t="s">
        <v>352</v>
      </c>
      <c r="F1221" s="5">
        <f>_xlfn.TEXTBEFORE(E1221, " ") * 1000000</f>
        <v>2100000</v>
      </c>
      <c r="G1221">
        <v>337.20979999999997</v>
      </c>
      <c r="H1221" t="s">
        <v>167</v>
      </c>
      <c r="I1221">
        <v>12</v>
      </c>
      <c r="J1221">
        <f>IF(I1221="",0,I1221)</f>
        <v>12</v>
      </c>
      <c r="K1221">
        <v>5</v>
      </c>
      <c r="L1221">
        <f>I1221-K1221</f>
        <v>7</v>
      </c>
      <c r="M1221" t="str">
        <f>IF(I1221&lt;100,"small",IF(I1221&lt;500,"medium","large"))</f>
        <v>small</v>
      </c>
      <c r="N1221">
        <f>IF(M1221="small",1,0)</f>
        <v>1</v>
      </c>
      <c r="O1221">
        <f>IF(N1221="medium",1,0)</f>
        <v>0</v>
      </c>
      <c r="P1221">
        <f>IF(O1221="large",1,0)</f>
        <v>0</v>
      </c>
      <c r="Q1221">
        <v>2012</v>
      </c>
      <c r="R1221">
        <v>1</v>
      </c>
      <c r="S1221" t="str">
        <f>IF(R1221=1, "First-time", IF(R1221&lt;=3, "Rising Star", IF(R1221&lt;10, "Established", "Elites")))</f>
        <v>First-time</v>
      </c>
      <c r="T1221">
        <f>IF(S1221 = "First-time",1,0)</f>
        <v>1</v>
      </c>
      <c r="U1221">
        <f>IF(S1221 = "Rising Star",1,0)</f>
        <v>0</v>
      </c>
      <c r="V1221">
        <f>IF(S1221 = "Established",1,0)</f>
        <v>0</v>
      </c>
      <c r="W1221">
        <f>IF(S1221 = "Elites",1,0)</f>
        <v>0</v>
      </c>
      <c r="X1221" t="s">
        <v>271</v>
      </c>
      <c r="Y1221" t="str">
        <f>IF(X1221="","-",TRIM(LEFT(X1221,FIND(",",X1221&amp;",")-1)))</f>
        <v>Chicago</v>
      </c>
      <c r="Z1221" t="s">
        <v>271</v>
      </c>
      <c r="AA1221" t="s">
        <v>15</v>
      </c>
    </row>
    <row r="1222" spans="1:27" ht="14.4" x14ac:dyDescent="0.3">
      <c r="A1222">
        <v>1217</v>
      </c>
      <c r="B1222" t="s">
        <v>10278</v>
      </c>
      <c r="C1222" t="s">
        <v>10279</v>
      </c>
      <c r="D1222" t="s">
        <v>10280</v>
      </c>
      <c r="E1222" t="s">
        <v>10281</v>
      </c>
      <c r="F1222" s="5">
        <f>_xlfn.TEXTBEFORE(E1222, " ") * 1000000</f>
        <v>69400000</v>
      </c>
      <c r="G1222">
        <v>337.20800000000003</v>
      </c>
      <c r="H1222" t="s">
        <v>1069</v>
      </c>
      <c r="I1222">
        <v>497</v>
      </c>
      <c r="J1222">
        <f>IF(I1222="",0,I1222)</f>
        <v>497</v>
      </c>
      <c r="K1222">
        <v>63</v>
      </c>
      <c r="L1222">
        <f>I1222-K1222</f>
        <v>434</v>
      </c>
      <c r="M1222" t="str">
        <f>IF(I1222&lt;100,"small",IF(I1222&lt;500,"medium","large"))</f>
        <v>medium</v>
      </c>
      <c r="N1222">
        <f>IF(M1222="small",1,0)</f>
        <v>0</v>
      </c>
      <c r="O1222">
        <f>IF(N1222="medium",1,0)</f>
        <v>0</v>
      </c>
      <c r="P1222">
        <f>IF(O1222="large",1,0)</f>
        <v>0</v>
      </c>
      <c r="Q1222">
        <v>2009</v>
      </c>
      <c r="R1222">
        <v>4</v>
      </c>
      <c r="S1222" t="str">
        <f>IF(R1222=1, "First-time", IF(R1222&lt;=3, "Rising Star", IF(R1222&lt;10, "Established", "Elites")))</f>
        <v>Established</v>
      </c>
      <c r="T1222">
        <f>IF(S1222 = "First-time",1,0)</f>
        <v>0</v>
      </c>
      <c r="U1222">
        <f>IF(S1222 = "Rising Star",1,0)</f>
        <v>0</v>
      </c>
      <c r="V1222">
        <f>IF(S1222 = "Established",1,0)</f>
        <v>1</v>
      </c>
      <c r="W1222">
        <f>IF(S1222 = "Elites",1,0)</f>
        <v>0</v>
      </c>
      <c r="X1222" t="s">
        <v>325</v>
      </c>
      <c r="Y1222" t="str">
        <f>IF(X1222="","-",TRIM(LEFT(X1222,FIND(",",X1222&amp;",")-1)))</f>
        <v>Los Angeles</v>
      </c>
      <c r="Z1222" t="s">
        <v>2262</v>
      </c>
      <c r="AA1222" t="s">
        <v>5</v>
      </c>
    </row>
    <row r="1223" spans="1:27" ht="14.4" x14ac:dyDescent="0.3">
      <c r="A1223">
        <v>1218</v>
      </c>
      <c r="B1223" t="s">
        <v>8190</v>
      </c>
      <c r="C1223" t="s">
        <v>8191</v>
      </c>
      <c r="D1223" t="s">
        <v>8192</v>
      </c>
      <c r="E1223" t="s">
        <v>4373</v>
      </c>
      <c r="F1223" s="5">
        <f>_xlfn.TEXTBEFORE(E1223, " ") * 1000000</f>
        <v>19900000</v>
      </c>
      <c r="G1223">
        <v>337.03289999999998</v>
      </c>
      <c r="H1223" t="s">
        <v>779</v>
      </c>
      <c r="I1223">
        <v>40</v>
      </c>
      <c r="J1223">
        <f>IF(I1223="",0,I1223)</f>
        <v>40</v>
      </c>
      <c r="K1223">
        <v>14</v>
      </c>
      <c r="L1223">
        <f>I1223-K1223</f>
        <v>26</v>
      </c>
      <c r="M1223" t="str">
        <f>IF(I1223&lt;100,"small",IF(I1223&lt;500,"medium","large"))</f>
        <v>small</v>
      </c>
      <c r="N1223">
        <f>IF(M1223="small",1,0)</f>
        <v>1</v>
      </c>
      <c r="O1223">
        <f>IF(N1223="medium",1,0)</f>
        <v>0</v>
      </c>
      <c r="P1223">
        <f>IF(O1223="large",1,0)</f>
        <v>0</v>
      </c>
      <c r="Q1223">
        <v>2008</v>
      </c>
      <c r="R1223">
        <v>3</v>
      </c>
      <c r="S1223" t="str">
        <f>IF(R1223=1, "First-time", IF(R1223&lt;=3, "Rising Star", IF(R1223&lt;10, "Established", "Elites")))</f>
        <v>Rising Star</v>
      </c>
      <c r="T1223">
        <f>IF(S1223 = "First-time",1,0)</f>
        <v>0</v>
      </c>
      <c r="U1223">
        <f>IF(S1223 = "Rising Star",1,0)</f>
        <v>1</v>
      </c>
      <c r="V1223">
        <f>IF(S1223 = "Established",1,0)</f>
        <v>0</v>
      </c>
      <c r="W1223">
        <f>IF(S1223 = "Elites",1,0)</f>
        <v>0</v>
      </c>
      <c r="X1223" t="s">
        <v>99</v>
      </c>
      <c r="Y1223" t="str">
        <f>IF(X1223="","-",TRIM(LEFT(X1223,FIND(",",X1223&amp;",")-1)))</f>
        <v>-</v>
      </c>
      <c r="Z1223" t="s">
        <v>227</v>
      </c>
      <c r="AA1223" t="s">
        <v>49</v>
      </c>
    </row>
    <row r="1224" spans="1:27" ht="14.4" x14ac:dyDescent="0.3">
      <c r="A1224">
        <v>1219</v>
      </c>
      <c r="B1224" t="s">
        <v>16105</v>
      </c>
      <c r="C1224" t="s">
        <v>16106</v>
      </c>
      <c r="D1224" t="s">
        <v>16107</v>
      </c>
      <c r="E1224" t="s">
        <v>5012</v>
      </c>
      <c r="F1224" s="5">
        <f>_xlfn.TEXTBEFORE(E1224, " ") * 1000000</f>
        <v>13500000</v>
      </c>
      <c r="G1224">
        <v>336.83730000000003</v>
      </c>
      <c r="H1224" t="s">
        <v>129</v>
      </c>
      <c r="I1224">
        <v>86</v>
      </c>
      <c r="J1224">
        <f>IF(I1224="",0,I1224)</f>
        <v>86</v>
      </c>
      <c r="K1224">
        <v>22</v>
      </c>
      <c r="L1224">
        <f>I1224-K1224</f>
        <v>64</v>
      </c>
      <c r="M1224" t="str">
        <f>IF(I1224&lt;100,"small",IF(I1224&lt;500,"medium","large"))</f>
        <v>small</v>
      </c>
      <c r="N1224">
        <f>IF(M1224="small",1,0)</f>
        <v>1</v>
      </c>
      <c r="O1224">
        <f>IF(N1224="medium",1,0)</f>
        <v>0</v>
      </c>
      <c r="P1224">
        <f>IF(O1224="large",1,0)</f>
        <v>0</v>
      </c>
      <c r="Q1224">
        <v>2014</v>
      </c>
      <c r="R1224">
        <v>1</v>
      </c>
      <c r="S1224" t="str">
        <f>IF(R1224=1, "First-time", IF(R1224&lt;=3, "Rising Star", IF(R1224&lt;10, "Established", "Elites")))</f>
        <v>First-time</v>
      </c>
      <c r="T1224">
        <f>IF(S1224 = "First-time",1,0)</f>
        <v>1</v>
      </c>
      <c r="U1224">
        <f>IF(S1224 = "Rising Star",1,0)</f>
        <v>0</v>
      </c>
      <c r="V1224">
        <f>IF(S1224 = "Established",1,0)</f>
        <v>0</v>
      </c>
      <c r="W1224">
        <f>IF(S1224 = "Elites",1,0)</f>
        <v>0</v>
      </c>
      <c r="X1224" t="s">
        <v>106</v>
      </c>
      <c r="Y1224" t="str">
        <f>IF(X1224="","-",TRIM(LEFT(X1224,FIND(",",X1224&amp;",")-1)))</f>
        <v>Cleveland</v>
      </c>
      <c r="Z1224" t="s">
        <v>3882</v>
      </c>
      <c r="AA1224" t="s">
        <v>36</v>
      </c>
    </row>
    <row r="1225" spans="1:27" ht="14.4" x14ac:dyDescent="0.3">
      <c r="A1225">
        <v>1220</v>
      </c>
      <c r="B1225" t="s">
        <v>9384</v>
      </c>
      <c r="C1225" t="s">
        <v>9385</v>
      </c>
      <c r="D1225" t="s">
        <v>9386</v>
      </c>
      <c r="E1225" t="s">
        <v>1875</v>
      </c>
      <c r="F1225" s="5">
        <f>_xlfn.TEXTBEFORE(E1225, " ") * 1000000</f>
        <v>5100000</v>
      </c>
      <c r="G1225">
        <v>336.75479999999999</v>
      </c>
      <c r="H1225" t="s">
        <v>779</v>
      </c>
      <c r="I1225">
        <v>22</v>
      </c>
      <c r="J1225">
        <f>IF(I1225="",0,I1225)</f>
        <v>22</v>
      </c>
      <c r="K1225">
        <v>9</v>
      </c>
      <c r="L1225">
        <f>I1225-K1225</f>
        <v>13</v>
      </c>
      <c r="M1225" t="str">
        <f>IF(I1225&lt;100,"small",IF(I1225&lt;500,"medium","large"))</f>
        <v>small</v>
      </c>
      <c r="N1225">
        <f>IF(M1225="small",1,0)</f>
        <v>1</v>
      </c>
      <c r="O1225">
        <f>IF(N1225="medium",1,0)</f>
        <v>0</v>
      </c>
      <c r="P1225">
        <f>IF(O1225="large",1,0)</f>
        <v>0</v>
      </c>
      <c r="Q1225">
        <v>2009</v>
      </c>
      <c r="R1225">
        <v>2</v>
      </c>
      <c r="S1225" t="str">
        <f>IF(R1225=1, "First-time", IF(R1225&lt;=3, "Rising Star", IF(R1225&lt;10, "Established", "Elites")))</f>
        <v>Rising Star</v>
      </c>
      <c r="T1225">
        <f>IF(S1225 = "First-time",1,0)</f>
        <v>0</v>
      </c>
      <c r="U1225">
        <f>IF(S1225 = "Rising Star",1,0)</f>
        <v>1</v>
      </c>
      <c r="V1225">
        <f>IF(S1225 = "Established",1,0)</f>
        <v>0</v>
      </c>
      <c r="W1225">
        <f>IF(S1225 = "Elites",1,0)</f>
        <v>0</v>
      </c>
      <c r="X1225" t="s">
        <v>838</v>
      </c>
      <c r="Y1225" t="str">
        <f>IF(X1225="","-",TRIM(LEFT(X1225,FIND(",",X1225&amp;",")-1)))</f>
        <v>Austin</v>
      </c>
      <c r="Z1225" t="s">
        <v>838</v>
      </c>
      <c r="AA1225" t="s">
        <v>45</v>
      </c>
    </row>
    <row r="1226" spans="1:27" ht="14.4" x14ac:dyDescent="0.3">
      <c r="A1226">
        <v>1221</v>
      </c>
      <c r="B1226" t="s">
        <v>7409</v>
      </c>
      <c r="C1226" t="s">
        <v>7410</v>
      </c>
      <c r="D1226" t="s">
        <v>7411</v>
      </c>
      <c r="E1226" t="s">
        <v>832</v>
      </c>
      <c r="F1226" s="5">
        <f>_xlfn.TEXTBEFORE(E1226, " ") * 1000000</f>
        <v>11800000</v>
      </c>
      <c r="G1226">
        <v>336.71679999999998</v>
      </c>
      <c r="H1226" t="s">
        <v>779</v>
      </c>
      <c r="I1226">
        <v>100</v>
      </c>
      <c r="J1226">
        <f>IF(I1226="",0,I1226)</f>
        <v>100</v>
      </c>
      <c r="K1226">
        <v>80</v>
      </c>
      <c r="L1226">
        <f>I1226-K1226</f>
        <v>20</v>
      </c>
      <c r="M1226" t="str">
        <f>IF(I1226&lt;100,"small",IF(I1226&lt;500,"medium","large"))</f>
        <v>medium</v>
      </c>
      <c r="N1226">
        <f>IF(M1226="small",1,0)</f>
        <v>0</v>
      </c>
      <c r="O1226">
        <f>IF(N1226="medium",1,0)</f>
        <v>0</v>
      </c>
      <c r="P1226">
        <f>IF(O1226="large",1,0)</f>
        <v>0</v>
      </c>
      <c r="Q1226">
        <v>2007</v>
      </c>
      <c r="R1226">
        <v>1</v>
      </c>
      <c r="S1226" t="str">
        <f>IF(R1226=1, "First-time", IF(R1226&lt;=3, "Rising Star", IF(R1226&lt;10, "Established", "Elites")))</f>
        <v>First-time</v>
      </c>
      <c r="T1226">
        <f>IF(S1226 = "First-time",1,0)</f>
        <v>1</v>
      </c>
      <c r="U1226">
        <f>IF(S1226 = "Rising Star",1,0)</f>
        <v>0</v>
      </c>
      <c r="V1226">
        <f>IF(S1226 = "Established",1,0)</f>
        <v>0</v>
      </c>
      <c r="W1226">
        <f>IF(S1226 = "Elites",1,0)</f>
        <v>0</v>
      </c>
      <c r="X1226" t="s">
        <v>3805</v>
      </c>
      <c r="Y1226" t="str">
        <f>IF(X1226="","-",TRIM(LEFT(X1226,FIND(",",X1226&amp;",")-1)))</f>
        <v>Provo-Orem</v>
      </c>
      <c r="Z1226" t="s">
        <v>4781</v>
      </c>
      <c r="AA1226" t="s">
        <v>46</v>
      </c>
    </row>
    <row r="1227" spans="1:27" ht="14.4" x14ac:dyDescent="0.3">
      <c r="A1227">
        <v>1222</v>
      </c>
      <c r="B1227" t="s">
        <v>3572</v>
      </c>
      <c r="C1227" t="s">
        <v>3573</v>
      </c>
      <c r="D1227" t="s">
        <v>3574</v>
      </c>
      <c r="E1227" t="s">
        <v>3575</v>
      </c>
      <c r="F1227" s="5">
        <f>_xlfn.TEXTBEFORE(E1227, " ") * 1000000</f>
        <v>56000000</v>
      </c>
      <c r="G1227">
        <v>336.67039999999997</v>
      </c>
      <c r="H1227" t="s">
        <v>111</v>
      </c>
      <c r="I1227">
        <v>247</v>
      </c>
      <c r="J1227">
        <f>IF(I1227="",0,I1227)</f>
        <v>247</v>
      </c>
      <c r="K1227">
        <v>126</v>
      </c>
      <c r="L1227">
        <f>I1227-K1227</f>
        <v>121</v>
      </c>
      <c r="M1227" t="str">
        <f>IF(I1227&lt;100,"small",IF(I1227&lt;500,"medium","large"))</f>
        <v>medium</v>
      </c>
      <c r="N1227">
        <f>IF(M1227="small",1,0)</f>
        <v>0</v>
      </c>
      <c r="O1227">
        <f>IF(N1227="medium",1,0)</f>
        <v>0</v>
      </c>
      <c r="P1227">
        <f>IF(O1227="large",1,0)</f>
        <v>0</v>
      </c>
      <c r="Q1227">
        <v>2000</v>
      </c>
      <c r="R1227">
        <v>3</v>
      </c>
      <c r="S1227" t="str">
        <f>IF(R1227=1, "First-time", IF(R1227&lt;=3, "Rising Star", IF(R1227&lt;10, "Established", "Elites")))</f>
        <v>Rising Star</v>
      </c>
      <c r="T1227">
        <f>IF(S1227 = "First-time",1,0)</f>
        <v>0</v>
      </c>
      <c r="U1227">
        <f>IF(S1227 = "Rising Star",1,0)</f>
        <v>1</v>
      </c>
      <c r="V1227">
        <f>IF(S1227 = "Established",1,0)</f>
        <v>0</v>
      </c>
      <c r="W1227">
        <f>IF(S1227 = "Elites",1,0)</f>
        <v>0</v>
      </c>
      <c r="X1227" t="s">
        <v>242</v>
      </c>
      <c r="Y1227" t="str">
        <f>IF(X1227="","-",TRIM(LEFT(X1227,FIND(",",X1227&amp;",")-1)))</f>
        <v>Atlanta</v>
      </c>
      <c r="Z1227" t="s">
        <v>3576</v>
      </c>
      <c r="AA1227" t="s">
        <v>20</v>
      </c>
    </row>
    <row r="1228" spans="1:27" ht="14.4" x14ac:dyDescent="0.3">
      <c r="A1228">
        <v>1223</v>
      </c>
      <c r="B1228" t="s">
        <v>13416</v>
      </c>
      <c r="C1228" t="s">
        <v>13417</v>
      </c>
      <c r="D1228" t="s">
        <v>13418</v>
      </c>
      <c r="E1228" t="s">
        <v>13419</v>
      </c>
      <c r="F1228" s="5">
        <f>_xlfn.TEXTBEFORE(E1228, " ") * 1000000</f>
        <v>36200000</v>
      </c>
      <c r="G1228">
        <v>336.38290000000001</v>
      </c>
      <c r="H1228" t="s">
        <v>803</v>
      </c>
      <c r="I1228">
        <v>25</v>
      </c>
      <c r="J1228">
        <f>IF(I1228="",0,I1228)</f>
        <v>25</v>
      </c>
      <c r="K1228">
        <v>16</v>
      </c>
      <c r="L1228">
        <f>I1228-K1228</f>
        <v>9</v>
      </c>
      <c r="M1228" t="str">
        <f>IF(I1228&lt;100,"small",IF(I1228&lt;500,"medium","large"))</f>
        <v>small</v>
      </c>
      <c r="N1228">
        <f>IF(M1228="small",1,0)</f>
        <v>1</v>
      </c>
      <c r="O1228">
        <f>IF(N1228="medium",1,0)</f>
        <v>0</v>
      </c>
      <c r="P1228">
        <f>IF(O1228="large",1,0)</f>
        <v>0</v>
      </c>
      <c r="Q1228">
        <v>2012</v>
      </c>
      <c r="R1228">
        <v>3</v>
      </c>
      <c r="S1228" t="str">
        <f>IF(R1228=1, "First-time", IF(R1228&lt;=3, "Rising Star", IF(R1228&lt;10, "Established", "Elites")))</f>
        <v>Rising Star</v>
      </c>
      <c r="T1228">
        <f>IF(S1228 = "First-time",1,0)</f>
        <v>0</v>
      </c>
      <c r="U1228">
        <f>IF(S1228 = "Rising Star",1,0)</f>
        <v>1</v>
      </c>
      <c r="V1228">
        <f>IF(S1228 = "Established",1,0)</f>
        <v>0</v>
      </c>
      <c r="W1228">
        <f>IF(S1228 = "Elites",1,0)</f>
        <v>0</v>
      </c>
      <c r="X1228" t="s">
        <v>86</v>
      </c>
      <c r="Y1228" t="str">
        <f>IF(X1228="","-",TRIM(LEFT(X1228,FIND(",",X1228&amp;",")-1)))</f>
        <v>New York City</v>
      </c>
      <c r="Z1228" t="s">
        <v>10926</v>
      </c>
      <c r="AA1228" t="s">
        <v>32</v>
      </c>
    </row>
    <row r="1229" spans="1:27" ht="14.4" x14ac:dyDescent="0.3">
      <c r="A1229">
        <v>1224</v>
      </c>
      <c r="B1229" t="s">
        <v>8038</v>
      </c>
      <c r="C1229" t="s">
        <v>8039</v>
      </c>
      <c r="D1229" t="s">
        <v>8040</v>
      </c>
      <c r="E1229" t="s">
        <v>746</v>
      </c>
      <c r="F1229" s="5">
        <f>_xlfn.TEXTBEFORE(E1229, " ") * 1000000</f>
        <v>9500000</v>
      </c>
      <c r="G1229">
        <v>336.19229999999999</v>
      </c>
      <c r="H1229" t="s">
        <v>1069</v>
      </c>
      <c r="I1229">
        <v>4</v>
      </c>
      <c r="J1229">
        <f>IF(I1229="",0,I1229)</f>
        <v>4</v>
      </c>
      <c r="K1229">
        <v>3</v>
      </c>
      <c r="L1229">
        <f>I1229-K1229</f>
        <v>1</v>
      </c>
      <c r="M1229" t="str">
        <f>IF(I1229&lt;100,"small",IF(I1229&lt;500,"medium","large"))</f>
        <v>small</v>
      </c>
      <c r="N1229">
        <f>IF(M1229="small",1,0)</f>
        <v>1</v>
      </c>
      <c r="O1229">
        <f>IF(N1229="medium",1,0)</f>
        <v>0</v>
      </c>
      <c r="P1229">
        <f>IF(O1229="large",1,0)</f>
        <v>0</v>
      </c>
      <c r="Q1229">
        <v>2007</v>
      </c>
      <c r="R1229">
        <v>5</v>
      </c>
      <c r="S1229" t="str">
        <f>IF(R1229=1, "First-time", IF(R1229&lt;=3, "Rising Star", IF(R1229&lt;10, "Established", "Elites")))</f>
        <v>Established</v>
      </c>
      <c r="T1229">
        <f>IF(S1229 = "First-time",1,0)</f>
        <v>0</v>
      </c>
      <c r="U1229">
        <f>IF(S1229 = "Rising Star",1,0)</f>
        <v>0</v>
      </c>
      <c r="V1229">
        <f>IF(S1229 = "Established",1,0)</f>
        <v>1</v>
      </c>
      <c r="W1229">
        <f>IF(S1229 = "Elites",1,0)</f>
        <v>0</v>
      </c>
      <c r="X1229" t="s">
        <v>325</v>
      </c>
      <c r="Y1229" t="str">
        <f>IF(X1229="","-",TRIM(LEFT(X1229,FIND(",",X1229&amp;",")-1)))</f>
        <v>Los Angeles</v>
      </c>
      <c r="Z1229" t="s">
        <v>2262</v>
      </c>
      <c r="AA1229" t="s">
        <v>5</v>
      </c>
    </row>
    <row r="1230" spans="1:27" ht="14.4" x14ac:dyDescent="0.3">
      <c r="A1230">
        <v>1225</v>
      </c>
      <c r="B1230" t="s">
        <v>10427</v>
      </c>
      <c r="C1230" t="s">
        <v>10428</v>
      </c>
      <c r="D1230" t="s">
        <v>10429</v>
      </c>
      <c r="E1230" t="s">
        <v>3113</v>
      </c>
      <c r="F1230" s="5">
        <f>_xlfn.TEXTBEFORE(E1230, " ") * 1000000</f>
        <v>6300000</v>
      </c>
      <c r="G1230">
        <v>335.94510000000002</v>
      </c>
      <c r="H1230" t="s">
        <v>803</v>
      </c>
      <c r="I1230">
        <v>19</v>
      </c>
      <c r="J1230">
        <f>IF(I1230="",0,I1230)</f>
        <v>19</v>
      </c>
      <c r="K1230">
        <v>5</v>
      </c>
      <c r="L1230">
        <f>I1230-K1230</f>
        <v>14</v>
      </c>
      <c r="M1230" t="str">
        <f>IF(I1230&lt;100,"small",IF(I1230&lt;500,"medium","large"))</f>
        <v>small</v>
      </c>
      <c r="N1230">
        <f>IF(M1230="small",1,0)</f>
        <v>1</v>
      </c>
      <c r="O1230">
        <f>IF(N1230="medium",1,0)</f>
        <v>0</v>
      </c>
      <c r="P1230">
        <f>IF(O1230="large",1,0)</f>
        <v>0</v>
      </c>
      <c r="Q1230">
        <v>2010</v>
      </c>
      <c r="R1230">
        <v>2</v>
      </c>
      <c r="S1230" t="str">
        <f>IF(R1230=1, "First-time", IF(R1230&lt;=3, "Rising Star", IF(R1230&lt;10, "Established", "Elites")))</f>
        <v>Rising Star</v>
      </c>
      <c r="T1230">
        <f>IF(S1230 = "First-time",1,0)</f>
        <v>0</v>
      </c>
      <c r="U1230">
        <f>IF(S1230 = "Rising Star",1,0)</f>
        <v>1</v>
      </c>
      <c r="V1230">
        <f>IF(S1230 = "Established",1,0)</f>
        <v>0</v>
      </c>
      <c r="W1230">
        <f>IF(S1230 = "Elites",1,0)</f>
        <v>0</v>
      </c>
      <c r="X1230" t="s">
        <v>99</v>
      </c>
      <c r="Y1230" t="str">
        <f>IF(X1230="","-",TRIM(LEFT(X1230,FIND(",",X1230&amp;",")-1)))</f>
        <v>-</v>
      </c>
      <c r="Z1230" t="s">
        <v>10430</v>
      </c>
      <c r="AA1230" t="s">
        <v>51</v>
      </c>
    </row>
    <row r="1231" spans="1:27" ht="14.4" x14ac:dyDescent="0.3">
      <c r="A1231">
        <v>1226</v>
      </c>
      <c r="B1231" t="s">
        <v>16476</v>
      </c>
      <c r="C1231" t="s">
        <v>16477</v>
      </c>
      <c r="D1231" t="s">
        <v>16478</v>
      </c>
      <c r="E1231" t="s">
        <v>4251</v>
      </c>
      <c r="F1231" s="5">
        <f>_xlfn.TEXTBEFORE(E1231, " ") * 1000000</f>
        <v>3400000</v>
      </c>
      <c r="G1231">
        <v>335.30059999999997</v>
      </c>
      <c r="H1231" t="s">
        <v>803</v>
      </c>
      <c r="I1231">
        <v>54</v>
      </c>
      <c r="J1231">
        <f>IF(I1231="",0,I1231)</f>
        <v>54</v>
      </c>
      <c r="K1231">
        <v>19</v>
      </c>
      <c r="L1231">
        <f>I1231-K1231</f>
        <v>35</v>
      </c>
      <c r="M1231" t="str">
        <f>IF(I1231&lt;100,"small",IF(I1231&lt;500,"medium","large"))</f>
        <v>small</v>
      </c>
      <c r="N1231">
        <f>IF(M1231="small",1,0)</f>
        <v>1</v>
      </c>
      <c r="O1231">
        <f>IF(N1231="medium",1,0)</f>
        <v>0</v>
      </c>
      <c r="P1231">
        <f>IF(O1231="large",1,0)</f>
        <v>0</v>
      </c>
      <c r="Q1231">
        <v>2014</v>
      </c>
      <c r="R1231">
        <v>1</v>
      </c>
      <c r="S1231" t="str">
        <f>IF(R1231=1, "First-time", IF(R1231&lt;=3, "Rising Star", IF(R1231&lt;10, "Established", "Elites")))</f>
        <v>First-time</v>
      </c>
      <c r="T1231">
        <f>IF(S1231 = "First-time",1,0)</f>
        <v>1</v>
      </c>
      <c r="U1231">
        <f>IF(S1231 = "Rising Star",1,0)</f>
        <v>0</v>
      </c>
      <c r="V1231">
        <f>IF(S1231 = "Established",1,0)</f>
        <v>0</v>
      </c>
      <c r="W1231">
        <f>IF(S1231 = "Elites",1,0)</f>
        <v>0</v>
      </c>
      <c r="X1231" t="s">
        <v>185</v>
      </c>
      <c r="Y1231" t="str">
        <f>IF(X1231="","-",TRIM(LEFT(X1231,FIND(",",X1231&amp;",")-1)))</f>
        <v>Boston</v>
      </c>
      <c r="Z1231" t="s">
        <v>185</v>
      </c>
      <c r="AA1231" t="s">
        <v>20</v>
      </c>
    </row>
    <row r="1232" spans="1:27" ht="14.4" x14ac:dyDescent="0.3">
      <c r="A1232">
        <v>1227</v>
      </c>
      <c r="B1232" t="s">
        <v>14094</v>
      </c>
      <c r="C1232" t="s">
        <v>14095</v>
      </c>
      <c r="D1232" t="s">
        <v>14096</v>
      </c>
      <c r="E1232" t="s">
        <v>870</v>
      </c>
      <c r="F1232" s="5">
        <f>_xlfn.TEXTBEFORE(E1232, " ") * 1000000</f>
        <v>3000000</v>
      </c>
      <c r="G1232">
        <v>334.99759999999998</v>
      </c>
      <c r="H1232" t="s">
        <v>118</v>
      </c>
      <c r="I1232">
        <v>24</v>
      </c>
      <c r="J1232">
        <f>IF(I1232="",0,I1232)</f>
        <v>24</v>
      </c>
      <c r="K1232">
        <v>6</v>
      </c>
      <c r="L1232">
        <f>I1232-K1232</f>
        <v>18</v>
      </c>
      <c r="M1232" t="str">
        <f>IF(I1232&lt;100,"small",IF(I1232&lt;500,"medium","large"))</f>
        <v>small</v>
      </c>
      <c r="N1232">
        <f>IF(M1232="small",1,0)</f>
        <v>1</v>
      </c>
      <c r="O1232">
        <f>IF(N1232="medium",1,0)</f>
        <v>0</v>
      </c>
      <c r="P1232">
        <f>IF(O1232="large",1,0)</f>
        <v>0</v>
      </c>
      <c r="Q1232">
        <v>2012</v>
      </c>
      <c r="R1232">
        <v>1</v>
      </c>
      <c r="S1232" t="str">
        <f>IF(R1232=1, "First-time", IF(R1232&lt;=3, "Rising Star", IF(R1232&lt;10, "Established", "Elites")))</f>
        <v>First-time</v>
      </c>
      <c r="T1232">
        <f>IF(S1232 = "First-time",1,0)</f>
        <v>1</v>
      </c>
      <c r="U1232">
        <f>IF(S1232 = "Rising Star",1,0)</f>
        <v>0</v>
      </c>
      <c r="V1232">
        <f>IF(S1232 = "Established",1,0)</f>
        <v>0</v>
      </c>
      <c r="W1232">
        <f>IF(S1232 = "Elites",1,0)</f>
        <v>0</v>
      </c>
      <c r="X1232" t="s">
        <v>1307</v>
      </c>
      <c r="Y1232" t="str">
        <f>IF(X1232="","-",TRIM(LEFT(X1232,FIND(",",X1232&amp;",")-1)))</f>
        <v>Inland Empire</v>
      </c>
      <c r="Z1232" t="s">
        <v>2539</v>
      </c>
      <c r="AA1232" t="s">
        <v>5</v>
      </c>
    </row>
    <row r="1233" spans="1:27" ht="14.4" x14ac:dyDescent="0.3">
      <c r="A1233">
        <v>1228</v>
      </c>
      <c r="B1233" t="s">
        <v>11781</v>
      </c>
      <c r="C1233" t="s">
        <v>11782</v>
      </c>
      <c r="D1233" t="s">
        <v>11783</v>
      </c>
      <c r="E1233" t="s">
        <v>1267</v>
      </c>
      <c r="F1233" s="5">
        <f>_xlfn.TEXTBEFORE(E1233, " ") * 1000000</f>
        <v>2400000</v>
      </c>
      <c r="G1233">
        <v>334.33620000000002</v>
      </c>
      <c r="H1233" t="s">
        <v>1069</v>
      </c>
      <c r="I1233">
        <v>6</v>
      </c>
      <c r="J1233">
        <f>IF(I1233="",0,I1233)</f>
        <v>6</v>
      </c>
      <c r="K1233">
        <v>2</v>
      </c>
      <c r="L1233">
        <f>I1233-K1233</f>
        <v>4</v>
      </c>
      <c r="M1233" t="str">
        <f>IF(I1233&lt;100,"small",IF(I1233&lt;500,"medium","large"))</f>
        <v>small</v>
      </c>
      <c r="N1233">
        <f>IF(M1233="small",1,0)</f>
        <v>1</v>
      </c>
      <c r="O1233">
        <f>IF(N1233="medium",1,0)</f>
        <v>0</v>
      </c>
      <c r="P1233">
        <f>IF(O1233="large",1,0)</f>
        <v>0</v>
      </c>
      <c r="Q1233">
        <v>2011</v>
      </c>
      <c r="R1233">
        <v>1</v>
      </c>
      <c r="S1233" t="str">
        <f>IF(R1233=1, "First-time", IF(R1233&lt;=3, "Rising Star", IF(R1233&lt;10, "Established", "Elites")))</f>
        <v>First-time</v>
      </c>
      <c r="T1233">
        <f>IF(S1233 = "First-time",1,0)</f>
        <v>1</v>
      </c>
      <c r="U1233">
        <f>IF(S1233 = "Rising Star",1,0)</f>
        <v>0</v>
      </c>
      <c r="V1233">
        <f>IF(S1233 = "Established",1,0)</f>
        <v>0</v>
      </c>
      <c r="W1233">
        <f>IF(S1233 = "Elites",1,0)</f>
        <v>0</v>
      </c>
      <c r="X1233" t="s">
        <v>232</v>
      </c>
      <c r="Y1233" t="str">
        <f>IF(X1233="","-",TRIM(LEFT(X1233,FIND(",",X1233&amp;",")-1)))</f>
        <v>Houston</v>
      </c>
      <c r="Z1233" t="s">
        <v>232</v>
      </c>
      <c r="AA1233" t="s">
        <v>45</v>
      </c>
    </row>
    <row r="1234" spans="1:27" ht="14.4" x14ac:dyDescent="0.3">
      <c r="A1234">
        <v>1229</v>
      </c>
      <c r="B1234" t="s">
        <v>7786</v>
      </c>
      <c r="C1234" t="s">
        <v>7787</v>
      </c>
      <c r="D1234" t="s">
        <v>7788</v>
      </c>
      <c r="E1234" t="s">
        <v>5353</v>
      </c>
      <c r="F1234" s="5">
        <f>_xlfn.TEXTBEFORE(E1234, " ") * 1000000</f>
        <v>41300000</v>
      </c>
      <c r="G1234">
        <v>334.2713</v>
      </c>
      <c r="H1234" t="s">
        <v>803</v>
      </c>
      <c r="I1234">
        <v>1382</v>
      </c>
      <c r="J1234">
        <f>IF(I1234="",0,I1234)</f>
        <v>1382</v>
      </c>
      <c r="K1234">
        <v>125</v>
      </c>
      <c r="L1234">
        <f>I1234-K1234</f>
        <v>1257</v>
      </c>
      <c r="M1234" t="str">
        <f>IF(I1234&lt;100,"small",IF(I1234&lt;500,"medium","large"))</f>
        <v>large</v>
      </c>
      <c r="N1234">
        <f>IF(M1234="small",1,0)</f>
        <v>0</v>
      </c>
      <c r="O1234">
        <f>IF(N1234="medium",1,0)</f>
        <v>0</v>
      </c>
      <c r="P1234">
        <f>IF(O1234="large",1,0)</f>
        <v>0</v>
      </c>
      <c r="Q1234">
        <v>2007</v>
      </c>
      <c r="R1234">
        <v>6</v>
      </c>
      <c r="S1234" t="str">
        <f>IF(R1234=1, "First-time", IF(R1234&lt;=3, "Rising Star", IF(R1234&lt;10, "Established", "Elites")))</f>
        <v>Established</v>
      </c>
      <c r="T1234">
        <f>IF(S1234 = "First-time",1,0)</f>
        <v>0</v>
      </c>
      <c r="U1234">
        <f>IF(S1234 = "Rising Star",1,0)</f>
        <v>0</v>
      </c>
      <c r="V1234">
        <f>IF(S1234 = "Established",1,0)</f>
        <v>1</v>
      </c>
      <c r="W1234">
        <f>IF(S1234 = "Elites",1,0)</f>
        <v>0</v>
      </c>
      <c r="X1234" t="s">
        <v>185</v>
      </c>
      <c r="Y1234" t="str">
        <f>IF(X1234="","-",TRIM(LEFT(X1234,FIND(",",X1234&amp;",")-1)))</f>
        <v>Boston</v>
      </c>
      <c r="Z1234" t="s">
        <v>7789</v>
      </c>
      <c r="AA1234" t="s">
        <v>20</v>
      </c>
    </row>
    <row r="1235" spans="1:27" ht="14.4" x14ac:dyDescent="0.3">
      <c r="A1235">
        <v>1230</v>
      </c>
      <c r="B1235" t="s">
        <v>14097</v>
      </c>
      <c r="C1235" t="s">
        <v>14098</v>
      </c>
      <c r="D1235" t="s">
        <v>14099</v>
      </c>
      <c r="E1235" t="s">
        <v>1661</v>
      </c>
      <c r="F1235" s="5">
        <f>_xlfn.TEXTBEFORE(E1235, " ") * 1000000</f>
        <v>5300000</v>
      </c>
      <c r="G1235">
        <v>333.97789999999998</v>
      </c>
      <c r="H1235" t="s">
        <v>174</v>
      </c>
      <c r="I1235">
        <v>16</v>
      </c>
      <c r="J1235">
        <f>IF(I1235="",0,I1235)</f>
        <v>16</v>
      </c>
      <c r="K1235">
        <v>3</v>
      </c>
      <c r="L1235">
        <f>I1235-K1235</f>
        <v>13</v>
      </c>
      <c r="M1235" t="str">
        <f>IF(I1235&lt;100,"small",IF(I1235&lt;500,"medium","large"))</f>
        <v>small</v>
      </c>
      <c r="N1235">
        <f>IF(M1235="small",1,0)</f>
        <v>1</v>
      </c>
      <c r="O1235">
        <f>IF(N1235="medium",1,0)</f>
        <v>0</v>
      </c>
      <c r="P1235">
        <f>IF(O1235="large",1,0)</f>
        <v>0</v>
      </c>
      <c r="Q1235">
        <v>2012</v>
      </c>
      <c r="R1235">
        <v>1</v>
      </c>
      <c r="S1235" t="str">
        <f>IF(R1235=1, "First-time", IF(R1235&lt;=3, "Rising Star", IF(R1235&lt;10, "Established", "Elites")))</f>
        <v>First-time</v>
      </c>
      <c r="T1235">
        <f>IF(S1235 = "First-time",1,0)</f>
        <v>1</v>
      </c>
      <c r="U1235">
        <f>IF(S1235 = "Rising Star",1,0)</f>
        <v>0</v>
      </c>
      <c r="V1235">
        <f>IF(S1235 = "Established",1,0)</f>
        <v>0</v>
      </c>
      <c r="W1235">
        <f>IF(S1235 = "Elites",1,0)</f>
        <v>0</v>
      </c>
      <c r="X1235" t="s">
        <v>325</v>
      </c>
      <c r="Y1235" t="str">
        <f>IF(X1235="","-",TRIM(LEFT(X1235,FIND(",",X1235&amp;",")-1)))</f>
        <v>Los Angeles</v>
      </c>
      <c r="Z1235" t="s">
        <v>1123</v>
      </c>
      <c r="AA1235" t="s">
        <v>5</v>
      </c>
    </row>
    <row r="1236" spans="1:27" ht="14.4" x14ac:dyDescent="0.3">
      <c r="A1236">
        <v>1231</v>
      </c>
      <c r="B1236" t="s">
        <v>12344</v>
      </c>
      <c r="C1236" t="s">
        <v>12345</v>
      </c>
      <c r="D1236" t="s">
        <v>12346</v>
      </c>
      <c r="E1236" t="s">
        <v>5707</v>
      </c>
      <c r="F1236" s="5">
        <f>_xlfn.TEXTBEFORE(E1236, " ") * 1000000</f>
        <v>25200000</v>
      </c>
      <c r="G1236">
        <v>333.95249999999999</v>
      </c>
      <c r="H1236" t="s">
        <v>445</v>
      </c>
      <c r="I1236">
        <v>1400</v>
      </c>
      <c r="J1236">
        <f>IF(I1236="",0,I1236)</f>
        <v>1400</v>
      </c>
      <c r="K1236">
        <v>280</v>
      </c>
      <c r="L1236">
        <f>I1236-K1236</f>
        <v>1120</v>
      </c>
      <c r="M1236" t="str">
        <f>IF(I1236&lt;100,"small",IF(I1236&lt;500,"medium","large"))</f>
        <v>large</v>
      </c>
      <c r="N1236">
        <f>IF(M1236="small",1,0)</f>
        <v>0</v>
      </c>
      <c r="O1236">
        <f>IF(N1236="medium",1,0)</f>
        <v>0</v>
      </c>
      <c r="P1236">
        <f>IF(O1236="large",1,0)</f>
        <v>0</v>
      </c>
      <c r="Q1236">
        <v>2011</v>
      </c>
      <c r="R1236">
        <v>4</v>
      </c>
      <c r="S1236" t="str">
        <f>IF(R1236=1, "First-time", IF(R1236&lt;=3, "Rising Star", IF(R1236&lt;10, "Established", "Elites")))</f>
        <v>Established</v>
      </c>
      <c r="T1236">
        <f>IF(S1236 = "First-time",1,0)</f>
        <v>0</v>
      </c>
      <c r="U1236">
        <f>IF(S1236 = "Rising Star",1,0)</f>
        <v>0</v>
      </c>
      <c r="V1236">
        <f>IF(S1236 = "Established",1,0)</f>
        <v>1</v>
      </c>
      <c r="W1236">
        <f>IF(S1236 = "Elites",1,0)</f>
        <v>0</v>
      </c>
      <c r="X1236" t="s">
        <v>271</v>
      </c>
      <c r="Y1236" t="str">
        <f>IF(X1236="","-",TRIM(LEFT(X1236,FIND(",",X1236&amp;",")-1)))</f>
        <v>Chicago</v>
      </c>
      <c r="Z1236" t="s">
        <v>5103</v>
      </c>
      <c r="AA1236" t="s">
        <v>15</v>
      </c>
    </row>
    <row r="1237" spans="1:27" ht="14.4" x14ac:dyDescent="0.3">
      <c r="A1237">
        <v>1232</v>
      </c>
      <c r="B1237" t="s">
        <v>14100</v>
      </c>
      <c r="C1237" t="s">
        <v>14101</v>
      </c>
      <c r="D1237" t="s">
        <v>14102</v>
      </c>
      <c r="E1237" t="s">
        <v>2766</v>
      </c>
      <c r="F1237" s="5">
        <f>_xlfn.TEXTBEFORE(E1237, " ") * 1000000</f>
        <v>2700000</v>
      </c>
      <c r="G1237">
        <v>333.93650000000002</v>
      </c>
      <c r="H1237" t="s">
        <v>174</v>
      </c>
      <c r="I1237">
        <v>13</v>
      </c>
      <c r="J1237">
        <f>IF(I1237="",0,I1237)</f>
        <v>13</v>
      </c>
      <c r="K1237">
        <v>4</v>
      </c>
      <c r="L1237">
        <f>I1237-K1237</f>
        <v>9</v>
      </c>
      <c r="M1237" t="str">
        <f>IF(I1237&lt;100,"small",IF(I1237&lt;500,"medium","large"))</f>
        <v>small</v>
      </c>
      <c r="N1237">
        <f>IF(M1237="small",1,0)</f>
        <v>1</v>
      </c>
      <c r="O1237">
        <f>IF(N1237="medium",1,0)</f>
        <v>0</v>
      </c>
      <c r="P1237">
        <f>IF(O1237="large",1,0)</f>
        <v>0</v>
      </c>
      <c r="Q1237">
        <v>2012</v>
      </c>
      <c r="R1237">
        <v>1</v>
      </c>
      <c r="S1237" t="str">
        <f>IF(R1237=1, "First-time", IF(R1237&lt;=3, "Rising Star", IF(R1237&lt;10, "Established", "Elites")))</f>
        <v>First-time</v>
      </c>
      <c r="T1237">
        <f>IF(S1237 = "First-time",1,0)</f>
        <v>1</v>
      </c>
      <c r="U1237">
        <f>IF(S1237 = "Rising Star",1,0)</f>
        <v>0</v>
      </c>
      <c r="V1237">
        <f>IF(S1237 = "Established",1,0)</f>
        <v>0</v>
      </c>
      <c r="W1237">
        <f>IF(S1237 = "Elites",1,0)</f>
        <v>0</v>
      </c>
      <c r="X1237" t="s">
        <v>1396</v>
      </c>
      <c r="Y1237" t="str">
        <f>IF(X1237="","-",TRIM(LEFT(X1237,FIND(",",X1237&amp;",")-1)))</f>
        <v>San Francisco</v>
      </c>
      <c r="Z1237" t="s">
        <v>1701</v>
      </c>
      <c r="AA1237" t="s">
        <v>5</v>
      </c>
    </row>
    <row r="1238" spans="1:27" ht="14.4" x14ac:dyDescent="0.3">
      <c r="A1238">
        <v>1233</v>
      </c>
      <c r="B1238" t="s">
        <v>13274</v>
      </c>
      <c r="C1238" t="s">
        <v>13275</v>
      </c>
      <c r="D1238" t="s">
        <v>13276</v>
      </c>
      <c r="E1238" t="s">
        <v>2403</v>
      </c>
      <c r="F1238" s="5">
        <f>_xlfn.TEXTBEFORE(E1238, " ") * 1000000</f>
        <v>4300000</v>
      </c>
      <c r="G1238">
        <v>333.93639999999999</v>
      </c>
      <c r="H1238" t="s">
        <v>472</v>
      </c>
      <c r="I1238">
        <v>15</v>
      </c>
      <c r="J1238">
        <f>IF(I1238="",0,I1238)</f>
        <v>15</v>
      </c>
      <c r="K1238">
        <v>10</v>
      </c>
      <c r="L1238">
        <f>I1238-K1238</f>
        <v>5</v>
      </c>
      <c r="M1238" t="str">
        <f>IF(I1238&lt;100,"small",IF(I1238&lt;500,"medium","large"))</f>
        <v>small</v>
      </c>
      <c r="N1238">
        <f>IF(M1238="small",1,0)</f>
        <v>1</v>
      </c>
      <c r="O1238">
        <f>IF(N1238="medium",1,0)</f>
        <v>0</v>
      </c>
      <c r="P1238">
        <f>IF(O1238="large",1,0)</f>
        <v>0</v>
      </c>
      <c r="Q1238">
        <v>2012</v>
      </c>
      <c r="R1238">
        <v>1</v>
      </c>
      <c r="S1238" t="str">
        <f>IF(R1238=1, "First-time", IF(R1238&lt;=3, "Rising Star", IF(R1238&lt;10, "Established", "Elites")))</f>
        <v>First-time</v>
      </c>
      <c r="T1238">
        <f>IF(S1238 = "First-time",1,0)</f>
        <v>1</v>
      </c>
      <c r="U1238">
        <f>IF(S1238 = "Rising Star",1,0)</f>
        <v>0</v>
      </c>
      <c r="V1238">
        <f>IF(S1238 = "Established",1,0)</f>
        <v>0</v>
      </c>
      <c r="W1238">
        <f>IF(S1238 = "Elites",1,0)</f>
        <v>0</v>
      </c>
      <c r="X1238" t="s">
        <v>332</v>
      </c>
      <c r="Y1238" t="str">
        <f>IF(X1238="","-",TRIM(LEFT(X1238,FIND(",",X1238&amp;",")-1)))</f>
        <v>Columbus</v>
      </c>
      <c r="Z1238" t="s">
        <v>4910</v>
      </c>
      <c r="AA1238" t="s">
        <v>36</v>
      </c>
    </row>
    <row r="1239" spans="1:27" ht="14.4" x14ac:dyDescent="0.3">
      <c r="A1239">
        <v>1234</v>
      </c>
      <c r="B1239" t="s">
        <v>16591</v>
      </c>
      <c r="C1239" t="s">
        <v>16592</v>
      </c>
      <c r="D1239" t="s">
        <v>16593</v>
      </c>
      <c r="E1239" t="s">
        <v>1147</v>
      </c>
      <c r="F1239" s="5">
        <f>_xlfn.TEXTBEFORE(E1239, " ") * 1000000</f>
        <v>3900000</v>
      </c>
      <c r="G1239">
        <v>333.89449999999999</v>
      </c>
      <c r="H1239" t="s">
        <v>779</v>
      </c>
      <c r="I1239">
        <v>15</v>
      </c>
      <c r="J1239">
        <f>IF(I1239="",0,I1239)</f>
        <v>15</v>
      </c>
      <c r="K1239">
        <v>4</v>
      </c>
      <c r="L1239">
        <f>I1239-K1239</f>
        <v>11</v>
      </c>
      <c r="M1239" t="str">
        <f>IF(I1239&lt;100,"small",IF(I1239&lt;500,"medium","large"))</f>
        <v>small</v>
      </c>
      <c r="N1239">
        <f>IF(M1239="small",1,0)</f>
        <v>1</v>
      </c>
      <c r="O1239">
        <f>IF(N1239="medium",1,0)</f>
        <v>0</v>
      </c>
      <c r="P1239">
        <f>IF(O1239="large",1,0)</f>
        <v>0</v>
      </c>
      <c r="Q1239">
        <v>2014</v>
      </c>
      <c r="R1239">
        <v>2</v>
      </c>
      <c r="S1239" t="str">
        <f>IF(R1239=1, "First-time", IF(R1239&lt;=3, "Rising Star", IF(R1239&lt;10, "Established", "Elites")))</f>
        <v>Rising Star</v>
      </c>
      <c r="T1239">
        <f>IF(S1239 = "First-time",1,0)</f>
        <v>0</v>
      </c>
      <c r="U1239">
        <f>IF(S1239 = "Rising Star",1,0)</f>
        <v>1</v>
      </c>
      <c r="V1239">
        <f>IF(S1239 = "Established",1,0)</f>
        <v>0</v>
      </c>
      <c r="W1239">
        <f>IF(S1239 = "Elites",1,0)</f>
        <v>0</v>
      </c>
      <c r="X1239" t="s">
        <v>7067</v>
      </c>
      <c r="Y1239" t="str">
        <f>IF(X1239="","-",TRIM(LEFT(X1239,FIND(",",X1239&amp;",")-1)))</f>
        <v>Boise City-Nampa</v>
      </c>
      <c r="Z1239" t="s">
        <v>7863</v>
      </c>
      <c r="AA1239" t="s">
        <v>14</v>
      </c>
    </row>
    <row r="1240" spans="1:27" ht="14.4" x14ac:dyDescent="0.3">
      <c r="A1240">
        <v>1235</v>
      </c>
      <c r="B1240" t="s">
        <v>14629</v>
      </c>
      <c r="C1240" t="s">
        <v>14630</v>
      </c>
      <c r="D1240" t="s">
        <v>14631</v>
      </c>
      <c r="E1240" t="s">
        <v>1661</v>
      </c>
      <c r="F1240" s="5">
        <f>_xlfn.TEXTBEFORE(E1240, " ") * 1000000</f>
        <v>5300000</v>
      </c>
      <c r="G1240">
        <v>333.31270000000001</v>
      </c>
      <c r="H1240" t="s">
        <v>779</v>
      </c>
      <c r="I1240">
        <v>19</v>
      </c>
      <c r="J1240">
        <f>IF(I1240="",0,I1240)</f>
        <v>19</v>
      </c>
      <c r="K1240">
        <v>5</v>
      </c>
      <c r="L1240">
        <f>I1240-K1240</f>
        <v>14</v>
      </c>
      <c r="M1240" t="str">
        <f>IF(I1240&lt;100,"small",IF(I1240&lt;500,"medium","large"))</f>
        <v>small</v>
      </c>
      <c r="N1240">
        <f>IF(M1240="small",1,0)</f>
        <v>1</v>
      </c>
      <c r="O1240">
        <f>IF(N1240="medium",1,0)</f>
        <v>0</v>
      </c>
      <c r="P1240">
        <f>IF(O1240="large",1,0)</f>
        <v>0</v>
      </c>
      <c r="Q1240">
        <v>2013</v>
      </c>
      <c r="R1240">
        <v>2</v>
      </c>
      <c r="S1240" t="str">
        <f>IF(R1240=1, "First-time", IF(R1240&lt;=3, "Rising Star", IF(R1240&lt;10, "Established", "Elites")))</f>
        <v>Rising Star</v>
      </c>
      <c r="T1240">
        <f>IF(S1240 = "First-time",1,0)</f>
        <v>0</v>
      </c>
      <c r="U1240">
        <f>IF(S1240 = "Rising Star",1,0)</f>
        <v>1</v>
      </c>
      <c r="V1240">
        <f>IF(S1240 = "Established",1,0)</f>
        <v>0</v>
      </c>
      <c r="W1240">
        <f>IF(S1240 = "Elites",1,0)</f>
        <v>0</v>
      </c>
      <c r="X1240" t="s">
        <v>99</v>
      </c>
      <c r="Y1240" t="str">
        <f>IF(X1240="","-",TRIM(LEFT(X1240,FIND(",",X1240&amp;",")-1)))</f>
        <v>-</v>
      </c>
      <c r="Z1240" t="s">
        <v>14632</v>
      </c>
      <c r="AA1240" t="s">
        <v>38</v>
      </c>
    </row>
    <row r="1241" spans="1:27" ht="14.4" x14ac:dyDescent="0.3">
      <c r="A1241">
        <v>1236</v>
      </c>
      <c r="B1241" t="s">
        <v>16854</v>
      </c>
      <c r="C1241" t="s">
        <v>16855</v>
      </c>
      <c r="D1241" t="s">
        <v>16856</v>
      </c>
      <c r="E1241" t="s">
        <v>1471</v>
      </c>
      <c r="F1241" s="5">
        <f>_xlfn.TEXTBEFORE(E1241, " ") * 1000000</f>
        <v>2500000</v>
      </c>
      <c r="G1241">
        <v>333.16969999999998</v>
      </c>
      <c r="H1241" t="s">
        <v>803</v>
      </c>
      <c r="I1241">
        <v>20</v>
      </c>
      <c r="J1241">
        <f>IF(I1241="",0,I1241)</f>
        <v>20</v>
      </c>
      <c r="K1241">
        <v>9</v>
      </c>
      <c r="L1241">
        <f>I1241-K1241</f>
        <v>11</v>
      </c>
      <c r="M1241" t="str">
        <f>IF(I1241&lt;100,"small",IF(I1241&lt;500,"medium","large"))</f>
        <v>small</v>
      </c>
      <c r="N1241">
        <f>IF(M1241="small",1,0)</f>
        <v>1</v>
      </c>
      <c r="O1241">
        <f>IF(N1241="medium",1,0)</f>
        <v>0</v>
      </c>
      <c r="P1241">
        <f>IF(O1241="large",1,0)</f>
        <v>0</v>
      </c>
      <c r="Q1241">
        <v>2014</v>
      </c>
      <c r="R1241">
        <v>2</v>
      </c>
      <c r="S1241" t="str">
        <f>IF(R1241=1, "First-time", IF(R1241&lt;=3, "Rising Star", IF(R1241&lt;10, "Established", "Elites")))</f>
        <v>Rising Star</v>
      </c>
      <c r="T1241">
        <f>IF(S1241 = "First-time",1,0)</f>
        <v>0</v>
      </c>
      <c r="U1241">
        <f>IF(S1241 = "Rising Star",1,0)</f>
        <v>1</v>
      </c>
      <c r="V1241">
        <f>IF(S1241 = "Established",1,0)</f>
        <v>0</v>
      </c>
      <c r="W1241">
        <f>IF(S1241 = "Elites",1,0)</f>
        <v>0</v>
      </c>
      <c r="X1241" t="s">
        <v>1118</v>
      </c>
      <c r="Y1241" t="str">
        <f>IF(X1241="","-",TRIM(LEFT(X1241,FIND(",",X1241&amp;",")-1)))</f>
        <v>Boulder</v>
      </c>
      <c r="Z1241" t="s">
        <v>4646</v>
      </c>
      <c r="AA1241" t="s">
        <v>6</v>
      </c>
    </row>
    <row r="1242" spans="1:27" ht="14.4" x14ac:dyDescent="0.3">
      <c r="A1242">
        <v>1237</v>
      </c>
      <c r="B1242" t="s">
        <v>8494</v>
      </c>
      <c r="C1242" t="s">
        <v>8495</v>
      </c>
      <c r="D1242" t="s">
        <v>8496</v>
      </c>
      <c r="E1242" t="s">
        <v>217</v>
      </c>
      <c r="F1242" s="5">
        <f>_xlfn.TEXTBEFORE(E1242, " ") * 1000000</f>
        <v>3300000</v>
      </c>
      <c r="G1242">
        <v>333.02539999999999</v>
      </c>
      <c r="H1242" t="s">
        <v>118</v>
      </c>
      <c r="I1242">
        <v>15</v>
      </c>
      <c r="J1242">
        <f>IF(I1242="",0,I1242)</f>
        <v>15</v>
      </c>
      <c r="K1242">
        <v>3</v>
      </c>
      <c r="L1242">
        <f>I1242-K1242</f>
        <v>12</v>
      </c>
      <c r="M1242" t="str">
        <f>IF(I1242&lt;100,"small",IF(I1242&lt;500,"medium","large"))</f>
        <v>small</v>
      </c>
      <c r="N1242">
        <f>IF(M1242="small",1,0)</f>
        <v>1</v>
      </c>
      <c r="O1242">
        <f>IF(N1242="medium",1,0)</f>
        <v>0</v>
      </c>
      <c r="P1242">
        <f>IF(O1242="large",1,0)</f>
        <v>0</v>
      </c>
      <c r="Q1242">
        <v>2008</v>
      </c>
      <c r="R1242">
        <v>2</v>
      </c>
      <c r="S1242" t="str">
        <f>IF(R1242=1, "First-time", IF(R1242&lt;=3, "Rising Star", IF(R1242&lt;10, "Established", "Elites")))</f>
        <v>Rising Star</v>
      </c>
      <c r="T1242">
        <f>IF(S1242 = "First-time",1,0)</f>
        <v>0</v>
      </c>
      <c r="U1242">
        <f>IF(S1242 = "Rising Star",1,0)</f>
        <v>1</v>
      </c>
      <c r="V1242">
        <f>IF(S1242 = "Established",1,0)</f>
        <v>0</v>
      </c>
      <c r="W1242">
        <f>IF(S1242 = "Elites",1,0)</f>
        <v>0</v>
      </c>
      <c r="X1242" t="s">
        <v>254</v>
      </c>
      <c r="Y1242" t="str">
        <f>IF(X1242="","-",TRIM(LEFT(X1242,FIND(",",X1242&amp;",")-1)))</f>
        <v>Tulsa</v>
      </c>
      <c r="Z1242" t="s">
        <v>8497</v>
      </c>
      <c r="AA1242" t="s">
        <v>37</v>
      </c>
    </row>
    <row r="1243" spans="1:27" ht="14.4" x14ac:dyDescent="0.3">
      <c r="A1243">
        <v>1238</v>
      </c>
      <c r="B1243" t="s">
        <v>17042</v>
      </c>
      <c r="C1243" t="s">
        <v>17043</v>
      </c>
      <c r="D1243" t="s">
        <v>17044</v>
      </c>
      <c r="E1243" t="s">
        <v>2261</v>
      </c>
      <c r="F1243" s="5">
        <f>_xlfn.TEXTBEFORE(E1243, " ") * 1000000</f>
        <v>10200000</v>
      </c>
      <c r="G1243">
        <v>332.88240000000002</v>
      </c>
      <c r="H1243" t="s">
        <v>85</v>
      </c>
      <c r="I1243">
        <v>30</v>
      </c>
      <c r="J1243">
        <f>IF(I1243="",0,I1243)</f>
        <v>30</v>
      </c>
      <c r="K1243">
        <v>7</v>
      </c>
      <c r="L1243">
        <f>I1243-K1243</f>
        <v>23</v>
      </c>
      <c r="M1243" t="str">
        <f>IF(I1243&lt;100,"small",IF(I1243&lt;500,"medium","large"))</f>
        <v>small</v>
      </c>
      <c r="N1243">
        <f>IF(M1243="small",1,0)</f>
        <v>1</v>
      </c>
      <c r="O1243">
        <f>IF(N1243="medium",1,0)</f>
        <v>0</v>
      </c>
      <c r="P1243">
        <f>IF(O1243="large",1,0)</f>
        <v>0</v>
      </c>
      <c r="Q1243">
        <v>2014</v>
      </c>
      <c r="R1243">
        <v>2</v>
      </c>
      <c r="S1243" t="str">
        <f>IF(R1243=1, "First-time", IF(R1243&lt;=3, "Rising Star", IF(R1243&lt;10, "Established", "Elites")))</f>
        <v>Rising Star</v>
      </c>
      <c r="T1243">
        <f>IF(S1243 = "First-time",1,0)</f>
        <v>0</v>
      </c>
      <c r="U1243">
        <f>IF(S1243 = "Rising Star",1,0)</f>
        <v>1</v>
      </c>
      <c r="V1243">
        <f>IF(S1243 = "Established",1,0)</f>
        <v>0</v>
      </c>
      <c r="W1243">
        <f>IF(S1243 = "Elites",1,0)</f>
        <v>0</v>
      </c>
      <c r="X1243" t="s">
        <v>342</v>
      </c>
      <c r="Y1243" t="str">
        <f>IF(X1243="","-",TRIM(LEFT(X1243,FIND(",",X1243&amp;",")-1)))</f>
        <v>San Diego</v>
      </c>
      <c r="Z1243" t="s">
        <v>342</v>
      </c>
      <c r="AA1243" t="s">
        <v>5</v>
      </c>
    </row>
    <row r="1244" spans="1:27" ht="14.4" x14ac:dyDescent="0.3">
      <c r="A1244">
        <v>1239</v>
      </c>
      <c r="B1244" t="s">
        <v>14103</v>
      </c>
      <c r="C1244" t="s">
        <v>14104</v>
      </c>
      <c r="D1244" t="s">
        <v>14105</v>
      </c>
      <c r="E1244" t="s">
        <v>1192</v>
      </c>
      <c r="F1244" s="5">
        <f>_xlfn.TEXTBEFORE(E1244, " ") * 1000000</f>
        <v>2300000</v>
      </c>
      <c r="G1244">
        <v>332.6995</v>
      </c>
      <c r="H1244" t="s">
        <v>803</v>
      </c>
      <c r="I1244">
        <v>29</v>
      </c>
      <c r="J1244">
        <f>IF(I1244="",0,I1244)</f>
        <v>29</v>
      </c>
      <c r="K1244">
        <v>7</v>
      </c>
      <c r="L1244">
        <f>I1244-K1244</f>
        <v>22</v>
      </c>
      <c r="M1244" t="str">
        <f>IF(I1244&lt;100,"small",IF(I1244&lt;500,"medium","large"))</f>
        <v>small</v>
      </c>
      <c r="N1244">
        <f>IF(M1244="small",1,0)</f>
        <v>1</v>
      </c>
      <c r="O1244">
        <f>IF(N1244="medium",1,0)</f>
        <v>0</v>
      </c>
      <c r="P1244">
        <f>IF(O1244="large",1,0)</f>
        <v>0</v>
      </c>
      <c r="Q1244">
        <v>2012</v>
      </c>
      <c r="R1244">
        <v>1</v>
      </c>
      <c r="S1244" t="str">
        <f>IF(R1244=1, "First-time", IF(R1244&lt;=3, "Rising Star", IF(R1244&lt;10, "Established", "Elites")))</f>
        <v>First-time</v>
      </c>
      <c r="T1244">
        <f>IF(S1244 = "First-time",1,0)</f>
        <v>1</v>
      </c>
      <c r="U1244">
        <f>IF(S1244 = "Rising Star",1,0)</f>
        <v>0</v>
      </c>
      <c r="V1244">
        <f>IF(S1244 = "Established",1,0)</f>
        <v>0</v>
      </c>
      <c r="W1244">
        <f>IF(S1244 = "Elites",1,0)</f>
        <v>0</v>
      </c>
      <c r="X1244" t="s">
        <v>342</v>
      </c>
      <c r="Y1244" t="str">
        <f>IF(X1244="","-",TRIM(LEFT(X1244,FIND(",",X1244&amp;",")-1)))</f>
        <v>San Diego</v>
      </c>
      <c r="Z1244" t="s">
        <v>5875</v>
      </c>
      <c r="AA1244" t="s">
        <v>5</v>
      </c>
    </row>
    <row r="1245" spans="1:27" ht="14.4" x14ac:dyDescent="0.3">
      <c r="A1245">
        <v>1240</v>
      </c>
      <c r="B1245" t="s">
        <v>10494</v>
      </c>
      <c r="C1245" t="s">
        <v>10495</v>
      </c>
      <c r="D1245" t="s">
        <v>10496</v>
      </c>
      <c r="E1245" t="s">
        <v>1657</v>
      </c>
      <c r="F1245" s="5">
        <f>_xlfn.TEXTBEFORE(E1245, " ") * 1000000</f>
        <v>50300000</v>
      </c>
      <c r="G1245">
        <v>332.64850000000001</v>
      </c>
      <c r="H1245" t="s">
        <v>1750</v>
      </c>
      <c r="I1245">
        <v>250</v>
      </c>
      <c r="J1245">
        <f>IF(I1245="",0,I1245)</f>
        <v>250</v>
      </c>
      <c r="K1245">
        <v>84</v>
      </c>
      <c r="L1245">
        <f>I1245-K1245</f>
        <v>166</v>
      </c>
      <c r="M1245" t="str">
        <f>IF(I1245&lt;100,"small",IF(I1245&lt;500,"medium","large"))</f>
        <v>medium</v>
      </c>
      <c r="N1245">
        <f>IF(M1245="small",1,0)</f>
        <v>0</v>
      </c>
      <c r="O1245">
        <f>IF(N1245="medium",1,0)</f>
        <v>0</v>
      </c>
      <c r="P1245">
        <f>IF(O1245="large",1,0)</f>
        <v>0</v>
      </c>
      <c r="Q1245">
        <v>2010</v>
      </c>
      <c r="R1245">
        <v>4</v>
      </c>
      <c r="S1245" t="str">
        <f>IF(R1245=1, "First-time", IF(R1245&lt;=3, "Rising Star", IF(R1245&lt;10, "Established", "Elites")))</f>
        <v>Established</v>
      </c>
      <c r="T1245">
        <f>IF(S1245 = "First-time",1,0)</f>
        <v>0</v>
      </c>
      <c r="U1245">
        <f>IF(S1245 = "Rising Star",1,0)</f>
        <v>0</v>
      </c>
      <c r="V1245">
        <f>IF(S1245 = "Established",1,0)</f>
        <v>1</v>
      </c>
      <c r="W1245">
        <f>IF(S1245 = "Elites",1,0)</f>
        <v>0</v>
      </c>
      <c r="X1245" t="s">
        <v>427</v>
      </c>
      <c r="Y1245" t="str">
        <f>IF(X1245="","-",TRIM(LEFT(X1245,FIND(",",X1245&amp;",")-1)))</f>
        <v>Washington</v>
      </c>
      <c r="Z1245" t="s">
        <v>1407</v>
      </c>
      <c r="AA1245" t="s">
        <v>47</v>
      </c>
    </row>
    <row r="1246" spans="1:27" ht="14.4" x14ac:dyDescent="0.3">
      <c r="A1246">
        <v>1241</v>
      </c>
      <c r="B1246" t="s">
        <v>5826</v>
      </c>
      <c r="C1246" t="s">
        <v>5827</v>
      </c>
      <c r="D1246" t="s">
        <v>5828</v>
      </c>
      <c r="E1246" t="s">
        <v>1137</v>
      </c>
      <c r="F1246" s="5">
        <f>_xlfn.TEXTBEFORE(E1246, " ") * 1000000</f>
        <v>23600000</v>
      </c>
      <c r="G1246">
        <v>332.55419999999998</v>
      </c>
      <c r="H1246" t="s">
        <v>751</v>
      </c>
      <c r="I1246">
        <v>200</v>
      </c>
      <c r="J1246">
        <f>IF(I1246="",0,I1246)</f>
        <v>200</v>
      </c>
      <c r="K1246">
        <v>45</v>
      </c>
      <c r="L1246">
        <f>I1246-K1246</f>
        <v>155</v>
      </c>
      <c r="M1246" t="str">
        <f>IF(I1246&lt;100,"small",IF(I1246&lt;500,"medium","large"))</f>
        <v>medium</v>
      </c>
      <c r="N1246">
        <f>IF(M1246="small",1,0)</f>
        <v>0</v>
      </c>
      <c r="O1246">
        <f>IF(N1246="medium",1,0)</f>
        <v>0</v>
      </c>
      <c r="P1246">
        <f>IF(O1246="large",1,0)</f>
        <v>0</v>
      </c>
      <c r="Q1246">
        <v>2004</v>
      </c>
      <c r="R1246">
        <v>2</v>
      </c>
      <c r="S1246" t="str">
        <f>IF(R1246=1, "First-time", IF(R1246&lt;=3, "Rising Star", IF(R1246&lt;10, "Established", "Elites")))</f>
        <v>Rising Star</v>
      </c>
      <c r="T1246">
        <f>IF(S1246 = "First-time",1,0)</f>
        <v>0</v>
      </c>
      <c r="U1246">
        <f>IF(S1246 = "Rising Star",1,0)</f>
        <v>1</v>
      </c>
      <c r="V1246">
        <f>IF(S1246 = "Established",1,0)</f>
        <v>0</v>
      </c>
      <c r="W1246">
        <f>IF(S1246 = "Elites",1,0)</f>
        <v>0</v>
      </c>
      <c r="X1246" t="s">
        <v>427</v>
      </c>
      <c r="Y1246" t="str">
        <f>IF(X1246="","-",TRIM(LEFT(X1246,FIND(",",X1246&amp;",")-1)))</f>
        <v>Washington</v>
      </c>
      <c r="Z1246" t="s">
        <v>2498</v>
      </c>
      <c r="AA1246" t="s">
        <v>8</v>
      </c>
    </row>
    <row r="1247" spans="1:27" ht="14.4" x14ac:dyDescent="0.3">
      <c r="A1247">
        <v>1242</v>
      </c>
      <c r="B1247" t="s">
        <v>4032</v>
      </c>
      <c r="C1247" t="s">
        <v>4033</v>
      </c>
      <c r="D1247" t="s">
        <v>4034</v>
      </c>
      <c r="E1247" t="s">
        <v>504</v>
      </c>
      <c r="F1247" s="5">
        <f>_xlfn.TEXTBEFORE(E1247, " ") * 1000000</f>
        <v>24200000</v>
      </c>
      <c r="G1247">
        <v>332.36680000000001</v>
      </c>
      <c r="H1247" t="s">
        <v>85</v>
      </c>
      <c r="I1247">
        <v>680</v>
      </c>
      <c r="J1247">
        <f>IF(I1247="",0,I1247)</f>
        <v>680</v>
      </c>
      <c r="K1247">
        <v>120</v>
      </c>
      <c r="L1247">
        <f>I1247-K1247</f>
        <v>560</v>
      </c>
      <c r="M1247" t="str">
        <f>IF(I1247&lt;100,"small",IF(I1247&lt;500,"medium","large"))</f>
        <v>large</v>
      </c>
      <c r="N1247">
        <f>IF(M1247="small",1,0)</f>
        <v>0</v>
      </c>
      <c r="O1247">
        <f>IF(N1247="medium",1,0)</f>
        <v>0</v>
      </c>
      <c r="P1247">
        <f>IF(O1247="large",1,0)</f>
        <v>0</v>
      </c>
      <c r="Q1247">
        <v>2001</v>
      </c>
      <c r="R1247">
        <v>2</v>
      </c>
      <c r="S1247" t="str">
        <f>IF(R1247=1, "First-time", IF(R1247&lt;=3, "Rising Star", IF(R1247&lt;10, "Established", "Elites")))</f>
        <v>Rising Star</v>
      </c>
      <c r="T1247">
        <f>IF(S1247 = "First-time",1,0)</f>
        <v>0</v>
      </c>
      <c r="U1247">
        <f>IF(S1247 = "Rising Star",1,0)</f>
        <v>1</v>
      </c>
      <c r="V1247">
        <f>IF(S1247 = "Established",1,0)</f>
        <v>0</v>
      </c>
      <c r="W1247">
        <f>IF(S1247 = "Elites",1,0)</f>
        <v>0</v>
      </c>
      <c r="X1247" t="s">
        <v>271</v>
      </c>
      <c r="Y1247" t="str">
        <f>IF(X1247="","-",TRIM(LEFT(X1247,FIND(",",X1247&amp;",")-1)))</f>
        <v>Chicago</v>
      </c>
      <c r="Z1247" t="s">
        <v>271</v>
      </c>
      <c r="AA1247" t="s">
        <v>15</v>
      </c>
    </row>
    <row r="1248" spans="1:27" ht="14.4" x14ac:dyDescent="0.3">
      <c r="A1248">
        <v>1243</v>
      </c>
      <c r="B1248" t="s">
        <v>11483</v>
      </c>
      <c r="C1248" t="s">
        <v>11484</v>
      </c>
      <c r="D1248" t="s">
        <v>11485</v>
      </c>
      <c r="E1248" t="s">
        <v>1692</v>
      </c>
      <c r="F1248" s="5">
        <f>_xlfn.TEXTBEFORE(E1248, " ") * 1000000</f>
        <v>24800000</v>
      </c>
      <c r="G1248">
        <v>331.94830000000002</v>
      </c>
      <c r="H1248" t="s">
        <v>472</v>
      </c>
      <c r="I1248">
        <v>250</v>
      </c>
      <c r="J1248">
        <f>IF(I1248="",0,I1248)</f>
        <v>250</v>
      </c>
      <c r="K1248">
        <v>57</v>
      </c>
      <c r="L1248">
        <f>I1248-K1248</f>
        <v>193</v>
      </c>
      <c r="M1248" t="str">
        <f>IF(I1248&lt;100,"small",IF(I1248&lt;500,"medium","large"))</f>
        <v>medium</v>
      </c>
      <c r="N1248">
        <f>IF(M1248="small",1,0)</f>
        <v>0</v>
      </c>
      <c r="O1248">
        <f>IF(N1248="medium",1,0)</f>
        <v>0</v>
      </c>
      <c r="P1248">
        <f>IF(O1248="large",1,0)</f>
        <v>0</v>
      </c>
      <c r="Q1248">
        <v>2010</v>
      </c>
      <c r="R1248">
        <v>4</v>
      </c>
      <c r="S1248" t="str">
        <f>IF(R1248=1, "First-time", IF(R1248&lt;=3, "Rising Star", IF(R1248&lt;10, "Established", "Elites")))</f>
        <v>Established</v>
      </c>
      <c r="T1248">
        <f>IF(S1248 = "First-time",1,0)</f>
        <v>0</v>
      </c>
      <c r="U1248">
        <f>IF(S1248 = "Rising Star",1,0)</f>
        <v>0</v>
      </c>
      <c r="V1248">
        <f>IF(S1248 = "Established",1,0)</f>
        <v>1</v>
      </c>
      <c r="W1248">
        <f>IF(S1248 = "Elites",1,0)</f>
        <v>0</v>
      </c>
      <c r="X1248" t="s">
        <v>325</v>
      </c>
      <c r="Y1248" t="str">
        <f>IF(X1248="","-",TRIM(LEFT(X1248,FIND(",",X1248&amp;",")-1)))</f>
        <v>Los Angeles</v>
      </c>
      <c r="Z1248" t="s">
        <v>495</v>
      </c>
      <c r="AA1248" t="s">
        <v>5</v>
      </c>
    </row>
    <row r="1249" spans="1:27" ht="14.4" x14ac:dyDescent="0.3">
      <c r="A1249">
        <v>1244</v>
      </c>
      <c r="B1249" t="s">
        <v>8308</v>
      </c>
      <c r="C1249" t="s">
        <v>8309</v>
      </c>
      <c r="D1249" t="s">
        <v>8310</v>
      </c>
      <c r="E1249" t="s">
        <v>3584</v>
      </c>
      <c r="F1249" s="5">
        <f>_xlfn.TEXTBEFORE(E1249, " ") * 1000000</f>
        <v>18300000</v>
      </c>
      <c r="G1249">
        <v>331.77010000000001</v>
      </c>
      <c r="H1249" t="s">
        <v>751</v>
      </c>
      <c r="I1249">
        <v>170</v>
      </c>
      <c r="J1249">
        <f>IF(I1249="",0,I1249)</f>
        <v>170</v>
      </c>
      <c r="K1249">
        <v>35</v>
      </c>
      <c r="L1249">
        <f>I1249-K1249</f>
        <v>135</v>
      </c>
      <c r="M1249" t="str">
        <f>IF(I1249&lt;100,"small",IF(I1249&lt;500,"medium","large"))</f>
        <v>medium</v>
      </c>
      <c r="N1249">
        <f>IF(M1249="small",1,0)</f>
        <v>0</v>
      </c>
      <c r="O1249">
        <f>IF(N1249="medium",1,0)</f>
        <v>0</v>
      </c>
      <c r="P1249">
        <f>IF(O1249="large",1,0)</f>
        <v>0</v>
      </c>
      <c r="Q1249">
        <v>2008</v>
      </c>
      <c r="R1249">
        <v>5</v>
      </c>
      <c r="S1249" t="str">
        <f>IF(R1249=1, "First-time", IF(R1249&lt;=3, "Rising Star", IF(R1249&lt;10, "Established", "Elites")))</f>
        <v>Established</v>
      </c>
      <c r="T1249">
        <f>IF(S1249 = "First-time",1,0)</f>
        <v>0</v>
      </c>
      <c r="U1249">
        <f>IF(S1249 = "Rising Star",1,0)</f>
        <v>0</v>
      </c>
      <c r="V1249">
        <f>IF(S1249 = "Established",1,0)</f>
        <v>1</v>
      </c>
      <c r="W1249">
        <f>IF(S1249 = "Elites",1,0)</f>
        <v>0</v>
      </c>
      <c r="X1249" t="s">
        <v>4323</v>
      </c>
      <c r="Y1249" t="str">
        <f>IF(X1249="","-",TRIM(LEFT(X1249,FIND(",",X1249&amp;",")-1)))</f>
        <v>San Antonio</v>
      </c>
      <c r="Z1249" t="s">
        <v>839</v>
      </c>
      <c r="AA1249" t="s">
        <v>45</v>
      </c>
    </row>
    <row r="1250" spans="1:27" ht="14.4" x14ac:dyDescent="0.3">
      <c r="A1250">
        <v>1245</v>
      </c>
      <c r="B1250" t="s">
        <v>13843</v>
      </c>
      <c r="C1250" t="s">
        <v>13844</v>
      </c>
      <c r="D1250" t="s">
        <v>13845</v>
      </c>
      <c r="E1250" t="s">
        <v>128</v>
      </c>
      <c r="F1250" s="5">
        <f>_xlfn.TEXTBEFORE(E1250, " ") * 1000000</f>
        <v>7500000</v>
      </c>
      <c r="G1250">
        <v>331.46339999999998</v>
      </c>
      <c r="H1250" t="s">
        <v>160</v>
      </c>
      <c r="I1250">
        <v>17</v>
      </c>
      <c r="J1250">
        <f>IF(I1250="",0,I1250)</f>
        <v>17</v>
      </c>
      <c r="K1250">
        <v>3</v>
      </c>
      <c r="L1250">
        <f>I1250-K1250</f>
        <v>14</v>
      </c>
      <c r="M1250" t="str">
        <f>IF(I1250&lt;100,"small",IF(I1250&lt;500,"medium","large"))</f>
        <v>small</v>
      </c>
      <c r="N1250">
        <f>IF(M1250="small",1,0)</f>
        <v>1</v>
      </c>
      <c r="O1250">
        <f>IF(N1250="medium",1,0)</f>
        <v>0</v>
      </c>
      <c r="P1250">
        <f>IF(O1250="large",1,0)</f>
        <v>0</v>
      </c>
      <c r="Q1250">
        <v>2012</v>
      </c>
      <c r="R1250">
        <v>2</v>
      </c>
      <c r="S1250" t="str">
        <f>IF(R1250=1, "First-time", IF(R1250&lt;=3, "Rising Star", IF(R1250&lt;10, "Established", "Elites")))</f>
        <v>Rising Star</v>
      </c>
      <c r="T1250">
        <f>IF(S1250 = "First-time",1,0)</f>
        <v>0</v>
      </c>
      <c r="U1250">
        <f>IF(S1250 = "Rising Star",1,0)</f>
        <v>1</v>
      </c>
      <c r="V1250">
        <f>IF(S1250 = "Established",1,0)</f>
        <v>0</v>
      </c>
      <c r="W1250">
        <f>IF(S1250 = "Elites",1,0)</f>
        <v>0</v>
      </c>
      <c r="X1250" t="s">
        <v>689</v>
      </c>
      <c r="Y1250" t="str">
        <f>IF(X1250="","-",TRIM(LEFT(X1250,FIND(",",X1250&amp;",")-1)))</f>
        <v>Miami</v>
      </c>
      <c r="Z1250" t="s">
        <v>689</v>
      </c>
      <c r="AA1250" t="s">
        <v>10</v>
      </c>
    </row>
    <row r="1251" spans="1:27" ht="14.4" x14ac:dyDescent="0.3">
      <c r="A1251">
        <v>1246</v>
      </c>
      <c r="B1251" t="s">
        <v>911</v>
      </c>
      <c r="C1251" t="s">
        <v>912</v>
      </c>
      <c r="D1251" t="s">
        <v>913</v>
      </c>
      <c r="E1251" t="s">
        <v>914</v>
      </c>
      <c r="F1251" s="5">
        <f>_xlfn.TEXTBEFORE(E1251, " ") * 1000000</f>
        <v>12400000</v>
      </c>
      <c r="G1251">
        <v>331.29520000000002</v>
      </c>
      <c r="H1251" t="s">
        <v>803</v>
      </c>
      <c r="I1251">
        <v>123</v>
      </c>
      <c r="J1251">
        <f>IF(I1251="",0,I1251)</f>
        <v>123</v>
      </c>
      <c r="K1251">
        <v>100</v>
      </c>
      <c r="L1251">
        <f>I1251-K1251</f>
        <v>23</v>
      </c>
      <c r="M1251" t="str">
        <f>IF(I1251&lt;100,"small",IF(I1251&lt;500,"medium","large"))</f>
        <v>medium</v>
      </c>
      <c r="N1251">
        <f>IF(M1251="small",1,0)</f>
        <v>0</v>
      </c>
      <c r="O1251">
        <f>IF(N1251="medium",1,0)</f>
        <v>0</v>
      </c>
      <c r="P1251">
        <f>IF(O1251="large",1,0)</f>
        <v>0</v>
      </c>
      <c r="Q1251">
        <v>1982</v>
      </c>
      <c r="R1251">
        <v>3</v>
      </c>
      <c r="S1251" t="str">
        <f>IF(R1251=1, "First-time", IF(R1251&lt;=3, "Rising Star", IF(R1251&lt;10, "Established", "Elites")))</f>
        <v>Rising Star</v>
      </c>
      <c r="T1251">
        <f>IF(S1251 = "First-time",1,0)</f>
        <v>0</v>
      </c>
      <c r="U1251">
        <f>IF(S1251 = "Rising Star",1,0)</f>
        <v>1</v>
      </c>
      <c r="V1251">
        <f>IF(S1251 = "Established",1,0)</f>
        <v>0</v>
      </c>
      <c r="W1251">
        <f>IF(S1251 = "Elites",1,0)</f>
        <v>0</v>
      </c>
      <c r="X1251" t="s">
        <v>325</v>
      </c>
      <c r="Y1251" t="str">
        <f>IF(X1251="","-",TRIM(LEFT(X1251,FIND(",",X1251&amp;",")-1)))</f>
        <v>Los Angeles</v>
      </c>
      <c r="Z1251" t="s">
        <v>915</v>
      </c>
      <c r="AA1251" t="s">
        <v>5</v>
      </c>
    </row>
    <row r="1252" spans="1:27" ht="14.4" x14ac:dyDescent="0.3">
      <c r="A1252">
        <v>1247</v>
      </c>
      <c r="B1252" t="s">
        <v>14951</v>
      </c>
      <c r="C1252" t="s">
        <v>14952</v>
      </c>
      <c r="D1252" t="s">
        <v>14953</v>
      </c>
      <c r="E1252" t="s">
        <v>2889</v>
      </c>
      <c r="F1252" s="5">
        <f>_xlfn.TEXTBEFORE(E1252, " ") * 1000000</f>
        <v>7700000</v>
      </c>
      <c r="G1252">
        <v>331.20350000000002</v>
      </c>
      <c r="H1252" t="s">
        <v>472</v>
      </c>
      <c r="I1252">
        <v>44</v>
      </c>
      <c r="J1252">
        <f>IF(I1252="",0,I1252)</f>
        <v>44</v>
      </c>
      <c r="K1252">
        <v>8</v>
      </c>
      <c r="L1252">
        <f>I1252-K1252</f>
        <v>36</v>
      </c>
      <c r="M1252" t="str">
        <f>IF(I1252&lt;100,"small",IF(I1252&lt;500,"medium","large"))</f>
        <v>small</v>
      </c>
      <c r="N1252">
        <f>IF(M1252="small",1,0)</f>
        <v>1</v>
      </c>
      <c r="O1252">
        <f>IF(N1252="medium",1,0)</f>
        <v>0</v>
      </c>
      <c r="P1252">
        <f>IF(O1252="large",1,0)</f>
        <v>0</v>
      </c>
      <c r="Q1252">
        <v>2013</v>
      </c>
      <c r="R1252">
        <v>1</v>
      </c>
      <c r="S1252" t="str">
        <f>IF(R1252=1, "First-time", IF(R1252&lt;=3, "Rising Star", IF(R1252&lt;10, "Established", "Elites")))</f>
        <v>First-time</v>
      </c>
      <c r="T1252">
        <f>IF(S1252 = "First-time",1,0)</f>
        <v>1</v>
      </c>
      <c r="U1252">
        <f>IF(S1252 = "Rising Star",1,0)</f>
        <v>0</v>
      </c>
      <c r="V1252">
        <f>IF(S1252 = "Established",1,0)</f>
        <v>0</v>
      </c>
      <c r="W1252">
        <f>IF(S1252 = "Elites",1,0)</f>
        <v>0</v>
      </c>
      <c r="X1252" t="s">
        <v>354</v>
      </c>
      <c r="Y1252" t="str">
        <f>IF(X1252="","-",TRIM(LEFT(X1252,FIND(",",X1252&amp;",")-1)))</f>
        <v>Minneapolis</v>
      </c>
      <c r="Z1252" t="s">
        <v>354</v>
      </c>
      <c r="AA1252" t="s">
        <v>24</v>
      </c>
    </row>
    <row r="1253" spans="1:27" ht="14.4" x14ac:dyDescent="0.3">
      <c r="A1253">
        <v>1248</v>
      </c>
      <c r="B1253" t="s">
        <v>15392</v>
      </c>
      <c r="C1253" t="s">
        <v>15393</v>
      </c>
      <c r="D1253" t="s">
        <v>15394</v>
      </c>
      <c r="E1253" t="s">
        <v>352</v>
      </c>
      <c r="F1253" s="5">
        <f>_xlfn.TEXTBEFORE(E1253, " ") * 1000000</f>
        <v>2100000</v>
      </c>
      <c r="G1253">
        <v>331.1737</v>
      </c>
      <c r="H1253" t="s">
        <v>472</v>
      </c>
      <c r="I1253">
        <v>7</v>
      </c>
      <c r="J1253">
        <f>IF(I1253="",0,I1253)</f>
        <v>7</v>
      </c>
      <c r="K1253">
        <v>2</v>
      </c>
      <c r="L1253">
        <f>I1253-K1253</f>
        <v>5</v>
      </c>
      <c r="M1253" t="str">
        <f>IF(I1253&lt;100,"small",IF(I1253&lt;500,"medium","large"))</f>
        <v>small</v>
      </c>
      <c r="N1253">
        <f>IF(M1253="small",1,0)</f>
        <v>1</v>
      </c>
      <c r="O1253">
        <f>IF(N1253="medium",1,0)</f>
        <v>0</v>
      </c>
      <c r="P1253">
        <f>IF(O1253="large",1,0)</f>
        <v>0</v>
      </c>
      <c r="Q1253">
        <v>2013</v>
      </c>
      <c r="R1253">
        <v>1</v>
      </c>
      <c r="S1253" t="str">
        <f>IF(R1253=1, "First-time", IF(R1253&lt;=3, "Rising Star", IF(R1253&lt;10, "Established", "Elites")))</f>
        <v>First-time</v>
      </c>
      <c r="T1253">
        <f>IF(S1253 = "First-time",1,0)</f>
        <v>1</v>
      </c>
      <c r="U1253">
        <f>IF(S1253 = "Rising Star",1,0)</f>
        <v>0</v>
      </c>
      <c r="V1253">
        <f>IF(S1253 = "Established",1,0)</f>
        <v>0</v>
      </c>
      <c r="W1253">
        <f>IF(S1253 = "Elites",1,0)</f>
        <v>0</v>
      </c>
      <c r="X1253" t="s">
        <v>1021</v>
      </c>
      <c r="Y1253" t="str">
        <f>IF(X1253="","-",TRIM(LEFT(X1253,FIND(",",X1253&amp;",")-1)))</f>
        <v>Bridgeport-Stamford-Norwalk</v>
      </c>
      <c r="Z1253" t="s">
        <v>15395</v>
      </c>
      <c r="AA1253" t="s">
        <v>7</v>
      </c>
    </row>
    <row r="1254" spans="1:27" ht="14.4" x14ac:dyDescent="0.3">
      <c r="A1254">
        <v>1249</v>
      </c>
      <c r="B1254" t="s">
        <v>13248</v>
      </c>
      <c r="C1254" t="s">
        <v>13249</v>
      </c>
      <c r="D1254" t="s">
        <v>13250</v>
      </c>
      <c r="E1254" t="s">
        <v>438</v>
      </c>
      <c r="F1254" s="5">
        <f>_xlfn.TEXTBEFORE(E1254, " ") * 1000000</f>
        <v>6800000</v>
      </c>
      <c r="G1254">
        <v>330.79160000000002</v>
      </c>
      <c r="H1254" t="s">
        <v>140</v>
      </c>
      <c r="I1254">
        <v>6</v>
      </c>
      <c r="J1254">
        <f>IF(I1254="",0,I1254)</f>
        <v>6</v>
      </c>
      <c r="K1254">
        <v>4</v>
      </c>
      <c r="L1254">
        <f>I1254-K1254</f>
        <v>2</v>
      </c>
      <c r="M1254" t="str">
        <f>IF(I1254&lt;100,"small",IF(I1254&lt;500,"medium","large"))</f>
        <v>small</v>
      </c>
      <c r="N1254">
        <f>IF(M1254="small",1,0)</f>
        <v>1</v>
      </c>
      <c r="O1254">
        <f>IF(N1254="medium",1,0)</f>
        <v>0</v>
      </c>
      <c r="P1254">
        <f>IF(O1254="large",1,0)</f>
        <v>0</v>
      </c>
      <c r="Q1254">
        <v>2012</v>
      </c>
      <c r="R1254">
        <v>1</v>
      </c>
      <c r="S1254" t="str">
        <f>IF(R1254=1, "First-time", IF(R1254&lt;=3, "Rising Star", IF(R1254&lt;10, "Established", "Elites")))</f>
        <v>First-time</v>
      </c>
      <c r="T1254">
        <f>IF(S1254 = "First-time",1,0)</f>
        <v>1</v>
      </c>
      <c r="U1254">
        <f>IF(S1254 = "Rising Star",1,0)</f>
        <v>0</v>
      </c>
      <c r="V1254">
        <f>IF(S1254 = "Established",1,0)</f>
        <v>0</v>
      </c>
      <c r="W1254">
        <f>IF(S1254 = "Elites",1,0)</f>
        <v>0</v>
      </c>
      <c r="X1254" t="s">
        <v>99</v>
      </c>
      <c r="Y1254" t="str">
        <f>IF(X1254="","-",TRIM(LEFT(X1254,FIND(",",X1254&amp;",")-1)))</f>
        <v>-</v>
      </c>
      <c r="Z1254" t="s">
        <v>13251</v>
      </c>
      <c r="AA1254" t="s">
        <v>38</v>
      </c>
    </row>
    <row r="1255" spans="1:27" ht="14.4" x14ac:dyDescent="0.3">
      <c r="A1255">
        <v>1250</v>
      </c>
      <c r="B1255" t="s">
        <v>10041</v>
      </c>
      <c r="C1255" t="s">
        <v>10042</v>
      </c>
      <c r="D1255" t="s">
        <v>10043</v>
      </c>
      <c r="E1255" t="s">
        <v>665</v>
      </c>
      <c r="F1255" s="5">
        <f>_xlfn.TEXTBEFORE(E1255, " ") * 1000000</f>
        <v>8500000</v>
      </c>
      <c r="G1255">
        <v>330.30579999999998</v>
      </c>
      <c r="H1255" t="s">
        <v>803</v>
      </c>
      <c r="I1255">
        <v>30</v>
      </c>
      <c r="J1255">
        <f>IF(I1255="",0,I1255)</f>
        <v>30</v>
      </c>
      <c r="K1255">
        <v>15</v>
      </c>
      <c r="L1255">
        <f>I1255-K1255</f>
        <v>15</v>
      </c>
      <c r="M1255" t="str">
        <f>IF(I1255&lt;100,"small",IF(I1255&lt;500,"medium","large"))</f>
        <v>small</v>
      </c>
      <c r="N1255">
        <f>IF(M1255="small",1,0)</f>
        <v>1</v>
      </c>
      <c r="O1255">
        <f>IF(N1255="medium",1,0)</f>
        <v>0</v>
      </c>
      <c r="P1255">
        <f>IF(O1255="large",1,0)</f>
        <v>0</v>
      </c>
      <c r="Q1255">
        <v>2009</v>
      </c>
      <c r="R1255">
        <v>5</v>
      </c>
      <c r="S1255" t="str">
        <f>IF(R1255=1, "First-time", IF(R1255&lt;=3, "Rising Star", IF(R1255&lt;10, "Established", "Elites")))</f>
        <v>Established</v>
      </c>
      <c r="T1255">
        <f>IF(S1255 = "First-time",1,0)</f>
        <v>0</v>
      </c>
      <c r="U1255">
        <f>IF(S1255 = "Rising Star",1,0)</f>
        <v>0</v>
      </c>
      <c r="V1255">
        <f>IF(S1255 = "Established",1,0)</f>
        <v>1</v>
      </c>
      <c r="W1255">
        <f>IF(S1255 = "Elites",1,0)</f>
        <v>0</v>
      </c>
      <c r="X1255" t="s">
        <v>242</v>
      </c>
      <c r="Y1255" t="str">
        <f>IF(X1255="","-",TRIM(LEFT(X1255,FIND(",",X1255&amp;",")-1)))</f>
        <v>Atlanta</v>
      </c>
      <c r="Z1255" t="s">
        <v>242</v>
      </c>
      <c r="AA1255" t="s">
        <v>11</v>
      </c>
    </row>
    <row r="1256" spans="1:27" ht="14.4" x14ac:dyDescent="0.3">
      <c r="A1256">
        <v>1251</v>
      </c>
      <c r="B1256" t="s">
        <v>14372</v>
      </c>
      <c r="C1256" t="s">
        <v>14373</v>
      </c>
      <c r="D1256" t="s">
        <v>14374</v>
      </c>
      <c r="E1256" t="s">
        <v>4256</v>
      </c>
      <c r="F1256" s="5">
        <f>_xlfn.TEXTBEFORE(E1256, " ") * 1000000</f>
        <v>10400000</v>
      </c>
      <c r="G1256">
        <v>330.06810000000002</v>
      </c>
      <c r="H1256" t="s">
        <v>353</v>
      </c>
      <c r="I1256">
        <v>70</v>
      </c>
      <c r="J1256">
        <f>IF(I1256="",0,I1256)</f>
        <v>70</v>
      </c>
      <c r="K1256">
        <v>15</v>
      </c>
      <c r="L1256">
        <f>I1256-K1256</f>
        <v>55</v>
      </c>
      <c r="M1256" t="str">
        <f>IF(I1256&lt;100,"small",IF(I1256&lt;500,"medium","large"))</f>
        <v>small</v>
      </c>
      <c r="N1256">
        <f>IF(M1256="small",1,0)</f>
        <v>1</v>
      </c>
      <c r="O1256">
        <f>IF(N1256="medium",1,0)</f>
        <v>0</v>
      </c>
      <c r="P1256">
        <f>IF(O1256="large",1,0)</f>
        <v>0</v>
      </c>
      <c r="Q1256">
        <v>2013</v>
      </c>
      <c r="R1256">
        <v>2</v>
      </c>
      <c r="S1256" t="str">
        <f>IF(R1256=1, "First-time", IF(R1256&lt;=3, "Rising Star", IF(R1256&lt;10, "Established", "Elites")))</f>
        <v>Rising Star</v>
      </c>
      <c r="T1256">
        <f>IF(S1256 = "First-time",1,0)</f>
        <v>0</v>
      </c>
      <c r="U1256">
        <f>IF(S1256 = "Rising Star",1,0)</f>
        <v>1</v>
      </c>
      <c r="V1256">
        <f>IF(S1256 = "Established",1,0)</f>
        <v>0</v>
      </c>
      <c r="W1256">
        <f>IF(S1256 = "Elites",1,0)</f>
        <v>0</v>
      </c>
      <c r="X1256" t="s">
        <v>99</v>
      </c>
      <c r="Y1256" t="str">
        <f>IF(X1256="","-",TRIM(LEFT(X1256,FIND(",",X1256&amp;",")-1)))</f>
        <v>-</v>
      </c>
      <c r="Z1256" t="s">
        <v>14375</v>
      </c>
      <c r="AA1256" t="s">
        <v>47</v>
      </c>
    </row>
    <row r="1257" spans="1:27" ht="14.4" x14ac:dyDescent="0.3">
      <c r="A1257">
        <v>1252</v>
      </c>
      <c r="B1257" t="s">
        <v>12688</v>
      </c>
      <c r="C1257" t="s">
        <v>12689</v>
      </c>
      <c r="D1257" t="s">
        <v>12690</v>
      </c>
      <c r="E1257" t="s">
        <v>3689</v>
      </c>
      <c r="F1257" s="5">
        <f>_xlfn.TEXTBEFORE(E1257, " ") * 1000000</f>
        <v>8199999.9999999991</v>
      </c>
      <c r="G1257">
        <v>329.9085</v>
      </c>
      <c r="H1257" t="s">
        <v>353</v>
      </c>
      <c r="I1257">
        <v>43</v>
      </c>
      <c r="J1257">
        <f>IF(I1257="",0,I1257)</f>
        <v>43</v>
      </c>
      <c r="K1257">
        <v>15</v>
      </c>
      <c r="L1257">
        <f>I1257-K1257</f>
        <v>28</v>
      </c>
      <c r="M1257" t="str">
        <f>IF(I1257&lt;100,"small",IF(I1257&lt;500,"medium","large"))</f>
        <v>small</v>
      </c>
      <c r="N1257">
        <f>IF(M1257="small",1,0)</f>
        <v>1</v>
      </c>
      <c r="O1257">
        <f>IF(N1257="medium",1,0)</f>
        <v>0</v>
      </c>
      <c r="P1257">
        <f>IF(O1257="large",1,0)</f>
        <v>0</v>
      </c>
      <c r="Q1257">
        <v>2011</v>
      </c>
      <c r="R1257">
        <v>4</v>
      </c>
      <c r="S1257" t="str">
        <f>IF(R1257=1, "First-time", IF(R1257&lt;=3, "Rising Star", IF(R1257&lt;10, "Established", "Elites")))</f>
        <v>Established</v>
      </c>
      <c r="T1257">
        <f>IF(S1257 = "First-time",1,0)</f>
        <v>0</v>
      </c>
      <c r="U1257">
        <f>IF(S1257 = "Rising Star",1,0)</f>
        <v>0</v>
      </c>
      <c r="V1257">
        <f>IF(S1257 = "Established",1,0)</f>
        <v>1</v>
      </c>
      <c r="W1257">
        <f>IF(S1257 = "Elites",1,0)</f>
        <v>0</v>
      </c>
      <c r="X1257" t="s">
        <v>325</v>
      </c>
      <c r="Y1257" t="str">
        <f>IF(X1257="","-",TRIM(LEFT(X1257,FIND(",",X1257&amp;",")-1)))</f>
        <v>Los Angeles</v>
      </c>
      <c r="Z1257" t="s">
        <v>12691</v>
      </c>
      <c r="AA1257" t="s">
        <v>5</v>
      </c>
    </row>
    <row r="1258" spans="1:27" ht="14.4" x14ac:dyDescent="0.3">
      <c r="A1258">
        <v>1253</v>
      </c>
      <c r="B1258" t="s">
        <v>17045</v>
      </c>
      <c r="C1258" t="s">
        <v>17046</v>
      </c>
      <c r="D1258" t="s">
        <v>17047</v>
      </c>
      <c r="E1258" t="s">
        <v>2632</v>
      </c>
      <c r="F1258" s="5">
        <f>_xlfn.TEXTBEFORE(E1258, " ") * 1000000</f>
        <v>10500000</v>
      </c>
      <c r="G1258">
        <v>329.17259999999999</v>
      </c>
      <c r="H1258" t="s">
        <v>174</v>
      </c>
      <c r="I1258">
        <v>16</v>
      </c>
      <c r="J1258">
        <f>IF(I1258="",0,I1258)</f>
        <v>16</v>
      </c>
      <c r="K1258">
        <v>1</v>
      </c>
      <c r="L1258">
        <f>I1258-K1258</f>
        <v>15</v>
      </c>
      <c r="M1258" t="str">
        <f>IF(I1258&lt;100,"small",IF(I1258&lt;500,"medium","large"))</f>
        <v>small</v>
      </c>
      <c r="N1258">
        <f>IF(M1258="small",1,0)</f>
        <v>1</v>
      </c>
      <c r="O1258">
        <f>IF(N1258="medium",1,0)</f>
        <v>0</v>
      </c>
      <c r="P1258">
        <f>IF(O1258="large",1,0)</f>
        <v>0</v>
      </c>
      <c r="Q1258">
        <v>2014</v>
      </c>
      <c r="R1258">
        <v>1</v>
      </c>
      <c r="S1258" t="str">
        <f>IF(R1258=1, "First-time", IF(R1258&lt;=3, "Rising Star", IF(R1258&lt;10, "Established", "Elites")))</f>
        <v>First-time</v>
      </c>
      <c r="T1258">
        <f>IF(S1258 = "First-time",1,0)</f>
        <v>1</v>
      </c>
      <c r="U1258">
        <f>IF(S1258 = "Rising Star",1,0)</f>
        <v>0</v>
      </c>
      <c r="V1258">
        <f>IF(S1258 = "Established",1,0)</f>
        <v>0</v>
      </c>
      <c r="W1258">
        <f>IF(S1258 = "Elites",1,0)</f>
        <v>0</v>
      </c>
      <c r="X1258" t="s">
        <v>325</v>
      </c>
      <c r="Y1258" t="str">
        <f>IF(X1258="","-",TRIM(LEFT(X1258,FIND(",",X1258&amp;",")-1)))</f>
        <v>Los Angeles</v>
      </c>
      <c r="Z1258" t="s">
        <v>17048</v>
      </c>
      <c r="AA1258" t="s">
        <v>5</v>
      </c>
    </row>
    <row r="1259" spans="1:27" ht="14.4" x14ac:dyDescent="0.3">
      <c r="A1259">
        <v>1254</v>
      </c>
      <c r="B1259" t="s">
        <v>2752</v>
      </c>
      <c r="C1259" t="s">
        <v>2753</v>
      </c>
      <c r="D1259" t="s">
        <v>2754</v>
      </c>
      <c r="E1259" t="s">
        <v>932</v>
      </c>
      <c r="F1259" s="5">
        <f>_xlfn.TEXTBEFORE(E1259, " ") * 1000000</f>
        <v>9300000</v>
      </c>
      <c r="G1259">
        <v>329.16590000000002</v>
      </c>
      <c r="H1259" t="s">
        <v>751</v>
      </c>
      <c r="I1259">
        <v>82</v>
      </c>
      <c r="J1259">
        <f>IF(I1259="",0,I1259)</f>
        <v>82</v>
      </c>
      <c r="K1259">
        <v>16</v>
      </c>
      <c r="L1259">
        <f>I1259-K1259</f>
        <v>66</v>
      </c>
      <c r="M1259" t="str">
        <f>IF(I1259&lt;100,"small",IF(I1259&lt;500,"medium","large"))</f>
        <v>small</v>
      </c>
      <c r="N1259">
        <f>IF(M1259="small",1,0)</f>
        <v>1</v>
      </c>
      <c r="O1259">
        <f>IF(N1259="medium",1,0)</f>
        <v>0</v>
      </c>
      <c r="P1259">
        <f>IF(O1259="large",1,0)</f>
        <v>0</v>
      </c>
      <c r="Q1259">
        <v>1997</v>
      </c>
      <c r="R1259">
        <v>2</v>
      </c>
      <c r="S1259" t="str">
        <f>IF(R1259=1, "First-time", IF(R1259&lt;=3, "Rising Star", IF(R1259&lt;10, "Established", "Elites")))</f>
        <v>Rising Star</v>
      </c>
      <c r="T1259">
        <f>IF(S1259 = "First-time",1,0)</f>
        <v>0</v>
      </c>
      <c r="U1259">
        <f>IF(S1259 = "Rising Star",1,0)</f>
        <v>1</v>
      </c>
      <c r="V1259">
        <f>IF(S1259 = "Established",1,0)</f>
        <v>0</v>
      </c>
      <c r="W1259">
        <f>IF(S1259 = "Elites",1,0)</f>
        <v>0</v>
      </c>
      <c r="X1259" t="s">
        <v>427</v>
      </c>
      <c r="Y1259" t="str">
        <f>IF(X1259="","-",TRIM(LEFT(X1259,FIND(",",X1259&amp;",")-1)))</f>
        <v>Washington</v>
      </c>
      <c r="Z1259" t="s">
        <v>2755</v>
      </c>
      <c r="AA1259" t="s">
        <v>8</v>
      </c>
    </row>
    <row r="1260" spans="1:27" ht="14.4" x14ac:dyDescent="0.3">
      <c r="A1260">
        <v>1255</v>
      </c>
      <c r="B1260" t="s">
        <v>13039</v>
      </c>
      <c r="C1260" t="s">
        <v>13040</v>
      </c>
      <c r="D1260" t="s">
        <v>13041</v>
      </c>
      <c r="E1260" t="s">
        <v>1585</v>
      </c>
      <c r="F1260" s="5">
        <f>_xlfn.TEXTBEFORE(E1260, " ") * 1000000</f>
        <v>5800000</v>
      </c>
      <c r="G1260">
        <v>328.779</v>
      </c>
      <c r="H1260" t="s">
        <v>779</v>
      </c>
      <c r="I1260">
        <v>55</v>
      </c>
      <c r="J1260">
        <f>IF(I1260="",0,I1260)</f>
        <v>55</v>
      </c>
      <c r="K1260">
        <v>11</v>
      </c>
      <c r="L1260">
        <f>I1260-K1260</f>
        <v>44</v>
      </c>
      <c r="M1260" t="str">
        <f>IF(I1260&lt;100,"small",IF(I1260&lt;500,"medium","large"))</f>
        <v>small</v>
      </c>
      <c r="N1260">
        <f>IF(M1260="small",1,0)</f>
        <v>1</v>
      </c>
      <c r="O1260">
        <f>IF(N1260="medium",1,0)</f>
        <v>0</v>
      </c>
      <c r="P1260">
        <f>IF(O1260="large",1,0)</f>
        <v>0</v>
      </c>
      <c r="Q1260">
        <v>2012</v>
      </c>
      <c r="R1260">
        <v>3</v>
      </c>
      <c r="S1260" t="str">
        <f>IF(R1260=1, "First-time", IF(R1260&lt;=3, "Rising Star", IF(R1260&lt;10, "Established", "Elites")))</f>
        <v>Rising Star</v>
      </c>
      <c r="T1260">
        <f>IF(S1260 = "First-time",1,0)</f>
        <v>0</v>
      </c>
      <c r="U1260">
        <f>IF(S1260 = "Rising Star",1,0)</f>
        <v>1</v>
      </c>
      <c r="V1260">
        <f>IF(S1260 = "Established",1,0)</f>
        <v>0</v>
      </c>
      <c r="W1260">
        <f>IF(S1260 = "Elites",1,0)</f>
        <v>0</v>
      </c>
      <c r="X1260" t="s">
        <v>130</v>
      </c>
      <c r="Y1260" t="str">
        <f>IF(X1260="","-",TRIM(LEFT(X1260,FIND(",",X1260&amp;",")-1)))</f>
        <v>Dallas</v>
      </c>
      <c r="Z1260" t="s">
        <v>130</v>
      </c>
      <c r="AA1260" t="s">
        <v>45</v>
      </c>
    </row>
    <row r="1261" spans="1:27" ht="14.4" x14ac:dyDescent="0.3">
      <c r="A1261">
        <v>1256</v>
      </c>
      <c r="B1261" t="s">
        <v>15647</v>
      </c>
      <c r="C1261" t="s">
        <v>15648</v>
      </c>
      <c r="D1261" t="s">
        <v>15649</v>
      </c>
      <c r="E1261" t="s">
        <v>937</v>
      </c>
      <c r="F1261" s="5">
        <f>_xlfn.TEXTBEFORE(E1261, " ") * 1000000</f>
        <v>9700000</v>
      </c>
      <c r="G1261">
        <v>328.65039999999999</v>
      </c>
      <c r="H1261" t="s">
        <v>433</v>
      </c>
      <c r="I1261">
        <v>1716</v>
      </c>
      <c r="J1261">
        <f>IF(I1261="",0,I1261)</f>
        <v>1716</v>
      </c>
      <c r="K1261">
        <v>695</v>
      </c>
      <c r="L1261">
        <f>I1261-K1261</f>
        <v>1021</v>
      </c>
      <c r="M1261" t="str">
        <f>IF(I1261&lt;100,"small",IF(I1261&lt;500,"medium","large"))</f>
        <v>large</v>
      </c>
      <c r="N1261">
        <f>IF(M1261="small",1,0)</f>
        <v>0</v>
      </c>
      <c r="O1261">
        <f>IF(N1261="medium",1,0)</f>
        <v>0</v>
      </c>
      <c r="P1261">
        <f>IF(O1261="large",1,0)</f>
        <v>0</v>
      </c>
      <c r="Q1261">
        <v>2013</v>
      </c>
      <c r="R1261">
        <v>2</v>
      </c>
      <c r="S1261" t="str">
        <f>IF(R1261=1, "First-time", IF(R1261&lt;=3, "Rising Star", IF(R1261&lt;10, "Established", "Elites")))</f>
        <v>Rising Star</v>
      </c>
      <c r="T1261">
        <f>IF(S1261 = "First-time",1,0)</f>
        <v>0</v>
      </c>
      <c r="U1261">
        <f>IF(S1261 = "Rising Star",1,0)</f>
        <v>1</v>
      </c>
      <c r="V1261">
        <f>IF(S1261 = "Established",1,0)</f>
        <v>0</v>
      </c>
      <c r="W1261">
        <f>IF(S1261 = "Elites",1,0)</f>
        <v>0</v>
      </c>
      <c r="X1261" t="s">
        <v>99</v>
      </c>
      <c r="Y1261" t="str">
        <f>IF(X1261="","-",TRIM(LEFT(X1261,FIND(",",X1261&amp;",")-1)))</f>
        <v>-</v>
      </c>
      <c r="Z1261" t="s">
        <v>5685</v>
      </c>
      <c r="AA1261" t="s">
        <v>4</v>
      </c>
    </row>
    <row r="1262" spans="1:27" ht="14.4" x14ac:dyDescent="0.3">
      <c r="A1262">
        <v>1257</v>
      </c>
      <c r="B1262" t="s">
        <v>8975</v>
      </c>
      <c r="C1262" t="s">
        <v>8976</v>
      </c>
      <c r="D1262" t="s">
        <v>8977</v>
      </c>
      <c r="E1262" t="s">
        <v>5000</v>
      </c>
      <c r="F1262" s="5">
        <f>_xlfn.TEXTBEFORE(E1262, " ") * 1000000</f>
        <v>101600000</v>
      </c>
      <c r="G1262">
        <v>328.55810000000002</v>
      </c>
      <c r="H1262" t="s">
        <v>445</v>
      </c>
      <c r="I1262">
        <v>1420</v>
      </c>
      <c r="J1262">
        <f>IF(I1262="",0,I1262)</f>
        <v>1420</v>
      </c>
      <c r="K1262">
        <v>620</v>
      </c>
      <c r="L1262">
        <f>I1262-K1262</f>
        <v>800</v>
      </c>
      <c r="M1262" t="str">
        <f>IF(I1262&lt;100,"small",IF(I1262&lt;500,"medium","large"))</f>
        <v>large</v>
      </c>
      <c r="N1262">
        <f>IF(M1262="small",1,0)</f>
        <v>0</v>
      </c>
      <c r="O1262">
        <f>IF(N1262="medium",1,0)</f>
        <v>0</v>
      </c>
      <c r="P1262">
        <f>IF(O1262="large",1,0)</f>
        <v>0</v>
      </c>
      <c r="Q1262">
        <v>2008</v>
      </c>
      <c r="R1262">
        <v>4</v>
      </c>
      <c r="S1262" t="str">
        <f>IF(R1262=1, "First-time", IF(R1262&lt;=3, "Rising Star", IF(R1262&lt;10, "Established", "Elites")))</f>
        <v>Established</v>
      </c>
      <c r="T1262">
        <f>IF(S1262 = "First-time",1,0)</f>
        <v>0</v>
      </c>
      <c r="U1262">
        <f>IF(S1262 = "Rising Star",1,0)</f>
        <v>0</v>
      </c>
      <c r="V1262">
        <f>IF(S1262 = "Established",1,0)</f>
        <v>1</v>
      </c>
      <c r="W1262">
        <f>IF(S1262 = "Elites",1,0)</f>
        <v>0</v>
      </c>
      <c r="X1262" t="s">
        <v>1118</v>
      </c>
      <c r="Y1262" t="str">
        <f>IF(X1262="","-",TRIM(LEFT(X1262,FIND(",",X1262&amp;",")-1)))</f>
        <v>Boulder</v>
      </c>
      <c r="Z1262" t="s">
        <v>1119</v>
      </c>
      <c r="AA1262" t="s">
        <v>6</v>
      </c>
    </row>
    <row r="1263" spans="1:27" ht="14.4" x14ac:dyDescent="0.3">
      <c r="A1263">
        <v>1258</v>
      </c>
      <c r="B1263" t="s">
        <v>17162</v>
      </c>
      <c r="C1263" t="s">
        <v>17163</v>
      </c>
      <c r="D1263" t="s">
        <v>17164</v>
      </c>
      <c r="E1263" t="s">
        <v>957</v>
      </c>
      <c r="F1263" s="5">
        <f>_xlfn.TEXTBEFORE(E1263, " ") * 1000000</f>
        <v>3500000</v>
      </c>
      <c r="G1263">
        <v>328.33429999999998</v>
      </c>
      <c r="H1263" t="s">
        <v>1750</v>
      </c>
      <c r="I1263">
        <v>25</v>
      </c>
      <c r="J1263">
        <f>IF(I1263="",0,I1263)</f>
        <v>25</v>
      </c>
      <c r="K1263">
        <v>6</v>
      </c>
      <c r="L1263">
        <f>I1263-K1263</f>
        <v>19</v>
      </c>
      <c r="M1263" t="str">
        <f>IF(I1263&lt;100,"small",IF(I1263&lt;500,"medium","large"))</f>
        <v>small</v>
      </c>
      <c r="N1263">
        <f>IF(M1263="small",1,0)</f>
        <v>1</v>
      </c>
      <c r="O1263">
        <f>IF(N1263="medium",1,0)</f>
        <v>0</v>
      </c>
      <c r="P1263">
        <f>IF(O1263="large",1,0)</f>
        <v>0</v>
      </c>
      <c r="Q1263">
        <v>2014</v>
      </c>
      <c r="R1263">
        <v>1</v>
      </c>
      <c r="S1263" t="str">
        <f>IF(R1263=1, "First-time", IF(R1263&lt;=3, "Rising Star", IF(R1263&lt;10, "Established", "Elites")))</f>
        <v>First-time</v>
      </c>
      <c r="T1263">
        <f>IF(S1263 = "First-time",1,0)</f>
        <v>1</v>
      </c>
      <c r="U1263">
        <f>IF(S1263 = "Rising Star",1,0)</f>
        <v>0</v>
      </c>
      <c r="V1263">
        <f>IF(S1263 = "Established",1,0)</f>
        <v>0</v>
      </c>
      <c r="W1263">
        <f>IF(S1263 = "Elites",1,0)</f>
        <v>0</v>
      </c>
      <c r="X1263" t="s">
        <v>272</v>
      </c>
      <c r="Y1263" t="str">
        <f>IF(X1263="","-",TRIM(LEFT(X1263,FIND(",",X1263&amp;",")-1)))</f>
        <v>Phoenix</v>
      </c>
      <c r="Z1263" t="s">
        <v>1719</v>
      </c>
      <c r="AA1263" t="s">
        <v>4</v>
      </c>
    </row>
    <row r="1264" spans="1:27" ht="14.4" x14ac:dyDescent="0.3">
      <c r="A1264">
        <v>1259</v>
      </c>
      <c r="B1264" t="s">
        <v>2486</v>
      </c>
      <c r="C1264" t="s">
        <v>2487</v>
      </c>
      <c r="D1264" t="s">
        <v>2488</v>
      </c>
      <c r="E1264" t="s">
        <v>1661</v>
      </c>
      <c r="F1264" s="5">
        <f>_xlfn.TEXTBEFORE(E1264, " ") * 1000000</f>
        <v>5300000</v>
      </c>
      <c r="G1264">
        <v>328.31310000000002</v>
      </c>
      <c r="H1264" t="s">
        <v>167</v>
      </c>
      <c r="I1264">
        <v>36</v>
      </c>
      <c r="J1264">
        <f>IF(I1264="",0,I1264)</f>
        <v>36</v>
      </c>
      <c r="K1264">
        <v>12</v>
      </c>
      <c r="L1264">
        <f>I1264-K1264</f>
        <v>24</v>
      </c>
      <c r="M1264" t="str">
        <f>IF(I1264&lt;100,"small",IF(I1264&lt;500,"medium","large"))</f>
        <v>small</v>
      </c>
      <c r="N1264">
        <f>IF(M1264="small",1,0)</f>
        <v>1</v>
      </c>
      <c r="O1264">
        <f>IF(N1264="medium",1,0)</f>
        <v>0</v>
      </c>
      <c r="P1264">
        <f>IF(O1264="large",1,0)</f>
        <v>0</v>
      </c>
      <c r="Q1264">
        <v>1996</v>
      </c>
      <c r="R1264">
        <v>1</v>
      </c>
      <c r="S1264" t="str">
        <f>IF(R1264=1, "First-time", IF(R1264&lt;=3, "Rising Star", IF(R1264&lt;10, "Established", "Elites")))</f>
        <v>First-time</v>
      </c>
      <c r="T1264">
        <f>IF(S1264 = "First-time",1,0)</f>
        <v>1</v>
      </c>
      <c r="U1264">
        <f>IF(S1264 = "Rising Star",1,0)</f>
        <v>0</v>
      </c>
      <c r="V1264">
        <f>IF(S1264 = "Established",1,0)</f>
        <v>0</v>
      </c>
      <c r="W1264">
        <f>IF(S1264 = "Elites",1,0)</f>
        <v>0</v>
      </c>
      <c r="X1264" t="s">
        <v>99</v>
      </c>
      <c r="Y1264" t="str">
        <f>IF(X1264="","-",TRIM(LEFT(X1264,FIND(",",X1264&amp;",")-1)))</f>
        <v>-</v>
      </c>
      <c r="Z1264" t="s">
        <v>2489</v>
      </c>
      <c r="AA1264" t="s">
        <v>9</v>
      </c>
    </row>
    <row r="1265" spans="1:27" ht="14.4" x14ac:dyDescent="0.3">
      <c r="A1265">
        <v>1260</v>
      </c>
      <c r="B1265" t="s">
        <v>8041</v>
      </c>
      <c r="C1265" t="s">
        <v>8042</v>
      </c>
      <c r="D1265" t="s">
        <v>8043</v>
      </c>
      <c r="E1265" t="s">
        <v>2451</v>
      </c>
      <c r="F1265" s="5">
        <f>_xlfn.TEXTBEFORE(E1265, " ") * 1000000</f>
        <v>12300000</v>
      </c>
      <c r="G1265">
        <v>327.68439999999998</v>
      </c>
      <c r="H1265" t="s">
        <v>160</v>
      </c>
      <c r="I1265">
        <v>48</v>
      </c>
      <c r="J1265">
        <f>IF(I1265="",0,I1265)</f>
        <v>48</v>
      </c>
      <c r="K1265">
        <v>15</v>
      </c>
      <c r="L1265">
        <f>I1265-K1265</f>
        <v>33</v>
      </c>
      <c r="M1265" t="str">
        <f>IF(I1265&lt;100,"small",IF(I1265&lt;500,"medium","large"))</f>
        <v>small</v>
      </c>
      <c r="N1265">
        <f>IF(M1265="small",1,0)</f>
        <v>1</v>
      </c>
      <c r="O1265">
        <f>IF(N1265="medium",1,0)</f>
        <v>0</v>
      </c>
      <c r="P1265">
        <f>IF(O1265="large",1,0)</f>
        <v>0</v>
      </c>
      <c r="Q1265">
        <v>2007</v>
      </c>
      <c r="R1265">
        <v>4</v>
      </c>
      <c r="S1265" t="str">
        <f>IF(R1265=1, "First-time", IF(R1265&lt;=3, "Rising Star", IF(R1265&lt;10, "Established", "Elites")))</f>
        <v>Established</v>
      </c>
      <c r="T1265">
        <f>IF(S1265 = "First-time",1,0)</f>
        <v>0</v>
      </c>
      <c r="U1265">
        <f>IF(S1265 = "Rising Star",1,0)</f>
        <v>0</v>
      </c>
      <c r="V1265">
        <f>IF(S1265 = "Established",1,0)</f>
        <v>1</v>
      </c>
      <c r="W1265">
        <f>IF(S1265 = "Elites",1,0)</f>
        <v>0</v>
      </c>
      <c r="X1265" t="s">
        <v>737</v>
      </c>
      <c r="Y1265" t="str">
        <f>IF(X1265="","-",TRIM(LEFT(X1265,FIND(",",X1265&amp;",")-1)))</f>
        <v>Sacramento</v>
      </c>
      <c r="Z1265" t="s">
        <v>6515</v>
      </c>
      <c r="AA1265" t="s">
        <v>5</v>
      </c>
    </row>
    <row r="1266" spans="1:27" ht="14.4" x14ac:dyDescent="0.3">
      <c r="A1266">
        <v>1261</v>
      </c>
      <c r="B1266" t="s">
        <v>349</v>
      </c>
      <c r="C1266" t="s">
        <v>350</v>
      </c>
      <c r="D1266" t="s">
        <v>351</v>
      </c>
      <c r="E1266" t="s">
        <v>352</v>
      </c>
      <c r="F1266" s="5">
        <f>_xlfn.TEXTBEFORE(E1266, " ") * 1000000</f>
        <v>2100000</v>
      </c>
      <c r="G1266">
        <v>327.4785</v>
      </c>
      <c r="H1266" t="s">
        <v>353</v>
      </c>
      <c r="I1266">
        <v>25</v>
      </c>
      <c r="J1266">
        <f>IF(I1266="",0,I1266)</f>
        <v>25</v>
      </c>
      <c r="K1266">
        <v>3</v>
      </c>
      <c r="L1266">
        <f>I1266-K1266</f>
        <v>22</v>
      </c>
      <c r="M1266" t="str">
        <f>IF(I1266&lt;100,"small",IF(I1266&lt;500,"medium","large"))</f>
        <v>small</v>
      </c>
      <c r="N1266">
        <f>IF(M1266="small",1,0)</f>
        <v>1</v>
      </c>
      <c r="O1266">
        <f>IF(N1266="medium",1,0)</f>
        <v>0</v>
      </c>
      <c r="P1266">
        <f>IF(O1266="large",1,0)</f>
        <v>0</v>
      </c>
      <c r="Q1266">
        <v>1962</v>
      </c>
      <c r="R1266">
        <v>1</v>
      </c>
      <c r="S1266" t="str">
        <f>IF(R1266=1, "First-time", IF(R1266&lt;=3, "Rising Star", IF(R1266&lt;10, "Established", "Elites")))</f>
        <v>First-time</v>
      </c>
      <c r="T1266">
        <f>IF(S1266 = "First-time",1,0)</f>
        <v>1</v>
      </c>
      <c r="U1266">
        <f>IF(S1266 = "Rising Star",1,0)</f>
        <v>0</v>
      </c>
      <c r="V1266">
        <f>IF(S1266 = "Established",1,0)</f>
        <v>0</v>
      </c>
      <c r="W1266">
        <f>IF(S1266 = "Elites",1,0)</f>
        <v>0</v>
      </c>
      <c r="X1266" t="s">
        <v>354</v>
      </c>
      <c r="Y1266" t="str">
        <f>IF(X1266="","-",TRIM(LEFT(X1266,FIND(",",X1266&amp;",")-1)))</f>
        <v>Minneapolis</v>
      </c>
      <c r="Z1266" t="s">
        <v>355</v>
      </c>
      <c r="AA1266" t="s">
        <v>50</v>
      </c>
    </row>
    <row r="1267" spans="1:27" ht="14.4" x14ac:dyDescent="0.3">
      <c r="A1267">
        <v>1262</v>
      </c>
      <c r="B1267" t="s">
        <v>8439</v>
      </c>
      <c r="C1267" t="s">
        <v>8440</v>
      </c>
      <c r="D1267" t="s">
        <v>8441</v>
      </c>
      <c r="E1267" t="s">
        <v>347</v>
      </c>
      <c r="F1267" s="5">
        <f>_xlfn.TEXTBEFORE(E1267, " ") * 1000000</f>
        <v>6000000</v>
      </c>
      <c r="G1267">
        <v>327.4049</v>
      </c>
      <c r="H1267" t="s">
        <v>1238</v>
      </c>
      <c r="I1267">
        <v>75</v>
      </c>
      <c r="J1267">
        <f>IF(I1267="",0,I1267)</f>
        <v>75</v>
      </c>
      <c r="K1267">
        <v>10</v>
      </c>
      <c r="L1267">
        <f>I1267-K1267</f>
        <v>65</v>
      </c>
      <c r="M1267" t="str">
        <f>IF(I1267&lt;100,"small",IF(I1267&lt;500,"medium","large"))</f>
        <v>small</v>
      </c>
      <c r="N1267">
        <f>IF(M1267="small",1,0)</f>
        <v>1</v>
      </c>
      <c r="O1267">
        <f>IF(N1267="medium",1,0)</f>
        <v>0</v>
      </c>
      <c r="P1267">
        <f>IF(O1267="large",1,0)</f>
        <v>0</v>
      </c>
      <c r="Q1267">
        <v>2008</v>
      </c>
      <c r="R1267">
        <v>2</v>
      </c>
      <c r="S1267" t="str">
        <f>IF(R1267=1, "First-time", IF(R1267&lt;=3, "Rising Star", IF(R1267&lt;10, "Established", "Elites")))</f>
        <v>Rising Star</v>
      </c>
      <c r="T1267">
        <f>IF(S1267 = "First-time",1,0)</f>
        <v>0</v>
      </c>
      <c r="U1267">
        <f>IF(S1267 = "Rising Star",1,0)</f>
        <v>1</v>
      </c>
      <c r="V1267">
        <f>IF(S1267 = "Established",1,0)</f>
        <v>0</v>
      </c>
      <c r="W1267">
        <f>IF(S1267 = "Elites",1,0)</f>
        <v>0</v>
      </c>
      <c r="X1267" t="s">
        <v>191</v>
      </c>
      <c r="Y1267" t="str">
        <f>IF(X1267="","-",TRIM(LEFT(X1267,FIND(",",X1267&amp;",")-1)))</f>
        <v>Philadelphia</v>
      </c>
      <c r="Z1267" t="s">
        <v>191</v>
      </c>
      <c r="AA1267" t="s">
        <v>39</v>
      </c>
    </row>
    <row r="1268" spans="1:27" ht="14.4" x14ac:dyDescent="0.3">
      <c r="A1268">
        <v>1263</v>
      </c>
      <c r="B1268" t="s">
        <v>16750</v>
      </c>
      <c r="C1268" t="s">
        <v>16751</v>
      </c>
      <c r="D1268" t="s">
        <v>16752</v>
      </c>
      <c r="E1268" t="s">
        <v>5745</v>
      </c>
      <c r="F1268" s="5">
        <f>_xlfn.TEXTBEFORE(E1268, " ") * 1000000</f>
        <v>20200000</v>
      </c>
      <c r="G1268">
        <v>326.8245</v>
      </c>
      <c r="H1268" t="s">
        <v>353</v>
      </c>
      <c r="I1268">
        <v>105</v>
      </c>
      <c r="J1268">
        <f>IF(I1268="",0,I1268)</f>
        <v>105</v>
      </c>
      <c r="K1268">
        <v>7</v>
      </c>
      <c r="L1268">
        <f>I1268-K1268</f>
        <v>98</v>
      </c>
      <c r="M1268" t="str">
        <f>IF(I1268&lt;100,"small",IF(I1268&lt;500,"medium","large"))</f>
        <v>medium</v>
      </c>
      <c r="N1268">
        <f>IF(M1268="small",1,0)</f>
        <v>0</v>
      </c>
      <c r="O1268">
        <f>IF(N1268="medium",1,0)</f>
        <v>0</v>
      </c>
      <c r="P1268">
        <f>IF(O1268="large",1,0)</f>
        <v>0</v>
      </c>
      <c r="Q1268">
        <v>2014</v>
      </c>
      <c r="R1268">
        <v>2</v>
      </c>
      <c r="S1268" t="str">
        <f>IF(R1268=1, "First-time", IF(R1268&lt;=3, "Rising Star", IF(R1268&lt;10, "Established", "Elites")))</f>
        <v>Rising Star</v>
      </c>
      <c r="T1268">
        <f>IF(S1268 = "First-time",1,0)</f>
        <v>0</v>
      </c>
      <c r="U1268">
        <f>IF(S1268 = "Rising Star",1,0)</f>
        <v>1</v>
      </c>
      <c r="V1268">
        <f>IF(S1268 = "Established",1,0)</f>
        <v>0</v>
      </c>
      <c r="W1268">
        <f>IF(S1268 = "Elites",1,0)</f>
        <v>0</v>
      </c>
      <c r="X1268" t="s">
        <v>1477</v>
      </c>
      <c r="Y1268" t="str">
        <f>IF(X1268="","-",TRIM(LEFT(X1268,FIND(",",X1268&amp;",")-1)))</f>
        <v>Sarasota-Bradenton-Venice</v>
      </c>
      <c r="Z1268" t="s">
        <v>3655</v>
      </c>
      <c r="AA1268" t="s">
        <v>10</v>
      </c>
    </row>
    <row r="1269" spans="1:27" ht="14.4" x14ac:dyDescent="0.3">
      <c r="A1269">
        <v>1264</v>
      </c>
      <c r="B1269" t="s">
        <v>14106</v>
      </c>
      <c r="C1269" t="s">
        <v>14107</v>
      </c>
      <c r="D1269" t="s">
        <v>14108</v>
      </c>
      <c r="E1269" t="s">
        <v>3965</v>
      </c>
      <c r="F1269" s="5">
        <f>_xlfn.TEXTBEFORE(E1269, " ") * 1000000</f>
        <v>7600000</v>
      </c>
      <c r="G1269">
        <v>326.81119999999999</v>
      </c>
      <c r="H1269" t="s">
        <v>118</v>
      </c>
      <c r="I1269">
        <v>20</v>
      </c>
      <c r="J1269">
        <f>IF(I1269="",0,I1269)</f>
        <v>20</v>
      </c>
      <c r="K1269">
        <v>2</v>
      </c>
      <c r="L1269">
        <f>I1269-K1269</f>
        <v>18</v>
      </c>
      <c r="M1269" t="str">
        <f>IF(I1269&lt;100,"small",IF(I1269&lt;500,"medium","large"))</f>
        <v>small</v>
      </c>
      <c r="N1269">
        <f>IF(M1269="small",1,0)</f>
        <v>1</v>
      </c>
      <c r="O1269">
        <f>IF(N1269="medium",1,0)</f>
        <v>0</v>
      </c>
      <c r="P1269">
        <f>IF(O1269="large",1,0)</f>
        <v>0</v>
      </c>
      <c r="Q1269">
        <v>2012</v>
      </c>
      <c r="R1269">
        <v>2</v>
      </c>
      <c r="S1269" t="str">
        <f>IF(R1269=1, "First-time", IF(R1269&lt;=3, "Rising Star", IF(R1269&lt;10, "Established", "Elites")))</f>
        <v>Rising Star</v>
      </c>
      <c r="T1269">
        <f>IF(S1269 = "First-time",1,0)</f>
        <v>0</v>
      </c>
      <c r="U1269">
        <f>IF(S1269 = "Rising Star",1,0)</f>
        <v>1</v>
      </c>
      <c r="V1269">
        <f>IF(S1269 = "Established",1,0)</f>
        <v>0</v>
      </c>
      <c r="W1269">
        <f>IF(S1269 = "Elites",1,0)</f>
        <v>0</v>
      </c>
      <c r="X1269" t="s">
        <v>1396</v>
      </c>
      <c r="Y1269" t="str">
        <f>IF(X1269="","-",TRIM(LEFT(X1269,FIND(",",X1269&amp;",")-1)))</f>
        <v>San Francisco</v>
      </c>
      <c r="Z1269" t="s">
        <v>14109</v>
      </c>
      <c r="AA1269" t="s">
        <v>5</v>
      </c>
    </row>
    <row r="1270" spans="1:27" ht="14.4" x14ac:dyDescent="0.3">
      <c r="A1270">
        <v>1265</v>
      </c>
      <c r="B1270" t="s">
        <v>17049</v>
      </c>
      <c r="C1270" t="s">
        <v>17050</v>
      </c>
      <c r="D1270" t="s">
        <v>17051</v>
      </c>
      <c r="E1270" t="s">
        <v>1267</v>
      </c>
      <c r="F1270" s="5">
        <f>_xlfn.TEXTBEFORE(E1270, " ") * 1000000</f>
        <v>2400000</v>
      </c>
      <c r="G1270">
        <v>326.74770000000001</v>
      </c>
      <c r="H1270" t="s">
        <v>779</v>
      </c>
      <c r="I1270">
        <v>14</v>
      </c>
      <c r="J1270">
        <f>IF(I1270="",0,I1270)</f>
        <v>14</v>
      </c>
      <c r="K1270">
        <v>5</v>
      </c>
      <c r="L1270">
        <f>I1270-K1270</f>
        <v>9</v>
      </c>
      <c r="M1270" t="str">
        <f>IF(I1270&lt;100,"small",IF(I1270&lt;500,"medium","large"))</f>
        <v>small</v>
      </c>
      <c r="N1270">
        <f>IF(M1270="small",1,0)</f>
        <v>1</v>
      </c>
      <c r="O1270">
        <f>IF(N1270="medium",1,0)</f>
        <v>0</v>
      </c>
      <c r="P1270">
        <f>IF(O1270="large",1,0)</f>
        <v>0</v>
      </c>
      <c r="Q1270">
        <v>2014</v>
      </c>
      <c r="R1270">
        <v>1</v>
      </c>
      <c r="S1270" t="str">
        <f>IF(R1270=1, "First-time", IF(R1270&lt;=3, "Rising Star", IF(R1270&lt;10, "Established", "Elites")))</f>
        <v>First-time</v>
      </c>
      <c r="T1270">
        <f>IF(S1270 = "First-time",1,0)</f>
        <v>1</v>
      </c>
      <c r="U1270">
        <f>IF(S1270 = "Rising Star",1,0)</f>
        <v>0</v>
      </c>
      <c r="V1270">
        <f>IF(S1270 = "Established",1,0)</f>
        <v>0</v>
      </c>
      <c r="W1270">
        <f>IF(S1270 = "Elites",1,0)</f>
        <v>0</v>
      </c>
      <c r="X1270" t="s">
        <v>325</v>
      </c>
      <c r="Y1270" t="str">
        <f>IF(X1270="","-",TRIM(LEFT(X1270,FIND(",",X1270&amp;",")-1)))</f>
        <v>Los Angeles</v>
      </c>
      <c r="Z1270" t="s">
        <v>495</v>
      </c>
      <c r="AA1270" t="s">
        <v>5</v>
      </c>
    </row>
    <row r="1271" spans="1:27" ht="14.4" x14ac:dyDescent="0.3">
      <c r="A1271">
        <v>1266</v>
      </c>
      <c r="B1271" t="s">
        <v>7637</v>
      </c>
      <c r="C1271" t="s">
        <v>7638</v>
      </c>
      <c r="D1271" t="s">
        <v>7639</v>
      </c>
      <c r="E1271" t="s">
        <v>7640</v>
      </c>
      <c r="F1271" s="5">
        <f>_xlfn.TEXTBEFORE(E1271, " ") * 1000000</f>
        <v>130400000</v>
      </c>
      <c r="G1271">
        <v>325.05529999999999</v>
      </c>
      <c r="H1271" t="s">
        <v>153</v>
      </c>
      <c r="I1271">
        <v>211</v>
      </c>
      <c r="J1271">
        <f>IF(I1271="",0,I1271)</f>
        <v>211</v>
      </c>
      <c r="K1271">
        <v>49</v>
      </c>
      <c r="L1271">
        <f>I1271-K1271</f>
        <v>162</v>
      </c>
      <c r="M1271" t="str">
        <f>IF(I1271&lt;100,"small",IF(I1271&lt;500,"medium","large"))</f>
        <v>medium</v>
      </c>
      <c r="N1271">
        <f>IF(M1271="small",1,0)</f>
        <v>0</v>
      </c>
      <c r="O1271">
        <f>IF(N1271="medium",1,0)</f>
        <v>0</v>
      </c>
      <c r="P1271">
        <f>IF(O1271="large",1,0)</f>
        <v>0</v>
      </c>
      <c r="Q1271">
        <v>2007</v>
      </c>
      <c r="R1271">
        <v>4</v>
      </c>
      <c r="S1271" t="str">
        <f>IF(R1271=1, "First-time", IF(R1271&lt;=3, "Rising Star", IF(R1271&lt;10, "Established", "Elites")))</f>
        <v>Established</v>
      </c>
      <c r="T1271">
        <f>IF(S1271 = "First-time",1,0)</f>
        <v>0</v>
      </c>
      <c r="U1271">
        <f>IF(S1271 = "Rising Star",1,0)</f>
        <v>0</v>
      </c>
      <c r="V1271">
        <f>IF(S1271 = "Established",1,0)</f>
        <v>1</v>
      </c>
      <c r="W1271">
        <f>IF(S1271 = "Elites",1,0)</f>
        <v>0</v>
      </c>
      <c r="X1271" t="s">
        <v>86</v>
      </c>
      <c r="Y1271" t="str">
        <f>IF(X1271="","-",TRIM(LEFT(X1271,FIND(",",X1271&amp;",")-1)))</f>
        <v>New York City</v>
      </c>
      <c r="Z1271" t="s">
        <v>7641</v>
      </c>
      <c r="AA1271" t="s">
        <v>35</v>
      </c>
    </row>
    <row r="1272" spans="1:27" ht="14.4" x14ac:dyDescent="0.3">
      <c r="A1272">
        <v>1267</v>
      </c>
      <c r="B1272" t="s">
        <v>3788</v>
      </c>
      <c r="C1272" t="s">
        <v>3789</v>
      </c>
      <c r="D1272" t="s">
        <v>3790</v>
      </c>
      <c r="E1272" t="s">
        <v>3791</v>
      </c>
      <c r="F1272" s="5">
        <f>_xlfn.TEXTBEFORE(E1272, " ") * 1000000</f>
        <v>19400000</v>
      </c>
      <c r="G1272">
        <v>325.00920000000002</v>
      </c>
      <c r="H1272" t="s">
        <v>779</v>
      </c>
      <c r="I1272">
        <v>45</v>
      </c>
      <c r="J1272">
        <f>IF(I1272="",0,I1272)</f>
        <v>45</v>
      </c>
      <c r="K1272">
        <v>15</v>
      </c>
      <c r="L1272">
        <f>I1272-K1272</f>
        <v>30</v>
      </c>
      <c r="M1272" t="str">
        <f>IF(I1272&lt;100,"small",IF(I1272&lt;500,"medium","large"))</f>
        <v>small</v>
      </c>
      <c r="N1272">
        <f>IF(M1272="small",1,0)</f>
        <v>1</v>
      </c>
      <c r="O1272">
        <f>IF(N1272="medium",1,0)</f>
        <v>0</v>
      </c>
      <c r="P1272">
        <f>IF(O1272="large",1,0)</f>
        <v>0</v>
      </c>
      <c r="Q1272">
        <v>2001</v>
      </c>
      <c r="R1272">
        <v>1</v>
      </c>
      <c r="S1272" t="str">
        <f>IF(R1272=1, "First-time", IF(R1272&lt;=3, "Rising Star", IF(R1272&lt;10, "Established", "Elites")))</f>
        <v>First-time</v>
      </c>
      <c r="T1272">
        <f>IF(S1272 = "First-time",1,0)</f>
        <v>1</v>
      </c>
      <c r="U1272">
        <f>IF(S1272 = "Rising Star",1,0)</f>
        <v>0</v>
      </c>
      <c r="V1272">
        <f>IF(S1272 = "Established",1,0)</f>
        <v>0</v>
      </c>
      <c r="W1272">
        <f>IF(S1272 = "Elites",1,0)</f>
        <v>0</v>
      </c>
      <c r="X1272" t="s">
        <v>409</v>
      </c>
      <c r="Y1272" t="str">
        <f>IF(X1272="","-",TRIM(LEFT(X1272,FIND(",",X1272&amp;",")-1)))</f>
        <v>Salt Lake City</v>
      </c>
      <c r="Z1272" t="s">
        <v>409</v>
      </c>
      <c r="AA1272" t="s">
        <v>46</v>
      </c>
    </row>
    <row r="1273" spans="1:27" ht="14.4" x14ac:dyDescent="0.3">
      <c r="A1273">
        <v>1268</v>
      </c>
      <c r="B1273" t="s">
        <v>17201</v>
      </c>
      <c r="C1273" t="s">
        <v>17202</v>
      </c>
      <c r="D1273" t="s">
        <v>17203</v>
      </c>
      <c r="E1273" t="s">
        <v>4800</v>
      </c>
      <c r="F1273" s="5">
        <f>_xlfn.TEXTBEFORE(E1273, " ") * 1000000</f>
        <v>3100000</v>
      </c>
      <c r="G1273">
        <v>324.93040000000002</v>
      </c>
      <c r="H1273" t="s">
        <v>174</v>
      </c>
      <c r="I1273">
        <v>46</v>
      </c>
      <c r="J1273">
        <f>IF(I1273="",0,I1273)</f>
        <v>46</v>
      </c>
      <c r="K1273">
        <v>7</v>
      </c>
      <c r="L1273">
        <f>I1273-K1273</f>
        <v>39</v>
      </c>
      <c r="M1273" t="str">
        <f>IF(I1273&lt;100,"small",IF(I1273&lt;500,"medium","large"))</f>
        <v>small</v>
      </c>
      <c r="N1273">
        <f>IF(M1273="small",1,0)</f>
        <v>1</v>
      </c>
      <c r="O1273">
        <f>IF(N1273="medium",1,0)</f>
        <v>0</v>
      </c>
      <c r="P1273">
        <f>IF(O1273="large",1,0)</f>
        <v>0</v>
      </c>
      <c r="Q1273">
        <v>2015</v>
      </c>
      <c r="R1273">
        <v>1</v>
      </c>
      <c r="S1273" t="str">
        <f>IF(R1273=1, "First-time", IF(R1273&lt;=3, "Rising Star", IF(R1273&lt;10, "Established", "Elites")))</f>
        <v>First-time</v>
      </c>
      <c r="T1273">
        <f>IF(S1273 = "First-time",1,0)</f>
        <v>1</v>
      </c>
      <c r="U1273">
        <f>IF(S1273 = "Rising Star",1,0)</f>
        <v>0</v>
      </c>
      <c r="V1273">
        <f>IF(S1273 = "Established",1,0)</f>
        <v>0</v>
      </c>
      <c r="W1273">
        <f>IF(S1273 = "Elites",1,0)</f>
        <v>0</v>
      </c>
      <c r="X1273" t="s">
        <v>99</v>
      </c>
      <c r="Y1273" t="str">
        <f>IF(X1273="","-",TRIM(LEFT(X1273,FIND(",",X1273&amp;",")-1)))</f>
        <v>-</v>
      </c>
      <c r="Z1273" t="s">
        <v>17204</v>
      </c>
      <c r="AA1273" t="s">
        <v>52</v>
      </c>
    </row>
    <row r="1274" spans="1:27" ht="14.4" x14ac:dyDescent="0.3">
      <c r="A1274">
        <v>1269</v>
      </c>
      <c r="B1274" t="s">
        <v>17165</v>
      </c>
      <c r="C1274" t="s">
        <v>17166</v>
      </c>
      <c r="D1274" t="s">
        <v>17167</v>
      </c>
      <c r="E1274" t="s">
        <v>6421</v>
      </c>
      <c r="F1274" s="5">
        <f>_xlfn.TEXTBEFORE(E1274, " ") * 1000000</f>
        <v>40500000</v>
      </c>
      <c r="G1274">
        <v>324.9178</v>
      </c>
      <c r="H1274" t="s">
        <v>1069</v>
      </c>
      <c r="I1274">
        <v>136</v>
      </c>
      <c r="J1274">
        <f>IF(I1274="",0,I1274)</f>
        <v>136</v>
      </c>
      <c r="K1274">
        <v>19</v>
      </c>
      <c r="L1274">
        <f>I1274-K1274</f>
        <v>117</v>
      </c>
      <c r="M1274" t="str">
        <f>IF(I1274&lt;100,"small",IF(I1274&lt;500,"medium","large"))</f>
        <v>medium</v>
      </c>
      <c r="N1274">
        <f>IF(M1274="small",1,0)</f>
        <v>0</v>
      </c>
      <c r="O1274">
        <f>IF(N1274="medium",1,0)</f>
        <v>0</v>
      </c>
      <c r="P1274">
        <f>IF(O1274="large",1,0)</f>
        <v>0</v>
      </c>
      <c r="Q1274">
        <v>2014</v>
      </c>
      <c r="R1274">
        <v>1</v>
      </c>
      <c r="S1274" t="str">
        <f>IF(R1274=1, "First-time", IF(R1274&lt;=3, "Rising Star", IF(R1274&lt;10, "Established", "Elites")))</f>
        <v>First-time</v>
      </c>
      <c r="T1274">
        <f>IF(S1274 = "First-time",1,0)</f>
        <v>1</v>
      </c>
      <c r="U1274">
        <f>IF(S1274 = "Rising Star",1,0)</f>
        <v>0</v>
      </c>
      <c r="V1274">
        <f>IF(S1274 = "Established",1,0)</f>
        <v>0</v>
      </c>
      <c r="W1274">
        <f>IF(S1274 = "Elites",1,0)</f>
        <v>0</v>
      </c>
      <c r="X1274" t="s">
        <v>272</v>
      </c>
      <c r="Y1274" t="str">
        <f>IF(X1274="","-",TRIM(LEFT(X1274,FIND(",",X1274&amp;",")-1)))</f>
        <v>Phoenix</v>
      </c>
      <c r="Z1274" t="s">
        <v>5312</v>
      </c>
      <c r="AA1274" t="s">
        <v>4</v>
      </c>
    </row>
    <row r="1275" spans="1:27" ht="14.4" x14ac:dyDescent="0.3">
      <c r="A1275">
        <v>1270</v>
      </c>
      <c r="B1275" t="s">
        <v>4035</v>
      </c>
      <c r="C1275" t="s">
        <v>4036</v>
      </c>
      <c r="D1275" t="s">
        <v>4037</v>
      </c>
      <c r="E1275" t="s">
        <v>4038</v>
      </c>
      <c r="F1275" s="5">
        <f>_xlfn.TEXTBEFORE(E1275, " ") * 1000000</f>
        <v>52200000</v>
      </c>
      <c r="G1275">
        <v>324.88310000000001</v>
      </c>
      <c r="H1275" t="s">
        <v>85</v>
      </c>
      <c r="I1275">
        <v>30</v>
      </c>
      <c r="J1275">
        <f>IF(I1275="",0,I1275)</f>
        <v>30</v>
      </c>
      <c r="K1275">
        <v>20</v>
      </c>
      <c r="L1275">
        <f>I1275-K1275</f>
        <v>10</v>
      </c>
      <c r="M1275" t="str">
        <f>IF(I1275&lt;100,"small",IF(I1275&lt;500,"medium","large"))</f>
        <v>small</v>
      </c>
      <c r="N1275">
        <f>IF(M1275="small",1,0)</f>
        <v>1</v>
      </c>
      <c r="O1275">
        <f>IF(N1275="medium",1,0)</f>
        <v>0</v>
      </c>
      <c r="P1275">
        <f>IF(O1275="large",1,0)</f>
        <v>0</v>
      </c>
      <c r="Q1275">
        <v>2001</v>
      </c>
      <c r="R1275">
        <v>3</v>
      </c>
      <c r="S1275" t="str">
        <f>IF(R1275=1, "First-time", IF(R1275&lt;=3, "Rising Star", IF(R1275&lt;10, "Established", "Elites")))</f>
        <v>Rising Star</v>
      </c>
      <c r="T1275">
        <f>IF(S1275 = "First-time",1,0)</f>
        <v>0</v>
      </c>
      <c r="U1275">
        <f>IF(S1275 = "Rising Star",1,0)</f>
        <v>1</v>
      </c>
      <c r="V1275">
        <f>IF(S1275 = "Established",1,0)</f>
        <v>0</v>
      </c>
      <c r="W1275">
        <f>IF(S1275 = "Elites",1,0)</f>
        <v>0</v>
      </c>
      <c r="X1275" t="s">
        <v>271</v>
      </c>
      <c r="Y1275" t="str">
        <f>IF(X1275="","-",TRIM(LEFT(X1275,FIND(",",X1275&amp;",")-1)))</f>
        <v>Chicago</v>
      </c>
      <c r="Z1275" t="s">
        <v>819</v>
      </c>
      <c r="AA1275" t="s">
        <v>15</v>
      </c>
    </row>
    <row r="1276" spans="1:27" ht="14.4" x14ac:dyDescent="0.3">
      <c r="A1276">
        <v>1271</v>
      </c>
      <c r="B1276" t="s">
        <v>6987</v>
      </c>
      <c r="C1276" t="s">
        <v>6988</v>
      </c>
      <c r="D1276" t="s">
        <v>6989</v>
      </c>
      <c r="E1276" t="s">
        <v>1520</v>
      </c>
      <c r="F1276" s="5">
        <f>_xlfn.TEXTBEFORE(E1276, " ") * 1000000</f>
        <v>21300000</v>
      </c>
      <c r="G1276">
        <v>324.50259999999997</v>
      </c>
      <c r="H1276" t="s">
        <v>751</v>
      </c>
      <c r="I1276">
        <v>75</v>
      </c>
      <c r="J1276">
        <f>IF(I1276="",0,I1276)</f>
        <v>75</v>
      </c>
      <c r="K1276">
        <v>25</v>
      </c>
      <c r="L1276">
        <f>I1276-K1276</f>
        <v>50</v>
      </c>
      <c r="M1276" t="str">
        <f>IF(I1276&lt;100,"small",IF(I1276&lt;500,"medium","large"))</f>
        <v>small</v>
      </c>
      <c r="N1276">
        <f>IF(M1276="small",1,0)</f>
        <v>1</v>
      </c>
      <c r="O1276">
        <f>IF(N1276="medium",1,0)</f>
        <v>0</v>
      </c>
      <c r="P1276">
        <f>IF(O1276="large",1,0)</f>
        <v>0</v>
      </c>
      <c r="Q1276">
        <v>2006</v>
      </c>
      <c r="R1276">
        <v>5</v>
      </c>
      <c r="S1276" t="str">
        <f>IF(R1276=1, "First-time", IF(R1276&lt;=3, "Rising Star", IF(R1276&lt;10, "Established", "Elites")))</f>
        <v>Established</v>
      </c>
      <c r="T1276">
        <f>IF(S1276 = "First-time",1,0)</f>
        <v>0</v>
      </c>
      <c r="U1276">
        <f>IF(S1276 = "Rising Star",1,0)</f>
        <v>0</v>
      </c>
      <c r="V1276">
        <f>IF(S1276 = "Established",1,0)</f>
        <v>1</v>
      </c>
      <c r="W1276">
        <f>IF(S1276 = "Elites",1,0)</f>
        <v>0</v>
      </c>
      <c r="X1276" t="s">
        <v>93</v>
      </c>
      <c r="Y1276" t="str">
        <f>IF(X1276="","-",TRIM(LEFT(X1276,FIND(",",X1276&amp;",")-1)))</f>
        <v>Baltimore</v>
      </c>
      <c r="Z1276" t="s">
        <v>93</v>
      </c>
      <c r="AA1276" t="s">
        <v>21</v>
      </c>
    </row>
    <row r="1277" spans="1:27" ht="14.4" x14ac:dyDescent="0.3">
      <c r="A1277">
        <v>1272</v>
      </c>
      <c r="B1277" t="s">
        <v>12179</v>
      </c>
      <c r="C1277" t="s">
        <v>12180</v>
      </c>
      <c r="D1277" t="s">
        <v>12181</v>
      </c>
      <c r="E1277" t="s">
        <v>808</v>
      </c>
      <c r="F1277" s="5">
        <f>_xlfn.TEXTBEFORE(E1277, " ") * 1000000</f>
        <v>2200000</v>
      </c>
      <c r="G1277">
        <v>324.36160000000001</v>
      </c>
      <c r="H1277" t="s">
        <v>803</v>
      </c>
      <c r="I1277">
        <v>25</v>
      </c>
      <c r="J1277">
        <f>IF(I1277="",0,I1277)</f>
        <v>25</v>
      </c>
      <c r="K1277">
        <v>6</v>
      </c>
      <c r="L1277">
        <f>I1277-K1277</f>
        <v>19</v>
      </c>
      <c r="M1277" t="str">
        <f>IF(I1277&lt;100,"small",IF(I1277&lt;500,"medium","large"))</f>
        <v>small</v>
      </c>
      <c r="N1277">
        <f>IF(M1277="small",1,0)</f>
        <v>1</v>
      </c>
      <c r="O1277">
        <f>IF(N1277="medium",1,0)</f>
        <v>0</v>
      </c>
      <c r="P1277">
        <f>IF(O1277="large",1,0)</f>
        <v>0</v>
      </c>
      <c r="Q1277">
        <v>2011</v>
      </c>
      <c r="R1277">
        <v>1</v>
      </c>
      <c r="S1277" t="str">
        <f>IF(R1277=1, "First-time", IF(R1277&lt;=3, "Rising Star", IF(R1277&lt;10, "Established", "Elites")))</f>
        <v>First-time</v>
      </c>
      <c r="T1277">
        <f>IF(S1277 = "First-time",1,0)</f>
        <v>1</v>
      </c>
      <c r="U1277">
        <f>IF(S1277 = "Rising Star",1,0)</f>
        <v>0</v>
      </c>
      <c r="V1277">
        <f>IF(S1277 = "Established",1,0)</f>
        <v>0</v>
      </c>
      <c r="W1277">
        <f>IF(S1277 = "Elites",1,0)</f>
        <v>0</v>
      </c>
      <c r="X1277" t="s">
        <v>354</v>
      </c>
      <c r="Y1277" t="str">
        <f>IF(X1277="","-",TRIM(LEFT(X1277,FIND(",",X1277&amp;",")-1)))</f>
        <v>Minneapolis</v>
      </c>
      <c r="Z1277" t="s">
        <v>354</v>
      </c>
      <c r="AA1277" t="s">
        <v>24</v>
      </c>
    </row>
    <row r="1278" spans="1:27" ht="14.4" x14ac:dyDescent="0.3">
      <c r="A1278">
        <v>1273</v>
      </c>
      <c r="B1278" t="s">
        <v>5437</v>
      </c>
      <c r="C1278" t="s">
        <v>5438</v>
      </c>
      <c r="D1278" t="s">
        <v>5439</v>
      </c>
      <c r="E1278" t="s">
        <v>665</v>
      </c>
      <c r="F1278" s="5">
        <f>_xlfn.TEXTBEFORE(E1278, " ") * 1000000</f>
        <v>8500000</v>
      </c>
      <c r="G1278">
        <v>324.3494</v>
      </c>
      <c r="H1278" t="s">
        <v>85</v>
      </c>
      <c r="I1278">
        <v>42</v>
      </c>
      <c r="J1278">
        <f>IF(I1278="",0,I1278)</f>
        <v>42</v>
      </c>
      <c r="K1278">
        <v>19</v>
      </c>
      <c r="L1278">
        <f>I1278-K1278</f>
        <v>23</v>
      </c>
      <c r="M1278" t="str">
        <f>IF(I1278&lt;100,"small",IF(I1278&lt;500,"medium","large"))</f>
        <v>small</v>
      </c>
      <c r="N1278">
        <f>IF(M1278="small",1,0)</f>
        <v>1</v>
      </c>
      <c r="O1278">
        <f>IF(N1278="medium",1,0)</f>
        <v>0</v>
      </c>
      <c r="P1278">
        <f>IF(O1278="large",1,0)</f>
        <v>0</v>
      </c>
      <c r="Q1278">
        <v>2004</v>
      </c>
      <c r="R1278">
        <v>2</v>
      </c>
      <c r="S1278" t="str">
        <f>IF(R1278=1, "First-time", IF(R1278&lt;=3, "Rising Star", IF(R1278&lt;10, "Established", "Elites")))</f>
        <v>Rising Star</v>
      </c>
      <c r="T1278">
        <f>IF(S1278 = "First-time",1,0)</f>
        <v>0</v>
      </c>
      <c r="U1278">
        <f>IF(S1278 = "Rising Star",1,0)</f>
        <v>1</v>
      </c>
      <c r="V1278">
        <f>IF(S1278 = "Established",1,0)</f>
        <v>0</v>
      </c>
      <c r="W1278">
        <f>IF(S1278 = "Elites",1,0)</f>
        <v>0</v>
      </c>
      <c r="X1278" t="s">
        <v>99</v>
      </c>
      <c r="Y1278" t="str">
        <f>IF(X1278="","-",TRIM(LEFT(X1278,FIND(",",X1278&amp;",")-1)))</f>
        <v>-</v>
      </c>
      <c r="Z1278" t="s">
        <v>1988</v>
      </c>
      <c r="AA1278" t="s">
        <v>39</v>
      </c>
    </row>
    <row r="1279" spans="1:27" ht="14.4" x14ac:dyDescent="0.3">
      <c r="A1279">
        <v>1274</v>
      </c>
      <c r="B1279" t="s">
        <v>12997</v>
      </c>
      <c r="C1279" t="s">
        <v>12998</v>
      </c>
      <c r="D1279" t="s">
        <v>12999</v>
      </c>
      <c r="E1279" t="s">
        <v>1544</v>
      </c>
      <c r="F1279" s="5">
        <f>_xlfn.TEXTBEFORE(E1279, " ") * 1000000</f>
        <v>20300000</v>
      </c>
      <c r="G1279">
        <v>323.84559999999999</v>
      </c>
      <c r="H1279" t="s">
        <v>85</v>
      </c>
      <c r="I1279">
        <v>45</v>
      </c>
      <c r="J1279">
        <f>IF(I1279="",0,I1279)</f>
        <v>45</v>
      </c>
      <c r="K1279">
        <v>15</v>
      </c>
      <c r="L1279">
        <f>I1279-K1279</f>
        <v>30</v>
      </c>
      <c r="M1279" t="str">
        <f>IF(I1279&lt;100,"small",IF(I1279&lt;500,"medium","large"))</f>
        <v>small</v>
      </c>
      <c r="N1279">
        <f>IF(M1279="small",1,0)</f>
        <v>1</v>
      </c>
      <c r="O1279">
        <f>IF(N1279="medium",1,0)</f>
        <v>0</v>
      </c>
      <c r="P1279">
        <f>IF(O1279="large",1,0)</f>
        <v>0</v>
      </c>
      <c r="Q1279">
        <v>2012</v>
      </c>
      <c r="R1279">
        <v>3</v>
      </c>
      <c r="S1279" t="str">
        <f>IF(R1279=1, "First-time", IF(R1279&lt;=3, "Rising Star", IF(R1279&lt;10, "Established", "Elites")))</f>
        <v>Rising Star</v>
      </c>
      <c r="T1279">
        <f>IF(S1279 = "First-time",1,0)</f>
        <v>0</v>
      </c>
      <c r="U1279">
        <f>IF(S1279 = "Rising Star",1,0)</f>
        <v>1</v>
      </c>
      <c r="V1279">
        <f>IF(S1279 = "Established",1,0)</f>
        <v>0</v>
      </c>
      <c r="W1279">
        <f>IF(S1279 = "Elites",1,0)</f>
        <v>0</v>
      </c>
      <c r="X1279" t="s">
        <v>409</v>
      </c>
      <c r="Y1279" t="str">
        <f>IF(X1279="","-",TRIM(LEFT(X1279,FIND(",",X1279&amp;",")-1)))</f>
        <v>Salt Lake City</v>
      </c>
      <c r="Z1279" t="s">
        <v>409</v>
      </c>
      <c r="AA1279" t="s">
        <v>46</v>
      </c>
    </row>
    <row r="1280" spans="1:27" ht="14.4" x14ac:dyDescent="0.3">
      <c r="A1280">
        <v>1275</v>
      </c>
      <c r="B1280" t="s">
        <v>14423</v>
      </c>
      <c r="C1280" t="s">
        <v>14424</v>
      </c>
      <c r="D1280" t="s">
        <v>14425</v>
      </c>
      <c r="E1280" t="s">
        <v>4059</v>
      </c>
      <c r="F1280" s="5">
        <f>_xlfn.TEXTBEFORE(E1280, " ") * 1000000</f>
        <v>8800000</v>
      </c>
      <c r="G1280">
        <v>323.7072</v>
      </c>
      <c r="H1280" t="s">
        <v>92</v>
      </c>
      <c r="I1280">
        <v>60</v>
      </c>
      <c r="J1280">
        <f>IF(I1280="",0,I1280)</f>
        <v>60</v>
      </c>
      <c r="K1280">
        <v>25</v>
      </c>
      <c r="L1280">
        <f>I1280-K1280</f>
        <v>35</v>
      </c>
      <c r="M1280" t="str">
        <f>IF(I1280&lt;100,"small",IF(I1280&lt;500,"medium","large"))</f>
        <v>small</v>
      </c>
      <c r="N1280">
        <f>IF(M1280="small",1,0)</f>
        <v>1</v>
      </c>
      <c r="O1280">
        <f>IF(N1280="medium",1,0)</f>
        <v>0</v>
      </c>
      <c r="P1280">
        <f>IF(O1280="large",1,0)</f>
        <v>0</v>
      </c>
      <c r="Q1280">
        <v>2013</v>
      </c>
      <c r="R1280">
        <v>3</v>
      </c>
      <c r="S1280" t="str">
        <f>IF(R1280=1, "First-time", IF(R1280&lt;=3, "Rising Star", IF(R1280&lt;10, "Established", "Elites")))</f>
        <v>Rising Star</v>
      </c>
      <c r="T1280">
        <f>IF(S1280 = "First-time",1,0)</f>
        <v>0</v>
      </c>
      <c r="U1280">
        <f>IF(S1280 = "Rising Star",1,0)</f>
        <v>1</v>
      </c>
      <c r="V1280">
        <f>IF(S1280 = "Established",1,0)</f>
        <v>0</v>
      </c>
      <c r="W1280">
        <f>IF(S1280 = "Elites",1,0)</f>
        <v>0</v>
      </c>
      <c r="X1280" t="s">
        <v>409</v>
      </c>
      <c r="Y1280" t="str">
        <f>IF(X1280="","-",TRIM(LEFT(X1280,FIND(",",X1280&amp;",")-1)))</f>
        <v>Salt Lake City</v>
      </c>
      <c r="Z1280" t="s">
        <v>14426</v>
      </c>
      <c r="AA1280" t="s">
        <v>46</v>
      </c>
    </row>
    <row r="1281" spans="1:27" ht="14.4" x14ac:dyDescent="0.3">
      <c r="A1281">
        <v>1276</v>
      </c>
      <c r="B1281" t="s">
        <v>11633</v>
      </c>
      <c r="C1281" t="s">
        <v>11634</v>
      </c>
      <c r="D1281" t="s">
        <v>11635</v>
      </c>
      <c r="E1281" t="s">
        <v>736</v>
      </c>
      <c r="F1281" s="5">
        <f>_xlfn.TEXTBEFORE(E1281, " ") * 1000000</f>
        <v>4800000</v>
      </c>
      <c r="G1281">
        <v>323.09210000000002</v>
      </c>
      <c r="H1281" t="s">
        <v>779</v>
      </c>
      <c r="I1281">
        <v>15</v>
      </c>
      <c r="J1281">
        <f>IF(I1281="",0,I1281)</f>
        <v>15</v>
      </c>
      <c r="K1281">
        <v>3</v>
      </c>
      <c r="L1281">
        <f>I1281-K1281</f>
        <v>12</v>
      </c>
      <c r="M1281" t="str">
        <f>IF(I1281&lt;100,"small",IF(I1281&lt;500,"medium","large"))</f>
        <v>small</v>
      </c>
      <c r="N1281">
        <f>IF(M1281="small",1,0)</f>
        <v>1</v>
      </c>
      <c r="O1281">
        <f>IF(N1281="medium",1,0)</f>
        <v>0</v>
      </c>
      <c r="P1281">
        <f>IF(O1281="large",1,0)</f>
        <v>0</v>
      </c>
      <c r="Q1281">
        <v>2011</v>
      </c>
      <c r="R1281">
        <v>3</v>
      </c>
      <c r="S1281" t="str">
        <f>IF(R1281=1, "First-time", IF(R1281&lt;=3, "Rising Star", IF(R1281&lt;10, "Established", "Elites")))</f>
        <v>Rising Star</v>
      </c>
      <c r="T1281">
        <f>IF(S1281 = "First-time",1,0)</f>
        <v>0</v>
      </c>
      <c r="U1281">
        <f>IF(S1281 = "Rising Star",1,0)</f>
        <v>1</v>
      </c>
      <c r="V1281">
        <f>IF(S1281 = "Established",1,0)</f>
        <v>0</v>
      </c>
      <c r="W1281">
        <f>IF(S1281 = "Elites",1,0)</f>
        <v>0</v>
      </c>
      <c r="X1281" t="s">
        <v>86</v>
      </c>
      <c r="Y1281" t="str">
        <f>IF(X1281="","-",TRIM(LEFT(X1281,FIND(",",X1281&amp;",")-1)))</f>
        <v>New York City</v>
      </c>
      <c r="Z1281" t="s">
        <v>3762</v>
      </c>
      <c r="AA1281" t="s">
        <v>49</v>
      </c>
    </row>
    <row r="1282" spans="1:27" ht="14.4" x14ac:dyDescent="0.3">
      <c r="A1282">
        <v>1277</v>
      </c>
      <c r="B1282" t="s">
        <v>650</v>
      </c>
      <c r="C1282" t="s">
        <v>651</v>
      </c>
      <c r="D1282" t="s">
        <v>652</v>
      </c>
      <c r="E1282" t="s">
        <v>653</v>
      </c>
      <c r="F1282" s="5">
        <f>_xlfn.TEXTBEFORE(E1282, " ") * 1000000</f>
        <v>16000000</v>
      </c>
      <c r="G1282">
        <v>322.8211</v>
      </c>
      <c r="H1282" t="s">
        <v>118</v>
      </c>
      <c r="I1282">
        <v>123</v>
      </c>
      <c r="J1282">
        <f>IF(I1282="",0,I1282)</f>
        <v>123</v>
      </c>
      <c r="K1282">
        <v>33</v>
      </c>
      <c r="L1282">
        <f>I1282-K1282</f>
        <v>90</v>
      </c>
      <c r="M1282" t="str">
        <f>IF(I1282&lt;100,"small",IF(I1282&lt;500,"medium","large"))</f>
        <v>medium</v>
      </c>
      <c r="N1282">
        <f>IF(M1282="small",1,0)</f>
        <v>0</v>
      </c>
      <c r="O1282">
        <f>IF(N1282="medium",1,0)</f>
        <v>0</v>
      </c>
      <c r="P1282">
        <f>IF(O1282="large",1,0)</f>
        <v>0</v>
      </c>
      <c r="Q1282">
        <v>1978</v>
      </c>
      <c r="R1282">
        <v>1</v>
      </c>
      <c r="S1282" t="str">
        <f>IF(R1282=1, "First-time", IF(R1282&lt;=3, "Rising Star", IF(R1282&lt;10, "Established", "Elites")))</f>
        <v>First-time</v>
      </c>
      <c r="T1282">
        <f>IF(S1282 = "First-time",1,0)</f>
        <v>1</v>
      </c>
      <c r="U1282">
        <f>IF(S1282 = "Rising Star",1,0)</f>
        <v>0</v>
      </c>
      <c r="V1282">
        <f>IF(S1282 = "Established",1,0)</f>
        <v>0</v>
      </c>
      <c r="W1282">
        <f>IF(S1282 = "Elites",1,0)</f>
        <v>0</v>
      </c>
      <c r="X1282" t="s">
        <v>654</v>
      </c>
      <c r="Y1282" t="str">
        <f>IF(X1282="","-",TRIM(LEFT(X1282,FIND(",",X1282&amp;",")-1)))</f>
        <v>Raleigh</v>
      </c>
      <c r="Z1282" t="s">
        <v>655</v>
      </c>
      <c r="AA1282" t="s">
        <v>28</v>
      </c>
    </row>
    <row r="1283" spans="1:27" ht="14.4" x14ac:dyDescent="0.3">
      <c r="A1283">
        <v>1278</v>
      </c>
      <c r="B1283" t="s">
        <v>10977</v>
      </c>
      <c r="C1283" t="s">
        <v>10978</v>
      </c>
      <c r="D1283" t="s">
        <v>10979</v>
      </c>
      <c r="E1283" t="s">
        <v>547</v>
      </c>
      <c r="F1283" s="5">
        <f>_xlfn.TEXTBEFORE(E1283, " ") * 1000000</f>
        <v>14200000</v>
      </c>
      <c r="G1283">
        <v>321.45370000000003</v>
      </c>
      <c r="H1283" t="s">
        <v>118</v>
      </c>
      <c r="I1283">
        <v>29</v>
      </c>
      <c r="J1283">
        <f>IF(I1283="",0,I1283)</f>
        <v>29</v>
      </c>
      <c r="K1283">
        <v>14</v>
      </c>
      <c r="L1283">
        <f>I1283-K1283</f>
        <v>15</v>
      </c>
      <c r="M1283" t="str">
        <f>IF(I1283&lt;100,"small",IF(I1283&lt;500,"medium","large"))</f>
        <v>small</v>
      </c>
      <c r="N1283">
        <f>IF(M1283="small",1,0)</f>
        <v>1</v>
      </c>
      <c r="O1283">
        <f>IF(N1283="medium",1,0)</f>
        <v>0</v>
      </c>
      <c r="P1283">
        <f>IF(O1283="large",1,0)</f>
        <v>0</v>
      </c>
      <c r="Q1283">
        <v>2010</v>
      </c>
      <c r="R1283">
        <v>3</v>
      </c>
      <c r="S1283" t="str">
        <f>IF(R1283=1, "First-time", IF(R1283&lt;=3, "Rising Star", IF(R1283&lt;10, "Established", "Elites")))</f>
        <v>Rising Star</v>
      </c>
      <c r="T1283">
        <f>IF(S1283 = "First-time",1,0)</f>
        <v>0</v>
      </c>
      <c r="U1283">
        <f>IF(S1283 = "Rising Star",1,0)</f>
        <v>1</v>
      </c>
      <c r="V1283">
        <f>IF(S1283 = "Established",1,0)</f>
        <v>0</v>
      </c>
      <c r="W1283">
        <f>IF(S1283 = "Elites",1,0)</f>
        <v>0</v>
      </c>
      <c r="X1283" t="s">
        <v>99</v>
      </c>
      <c r="Y1283" t="str">
        <f>IF(X1283="","-",TRIM(LEFT(X1283,FIND(",",X1283&amp;",")-1)))</f>
        <v>-</v>
      </c>
      <c r="Z1283" t="s">
        <v>2710</v>
      </c>
      <c r="AA1283" t="s">
        <v>28</v>
      </c>
    </row>
    <row r="1284" spans="1:27" ht="14.4" x14ac:dyDescent="0.3">
      <c r="A1284">
        <v>1279</v>
      </c>
      <c r="B1284" t="s">
        <v>15025</v>
      </c>
      <c r="C1284" t="s">
        <v>15026</v>
      </c>
      <c r="D1284" t="s">
        <v>15027</v>
      </c>
      <c r="E1284" t="s">
        <v>537</v>
      </c>
      <c r="F1284" s="5">
        <f>_xlfn.TEXTBEFORE(E1284, " ") * 1000000</f>
        <v>5700000</v>
      </c>
      <c r="G1284">
        <v>321.17340000000002</v>
      </c>
      <c r="H1284" t="s">
        <v>85</v>
      </c>
      <c r="I1284">
        <v>57</v>
      </c>
      <c r="J1284">
        <f>IF(I1284="",0,I1284)</f>
        <v>57</v>
      </c>
      <c r="K1284">
        <v>14</v>
      </c>
      <c r="L1284">
        <f>I1284-K1284</f>
        <v>43</v>
      </c>
      <c r="M1284" t="str">
        <f>IF(I1284&lt;100,"small",IF(I1284&lt;500,"medium","large"))</f>
        <v>small</v>
      </c>
      <c r="N1284">
        <f>IF(M1284="small",1,0)</f>
        <v>1</v>
      </c>
      <c r="O1284">
        <f>IF(N1284="medium",1,0)</f>
        <v>0</v>
      </c>
      <c r="P1284">
        <f>IF(O1284="large",1,0)</f>
        <v>0</v>
      </c>
      <c r="Q1284">
        <v>2013</v>
      </c>
      <c r="R1284">
        <v>2</v>
      </c>
      <c r="S1284" t="str">
        <f>IF(R1284=1, "First-time", IF(R1284&lt;=3, "Rising Star", IF(R1284&lt;10, "Established", "Elites")))</f>
        <v>Rising Star</v>
      </c>
      <c r="T1284">
        <f>IF(S1284 = "First-time",1,0)</f>
        <v>0</v>
      </c>
      <c r="U1284">
        <f>IF(S1284 = "Rising Star",1,0)</f>
        <v>1</v>
      </c>
      <c r="V1284">
        <f>IF(S1284 = "Established",1,0)</f>
        <v>0</v>
      </c>
      <c r="W1284">
        <f>IF(S1284 = "Elites",1,0)</f>
        <v>0</v>
      </c>
      <c r="X1284" t="s">
        <v>93</v>
      </c>
      <c r="Y1284" t="str">
        <f>IF(X1284="","-",TRIM(LEFT(X1284,FIND(",",X1284&amp;",")-1)))</f>
        <v>Baltimore</v>
      </c>
      <c r="Z1284" t="s">
        <v>15028</v>
      </c>
      <c r="AA1284" t="s">
        <v>21</v>
      </c>
    </row>
    <row r="1285" spans="1:27" ht="14.4" x14ac:dyDescent="0.3">
      <c r="A1285">
        <v>1280</v>
      </c>
      <c r="B1285" t="s">
        <v>13509</v>
      </c>
      <c r="C1285" t="s">
        <v>13510</v>
      </c>
      <c r="D1285" t="s">
        <v>13511</v>
      </c>
      <c r="E1285" t="s">
        <v>392</v>
      </c>
      <c r="F1285" s="5">
        <f>_xlfn.TEXTBEFORE(E1285, " ") * 1000000</f>
        <v>2000000</v>
      </c>
      <c r="G1285">
        <v>321.1474</v>
      </c>
      <c r="H1285" t="s">
        <v>160</v>
      </c>
      <c r="I1285">
        <v>35</v>
      </c>
      <c r="J1285">
        <f>IF(I1285="",0,I1285)</f>
        <v>35</v>
      </c>
      <c r="K1285">
        <v>2</v>
      </c>
      <c r="L1285">
        <f>I1285-K1285</f>
        <v>33</v>
      </c>
      <c r="M1285" t="str">
        <f>IF(I1285&lt;100,"small",IF(I1285&lt;500,"medium","large"))</f>
        <v>small</v>
      </c>
      <c r="N1285">
        <f>IF(M1285="small",1,0)</f>
        <v>1</v>
      </c>
      <c r="O1285">
        <f>IF(N1285="medium",1,0)</f>
        <v>0</v>
      </c>
      <c r="P1285">
        <f>IF(O1285="large",1,0)</f>
        <v>0</v>
      </c>
      <c r="Q1285">
        <v>2012</v>
      </c>
      <c r="R1285">
        <v>1</v>
      </c>
      <c r="S1285" t="str">
        <f>IF(R1285=1, "First-time", IF(R1285&lt;=3, "Rising Star", IF(R1285&lt;10, "Established", "Elites")))</f>
        <v>First-time</v>
      </c>
      <c r="T1285">
        <f>IF(S1285 = "First-time",1,0)</f>
        <v>1</v>
      </c>
      <c r="U1285">
        <f>IF(S1285 = "Rising Star",1,0)</f>
        <v>0</v>
      </c>
      <c r="V1285">
        <f>IF(S1285 = "Established",1,0)</f>
        <v>0</v>
      </c>
      <c r="W1285">
        <f>IF(S1285 = "Elites",1,0)</f>
        <v>0</v>
      </c>
      <c r="X1285" t="s">
        <v>99</v>
      </c>
      <c r="Y1285" t="str">
        <f>IF(X1285="","-",TRIM(LEFT(X1285,FIND(",",X1285&amp;",")-1)))</f>
        <v>-</v>
      </c>
      <c r="Z1285" t="s">
        <v>13512</v>
      </c>
      <c r="AA1285" t="s">
        <v>24</v>
      </c>
    </row>
    <row r="1286" spans="1:27" ht="14.4" x14ac:dyDescent="0.3">
      <c r="A1286">
        <v>1281</v>
      </c>
      <c r="B1286" t="s">
        <v>14954</v>
      </c>
      <c r="C1286" t="s">
        <v>14955</v>
      </c>
      <c r="D1286" t="s">
        <v>14956</v>
      </c>
      <c r="E1286" t="s">
        <v>857</v>
      </c>
      <c r="F1286" s="5">
        <f>_xlfn.TEXTBEFORE(E1286, " ") * 1000000</f>
        <v>3200000</v>
      </c>
      <c r="G1286">
        <v>320.88850000000002</v>
      </c>
      <c r="H1286" t="s">
        <v>85</v>
      </c>
      <c r="I1286">
        <v>12</v>
      </c>
      <c r="J1286">
        <f>IF(I1286="",0,I1286)</f>
        <v>12</v>
      </c>
      <c r="K1286">
        <v>5</v>
      </c>
      <c r="L1286">
        <f>I1286-K1286</f>
        <v>7</v>
      </c>
      <c r="M1286" t="str">
        <f>IF(I1286&lt;100,"small",IF(I1286&lt;500,"medium","large"))</f>
        <v>small</v>
      </c>
      <c r="N1286">
        <f>IF(M1286="small",1,0)</f>
        <v>1</v>
      </c>
      <c r="O1286">
        <f>IF(N1286="medium",1,0)</f>
        <v>0</v>
      </c>
      <c r="P1286">
        <f>IF(O1286="large",1,0)</f>
        <v>0</v>
      </c>
      <c r="Q1286">
        <v>2013</v>
      </c>
      <c r="R1286">
        <v>1</v>
      </c>
      <c r="S1286" t="str">
        <f>IF(R1286=1, "First-time", IF(R1286&lt;=3, "Rising Star", IF(R1286&lt;10, "Established", "Elites")))</f>
        <v>First-time</v>
      </c>
      <c r="T1286">
        <f>IF(S1286 = "First-time",1,0)</f>
        <v>1</v>
      </c>
      <c r="U1286">
        <f>IF(S1286 = "Rising Star",1,0)</f>
        <v>0</v>
      </c>
      <c r="V1286">
        <f>IF(S1286 = "Established",1,0)</f>
        <v>0</v>
      </c>
      <c r="W1286">
        <f>IF(S1286 = "Elites",1,0)</f>
        <v>0</v>
      </c>
      <c r="X1286" t="s">
        <v>354</v>
      </c>
      <c r="Y1286" t="str">
        <f>IF(X1286="","-",TRIM(LEFT(X1286,FIND(",",X1286&amp;",")-1)))</f>
        <v>Minneapolis</v>
      </c>
      <c r="Z1286" t="s">
        <v>3535</v>
      </c>
      <c r="AA1286" t="s">
        <v>24</v>
      </c>
    </row>
    <row r="1287" spans="1:27" ht="14.4" x14ac:dyDescent="0.3">
      <c r="A1287">
        <v>1282</v>
      </c>
      <c r="B1287" t="s">
        <v>5159</v>
      </c>
      <c r="C1287" t="s">
        <v>5160</v>
      </c>
      <c r="D1287" t="s">
        <v>5161</v>
      </c>
      <c r="E1287" t="s">
        <v>605</v>
      </c>
      <c r="F1287" s="5">
        <f>_xlfn.TEXTBEFORE(E1287, " ") * 1000000</f>
        <v>8700000</v>
      </c>
      <c r="G1287">
        <v>320.72460000000001</v>
      </c>
      <c r="H1287" t="s">
        <v>803</v>
      </c>
      <c r="I1287">
        <v>16</v>
      </c>
      <c r="J1287">
        <f>IF(I1287="",0,I1287)</f>
        <v>16</v>
      </c>
      <c r="K1287">
        <v>10</v>
      </c>
      <c r="L1287">
        <f>I1287-K1287</f>
        <v>6</v>
      </c>
      <c r="M1287" t="str">
        <f>IF(I1287&lt;100,"small",IF(I1287&lt;500,"medium","large"))</f>
        <v>small</v>
      </c>
      <c r="N1287">
        <f>IF(M1287="small",1,0)</f>
        <v>1</v>
      </c>
      <c r="O1287">
        <f>IF(N1287="medium",1,0)</f>
        <v>0</v>
      </c>
      <c r="P1287">
        <f>IF(O1287="large",1,0)</f>
        <v>0</v>
      </c>
      <c r="Q1287">
        <v>2003</v>
      </c>
      <c r="R1287">
        <v>4</v>
      </c>
      <c r="S1287" t="str">
        <f>IF(R1287=1, "First-time", IF(R1287&lt;=3, "Rising Star", IF(R1287&lt;10, "Established", "Elites")))</f>
        <v>Established</v>
      </c>
      <c r="T1287">
        <f>IF(S1287 = "First-time",1,0)</f>
        <v>0</v>
      </c>
      <c r="U1287">
        <f>IF(S1287 = "Rising Star",1,0)</f>
        <v>0</v>
      </c>
      <c r="V1287">
        <f>IF(S1287 = "Established",1,0)</f>
        <v>1</v>
      </c>
      <c r="W1287">
        <f>IF(S1287 = "Elites",1,0)</f>
        <v>0</v>
      </c>
      <c r="X1287" t="s">
        <v>689</v>
      </c>
      <c r="Y1287" t="str">
        <f>IF(X1287="","-",TRIM(LEFT(X1287,FIND(",",X1287&amp;",")-1)))</f>
        <v>Miami</v>
      </c>
      <c r="Z1287" t="s">
        <v>824</v>
      </c>
      <c r="AA1287" t="s">
        <v>10</v>
      </c>
    </row>
    <row r="1288" spans="1:27" ht="14.4" x14ac:dyDescent="0.3">
      <c r="A1288">
        <v>1283</v>
      </c>
      <c r="B1288" t="s">
        <v>9731</v>
      </c>
      <c r="C1288" t="s">
        <v>9732</v>
      </c>
      <c r="D1288" t="s">
        <v>9733</v>
      </c>
      <c r="E1288" t="s">
        <v>1103</v>
      </c>
      <c r="F1288" s="5">
        <f>_xlfn.TEXTBEFORE(E1288, " ") * 1000000</f>
        <v>4500000</v>
      </c>
      <c r="G1288">
        <v>320.64359999999999</v>
      </c>
      <c r="H1288" t="s">
        <v>129</v>
      </c>
      <c r="I1288">
        <v>22</v>
      </c>
      <c r="J1288">
        <f>IF(I1288="",0,I1288)</f>
        <v>22</v>
      </c>
      <c r="K1288">
        <v>15</v>
      </c>
      <c r="L1288">
        <f>I1288-K1288</f>
        <v>7</v>
      </c>
      <c r="M1288" t="str">
        <f>IF(I1288&lt;100,"small",IF(I1288&lt;500,"medium","large"))</f>
        <v>small</v>
      </c>
      <c r="N1288">
        <f>IF(M1288="small",1,0)</f>
        <v>1</v>
      </c>
      <c r="O1288">
        <f>IF(N1288="medium",1,0)</f>
        <v>0</v>
      </c>
      <c r="P1288">
        <f>IF(O1288="large",1,0)</f>
        <v>0</v>
      </c>
      <c r="Q1288">
        <v>2009</v>
      </c>
      <c r="R1288">
        <v>2</v>
      </c>
      <c r="S1288" t="str">
        <f>IF(R1288=1, "First-time", IF(R1288&lt;=3, "Rising Star", IF(R1288&lt;10, "Established", "Elites")))</f>
        <v>Rising Star</v>
      </c>
      <c r="T1288">
        <f>IF(S1288 = "First-time",1,0)</f>
        <v>0</v>
      </c>
      <c r="U1288">
        <f>IF(S1288 = "Rising Star",1,0)</f>
        <v>1</v>
      </c>
      <c r="V1288">
        <f>IF(S1288 = "Established",1,0)</f>
        <v>0</v>
      </c>
      <c r="W1288">
        <f>IF(S1288 = "Elites",1,0)</f>
        <v>0</v>
      </c>
      <c r="X1288" t="s">
        <v>99</v>
      </c>
      <c r="Y1288" t="str">
        <f>IF(X1288="","-",TRIM(LEFT(X1288,FIND(",",X1288&amp;",")-1)))</f>
        <v>-</v>
      </c>
      <c r="Z1288" t="s">
        <v>2391</v>
      </c>
      <c r="AA1288" t="s">
        <v>32</v>
      </c>
    </row>
    <row r="1289" spans="1:27" ht="14.4" x14ac:dyDescent="0.3">
      <c r="A1289">
        <v>1284</v>
      </c>
      <c r="B1289" t="s">
        <v>7790</v>
      </c>
      <c r="C1289" t="s">
        <v>7791</v>
      </c>
      <c r="D1289" t="s">
        <v>7792</v>
      </c>
      <c r="E1289" t="s">
        <v>337</v>
      </c>
      <c r="F1289" s="5">
        <f>_xlfn.TEXTBEFORE(E1289, " ") * 1000000</f>
        <v>6700000</v>
      </c>
      <c r="G1289">
        <v>320.14210000000003</v>
      </c>
      <c r="H1289" t="s">
        <v>803</v>
      </c>
      <c r="I1289">
        <v>44</v>
      </c>
      <c r="J1289">
        <f>IF(I1289="",0,I1289)</f>
        <v>44</v>
      </c>
      <c r="K1289">
        <v>5</v>
      </c>
      <c r="L1289">
        <f>I1289-K1289</f>
        <v>39</v>
      </c>
      <c r="M1289" t="str">
        <f>IF(I1289&lt;100,"small",IF(I1289&lt;500,"medium","large"))</f>
        <v>small</v>
      </c>
      <c r="N1289">
        <f>IF(M1289="small",1,0)</f>
        <v>1</v>
      </c>
      <c r="O1289">
        <f>IF(N1289="medium",1,0)</f>
        <v>0</v>
      </c>
      <c r="P1289">
        <f>IF(O1289="large",1,0)</f>
        <v>0</v>
      </c>
      <c r="Q1289">
        <v>2007</v>
      </c>
      <c r="R1289">
        <v>2</v>
      </c>
      <c r="S1289" t="str">
        <f>IF(R1289=1, "First-time", IF(R1289&lt;=3, "Rising Star", IF(R1289&lt;10, "Established", "Elites")))</f>
        <v>Rising Star</v>
      </c>
      <c r="T1289">
        <f>IF(S1289 = "First-time",1,0)</f>
        <v>0</v>
      </c>
      <c r="U1289">
        <f>IF(S1289 = "Rising Star",1,0)</f>
        <v>1</v>
      </c>
      <c r="V1289">
        <f>IF(S1289 = "Established",1,0)</f>
        <v>0</v>
      </c>
      <c r="W1289">
        <f>IF(S1289 = "Elites",1,0)</f>
        <v>0</v>
      </c>
      <c r="X1289" t="s">
        <v>185</v>
      </c>
      <c r="Y1289" t="str">
        <f>IF(X1289="","-",TRIM(LEFT(X1289,FIND(",",X1289&amp;",")-1)))</f>
        <v>Boston</v>
      </c>
      <c r="Z1289" t="s">
        <v>185</v>
      </c>
      <c r="AA1289" t="s">
        <v>20</v>
      </c>
    </row>
    <row r="1290" spans="1:27" ht="14.4" x14ac:dyDescent="0.3">
      <c r="A1290">
        <v>1285</v>
      </c>
      <c r="B1290" t="s">
        <v>15940</v>
      </c>
      <c r="C1290" t="s">
        <v>15941</v>
      </c>
      <c r="D1290" t="s">
        <v>15942</v>
      </c>
      <c r="E1290" t="s">
        <v>2225</v>
      </c>
      <c r="F1290" s="5">
        <f>_xlfn.TEXTBEFORE(E1290, " ") * 1000000</f>
        <v>5900000</v>
      </c>
      <c r="G1290">
        <v>319.85669999999999</v>
      </c>
      <c r="H1290" t="s">
        <v>803</v>
      </c>
      <c r="I1290">
        <v>44</v>
      </c>
      <c r="J1290">
        <f>IF(I1290="",0,I1290)</f>
        <v>44</v>
      </c>
      <c r="K1290">
        <v>31</v>
      </c>
      <c r="L1290">
        <f>I1290-K1290</f>
        <v>13</v>
      </c>
      <c r="M1290" t="str">
        <f>IF(I1290&lt;100,"small",IF(I1290&lt;500,"medium","large"))</f>
        <v>small</v>
      </c>
      <c r="N1290">
        <f>IF(M1290="small",1,0)</f>
        <v>1</v>
      </c>
      <c r="O1290">
        <f>IF(N1290="medium",1,0)</f>
        <v>0</v>
      </c>
      <c r="P1290">
        <f>IF(O1290="large",1,0)</f>
        <v>0</v>
      </c>
      <c r="Q1290">
        <v>2014</v>
      </c>
      <c r="R1290">
        <v>2</v>
      </c>
      <c r="S1290" t="str">
        <f>IF(R1290=1, "First-time", IF(R1290&lt;=3, "Rising Star", IF(R1290&lt;10, "Established", "Elites")))</f>
        <v>Rising Star</v>
      </c>
      <c r="T1290">
        <f>IF(S1290 = "First-time",1,0)</f>
        <v>0</v>
      </c>
      <c r="U1290">
        <f>IF(S1290 = "Rising Star",1,0)</f>
        <v>1</v>
      </c>
      <c r="V1290">
        <f>IF(S1290 = "Established",1,0)</f>
        <v>0</v>
      </c>
      <c r="W1290">
        <f>IF(S1290 = "Elites",1,0)</f>
        <v>0</v>
      </c>
      <c r="X1290" t="s">
        <v>130</v>
      </c>
      <c r="Y1290" t="str">
        <f>IF(X1290="","-",TRIM(LEFT(X1290,FIND(",",X1290&amp;",")-1)))</f>
        <v>Dallas</v>
      </c>
      <c r="Z1290" t="s">
        <v>993</v>
      </c>
      <c r="AA1290" t="s">
        <v>45</v>
      </c>
    </row>
    <row r="1291" spans="1:27" ht="14.4" x14ac:dyDescent="0.3">
      <c r="A1291">
        <v>1286</v>
      </c>
      <c r="B1291" t="s">
        <v>12094</v>
      </c>
      <c r="C1291" t="s">
        <v>12095</v>
      </c>
      <c r="D1291" t="s">
        <v>12096</v>
      </c>
      <c r="E1291" t="s">
        <v>1276</v>
      </c>
      <c r="F1291" s="5">
        <f>_xlfn.TEXTBEFORE(E1291, " ") * 1000000</f>
        <v>5000000</v>
      </c>
      <c r="G1291">
        <v>319.83609999999999</v>
      </c>
      <c r="H1291" t="s">
        <v>803</v>
      </c>
      <c r="I1291">
        <v>5</v>
      </c>
      <c r="J1291">
        <f>IF(I1291="",0,I1291)</f>
        <v>5</v>
      </c>
      <c r="K1291">
        <v>4</v>
      </c>
      <c r="L1291">
        <f>I1291-K1291</f>
        <v>1</v>
      </c>
      <c r="M1291" t="str">
        <f>IF(I1291&lt;100,"small",IF(I1291&lt;500,"medium","large"))</f>
        <v>small</v>
      </c>
      <c r="N1291">
        <f>IF(M1291="small",1,0)</f>
        <v>1</v>
      </c>
      <c r="O1291">
        <f>IF(N1291="medium",1,0)</f>
        <v>0</v>
      </c>
      <c r="P1291">
        <f>IF(O1291="large",1,0)</f>
        <v>0</v>
      </c>
      <c r="Q1291">
        <v>2011</v>
      </c>
      <c r="R1291">
        <v>1</v>
      </c>
      <c r="S1291" t="str">
        <f>IF(R1291=1, "First-time", IF(R1291&lt;=3, "Rising Star", IF(R1291&lt;10, "Established", "Elites")))</f>
        <v>First-time</v>
      </c>
      <c r="T1291">
        <f>IF(S1291 = "First-time",1,0)</f>
        <v>1</v>
      </c>
      <c r="U1291">
        <f>IF(S1291 = "Rising Star",1,0)</f>
        <v>0</v>
      </c>
      <c r="V1291">
        <f>IF(S1291 = "Established",1,0)</f>
        <v>0</v>
      </c>
      <c r="W1291">
        <f>IF(S1291 = "Elites",1,0)</f>
        <v>0</v>
      </c>
      <c r="X1291" t="s">
        <v>99</v>
      </c>
      <c r="Y1291" t="str">
        <f>IF(X1291="","-",TRIM(LEFT(X1291,FIND(",",X1291&amp;",")-1)))</f>
        <v>-</v>
      </c>
      <c r="Z1291" t="s">
        <v>12097</v>
      </c>
      <c r="AA1291" t="s">
        <v>32</v>
      </c>
    </row>
    <row r="1292" spans="1:27" ht="14.4" x14ac:dyDescent="0.3">
      <c r="A1292">
        <v>1287</v>
      </c>
      <c r="B1292" t="s">
        <v>7538</v>
      </c>
      <c r="C1292" t="s">
        <v>7539</v>
      </c>
      <c r="D1292" t="s">
        <v>7540</v>
      </c>
      <c r="E1292" t="s">
        <v>337</v>
      </c>
      <c r="F1292" s="5">
        <f>_xlfn.TEXTBEFORE(E1292, " ") * 1000000</f>
        <v>6700000</v>
      </c>
      <c r="G1292">
        <v>319.13619999999997</v>
      </c>
      <c r="H1292" t="s">
        <v>1238</v>
      </c>
      <c r="I1292">
        <v>2</v>
      </c>
      <c r="J1292">
        <f>IF(I1292="",0,I1292)</f>
        <v>2</v>
      </c>
      <c r="K1292">
        <v>2</v>
      </c>
      <c r="L1292">
        <f>I1292-K1292</f>
        <v>0</v>
      </c>
      <c r="M1292" t="str">
        <f>IF(I1292&lt;100,"small",IF(I1292&lt;500,"medium","large"))</f>
        <v>small</v>
      </c>
      <c r="N1292">
        <f>IF(M1292="small",1,0)</f>
        <v>1</v>
      </c>
      <c r="O1292">
        <f>IF(N1292="medium",1,0)</f>
        <v>0</v>
      </c>
      <c r="P1292">
        <f>IF(O1292="large",1,0)</f>
        <v>0</v>
      </c>
      <c r="Q1292">
        <v>2007</v>
      </c>
      <c r="R1292">
        <v>3</v>
      </c>
      <c r="S1292" t="str">
        <f>IF(R1292=1, "First-time", IF(R1292&lt;=3, "Rising Star", IF(R1292&lt;10, "Established", "Elites")))</f>
        <v>Rising Star</v>
      </c>
      <c r="T1292">
        <f>IF(S1292 = "First-time",1,0)</f>
        <v>0</v>
      </c>
      <c r="U1292">
        <f>IF(S1292 = "Rising Star",1,0)</f>
        <v>1</v>
      </c>
      <c r="V1292">
        <f>IF(S1292 = "Established",1,0)</f>
        <v>0</v>
      </c>
      <c r="W1292">
        <f>IF(S1292 = "Elites",1,0)</f>
        <v>0</v>
      </c>
      <c r="X1292" t="s">
        <v>191</v>
      </c>
      <c r="Y1292" t="str">
        <f>IF(X1292="","-",TRIM(LEFT(X1292,FIND(",",X1292&amp;",")-1)))</f>
        <v>Philadelphia</v>
      </c>
      <c r="Z1292" t="s">
        <v>7541</v>
      </c>
      <c r="AA1292" t="s">
        <v>39</v>
      </c>
    </row>
    <row r="1293" spans="1:27" ht="14.4" x14ac:dyDescent="0.3">
      <c r="A1293">
        <v>1288</v>
      </c>
      <c r="B1293" t="s">
        <v>16753</v>
      </c>
      <c r="C1293" t="s">
        <v>16754</v>
      </c>
      <c r="D1293" t="s">
        <v>16755</v>
      </c>
      <c r="E1293" t="s">
        <v>352</v>
      </c>
      <c r="F1293" s="5">
        <f>_xlfn.TEXTBEFORE(E1293, " ") * 1000000</f>
        <v>2100000</v>
      </c>
      <c r="G1293">
        <v>319.10570000000001</v>
      </c>
      <c r="H1293" t="s">
        <v>353</v>
      </c>
      <c r="I1293">
        <v>45</v>
      </c>
      <c r="J1293">
        <f>IF(I1293="",0,I1293)</f>
        <v>45</v>
      </c>
      <c r="K1293">
        <v>3</v>
      </c>
      <c r="L1293">
        <f>I1293-K1293</f>
        <v>42</v>
      </c>
      <c r="M1293" t="str">
        <f>IF(I1293&lt;100,"small",IF(I1293&lt;500,"medium","large"))</f>
        <v>small</v>
      </c>
      <c r="N1293">
        <f>IF(M1293="small",1,0)</f>
        <v>1</v>
      </c>
      <c r="O1293">
        <f>IF(N1293="medium",1,0)</f>
        <v>0</v>
      </c>
      <c r="P1293">
        <f>IF(O1293="large",1,0)</f>
        <v>0</v>
      </c>
      <c r="Q1293">
        <v>2014</v>
      </c>
      <c r="R1293">
        <v>3</v>
      </c>
      <c r="S1293" t="str">
        <f>IF(R1293=1, "First-time", IF(R1293&lt;=3, "Rising Star", IF(R1293&lt;10, "Established", "Elites")))</f>
        <v>Rising Star</v>
      </c>
      <c r="T1293">
        <f>IF(S1293 = "First-time",1,0)</f>
        <v>0</v>
      </c>
      <c r="U1293">
        <f>IF(S1293 = "Rising Star",1,0)</f>
        <v>1</v>
      </c>
      <c r="V1293">
        <f>IF(S1293 = "Established",1,0)</f>
        <v>0</v>
      </c>
      <c r="W1293">
        <f>IF(S1293 = "Elites",1,0)</f>
        <v>0</v>
      </c>
      <c r="X1293" t="s">
        <v>689</v>
      </c>
      <c r="Y1293" t="str">
        <f>IF(X1293="","-",TRIM(LEFT(X1293,FIND(",",X1293&amp;",")-1)))</f>
        <v>Miami</v>
      </c>
      <c r="Z1293" t="s">
        <v>1378</v>
      </c>
      <c r="AA1293" t="s">
        <v>10</v>
      </c>
    </row>
    <row r="1294" spans="1:27" ht="14.4" x14ac:dyDescent="0.3">
      <c r="A1294">
        <v>1289</v>
      </c>
      <c r="B1294" t="s">
        <v>6252</v>
      </c>
      <c r="C1294" t="s">
        <v>6253</v>
      </c>
      <c r="D1294" t="s">
        <v>6254</v>
      </c>
      <c r="E1294" t="s">
        <v>6255</v>
      </c>
      <c r="F1294" s="5">
        <f>_xlfn.TEXTBEFORE(E1294, " ") * 1000000</f>
        <v>26600000</v>
      </c>
      <c r="G1294">
        <v>318.97230000000002</v>
      </c>
      <c r="H1294" t="s">
        <v>118</v>
      </c>
      <c r="I1294">
        <v>75</v>
      </c>
      <c r="J1294">
        <f>IF(I1294="",0,I1294)</f>
        <v>75</v>
      </c>
      <c r="K1294">
        <v>23</v>
      </c>
      <c r="L1294">
        <f>I1294-K1294</f>
        <v>52</v>
      </c>
      <c r="M1294" t="str">
        <f>IF(I1294&lt;100,"small",IF(I1294&lt;500,"medium","large"))</f>
        <v>small</v>
      </c>
      <c r="N1294">
        <f>IF(M1294="small",1,0)</f>
        <v>1</v>
      </c>
      <c r="O1294">
        <f>IF(N1294="medium",1,0)</f>
        <v>0</v>
      </c>
      <c r="P1294">
        <f>IF(O1294="large",1,0)</f>
        <v>0</v>
      </c>
      <c r="Q1294">
        <v>2005</v>
      </c>
      <c r="R1294">
        <v>1</v>
      </c>
      <c r="S1294" t="str">
        <f>IF(R1294=1, "First-time", IF(R1294&lt;=3, "Rising Star", IF(R1294&lt;10, "Established", "Elites")))</f>
        <v>First-time</v>
      </c>
      <c r="T1294">
        <f>IF(S1294 = "First-time",1,0)</f>
        <v>1</v>
      </c>
      <c r="U1294">
        <f>IF(S1294 = "Rising Star",1,0)</f>
        <v>0</v>
      </c>
      <c r="V1294">
        <f>IF(S1294 = "Established",1,0)</f>
        <v>0</v>
      </c>
      <c r="W1294">
        <f>IF(S1294 = "Elites",1,0)</f>
        <v>0</v>
      </c>
      <c r="X1294" t="s">
        <v>466</v>
      </c>
      <c r="Y1294" t="str">
        <f>IF(X1294="","-",TRIM(LEFT(X1294,FIND(",",X1294&amp;",")-1)))</f>
        <v>Charlotte</v>
      </c>
      <c r="Z1294" t="s">
        <v>466</v>
      </c>
      <c r="AA1294" t="s">
        <v>28</v>
      </c>
    </row>
    <row r="1295" spans="1:27" ht="14.4" x14ac:dyDescent="0.3">
      <c r="A1295">
        <v>1290</v>
      </c>
      <c r="B1295" t="s">
        <v>15213</v>
      </c>
      <c r="C1295" t="s">
        <v>15214</v>
      </c>
      <c r="D1295" t="s">
        <v>15215</v>
      </c>
      <c r="E1295" t="s">
        <v>5371</v>
      </c>
      <c r="F1295" s="5">
        <f>_xlfn.TEXTBEFORE(E1295, " ") * 1000000</f>
        <v>8900000</v>
      </c>
      <c r="G1295">
        <v>318.79899999999998</v>
      </c>
      <c r="H1295" t="s">
        <v>779</v>
      </c>
      <c r="I1295">
        <v>29</v>
      </c>
      <c r="J1295">
        <f>IF(I1295="",0,I1295)</f>
        <v>29</v>
      </c>
      <c r="K1295">
        <v>11</v>
      </c>
      <c r="L1295">
        <f>I1295-K1295</f>
        <v>18</v>
      </c>
      <c r="M1295" t="str">
        <f>IF(I1295&lt;100,"small",IF(I1295&lt;500,"medium","large"))</f>
        <v>small</v>
      </c>
      <c r="N1295">
        <f>IF(M1295="small",1,0)</f>
        <v>1</v>
      </c>
      <c r="O1295">
        <f>IF(N1295="medium",1,0)</f>
        <v>0</v>
      </c>
      <c r="P1295">
        <f>IF(O1295="large",1,0)</f>
        <v>0</v>
      </c>
      <c r="Q1295">
        <v>2013</v>
      </c>
      <c r="R1295">
        <v>2</v>
      </c>
      <c r="S1295" t="str">
        <f>IF(R1295=1, "First-time", IF(R1295&lt;=3, "Rising Star", IF(R1295&lt;10, "Established", "Elites")))</f>
        <v>Rising Star</v>
      </c>
      <c r="T1295">
        <f>IF(S1295 = "First-time",1,0)</f>
        <v>0</v>
      </c>
      <c r="U1295">
        <f>IF(S1295 = "Rising Star",1,0)</f>
        <v>1</v>
      </c>
      <c r="V1295">
        <f>IF(S1295 = "Established",1,0)</f>
        <v>0</v>
      </c>
      <c r="W1295">
        <f>IF(S1295 = "Elites",1,0)</f>
        <v>0</v>
      </c>
      <c r="X1295" t="s">
        <v>242</v>
      </c>
      <c r="Y1295" t="str">
        <f>IF(X1295="","-",TRIM(LEFT(X1295,FIND(",",X1295&amp;",")-1)))</f>
        <v>Atlanta</v>
      </c>
      <c r="Z1295" t="s">
        <v>2735</v>
      </c>
      <c r="AA1295" t="s">
        <v>11</v>
      </c>
    </row>
    <row r="1296" spans="1:27" ht="14.4" x14ac:dyDescent="0.3">
      <c r="A1296">
        <v>1291</v>
      </c>
      <c r="B1296" t="s">
        <v>11784</v>
      </c>
      <c r="C1296" t="s">
        <v>11785</v>
      </c>
      <c r="D1296" t="s">
        <v>11786</v>
      </c>
      <c r="E1296" t="s">
        <v>6343</v>
      </c>
      <c r="F1296" s="5">
        <f>_xlfn.TEXTBEFORE(E1296, " ") * 1000000</f>
        <v>130699999.99999999</v>
      </c>
      <c r="G1296">
        <v>318.50790000000001</v>
      </c>
      <c r="H1296" t="s">
        <v>174</v>
      </c>
      <c r="I1296">
        <v>71</v>
      </c>
      <c r="J1296">
        <f>IF(I1296="",0,I1296)</f>
        <v>71</v>
      </c>
      <c r="K1296">
        <v>39</v>
      </c>
      <c r="L1296">
        <f>I1296-K1296</f>
        <v>32</v>
      </c>
      <c r="M1296" t="str">
        <f>IF(I1296&lt;100,"small",IF(I1296&lt;500,"medium","large"))</f>
        <v>small</v>
      </c>
      <c r="N1296">
        <f>IF(M1296="small",1,0)</f>
        <v>1</v>
      </c>
      <c r="O1296">
        <f>IF(N1296="medium",1,0)</f>
        <v>0</v>
      </c>
      <c r="P1296">
        <f>IF(O1296="large",1,0)</f>
        <v>0</v>
      </c>
      <c r="Q1296">
        <v>2011</v>
      </c>
      <c r="R1296">
        <v>2</v>
      </c>
      <c r="S1296" t="str">
        <f>IF(R1296=1, "First-time", IF(R1296&lt;=3, "Rising Star", IF(R1296&lt;10, "Established", "Elites")))</f>
        <v>Rising Star</v>
      </c>
      <c r="T1296">
        <f>IF(S1296 = "First-time",1,0)</f>
        <v>0</v>
      </c>
      <c r="U1296">
        <f>IF(S1296 = "Rising Star",1,0)</f>
        <v>1</v>
      </c>
      <c r="V1296">
        <f>IF(S1296 = "Established",1,0)</f>
        <v>0</v>
      </c>
      <c r="W1296">
        <f>IF(S1296 = "Elites",1,0)</f>
        <v>0</v>
      </c>
      <c r="X1296" t="s">
        <v>838</v>
      </c>
      <c r="Y1296" t="str">
        <f>IF(X1296="","-",TRIM(LEFT(X1296,FIND(",",X1296&amp;",")-1)))</f>
        <v>Austin</v>
      </c>
      <c r="Z1296" t="s">
        <v>838</v>
      </c>
      <c r="AA1296" t="s">
        <v>45</v>
      </c>
    </row>
    <row r="1297" spans="1:27" ht="14.4" x14ac:dyDescent="0.3">
      <c r="A1297">
        <v>1292</v>
      </c>
      <c r="B1297" t="s">
        <v>14662</v>
      </c>
      <c r="C1297" t="s">
        <v>14663</v>
      </c>
      <c r="D1297" t="s">
        <v>14664</v>
      </c>
      <c r="E1297" t="s">
        <v>2403</v>
      </c>
      <c r="F1297" s="5">
        <f>_xlfn.TEXTBEFORE(E1297, " ") * 1000000</f>
        <v>4300000</v>
      </c>
      <c r="G1297">
        <v>318.4024</v>
      </c>
      <c r="H1297" t="s">
        <v>160</v>
      </c>
      <c r="I1297">
        <v>15</v>
      </c>
      <c r="J1297">
        <f>IF(I1297="",0,I1297)</f>
        <v>15</v>
      </c>
      <c r="K1297">
        <v>4</v>
      </c>
      <c r="L1297">
        <f>I1297-K1297</f>
        <v>11</v>
      </c>
      <c r="M1297" t="str">
        <f>IF(I1297&lt;100,"small",IF(I1297&lt;500,"medium","large"))</f>
        <v>small</v>
      </c>
      <c r="N1297">
        <f>IF(M1297="small",1,0)</f>
        <v>1</v>
      </c>
      <c r="O1297">
        <f>IF(N1297="medium",1,0)</f>
        <v>0</v>
      </c>
      <c r="P1297">
        <f>IF(O1297="large",1,0)</f>
        <v>0</v>
      </c>
      <c r="Q1297">
        <v>2013</v>
      </c>
      <c r="R1297">
        <v>2</v>
      </c>
      <c r="S1297" t="str">
        <f>IF(R1297=1, "First-time", IF(R1297&lt;=3, "Rising Star", IF(R1297&lt;10, "Established", "Elites")))</f>
        <v>Rising Star</v>
      </c>
      <c r="T1297">
        <f>IF(S1297 = "First-time",1,0)</f>
        <v>0</v>
      </c>
      <c r="U1297">
        <f>IF(S1297 = "Rising Star",1,0)</f>
        <v>1</v>
      </c>
      <c r="V1297">
        <f>IF(S1297 = "Established",1,0)</f>
        <v>0</v>
      </c>
      <c r="W1297">
        <f>IF(S1297 = "Elites",1,0)</f>
        <v>0</v>
      </c>
      <c r="X1297" t="s">
        <v>180</v>
      </c>
      <c r="Y1297" t="str">
        <f>IF(X1297="","-",TRIM(LEFT(X1297,FIND(",",X1297&amp;",")-1)))</f>
        <v>Cincinnati</v>
      </c>
      <c r="Z1297" t="s">
        <v>9750</v>
      </c>
      <c r="AA1297" t="s">
        <v>36</v>
      </c>
    </row>
    <row r="1298" spans="1:27" ht="14.4" x14ac:dyDescent="0.3">
      <c r="A1298">
        <v>1293</v>
      </c>
      <c r="B1298" t="s">
        <v>16639</v>
      </c>
      <c r="C1298" t="s">
        <v>16640</v>
      </c>
      <c r="D1298" t="s">
        <v>16641</v>
      </c>
      <c r="E1298" t="s">
        <v>392</v>
      </c>
      <c r="F1298" s="5">
        <f>_xlfn.TEXTBEFORE(E1298, " ") * 1000000</f>
        <v>2000000</v>
      </c>
      <c r="G1298">
        <v>317.80610000000001</v>
      </c>
      <c r="H1298" t="s">
        <v>85</v>
      </c>
      <c r="I1298">
        <v>12</v>
      </c>
      <c r="J1298">
        <f>IF(I1298="",0,I1298)</f>
        <v>12</v>
      </c>
      <c r="K1298">
        <v>6</v>
      </c>
      <c r="L1298">
        <f>I1298-K1298</f>
        <v>6</v>
      </c>
      <c r="M1298" t="str">
        <f>IF(I1298&lt;100,"small",IF(I1298&lt;500,"medium","large"))</f>
        <v>small</v>
      </c>
      <c r="N1298">
        <f>IF(M1298="small",1,0)</f>
        <v>1</v>
      </c>
      <c r="O1298">
        <f>IF(N1298="medium",1,0)</f>
        <v>0</v>
      </c>
      <c r="P1298">
        <f>IF(O1298="large",1,0)</f>
        <v>0</v>
      </c>
      <c r="Q1298">
        <v>2014</v>
      </c>
      <c r="R1298">
        <v>1</v>
      </c>
      <c r="S1298" t="str">
        <f>IF(R1298=1, "First-time", IF(R1298&lt;=3, "Rising Star", IF(R1298&lt;10, "Established", "Elites")))</f>
        <v>First-time</v>
      </c>
      <c r="T1298">
        <f>IF(S1298 = "First-time",1,0)</f>
        <v>1</v>
      </c>
      <c r="U1298">
        <f>IF(S1298 = "Rising Star",1,0)</f>
        <v>0</v>
      </c>
      <c r="V1298">
        <f>IF(S1298 = "Established",1,0)</f>
        <v>0</v>
      </c>
      <c r="W1298">
        <f>IF(S1298 = "Elites",1,0)</f>
        <v>0</v>
      </c>
      <c r="X1298" t="s">
        <v>242</v>
      </c>
      <c r="Y1298" t="str">
        <f>IF(X1298="","-",TRIM(LEFT(X1298,FIND(",",X1298&amp;",")-1)))</f>
        <v>Atlanta</v>
      </c>
      <c r="Z1298" t="s">
        <v>243</v>
      </c>
      <c r="AA1298" t="s">
        <v>11</v>
      </c>
    </row>
    <row r="1299" spans="1:27" ht="14.4" x14ac:dyDescent="0.3">
      <c r="A1299">
        <v>1294</v>
      </c>
      <c r="B1299" t="s">
        <v>15943</v>
      </c>
      <c r="C1299" t="s">
        <v>15944</v>
      </c>
      <c r="D1299" t="s">
        <v>15945</v>
      </c>
      <c r="E1299" t="s">
        <v>3965</v>
      </c>
      <c r="F1299" s="5">
        <f>_xlfn.TEXTBEFORE(E1299, " ") * 1000000</f>
        <v>7600000</v>
      </c>
      <c r="G1299">
        <v>317.7998</v>
      </c>
      <c r="H1299" t="s">
        <v>105</v>
      </c>
      <c r="I1299">
        <v>16</v>
      </c>
      <c r="J1299">
        <f>IF(I1299="",0,I1299)</f>
        <v>16</v>
      </c>
      <c r="K1299">
        <v>10</v>
      </c>
      <c r="L1299">
        <f>I1299-K1299</f>
        <v>6</v>
      </c>
      <c r="M1299" t="str">
        <f>IF(I1299&lt;100,"small",IF(I1299&lt;500,"medium","large"))</f>
        <v>small</v>
      </c>
      <c r="N1299">
        <f>IF(M1299="small",1,0)</f>
        <v>1</v>
      </c>
      <c r="O1299">
        <f>IF(N1299="medium",1,0)</f>
        <v>0</v>
      </c>
      <c r="P1299">
        <f>IF(O1299="large",1,0)</f>
        <v>0</v>
      </c>
      <c r="Q1299">
        <v>2014</v>
      </c>
      <c r="R1299">
        <v>1</v>
      </c>
      <c r="S1299" t="str">
        <f>IF(R1299=1, "First-time", IF(R1299&lt;=3, "Rising Star", IF(R1299&lt;10, "Established", "Elites")))</f>
        <v>First-time</v>
      </c>
      <c r="T1299">
        <f>IF(S1299 = "First-time",1,0)</f>
        <v>1</v>
      </c>
      <c r="U1299">
        <f>IF(S1299 = "Rising Star",1,0)</f>
        <v>0</v>
      </c>
      <c r="V1299">
        <f>IF(S1299 = "Established",1,0)</f>
        <v>0</v>
      </c>
      <c r="W1299">
        <f>IF(S1299 = "Elites",1,0)</f>
        <v>0</v>
      </c>
      <c r="X1299" t="s">
        <v>232</v>
      </c>
      <c r="Y1299" t="str">
        <f>IF(X1299="","-",TRIM(LEFT(X1299,FIND(",",X1299&amp;",")-1)))</f>
        <v>Houston</v>
      </c>
      <c r="Z1299" t="s">
        <v>2842</v>
      </c>
      <c r="AA1299" t="s">
        <v>45</v>
      </c>
    </row>
    <row r="1300" spans="1:27" ht="14.4" x14ac:dyDescent="0.3">
      <c r="A1300">
        <v>1295</v>
      </c>
      <c r="B1300" t="s">
        <v>10400</v>
      </c>
      <c r="C1300" t="s">
        <v>10401</v>
      </c>
      <c r="D1300" t="s">
        <v>10402</v>
      </c>
      <c r="E1300" t="s">
        <v>1971</v>
      </c>
      <c r="F1300" s="5">
        <f>_xlfn.TEXTBEFORE(E1300, " ") * 1000000</f>
        <v>7000000</v>
      </c>
      <c r="G1300">
        <v>317.58370000000002</v>
      </c>
      <c r="H1300" t="s">
        <v>751</v>
      </c>
      <c r="I1300">
        <v>36</v>
      </c>
      <c r="J1300">
        <f>IF(I1300="",0,I1300)</f>
        <v>36</v>
      </c>
      <c r="K1300">
        <v>7</v>
      </c>
      <c r="L1300">
        <f>I1300-K1300</f>
        <v>29</v>
      </c>
      <c r="M1300" t="str">
        <f>IF(I1300&lt;100,"small",IF(I1300&lt;500,"medium","large"))</f>
        <v>small</v>
      </c>
      <c r="N1300">
        <f>IF(M1300="small",1,0)</f>
        <v>1</v>
      </c>
      <c r="O1300">
        <f>IF(N1300="medium",1,0)</f>
        <v>0</v>
      </c>
      <c r="P1300">
        <f>IF(O1300="large",1,0)</f>
        <v>0</v>
      </c>
      <c r="Q1300">
        <v>2009</v>
      </c>
      <c r="R1300">
        <v>2</v>
      </c>
      <c r="S1300" t="str">
        <f>IF(R1300=1, "First-time", IF(R1300&lt;=3, "Rising Star", IF(R1300&lt;10, "Established", "Elites")))</f>
        <v>Rising Star</v>
      </c>
      <c r="T1300">
        <f>IF(S1300 = "First-time",1,0)</f>
        <v>0</v>
      </c>
      <c r="U1300">
        <f>IF(S1300 = "Rising Star",1,0)</f>
        <v>1</v>
      </c>
      <c r="V1300">
        <f>IF(S1300 = "Established",1,0)</f>
        <v>0</v>
      </c>
      <c r="W1300">
        <f>IF(S1300 = "Elites",1,0)</f>
        <v>0</v>
      </c>
      <c r="X1300" t="s">
        <v>272</v>
      </c>
      <c r="Y1300" t="str">
        <f>IF(X1300="","-",TRIM(LEFT(X1300,FIND(",",X1300&amp;",")-1)))</f>
        <v>Phoenix</v>
      </c>
      <c r="Z1300" t="s">
        <v>1719</v>
      </c>
      <c r="AA1300" t="s">
        <v>4</v>
      </c>
    </row>
    <row r="1301" spans="1:27" ht="14.4" x14ac:dyDescent="0.3">
      <c r="A1301">
        <v>1296</v>
      </c>
      <c r="B1301" t="s">
        <v>15834</v>
      </c>
      <c r="C1301" t="s">
        <v>15835</v>
      </c>
      <c r="D1301" t="s">
        <v>15836</v>
      </c>
      <c r="E1301" t="s">
        <v>1466</v>
      </c>
      <c r="F1301" s="5">
        <f>_xlfn.TEXTBEFORE(E1301, " ") * 1000000</f>
        <v>4000000</v>
      </c>
      <c r="G1301">
        <v>317.54309999999998</v>
      </c>
      <c r="H1301" t="s">
        <v>445</v>
      </c>
      <c r="I1301">
        <v>13</v>
      </c>
      <c r="J1301">
        <f>IF(I1301="",0,I1301)</f>
        <v>13</v>
      </c>
      <c r="K1301">
        <v>5</v>
      </c>
      <c r="L1301">
        <f>I1301-K1301</f>
        <v>8</v>
      </c>
      <c r="M1301" t="str">
        <f>IF(I1301&lt;100,"small",IF(I1301&lt;500,"medium","large"))</f>
        <v>small</v>
      </c>
      <c r="N1301">
        <f>IF(M1301="small",1,0)</f>
        <v>1</v>
      </c>
      <c r="O1301">
        <f>IF(N1301="medium",1,0)</f>
        <v>0</v>
      </c>
      <c r="P1301">
        <f>IF(O1301="large",1,0)</f>
        <v>0</v>
      </c>
      <c r="Q1301">
        <v>2014</v>
      </c>
      <c r="R1301">
        <v>2</v>
      </c>
      <c r="S1301" t="str">
        <f>IF(R1301=1, "First-time", IF(R1301&lt;=3, "Rising Star", IF(R1301&lt;10, "Established", "Elites")))</f>
        <v>Rising Star</v>
      </c>
      <c r="T1301">
        <f>IF(S1301 = "First-time",1,0)</f>
        <v>0</v>
      </c>
      <c r="U1301">
        <f>IF(S1301 = "Rising Star",1,0)</f>
        <v>1</v>
      </c>
      <c r="V1301">
        <f>IF(S1301 = "Established",1,0)</f>
        <v>0</v>
      </c>
      <c r="W1301">
        <f>IF(S1301 = "Elites",1,0)</f>
        <v>0</v>
      </c>
      <c r="X1301" t="s">
        <v>409</v>
      </c>
      <c r="Y1301" t="str">
        <f>IF(X1301="","-",TRIM(LEFT(X1301,FIND(",",X1301&amp;",")-1)))</f>
        <v>Salt Lake City</v>
      </c>
      <c r="Z1301" t="s">
        <v>3063</v>
      </c>
      <c r="AA1301" t="s">
        <v>46</v>
      </c>
    </row>
    <row r="1302" spans="1:27" ht="14.4" x14ac:dyDescent="0.3">
      <c r="A1302">
        <v>1297</v>
      </c>
      <c r="B1302" t="s">
        <v>15307</v>
      </c>
      <c r="C1302" t="s">
        <v>15308</v>
      </c>
      <c r="D1302" t="s">
        <v>15309</v>
      </c>
      <c r="E1302" t="s">
        <v>1276</v>
      </c>
      <c r="F1302" s="5">
        <f>_xlfn.TEXTBEFORE(E1302, " ") * 1000000</f>
        <v>5000000</v>
      </c>
      <c r="G1302">
        <v>317.4932</v>
      </c>
      <c r="H1302" t="s">
        <v>160</v>
      </c>
      <c r="I1302">
        <v>15</v>
      </c>
      <c r="J1302">
        <f>IF(I1302="",0,I1302)</f>
        <v>15</v>
      </c>
      <c r="K1302">
        <v>1</v>
      </c>
      <c r="L1302">
        <f>I1302-K1302</f>
        <v>14</v>
      </c>
      <c r="M1302" t="str">
        <f>IF(I1302&lt;100,"small",IF(I1302&lt;500,"medium","large"))</f>
        <v>small</v>
      </c>
      <c r="N1302">
        <f>IF(M1302="small",1,0)</f>
        <v>1</v>
      </c>
      <c r="O1302">
        <f>IF(N1302="medium",1,0)</f>
        <v>0</v>
      </c>
      <c r="P1302">
        <f>IF(O1302="large",1,0)</f>
        <v>0</v>
      </c>
      <c r="Q1302">
        <v>2013</v>
      </c>
      <c r="R1302">
        <v>2</v>
      </c>
      <c r="S1302" t="str">
        <f>IF(R1302=1, "First-time", IF(R1302&lt;=3, "Rising Star", IF(R1302&lt;10, "Established", "Elites")))</f>
        <v>Rising Star</v>
      </c>
      <c r="T1302">
        <f>IF(S1302 = "First-time",1,0)</f>
        <v>0</v>
      </c>
      <c r="U1302">
        <f>IF(S1302 = "Rising Star",1,0)</f>
        <v>1</v>
      </c>
      <c r="V1302">
        <f>IF(S1302 = "Established",1,0)</f>
        <v>0</v>
      </c>
      <c r="W1302">
        <f>IF(S1302 = "Elites",1,0)</f>
        <v>0</v>
      </c>
      <c r="X1302" t="s">
        <v>689</v>
      </c>
      <c r="Y1302" t="str">
        <f>IF(X1302="","-",TRIM(LEFT(X1302,FIND(",",X1302&amp;",")-1)))</f>
        <v>Miami</v>
      </c>
      <c r="Z1302" t="s">
        <v>10107</v>
      </c>
      <c r="AA1302" t="s">
        <v>10</v>
      </c>
    </row>
    <row r="1303" spans="1:27" ht="14.4" x14ac:dyDescent="0.3">
      <c r="A1303">
        <v>1298</v>
      </c>
      <c r="B1303" t="s">
        <v>10743</v>
      </c>
      <c r="C1303" t="s">
        <v>10744</v>
      </c>
      <c r="D1303" t="s">
        <v>10745</v>
      </c>
      <c r="E1303" t="s">
        <v>3113</v>
      </c>
      <c r="F1303" s="5">
        <f>_xlfn.TEXTBEFORE(E1303, " ") * 1000000</f>
        <v>6300000</v>
      </c>
      <c r="G1303">
        <v>317.08539999999999</v>
      </c>
      <c r="H1303" t="s">
        <v>160</v>
      </c>
      <c r="I1303">
        <v>3</v>
      </c>
      <c r="J1303">
        <f>IF(I1303="",0,I1303)</f>
        <v>3</v>
      </c>
      <c r="K1303">
        <v>2</v>
      </c>
      <c r="L1303">
        <f>I1303-K1303</f>
        <v>1</v>
      </c>
      <c r="M1303" t="str">
        <f>IF(I1303&lt;100,"small",IF(I1303&lt;500,"medium","large"))</f>
        <v>small</v>
      </c>
      <c r="N1303">
        <f>IF(M1303="small",1,0)</f>
        <v>1</v>
      </c>
      <c r="O1303">
        <f>IF(N1303="medium",1,0)</f>
        <v>0</v>
      </c>
      <c r="P1303">
        <f>IF(O1303="large",1,0)</f>
        <v>0</v>
      </c>
      <c r="Q1303">
        <v>2010</v>
      </c>
      <c r="R1303">
        <v>1</v>
      </c>
      <c r="S1303" t="str">
        <f>IF(R1303=1, "First-time", IF(R1303&lt;=3, "Rising Star", IF(R1303&lt;10, "Established", "Elites")))</f>
        <v>First-time</v>
      </c>
      <c r="T1303">
        <f>IF(S1303 = "First-time",1,0)</f>
        <v>1</v>
      </c>
      <c r="U1303">
        <f>IF(S1303 = "Rising Star",1,0)</f>
        <v>0</v>
      </c>
      <c r="V1303">
        <f>IF(S1303 = "Established",1,0)</f>
        <v>0</v>
      </c>
      <c r="W1303">
        <f>IF(S1303 = "Elites",1,0)</f>
        <v>0</v>
      </c>
      <c r="X1303" t="s">
        <v>99</v>
      </c>
      <c r="Y1303" t="str">
        <f>IF(X1303="","-",TRIM(LEFT(X1303,FIND(",",X1303&amp;",")-1)))</f>
        <v>-</v>
      </c>
      <c r="Z1303" t="s">
        <v>1419</v>
      </c>
      <c r="AA1303" t="s">
        <v>43</v>
      </c>
    </row>
    <row r="1304" spans="1:27" ht="14.4" x14ac:dyDescent="0.3">
      <c r="A1304">
        <v>1299</v>
      </c>
      <c r="B1304" t="s">
        <v>15310</v>
      </c>
      <c r="C1304" t="s">
        <v>15311</v>
      </c>
      <c r="D1304" t="s">
        <v>15312</v>
      </c>
      <c r="E1304" t="s">
        <v>128</v>
      </c>
      <c r="F1304" s="5">
        <f>_xlfn.TEXTBEFORE(E1304, " ") * 1000000</f>
        <v>7500000</v>
      </c>
      <c r="G1304">
        <v>317.0849</v>
      </c>
      <c r="H1304" t="s">
        <v>353</v>
      </c>
      <c r="I1304">
        <v>61</v>
      </c>
      <c r="J1304">
        <f>IF(I1304="",0,I1304)</f>
        <v>61</v>
      </c>
      <c r="K1304">
        <v>23</v>
      </c>
      <c r="L1304">
        <f>I1304-K1304</f>
        <v>38</v>
      </c>
      <c r="M1304" t="str">
        <f>IF(I1304&lt;100,"small",IF(I1304&lt;500,"medium","large"))</f>
        <v>small</v>
      </c>
      <c r="N1304">
        <f>IF(M1304="small",1,0)</f>
        <v>1</v>
      </c>
      <c r="O1304">
        <f>IF(N1304="medium",1,0)</f>
        <v>0</v>
      </c>
      <c r="P1304">
        <f>IF(O1304="large",1,0)</f>
        <v>0</v>
      </c>
      <c r="Q1304">
        <v>2013</v>
      </c>
      <c r="R1304">
        <v>2</v>
      </c>
      <c r="S1304" t="str">
        <f>IF(R1304=1, "First-time", IF(R1304&lt;=3, "Rising Star", IF(R1304&lt;10, "Established", "Elites")))</f>
        <v>Rising Star</v>
      </c>
      <c r="T1304">
        <f>IF(S1304 = "First-time",1,0)</f>
        <v>0</v>
      </c>
      <c r="U1304">
        <f>IF(S1304 = "Rising Star",1,0)</f>
        <v>1</v>
      </c>
      <c r="V1304">
        <f>IF(S1304 = "Established",1,0)</f>
        <v>0</v>
      </c>
      <c r="W1304">
        <f>IF(S1304 = "Elites",1,0)</f>
        <v>0</v>
      </c>
      <c r="X1304" t="s">
        <v>683</v>
      </c>
      <c r="Y1304" t="str">
        <f>IF(X1304="","-",TRIM(LEFT(X1304,FIND(",",X1304&amp;",")-1)))</f>
        <v>Orlando</v>
      </c>
      <c r="Z1304" t="s">
        <v>1016</v>
      </c>
      <c r="AA1304" t="s">
        <v>10</v>
      </c>
    </row>
    <row r="1305" spans="1:27" ht="14.4" x14ac:dyDescent="0.3">
      <c r="A1305">
        <v>1300</v>
      </c>
      <c r="B1305" t="s">
        <v>13042</v>
      </c>
      <c r="C1305" t="s">
        <v>13043</v>
      </c>
      <c r="D1305" t="s">
        <v>13044</v>
      </c>
      <c r="E1305" t="s">
        <v>665</v>
      </c>
      <c r="F1305" s="5">
        <f>_xlfn.TEXTBEFORE(E1305, " ") * 1000000</f>
        <v>8500000</v>
      </c>
      <c r="G1305">
        <v>316.67430000000002</v>
      </c>
      <c r="H1305" t="s">
        <v>353</v>
      </c>
      <c r="I1305">
        <v>36</v>
      </c>
      <c r="J1305">
        <f>IF(I1305="",0,I1305)</f>
        <v>36</v>
      </c>
      <c r="K1305">
        <v>25</v>
      </c>
      <c r="L1305">
        <f>I1305-K1305</f>
        <v>11</v>
      </c>
      <c r="M1305" t="str">
        <f>IF(I1305&lt;100,"small",IF(I1305&lt;500,"medium","large"))</f>
        <v>small</v>
      </c>
      <c r="N1305">
        <f>IF(M1305="small",1,0)</f>
        <v>1</v>
      </c>
      <c r="O1305">
        <f>IF(N1305="medium",1,0)</f>
        <v>0</v>
      </c>
      <c r="P1305">
        <f>IF(O1305="large",1,0)</f>
        <v>0</v>
      </c>
      <c r="Q1305">
        <v>2012</v>
      </c>
      <c r="R1305">
        <v>1</v>
      </c>
      <c r="S1305" t="str">
        <f>IF(R1305=1, "First-time", IF(R1305&lt;=3, "Rising Star", IF(R1305&lt;10, "Established", "Elites")))</f>
        <v>First-time</v>
      </c>
      <c r="T1305">
        <f>IF(S1305 = "First-time",1,0)</f>
        <v>1</v>
      </c>
      <c r="U1305">
        <f>IF(S1305 = "Rising Star",1,0)</f>
        <v>0</v>
      </c>
      <c r="V1305">
        <f>IF(S1305 = "Established",1,0)</f>
        <v>0</v>
      </c>
      <c r="W1305">
        <f>IF(S1305 = "Elites",1,0)</f>
        <v>0</v>
      </c>
      <c r="X1305" t="s">
        <v>130</v>
      </c>
      <c r="Y1305" t="str">
        <f>IF(X1305="","-",TRIM(LEFT(X1305,FIND(",",X1305&amp;",")-1)))</f>
        <v>Dallas</v>
      </c>
      <c r="Z1305" t="s">
        <v>130</v>
      </c>
      <c r="AA1305" t="s">
        <v>45</v>
      </c>
    </row>
    <row r="1306" spans="1:27" ht="14.4" x14ac:dyDescent="0.3">
      <c r="A1306">
        <v>1301</v>
      </c>
      <c r="B1306" t="s">
        <v>15365</v>
      </c>
      <c r="C1306" t="s">
        <v>15366</v>
      </c>
      <c r="D1306" t="s">
        <v>15367</v>
      </c>
      <c r="E1306" t="s">
        <v>1372</v>
      </c>
      <c r="F1306" s="5">
        <f>_xlfn.TEXTBEFORE(E1306, " ") * 1000000</f>
        <v>6900000</v>
      </c>
      <c r="G1306">
        <v>316.65699999999998</v>
      </c>
      <c r="H1306" t="s">
        <v>118</v>
      </c>
      <c r="I1306">
        <v>50</v>
      </c>
      <c r="J1306">
        <f>IF(I1306="",0,I1306)</f>
        <v>50</v>
      </c>
      <c r="K1306">
        <v>20</v>
      </c>
      <c r="L1306">
        <f>I1306-K1306</f>
        <v>30</v>
      </c>
      <c r="M1306" t="str">
        <f>IF(I1306&lt;100,"small",IF(I1306&lt;500,"medium","large"))</f>
        <v>small</v>
      </c>
      <c r="N1306">
        <f>IF(M1306="small",1,0)</f>
        <v>1</v>
      </c>
      <c r="O1306">
        <f>IF(N1306="medium",1,0)</f>
        <v>0</v>
      </c>
      <c r="P1306">
        <f>IF(O1306="large",1,0)</f>
        <v>0</v>
      </c>
      <c r="Q1306">
        <v>2013</v>
      </c>
      <c r="R1306">
        <v>3</v>
      </c>
      <c r="S1306" t="str">
        <f>IF(R1306=1, "First-time", IF(R1306&lt;=3, "Rising Star", IF(R1306&lt;10, "Established", "Elites")))</f>
        <v>Rising Star</v>
      </c>
      <c r="T1306">
        <f>IF(S1306 = "First-time",1,0)</f>
        <v>0</v>
      </c>
      <c r="U1306">
        <f>IF(S1306 = "Rising Star",1,0)</f>
        <v>1</v>
      </c>
      <c r="V1306">
        <f>IF(S1306 = "Established",1,0)</f>
        <v>0</v>
      </c>
      <c r="W1306">
        <f>IF(S1306 = "Elites",1,0)</f>
        <v>0</v>
      </c>
      <c r="X1306" t="s">
        <v>191</v>
      </c>
      <c r="Y1306" t="str">
        <f>IF(X1306="","-",TRIM(LEFT(X1306,FIND(",",X1306&amp;",")-1)))</f>
        <v>Philadelphia</v>
      </c>
      <c r="Z1306" t="s">
        <v>1383</v>
      </c>
      <c r="AA1306" t="s">
        <v>9</v>
      </c>
    </row>
    <row r="1307" spans="1:27" ht="14.4" x14ac:dyDescent="0.3">
      <c r="A1307">
        <v>1302</v>
      </c>
      <c r="B1307" t="s">
        <v>8419</v>
      </c>
      <c r="C1307" t="s">
        <v>8420</v>
      </c>
      <c r="D1307" t="s">
        <v>8421</v>
      </c>
      <c r="E1307" t="s">
        <v>7357</v>
      </c>
      <c r="F1307" s="5">
        <f>_xlfn.TEXTBEFORE(E1307, " ") * 1000000</f>
        <v>45600000</v>
      </c>
      <c r="G1307">
        <v>316.28789999999998</v>
      </c>
      <c r="H1307" t="s">
        <v>153</v>
      </c>
      <c r="I1307">
        <v>75</v>
      </c>
      <c r="J1307">
        <f>IF(I1307="",0,I1307)</f>
        <v>75</v>
      </c>
      <c r="K1307">
        <v>26</v>
      </c>
      <c r="L1307">
        <f>I1307-K1307</f>
        <v>49</v>
      </c>
      <c r="M1307" t="str">
        <f>IF(I1307&lt;100,"small",IF(I1307&lt;500,"medium","large"))</f>
        <v>small</v>
      </c>
      <c r="N1307">
        <f>IF(M1307="small",1,0)</f>
        <v>1</v>
      </c>
      <c r="O1307">
        <f>IF(N1307="medium",1,0)</f>
        <v>0</v>
      </c>
      <c r="P1307">
        <f>IF(O1307="large",1,0)</f>
        <v>0</v>
      </c>
      <c r="Q1307">
        <v>2008</v>
      </c>
      <c r="R1307">
        <v>2</v>
      </c>
      <c r="S1307" t="str">
        <f>IF(R1307=1, "First-time", IF(R1307&lt;=3, "Rising Star", IF(R1307&lt;10, "Established", "Elites")))</f>
        <v>Rising Star</v>
      </c>
      <c r="T1307">
        <f>IF(S1307 = "First-time",1,0)</f>
        <v>0</v>
      </c>
      <c r="U1307">
        <f>IF(S1307 = "Rising Star",1,0)</f>
        <v>1</v>
      </c>
      <c r="V1307">
        <f>IF(S1307 = "Established",1,0)</f>
        <v>0</v>
      </c>
      <c r="W1307">
        <f>IF(S1307 = "Elites",1,0)</f>
        <v>0</v>
      </c>
      <c r="X1307" t="s">
        <v>99</v>
      </c>
      <c r="Y1307" t="str">
        <f>IF(X1307="","-",TRIM(LEFT(X1307,FIND(",",X1307&amp;",")-1)))</f>
        <v>-</v>
      </c>
      <c r="Z1307" t="s">
        <v>8422</v>
      </c>
      <c r="AA1307" t="s">
        <v>44</v>
      </c>
    </row>
    <row r="1308" spans="1:27" ht="14.4" x14ac:dyDescent="0.3">
      <c r="A1308">
        <v>1303</v>
      </c>
      <c r="B1308" t="s">
        <v>14926</v>
      </c>
      <c r="C1308" t="s">
        <v>14927</v>
      </c>
      <c r="D1308" t="s">
        <v>14928</v>
      </c>
      <c r="E1308" t="s">
        <v>2101</v>
      </c>
      <c r="F1308" s="5">
        <f>_xlfn.TEXTBEFORE(E1308, " ") * 1000000</f>
        <v>9400000</v>
      </c>
      <c r="G1308">
        <v>315.83780000000002</v>
      </c>
      <c r="H1308" t="s">
        <v>160</v>
      </c>
      <c r="I1308">
        <v>34</v>
      </c>
      <c r="J1308">
        <f>IF(I1308="",0,I1308)</f>
        <v>34</v>
      </c>
      <c r="K1308">
        <v>8</v>
      </c>
      <c r="L1308">
        <f>I1308-K1308</f>
        <v>26</v>
      </c>
      <c r="M1308" t="str">
        <f>IF(I1308&lt;100,"small",IF(I1308&lt;500,"medium","large"))</f>
        <v>small</v>
      </c>
      <c r="N1308">
        <f>IF(M1308="small",1,0)</f>
        <v>1</v>
      </c>
      <c r="O1308">
        <f>IF(N1308="medium",1,0)</f>
        <v>0</v>
      </c>
      <c r="P1308">
        <f>IF(O1308="large",1,0)</f>
        <v>0</v>
      </c>
      <c r="Q1308">
        <v>2013</v>
      </c>
      <c r="R1308">
        <v>3</v>
      </c>
      <c r="S1308" t="str">
        <f>IF(R1308=1, "First-time", IF(R1308&lt;=3, "Rising Star", IF(R1308&lt;10, "Established", "Elites")))</f>
        <v>Rising Star</v>
      </c>
      <c r="T1308">
        <f>IF(S1308 = "First-time",1,0)</f>
        <v>0</v>
      </c>
      <c r="U1308">
        <f>IF(S1308 = "Rising Star",1,0)</f>
        <v>1</v>
      </c>
      <c r="V1308">
        <f>IF(S1308 = "Established",1,0)</f>
        <v>0</v>
      </c>
      <c r="W1308">
        <f>IF(S1308 = "Elites",1,0)</f>
        <v>0</v>
      </c>
      <c r="X1308" t="s">
        <v>1454</v>
      </c>
      <c r="Y1308" t="str">
        <f>IF(X1308="","-",TRIM(LEFT(X1308,FIND(",",X1308&amp;",")-1)))</f>
        <v>St. Louis</v>
      </c>
      <c r="Z1308" t="s">
        <v>11026</v>
      </c>
      <c r="AA1308" t="s">
        <v>25</v>
      </c>
    </row>
    <row r="1309" spans="1:27" ht="14.4" x14ac:dyDescent="0.3">
      <c r="A1309">
        <v>1304</v>
      </c>
      <c r="B1309" t="s">
        <v>12692</v>
      </c>
      <c r="C1309" t="s">
        <v>12693</v>
      </c>
      <c r="D1309" t="s">
        <v>12694</v>
      </c>
      <c r="E1309" t="s">
        <v>1912</v>
      </c>
      <c r="F1309" s="5">
        <f>_xlfn.TEXTBEFORE(E1309, " ") * 1000000</f>
        <v>37800000</v>
      </c>
      <c r="G1309">
        <v>315.70819999999998</v>
      </c>
      <c r="H1309" t="s">
        <v>779</v>
      </c>
      <c r="I1309">
        <v>338</v>
      </c>
      <c r="J1309">
        <f>IF(I1309="",0,I1309)</f>
        <v>338</v>
      </c>
      <c r="K1309">
        <v>94</v>
      </c>
      <c r="L1309">
        <f>I1309-K1309</f>
        <v>244</v>
      </c>
      <c r="M1309" t="str">
        <f>IF(I1309&lt;100,"small",IF(I1309&lt;500,"medium","large"))</f>
        <v>medium</v>
      </c>
      <c r="N1309">
        <f>IF(M1309="small",1,0)</f>
        <v>0</v>
      </c>
      <c r="O1309">
        <f>IF(N1309="medium",1,0)</f>
        <v>0</v>
      </c>
      <c r="P1309">
        <f>IF(O1309="large",1,0)</f>
        <v>0</v>
      </c>
      <c r="Q1309">
        <v>2011</v>
      </c>
      <c r="R1309">
        <v>3</v>
      </c>
      <c r="S1309" t="str">
        <f>IF(R1309=1, "First-time", IF(R1309&lt;=3, "Rising Star", IF(R1309&lt;10, "Established", "Elites")))</f>
        <v>Rising Star</v>
      </c>
      <c r="T1309">
        <f>IF(S1309 = "First-time",1,0)</f>
        <v>0</v>
      </c>
      <c r="U1309">
        <f>IF(S1309 = "Rising Star",1,0)</f>
        <v>1</v>
      </c>
      <c r="V1309">
        <f>IF(S1309 = "Established",1,0)</f>
        <v>0</v>
      </c>
      <c r="W1309">
        <f>IF(S1309 = "Elites",1,0)</f>
        <v>0</v>
      </c>
      <c r="X1309" t="s">
        <v>1396</v>
      </c>
      <c r="Y1309" t="str">
        <f>IF(X1309="","-",TRIM(LEFT(X1309,FIND(",",X1309&amp;",")-1)))</f>
        <v>San Francisco</v>
      </c>
      <c r="Z1309" t="s">
        <v>12695</v>
      </c>
      <c r="AA1309" t="s">
        <v>5</v>
      </c>
    </row>
    <row r="1310" spans="1:27" ht="14.4" x14ac:dyDescent="0.3">
      <c r="A1310">
        <v>1305</v>
      </c>
      <c r="B1310" t="s">
        <v>9387</v>
      </c>
      <c r="C1310" t="s">
        <v>9388</v>
      </c>
      <c r="D1310" t="s">
        <v>9389</v>
      </c>
      <c r="E1310" t="s">
        <v>4297</v>
      </c>
      <c r="F1310" s="5">
        <f>_xlfn.TEXTBEFORE(E1310, " ") * 1000000</f>
        <v>13900000</v>
      </c>
      <c r="G1310">
        <v>315.41239999999999</v>
      </c>
      <c r="H1310" t="s">
        <v>751</v>
      </c>
      <c r="I1310">
        <v>84</v>
      </c>
      <c r="J1310">
        <f>IF(I1310="",0,I1310)</f>
        <v>84</v>
      </c>
      <c r="K1310">
        <v>28</v>
      </c>
      <c r="L1310">
        <f>I1310-K1310</f>
        <v>56</v>
      </c>
      <c r="M1310" t="str">
        <f>IF(I1310&lt;100,"small",IF(I1310&lt;500,"medium","large"))</f>
        <v>small</v>
      </c>
      <c r="N1310">
        <f>IF(M1310="small",1,0)</f>
        <v>1</v>
      </c>
      <c r="O1310">
        <f>IF(N1310="medium",1,0)</f>
        <v>0</v>
      </c>
      <c r="P1310">
        <f>IF(O1310="large",1,0)</f>
        <v>0</v>
      </c>
      <c r="Q1310">
        <v>2009</v>
      </c>
      <c r="R1310">
        <v>2</v>
      </c>
      <c r="S1310" t="str">
        <f>IF(R1310=1, "First-time", IF(R1310&lt;=3, "Rising Star", IF(R1310&lt;10, "Established", "Elites")))</f>
        <v>Rising Star</v>
      </c>
      <c r="T1310">
        <f>IF(S1310 = "First-time",1,0)</f>
        <v>0</v>
      </c>
      <c r="U1310">
        <f>IF(S1310 = "Rising Star",1,0)</f>
        <v>1</v>
      </c>
      <c r="V1310">
        <f>IF(S1310 = "Established",1,0)</f>
        <v>0</v>
      </c>
      <c r="W1310">
        <f>IF(S1310 = "Elites",1,0)</f>
        <v>0</v>
      </c>
      <c r="X1310" t="s">
        <v>4323</v>
      </c>
      <c r="Y1310" t="str">
        <f>IF(X1310="","-",TRIM(LEFT(X1310,FIND(",",X1310&amp;",")-1)))</f>
        <v>San Antonio</v>
      </c>
      <c r="Z1310" t="s">
        <v>839</v>
      </c>
      <c r="AA1310" t="s">
        <v>45</v>
      </c>
    </row>
    <row r="1311" spans="1:27" ht="14.4" x14ac:dyDescent="0.3">
      <c r="A1311">
        <v>1306</v>
      </c>
      <c r="B1311" t="s">
        <v>3643</v>
      </c>
      <c r="C1311" t="s">
        <v>3644</v>
      </c>
      <c r="D1311" t="s">
        <v>3645</v>
      </c>
      <c r="E1311" t="s">
        <v>3646</v>
      </c>
      <c r="F1311" s="5">
        <f>_xlfn.TEXTBEFORE(E1311, " ") * 1000000</f>
        <v>145800000</v>
      </c>
      <c r="G1311">
        <v>315.06630000000001</v>
      </c>
      <c r="H1311" t="s">
        <v>85</v>
      </c>
      <c r="I1311">
        <v>4011</v>
      </c>
      <c r="J1311">
        <f>IF(I1311="",0,I1311)</f>
        <v>4011</v>
      </c>
      <c r="K1311">
        <v>772</v>
      </c>
      <c r="L1311">
        <f>I1311-K1311</f>
        <v>3239</v>
      </c>
      <c r="M1311" t="str">
        <f>IF(I1311&lt;100,"small",IF(I1311&lt;500,"medium","large"))</f>
        <v>large</v>
      </c>
      <c r="N1311">
        <f>IF(M1311="small",1,0)</f>
        <v>0</v>
      </c>
      <c r="O1311">
        <f>IF(N1311="medium",1,0)</f>
        <v>0</v>
      </c>
      <c r="P1311">
        <f>IF(O1311="large",1,0)</f>
        <v>0</v>
      </c>
      <c r="Q1311">
        <v>2000</v>
      </c>
      <c r="R1311">
        <v>4</v>
      </c>
      <c r="S1311" t="str">
        <f>IF(R1311=1, "First-time", IF(R1311&lt;=3, "Rising Star", IF(R1311&lt;10, "Established", "Elites")))</f>
        <v>Established</v>
      </c>
      <c r="T1311">
        <f>IF(S1311 = "First-time",1,0)</f>
        <v>0</v>
      </c>
      <c r="U1311">
        <f>IF(S1311 = "Rising Star",1,0)</f>
        <v>0</v>
      </c>
      <c r="V1311">
        <f>IF(S1311 = "Established",1,0)</f>
        <v>1</v>
      </c>
      <c r="W1311">
        <f>IF(S1311 = "Elites",1,0)</f>
        <v>0</v>
      </c>
      <c r="X1311" t="s">
        <v>689</v>
      </c>
      <c r="Y1311" t="str">
        <f>IF(X1311="","-",TRIM(LEFT(X1311,FIND(",",X1311&amp;",")-1)))</f>
        <v>Miami</v>
      </c>
      <c r="Z1311" t="s">
        <v>3642</v>
      </c>
      <c r="AA1311" t="s">
        <v>10</v>
      </c>
    </row>
    <row r="1312" spans="1:27" ht="14.4" x14ac:dyDescent="0.3">
      <c r="A1312">
        <v>1307</v>
      </c>
      <c r="B1312" t="s">
        <v>13211</v>
      </c>
      <c r="C1312" t="s">
        <v>13212</v>
      </c>
      <c r="D1312" t="s">
        <v>13213</v>
      </c>
      <c r="E1312" t="s">
        <v>5255</v>
      </c>
      <c r="F1312" s="5">
        <f>_xlfn.TEXTBEFORE(E1312, " ") * 1000000</f>
        <v>35900000</v>
      </c>
      <c r="G1312">
        <v>314.98419999999999</v>
      </c>
      <c r="H1312" t="s">
        <v>118</v>
      </c>
      <c r="I1312">
        <v>57</v>
      </c>
      <c r="J1312">
        <f>IF(I1312="",0,I1312)</f>
        <v>57</v>
      </c>
      <c r="K1312">
        <v>15</v>
      </c>
      <c r="L1312">
        <f>I1312-K1312</f>
        <v>42</v>
      </c>
      <c r="M1312" t="str">
        <f>IF(I1312&lt;100,"small",IF(I1312&lt;500,"medium","large"))</f>
        <v>small</v>
      </c>
      <c r="N1312">
        <f>IF(M1312="small",1,0)</f>
        <v>1</v>
      </c>
      <c r="O1312">
        <f>IF(N1312="medium",1,0)</f>
        <v>0</v>
      </c>
      <c r="P1312">
        <f>IF(O1312="large",1,0)</f>
        <v>0</v>
      </c>
      <c r="Q1312">
        <v>2012</v>
      </c>
      <c r="R1312">
        <v>4</v>
      </c>
      <c r="S1312" t="str">
        <f>IF(R1312=1, "First-time", IF(R1312&lt;=3, "Rising Star", IF(R1312&lt;10, "Established", "Elites")))</f>
        <v>Established</v>
      </c>
      <c r="T1312">
        <f>IF(S1312 = "First-time",1,0)</f>
        <v>0</v>
      </c>
      <c r="U1312">
        <f>IF(S1312 = "Rising Star",1,0)</f>
        <v>0</v>
      </c>
      <c r="V1312">
        <f>IF(S1312 = "Established",1,0)</f>
        <v>1</v>
      </c>
      <c r="W1312">
        <f>IF(S1312 = "Elites",1,0)</f>
        <v>0</v>
      </c>
      <c r="X1312" t="s">
        <v>1247</v>
      </c>
      <c r="Y1312" t="str">
        <f>IF(X1312="","-",TRIM(LEFT(X1312,FIND(",",X1312&amp;",")-1)))</f>
        <v>Lancaster</v>
      </c>
      <c r="Z1312" t="s">
        <v>1248</v>
      </c>
      <c r="AA1312" t="s">
        <v>39</v>
      </c>
    </row>
    <row r="1313" spans="1:27" ht="14.4" x14ac:dyDescent="0.3">
      <c r="A1313">
        <v>1308</v>
      </c>
      <c r="B1313" t="s">
        <v>15678</v>
      </c>
      <c r="C1313" t="s">
        <v>15679</v>
      </c>
      <c r="D1313" t="s">
        <v>15680</v>
      </c>
      <c r="E1313" t="s">
        <v>4800</v>
      </c>
      <c r="F1313" s="5">
        <f>_xlfn.TEXTBEFORE(E1313, " ") * 1000000</f>
        <v>3100000</v>
      </c>
      <c r="G1313">
        <v>314.7663</v>
      </c>
      <c r="H1313" t="s">
        <v>160</v>
      </c>
      <c r="I1313">
        <v>25</v>
      </c>
      <c r="J1313">
        <f>IF(I1313="",0,I1313)</f>
        <v>25</v>
      </c>
      <c r="K1313">
        <v>15</v>
      </c>
      <c r="L1313">
        <f>I1313-K1313</f>
        <v>10</v>
      </c>
      <c r="M1313" t="str">
        <f>IF(I1313&lt;100,"small",IF(I1313&lt;500,"medium","large"))</f>
        <v>small</v>
      </c>
      <c r="N1313">
        <f>IF(M1313="small",1,0)</f>
        <v>1</v>
      </c>
      <c r="O1313">
        <f>IF(N1313="medium",1,0)</f>
        <v>0</v>
      </c>
      <c r="P1313">
        <f>IF(O1313="large",1,0)</f>
        <v>0</v>
      </c>
      <c r="Q1313">
        <v>2013</v>
      </c>
      <c r="R1313">
        <v>2</v>
      </c>
      <c r="S1313" t="str">
        <f>IF(R1313=1, "First-time", IF(R1313&lt;=3, "Rising Star", IF(R1313&lt;10, "Established", "Elites")))</f>
        <v>Rising Star</v>
      </c>
      <c r="T1313">
        <f>IF(S1313 = "First-time",1,0)</f>
        <v>0</v>
      </c>
      <c r="U1313">
        <f>IF(S1313 = "Rising Star",1,0)</f>
        <v>1</v>
      </c>
      <c r="V1313">
        <f>IF(S1313 = "Established",1,0)</f>
        <v>0</v>
      </c>
      <c r="W1313">
        <f>IF(S1313 = "Elites",1,0)</f>
        <v>0</v>
      </c>
      <c r="X1313" t="s">
        <v>99</v>
      </c>
      <c r="Y1313" t="str">
        <f>IF(X1313="","-",TRIM(LEFT(X1313,FIND(",",X1313&amp;",")-1)))</f>
        <v>-</v>
      </c>
      <c r="Z1313" t="s">
        <v>15681</v>
      </c>
      <c r="AA1313" t="s">
        <v>2</v>
      </c>
    </row>
    <row r="1314" spans="1:27" ht="14.4" x14ac:dyDescent="0.3">
      <c r="A1314">
        <v>1309</v>
      </c>
      <c r="B1314" t="s">
        <v>5492</v>
      </c>
      <c r="C1314" t="s">
        <v>5493</v>
      </c>
      <c r="D1314" t="s">
        <v>5494</v>
      </c>
      <c r="E1314" t="s">
        <v>5495</v>
      </c>
      <c r="F1314" s="5">
        <f>_xlfn.TEXTBEFORE(E1314, " ") * 1000000</f>
        <v>90100000</v>
      </c>
      <c r="G1314">
        <v>314.5068</v>
      </c>
      <c r="H1314" t="s">
        <v>803</v>
      </c>
      <c r="I1314">
        <v>508</v>
      </c>
      <c r="J1314">
        <f>IF(I1314="",0,I1314)</f>
        <v>508</v>
      </c>
      <c r="K1314">
        <v>128</v>
      </c>
      <c r="L1314">
        <f>I1314-K1314</f>
        <v>380</v>
      </c>
      <c r="M1314" t="str">
        <f>IF(I1314&lt;100,"small",IF(I1314&lt;500,"medium","large"))</f>
        <v>large</v>
      </c>
      <c r="N1314">
        <f>IF(M1314="small",1,0)</f>
        <v>0</v>
      </c>
      <c r="O1314">
        <f>IF(N1314="medium",1,0)</f>
        <v>0</v>
      </c>
      <c r="P1314">
        <f>IF(O1314="large",1,0)</f>
        <v>0</v>
      </c>
      <c r="Q1314">
        <v>2004</v>
      </c>
      <c r="R1314">
        <v>7</v>
      </c>
      <c r="S1314" t="str">
        <f>IF(R1314=1, "First-time", IF(R1314&lt;=3, "Rising Star", IF(R1314&lt;10, "Established", "Elites")))</f>
        <v>Established</v>
      </c>
      <c r="T1314">
        <f>IF(S1314 = "First-time",1,0)</f>
        <v>0</v>
      </c>
      <c r="U1314">
        <f>IF(S1314 = "Rising Star",1,0)</f>
        <v>0</v>
      </c>
      <c r="V1314">
        <f>IF(S1314 = "Established",1,0)</f>
        <v>1</v>
      </c>
      <c r="W1314">
        <f>IF(S1314 = "Elites",1,0)</f>
        <v>0</v>
      </c>
      <c r="X1314" t="s">
        <v>99</v>
      </c>
      <c r="Y1314" t="str">
        <f>IF(X1314="","-",TRIM(LEFT(X1314,FIND(",",X1314&amp;",")-1)))</f>
        <v>-</v>
      </c>
      <c r="Z1314" t="s">
        <v>543</v>
      </c>
      <c r="AA1314" t="s">
        <v>35</v>
      </c>
    </row>
    <row r="1315" spans="1:27" ht="14.4" x14ac:dyDescent="0.3">
      <c r="A1315">
        <v>1310</v>
      </c>
      <c r="B1315" t="s">
        <v>13513</v>
      </c>
      <c r="C1315" t="s">
        <v>13514</v>
      </c>
      <c r="D1315" t="s">
        <v>13515</v>
      </c>
      <c r="E1315" t="s">
        <v>392</v>
      </c>
      <c r="F1315" s="5">
        <f>_xlfn.TEXTBEFORE(E1315, " ") * 1000000</f>
        <v>2000000</v>
      </c>
      <c r="G1315">
        <v>314.4348</v>
      </c>
      <c r="H1315" t="s">
        <v>153</v>
      </c>
      <c r="I1315">
        <v>10</v>
      </c>
      <c r="J1315">
        <f>IF(I1315="",0,I1315)</f>
        <v>10</v>
      </c>
      <c r="K1315">
        <v>1</v>
      </c>
      <c r="L1315">
        <f>I1315-K1315</f>
        <v>9</v>
      </c>
      <c r="M1315" t="str">
        <f>IF(I1315&lt;100,"small",IF(I1315&lt;500,"medium","large"))</f>
        <v>small</v>
      </c>
      <c r="N1315">
        <f>IF(M1315="small",1,0)</f>
        <v>1</v>
      </c>
      <c r="O1315">
        <f>IF(N1315="medium",1,0)</f>
        <v>0</v>
      </c>
      <c r="P1315">
        <f>IF(O1315="large",1,0)</f>
        <v>0</v>
      </c>
      <c r="Q1315">
        <v>2012</v>
      </c>
      <c r="R1315">
        <v>1</v>
      </c>
      <c r="S1315" t="str">
        <f>IF(R1315=1, "First-time", IF(R1315&lt;=3, "Rising Star", IF(R1315&lt;10, "Established", "Elites")))</f>
        <v>First-time</v>
      </c>
      <c r="T1315">
        <f>IF(S1315 = "First-time",1,0)</f>
        <v>1</v>
      </c>
      <c r="U1315">
        <f>IF(S1315 = "Rising Star",1,0)</f>
        <v>0</v>
      </c>
      <c r="V1315">
        <f>IF(S1315 = "Established",1,0)</f>
        <v>0</v>
      </c>
      <c r="W1315">
        <f>IF(S1315 = "Elites",1,0)</f>
        <v>0</v>
      </c>
      <c r="X1315" t="s">
        <v>354</v>
      </c>
      <c r="Y1315" t="str">
        <f>IF(X1315="","-",TRIM(LEFT(X1315,FIND(",",X1315&amp;",")-1)))</f>
        <v>Minneapolis</v>
      </c>
      <c r="Z1315" t="s">
        <v>13516</v>
      </c>
      <c r="AA1315" t="s">
        <v>24</v>
      </c>
    </row>
    <row r="1316" spans="1:27" ht="14.4" x14ac:dyDescent="0.3">
      <c r="A1316">
        <v>1311</v>
      </c>
      <c r="B1316" t="s">
        <v>12495</v>
      </c>
      <c r="C1316" t="s">
        <v>12496</v>
      </c>
      <c r="D1316" t="s">
        <v>12497</v>
      </c>
      <c r="E1316" t="s">
        <v>2225</v>
      </c>
      <c r="F1316" s="5">
        <f>_xlfn.TEXTBEFORE(E1316, " ") * 1000000</f>
        <v>5900000</v>
      </c>
      <c r="G1316">
        <v>314.22390000000001</v>
      </c>
      <c r="H1316" t="s">
        <v>129</v>
      </c>
      <c r="I1316">
        <v>50</v>
      </c>
      <c r="J1316">
        <f>IF(I1316="",0,I1316)</f>
        <v>50</v>
      </c>
      <c r="K1316">
        <v>7</v>
      </c>
      <c r="L1316">
        <f>I1316-K1316</f>
        <v>43</v>
      </c>
      <c r="M1316" t="str">
        <f>IF(I1316&lt;100,"small",IF(I1316&lt;500,"medium","large"))</f>
        <v>small</v>
      </c>
      <c r="N1316">
        <f>IF(M1316="small",1,0)</f>
        <v>1</v>
      </c>
      <c r="O1316">
        <f>IF(N1316="medium",1,0)</f>
        <v>0</v>
      </c>
      <c r="P1316">
        <f>IF(O1316="large",1,0)</f>
        <v>0</v>
      </c>
      <c r="Q1316">
        <v>2011</v>
      </c>
      <c r="R1316">
        <v>1</v>
      </c>
      <c r="S1316" t="str">
        <f>IF(R1316=1, "First-time", IF(R1316&lt;=3, "Rising Star", IF(R1316&lt;10, "Established", "Elites")))</f>
        <v>First-time</v>
      </c>
      <c r="T1316">
        <f>IF(S1316 = "First-time",1,0)</f>
        <v>1</v>
      </c>
      <c r="U1316">
        <f>IF(S1316 = "Rising Star",1,0)</f>
        <v>0</v>
      </c>
      <c r="V1316">
        <f>IF(S1316 = "Established",1,0)</f>
        <v>0</v>
      </c>
      <c r="W1316">
        <f>IF(S1316 = "Elites",1,0)</f>
        <v>0</v>
      </c>
      <c r="X1316" t="s">
        <v>689</v>
      </c>
      <c r="Y1316" t="str">
        <f>IF(X1316="","-",TRIM(LEFT(X1316,FIND(",",X1316&amp;",")-1)))</f>
        <v>Miami</v>
      </c>
      <c r="Z1316" t="s">
        <v>689</v>
      </c>
      <c r="AA1316" t="s">
        <v>10</v>
      </c>
    </row>
    <row r="1317" spans="1:27" ht="14.4" x14ac:dyDescent="0.3">
      <c r="A1317">
        <v>1312</v>
      </c>
      <c r="B1317" t="s">
        <v>16325</v>
      </c>
      <c r="C1317" t="s">
        <v>16326</v>
      </c>
      <c r="D1317" t="s">
        <v>16327</v>
      </c>
      <c r="E1317" t="s">
        <v>4251</v>
      </c>
      <c r="F1317" s="5">
        <f>_xlfn.TEXTBEFORE(E1317, " ") * 1000000</f>
        <v>3400000</v>
      </c>
      <c r="G1317">
        <v>314.15179999999998</v>
      </c>
      <c r="H1317" t="s">
        <v>779</v>
      </c>
      <c r="I1317">
        <v>125</v>
      </c>
      <c r="J1317">
        <f>IF(I1317="",0,I1317)</f>
        <v>125</v>
      </c>
      <c r="K1317">
        <v>95</v>
      </c>
      <c r="L1317">
        <f>I1317-K1317</f>
        <v>30</v>
      </c>
      <c r="M1317" t="str">
        <f>IF(I1317&lt;100,"small",IF(I1317&lt;500,"medium","large"))</f>
        <v>medium</v>
      </c>
      <c r="N1317">
        <f>IF(M1317="small",1,0)</f>
        <v>0</v>
      </c>
      <c r="O1317">
        <f>IF(N1317="medium",1,0)</f>
        <v>0</v>
      </c>
      <c r="P1317">
        <f>IF(O1317="large",1,0)</f>
        <v>0</v>
      </c>
      <c r="Q1317">
        <v>2014</v>
      </c>
      <c r="R1317">
        <v>1</v>
      </c>
      <c r="S1317" t="str">
        <f>IF(R1317=1, "First-time", IF(R1317&lt;=3, "Rising Star", IF(R1317&lt;10, "Established", "Elites")))</f>
        <v>First-time</v>
      </c>
      <c r="T1317">
        <f>IF(S1317 = "First-time",1,0)</f>
        <v>1</v>
      </c>
      <c r="U1317">
        <f>IF(S1317 = "Rising Star",1,0)</f>
        <v>0</v>
      </c>
      <c r="V1317">
        <f>IF(S1317 = "Established",1,0)</f>
        <v>0</v>
      </c>
      <c r="W1317">
        <f>IF(S1317 = "Elites",1,0)</f>
        <v>0</v>
      </c>
      <c r="X1317" t="s">
        <v>466</v>
      </c>
      <c r="Y1317" t="str">
        <f>IF(X1317="","-",TRIM(LEFT(X1317,FIND(",",X1317&amp;",")-1)))</f>
        <v>Charlotte</v>
      </c>
      <c r="Z1317" t="s">
        <v>466</v>
      </c>
      <c r="AA1317" t="s">
        <v>28</v>
      </c>
    </row>
    <row r="1318" spans="1:27" ht="14.4" x14ac:dyDescent="0.3">
      <c r="A1318">
        <v>1313</v>
      </c>
      <c r="B1318" t="s">
        <v>14110</v>
      </c>
      <c r="C1318" t="s">
        <v>14111</v>
      </c>
      <c r="D1318" t="s">
        <v>14112</v>
      </c>
      <c r="E1318" t="s">
        <v>337</v>
      </c>
      <c r="F1318" s="5">
        <f>_xlfn.TEXTBEFORE(E1318, " ") * 1000000</f>
        <v>6700000</v>
      </c>
      <c r="G1318">
        <v>313.84969999999998</v>
      </c>
      <c r="H1318" t="s">
        <v>140</v>
      </c>
      <c r="I1318">
        <v>26</v>
      </c>
      <c r="J1318">
        <f>IF(I1318="",0,I1318)</f>
        <v>26</v>
      </c>
      <c r="K1318">
        <v>6</v>
      </c>
      <c r="L1318">
        <f>I1318-K1318</f>
        <v>20</v>
      </c>
      <c r="M1318" t="str">
        <f>IF(I1318&lt;100,"small",IF(I1318&lt;500,"medium","large"))</f>
        <v>small</v>
      </c>
      <c r="N1318">
        <f>IF(M1318="small",1,0)</f>
        <v>1</v>
      </c>
      <c r="O1318">
        <f>IF(N1318="medium",1,0)</f>
        <v>0</v>
      </c>
      <c r="P1318">
        <f>IF(O1318="large",1,0)</f>
        <v>0</v>
      </c>
      <c r="Q1318">
        <v>2012</v>
      </c>
      <c r="R1318">
        <v>3</v>
      </c>
      <c r="S1318" t="str">
        <f>IF(R1318=1, "First-time", IF(R1318&lt;=3, "Rising Star", IF(R1318&lt;10, "Established", "Elites")))</f>
        <v>Rising Star</v>
      </c>
      <c r="T1318">
        <f>IF(S1318 = "First-time",1,0)</f>
        <v>0</v>
      </c>
      <c r="U1318">
        <f>IF(S1318 = "Rising Star",1,0)</f>
        <v>1</v>
      </c>
      <c r="V1318">
        <f>IF(S1318 = "Established",1,0)</f>
        <v>0</v>
      </c>
      <c r="W1318">
        <f>IF(S1318 = "Elites",1,0)</f>
        <v>0</v>
      </c>
      <c r="X1318" t="s">
        <v>325</v>
      </c>
      <c r="Y1318" t="str">
        <f>IF(X1318="","-",TRIM(LEFT(X1318,FIND(",",X1318&amp;",")-1)))</f>
        <v>Los Angeles</v>
      </c>
      <c r="Z1318" t="s">
        <v>6520</v>
      </c>
      <c r="AA1318" t="s">
        <v>5</v>
      </c>
    </row>
    <row r="1319" spans="1:27" ht="14.4" x14ac:dyDescent="0.3">
      <c r="A1319">
        <v>1314</v>
      </c>
      <c r="B1319" t="s">
        <v>6427</v>
      </c>
      <c r="C1319" t="s">
        <v>6428</v>
      </c>
      <c r="D1319" t="s">
        <v>6429</v>
      </c>
      <c r="E1319" t="s">
        <v>6430</v>
      </c>
      <c r="F1319" s="5">
        <f>_xlfn.TEXTBEFORE(E1319, " ") * 1000000</f>
        <v>811900000</v>
      </c>
      <c r="G1319">
        <v>313.5566</v>
      </c>
      <c r="H1319" t="s">
        <v>153</v>
      </c>
      <c r="I1319">
        <v>858</v>
      </c>
      <c r="J1319">
        <f>IF(I1319="",0,I1319)</f>
        <v>858</v>
      </c>
      <c r="K1319">
        <v>454</v>
      </c>
      <c r="L1319">
        <f>I1319-K1319</f>
        <v>404</v>
      </c>
      <c r="M1319" t="str">
        <f>IF(I1319&lt;100,"small",IF(I1319&lt;500,"medium","large"))</f>
        <v>large</v>
      </c>
      <c r="N1319">
        <f>IF(M1319="small",1,0)</f>
        <v>0</v>
      </c>
      <c r="O1319">
        <f>IF(N1319="medium",1,0)</f>
        <v>0</v>
      </c>
      <c r="P1319">
        <f>IF(O1319="large",1,0)</f>
        <v>0</v>
      </c>
      <c r="Q1319">
        <v>2005</v>
      </c>
      <c r="R1319">
        <v>5</v>
      </c>
      <c r="S1319" t="str">
        <f>IF(R1319=1, "First-time", IF(R1319&lt;=3, "Rising Star", IF(R1319&lt;10, "Established", "Elites")))</f>
        <v>Established</v>
      </c>
      <c r="T1319">
        <f>IF(S1319 = "First-time",1,0)</f>
        <v>0</v>
      </c>
      <c r="U1319">
        <f>IF(S1319 = "Rising Star",1,0)</f>
        <v>0</v>
      </c>
      <c r="V1319">
        <f>IF(S1319 = "Established",1,0)</f>
        <v>1</v>
      </c>
      <c r="W1319">
        <f>IF(S1319 = "Elites",1,0)</f>
        <v>0</v>
      </c>
      <c r="X1319" t="s">
        <v>242</v>
      </c>
      <c r="Y1319" t="str">
        <f>IF(X1319="","-",TRIM(LEFT(X1319,FIND(",",X1319&amp;",")-1)))</f>
        <v>Atlanta</v>
      </c>
      <c r="Z1319" t="s">
        <v>242</v>
      </c>
      <c r="AA1319" t="s">
        <v>11</v>
      </c>
    </row>
    <row r="1320" spans="1:27" ht="14.4" x14ac:dyDescent="0.3">
      <c r="A1320">
        <v>1315</v>
      </c>
      <c r="B1320" t="s">
        <v>15539</v>
      </c>
      <c r="C1320" t="s">
        <v>15540</v>
      </c>
      <c r="D1320" t="s">
        <v>15541</v>
      </c>
      <c r="E1320" t="s">
        <v>1955</v>
      </c>
      <c r="F1320" s="5">
        <f>_xlfn.TEXTBEFORE(E1320, " ") * 1000000</f>
        <v>12700000</v>
      </c>
      <c r="G1320">
        <v>312.93849999999998</v>
      </c>
      <c r="H1320" t="s">
        <v>85</v>
      </c>
      <c r="I1320">
        <v>13</v>
      </c>
      <c r="J1320">
        <f>IF(I1320="",0,I1320)</f>
        <v>13</v>
      </c>
      <c r="K1320">
        <v>5</v>
      </c>
      <c r="L1320">
        <f>I1320-K1320</f>
        <v>8</v>
      </c>
      <c r="M1320" t="str">
        <f>IF(I1320&lt;100,"small",IF(I1320&lt;500,"medium","large"))</f>
        <v>small</v>
      </c>
      <c r="N1320">
        <f>IF(M1320="small",1,0)</f>
        <v>1</v>
      </c>
      <c r="O1320">
        <f>IF(N1320="medium",1,0)</f>
        <v>0</v>
      </c>
      <c r="P1320">
        <f>IF(O1320="large",1,0)</f>
        <v>0</v>
      </c>
      <c r="Q1320">
        <v>2013</v>
      </c>
      <c r="R1320">
        <v>2</v>
      </c>
      <c r="S1320" t="str">
        <f>IF(R1320=1, "First-time", IF(R1320&lt;=3, "Rising Star", IF(R1320&lt;10, "Established", "Elites")))</f>
        <v>Rising Star</v>
      </c>
      <c r="T1320">
        <f>IF(S1320 = "First-time",1,0)</f>
        <v>0</v>
      </c>
      <c r="U1320">
        <f>IF(S1320 = "Rising Star",1,0)</f>
        <v>1</v>
      </c>
      <c r="V1320">
        <f>IF(S1320 = "Established",1,0)</f>
        <v>0</v>
      </c>
      <c r="W1320">
        <f>IF(S1320 = "Elites",1,0)</f>
        <v>0</v>
      </c>
      <c r="X1320" t="s">
        <v>1396</v>
      </c>
      <c r="Y1320" t="str">
        <f>IF(X1320="","-",TRIM(LEFT(X1320,FIND(",",X1320&amp;",")-1)))</f>
        <v>San Francisco</v>
      </c>
      <c r="Z1320" t="s">
        <v>1943</v>
      </c>
      <c r="AA1320" t="s">
        <v>5</v>
      </c>
    </row>
    <row r="1321" spans="1:27" ht="14.4" x14ac:dyDescent="0.3">
      <c r="A1321">
        <v>1316</v>
      </c>
      <c r="B1321" t="s">
        <v>2768</v>
      </c>
      <c r="C1321" t="s">
        <v>2769</v>
      </c>
      <c r="D1321" t="s">
        <v>2770</v>
      </c>
      <c r="E1321" t="s">
        <v>870</v>
      </c>
      <c r="F1321" s="5">
        <f>_xlfn.TEXTBEFORE(E1321, " ") * 1000000</f>
        <v>3000000</v>
      </c>
      <c r="G1321">
        <v>312.40089999999998</v>
      </c>
      <c r="H1321" t="s">
        <v>118</v>
      </c>
      <c r="I1321">
        <v>25</v>
      </c>
      <c r="J1321">
        <f>IF(I1321="",0,I1321)</f>
        <v>25</v>
      </c>
      <c r="K1321">
        <v>7</v>
      </c>
      <c r="L1321">
        <f>I1321-K1321</f>
        <v>18</v>
      </c>
      <c r="M1321" t="str">
        <f>IF(I1321&lt;100,"small",IF(I1321&lt;500,"medium","large"))</f>
        <v>small</v>
      </c>
      <c r="N1321">
        <f>IF(M1321="small",1,0)</f>
        <v>1</v>
      </c>
      <c r="O1321">
        <f>IF(N1321="medium",1,0)</f>
        <v>0</v>
      </c>
      <c r="P1321">
        <f>IF(O1321="large",1,0)</f>
        <v>0</v>
      </c>
      <c r="Q1321">
        <v>1997</v>
      </c>
      <c r="R1321">
        <v>2</v>
      </c>
      <c r="S1321" t="str">
        <f>IF(R1321=1, "First-time", IF(R1321&lt;=3, "Rising Star", IF(R1321&lt;10, "Established", "Elites")))</f>
        <v>Rising Star</v>
      </c>
      <c r="T1321">
        <f>IF(S1321 = "First-time",1,0)</f>
        <v>0</v>
      </c>
      <c r="U1321">
        <f>IF(S1321 = "Rising Star",1,0)</f>
        <v>1</v>
      </c>
      <c r="V1321">
        <f>IF(S1321 = "Established",1,0)</f>
        <v>0</v>
      </c>
      <c r="W1321">
        <f>IF(S1321 = "Elites",1,0)</f>
        <v>0</v>
      </c>
      <c r="X1321" t="s">
        <v>611</v>
      </c>
      <c r="Y1321" t="str">
        <f>IF(X1321="","-",TRIM(LEFT(X1321,FIND(",",X1321&amp;",")-1)))</f>
        <v>Denver</v>
      </c>
      <c r="Z1321" t="s">
        <v>2771</v>
      </c>
      <c r="AA1321" t="s">
        <v>6</v>
      </c>
    </row>
    <row r="1322" spans="1:27" ht="14.4" x14ac:dyDescent="0.3">
      <c r="A1322">
        <v>1317</v>
      </c>
      <c r="B1322" t="s">
        <v>14881</v>
      </c>
      <c r="C1322" t="s">
        <v>14882</v>
      </c>
      <c r="D1322" t="s">
        <v>14883</v>
      </c>
      <c r="E1322" t="s">
        <v>1276</v>
      </c>
      <c r="F1322" s="5">
        <f>_xlfn.TEXTBEFORE(E1322, " ") * 1000000</f>
        <v>5000000</v>
      </c>
      <c r="G1322">
        <v>312.26319999999998</v>
      </c>
      <c r="H1322" t="s">
        <v>167</v>
      </c>
      <c r="I1322">
        <v>26</v>
      </c>
      <c r="J1322">
        <f>IF(I1322="",0,I1322)</f>
        <v>26</v>
      </c>
      <c r="K1322">
        <v>5</v>
      </c>
      <c r="L1322">
        <f>I1322-K1322</f>
        <v>21</v>
      </c>
      <c r="M1322" t="str">
        <f>IF(I1322&lt;100,"small",IF(I1322&lt;500,"medium","large"))</f>
        <v>small</v>
      </c>
      <c r="N1322">
        <f>IF(M1322="small",1,0)</f>
        <v>1</v>
      </c>
      <c r="O1322">
        <f>IF(N1322="medium",1,0)</f>
        <v>0</v>
      </c>
      <c r="P1322">
        <f>IF(O1322="large",1,0)</f>
        <v>0</v>
      </c>
      <c r="Q1322">
        <v>2013</v>
      </c>
      <c r="R1322">
        <v>1</v>
      </c>
      <c r="S1322" t="str">
        <f>IF(R1322=1, "First-time", IF(R1322&lt;=3, "Rising Star", IF(R1322&lt;10, "Established", "Elites")))</f>
        <v>First-time</v>
      </c>
      <c r="T1322">
        <f>IF(S1322 = "First-time",1,0)</f>
        <v>1</v>
      </c>
      <c r="U1322">
        <f>IF(S1322 = "Rising Star",1,0)</f>
        <v>0</v>
      </c>
      <c r="V1322">
        <f>IF(S1322 = "Established",1,0)</f>
        <v>0</v>
      </c>
      <c r="W1322">
        <f>IF(S1322 = "Elites",1,0)</f>
        <v>0</v>
      </c>
      <c r="X1322" t="s">
        <v>466</v>
      </c>
      <c r="Y1322" t="str">
        <f>IF(X1322="","-",TRIM(LEFT(X1322,FIND(",",X1322&amp;",")-1)))</f>
        <v>Charlotte</v>
      </c>
      <c r="Z1322" t="s">
        <v>466</v>
      </c>
      <c r="AA1322" t="s">
        <v>28</v>
      </c>
    </row>
    <row r="1323" spans="1:27" ht="14.4" x14ac:dyDescent="0.3">
      <c r="A1323">
        <v>1318</v>
      </c>
      <c r="B1323" t="s">
        <v>8505</v>
      </c>
      <c r="C1323" t="s">
        <v>8506</v>
      </c>
      <c r="D1323" t="s">
        <v>8507</v>
      </c>
      <c r="E1323" t="s">
        <v>1471</v>
      </c>
      <c r="F1323" s="5">
        <f>_xlfn.TEXTBEFORE(E1323, " ") * 1000000</f>
        <v>2500000</v>
      </c>
      <c r="G1323">
        <v>312.18779999999998</v>
      </c>
      <c r="H1323" t="s">
        <v>803</v>
      </c>
      <c r="I1323">
        <v>19</v>
      </c>
      <c r="J1323">
        <f>IF(I1323="",0,I1323)</f>
        <v>19</v>
      </c>
      <c r="K1323">
        <v>11</v>
      </c>
      <c r="L1323">
        <f>I1323-K1323</f>
        <v>8</v>
      </c>
      <c r="M1323" t="str">
        <f>IF(I1323&lt;100,"small",IF(I1323&lt;500,"medium","large"))</f>
        <v>small</v>
      </c>
      <c r="N1323">
        <f>IF(M1323="small",1,0)</f>
        <v>1</v>
      </c>
      <c r="O1323">
        <f>IF(N1323="medium",1,0)</f>
        <v>0</v>
      </c>
      <c r="P1323">
        <f>IF(O1323="large",1,0)</f>
        <v>0</v>
      </c>
      <c r="Q1323">
        <v>2008</v>
      </c>
      <c r="R1323">
        <v>1</v>
      </c>
      <c r="S1323" t="str">
        <f>IF(R1323=1, "First-time", IF(R1323&lt;=3, "Rising Star", IF(R1323&lt;10, "Established", "Elites")))</f>
        <v>First-time</v>
      </c>
      <c r="T1323">
        <f>IF(S1323 = "First-time",1,0)</f>
        <v>1</v>
      </c>
      <c r="U1323">
        <f>IF(S1323 = "Rising Star",1,0)</f>
        <v>0</v>
      </c>
      <c r="V1323">
        <f>IF(S1323 = "Established",1,0)</f>
        <v>0</v>
      </c>
      <c r="W1323">
        <f>IF(S1323 = "Elites",1,0)</f>
        <v>0</v>
      </c>
      <c r="X1323" t="s">
        <v>332</v>
      </c>
      <c r="Y1323" t="str">
        <f>IF(X1323="","-",TRIM(LEFT(X1323,FIND(",",X1323&amp;",")-1)))</f>
        <v>Columbus</v>
      </c>
      <c r="Z1323" t="s">
        <v>461</v>
      </c>
      <c r="AA1323" t="s">
        <v>36</v>
      </c>
    </row>
    <row r="1324" spans="1:27" ht="14.4" x14ac:dyDescent="0.3">
      <c r="A1324">
        <v>1319</v>
      </c>
      <c r="B1324" t="s">
        <v>15650</v>
      </c>
      <c r="C1324" t="s">
        <v>15651</v>
      </c>
      <c r="D1324" t="s">
        <v>15652</v>
      </c>
      <c r="E1324" t="s">
        <v>2092</v>
      </c>
      <c r="F1324" s="5">
        <f>_xlfn.TEXTBEFORE(E1324, " ") * 1000000</f>
        <v>5600000</v>
      </c>
      <c r="G1324">
        <v>311.43200000000002</v>
      </c>
      <c r="H1324" t="s">
        <v>174</v>
      </c>
      <c r="I1324">
        <v>22</v>
      </c>
      <c r="J1324">
        <f>IF(I1324="",0,I1324)</f>
        <v>22</v>
      </c>
      <c r="K1324">
        <v>8</v>
      </c>
      <c r="L1324">
        <f>I1324-K1324</f>
        <v>14</v>
      </c>
      <c r="M1324" t="str">
        <f>IF(I1324&lt;100,"small",IF(I1324&lt;500,"medium","large"))</f>
        <v>small</v>
      </c>
      <c r="N1324">
        <f>IF(M1324="small",1,0)</f>
        <v>1</v>
      </c>
      <c r="O1324">
        <f>IF(N1324="medium",1,0)</f>
        <v>0</v>
      </c>
      <c r="P1324">
        <f>IF(O1324="large",1,0)</f>
        <v>0</v>
      </c>
      <c r="Q1324">
        <v>2013</v>
      </c>
      <c r="R1324">
        <v>2</v>
      </c>
      <c r="S1324" t="str">
        <f>IF(R1324=1, "First-time", IF(R1324&lt;=3, "Rising Star", IF(R1324&lt;10, "Established", "Elites")))</f>
        <v>Rising Star</v>
      </c>
      <c r="T1324">
        <f>IF(S1324 = "First-time",1,0)</f>
        <v>0</v>
      </c>
      <c r="U1324">
        <f>IF(S1324 = "Rising Star",1,0)</f>
        <v>1</v>
      </c>
      <c r="V1324">
        <f>IF(S1324 = "Established",1,0)</f>
        <v>0</v>
      </c>
      <c r="W1324">
        <f>IF(S1324 = "Elites",1,0)</f>
        <v>0</v>
      </c>
      <c r="X1324" t="s">
        <v>99</v>
      </c>
      <c r="Y1324" t="str">
        <f>IF(X1324="","-",TRIM(LEFT(X1324,FIND(",",X1324&amp;",")-1)))</f>
        <v>-</v>
      </c>
      <c r="Z1324" t="s">
        <v>4232</v>
      </c>
      <c r="AA1324" t="s">
        <v>4</v>
      </c>
    </row>
    <row r="1325" spans="1:27" ht="14.4" x14ac:dyDescent="0.3">
      <c r="A1325">
        <v>1320</v>
      </c>
      <c r="B1325" t="s">
        <v>15313</v>
      </c>
      <c r="C1325" t="s">
        <v>15314</v>
      </c>
      <c r="D1325" t="s">
        <v>15315</v>
      </c>
      <c r="E1325" t="s">
        <v>4800</v>
      </c>
      <c r="F1325" s="5">
        <f>_xlfn.TEXTBEFORE(E1325, " ") * 1000000</f>
        <v>3100000</v>
      </c>
      <c r="G1325">
        <v>311.34949999999998</v>
      </c>
      <c r="H1325" t="s">
        <v>85</v>
      </c>
      <c r="I1325">
        <v>8</v>
      </c>
      <c r="J1325">
        <f>IF(I1325="",0,I1325)</f>
        <v>8</v>
      </c>
      <c r="K1325">
        <v>2</v>
      </c>
      <c r="L1325">
        <f>I1325-K1325</f>
        <v>6</v>
      </c>
      <c r="M1325" t="str">
        <f>IF(I1325&lt;100,"small",IF(I1325&lt;500,"medium","large"))</f>
        <v>small</v>
      </c>
      <c r="N1325">
        <f>IF(M1325="small",1,0)</f>
        <v>1</v>
      </c>
      <c r="O1325">
        <f>IF(N1325="medium",1,0)</f>
        <v>0</v>
      </c>
      <c r="P1325">
        <f>IF(O1325="large",1,0)</f>
        <v>0</v>
      </c>
      <c r="Q1325">
        <v>2013</v>
      </c>
      <c r="R1325">
        <v>2</v>
      </c>
      <c r="S1325" t="str">
        <f>IF(R1325=1, "First-time", IF(R1325&lt;=3, "Rising Star", IF(R1325&lt;10, "Established", "Elites")))</f>
        <v>Rising Star</v>
      </c>
      <c r="T1325">
        <f>IF(S1325 = "First-time",1,0)</f>
        <v>0</v>
      </c>
      <c r="U1325">
        <f>IF(S1325 = "Rising Star",1,0)</f>
        <v>1</v>
      </c>
      <c r="V1325">
        <f>IF(S1325 = "Established",1,0)</f>
        <v>0</v>
      </c>
      <c r="W1325">
        <f>IF(S1325 = "Elites",1,0)</f>
        <v>0</v>
      </c>
      <c r="X1325" t="s">
        <v>689</v>
      </c>
      <c r="Y1325" t="str">
        <f>IF(X1325="","-",TRIM(LEFT(X1325,FIND(",",X1325&amp;",")-1)))</f>
        <v>Miami</v>
      </c>
      <c r="Z1325" t="s">
        <v>10126</v>
      </c>
      <c r="AA1325" t="s">
        <v>10</v>
      </c>
    </row>
    <row r="1326" spans="1:27" ht="14.4" x14ac:dyDescent="0.3">
      <c r="A1326">
        <v>1321</v>
      </c>
      <c r="B1326" t="s">
        <v>8311</v>
      </c>
      <c r="C1326" t="s">
        <v>8312</v>
      </c>
      <c r="D1326" t="s">
        <v>8313</v>
      </c>
      <c r="E1326" t="s">
        <v>4800</v>
      </c>
      <c r="F1326" s="5">
        <f>_xlfn.TEXTBEFORE(E1326, " ") * 1000000</f>
        <v>3100000</v>
      </c>
      <c r="G1326">
        <v>311.34859999999998</v>
      </c>
      <c r="H1326" t="s">
        <v>85</v>
      </c>
      <c r="I1326">
        <v>12</v>
      </c>
      <c r="J1326">
        <f>IF(I1326="",0,I1326)</f>
        <v>12</v>
      </c>
      <c r="K1326">
        <v>4</v>
      </c>
      <c r="L1326">
        <f>I1326-K1326</f>
        <v>8</v>
      </c>
      <c r="M1326" t="str">
        <f>IF(I1326&lt;100,"small",IF(I1326&lt;500,"medium","large"))</f>
        <v>small</v>
      </c>
      <c r="N1326">
        <f>IF(M1326="small",1,0)</f>
        <v>1</v>
      </c>
      <c r="O1326">
        <f>IF(N1326="medium",1,0)</f>
        <v>0</v>
      </c>
      <c r="P1326">
        <f>IF(O1326="large",1,0)</f>
        <v>0</v>
      </c>
      <c r="Q1326">
        <v>2008</v>
      </c>
      <c r="R1326">
        <v>2</v>
      </c>
      <c r="S1326" t="str">
        <f>IF(R1326=1, "First-time", IF(R1326&lt;=3, "Rising Star", IF(R1326&lt;10, "Established", "Elites")))</f>
        <v>Rising Star</v>
      </c>
      <c r="T1326">
        <f>IF(S1326 = "First-time",1,0)</f>
        <v>0</v>
      </c>
      <c r="U1326">
        <f>IF(S1326 = "Rising Star",1,0)</f>
        <v>1</v>
      </c>
      <c r="V1326">
        <f>IF(S1326 = "Established",1,0)</f>
        <v>0</v>
      </c>
      <c r="W1326">
        <f>IF(S1326 = "Elites",1,0)</f>
        <v>0</v>
      </c>
      <c r="X1326" t="s">
        <v>130</v>
      </c>
      <c r="Y1326" t="str">
        <f>IF(X1326="","-",TRIM(LEFT(X1326,FIND(",",X1326&amp;",")-1)))</f>
        <v>Dallas</v>
      </c>
      <c r="Z1326" t="s">
        <v>130</v>
      </c>
      <c r="AA1326" t="s">
        <v>45</v>
      </c>
    </row>
    <row r="1327" spans="1:27" ht="14.4" x14ac:dyDescent="0.3">
      <c r="A1327">
        <v>1322</v>
      </c>
      <c r="B1327" t="s">
        <v>13045</v>
      </c>
      <c r="C1327" t="s">
        <v>13046</v>
      </c>
      <c r="D1327" t="s">
        <v>13047</v>
      </c>
      <c r="E1327" t="s">
        <v>1246</v>
      </c>
      <c r="F1327" s="5">
        <f>_xlfn.TEXTBEFORE(E1327, " ") * 1000000</f>
        <v>2900000</v>
      </c>
      <c r="G1327">
        <v>311.2953</v>
      </c>
      <c r="H1327" t="s">
        <v>1238</v>
      </c>
      <c r="I1327">
        <v>12</v>
      </c>
      <c r="J1327">
        <f>IF(I1327="",0,I1327)</f>
        <v>12</v>
      </c>
      <c r="K1327">
        <v>2</v>
      </c>
      <c r="L1327">
        <f>I1327-K1327</f>
        <v>10</v>
      </c>
      <c r="M1327" t="str">
        <f>IF(I1327&lt;100,"small",IF(I1327&lt;500,"medium","large"))</f>
        <v>small</v>
      </c>
      <c r="N1327">
        <f>IF(M1327="small",1,0)</f>
        <v>1</v>
      </c>
      <c r="O1327">
        <f>IF(N1327="medium",1,0)</f>
        <v>0</v>
      </c>
      <c r="P1327">
        <f>IF(O1327="large",1,0)</f>
        <v>0</v>
      </c>
      <c r="Q1327">
        <v>2012</v>
      </c>
      <c r="R1327">
        <v>2</v>
      </c>
      <c r="S1327" t="str">
        <f>IF(R1327=1, "First-time", IF(R1327&lt;=3, "Rising Star", IF(R1327&lt;10, "Established", "Elites")))</f>
        <v>Rising Star</v>
      </c>
      <c r="T1327">
        <f>IF(S1327 = "First-time",1,0)</f>
        <v>0</v>
      </c>
      <c r="U1327">
        <f>IF(S1327 = "Rising Star",1,0)</f>
        <v>1</v>
      </c>
      <c r="V1327">
        <f>IF(S1327 = "Established",1,0)</f>
        <v>0</v>
      </c>
      <c r="W1327">
        <f>IF(S1327 = "Elites",1,0)</f>
        <v>0</v>
      </c>
      <c r="X1327" t="s">
        <v>838</v>
      </c>
      <c r="Y1327" t="str">
        <f>IF(X1327="","-",TRIM(LEFT(X1327,FIND(",",X1327&amp;",")-1)))</f>
        <v>Austin</v>
      </c>
      <c r="Z1327" t="s">
        <v>838</v>
      </c>
      <c r="AA1327" t="s">
        <v>45</v>
      </c>
    </row>
    <row r="1328" spans="1:27" ht="14.4" x14ac:dyDescent="0.3">
      <c r="A1328">
        <v>1323</v>
      </c>
      <c r="B1328" t="s">
        <v>5469</v>
      </c>
      <c r="C1328" t="s">
        <v>5470</v>
      </c>
      <c r="D1328" t="s">
        <v>5471</v>
      </c>
      <c r="E1328" t="s">
        <v>217</v>
      </c>
      <c r="F1328" s="5">
        <f>_xlfn.TEXTBEFORE(E1328, " ") * 1000000</f>
        <v>3300000</v>
      </c>
      <c r="G1328">
        <v>311.09379999999999</v>
      </c>
      <c r="H1328" t="s">
        <v>472</v>
      </c>
      <c r="I1328">
        <v>22</v>
      </c>
      <c r="J1328">
        <f>IF(I1328="",0,I1328)</f>
        <v>22</v>
      </c>
      <c r="K1328">
        <v>6</v>
      </c>
      <c r="L1328">
        <f>I1328-K1328</f>
        <v>16</v>
      </c>
      <c r="M1328" t="str">
        <f>IF(I1328&lt;100,"small",IF(I1328&lt;500,"medium","large"))</f>
        <v>small</v>
      </c>
      <c r="N1328">
        <f>IF(M1328="small",1,0)</f>
        <v>1</v>
      </c>
      <c r="O1328">
        <f>IF(N1328="medium",1,0)</f>
        <v>0</v>
      </c>
      <c r="P1328">
        <f>IF(O1328="large",1,0)</f>
        <v>0</v>
      </c>
      <c r="Q1328">
        <v>2004</v>
      </c>
      <c r="R1328">
        <v>1</v>
      </c>
      <c r="S1328" t="str">
        <f>IF(R1328=1, "First-time", IF(R1328&lt;=3, "Rising Star", IF(R1328&lt;10, "Established", "Elites")))</f>
        <v>First-time</v>
      </c>
      <c r="T1328">
        <f>IF(S1328 = "First-time",1,0)</f>
        <v>1</v>
      </c>
      <c r="U1328">
        <f>IF(S1328 = "Rising Star",1,0)</f>
        <v>0</v>
      </c>
      <c r="V1328">
        <f>IF(S1328 = "Established",1,0)</f>
        <v>0</v>
      </c>
      <c r="W1328">
        <f>IF(S1328 = "Elites",1,0)</f>
        <v>0</v>
      </c>
      <c r="X1328" t="s">
        <v>106</v>
      </c>
      <c r="Y1328" t="str">
        <f>IF(X1328="","-",TRIM(LEFT(X1328,FIND(",",X1328&amp;",")-1)))</f>
        <v>Cleveland</v>
      </c>
      <c r="Z1328" t="s">
        <v>3877</v>
      </c>
      <c r="AA1328" t="s">
        <v>36</v>
      </c>
    </row>
    <row r="1329" spans="1:27" ht="14.4" x14ac:dyDescent="0.3">
      <c r="A1329">
        <v>1324</v>
      </c>
      <c r="B1329" t="s">
        <v>6016</v>
      </c>
      <c r="C1329" t="s">
        <v>6017</v>
      </c>
      <c r="D1329" t="s">
        <v>6018</v>
      </c>
      <c r="E1329" t="s">
        <v>3430</v>
      </c>
      <c r="F1329" s="5">
        <f>_xlfn.TEXTBEFORE(E1329, " ") * 1000000</f>
        <v>58300000</v>
      </c>
      <c r="G1329">
        <v>310.86669999999998</v>
      </c>
      <c r="H1329" t="s">
        <v>803</v>
      </c>
      <c r="I1329">
        <v>57</v>
      </c>
      <c r="J1329">
        <f>IF(I1329="",0,I1329)</f>
        <v>57</v>
      </c>
      <c r="K1329">
        <v>24</v>
      </c>
      <c r="L1329">
        <f>I1329-K1329</f>
        <v>33</v>
      </c>
      <c r="M1329" t="str">
        <f>IF(I1329&lt;100,"small",IF(I1329&lt;500,"medium","large"))</f>
        <v>small</v>
      </c>
      <c r="N1329">
        <f>IF(M1329="small",1,0)</f>
        <v>1</v>
      </c>
      <c r="O1329">
        <f>IF(N1329="medium",1,0)</f>
        <v>0</v>
      </c>
      <c r="P1329">
        <f>IF(O1329="large",1,0)</f>
        <v>0</v>
      </c>
      <c r="Q1329">
        <v>2005</v>
      </c>
      <c r="R1329">
        <v>2</v>
      </c>
      <c r="S1329" t="str">
        <f>IF(R1329=1, "First-time", IF(R1329&lt;=3, "Rising Star", IF(R1329&lt;10, "Established", "Elites")))</f>
        <v>Rising Star</v>
      </c>
      <c r="T1329">
        <f>IF(S1329 = "First-time",1,0)</f>
        <v>0</v>
      </c>
      <c r="U1329">
        <f>IF(S1329 = "Rising Star",1,0)</f>
        <v>1</v>
      </c>
      <c r="V1329">
        <f>IF(S1329 = "Established",1,0)</f>
        <v>0</v>
      </c>
      <c r="W1329">
        <f>IF(S1329 = "Elites",1,0)</f>
        <v>0</v>
      </c>
      <c r="X1329" t="s">
        <v>427</v>
      </c>
      <c r="Y1329" t="str">
        <f>IF(X1329="","-",TRIM(LEFT(X1329,FIND(",",X1329&amp;",")-1)))</f>
        <v>Washington</v>
      </c>
      <c r="Z1329" t="s">
        <v>1407</v>
      </c>
      <c r="AA1329" t="s">
        <v>47</v>
      </c>
    </row>
    <row r="1330" spans="1:27" ht="14.4" x14ac:dyDescent="0.3">
      <c r="A1330">
        <v>1325</v>
      </c>
      <c r="B1330" t="s">
        <v>6642</v>
      </c>
      <c r="C1330" t="s">
        <v>6643</v>
      </c>
      <c r="D1330" t="s">
        <v>6644</v>
      </c>
      <c r="E1330" t="s">
        <v>312</v>
      </c>
      <c r="F1330" s="5">
        <f>_xlfn.TEXTBEFORE(E1330, " ") * 1000000</f>
        <v>38900000</v>
      </c>
      <c r="G1330">
        <v>310.63920000000002</v>
      </c>
      <c r="H1330" t="s">
        <v>1750</v>
      </c>
      <c r="I1330">
        <v>191</v>
      </c>
      <c r="J1330">
        <f>IF(I1330="",0,I1330)</f>
        <v>191</v>
      </c>
      <c r="K1330">
        <v>48</v>
      </c>
      <c r="L1330">
        <f>I1330-K1330</f>
        <v>143</v>
      </c>
      <c r="M1330" t="str">
        <f>IF(I1330&lt;100,"small",IF(I1330&lt;500,"medium","large"))</f>
        <v>medium</v>
      </c>
      <c r="N1330">
        <f>IF(M1330="small",1,0)</f>
        <v>0</v>
      </c>
      <c r="O1330">
        <f>IF(N1330="medium",1,0)</f>
        <v>0</v>
      </c>
      <c r="P1330">
        <f>IF(O1330="large",1,0)</f>
        <v>0</v>
      </c>
      <c r="Q1330">
        <v>2006</v>
      </c>
      <c r="R1330">
        <v>1</v>
      </c>
      <c r="S1330" t="str">
        <f>IF(R1330=1, "First-time", IF(R1330&lt;=3, "Rising Star", IF(R1330&lt;10, "Established", "Elites")))</f>
        <v>First-time</v>
      </c>
      <c r="T1330">
        <f>IF(S1330 = "First-time",1,0)</f>
        <v>1</v>
      </c>
      <c r="U1330">
        <f>IF(S1330 = "Rising Star",1,0)</f>
        <v>0</v>
      </c>
      <c r="V1330">
        <f>IF(S1330 = "Established",1,0)</f>
        <v>0</v>
      </c>
      <c r="W1330">
        <f>IF(S1330 = "Elites",1,0)</f>
        <v>0</v>
      </c>
      <c r="X1330" t="s">
        <v>427</v>
      </c>
      <c r="Y1330" t="str">
        <f>IF(X1330="","-",TRIM(LEFT(X1330,FIND(",",X1330&amp;",")-1)))</f>
        <v>Washington</v>
      </c>
      <c r="Z1330" t="s">
        <v>3770</v>
      </c>
      <c r="AA1330" t="s">
        <v>47</v>
      </c>
    </row>
    <row r="1331" spans="1:27" ht="14.4" x14ac:dyDescent="0.3">
      <c r="A1331">
        <v>1326</v>
      </c>
      <c r="B1331" t="s">
        <v>14113</v>
      </c>
      <c r="C1331" t="s">
        <v>14114</v>
      </c>
      <c r="D1331" t="s">
        <v>14115</v>
      </c>
      <c r="E1331" t="s">
        <v>1527</v>
      </c>
      <c r="F1331" s="5">
        <f>_xlfn.TEXTBEFORE(E1331, " ") * 1000000</f>
        <v>28800000</v>
      </c>
      <c r="G1331">
        <v>310.54590000000002</v>
      </c>
      <c r="H1331" t="s">
        <v>353</v>
      </c>
      <c r="I1331">
        <v>380</v>
      </c>
      <c r="J1331">
        <f>IF(I1331="",0,I1331)</f>
        <v>380</v>
      </c>
      <c r="K1331">
        <v>150</v>
      </c>
      <c r="L1331">
        <f>I1331-K1331</f>
        <v>230</v>
      </c>
      <c r="M1331" t="str">
        <f>IF(I1331&lt;100,"small",IF(I1331&lt;500,"medium","large"))</f>
        <v>medium</v>
      </c>
      <c r="N1331">
        <f>IF(M1331="small",1,0)</f>
        <v>0</v>
      </c>
      <c r="O1331">
        <f>IF(N1331="medium",1,0)</f>
        <v>0</v>
      </c>
      <c r="P1331">
        <f>IF(O1331="large",1,0)</f>
        <v>0</v>
      </c>
      <c r="Q1331">
        <v>2012</v>
      </c>
      <c r="R1331">
        <v>4</v>
      </c>
      <c r="S1331" t="str">
        <f>IF(R1331=1, "First-time", IF(R1331&lt;=3, "Rising Star", IF(R1331&lt;10, "Established", "Elites")))</f>
        <v>Established</v>
      </c>
      <c r="T1331">
        <f>IF(S1331 = "First-time",1,0)</f>
        <v>0</v>
      </c>
      <c r="U1331">
        <f>IF(S1331 = "Rising Star",1,0)</f>
        <v>0</v>
      </c>
      <c r="V1331">
        <f>IF(S1331 = "Established",1,0)</f>
        <v>1</v>
      </c>
      <c r="W1331">
        <f>IF(S1331 = "Elites",1,0)</f>
        <v>0</v>
      </c>
      <c r="X1331" t="s">
        <v>325</v>
      </c>
      <c r="Y1331" t="str">
        <f>IF(X1331="","-",TRIM(LEFT(X1331,FIND(",",X1331&amp;",")-1)))</f>
        <v>Los Angeles</v>
      </c>
      <c r="Z1331" t="s">
        <v>1714</v>
      </c>
      <c r="AA1331" t="s">
        <v>5</v>
      </c>
    </row>
    <row r="1332" spans="1:27" ht="14.4" x14ac:dyDescent="0.3">
      <c r="A1332">
        <v>1327</v>
      </c>
      <c r="B1332" t="s">
        <v>6951</v>
      </c>
      <c r="C1332" t="s">
        <v>6952</v>
      </c>
      <c r="D1332" t="s">
        <v>6953</v>
      </c>
      <c r="E1332" t="s">
        <v>3023</v>
      </c>
      <c r="F1332" s="5">
        <f>_xlfn.TEXTBEFORE(E1332, " ") * 1000000</f>
        <v>22300000</v>
      </c>
      <c r="G1332">
        <v>310.54480000000001</v>
      </c>
      <c r="H1332" t="s">
        <v>167</v>
      </c>
      <c r="I1332">
        <v>33</v>
      </c>
      <c r="J1332">
        <f>IF(I1332="",0,I1332)</f>
        <v>33</v>
      </c>
      <c r="K1332">
        <v>10</v>
      </c>
      <c r="L1332">
        <f>I1332-K1332</f>
        <v>23</v>
      </c>
      <c r="M1332" t="str">
        <f>IF(I1332&lt;100,"small",IF(I1332&lt;500,"medium","large"))</f>
        <v>small</v>
      </c>
      <c r="N1332">
        <f>IF(M1332="small",1,0)</f>
        <v>1</v>
      </c>
      <c r="O1332">
        <f>IF(N1332="medium",1,0)</f>
        <v>0</v>
      </c>
      <c r="P1332">
        <f>IF(O1332="large",1,0)</f>
        <v>0</v>
      </c>
      <c r="Q1332">
        <v>2006</v>
      </c>
      <c r="R1332">
        <v>1</v>
      </c>
      <c r="S1332" t="str">
        <f>IF(R1332=1, "First-time", IF(R1332&lt;=3, "Rising Star", IF(R1332&lt;10, "Established", "Elites")))</f>
        <v>First-time</v>
      </c>
      <c r="T1332">
        <f>IF(S1332 = "First-time",1,0)</f>
        <v>1</v>
      </c>
      <c r="U1332">
        <f>IF(S1332 = "Rising Star",1,0)</f>
        <v>0</v>
      </c>
      <c r="V1332">
        <f>IF(S1332 = "Established",1,0)</f>
        <v>0</v>
      </c>
      <c r="W1332">
        <f>IF(S1332 = "Elites",1,0)</f>
        <v>0</v>
      </c>
      <c r="X1332" t="s">
        <v>99</v>
      </c>
      <c r="Y1332" t="str">
        <f>IF(X1332="","-",TRIM(LEFT(X1332,FIND(",",X1332&amp;",")-1)))</f>
        <v>-</v>
      </c>
      <c r="Z1332" t="s">
        <v>5569</v>
      </c>
      <c r="AA1332" t="s">
        <v>29</v>
      </c>
    </row>
    <row r="1333" spans="1:27" ht="14.4" x14ac:dyDescent="0.3">
      <c r="A1333">
        <v>1328</v>
      </c>
      <c r="B1333" t="s">
        <v>15179</v>
      </c>
      <c r="C1333" t="s">
        <v>15180</v>
      </c>
      <c r="D1333" t="s">
        <v>15181</v>
      </c>
      <c r="E1333" t="s">
        <v>698</v>
      </c>
      <c r="F1333" s="5">
        <f>_xlfn.TEXTBEFORE(E1333, " ") * 1000000</f>
        <v>13100000</v>
      </c>
      <c r="G1333">
        <v>310.50549999999998</v>
      </c>
      <c r="H1333" t="s">
        <v>433</v>
      </c>
      <c r="I1333">
        <v>108</v>
      </c>
      <c r="J1333">
        <f>IF(I1333="",0,I1333)</f>
        <v>108</v>
      </c>
      <c r="K1333">
        <v>44</v>
      </c>
      <c r="L1333">
        <f>I1333-K1333</f>
        <v>64</v>
      </c>
      <c r="M1333" t="str">
        <f>IF(I1333&lt;100,"small",IF(I1333&lt;500,"medium","large"))</f>
        <v>medium</v>
      </c>
      <c r="N1333">
        <f>IF(M1333="small",1,0)</f>
        <v>0</v>
      </c>
      <c r="O1333">
        <f>IF(N1333="medium",1,0)</f>
        <v>0</v>
      </c>
      <c r="P1333">
        <f>IF(O1333="large",1,0)</f>
        <v>0</v>
      </c>
      <c r="Q1333">
        <v>2013</v>
      </c>
      <c r="R1333">
        <v>4</v>
      </c>
      <c r="S1333" t="str">
        <f>IF(R1333=1, "First-time", IF(R1333&lt;=3, "Rising Star", IF(R1333&lt;10, "Established", "Elites")))</f>
        <v>Established</v>
      </c>
      <c r="T1333">
        <f>IF(S1333 = "First-time",1,0)</f>
        <v>0</v>
      </c>
      <c r="U1333">
        <f>IF(S1333 = "Rising Star",1,0)</f>
        <v>0</v>
      </c>
      <c r="V1333">
        <f>IF(S1333 = "Established",1,0)</f>
        <v>1</v>
      </c>
      <c r="W1333">
        <f>IF(S1333 = "Elites",1,0)</f>
        <v>0</v>
      </c>
      <c r="X1333" t="s">
        <v>7067</v>
      </c>
      <c r="Y1333" t="str">
        <f>IF(X1333="","-",TRIM(LEFT(X1333,FIND(",",X1333&amp;",")-1)))</f>
        <v>Boise City-Nampa</v>
      </c>
      <c r="Z1333" t="s">
        <v>10034</v>
      </c>
      <c r="AA1333" t="s">
        <v>14</v>
      </c>
    </row>
    <row r="1334" spans="1:27" ht="14.4" x14ac:dyDescent="0.3">
      <c r="A1334">
        <v>1329</v>
      </c>
      <c r="B1334" t="s">
        <v>13780</v>
      </c>
      <c r="C1334" t="s">
        <v>13781</v>
      </c>
      <c r="D1334" t="s">
        <v>13782</v>
      </c>
      <c r="E1334" t="s">
        <v>504</v>
      </c>
      <c r="F1334" s="5">
        <f>_xlfn.TEXTBEFORE(E1334, " ") * 1000000</f>
        <v>24200000</v>
      </c>
      <c r="G1334">
        <v>310.40170000000001</v>
      </c>
      <c r="H1334" t="s">
        <v>1750</v>
      </c>
      <c r="I1334">
        <v>66</v>
      </c>
      <c r="J1334">
        <f>IF(I1334="",0,I1334)</f>
        <v>66</v>
      </c>
      <c r="K1334">
        <v>12</v>
      </c>
      <c r="L1334">
        <f>I1334-K1334</f>
        <v>54</v>
      </c>
      <c r="M1334" t="str">
        <f>IF(I1334&lt;100,"small",IF(I1334&lt;500,"medium","large"))</f>
        <v>small</v>
      </c>
      <c r="N1334">
        <f>IF(M1334="small",1,0)</f>
        <v>1</v>
      </c>
      <c r="O1334">
        <f>IF(N1334="medium",1,0)</f>
        <v>0</v>
      </c>
      <c r="P1334">
        <f>IF(O1334="large",1,0)</f>
        <v>0</v>
      </c>
      <c r="Q1334">
        <v>2012</v>
      </c>
      <c r="R1334">
        <v>4</v>
      </c>
      <c r="S1334" t="str">
        <f>IF(R1334=1, "First-time", IF(R1334&lt;=3, "Rising Star", IF(R1334&lt;10, "Established", "Elites")))</f>
        <v>Established</v>
      </c>
      <c r="T1334">
        <f>IF(S1334 = "First-time",1,0)</f>
        <v>0</v>
      </c>
      <c r="U1334">
        <f>IF(S1334 = "Rising Star",1,0)</f>
        <v>0</v>
      </c>
      <c r="V1334">
        <f>IF(S1334 = "Established",1,0)</f>
        <v>1</v>
      </c>
      <c r="W1334">
        <f>IF(S1334 = "Elites",1,0)</f>
        <v>0</v>
      </c>
      <c r="X1334" t="s">
        <v>242</v>
      </c>
      <c r="Y1334" t="str">
        <f>IF(X1334="","-",TRIM(LEFT(X1334,FIND(",",X1334&amp;",")-1)))</f>
        <v>Atlanta</v>
      </c>
      <c r="Z1334" t="s">
        <v>242</v>
      </c>
      <c r="AA1334" t="s">
        <v>11</v>
      </c>
    </row>
    <row r="1335" spans="1:27" ht="14.4" x14ac:dyDescent="0.3">
      <c r="A1335">
        <v>1330</v>
      </c>
      <c r="B1335" t="s">
        <v>7327</v>
      </c>
      <c r="C1335" t="s">
        <v>7328</v>
      </c>
      <c r="D1335" t="s">
        <v>7329</v>
      </c>
      <c r="E1335" t="s">
        <v>7330</v>
      </c>
      <c r="F1335" s="5">
        <f>_xlfn.TEXTBEFORE(E1335, " ") * 1000000</f>
        <v>13000000</v>
      </c>
      <c r="G1335">
        <v>310.11779999999999</v>
      </c>
      <c r="H1335" t="s">
        <v>1238</v>
      </c>
      <c r="I1335">
        <v>60</v>
      </c>
      <c r="J1335">
        <f>IF(I1335="",0,I1335)</f>
        <v>60</v>
      </c>
      <c r="K1335">
        <v>30</v>
      </c>
      <c r="L1335">
        <f>I1335-K1335</f>
        <v>30</v>
      </c>
      <c r="M1335" t="str">
        <f>IF(I1335&lt;100,"small",IF(I1335&lt;500,"medium","large"))</f>
        <v>small</v>
      </c>
      <c r="N1335">
        <f>IF(M1335="small",1,0)</f>
        <v>1</v>
      </c>
      <c r="O1335">
        <f>IF(N1335="medium",1,0)</f>
        <v>0</v>
      </c>
      <c r="P1335">
        <f>IF(O1335="large",1,0)</f>
        <v>0</v>
      </c>
      <c r="Q1335">
        <v>2007</v>
      </c>
      <c r="R1335">
        <v>2</v>
      </c>
      <c r="S1335" t="str">
        <f>IF(R1335=1, "First-time", IF(R1335&lt;=3, "Rising Star", IF(R1335&lt;10, "Established", "Elites")))</f>
        <v>Rising Star</v>
      </c>
      <c r="T1335">
        <f>IF(S1335 = "First-time",1,0)</f>
        <v>0</v>
      </c>
      <c r="U1335">
        <f>IF(S1335 = "Rising Star",1,0)</f>
        <v>1</v>
      </c>
      <c r="V1335">
        <f>IF(S1335 = "Established",1,0)</f>
        <v>0</v>
      </c>
      <c r="W1335">
        <f>IF(S1335 = "Elites",1,0)</f>
        <v>0</v>
      </c>
      <c r="X1335" t="s">
        <v>260</v>
      </c>
      <c r="Y1335" t="str">
        <f>IF(X1335="","-",TRIM(LEFT(X1335,FIND(",",X1335&amp;",")-1)))</f>
        <v>Seattle</v>
      </c>
      <c r="Z1335" t="s">
        <v>260</v>
      </c>
      <c r="AA1335" t="s">
        <v>49</v>
      </c>
    </row>
    <row r="1336" spans="1:27" ht="14.4" x14ac:dyDescent="0.3">
      <c r="A1336">
        <v>1331</v>
      </c>
      <c r="B1336" t="s">
        <v>11659</v>
      </c>
      <c r="C1336" t="s">
        <v>11660</v>
      </c>
      <c r="D1336" t="s">
        <v>11661</v>
      </c>
      <c r="E1336" t="s">
        <v>1471</v>
      </c>
      <c r="F1336" s="5">
        <f>_xlfn.TEXTBEFORE(E1336, " ") * 1000000</f>
        <v>2500000</v>
      </c>
      <c r="G1336">
        <v>309.97219999999999</v>
      </c>
      <c r="H1336" t="s">
        <v>167</v>
      </c>
      <c r="I1336">
        <v>25</v>
      </c>
      <c r="J1336">
        <f>IF(I1336="",0,I1336)</f>
        <v>25</v>
      </c>
      <c r="K1336">
        <v>5</v>
      </c>
      <c r="L1336">
        <f>I1336-K1336</f>
        <v>20</v>
      </c>
      <c r="M1336" t="str">
        <f>IF(I1336&lt;100,"small",IF(I1336&lt;500,"medium","large"))</f>
        <v>small</v>
      </c>
      <c r="N1336">
        <f>IF(M1336="small",1,0)</f>
        <v>1</v>
      </c>
      <c r="O1336">
        <f>IF(N1336="medium",1,0)</f>
        <v>0</v>
      </c>
      <c r="P1336">
        <f>IF(O1336="large",1,0)</f>
        <v>0</v>
      </c>
      <c r="Q1336">
        <v>2011</v>
      </c>
      <c r="R1336">
        <v>1</v>
      </c>
      <c r="S1336" t="str">
        <f>IF(R1336=1, "First-time", IF(R1336&lt;=3, "Rising Star", IF(R1336&lt;10, "Established", "Elites")))</f>
        <v>First-time</v>
      </c>
      <c r="T1336">
        <f>IF(S1336 = "First-time",1,0)</f>
        <v>1</v>
      </c>
      <c r="U1336">
        <f>IF(S1336 = "Rising Star",1,0)</f>
        <v>0</v>
      </c>
      <c r="V1336">
        <f>IF(S1336 = "Established",1,0)</f>
        <v>0</v>
      </c>
      <c r="W1336">
        <f>IF(S1336 = "Elites",1,0)</f>
        <v>0</v>
      </c>
      <c r="X1336" t="s">
        <v>112</v>
      </c>
      <c r="Y1336" t="str">
        <f>IF(X1336="","-",TRIM(LEFT(X1336,FIND(",",X1336&amp;",")-1)))</f>
        <v>Richmond</v>
      </c>
      <c r="Z1336" t="s">
        <v>113</v>
      </c>
      <c r="AA1336" t="s">
        <v>47</v>
      </c>
    </row>
    <row r="1337" spans="1:27" ht="14.4" x14ac:dyDescent="0.3">
      <c r="A1337">
        <v>1332</v>
      </c>
      <c r="B1337" t="s">
        <v>1926</v>
      </c>
      <c r="C1337" t="s">
        <v>1927</v>
      </c>
      <c r="D1337" t="s">
        <v>1928</v>
      </c>
      <c r="E1337" t="s">
        <v>1471</v>
      </c>
      <c r="F1337" s="5">
        <f>_xlfn.TEXTBEFORE(E1337, " ") * 1000000</f>
        <v>2500000</v>
      </c>
      <c r="G1337">
        <v>309.69310000000002</v>
      </c>
      <c r="H1337" t="s">
        <v>85</v>
      </c>
      <c r="I1337">
        <v>6</v>
      </c>
      <c r="J1337">
        <f>IF(I1337="",0,I1337)</f>
        <v>6</v>
      </c>
      <c r="K1337">
        <v>4</v>
      </c>
      <c r="L1337">
        <f>I1337-K1337</f>
        <v>2</v>
      </c>
      <c r="M1337" t="str">
        <f>IF(I1337&lt;100,"small",IF(I1337&lt;500,"medium","large"))</f>
        <v>small</v>
      </c>
      <c r="N1337">
        <f>IF(M1337="small",1,0)</f>
        <v>1</v>
      </c>
      <c r="O1337">
        <f>IF(N1337="medium",1,0)</f>
        <v>0</v>
      </c>
      <c r="P1337">
        <f>IF(O1337="large",1,0)</f>
        <v>0</v>
      </c>
      <c r="Q1337">
        <v>1993</v>
      </c>
      <c r="R1337">
        <v>1</v>
      </c>
      <c r="S1337" t="str">
        <f>IF(R1337=1, "First-time", IF(R1337&lt;=3, "Rising Star", IF(R1337&lt;10, "Established", "Elites")))</f>
        <v>First-time</v>
      </c>
      <c r="T1337">
        <f>IF(S1337 = "First-time",1,0)</f>
        <v>1</v>
      </c>
      <c r="U1337">
        <f>IF(S1337 = "Rising Star",1,0)</f>
        <v>0</v>
      </c>
      <c r="V1337">
        <f>IF(S1337 = "Established",1,0)</f>
        <v>0</v>
      </c>
      <c r="W1337">
        <f>IF(S1337 = "Elites",1,0)</f>
        <v>0</v>
      </c>
      <c r="X1337" t="s">
        <v>1206</v>
      </c>
      <c r="Y1337" t="str">
        <f>IF(X1337="","-",TRIM(LEFT(X1337,FIND(",",X1337&amp;",")-1)))</f>
        <v>Tampa</v>
      </c>
      <c r="Z1337" t="s">
        <v>1929</v>
      </c>
      <c r="AA1337" t="s">
        <v>10</v>
      </c>
    </row>
    <row r="1338" spans="1:27" ht="14.4" x14ac:dyDescent="0.3">
      <c r="A1338">
        <v>1333</v>
      </c>
      <c r="B1338" t="s">
        <v>11715</v>
      </c>
      <c r="C1338" t="s">
        <v>11716</v>
      </c>
      <c r="D1338" t="s">
        <v>11717</v>
      </c>
      <c r="E1338" t="s">
        <v>11718</v>
      </c>
      <c r="F1338" s="5">
        <f>_xlfn.TEXTBEFORE(E1338, " ") * 1000000</f>
        <v>194100000</v>
      </c>
      <c r="G1338">
        <v>309.4015</v>
      </c>
      <c r="H1338" t="s">
        <v>803</v>
      </c>
      <c r="I1338">
        <v>14730</v>
      </c>
      <c r="J1338">
        <f>IF(I1338="",0,I1338)</f>
        <v>14730</v>
      </c>
      <c r="K1338">
        <v>991</v>
      </c>
      <c r="L1338">
        <f>I1338-K1338</f>
        <v>13739</v>
      </c>
      <c r="M1338" t="str">
        <f>IF(I1338&lt;100,"small",IF(I1338&lt;500,"medium","large"))</f>
        <v>large</v>
      </c>
      <c r="N1338">
        <f>IF(M1338="small",1,0)</f>
        <v>0</v>
      </c>
      <c r="O1338">
        <f>IF(N1338="medium",1,0)</f>
        <v>0</v>
      </c>
      <c r="P1338">
        <f>IF(O1338="large",1,0)</f>
        <v>0</v>
      </c>
      <c r="Q1338">
        <v>2011</v>
      </c>
      <c r="R1338">
        <v>3</v>
      </c>
      <c r="S1338" t="str">
        <f>IF(R1338=1, "First-time", IF(R1338&lt;=3, "Rising Star", IF(R1338&lt;10, "Established", "Elites")))</f>
        <v>Rising Star</v>
      </c>
      <c r="T1338">
        <f>IF(S1338 = "First-time",1,0)</f>
        <v>0</v>
      </c>
      <c r="U1338">
        <f>IF(S1338 = "Rising Star",1,0)</f>
        <v>1</v>
      </c>
      <c r="V1338">
        <f>IF(S1338 = "Established",1,0)</f>
        <v>0</v>
      </c>
      <c r="W1338">
        <f>IF(S1338 = "Elites",1,0)</f>
        <v>0</v>
      </c>
      <c r="X1338" t="s">
        <v>3805</v>
      </c>
      <c r="Y1338" t="str">
        <f>IF(X1338="","-",TRIM(LEFT(X1338,FIND(",",X1338&amp;",")-1)))</f>
        <v>Provo-Orem</v>
      </c>
      <c r="Z1338" t="s">
        <v>4781</v>
      </c>
      <c r="AA1338" t="s">
        <v>46</v>
      </c>
    </row>
    <row r="1339" spans="1:27" ht="14.4" x14ac:dyDescent="0.3">
      <c r="A1339">
        <v>1334</v>
      </c>
      <c r="B1339" t="s">
        <v>12953</v>
      </c>
      <c r="C1339" t="s">
        <v>12954</v>
      </c>
      <c r="D1339" t="s">
        <v>12955</v>
      </c>
      <c r="E1339" t="s">
        <v>2623</v>
      </c>
      <c r="F1339" s="5">
        <f>_xlfn.TEXTBEFORE(E1339, " ") * 1000000</f>
        <v>15600000</v>
      </c>
      <c r="G1339">
        <v>309.30919999999998</v>
      </c>
      <c r="H1339" t="s">
        <v>129</v>
      </c>
      <c r="I1339">
        <v>28</v>
      </c>
      <c r="J1339">
        <f>IF(I1339="",0,I1339)</f>
        <v>28</v>
      </c>
      <c r="K1339">
        <v>6</v>
      </c>
      <c r="L1339">
        <f>I1339-K1339</f>
        <v>22</v>
      </c>
      <c r="M1339" t="str">
        <f>IF(I1339&lt;100,"small",IF(I1339&lt;500,"medium","large"))</f>
        <v>small</v>
      </c>
      <c r="N1339">
        <f>IF(M1339="small",1,0)</f>
        <v>1</v>
      </c>
      <c r="O1339">
        <f>IF(N1339="medium",1,0)</f>
        <v>0</v>
      </c>
      <c r="P1339">
        <f>IF(O1339="large",1,0)</f>
        <v>0</v>
      </c>
      <c r="Q1339">
        <v>2012</v>
      </c>
      <c r="R1339">
        <v>2</v>
      </c>
      <c r="S1339" t="str">
        <f>IF(R1339=1, "First-time", IF(R1339&lt;=3, "Rising Star", IF(R1339&lt;10, "Established", "Elites")))</f>
        <v>Rising Star</v>
      </c>
      <c r="T1339">
        <f>IF(S1339 = "First-time",1,0)</f>
        <v>0</v>
      </c>
      <c r="U1339">
        <f>IF(S1339 = "Rising Star",1,0)</f>
        <v>1</v>
      </c>
      <c r="V1339">
        <f>IF(S1339 = "Established",1,0)</f>
        <v>0</v>
      </c>
      <c r="W1339">
        <f>IF(S1339 = "Elites",1,0)</f>
        <v>0</v>
      </c>
      <c r="X1339" t="s">
        <v>427</v>
      </c>
      <c r="Y1339" t="str">
        <f>IF(X1339="","-",TRIM(LEFT(X1339,FIND(",",X1339&amp;",")-1)))</f>
        <v>Washington</v>
      </c>
      <c r="Z1339" t="s">
        <v>1960</v>
      </c>
      <c r="AA1339" t="s">
        <v>47</v>
      </c>
    </row>
    <row r="1340" spans="1:27" ht="14.4" x14ac:dyDescent="0.3">
      <c r="A1340">
        <v>1335</v>
      </c>
      <c r="B1340" t="s">
        <v>13277</v>
      </c>
      <c r="C1340" t="s">
        <v>13278</v>
      </c>
      <c r="D1340" t="s">
        <v>13279</v>
      </c>
      <c r="E1340" t="s">
        <v>823</v>
      </c>
      <c r="F1340" s="5">
        <f>_xlfn.TEXTBEFORE(E1340, " ") * 1000000</f>
        <v>5200000</v>
      </c>
      <c r="G1340">
        <v>309.01440000000002</v>
      </c>
      <c r="H1340" t="s">
        <v>153</v>
      </c>
      <c r="I1340">
        <v>19</v>
      </c>
      <c r="J1340">
        <f>IF(I1340="",0,I1340)</f>
        <v>19</v>
      </c>
      <c r="K1340">
        <v>9</v>
      </c>
      <c r="L1340">
        <f>I1340-K1340</f>
        <v>10</v>
      </c>
      <c r="M1340" t="str">
        <f>IF(I1340&lt;100,"small",IF(I1340&lt;500,"medium","large"))</f>
        <v>small</v>
      </c>
      <c r="N1340">
        <f>IF(M1340="small",1,0)</f>
        <v>1</v>
      </c>
      <c r="O1340">
        <f>IF(N1340="medium",1,0)</f>
        <v>0</v>
      </c>
      <c r="P1340">
        <f>IF(O1340="large",1,0)</f>
        <v>0</v>
      </c>
      <c r="Q1340">
        <v>2012</v>
      </c>
      <c r="R1340">
        <v>2</v>
      </c>
      <c r="S1340" t="str">
        <f>IF(R1340=1, "First-time", IF(R1340&lt;=3, "Rising Star", IF(R1340&lt;10, "Established", "Elites")))</f>
        <v>Rising Star</v>
      </c>
      <c r="T1340">
        <f>IF(S1340 = "First-time",1,0)</f>
        <v>0</v>
      </c>
      <c r="U1340">
        <f>IF(S1340 = "Rising Star",1,0)</f>
        <v>1</v>
      </c>
      <c r="V1340">
        <f>IF(S1340 = "Established",1,0)</f>
        <v>0</v>
      </c>
      <c r="W1340">
        <f>IF(S1340 = "Elites",1,0)</f>
        <v>0</v>
      </c>
      <c r="X1340" t="s">
        <v>332</v>
      </c>
      <c r="Y1340" t="str">
        <f>IF(X1340="","-",TRIM(LEFT(X1340,FIND(",",X1340&amp;",")-1)))</f>
        <v>Columbus</v>
      </c>
      <c r="Z1340" t="s">
        <v>13280</v>
      </c>
      <c r="AA1340" t="s">
        <v>36</v>
      </c>
    </row>
    <row r="1341" spans="1:27" ht="14.4" x14ac:dyDescent="0.3">
      <c r="A1341">
        <v>1336</v>
      </c>
      <c r="B1341" t="s">
        <v>15054</v>
      </c>
      <c r="C1341" t="s">
        <v>15055</v>
      </c>
      <c r="D1341" t="s">
        <v>15056</v>
      </c>
      <c r="E1341" t="s">
        <v>15057</v>
      </c>
      <c r="F1341" s="5">
        <f>_xlfn.TEXTBEFORE(E1341, " ") * 1000000</f>
        <v>99700000</v>
      </c>
      <c r="G1341">
        <v>308.92610000000002</v>
      </c>
      <c r="H1341" t="s">
        <v>1238</v>
      </c>
      <c r="I1341">
        <v>216</v>
      </c>
      <c r="J1341">
        <f>IF(I1341="",0,I1341)</f>
        <v>216</v>
      </c>
      <c r="K1341">
        <v>65</v>
      </c>
      <c r="L1341">
        <f>I1341-K1341</f>
        <v>151</v>
      </c>
      <c r="M1341" t="str">
        <f>IF(I1341&lt;100,"small",IF(I1341&lt;500,"medium","large"))</f>
        <v>medium</v>
      </c>
      <c r="N1341">
        <f>IF(M1341="small",1,0)</f>
        <v>0</v>
      </c>
      <c r="O1341">
        <f>IF(N1341="medium",1,0)</f>
        <v>0</v>
      </c>
      <c r="P1341">
        <f>IF(O1341="large",1,0)</f>
        <v>0</v>
      </c>
      <c r="Q1341">
        <v>2013</v>
      </c>
      <c r="R1341">
        <v>2</v>
      </c>
      <c r="S1341" t="str">
        <f>IF(R1341=1, "First-time", IF(R1341&lt;=3, "Rising Star", IF(R1341&lt;10, "Established", "Elites")))</f>
        <v>Rising Star</v>
      </c>
      <c r="T1341">
        <f>IF(S1341 = "First-time",1,0)</f>
        <v>0</v>
      </c>
      <c r="U1341">
        <f>IF(S1341 = "Rising Star",1,0)</f>
        <v>1</v>
      </c>
      <c r="V1341">
        <f>IF(S1341 = "Established",1,0)</f>
        <v>0</v>
      </c>
      <c r="W1341">
        <f>IF(S1341 = "Elites",1,0)</f>
        <v>0</v>
      </c>
      <c r="X1341" t="s">
        <v>185</v>
      </c>
      <c r="Y1341" t="str">
        <f>IF(X1341="","-",TRIM(LEFT(X1341,FIND(",",X1341&amp;",")-1)))</f>
        <v>Boston</v>
      </c>
      <c r="Z1341" t="s">
        <v>185</v>
      </c>
      <c r="AA1341" t="s">
        <v>20</v>
      </c>
    </row>
    <row r="1342" spans="1:27" ht="14.4" x14ac:dyDescent="0.3">
      <c r="A1342">
        <v>1337</v>
      </c>
      <c r="B1342" t="s">
        <v>8044</v>
      </c>
      <c r="C1342" t="s">
        <v>8045</v>
      </c>
      <c r="D1342" t="s">
        <v>8046</v>
      </c>
      <c r="E1342" t="s">
        <v>5593</v>
      </c>
      <c r="F1342" s="5">
        <f>_xlfn.TEXTBEFORE(E1342, " ") * 1000000</f>
        <v>8400000</v>
      </c>
      <c r="G1342">
        <v>308.66699999999997</v>
      </c>
      <c r="H1342" t="s">
        <v>167</v>
      </c>
      <c r="I1342">
        <v>12</v>
      </c>
      <c r="J1342">
        <f>IF(I1342="",0,I1342)</f>
        <v>12</v>
      </c>
      <c r="K1342">
        <v>5</v>
      </c>
      <c r="L1342">
        <f>I1342-K1342</f>
        <v>7</v>
      </c>
      <c r="M1342" t="str">
        <f>IF(I1342&lt;100,"small",IF(I1342&lt;500,"medium","large"))</f>
        <v>small</v>
      </c>
      <c r="N1342">
        <f>IF(M1342="small",1,0)</f>
        <v>1</v>
      </c>
      <c r="O1342">
        <f>IF(N1342="medium",1,0)</f>
        <v>0</v>
      </c>
      <c r="P1342">
        <f>IF(O1342="large",1,0)</f>
        <v>0</v>
      </c>
      <c r="Q1342">
        <v>2007</v>
      </c>
      <c r="R1342">
        <v>1</v>
      </c>
      <c r="S1342" t="str">
        <f>IF(R1342=1, "First-time", IF(R1342&lt;=3, "Rising Star", IF(R1342&lt;10, "Established", "Elites")))</f>
        <v>First-time</v>
      </c>
      <c r="T1342">
        <f>IF(S1342 = "First-time",1,0)</f>
        <v>1</v>
      </c>
      <c r="U1342">
        <f>IF(S1342 = "Rising Star",1,0)</f>
        <v>0</v>
      </c>
      <c r="V1342">
        <f>IF(S1342 = "Established",1,0)</f>
        <v>0</v>
      </c>
      <c r="W1342">
        <f>IF(S1342 = "Elites",1,0)</f>
        <v>0</v>
      </c>
      <c r="X1342" t="s">
        <v>325</v>
      </c>
      <c r="Y1342" t="str">
        <f>IF(X1342="","-",TRIM(LEFT(X1342,FIND(",",X1342&amp;",")-1)))</f>
        <v>Los Angeles</v>
      </c>
      <c r="Z1342" t="s">
        <v>8047</v>
      </c>
      <c r="AA1342" t="s">
        <v>5</v>
      </c>
    </row>
    <row r="1343" spans="1:27" ht="14.4" x14ac:dyDescent="0.3">
      <c r="A1343">
        <v>1338</v>
      </c>
      <c r="B1343" t="s">
        <v>10076</v>
      </c>
      <c r="C1343" t="s">
        <v>10077</v>
      </c>
      <c r="D1343" t="s">
        <v>10078</v>
      </c>
      <c r="E1343" t="s">
        <v>9367</v>
      </c>
      <c r="F1343" s="5">
        <f>_xlfn.TEXTBEFORE(E1343, " ") * 1000000</f>
        <v>31500000</v>
      </c>
      <c r="G1343">
        <v>308.63990000000001</v>
      </c>
      <c r="H1343" t="s">
        <v>85</v>
      </c>
      <c r="I1343">
        <v>200</v>
      </c>
      <c r="J1343">
        <f>IF(I1343="",0,I1343)</f>
        <v>200</v>
      </c>
      <c r="K1343">
        <v>40</v>
      </c>
      <c r="L1343">
        <f>I1343-K1343</f>
        <v>160</v>
      </c>
      <c r="M1343" t="str">
        <f>IF(I1343&lt;100,"small",IF(I1343&lt;500,"medium","large"))</f>
        <v>medium</v>
      </c>
      <c r="N1343">
        <f>IF(M1343="small",1,0)</f>
        <v>0</v>
      </c>
      <c r="O1343">
        <f>IF(N1343="medium",1,0)</f>
        <v>0</v>
      </c>
      <c r="P1343">
        <f>IF(O1343="large",1,0)</f>
        <v>0</v>
      </c>
      <c r="Q1343">
        <v>2009</v>
      </c>
      <c r="R1343">
        <v>3</v>
      </c>
      <c r="S1343" t="str">
        <f>IF(R1343=1, "First-time", IF(R1343&lt;=3, "Rising Star", IF(R1343&lt;10, "Established", "Elites")))</f>
        <v>Rising Star</v>
      </c>
      <c r="T1343">
        <f>IF(S1343 = "First-time",1,0)</f>
        <v>0</v>
      </c>
      <c r="U1343">
        <f>IF(S1343 = "Rising Star",1,0)</f>
        <v>1</v>
      </c>
      <c r="V1343">
        <f>IF(S1343 = "Established",1,0)</f>
        <v>0</v>
      </c>
      <c r="W1343">
        <f>IF(S1343 = "Elites",1,0)</f>
        <v>0</v>
      </c>
      <c r="X1343" t="s">
        <v>1206</v>
      </c>
      <c r="Y1343" t="str">
        <f>IF(X1343="","-",TRIM(LEFT(X1343,FIND(",",X1343&amp;",")-1)))</f>
        <v>Tampa</v>
      </c>
      <c r="Z1343" t="s">
        <v>1206</v>
      </c>
      <c r="AA1343" t="s">
        <v>10</v>
      </c>
    </row>
    <row r="1344" spans="1:27" ht="14.4" x14ac:dyDescent="0.3">
      <c r="A1344">
        <v>1339</v>
      </c>
      <c r="B1344" t="s">
        <v>13149</v>
      </c>
      <c r="C1344" t="s">
        <v>13150</v>
      </c>
      <c r="D1344" t="s">
        <v>13151</v>
      </c>
      <c r="E1344" t="s">
        <v>1187</v>
      </c>
      <c r="F1344" s="5">
        <f>_xlfn.TEXTBEFORE(E1344, " ") * 1000000</f>
        <v>35600000</v>
      </c>
      <c r="G1344">
        <v>308.46839999999997</v>
      </c>
      <c r="H1344" t="s">
        <v>153</v>
      </c>
      <c r="I1344">
        <v>17</v>
      </c>
      <c r="J1344">
        <f>IF(I1344="",0,I1344)</f>
        <v>17</v>
      </c>
      <c r="K1344">
        <v>8</v>
      </c>
      <c r="L1344">
        <f>I1344-K1344</f>
        <v>9</v>
      </c>
      <c r="M1344" t="str">
        <f>IF(I1344&lt;100,"small",IF(I1344&lt;500,"medium","large"))</f>
        <v>small</v>
      </c>
      <c r="N1344">
        <f>IF(M1344="small",1,0)</f>
        <v>1</v>
      </c>
      <c r="O1344">
        <f>IF(N1344="medium",1,0)</f>
        <v>0</v>
      </c>
      <c r="P1344">
        <f>IF(O1344="large",1,0)</f>
        <v>0</v>
      </c>
      <c r="Q1344">
        <v>2012</v>
      </c>
      <c r="R1344">
        <v>1</v>
      </c>
      <c r="S1344" t="str">
        <f>IF(R1344=1, "First-time", IF(R1344&lt;=3, "Rising Star", IF(R1344&lt;10, "Established", "Elites")))</f>
        <v>First-time</v>
      </c>
      <c r="T1344">
        <f>IF(S1344 = "First-time",1,0)</f>
        <v>1</v>
      </c>
      <c r="U1344">
        <f>IF(S1344 = "Rising Star",1,0)</f>
        <v>0</v>
      </c>
      <c r="V1344">
        <f>IF(S1344 = "Established",1,0)</f>
        <v>0</v>
      </c>
      <c r="W1344">
        <f>IF(S1344 = "Elites",1,0)</f>
        <v>0</v>
      </c>
      <c r="X1344" t="s">
        <v>99</v>
      </c>
      <c r="Y1344" t="str">
        <f>IF(X1344="","-",TRIM(LEFT(X1344,FIND(",",X1344&amp;",")-1)))</f>
        <v>-</v>
      </c>
      <c r="Z1344" t="s">
        <v>8422</v>
      </c>
      <c r="AA1344" t="s">
        <v>44</v>
      </c>
    </row>
    <row r="1345" spans="1:27" ht="14.4" x14ac:dyDescent="0.3">
      <c r="A1345">
        <v>1340</v>
      </c>
      <c r="B1345" t="s">
        <v>6070</v>
      </c>
      <c r="C1345" t="s">
        <v>6071</v>
      </c>
      <c r="D1345" t="s">
        <v>6072</v>
      </c>
      <c r="E1345" t="s">
        <v>330</v>
      </c>
      <c r="F1345" s="5">
        <f>_xlfn.TEXTBEFORE(E1345, " ") * 1000000</f>
        <v>4099999.9999999995</v>
      </c>
      <c r="G1345">
        <v>308.33870000000002</v>
      </c>
      <c r="H1345" t="s">
        <v>779</v>
      </c>
      <c r="I1345">
        <v>50</v>
      </c>
      <c r="J1345">
        <f>IF(I1345="",0,I1345)</f>
        <v>50</v>
      </c>
      <c r="K1345">
        <v>7</v>
      </c>
      <c r="L1345">
        <f>I1345-K1345</f>
        <v>43</v>
      </c>
      <c r="M1345" t="str">
        <f>IF(I1345&lt;100,"small",IF(I1345&lt;500,"medium","large"))</f>
        <v>small</v>
      </c>
      <c r="N1345">
        <f>IF(M1345="small",1,0)</f>
        <v>1</v>
      </c>
      <c r="O1345">
        <f>IF(N1345="medium",1,0)</f>
        <v>0</v>
      </c>
      <c r="P1345">
        <f>IF(O1345="large",1,0)</f>
        <v>0</v>
      </c>
      <c r="Q1345">
        <v>2005</v>
      </c>
      <c r="R1345">
        <v>1</v>
      </c>
      <c r="S1345" t="str">
        <f>IF(R1345=1, "First-time", IF(R1345&lt;=3, "Rising Star", IF(R1345&lt;10, "Established", "Elites")))</f>
        <v>First-time</v>
      </c>
      <c r="T1345">
        <f>IF(S1345 = "First-time",1,0)</f>
        <v>1</v>
      </c>
      <c r="U1345">
        <f>IF(S1345 = "Rising Star",1,0)</f>
        <v>0</v>
      </c>
      <c r="V1345">
        <f>IF(S1345 = "Established",1,0)</f>
        <v>0</v>
      </c>
      <c r="W1345">
        <f>IF(S1345 = "Elites",1,0)</f>
        <v>0</v>
      </c>
      <c r="X1345" t="s">
        <v>161</v>
      </c>
      <c r="Y1345" t="str">
        <f>IF(X1345="","-",TRIM(LEFT(X1345,FIND(",",X1345&amp;",")-1)))</f>
        <v>Ogden-Clearfield</v>
      </c>
      <c r="Z1345" t="s">
        <v>699</v>
      </c>
      <c r="AA1345" t="s">
        <v>46</v>
      </c>
    </row>
    <row r="1346" spans="1:27" ht="14.4" x14ac:dyDescent="0.3">
      <c r="A1346">
        <v>1341</v>
      </c>
      <c r="B1346" t="s">
        <v>13517</v>
      </c>
      <c r="C1346" t="s">
        <v>13518</v>
      </c>
      <c r="D1346" t="s">
        <v>13519</v>
      </c>
      <c r="E1346" t="s">
        <v>2766</v>
      </c>
      <c r="F1346" s="5">
        <f>_xlfn.TEXTBEFORE(E1346, " ") * 1000000</f>
        <v>2700000</v>
      </c>
      <c r="G1346">
        <v>308.0838</v>
      </c>
      <c r="H1346" t="s">
        <v>803</v>
      </c>
      <c r="I1346">
        <v>22</v>
      </c>
      <c r="J1346">
        <f>IF(I1346="",0,I1346)</f>
        <v>22</v>
      </c>
      <c r="K1346">
        <v>8</v>
      </c>
      <c r="L1346">
        <f>I1346-K1346</f>
        <v>14</v>
      </c>
      <c r="M1346" t="str">
        <f>IF(I1346&lt;100,"small",IF(I1346&lt;500,"medium","large"))</f>
        <v>small</v>
      </c>
      <c r="N1346">
        <f>IF(M1346="small",1,0)</f>
        <v>1</v>
      </c>
      <c r="O1346">
        <f>IF(N1346="medium",1,0)</f>
        <v>0</v>
      </c>
      <c r="P1346">
        <f>IF(O1346="large",1,0)</f>
        <v>0</v>
      </c>
      <c r="Q1346">
        <v>2012</v>
      </c>
      <c r="R1346">
        <v>2</v>
      </c>
      <c r="S1346" t="str">
        <f>IF(R1346=1, "First-time", IF(R1346&lt;=3, "Rising Star", IF(R1346&lt;10, "Established", "Elites")))</f>
        <v>Rising Star</v>
      </c>
      <c r="T1346">
        <f>IF(S1346 = "First-time",1,0)</f>
        <v>0</v>
      </c>
      <c r="U1346">
        <f>IF(S1346 = "Rising Star",1,0)</f>
        <v>1</v>
      </c>
      <c r="V1346">
        <f>IF(S1346 = "Established",1,0)</f>
        <v>0</v>
      </c>
      <c r="W1346">
        <f>IF(S1346 = "Elites",1,0)</f>
        <v>0</v>
      </c>
      <c r="X1346" t="s">
        <v>354</v>
      </c>
      <c r="Y1346" t="str">
        <f>IF(X1346="","-",TRIM(LEFT(X1346,FIND(",",X1346&amp;",")-1)))</f>
        <v>Minneapolis</v>
      </c>
      <c r="Z1346" t="s">
        <v>354</v>
      </c>
      <c r="AA1346" t="s">
        <v>24</v>
      </c>
    </row>
    <row r="1347" spans="1:27" ht="14.4" x14ac:dyDescent="0.3">
      <c r="A1347">
        <v>1341</v>
      </c>
      <c r="B1347" t="s">
        <v>13000</v>
      </c>
      <c r="C1347" t="s">
        <v>13001</v>
      </c>
      <c r="D1347" t="s">
        <v>13002</v>
      </c>
      <c r="E1347" t="s">
        <v>1486</v>
      </c>
      <c r="F1347" s="5">
        <f>_xlfn.TEXTBEFORE(E1347, " ") * 1000000</f>
        <v>16800000</v>
      </c>
      <c r="G1347">
        <v>308.07330000000002</v>
      </c>
      <c r="H1347" t="s">
        <v>353</v>
      </c>
      <c r="I1347">
        <v>53</v>
      </c>
      <c r="J1347">
        <f>IF(I1347="",0,I1347)</f>
        <v>53</v>
      </c>
      <c r="K1347">
        <v>1</v>
      </c>
      <c r="L1347">
        <f>I1347-K1347</f>
        <v>52</v>
      </c>
      <c r="M1347" t="str">
        <f>IF(I1347&lt;100,"small",IF(I1347&lt;500,"medium","large"))</f>
        <v>small</v>
      </c>
      <c r="N1347">
        <f>IF(M1347="small",1,0)</f>
        <v>1</v>
      </c>
      <c r="O1347">
        <f>IF(N1347="medium",1,0)</f>
        <v>0</v>
      </c>
      <c r="P1347">
        <f>IF(O1347="large",1,0)</f>
        <v>0</v>
      </c>
      <c r="Q1347">
        <v>2012</v>
      </c>
      <c r="R1347">
        <v>4</v>
      </c>
      <c r="S1347" t="str">
        <f>IF(R1347=1, "First-time", IF(R1347&lt;=3, "Rising Star", IF(R1347&lt;10, "Established", "Elites")))</f>
        <v>Established</v>
      </c>
      <c r="T1347">
        <f>IF(S1347 = "First-time",1,0)</f>
        <v>0</v>
      </c>
      <c r="U1347">
        <f>IF(S1347 = "Rising Star",1,0)</f>
        <v>0</v>
      </c>
      <c r="V1347">
        <f>IF(S1347 = "Established",1,0)</f>
        <v>1</v>
      </c>
      <c r="W1347">
        <f>IF(S1347 = "Elites",1,0)</f>
        <v>0</v>
      </c>
      <c r="X1347" t="s">
        <v>161</v>
      </c>
      <c r="Y1347" t="str">
        <f>IF(X1347="","-",TRIM(LEFT(X1347,FIND(",",X1347&amp;",")-1)))</f>
        <v>Ogden-Clearfield</v>
      </c>
      <c r="Z1347" t="s">
        <v>2628</v>
      </c>
      <c r="AA1347" t="s">
        <v>46</v>
      </c>
    </row>
    <row r="1348" spans="1:27" ht="14.4" x14ac:dyDescent="0.3">
      <c r="A1348">
        <v>1342</v>
      </c>
      <c r="B1348" t="s">
        <v>8265</v>
      </c>
      <c r="C1348" t="s">
        <v>8266</v>
      </c>
      <c r="D1348" t="s">
        <v>8267</v>
      </c>
      <c r="E1348" t="s">
        <v>3689</v>
      </c>
      <c r="F1348" s="5">
        <f>_xlfn.TEXTBEFORE(E1348, " ") * 1000000</f>
        <v>8199999.9999999991</v>
      </c>
      <c r="G1348">
        <v>307.55410000000001</v>
      </c>
      <c r="H1348" t="s">
        <v>803</v>
      </c>
      <c r="I1348">
        <v>63</v>
      </c>
      <c r="J1348">
        <f>IF(I1348="",0,I1348)</f>
        <v>63</v>
      </c>
      <c r="K1348">
        <v>30</v>
      </c>
      <c r="L1348">
        <f>I1348-K1348</f>
        <v>33</v>
      </c>
      <c r="M1348" t="str">
        <f>IF(I1348&lt;100,"small",IF(I1348&lt;500,"medium","large"))</f>
        <v>small</v>
      </c>
      <c r="N1348">
        <f>IF(M1348="small",1,0)</f>
        <v>1</v>
      </c>
      <c r="O1348">
        <f>IF(N1348="medium",1,0)</f>
        <v>0</v>
      </c>
      <c r="P1348">
        <f>IF(O1348="large",1,0)</f>
        <v>0</v>
      </c>
      <c r="Q1348">
        <v>2008</v>
      </c>
      <c r="R1348">
        <v>4</v>
      </c>
      <c r="S1348" t="str">
        <f>IF(R1348=1, "First-time", IF(R1348&lt;=3, "Rising Star", IF(R1348&lt;10, "Established", "Elites")))</f>
        <v>Established</v>
      </c>
      <c r="T1348">
        <f>IF(S1348 = "First-time",1,0)</f>
        <v>0</v>
      </c>
      <c r="U1348">
        <f>IF(S1348 = "Rising Star",1,0)</f>
        <v>0</v>
      </c>
      <c r="V1348">
        <f>IF(S1348 = "Established",1,0)</f>
        <v>1</v>
      </c>
      <c r="W1348">
        <f>IF(S1348 = "Elites",1,0)</f>
        <v>0</v>
      </c>
      <c r="X1348" t="s">
        <v>3805</v>
      </c>
      <c r="Y1348" t="str">
        <f>IF(X1348="","-",TRIM(LEFT(X1348,FIND(",",X1348&amp;",")-1)))</f>
        <v>Provo-Orem</v>
      </c>
      <c r="Z1348" t="s">
        <v>3806</v>
      </c>
      <c r="AA1348" t="s">
        <v>46</v>
      </c>
    </row>
    <row r="1349" spans="1:27" ht="14.4" x14ac:dyDescent="0.3">
      <c r="A1349">
        <v>1343</v>
      </c>
      <c r="B1349" t="s">
        <v>2741</v>
      </c>
      <c r="C1349" t="s">
        <v>2742</v>
      </c>
      <c r="D1349" t="s">
        <v>2743</v>
      </c>
      <c r="E1349" t="s">
        <v>1553</v>
      </c>
      <c r="F1349" s="5">
        <f>_xlfn.TEXTBEFORE(E1349, " ") * 1000000</f>
        <v>24000000</v>
      </c>
      <c r="G1349">
        <v>307.505</v>
      </c>
      <c r="H1349" t="s">
        <v>167</v>
      </c>
      <c r="I1349">
        <v>101</v>
      </c>
      <c r="J1349">
        <f>IF(I1349="",0,I1349)</f>
        <v>101</v>
      </c>
      <c r="K1349">
        <v>36</v>
      </c>
      <c r="L1349">
        <f>I1349-K1349</f>
        <v>65</v>
      </c>
      <c r="M1349" t="str">
        <f>IF(I1349&lt;100,"small",IF(I1349&lt;500,"medium","large"))</f>
        <v>medium</v>
      </c>
      <c r="N1349">
        <f>IF(M1349="small",1,0)</f>
        <v>0</v>
      </c>
      <c r="O1349">
        <f>IF(N1349="medium",1,0)</f>
        <v>0</v>
      </c>
      <c r="P1349">
        <f>IF(O1349="large",1,0)</f>
        <v>0</v>
      </c>
      <c r="Q1349">
        <v>1997</v>
      </c>
      <c r="R1349">
        <v>2</v>
      </c>
      <c r="S1349" t="str">
        <f>IF(R1349=1, "First-time", IF(R1349&lt;=3, "Rising Star", IF(R1349&lt;10, "Established", "Elites")))</f>
        <v>Rising Star</v>
      </c>
      <c r="T1349">
        <f>IF(S1349 = "First-time",1,0)</f>
        <v>0</v>
      </c>
      <c r="U1349">
        <f>IF(S1349 = "Rising Star",1,0)</f>
        <v>1</v>
      </c>
      <c r="V1349">
        <f>IF(S1349 = "Established",1,0)</f>
        <v>0</v>
      </c>
      <c r="W1349">
        <f>IF(S1349 = "Elites",1,0)</f>
        <v>0</v>
      </c>
      <c r="X1349" t="s">
        <v>689</v>
      </c>
      <c r="Y1349" t="str">
        <f>IF(X1349="","-",TRIM(LEFT(X1349,FIND(",",X1349&amp;",")-1)))</f>
        <v>Miami</v>
      </c>
      <c r="Z1349" t="s">
        <v>2744</v>
      </c>
      <c r="AA1349" t="s">
        <v>10</v>
      </c>
    </row>
    <row r="1350" spans="1:27" ht="14.4" x14ac:dyDescent="0.3">
      <c r="A1350">
        <v>1344</v>
      </c>
      <c r="B1350" t="s">
        <v>11486</v>
      </c>
      <c r="C1350" t="s">
        <v>11487</v>
      </c>
      <c r="D1350" t="s">
        <v>11488</v>
      </c>
      <c r="E1350" t="s">
        <v>318</v>
      </c>
      <c r="F1350" s="5">
        <f>_xlfn.TEXTBEFORE(E1350, " ") * 1000000</f>
        <v>10600000</v>
      </c>
      <c r="G1350">
        <v>307.4624</v>
      </c>
      <c r="H1350" t="s">
        <v>1238</v>
      </c>
      <c r="I1350">
        <v>4</v>
      </c>
      <c r="J1350">
        <f>IF(I1350="",0,I1350)</f>
        <v>4</v>
      </c>
      <c r="K1350">
        <v>3</v>
      </c>
      <c r="L1350">
        <f>I1350-K1350</f>
        <v>1</v>
      </c>
      <c r="M1350" t="str">
        <f>IF(I1350&lt;100,"small",IF(I1350&lt;500,"medium","large"))</f>
        <v>small</v>
      </c>
      <c r="N1350">
        <f>IF(M1350="small",1,0)</f>
        <v>1</v>
      </c>
      <c r="O1350">
        <f>IF(N1350="medium",1,0)</f>
        <v>0</v>
      </c>
      <c r="P1350">
        <f>IF(O1350="large",1,0)</f>
        <v>0</v>
      </c>
      <c r="Q1350">
        <v>2010</v>
      </c>
      <c r="R1350">
        <v>2</v>
      </c>
      <c r="S1350" t="str">
        <f>IF(R1350=1, "First-time", IF(R1350&lt;=3, "Rising Star", IF(R1350&lt;10, "Established", "Elites")))</f>
        <v>Rising Star</v>
      </c>
      <c r="T1350">
        <f>IF(S1350 = "First-time",1,0)</f>
        <v>0</v>
      </c>
      <c r="U1350">
        <f>IF(S1350 = "Rising Star",1,0)</f>
        <v>1</v>
      </c>
      <c r="V1350">
        <f>IF(S1350 = "Established",1,0)</f>
        <v>0</v>
      </c>
      <c r="W1350">
        <f>IF(S1350 = "Elites",1,0)</f>
        <v>0</v>
      </c>
      <c r="X1350" t="s">
        <v>1396</v>
      </c>
      <c r="Y1350" t="str">
        <f>IF(X1350="","-",TRIM(LEFT(X1350,FIND(",",X1350&amp;",")-1)))</f>
        <v>San Francisco</v>
      </c>
      <c r="Z1350" t="s">
        <v>5890</v>
      </c>
      <c r="AA1350" t="s">
        <v>5</v>
      </c>
    </row>
    <row r="1351" spans="1:27" ht="14.4" x14ac:dyDescent="0.3">
      <c r="A1351">
        <v>1345</v>
      </c>
      <c r="B1351" t="s">
        <v>4579</v>
      </c>
      <c r="C1351" t="s">
        <v>4580</v>
      </c>
      <c r="D1351" t="s">
        <v>4581</v>
      </c>
      <c r="E1351" t="s">
        <v>4059</v>
      </c>
      <c r="F1351" s="5">
        <f>_xlfn.TEXTBEFORE(E1351, " ") * 1000000</f>
        <v>8800000</v>
      </c>
      <c r="G1351">
        <v>307.19260000000003</v>
      </c>
      <c r="H1351" t="s">
        <v>472</v>
      </c>
      <c r="I1351">
        <v>61</v>
      </c>
      <c r="J1351">
        <f>IF(I1351="",0,I1351)</f>
        <v>61</v>
      </c>
      <c r="K1351">
        <v>10</v>
      </c>
      <c r="L1351">
        <f>I1351-K1351</f>
        <v>51</v>
      </c>
      <c r="M1351" t="str">
        <f>IF(I1351&lt;100,"small",IF(I1351&lt;500,"medium","large"))</f>
        <v>small</v>
      </c>
      <c r="N1351">
        <f>IF(M1351="small",1,0)</f>
        <v>1</v>
      </c>
      <c r="O1351">
        <f>IF(N1351="medium",1,0)</f>
        <v>0</v>
      </c>
      <c r="P1351">
        <f>IF(O1351="large",1,0)</f>
        <v>0</v>
      </c>
      <c r="Q1351">
        <v>2002</v>
      </c>
      <c r="R1351">
        <v>3</v>
      </c>
      <c r="S1351" t="str">
        <f>IF(R1351=1, "First-time", IF(R1351&lt;=3, "Rising Star", IF(R1351&lt;10, "Established", "Elites")))</f>
        <v>Rising Star</v>
      </c>
      <c r="T1351">
        <f>IF(S1351 = "First-time",1,0)</f>
        <v>0</v>
      </c>
      <c r="U1351">
        <f>IF(S1351 = "Rising Star",1,0)</f>
        <v>1</v>
      </c>
      <c r="V1351">
        <f>IF(S1351 = "Established",1,0)</f>
        <v>0</v>
      </c>
      <c r="W1351">
        <f>IF(S1351 = "Elites",1,0)</f>
        <v>0</v>
      </c>
      <c r="X1351" t="s">
        <v>689</v>
      </c>
      <c r="Y1351" t="str">
        <f>IF(X1351="","-",TRIM(LEFT(X1351,FIND(",",X1351&amp;",")-1)))</f>
        <v>Miami</v>
      </c>
      <c r="Z1351" t="s">
        <v>824</v>
      </c>
      <c r="AA1351" t="s">
        <v>10</v>
      </c>
    </row>
    <row r="1352" spans="1:27" ht="14.4" x14ac:dyDescent="0.3">
      <c r="A1352">
        <v>1346</v>
      </c>
      <c r="B1352" t="s">
        <v>15089</v>
      </c>
      <c r="C1352" t="s">
        <v>15090</v>
      </c>
      <c r="D1352" t="s">
        <v>15091</v>
      </c>
      <c r="E1352" t="s">
        <v>1391</v>
      </c>
      <c r="F1352" s="5">
        <f>_xlfn.TEXTBEFORE(E1352, " ") * 1000000</f>
        <v>3800000</v>
      </c>
      <c r="G1352">
        <v>306.90989999999999</v>
      </c>
      <c r="H1352" t="s">
        <v>167</v>
      </c>
      <c r="I1352">
        <v>7</v>
      </c>
      <c r="J1352">
        <f>IF(I1352="",0,I1352)</f>
        <v>7</v>
      </c>
      <c r="K1352">
        <v>1</v>
      </c>
      <c r="L1352">
        <f>I1352-K1352</f>
        <v>6</v>
      </c>
      <c r="M1352" t="str">
        <f>IF(I1352&lt;100,"small",IF(I1352&lt;500,"medium","large"))</f>
        <v>small</v>
      </c>
      <c r="N1352">
        <f>IF(M1352="small",1,0)</f>
        <v>1</v>
      </c>
      <c r="O1352">
        <f>IF(N1352="medium",1,0)</f>
        <v>0</v>
      </c>
      <c r="P1352">
        <f>IF(O1352="large",1,0)</f>
        <v>0</v>
      </c>
      <c r="Q1352">
        <v>2013</v>
      </c>
      <c r="R1352">
        <v>1</v>
      </c>
      <c r="S1352" t="str">
        <f>IF(R1352=1, "First-time", IF(R1352&lt;=3, "Rising Star", IF(R1352&lt;10, "Established", "Elites")))</f>
        <v>First-time</v>
      </c>
      <c r="T1352">
        <f>IF(S1352 = "First-time",1,0)</f>
        <v>1</v>
      </c>
      <c r="U1352">
        <f>IF(S1352 = "Rising Star",1,0)</f>
        <v>0</v>
      </c>
      <c r="V1352">
        <f>IF(S1352 = "Established",1,0)</f>
        <v>0</v>
      </c>
      <c r="W1352">
        <f>IF(S1352 = "Elites",1,0)</f>
        <v>0</v>
      </c>
      <c r="X1352" t="s">
        <v>880</v>
      </c>
      <c r="Y1352" t="str">
        <f>IF(X1352="","-",TRIM(LEFT(X1352,FIND(",",X1352&amp;",")-1)))</f>
        <v>Louisville/Jefferson County</v>
      </c>
      <c r="Z1352" t="s">
        <v>881</v>
      </c>
      <c r="AA1352" t="s">
        <v>18</v>
      </c>
    </row>
    <row r="1353" spans="1:27" ht="14.4" x14ac:dyDescent="0.3">
      <c r="A1353">
        <v>1347</v>
      </c>
      <c r="B1353" t="s">
        <v>10807</v>
      </c>
      <c r="C1353" t="s">
        <v>10808</v>
      </c>
      <c r="D1353" t="s">
        <v>10809</v>
      </c>
      <c r="E1353" t="s">
        <v>2898</v>
      </c>
      <c r="F1353" s="5">
        <f>_xlfn.TEXTBEFORE(E1353, " ") * 1000000</f>
        <v>4700000</v>
      </c>
      <c r="G1353">
        <v>306.41059999999999</v>
      </c>
      <c r="H1353" t="s">
        <v>779</v>
      </c>
      <c r="I1353">
        <v>24</v>
      </c>
      <c r="J1353">
        <f>IF(I1353="",0,I1353)</f>
        <v>24</v>
      </c>
      <c r="K1353">
        <v>4</v>
      </c>
      <c r="L1353">
        <f>I1353-K1353</f>
        <v>20</v>
      </c>
      <c r="M1353" t="str">
        <f>IF(I1353&lt;100,"small",IF(I1353&lt;500,"medium","large"))</f>
        <v>small</v>
      </c>
      <c r="N1353">
        <f>IF(M1353="small",1,0)</f>
        <v>1</v>
      </c>
      <c r="O1353">
        <f>IF(N1353="medium",1,0)</f>
        <v>0</v>
      </c>
      <c r="P1353">
        <f>IF(O1353="large",1,0)</f>
        <v>0</v>
      </c>
      <c r="Q1353">
        <v>2010</v>
      </c>
      <c r="R1353">
        <v>2</v>
      </c>
      <c r="S1353" t="str">
        <f>IF(R1353=1, "First-time", IF(R1353&lt;=3, "Rising Star", IF(R1353&lt;10, "Established", "Elites")))</f>
        <v>Rising Star</v>
      </c>
      <c r="T1353">
        <f>IF(S1353 = "First-time",1,0)</f>
        <v>0</v>
      </c>
      <c r="U1353">
        <f>IF(S1353 = "Rising Star",1,0)</f>
        <v>1</v>
      </c>
      <c r="V1353">
        <f>IF(S1353 = "Established",1,0)</f>
        <v>0</v>
      </c>
      <c r="W1353">
        <f>IF(S1353 = "Elites",1,0)</f>
        <v>0</v>
      </c>
      <c r="X1353" t="s">
        <v>712</v>
      </c>
      <c r="Y1353" t="str">
        <f>IF(X1353="","-",TRIM(LEFT(X1353,FIND(",",X1353&amp;",")-1)))</f>
        <v>Oklahoma City</v>
      </c>
      <c r="Z1353" t="s">
        <v>10810</v>
      </c>
      <c r="AA1353" t="s">
        <v>37</v>
      </c>
    </row>
    <row r="1354" spans="1:27" ht="14.4" x14ac:dyDescent="0.3">
      <c r="A1354">
        <v>1348</v>
      </c>
      <c r="B1354" t="s">
        <v>5547</v>
      </c>
      <c r="C1354" t="s">
        <v>5548</v>
      </c>
      <c r="D1354" t="s">
        <v>5549</v>
      </c>
      <c r="E1354" t="s">
        <v>937</v>
      </c>
      <c r="F1354" s="5">
        <f>_xlfn.TEXTBEFORE(E1354, " ") * 1000000</f>
        <v>9700000</v>
      </c>
      <c r="G1354">
        <v>306.2176</v>
      </c>
      <c r="H1354" t="s">
        <v>472</v>
      </c>
      <c r="I1354">
        <v>80</v>
      </c>
      <c r="J1354">
        <f>IF(I1354="",0,I1354)</f>
        <v>80</v>
      </c>
      <c r="K1354">
        <v>20</v>
      </c>
      <c r="L1354">
        <f>I1354-K1354</f>
        <v>60</v>
      </c>
      <c r="M1354" t="str">
        <f>IF(I1354&lt;100,"small",IF(I1354&lt;500,"medium","large"))</f>
        <v>small</v>
      </c>
      <c r="N1354">
        <f>IF(M1354="small",1,0)</f>
        <v>1</v>
      </c>
      <c r="O1354">
        <f>IF(N1354="medium",1,0)</f>
        <v>0</v>
      </c>
      <c r="P1354">
        <f>IF(O1354="large",1,0)</f>
        <v>0</v>
      </c>
      <c r="Q1354">
        <v>2004</v>
      </c>
      <c r="R1354">
        <v>4</v>
      </c>
      <c r="S1354" t="str">
        <f>IF(R1354=1, "First-time", IF(R1354&lt;=3, "Rising Star", IF(R1354&lt;10, "Established", "Elites")))</f>
        <v>Established</v>
      </c>
      <c r="T1354">
        <f>IF(S1354 = "First-time",1,0)</f>
        <v>0</v>
      </c>
      <c r="U1354">
        <f>IF(S1354 = "Rising Star",1,0)</f>
        <v>0</v>
      </c>
      <c r="V1354">
        <f>IF(S1354 = "Established",1,0)</f>
        <v>1</v>
      </c>
      <c r="W1354">
        <f>IF(S1354 = "Elites",1,0)</f>
        <v>0</v>
      </c>
      <c r="X1354" t="s">
        <v>99</v>
      </c>
      <c r="Y1354" t="str">
        <f>IF(X1354="","-",TRIM(LEFT(X1354,FIND(",",X1354&amp;",")-1)))</f>
        <v>-</v>
      </c>
      <c r="Z1354" t="s">
        <v>513</v>
      </c>
      <c r="AA1354" t="s">
        <v>32</v>
      </c>
    </row>
    <row r="1355" spans="1:27" ht="14.4" x14ac:dyDescent="0.3">
      <c r="A1355">
        <v>1349</v>
      </c>
      <c r="B1355" t="s">
        <v>14376</v>
      </c>
      <c r="C1355" t="s">
        <v>14377</v>
      </c>
      <c r="D1355" t="s">
        <v>14378</v>
      </c>
      <c r="E1355" t="s">
        <v>212</v>
      </c>
      <c r="F1355" s="5">
        <f>_xlfn.TEXTBEFORE(E1355, " ") * 1000000</f>
        <v>4400000</v>
      </c>
      <c r="G1355">
        <v>306.13440000000003</v>
      </c>
      <c r="H1355" t="s">
        <v>118</v>
      </c>
      <c r="I1355">
        <v>31</v>
      </c>
      <c r="J1355">
        <f>IF(I1355="",0,I1355)</f>
        <v>31</v>
      </c>
      <c r="K1355">
        <v>6</v>
      </c>
      <c r="L1355">
        <f>I1355-K1355</f>
        <v>25</v>
      </c>
      <c r="M1355" t="str">
        <f>IF(I1355&lt;100,"small",IF(I1355&lt;500,"medium","large"))</f>
        <v>small</v>
      </c>
      <c r="N1355">
        <f>IF(M1355="small",1,0)</f>
        <v>1</v>
      </c>
      <c r="O1355">
        <f>IF(N1355="medium",1,0)</f>
        <v>0</v>
      </c>
      <c r="P1355">
        <f>IF(O1355="large",1,0)</f>
        <v>0</v>
      </c>
      <c r="Q1355">
        <v>2013</v>
      </c>
      <c r="R1355">
        <v>2</v>
      </c>
      <c r="S1355" t="str">
        <f>IF(R1355=1, "First-time", IF(R1355&lt;=3, "Rising Star", IF(R1355&lt;10, "Established", "Elites")))</f>
        <v>Rising Star</v>
      </c>
      <c r="T1355">
        <f>IF(S1355 = "First-time",1,0)</f>
        <v>0</v>
      </c>
      <c r="U1355">
        <f>IF(S1355 = "Rising Star",1,0)</f>
        <v>1</v>
      </c>
      <c r="V1355">
        <f>IF(S1355 = "Established",1,0)</f>
        <v>0</v>
      </c>
      <c r="W1355">
        <f>IF(S1355 = "Elites",1,0)</f>
        <v>0</v>
      </c>
      <c r="X1355" t="s">
        <v>112</v>
      </c>
      <c r="Y1355" t="str">
        <f>IF(X1355="","-",TRIM(LEFT(X1355,FIND(",",X1355&amp;",")-1)))</f>
        <v>Richmond</v>
      </c>
      <c r="Z1355" t="s">
        <v>113</v>
      </c>
      <c r="AA1355" t="s">
        <v>47</v>
      </c>
    </row>
    <row r="1356" spans="1:27" ht="14.4" x14ac:dyDescent="0.3">
      <c r="A1356">
        <v>1350</v>
      </c>
      <c r="B1356" t="s">
        <v>15098</v>
      </c>
      <c r="C1356" t="s">
        <v>15099</v>
      </c>
      <c r="D1356" t="s">
        <v>15100</v>
      </c>
      <c r="E1356" t="s">
        <v>1192</v>
      </c>
      <c r="F1356" s="5">
        <f>_xlfn.TEXTBEFORE(E1356, " ") * 1000000</f>
        <v>2300000</v>
      </c>
      <c r="G1356">
        <v>306.03359999999998</v>
      </c>
      <c r="H1356" t="s">
        <v>1069</v>
      </c>
      <c r="I1356">
        <v>8</v>
      </c>
      <c r="J1356">
        <f>IF(I1356="",0,I1356)</f>
        <v>8</v>
      </c>
      <c r="K1356">
        <v>3</v>
      </c>
      <c r="L1356">
        <f>I1356-K1356</f>
        <v>5</v>
      </c>
      <c r="M1356" t="str">
        <f>IF(I1356&lt;100,"small",IF(I1356&lt;500,"medium","large"))</f>
        <v>small</v>
      </c>
      <c r="N1356">
        <f>IF(M1356="small",1,0)</f>
        <v>1</v>
      </c>
      <c r="O1356">
        <f>IF(N1356="medium",1,0)</f>
        <v>0</v>
      </c>
      <c r="P1356">
        <f>IF(O1356="large",1,0)</f>
        <v>0</v>
      </c>
      <c r="Q1356">
        <v>2013</v>
      </c>
      <c r="R1356">
        <v>1</v>
      </c>
      <c r="S1356" t="str">
        <f>IF(R1356=1, "First-time", IF(R1356&lt;=3, "Rising Star", IF(R1356&lt;10, "Established", "Elites")))</f>
        <v>First-time</v>
      </c>
      <c r="T1356">
        <f>IF(S1356 = "First-time",1,0)</f>
        <v>1</v>
      </c>
      <c r="U1356">
        <f>IF(S1356 = "Rising Star",1,0)</f>
        <v>0</v>
      </c>
      <c r="V1356">
        <f>IF(S1356 = "Established",1,0)</f>
        <v>0</v>
      </c>
      <c r="W1356">
        <f>IF(S1356 = "Elites",1,0)</f>
        <v>0</v>
      </c>
      <c r="X1356" t="s">
        <v>168</v>
      </c>
      <c r="Y1356" t="str">
        <f>IF(X1356="","-",TRIM(LEFT(X1356,FIND(",",X1356&amp;",")-1)))</f>
        <v>Kansas City</v>
      </c>
      <c r="Z1356" t="s">
        <v>13658</v>
      </c>
      <c r="AA1356" t="s">
        <v>17</v>
      </c>
    </row>
    <row r="1357" spans="1:27" ht="14.4" x14ac:dyDescent="0.3">
      <c r="A1357">
        <v>1351</v>
      </c>
      <c r="B1357" t="s">
        <v>16374</v>
      </c>
      <c r="C1357" t="s">
        <v>16375</v>
      </c>
      <c r="D1357" t="s">
        <v>16376</v>
      </c>
      <c r="E1357" t="s">
        <v>8174</v>
      </c>
      <c r="F1357" s="5">
        <f>_xlfn.TEXTBEFORE(E1357, " ") * 1000000</f>
        <v>69800000</v>
      </c>
      <c r="G1357">
        <v>305.96859999999998</v>
      </c>
      <c r="H1357" t="s">
        <v>761</v>
      </c>
      <c r="I1357">
        <v>86</v>
      </c>
      <c r="J1357">
        <f>IF(I1357="",0,I1357)</f>
        <v>86</v>
      </c>
      <c r="K1357">
        <v>34</v>
      </c>
      <c r="L1357">
        <f>I1357-K1357</f>
        <v>52</v>
      </c>
      <c r="M1357" t="str">
        <f>IF(I1357&lt;100,"small",IF(I1357&lt;500,"medium","large"))</f>
        <v>small</v>
      </c>
      <c r="N1357">
        <f>IF(M1357="small",1,0)</f>
        <v>1</v>
      </c>
      <c r="O1357">
        <f>IF(N1357="medium",1,0)</f>
        <v>0</v>
      </c>
      <c r="P1357">
        <f>IF(O1357="large",1,0)</f>
        <v>0</v>
      </c>
      <c r="Q1357">
        <v>2014</v>
      </c>
      <c r="R1357">
        <v>1</v>
      </c>
      <c r="S1357" t="str">
        <f>IF(R1357=1, "First-time", IF(R1357&lt;=3, "Rising Star", IF(R1357&lt;10, "Established", "Elites")))</f>
        <v>First-time</v>
      </c>
      <c r="T1357">
        <f>IF(S1357 = "First-time",1,0)</f>
        <v>1</v>
      </c>
      <c r="U1357">
        <f>IF(S1357 = "Rising Star",1,0)</f>
        <v>0</v>
      </c>
      <c r="V1357">
        <f>IF(S1357 = "Established",1,0)</f>
        <v>0</v>
      </c>
      <c r="W1357">
        <f>IF(S1357 = "Elites",1,0)</f>
        <v>0</v>
      </c>
      <c r="X1357" t="s">
        <v>354</v>
      </c>
      <c r="Y1357" t="str">
        <f>IF(X1357="","-",TRIM(LEFT(X1357,FIND(",",X1357&amp;",")-1)))</f>
        <v>Minneapolis</v>
      </c>
      <c r="Z1357" t="s">
        <v>12178</v>
      </c>
      <c r="AA1357" t="s">
        <v>24</v>
      </c>
    </row>
    <row r="1358" spans="1:27" ht="14.4" x14ac:dyDescent="0.3">
      <c r="A1358">
        <v>1352</v>
      </c>
      <c r="B1358" t="s">
        <v>17052</v>
      </c>
      <c r="C1358" t="s">
        <v>17053</v>
      </c>
      <c r="D1358" t="s">
        <v>17054</v>
      </c>
      <c r="E1358" t="s">
        <v>615</v>
      </c>
      <c r="F1358" s="5">
        <f>_xlfn.TEXTBEFORE(E1358, " ") * 1000000</f>
        <v>2800000</v>
      </c>
      <c r="G1358">
        <v>305.9316</v>
      </c>
      <c r="H1358" t="s">
        <v>160</v>
      </c>
      <c r="I1358">
        <v>16</v>
      </c>
      <c r="J1358">
        <f>IF(I1358="",0,I1358)</f>
        <v>16</v>
      </c>
      <c r="K1358">
        <v>5</v>
      </c>
      <c r="L1358">
        <f>I1358-K1358</f>
        <v>11</v>
      </c>
      <c r="M1358" t="str">
        <f>IF(I1358&lt;100,"small",IF(I1358&lt;500,"medium","large"))</f>
        <v>small</v>
      </c>
      <c r="N1358">
        <f>IF(M1358="small",1,0)</f>
        <v>1</v>
      </c>
      <c r="O1358">
        <f>IF(N1358="medium",1,0)</f>
        <v>0</v>
      </c>
      <c r="P1358">
        <f>IF(O1358="large",1,0)</f>
        <v>0</v>
      </c>
      <c r="Q1358">
        <v>2014</v>
      </c>
      <c r="R1358">
        <v>1</v>
      </c>
      <c r="S1358" t="str">
        <f>IF(R1358=1, "First-time", IF(R1358&lt;=3, "Rising Star", IF(R1358&lt;10, "Established", "Elites")))</f>
        <v>First-time</v>
      </c>
      <c r="T1358">
        <f>IF(S1358 = "First-time",1,0)</f>
        <v>1</v>
      </c>
      <c r="U1358">
        <f>IF(S1358 = "Rising Star",1,0)</f>
        <v>0</v>
      </c>
      <c r="V1358">
        <f>IF(S1358 = "Established",1,0)</f>
        <v>0</v>
      </c>
      <c r="W1358">
        <f>IF(S1358 = "Elites",1,0)</f>
        <v>0</v>
      </c>
      <c r="X1358" t="s">
        <v>325</v>
      </c>
      <c r="Y1358" t="str">
        <f>IF(X1358="","-",TRIM(LEFT(X1358,FIND(",",X1358&amp;",")-1)))</f>
        <v>Los Angeles</v>
      </c>
      <c r="Z1358" t="s">
        <v>17055</v>
      </c>
      <c r="AA1358" t="s">
        <v>5</v>
      </c>
    </row>
    <row r="1359" spans="1:27" ht="14.4" x14ac:dyDescent="0.3">
      <c r="A1359">
        <v>1353</v>
      </c>
      <c r="B1359" t="s">
        <v>17474</v>
      </c>
      <c r="C1359" t="s">
        <v>17475</v>
      </c>
      <c r="D1359" t="s">
        <v>17476</v>
      </c>
      <c r="E1359" t="s">
        <v>857</v>
      </c>
      <c r="F1359" s="5">
        <f>_xlfn.TEXTBEFORE(E1359, " ") * 1000000</f>
        <v>3200000</v>
      </c>
      <c r="G1359">
        <v>305.50259999999997</v>
      </c>
      <c r="H1359" t="s">
        <v>353</v>
      </c>
      <c r="I1359">
        <v>8</v>
      </c>
      <c r="J1359">
        <f>IF(I1359="",0,I1359)</f>
        <v>8</v>
      </c>
      <c r="K1359">
        <v>4</v>
      </c>
      <c r="L1359">
        <f>I1359-K1359</f>
        <v>4</v>
      </c>
      <c r="M1359" t="str">
        <f>IF(I1359&lt;100,"small",IF(I1359&lt;500,"medium","large"))</f>
        <v>small</v>
      </c>
      <c r="N1359">
        <f>IF(M1359="small",1,0)</f>
        <v>1</v>
      </c>
      <c r="O1359">
        <f>IF(N1359="medium",1,0)</f>
        <v>0</v>
      </c>
      <c r="P1359">
        <f>IF(O1359="large",1,0)</f>
        <v>0</v>
      </c>
      <c r="Q1359">
        <v>2015</v>
      </c>
      <c r="R1359">
        <v>1</v>
      </c>
      <c r="S1359" t="str">
        <f>IF(R1359=1, "First-time", IF(R1359&lt;=3, "Rising Star", IF(R1359&lt;10, "Established", "Elites")))</f>
        <v>First-time</v>
      </c>
      <c r="T1359">
        <f>IF(S1359 = "First-time",1,0)</f>
        <v>1</v>
      </c>
      <c r="U1359">
        <f>IF(S1359 = "Rising Star",1,0)</f>
        <v>0</v>
      </c>
      <c r="V1359">
        <f>IF(S1359 = "Established",1,0)</f>
        <v>0</v>
      </c>
      <c r="W1359">
        <f>IF(S1359 = "Elites",1,0)</f>
        <v>0</v>
      </c>
      <c r="X1359" t="s">
        <v>1454</v>
      </c>
      <c r="Y1359" t="str">
        <f>IF(X1359="","-",TRIM(LEFT(X1359,FIND(",",X1359&amp;",")-1)))</f>
        <v>St. Louis</v>
      </c>
      <c r="Z1359" t="s">
        <v>1455</v>
      </c>
      <c r="AA1359" t="s">
        <v>25</v>
      </c>
    </row>
    <row r="1360" spans="1:27" ht="14.4" x14ac:dyDescent="0.3">
      <c r="A1360">
        <v>1354</v>
      </c>
      <c r="B1360" t="s">
        <v>7306</v>
      </c>
      <c r="C1360" t="s">
        <v>7307</v>
      </c>
      <c r="D1360" t="s">
        <v>7308</v>
      </c>
      <c r="E1360" t="s">
        <v>1520</v>
      </c>
      <c r="F1360" s="5">
        <f>_xlfn.TEXTBEFORE(E1360, " ") * 1000000</f>
        <v>21300000</v>
      </c>
      <c r="G1360">
        <v>305.4273</v>
      </c>
      <c r="H1360" t="s">
        <v>140</v>
      </c>
      <c r="I1360">
        <v>25</v>
      </c>
      <c r="J1360">
        <f>IF(I1360="",0,I1360)</f>
        <v>25</v>
      </c>
      <c r="K1360">
        <v>10</v>
      </c>
      <c r="L1360">
        <f>I1360-K1360</f>
        <v>15</v>
      </c>
      <c r="M1360" t="str">
        <f>IF(I1360&lt;100,"small",IF(I1360&lt;500,"medium","large"))</f>
        <v>small</v>
      </c>
      <c r="N1360">
        <f>IF(M1360="small",1,0)</f>
        <v>1</v>
      </c>
      <c r="O1360">
        <f>IF(N1360="medium",1,0)</f>
        <v>0</v>
      </c>
      <c r="P1360">
        <f>IF(O1360="large",1,0)</f>
        <v>0</v>
      </c>
      <c r="Q1360">
        <v>2007</v>
      </c>
      <c r="R1360">
        <v>1</v>
      </c>
      <c r="S1360" t="str">
        <f>IF(R1360=1, "First-time", IF(R1360&lt;=3, "Rising Star", IF(R1360&lt;10, "Established", "Elites")))</f>
        <v>First-time</v>
      </c>
      <c r="T1360">
        <f>IF(S1360 = "First-time",1,0)</f>
        <v>1</v>
      </c>
      <c r="U1360">
        <f>IF(S1360 = "Rising Star",1,0)</f>
        <v>0</v>
      </c>
      <c r="V1360">
        <f>IF(S1360 = "Established",1,0)</f>
        <v>0</v>
      </c>
      <c r="W1360">
        <f>IF(S1360 = "Elites",1,0)</f>
        <v>0</v>
      </c>
      <c r="X1360" t="s">
        <v>1036</v>
      </c>
      <c r="Y1360" t="str">
        <f>IF(X1360="","-",TRIM(LEFT(X1360,FIND(",",X1360&amp;",")-1)))</f>
        <v>Milwaukee</v>
      </c>
      <c r="Z1360" t="s">
        <v>7309</v>
      </c>
      <c r="AA1360" t="s">
        <v>50</v>
      </c>
    </row>
    <row r="1361" spans="1:27" ht="14.4" x14ac:dyDescent="0.3">
      <c r="A1361">
        <v>1355</v>
      </c>
      <c r="B1361" t="s">
        <v>6134</v>
      </c>
      <c r="C1361" t="s">
        <v>6135</v>
      </c>
      <c r="D1361" t="s">
        <v>6136</v>
      </c>
      <c r="E1361" t="s">
        <v>1137</v>
      </c>
      <c r="F1361" s="5">
        <f>_xlfn.TEXTBEFORE(E1361, " ") * 1000000</f>
        <v>23600000</v>
      </c>
      <c r="G1361">
        <v>305.32670000000002</v>
      </c>
      <c r="H1361" t="s">
        <v>1406</v>
      </c>
      <c r="I1361">
        <v>117</v>
      </c>
      <c r="J1361">
        <f>IF(I1361="",0,I1361)</f>
        <v>117</v>
      </c>
      <c r="K1361">
        <v>23</v>
      </c>
      <c r="L1361">
        <f>I1361-K1361</f>
        <v>94</v>
      </c>
      <c r="M1361" t="str">
        <f>IF(I1361&lt;100,"small",IF(I1361&lt;500,"medium","large"))</f>
        <v>medium</v>
      </c>
      <c r="N1361">
        <f>IF(M1361="small",1,0)</f>
        <v>0</v>
      </c>
      <c r="O1361">
        <f>IF(N1361="medium",1,0)</f>
        <v>0</v>
      </c>
      <c r="P1361">
        <f>IF(O1361="large",1,0)</f>
        <v>0</v>
      </c>
      <c r="Q1361">
        <v>2005</v>
      </c>
      <c r="R1361">
        <v>7</v>
      </c>
      <c r="S1361" t="str">
        <f>IF(R1361=1, "First-time", IF(R1361&lt;=3, "Rising Star", IF(R1361&lt;10, "Established", "Elites")))</f>
        <v>Established</v>
      </c>
      <c r="T1361">
        <f>IF(S1361 = "First-time",1,0)</f>
        <v>0</v>
      </c>
      <c r="U1361">
        <f>IF(S1361 = "Rising Star",1,0)</f>
        <v>0</v>
      </c>
      <c r="V1361">
        <f>IF(S1361 = "Established",1,0)</f>
        <v>1</v>
      </c>
      <c r="W1361">
        <f>IF(S1361 = "Elites",1,0)</f>
        <v>0</v>
      </c>
      <c r="X1361" t="s">
        <v>1744</v>
      </c>
      <c r="Y1361" t="str">
        <f>IF(X1361="","-",TRIM(LEFT(X1361,FIND(",",X1361&amp;",")-1)))</f>
        <v>Charleston</v>
      </c>
      <c r="Z1361" t="s">
        <v>5322</v>
      </c>
      <c r="AA1361" t="s">
        <v>42</v>
      </c>
    </row>
    <row r="1362" spans="1:27" ht="14.4" x14ac:dyDescent="0.3">
      <c r="A1362">
        <v>1356</v>
      </c>
      <c r="B1362" t="s">
        <v>15946</v>
      </c>
      <c r="C1362" t="s">
        <v>15947</v>
      </c>
      <c r="D1362" t="s">
        <v>15948</v>
      </c>
      <c r="E1362" t="s">
        <v>1391</v>
      </c>
      <c r="F1362" s="5">
        <f>_xlfn.TEXTBEFORE(E1362, " ") * 1000000</f>
        <v>3800000</v>
      </c>
      <c r="G1362">
        <v>305.25330000000002</v>
      </c>
      <c r="H1362" t="s">
        <v>174</v>
      </c>
      <c r="I1362">
        <v>32</v>
      </c>
      <c r="J1362">
        <f>IF(I1362="",0,I1362)</f>
        <v>32</v>
      </c>
      <c r="K1362">
        <v>3</v>
      </c>
      <c r="L1362">
        <f>I1362-K1362</f>
        <v>29</v>
      </c>
      <c r="M1362" t="str">
        <f>IF(I1362&lt;100,"small",IF(I1362&lt;500,"medium","large"))</f>
        <v>small</v>
      </c>
      <c r="N1362">
        <f>IF(M1362="small",1,0)</f>
        <v>1</v>
      </c>
      <c r="O1362">
        <f>IF(N1362="medium",1,0)</f>
        <v>0</v>
      </c>
      <c r="P1362">
        <f>IF(O1362="large",1,0)</f>
        <v>0</v>
      </c>
      <c r="Q1362">
        <v>2014</v>
      </c>
      <c r="R1362">
        <v>1</v>
      </c>
      <c r="S1362" t="str">
        <f>IF(R1362=1, "First-time", IF(R1362&lt;=3, "Rising Star", IF(R1362&lt;10, "Established", "Elites")))</f>
        <v>First-time</v>
      </c>
      <c r="T1362">
        <f>IF(S1362 = "First-time",1,0)</f>
        <v>1</v>
      </c>
      <c r="U1362">
        <f>IF(S1362 = "Rising Star",1,0)</f>
        <v>0</v>
      </c>
      <c r="V1362">
        <f>IF(S1362 = "Established",1,0)</f>
        <v>0</v>
      </c>
      <c r="W1362">
        <f>IF(S1362 = "Elites",1,0)</f>
        <v>0</v>
      </c>
      <c r="X1362" t="s">
        <v>232</v>
      </c>
      <c r="Y1362" t="str">
        <f>IF(X1362="","-",TRIM(LEFT(X1362,FIND(",",X1362&amp;",")-1)))</f>
        <v>Houston</v>
      </c>
      <c r="Z1362" t="s">
        <v>15949</v>
      </c>
      <c r="AA1362" t="s">
        <v>45</v>
      </c>
    </row>
    <row r="1363" spans="1:27" ht="14.4" x14ac:dyDescent="0.3">
      <c r="A1363">
        <v>1357</v>
      </c>
      <c r="B1363" t="s">
        <v>12020</v>
      </c>
      <c r="C1363" t="s">
        <v>12021</v>
      </c>
      <c r="D1363" t="s">
        <v>12022</v>
      </c>
      <c r="E1363" t="s">
        <v>961</v>
      </c>
      <c r="F1363" s="5">
        <f>_xlfn.TEXTBEFORE(E1363, " ") * 1000000</f>
        <v>10300000</v>
      </c>
      <c r="G1363">
        <v>305.2056</v>
      </c>
      <c r="H1363" t="s">
        <v>167</v>
      </c>
      <c r="I1363">
        <v>112</v>
      </c>
      <c r="J1363">
        <f>IF(I1363="",0,I1363)</f>
        <v>112</v>
      </c>
      <c r="K1363">
        <v>57</v>
      </c>
      <c r="L1363">
        <f>I1363-K1363</f>
        <v>55</v>
      </c>
      <c r="M1363" t="str">
        <f>IF(I1363&lt;100,"small",IF(I1363&lt;500,"medium","large"))</f>
        <v>medium</v>
      </c>
      <c r="N1363">
        <f>IF(M1363="small",1,0)</f>
        <v>0</v>
      </c>
      <c r="O1363">
        <f>IF(N1363="medium",1,0)</f>
        <v>0</v>
      </c>
      <c r="P1363">
        <f>IF(O1363="large",1,0)</f>
        <v>0</v>
      </c>
      <c r="Q1363">
        <v>2011</v>
      </c>
      <c r="R1363">
        <v>2</v>
      </c>
      <c r="S1363" t="str">
        <f>IF(R1363=1, "First-time", IF(R1363&lt;=3, "Rising Star", IF(R1363&lt;10, "Established", "Elites")))</f>
        <v>Rising Star</v>
      </c>
      <c r="T1363">
        <f>IF(S1363 = "First-time",1,0)</f>
        <v>0</v>
      </c>
      <c r="U1363">
        <f>IF(S1363 = "Rising Star",1,0)</f>
        <v>1</v>
      </c>
      <c r="V1363">
        <f>IF(S1363 = "Established",1,0)</f>
        <v>0</v>
      </c>
      <c r="W1363">
        <f>IF(S1363 = "Elites",1,0)</f>
        <v>0</v>
      </c>
      <c r="X1363" t="s">
        <v>86</v>
      </c>
      <c r="Y1363" t="str">
        <f>IF(X1363="","-",TRIM(LEFT(X1363,FIND(",",X1363&amp;",")-1)))</f>
        <v>New York City</v>
      </c>
      <c r="Z1363" t="s">
        <v>543</v>
      </c>
      <c r="AA1363" t="s">
        <v>35</v>
      </c>
    </row>
    <row r="1364" spans="1:27" ht="14.4" x14ac:dyDescent="0.3">
      <c r="A1364">
        <v>1358</v>
      </c>
      <c r="B1364" t="s">
        <v>587</v>
      </c>
      <c r="C1364" t="s">
        <v>588</v>
      </c>
      <c r="D1364" t="s">
        <v>589</v>
      </c>
      <c r="E1364" t="s">
        <v>590</v>
      </c>
      <c r="F1364" s="5">
        <f>_xlfn.TEXTBEFORE(E1364, " ") * 1000000</f>
        <v>9900000</v>
      </c>
      <c r="G1364">
        <v>305.125</v>
      </c>
      <c r="H1364" t="s">
        <v>105</v>
      </c>
      <c r="I1364">
        <v>28</v>
      </c>
      <c r="J1364">
        <f>IF(I1364="",0,I1364)</f>
        <v>28</v>
      </c>
      <c r="K1364">
        <v>27</v>
      </c>
      <c r="L1364">
        <f>I1364-K1364</f>
        <v>1</v>
      </c>
      <c r="M1364" t="str">
        <f>IF(I1364&lt;100,"small",IF(I1364&lt;500,"medium","large"))</f>
        <v>small</v>
      </c>
      <c r="N1364">
        <f>IF(M1364="small",1,0)</f>
        <v>1</v>
      </c>
      <c r="O1364">
        <f>IF(N1364="medium",1,0)</f>
        <v>0</v>
      </c>
      <c r="P1364">
        <f>IF(O1364="large",1,0)</f>
        <v>0</v>
      </c>
      <c r="Q1364">
        <v>1976</v>
      </c>
      <c r="R1364">
        <v>3</v>
      </c>
      <c r="S1364" t="str">
        <f>IF(R1364=1, "First-time", IF(R1364&lt;=3, "Rising Star", IF(R1364&lt;10, "Established", "Elites")))</f>
        <v>Rising Star</v>
      </c>
      <c r="T1364">
        <f>IF(S1364 = "First-time",1,0)</f>
        <v>0</v>
      </c>
      <c r="U1364">
        <f>IF(S1364 = "Rising Star",1,0)</f>
        <v>1</v>
      </c>
      <c r="V1364">
        <f>IF(S1364 = "Established",1,0)</f>
        <v>0</v>
      </c>
      <c r="W1364">
        <f>IF(S1364 = "Elites",1,0)</f>
        <v>0</v>
      </c>
      <c r="X1364" t="s">
        <v>271</v>
      </c>
      <c r="Y1364" t="str">
        <f>IF(X1364="","-",TRIM(LEFT(X1364,FIND(",",X1364&amp;",")-1)))</f>
        <v>Chicago</v>
      </c>
      <c r="Z1364" t="s">
        <v>591</v>
      </c>
      <c r="AA1364" t="s">
        <v>15</v>
      </c>
    </row>
    <row r="1365" spans="1:27" ht="14.4" x14ac:dyDescent="0.3">
      <c r="A1365">
        <v>1359</v>
      </c>
      <c r="B1365" t="s">
        <v>11966</v>
      </c>
      <c r="C1365" t="s">
        <v>11967</v>
      </c>
      <c r="D1365" t="s">
        <v>11968</v>
      </c>
      <c r="E1365" t="s">
        <v>2229</v>
      </c>
      <c r="F1365" s="5">
        <f>_xlfn.TEXTBEFORE(E1365, " ") * 1000000</f>
        <v>20000000</v>
      </c>
      <c r="G1365">
        <v>305.11860000000001</v>
      </c>
      <c r="H1365" t="s">
        <v>153</v>
      </c>
      <c r="I1365">
        <v>46</v>
      </c>
      <c r="J1365">
        <f>IF(I1365="",0,I1365)</f>
        <v>46</v>
      </c>
      <c r="K1365">
        <v>11</v>
      </c>
      <c r="L1365">
        <f>I1365-K1365</f>
        <v>35</v>
      </c>
      <c r="M1365" t="str">
        <f>IF(I1365&lt;100,"small",IF(I1365&lt;500,"medium","large"))</f>
        <v>small</v>
      </c>
      <c r="N1365">
        <f>IF(M1365="small",1,0)</f>
        <v>1</v>
      </c>
      <c r="O1365">
        <f>IF(N1365="medium",1,0)</f>
        <v>0</v>
      </c>
      <c r="P1365">
        <f>IF(O1365="large",1,0)</f>
        <v>0</v>
      </c>
      <c r="Q1365">
        <v>2011</v>
      </c>
      <c r="R1365">
        <v>3</v>
      </c>
      <c r="S1365" t="str">
        <f>IF(R1365=1, "First-time", IF(R1365&lt;=3, "Rising Star", IF(R1365&lt;10, "Established", "Elites")))</f>
        <v>Rising Star</v>
      </c>
      <c r="T1365">
        <f>IF(S1365 = "First-time",1,0)</f>
        <v>0</v>
      </c>
      <c r="U1365">
        <f>IF(S1365 = "Rising Star",1,0)</f>
        <v>1</v>
      </c>
      <c r="V1365">
        <f>IF(S1365 = "Established",1,0)</f>
        <v>0</v>
      </c>
      <c r="W1365">
        <f>IF(S1365 = "Elites",1,0)</f>
        <v>0</v>
      </c>
      <c r="X1365" t="s">
        <v>332</v>
      </c>
      <c r="Y1365" t="str">
        <f>IF(X1365="","-",TRIM(LEFT(X1365,FIND(",",X1365&amp;",")-1)))</f>
        <v>Columbus</v>
      </c>
      <c r="Z1365" t="s">
        <v>461</v>
      </c>
      <c r="AA1365" t="s">
        <v>36</v>
      </c>
    </row>
    <row r="1366" spans="1:27" ht="14.4" x14ac:dyDescent="0.3">
      <c r="A1366">
        <v>1360</v>
      </c>
      <c r="B1366" t="s">
        <v>15542</v>
      </c>
      <c r="C1366" t="s">
        <v>15543</v>
      </c>
      <c r="D1366" t="s">
        <v>15544</v>
      </c>
      <c r="E1366" t="s">
        <v>957</v>
      </c>
      <c r="F1366" s="5">
        <f>_xlfn.TEXTBEFORE(E1366, " ") * 1000000</f>
        <v>3500000</v>
      </c>
      <c r="G1366">
        <v>304.61399999999998</v>
      </c>
      <c r="H1366" t="s">
        <v>331</v>
      </c>
      <c r="I1366">
        <v>2</v>
      </c>
      <c r="J1366">
        <f>IF(I1366="",0,I1366)</f>
        <v>2</v>
      </c>
      <c r="K1366">
        <v>1</v>
      </c>
      <c r="L1366">
        <f>I1366-K1366</f>
        <v>1</v>
      </c>
      <c r="M1366" t="str">
        <f>IF(I1366&lt;100,"small",IF(I1366&lt;500,"medium","large"))</f>
        <v>small</v>
      </c>
      <c r="N1366">
        <f>IF(M1366="small",1,0)</f>
        <v>1</v>
      </c>
      <c r="O1366">
        <f>IF(N1366="medium",1,0)</f>
        <v>0</v>
      </c>
      <c r="P1366">
        <f>IF(O1366="large",1,0)</f>
        <v>0</v>
      </c>
      <c r="Q1366">
        <v>2013</v>
      </c>
      <c r="R1366">
        <v>1</v>
      </c>
      <c r="S1366" t="str">
        <f>IF(R1366=1, "First-time", IF(R1366&lt;=3, "Rising Star", IF(R1366&lt;10, "Established", "Elites")))</f>
        <v>First-time</v>
      </c>
      <c r="T1366">
        <f>IF(S1366 = "First-time",1,0)</f>
        <v>1</v>
      </c>
      <c r="U1366">
        <f>IF(S1366 = "Rising Star",1,0)</f>
        <v>0</v>
      </c>
      <c r="V1366">
        <f>IF(S1366 = "Established",1,0)</f>
        <v>0</v>
      </c>
      <c r="W1366">
        <f>IF(S1366 = "Elites",1,0)</f>
        <v>0</v>
      </c>
      <c r="X1366" t="s">
        <v>325</v>
      </c>
      <c r="Y1366" t="str">
        <f>IF(X1366="","-",TRIM(LEFT(X1366,FIND(",",X1366&amp;",")-1)))</f>
        <v>Los Angeles</v>
      </c>
      <c r="Z1366" t="s">
        <v>15545</v>
      </c>
      <c r="AA1366" t="s">
        <v>5</v>
      </c>
    </row>
    <row r="1367" spans="1:27" ht="14.4" x14ac:dyDescent="0.3">
      <c r="A1367">
        <v>1361</v>
      </c>
      <c r="B1367" t="s">
        <v>16108</v>
      </c>
      <c r="C1367" t="s">
        <v>16109</v>
      </c>
      <c r="D1367" t="s">
        <v>16110</v>
      </c>
      <c r="E1367" t="s">
        <v>3035</v>
      </c>
      <c r="F1367" s="5">
        <f>_xlfn.TEXTBEFORE(E1367, " ") * 1000000</f>
        <v>8100000</v>
      </c>
      <c r="G1367">
        <v>303.8537</v>
      </c>
      <c r="H1367" t="s">
        <v>324</v>
      </c>
      <c r="I1367">
        <v>64</v>
      </c>
      <c r="J1367">
        <f>IF(I1367="",0,I1367)</f>
        <v>64</v>
      </c>
      <c r="K1367">
        <v>21</v>
      </c>
      <c r="L1367">
        <f>I1367-K1367</f>
        <v>43</v>
      </c>
      <c r="M1367" t="str">
        <f>IF(I1367&lt;100,"small",IF(I1367&lt;500,"medium","large"))</f>
        <v>small</v>
      </c>
      <c r="N1367">
        <f>IF(M1367="small",1,0)</f>
        <v>1</v>
      </c>
      <c r="O1367">
        <f>IF(N1367="medium",1,0)</f>
        <v>0</v>
      </c>
      <c r="P1367">
        <f>IF(O1367="large",1,0)</f>
        <v>0</v>
      </c>
      <c r="Q1367">
        <v>2014</v>
      </c>
      <c r="R1367">
        <v>1</v>
      </c>
      <c r="S1367" t="str">
        <f>IF(R1367=1, "First-time", IF(R1367&lt;=3, "Rising Star", IF(R1367&lt;10, "Established", "Elites")))</f>
        <v>First-time</v>
      </c>
      <c r="T1367">
        <f>IF(S1367 = "First-time",1,0)</f>
        <v>1</v>
      </c>
      <c r="U1367">
        <f>IF(S1367 = "Rising Star",1,0)</f>
        <v>0</v>
      </c>
      <c r="V1367">
        <f>IF(S1367 = "Established",1,0)</f>
        <v>0</v>
      </c>
      <c r="W1367">
        <f>IF(S1367 = "Elites",1,0)</f>
        <v>0</v>
      </c>
      <c r="X1367" t="s">
        <v>99</v>
      </c>
      <c r="Y1367" t="str">
        <f>IF(X1367="","-",TRIM(LEFT(X1367,FIND(",",X1367&amp;",")-1)))</f>
        <v>-</v>
      </c>
      <c r="Z1367" t="s">
        <v>16111</v>
      </c>
      <c r="AA1367" t="s">
        <v>36</v>
      </c>
    </row>
    <row r="1368" spans="1:27" ht="14.4" x14ac:dyDescent="0.3">
      <c r="A1368">
        <v>1362</v>
      </c>
      <c r="B1368" t="s">
        <v>5697</v>
      </c>
      <c r="C1368" t="s">
        <v>5698</v>
      </c>
      <c r="D1368" t="s">
        <v>5699</v>
      </c>
      <c r="E1368" t="s">
        <v>5255</v>
      </c>
      <c r="F1368" s="5">
        <f>_xlfn.TEXTBEFORE(E1368, " ") * 1000000</f>
        <v>35900000</v>
      </c>
      <c r="G1368">
        <v>303.39240000000001</v>
      </c>
      <c r="H1368" t="s">
        <v>353</v>
      </c>
      <c r="I1368">
        <v>330</v>
      </c>
      <c r="J1368">
        <f>IF(I1368="",0,I1368)</f>
        <v>330</v>
      </c>
      <c r="K1368">
        <v>60</v>
      </c>
      <c r="L1368">
        <f>I1368-K1368</f>
        <v>270</v>
      </c>
      <c r="M1368" t="str">
        <f>IF(I1368&lt;100,"small",IF(I1368&lt;500,"medium","large"))</f>
        <v>medium</v>
      </c>
      <c r="N1368">
        <f>IF(M1368="small",1,0)</f>
        <v>0</v>
      </c>
      <c r="O1368">
        <f>IF(N1368="medium",1,0)</f>
        <v>0</v>
      </c>
      <c r="P1368">
        <f>IF(O1368="large",1,0)</f>
        <v>0</v>
      </c>
      <c r="Q1368">
        <v>2004</v>
      </c>
      <c r="R1368">
        <v>2</v>
      </c>
      <c r="S1368" t="str">
        <f>IF(R1368=1, "First-time", IF(R1368&lt;=3, "Rising Star", IF(R1368&lt;10, "Established", "Elites")))</f>
        <v>Rising Star</v>
      </c>
      <c r="T1368">
        <f>IF(S1368 = "First-time",1,0)</f>
        <v>0</v>
      </c>
      <c r="U1368">
        <f>IF(S1368 = "Rising Star",1,0)</f>
        <v>1</v>
      </c>
      <c r="V1368">
        <f>IF(S1368 = "Established",1,0)</f>
        <v>0</v>
      </c>
      <c r="W1368">
        <f>IF(S1368 = "Elites",1,0)</f>
        <v>0</v>
      </c>
      <c r="X1368" t="s">
        <v>271</v>
      </c>
      <c r="Y1368" t="str">
        <f>IF(X1368="","-",TRIM(LEFT(X1368,FIND(",",X1368&amp;",")-1)))</f>
        <v>Chicago</v>
      </c>
      <c r="Z1368" t="s">
        <v>2221</v>
      </c>
      <c r="AA1368" t="s">
        <v>15</v>
      </c>
    </row>
    <row r="1369" spans="1:27" ht="14.4" x14ac:dyDescent="0.3">
      <c r="A1369">
        <v>1363</v>
      </c>
      <c r="B1369" t="s">
        <v>6340</v>
      </c>
      <c r="C1369" t="s">
        <v>6341</v>
      </c>
      <c r="D1369" t="s">
        <v>6342</v>
      </c>
      <c r="E1369" t="s">
        <v>6343</v>
      </c>
      <c r="F1369" s="5">
        <f>_xlfn.TEXTBEFORE(E1369, " ") * 1000000</f>
        <v>130699999.99999999</v>
      </c>
      <c r="G1369">
        <v>303.35789999999997</v>
      </c>
      <c r="H1369" t="s">
        <v>751</v>
      </c>
      <c r="I1369">
        <v>485</v>
      </c>
      <c r="J1369">
        <f>IF(I1369="",0,I1369)</f>
        <v>485</v>
      </c>
      <c r="K1369">
        <v>112</v>
      </c>
      <c r="L1369">
        <f>I1369-K1369</f>
        <v>373</v>
      </c>
      <c r="M1369" t="str">
        <f>IF(I1369&lt;100,"small",IF(I1369&lt;500,"medium","large"))</f>
        <v>medium</v>
      </c>
      <c r="N1369">
        <f>IF(M1369="small",1,0)</f>
        <v>0</v>
      </c>
      <c r="O1369">
        <f>IF(N1369="medium",1,0)</f>
        <v>0</v>
      </c>
      <c r="P1369">
        <f>IF(O1369="large",1,0)</f>
        <v>0</v>
      </c>
      <c r="Q1369">
        <v>2005</v>
      </c>
      <c r="R1369">
        <v>9</v>
      </c>
      <c r="S1369" t="str">
        <f>IF(R1369=1, "First-time", IF(R1369&lt;=3, "Rising Star", IF(R1369&lt;10, "Established", "Elites")))</f>
        <v>Established</v>
      </c>
      <c r="T1369">
        <f>IF(S1369 = "First-time",1,0)</f>
        <v>0</v>
      </c>
      <c r="U1369">
        <f>IF(S1369 = "Rising Star",1,0)</f>
        <v>0</v>
      </c>
      <c r="V1369">
        <f>IF(S1369 = "Established",1,0)</f>
        <v>1</v>
      </c>
      <c r="W1369">
        <f>IF(S1369 = "Elites",1,0)</f>
        <v>0</v>
      </c>
      <c r="X1369" t="s">
        <v>427</v>
      </c>
      <c r="Y1369" t="str">
        <f>IF(X1369="","-",TRIM(LEFT(X1369,FIND(",",X1369&amp;",")-1)))</f>
        <v>Washington</v>
      </c>
      <c r="Z1369" t="s">
        <v>3571</v>
      </c>
      <c r="AA1369" t="s">
        <v>21</v>
      </c>
    </row>
    <row r="1370" spans="1:27" ht="14.4" x14ac:dyDescent="0.3">
      <c r="A1370">
        <v>1364</v>
      </c>
      <c r="B1370" t="s">
        <v>10853</v>
      </c>
      <c r="C1370" t="s">
        <v>10854</v>
      </c>
      <c r="D1370" t="s">
        <v>10855</v>
      </c>
      <c r="E1370" t="s">
        <v>10856</v>
      </c>
      <c r="F1370" s="5">
        <f>_xlfn.TEXTBEFORE(E1370, " ") * 1000000</f>
        <v>94400000</v>
      </c>
      <c r="G1370">
        <v>302.68450000000001</v>
      </c>
      <c r="H1370" t="s">
        <v>353</v>
      </c>
      <c r="I1370">
        <v>750</v>
      </c>
      <c r="J1370">
        <f>IF(I1370="",0,I1370)</f>
        <v>750</v>
      </c>
      <c r="K1370">
        <v>210</v>
      </c>
      <c r="L1370">
        <f>I1370-K1370</f>
        <v>540</v>
      </c>
      <c r="M1370" t="str">
        <f>IF(I1370&lt;100,"small",IF(I1370&lt;500,"medium","large"))</f>
        <v>large</v>
      </c>
      <c r="N1370">
        <f>IF(M1370="small",1,0)</f>
        <v>0</v>
      </c>
      <c r="O1370">
        <f>IF(N1370="medium",1,0)</f>
        <v>0</v>
      </c>
      <c r="P1370">
        <f>IF(O1370="large",1,0)</f>
        <v>0</v>
      </c>
      <c r="Q1370">
        <v>2010</v>
      </c>
      <c r="R1370">
        <v>3</v>
      </c>
      <c r="S1370" t="str">
        <f>IF(R1370=1, "First-time", IF(R1370&lt;=3, "Rising Star", IF(R1370&lt;10, "Established", "Elites")))</f>
        <v>Rising Star</v>
      </c>
      <c r="T1370">
        <f>IF(S1370 = "First-time",1,0)</f>
        <v>0</v>
      </c>
      <c r="U1370">
        <f>IF(S1370 = "Rising Star",1,0)</f>
        <v>1</v>
      </c>
      <c r="V1370">
        <f>IF(S1370 = "Established",1,0)</f>
        <v>0</v>
      </c>
      <c r="W1370">
        <f>IF(S1370 = "Elites",1,0)</f>
        <v>0</v>
      </c>
      <c r="X1370" t="s">
        <v>86</v>
      </c>
      <c r="Y1370" t="str">
        <f>IF(X1370="","-",TRIM(LEFT(X1370,FIND(",",X1370&amp;",")-1)))</f>
        <v>New York City</v>
      </c>
      <c r="Z1370" t="s">
        <v>3908</v>
      </c>
      <c r="AA1370" t="s">
        <v>35</v>
      </c>
    </row>
    <row r="1371" spans="1:27" ht="14.4" x14ac:dyDescent="0.3">
      <c r="A1371">
        <v>1365</v>
      </c>
      <c r="B1371" t="s">
        <v>11162</v>
      </c>
      <c r="C1371" t="s">
        <v>11163</v>
      </c>
      <c r="D1371" t="s">
        <v>11164</v>
      </c>
      <c r="E1371" t="s">
        <v>843</v>
      </c>
      <c r="F1371" s="5">
        <f>_xlfn.TEXTBEFORE(E1371, " ") * 1000000</f>
        <v>18100000</v>
      </c>
      <c r="G1371">
        <v>302.35899999999998</v>
      </c>
      <c r="H1371" t="s">
        <v>472</v>
      </c>
      <c r="I1371">
        <v>80</v>
      </c>
      <c r="J1371">
        <f>IF(I1371="",0,I1371)</f>
        <v>80</v>
      </c>
      <c r="K1371">
        <v>25</v>
      </c>
      <c r="L1371">
        <f>I1371-K1371</f>
        <v>55</v>
      </c>
      <c r="M1371" t="str">
        <f>IF(I1371&lt;100,"small",IF(I1371&lt;500,"medium","large"))</f>
        <v>small</v>
      </c>
      <c r="N1371">
        <f>IF(M1371="small",1,0)</f>
        <v>1</v>
      </c>
      <c r="O1371">
        <f>IF(N1371="medium",1,0)</f>
        <v>0</v>
      </c>
      <c r="P1371">
        <f>IF(O1371="large",1,0)</f>
        <v>0</v>
      </c>
      <c r="Q1371">
        <v>2010</v>
      </c>
      <c r="R1371">
        <v>4</v>
      </c>
      <c r="S1371" t="str">
        <f>IF(R1371=1, "First-time", IF(R1371&lt;=3, "Rising Star", IF(R1371&lt;10, "Established", "Elites")))</f>
        <v>Established</v>
      </c>
      <c r="T1371">
        <f>IF(S1371 = "First-time",1,0)</f>
        <v>0</v>
      </c>
      <c r="U1371">
        <f>IF(S1371 = "Rising Star",1,0)</f>
        <v>0</v>
      </c>
      <c r="V1371">
        <f>IF(S1371 = "Established",1,0)</f>
        <v>1</v>
      </c>
      <c r="W1371">
        <f>IF(S1371 = "Elites",1,0)</f>
        <v>0</v>
      </c>
      <c r="X1371" t="s">
        <v>271</v>
      </c>
      <c r="Y1371" t="str">
        <f>IF(X1371="","-",TRIM(LEFT(X1371,FIND(",",X1371&amp;",")-1)))</f>
        <v>Chicago</v>
      </c>
      <c r="Z1371" t="s">
        <v>271</v>
      </c>
      <c r="AA1371" t="s">
        <v>15</v>
      </c>
    </row>
    <row r="1372" spans="1:27" ht="14.4" x14ac:dyDescent="0.3">
      <c r="A1372">
        <v>1366</v>
      </c>
      <c r="B1372" t="s">
        <v>15142</v>
      </c>
      <c r="C1372" t="s">
        <v>15143</v>
      </c>
      <c r="D1372" t="s">
        <v>15144</v>
      </c>
      <c r="E1372" t="s">
        <v>4800</v>
      </c>
      <c r="F1372" s="5">
        <f>_xlfn.TEXTBEFORE(E1372, " ") * 1000000</f>
        <v>3100000</v>
      </c>
      <c r="G1372">
        <v>301.98110000000003</v>
      </c>
      <c r="H1372" t="s">
        <v>803</v>
      </c>
      <c r="I1372">
        <v>16</v>
      </c>
      <c r="J1372">
        <f>IF(I1372="",0,I1372)</f>
        <v>16</v>
      </c>
      <c r="K1372">
        <v>5</v>
      </c>
      <c r="L1372">
        <f>I1372-K1372</f>
        <v>11</v>
      </c>
      <c r="M1372" t="str">
        <f>IF(I1372&lt;100,"small",IF(I1372&lt;500,"medium","large"))</f>
        <v>small</v>
      </c>
      <c r="N1372">
        <f>IF(M1372="small",1,0)</f>
        <v>1</v>
      </c>
      <c r="O1372">
        <f>IF(N1372="medium",1,0)</f>
        <v>0</v>
      </c>
      <c r="P1372">
        <f>IF(O1372="large",1,0)</f>
        <v>0</v>
      </c>
      <c r="Q1372">
        <v>2013</v>
      </c>
      <c r="R1372">
        <v>2</v>
      </c>
      <c r="S1372" t="str">
        <f>IF(R1372=1, "First-time", IF(R1372&lt;=3, "Rising Star", IF(R1372&lt;10, "Established", "Elites")))</f>
        <v>Rising Star</v>
      </c>
      <c r="T1372">
        <f>IF(S1372 = "First-time",1,0)</f>
        <v>0</v>
      </c>
      <c r="U1372">
        <f>IF(S1372 = "Rising Star",1,0)</f>
        <v>1</v>
      </c>
      <c r="V1372">
        <f>IF(S1372 = "Established",1,0)</f>
        <v>0</v>
      </c>
      <c r="W1372">
        <f>IF(S1372 = "Elites",1,0)</f>
        <v>0</v>
      </c>
      <c r="X1372" t="s">
        <v>1454</v>
      </c>
      <c r="Y1372" t="str">
        <f>IF(X1372="","-",TRIM(LEFT(X1372,FIND(",",X1372&amp;",")-1)))</f>
        <v>St. Louis</v>
      </c>
      <c r="Z1372" t="s">
        <v>15145</v>
      </c>
      <c r="AA1372" t="s">
        <v>15</v>
      </c>
    </row>
    <row r="1373" spans="1:27" ht="14.4" x14ac:dyDescent="0.3">
      <c r="A1373">
        <v>1367</v>
      </c>
      <c r="B1373" t="s">
        <v>4770</v>
      </c>
      <c r="C1373" t="s">
        <v>4771</v>
      </c>
      <c r="D1373" t="s">
        <v>4772</v>
      </c>
      <c r="E1373" t="s">
        <v>128</v>
      </c>
      <c r="F1373" s="5">
        <f>_xlfn.TEXTBEFORE(E1373, " ") * 1000000</f>
        <v>7500000</v>
      </c>
      <c r="G1373">
        <v>301.79689999999999</v>
      </c>
      <c r="H1373" t="s">
        <v>174</v>
      </c>
      <c r="I1373">
        <v>103</v>
      </c>
      <c r="J1373">
        <f>IF(I1373="",0,I1373)</f>
        <v>103</v>
      </c>
      <c r="K1373">
        <v>38</v>
      </c>
      <c r="L1373">
        <f>I1373-K1373</f>
        <v>65</v>
      </c>
      <c r="M1373" t="str">
        <f>IF(I1373&lt;100,"small",IF(I1373&lt;500,"medium","large"))</f>
        <v>medium</v>
      </c>
      <c r="N1373">
        <f>IF(M1373="small",1,0)</f>
        <v>0</v>
      </c>
      <c r="O1373">
        <f>IF(N1373="medium",1,0)</f>
        <v>0</v>
      </c>
      <c r="P1373">
        <f>IF(O1373="large",1,0)</f>
        <v>0</v>
      </c>
      <c r="Q1373">
        <v>2003</v>
      </c>
      <c r="R1373">
        <v>3</v>
      </c>
      <c r="S1373" t="str">
        <f>IF(R1373=1, "First-time", IF(R1373&lt;=3, "Rising Star", IF(R1373&lt;10, "Established", "Elites")))</f>
        <v>Rising Star</v>
      </c>
      <c r="T1373">
        <f>IF(S1373 = "First-time",1,0)</f>
        <v>0</v>
      </c>
      <c r="U1373">
        <f>IF(S1373 = "Rising Star",1,0)</f>
        <v>1</v>
      </c>
      <c r="V1373">
        <f>IF(S1373 = "Established",1,0)</f>
        <v>0</v>
      </c>
      <c r="W1373">
        <f>IF(S1373 = "Elites",1,0)</f>
        <v>0</v>
      </c>
      <c r="X1373" t="s">
        <v>409</v>
      </c>
      <c r="Y1373" t="str">
        <f>IF(X1373="","-",TRIM(LEFT(X1373,FIND(",",X1373&amp;",")-1)))</f>
        <v>Salt Lake City</v>
      </c>
      <c r="Z1373" t="s">
        <v>4773</v>
      </c>
      <c r="AA1373" t="s">
        <v>46</v>
      </c>
    </row>
    <row r="1374" spans="1:27" ht="14.4" x14ac:dyDescent="0.3">
      <c r="A1374">
        <v>1368</v>
      </c>
      <c r="B1374" t="s">
        <v>15316</v>
      </c>
      <c r="C1374" t="s">
        <v>15317</v>
      </c>
      <c r="D1374" t="s">
        <v>15318</v>
      </c>
      <c r="E1374" t="s">
        <v>13419</v>
      </c>
      <c r="F1374" s="5">
        <f>_xlfn.TEXTBEFORE(E1374, " ") * 1000000</f>
        <v>36200000</v>
      </c>
      <c r="G1374">
        <v>301.75490000000002</v>
      </c>
      <c r="H1374" t="s">
        <v>85</v>
      </c>
      <c r="I1374">
        <v>32</v>
      </c>
      <c r="J1374">
        <f>IF(I1374="",0,I1374)</f>
        <v>32</v>
      </c>
      <c r="K1374">
        <v>8</v>
      </c>
      <c r="L1374">
        <f>I1374-K1374</f>
        <v>24</v>
      </c>
      <c r="M1374" t="str">
        <f>IF(I1374&lt;100,"small",IF(I1374&lt;500,"medium","large"))</f>
        <v>small</v>
      </c>
      <c r="N1374">
        <f>IF(M1374="small",1,0)</f>
        <v>1</v>
      </c>
      <c r="O1374">
        <f>IF(N1374="medium",1,0)</f>
        <v>0</v>
      </c>
      <c r="P1374">
        <f>IF(O1374="large",1,0)</f>
        <v>0</v>
      </c>
      <c r="Q1374">
        <v>2013</v>
      </c>
      <c r="R1374">
        <v>2</v>
      </c>
      <c r="S1374" t="str">
        <f>IF(R1374=1, "First-time", IF(R1374&lt;=3, "Rising Star", IF(R1374&lt;10, "Established", "Elites")))</f>
        <v>Rising Star</v>
      </c>
      <c r="T1374">
        <f>IF(S1374 = "First-time",1,0)</f>
        <v>0</v>
      </c>
      <c r="U1374">
        <f>IF(S1374 = "Rising Star",1,0)</f>
        <v>1</v>
      </c>
      <c r="V1374">
        <f>IF(S1374 = "Established",1,0)</f>
        <v>0</v>
      </c>
      <c r="W1374">
        <f>IF(S1374 = "Elites",1,0)</f>
        <v>0</v>
      </c>
      <c r="X1374" t="s">
        <v>689</v>
      </c>
      <c r="Y1374" t="str">
        <f>IF(X1374="","-",TRIM(LEFT(X1374,FIND(",",X1374&amp;",")-1)))</f>
        <v>Miami</v>
      </c>
      <c r="Z1374" t="s">
        <v>689</v>
      </c>
      <c r="AA1374" t="s">
        <v>10</v>
      </c>
    </row>
    <row r="1375" spans="1:27" ht="14.4" x14ac:dyDescent="0.3">
      <c r="A1375">
        <v>1369</v>
      </c>
      <c r="B1375" t="s">
        <v>15950</v>
      </c>
      <c r="C1375" t="s">
        <v>15951</v>
      </c>
      <c r="D1375" t="s">
        <v>15952</v>
      </c>
      <c r="E1375" t="s">
        <v>808</v>
      </c>
      <c r="F1375" s="5">
        <f>_xlfn.TEXTBEFORE(E1375, " ") * 1000000</f>
        <v>2200000</v>
      </c>
      <c r="G1375">
        <v>301.41500000000002</v>
      </c>
      <c r="H1375" t="s">
        <v>331</v>
      </c>
      <c r="I1375">
        <v>10</v>
      </c>
      <c r="J1375">
        <f>IF(I1375="",0,I1375)</f>
        <v>10</v>
      </c>
      <c r="K1375">
        <v>3</v>
      </c>
      <c r="L1375">
        <f>I1375-K1375</f>
        <v>7</v>
      </c>
      <c r="M1375" t="str">
        <f>IF(I1375&lt;100,"small",IF(I1375&lt;500,"medium","large"))</f>
        <v>small</v>
      </c>
      <c r="N1375">
        <f>IF(M1375="small",1,0)</f>
        <v>1</v>
      </c>
      <c r="O1375">
        <f>IF(N1375="medium",1,0)</f>
        <v>0</v>
      </c>
      <c r="P1375">
        <f>IF(O1375="large",1,0)</f>
        <v>0</v>
      </c>
      <c r="Q1375">
        <v>2014</v>
      </c>
      <c r="R1375">
        <v>1</v>
      </c>
      <c r="S1375" t="str">
        <f>IF(R1375=1, "First-time", IF(R1375&lt;=3, "Rising Star", IF(R1375&lt;10, "Established", "Elites")))</f>
        <v>First-time</v>
      </c>
      <c r="T1375">
        <f>IF(S1375 = "First-time",1,0)</f>
        <v>1</v>
      </c>
      <c r="U1375">
        <f>IF(S1375 = "Rising Star",1,0)</f>
        <v>0</v>
      </c>
      <c r="V1375">
        <f>IF(S1375 = "Established",1,0)</f>
        <v>0</v>
      </c>
      <c r="W1375">
        <f>IF(S1375 = "Elites",1,0)</f>
        <v>0</v>
      </c>
      <c r="X1375" t="s">
        <v>838</v>
      </c>
      <c r="Y1375" t="str">
        <f>IF(X1375="","-",TRIM(LEFT(X1375,FIND(",",X1375&amp;",")-1)))</f>
        <v>Austin</v>
      </c>
      <c r="Z1375" t="s">
        <v>838</v>
      </c>
      <c r="AA1375" t="s">
        <v>45</v>
      </c>
    </row>
    <row r="1376" spans="1:27" ht="14.4" x14ac:dyDescent="0.3">
      <c r="A1376">
        <v>1370</v>
      </c>
      <c r="B1376" t="s">
        <v>11662</v>
      </c>
      <c r="C1376" t="s">
        <v>11663</v>
      </c>
      <c r="D1376" t="s">
        <v>11664</v>
      </c>
      <c r="E1376" t="s">
        <v>5499</v>
      </c>
      <c r="F1376" s="5">
        <f>_xlfn.TEXTBEFORE(E1376, " ") * 1000000</f>
        <v>30100000</v>
      </c>
      <c r="G1376">
        <v>301.27170000000001</v>
      </c>
      <c r="H1376" t="s">
        <v>140</v>
      </c>
      <c r="I1376">
        <v>825</v>
      </c>
      <c r="J1376">
        <f>IF(I1376="",0,I1376)</f>
        <v>825</v>
      </c>
      <c r="K1376">
        <v>300</v>
      </c>
      <c r="L1376">
        <f>I1376-K1376</f>
        <v>525</v>
      </c>
      <c r="M1376" t="str">
        <f>IF(I1376&lt;100,"small",IF(I1376&lt;500,"medium","large"))</f>
        <v>large</v>
      </c>
      <c r="N1376">
        <f>IF(M1376="small",1,0)</f>
        <v>0</v>
      </c>
      <c r="O1376">
        <f>IF(N1376="medium",1,0)</f>
        <v>0</v>
      </c>
      <c r="P1376">
        <f>IF(O1376="large",1,0)</f>
        <v>0</v>
      </c>
      <c r="Q1376">
        <v>2011</v>
      </c>
      <c r="R1376">
        <v>1</v>
      </c>
      <c r="S1376" t="str">
        <f>IF(R1376=1, "First-time", IF(R1376&lt;=3, "Rising Star", IF(R1376&lt;10, "Established", "Elites")))</f>
        <v>First-time</v>
      </c>
      <c r="T1376">
        <f>IF(S1376 = "First-time",1,0)</f>
        <v>1</v>
      </c>
      <c r="U1376">
        <f>IF(S1376 = "Rising Star",1,0)</f>
        <v>0</v>
      </c>
      <c r="V1376">
        <f>IF(S1376 = "Established",1,0)</f>
        <v>0</v>
      </c>
      <c r="W1376">
        <f>IF(S1376 = "Elites",1,0)</f>
        <v>0</v>
      </c>
      <c r="X1376" t="s">
        <v>112</v>
      </c>
      <c r="Y1376" t="str">
        <f>IF(X1376="","-",TRIM(LEFT(X1376,FIND(",",X1376&amp;",")-1)))</f>
        <v>Richmond</v>
      </c>
      <c r="Z1376" t="s">
        <v>113</v>
      </c>
      <c r="AA1376" t="s">
        <v>47</v>
      </c>
    </row>
    <row r="1377" spans="1:27" ht="14.4" x14ac:dyDescent="0.3">
      <c r="A1377">
        <v>1371</v>
      </c>
      <c r="B1377" t="s">
        <v>4146</v>
      </c>
      <c r="C1377" t="s">
        <v>4147</v>
      </c>
      <c r="D1377" t="s">
        <v>4148</v>
      </c>
      <c r="E1377" t="s">
        <v>4149</v>
      </c>
      <c r="F1377" s="5">
        <f>_xlfn.TEXTBEFORE(E1377, " ") * 1000000</f>
        <v>566000000</v>
      </c>
      <c r="G1377">
        <v>301.2226</v>
      </c>
      <c r="H1377" t="s">
        <v>353</v>
      </c>
      <c r="I1377">
        <v>779</v>
      </c>
      <c r="J1377">
        <f>IF(I1377="",0,I1377)</f>
        <v>779</v>
      </c>
      <c r="K1377">
        <v>243</v>
      </c>
      <c r="L1377">
        <f>I1377-K1377</f>
        <v>536</v>
      </c>
      <c r="M1377" t="str">
        <f>IF(I1377&lt;100,"small",IF(I1377&lt;500,"medium","large"))</f>
        <v>large</v>
      </c>
      <c r="N1377">
        <f>IF(M1377="small",1,0)</f>
        <v>0</v>
      </c>
      <c r="O1377">
        <f>IF(N1377="medium",1,0)</f>
        <v>0</v>
      </c>
      <c r="P1377">
        <f>IF(O1377="large",1,0)</f>
        <v>0</v>
      </c>
      <c r="Q1377">
        <v>2001</v>
      </c>
      <c r="R1377">
        <v>1</v>
      </c>
      <c r="S1377" t="str">
        <f>IF(R1377=1, "First-time", IF(R1377&lt;=3, "Rising Star", IF(R1377&lt;10, "Established", "Elites")))</f>
        <v>First-time</v>
      </c>
      <c r="T1377">
        <f>IF(S1377 = "First-time",1,0)</f>
        <v>1</v>
      </c>
      <c r="U1377">
        <f>IF(S1377 = "Rising Star",1,0)</f>
        <v>0</v>
      </c>
      <c r="V1377">
        <f>IF(S1377 = "Established",1,0)</f>
        <v>0</v>
      </c>
      <c r="W1377">
        <f>IF(S1377 = "Elites",1,0)</f>
        <v>0</v>
      </c>
      <c r="X1377" t="s">
        <v>342</v>
      </c>
      <c r="Y1377" t="str">
        <f>IF(X1377="","-",TRIM(LEFT(X1377,FIND(",",X1377&amp;",")-1)))</f>
        <v>San Diego</v>
      </c>
      <c r="Z1377" t="s">
        <v>342</v>
      </c>
      <c r="AA1377" t="s">
        <v>5</v>
      </c>
    </row>
    <row r="1378" spans="1:27" ht="14.4" x14ac:dyDescent="0.3">
      <c r="A1378">
        <v>1372</v>
      </c>
      <c r="B1378" t="s">
        <v>12182</v>
      </c>
      <c r="C1378" t="s">
        <v>12183</v>
      </c>
      <c r="D1378" t="s">
        <v>12184</v>
      </c>
      <c r="E1378" t="s">
        <v>12185</v>
      </c>
      <c r="F1378" s="5">
        <f>_xlfn.TEXTBEFORE(E1378, " ") * 1000000</f>
        <v>44400000</v>
      </c>
      <c r="G1378">
        <v>301.17840000000001</v>
      </c>
      <c r="H1378" t="s">
        <v>353</v>
      </c>
      <c r="I1378">
        <v>161</v>
      </c>
      <c r="J1378">
        <f>IF(I1378="",0,I1378)</f>
        <v>161</v>
      </c>
      <c r="K1378">
        <v>87</v>
      </c>
      <c r="L1378">
        <f>I1378-K1378</f>
        <v>74</v>
      </c>
      <c r="M1378" t="str">
        <f>IF(I1378&lt;100,"small",IF(I1378&lt;500,"medium","large"))</f>
        <v>medium</v>
      </c>
      <c r="N1378">
        <f>IF(M1378="small",1,0)</f>
        <v>0</v>
      </c>
      <c r="O1378">
        <f>IF(N1378="medium",1,0)</f>
        <v>0</v>
      </c>
      <c r="P1378">
        <f>IF(O1378="large",1,0)</f>
        <v>0</v>
      </c>
      <c r="Q1378">
        <v>2011</v>
      </c>
      <c r="R1378">
        <v>2</v>
      </c>
      <c r="S1378" t="str">
        <f>IF(R1378=1, "First-time", IF(R1378&lt;=3, "Rising Star", IF(R1378&lt;10, "Established", "Elites")))</f>
        <v>Rising Star</v>
      </c>
      <c r="T1378">
        <f>IF(S1378 = "First-time",1,0)</f>
        <v>0</v>
      </c>
      <c r="U1378">
        <f>IF(S1378 = "Rising Star",1,0)</f>
        <v>1</v>
      </c>
      <c r="V1378">
        <f>IF(S1378 = "Established",1,0)</f>
        <v>0</v>
      </c>
      <c r="W1378">
        <f>IF(S1378 = "Elites",1,0)</f>
        <v>0</v>
      </c>
      <c r="X1378" t="s">
        <v>354</v>
      </c>
      <c r="Y1378" t="str">
        <f>IF(X1378="","-",TRIM(LEFT(X1378,FIND(",",X1378&amp;",")-1)))</f>
        <v>Minneapolis</v>
      </c>
      <c r="Z1378" t="s">
        <v>354</v>
      </c>
      <c r="AA1378" t="s">
        <v>24</v>
      </c>
    </row>
    <row r="1379" spans="1:27" ht="14.4" x14ac:dyDescent="0.3">
      <c r="A1379">
        <v>1373</v>
      </c>
      <c r="B1379" t="s">
        <v>13334</v>
      </c>
      <c r="C1379" t="s">
        <v>13335</v>
      </c>
      <c r="D1379" t="s">
        <v>13336</v>
      </c>
      <c r="E1379" t="s">
        <v>870</v>
      </c>
      <c r="F1379" s="5">
        <f>_xlfn.TEXTBEFORE(E1379, " ") * 1000000</f>
        <v>3000000</v>
      </c>
      <c r="G1379">
        <v>300.8732</v>
      </c>
      <c r="H1379" t="s">
        <v>129</v>
      </c>
      <c r="I1379">
        <v>35</v>
      </c>
      <c r="J1379">
        <f>IF(I1379="",0,I1379)</f>
        <v>35</v>
      </c>
      <c r="K1379">
        <v>15</v>
      </c>
      <c r="L1379">
        <f>I1379-K1379</f>
        <v>20</v>
      </c>
      <c r="M1379" t="str">
        <f>IF(I1379&lt;100,"small",IF(I1379&lt;500,"medium","large"))</f>
        <v>small</v>
      </c>
      <c r="N1379">
        <f>IF(M1379="small",1,0)</f>
        <v>1</v>
      </c>
      <c r="O1379">
        <f>IF(N1379="medium",1,0)</f>
        <v>0</v>
      </c>
      <c r="P1379">
        <f>IF(O1379="large",1,0)</f>
        <v>0</v>
      </c>
      <c r="Q1379">
        <v>2012</v>
      </c>
      <c r="R1379">
        <v>2</v>
      </c>
      <c r="S1379" t="str">
        <f>IF(R1379=1, "First-time", IF(R1379&lt;=3, "Rising Star", IF(R1379&lt;10, "Established", "Elites")))</f>
        <v>Rising Star</v>
      </c>
      <c r="T1379">
        <f>IF(S1379 = "First-time",1,0)</f>
        <v>0</v>
      </c>
      <c r="U1379">
        <f>IF(S1379 = "Rising Star",1,0)</f>
        <v>1</v>
      </c>
      <c r="V1379">
        <f>IF(S1379 = "Established",1,0)</f>
        <v>0</v>
      </c>
      <c r="W1379">
        <f>IF(S1379 = "Elites",1,0)</f>
        <v>0</v>
      </c>
      <c r="X1379" t="s">
        <v>86</v>
      </c>
      <c r="Y1379" t="str">
        <f>IF(X1379="","-",TRIM(LEFT(X1379,FIND(",",X1379&amp;",")-1)))</f>
        <v>New York City</v>
      </c>
      <c r="Z1379" t="s">
        <v>2640</v>
      </c>
      <c r="AA1379" t="s">
        <v>35</v>
      </c>
    </row>
    <row r="1380" spans="1:27" ht="14.4" x14ac:dyDescent="0.3">
      <c r="A1380">
        <v>1374</v>
      </c>
      <c r="B1380" t="s">
        <v>17056</v>
      </c>
      <c r="C1380" t="s">
        <v>17057</v>
      </c>
      <c r="D1380" t="s">
        <v>17058</v>
      </c>
      <c r="E1380" t="s">
        <v>808</v>
      </c>
      <c r="F1380" s="5">
        <f>_xlfn.TEXTBEFORE(E1380, " ") * 1000000</f>
        <v>2200000</v>
      </c>
      <c r="G1380">
        <v>300.83580000000001</v>
      </c>
      <c r="H1380" t="s">
        <v>803</v>
      </c>
      <c r="I1380">
        <v>18</v>
      </c>
      <c r="J1380">
        <f>IF(I1380="",0,I1380)</f>
        <v>18</v>
      </c>
      <c r="K1380">
        <v>6</v>
      </c>
      <c r="L1380">
        <f>I1380-K1380</f>
        <v>12</v>
      </c>
      <c r="M1380" t="str">
        <f>IF(I1380&lt;100,"small",IF(I1380&lt;500,"medium","large"))</f>
        <v>small</v>
      </c>
      <c r="N1380">
        <f>IF(M1380="small",1,0)</f>
        <v>1</v>
      </c>
      <c r="O1380">
        <f>IF(N1380="medium",1,0)</f>
        <v>0</v>
      </c>
      <c r="P1380">
        <f>IF(O1380="large",1,0)</f>
        <v>0</v>
      </c>
      <c r="Q1380">
        <v>2014</v>
      </c>
      <c r="R1380">
        <v>1</v>
      </c>
      <c r="S1380" t="str">
        <f>IF(R1380=1, "First-time", IF(R1380&lt;=3, "Rising Star", IF(R1380&lt;10, "Established", "Elites")))</f>
        <v>First-time</v>
      </c>
      <c r="T1380">
        <f>IF(S1380 = "First-time",1,0)</f>
        <v>1</v>
      </c>
      <c r="U1380">
        <f>IF(S1380 = "Rising Star",1,0)</f>
        <v>0</v>
      </c>
      <c r="V1380">
        <f>IF(S1380 = "Established",1,0)</f>
        <v>0</v>
      </c>
      <c r="W1380">
        <f>IF(S1380 = "Elites",1,0)</f>
        <v>0</v>
      </c>
      <c r="X1380" t="s">
        <v>325</v>
      </c>
      <c r="Y1380" t="str">
        <f>IF(X1380="","-",TRIM(LEFT(X1380,FIND(",",X1380&amp;",")-1)))</f>
        <v>Los Angeles</v>
      </c>
      <c r="Z1380" t="s">
        <v>325</v>
      </c>
      <c r="AA1380" t="s">
        <v>5</v>
      </c>
    </row>
    <row r="1381" spans="1:27" ht="14.4" x14ac:dyDescent="0.3">
      <c r="A1381">
        <v>1375</v>
      </c>
      <c r="B1381" t="s">
        <v>2059</v>
      </c>
      <c r="C1381" t="s">
        <v>2060</v>
      </c>
      <c r="D1381" t="s">
        <v>2061</v>
      </c>
      <c r="E1381" t="s">
        <v>2062</v>
      </c>
      <c r="F1381" s="5">
        <f>_xlfn.TEXTBEFORE(E1381, " ") * 1000000</f>
        <v>6100000</v>
      </c>
      <c r="G1381">
        <v>300.529</v>
      </c>
      <c r="H1381" t="s">
        <v>118</v>
      </c>
      <c r="I1381">
        <v>6</v>
      </c>
      <c r="J1381">
        <f>IF(I1381="",0,I1381)</f>
        <v>6</v>
      </c>
      <c r="K1381">
        <v>3</v>
      </c>
      <c r="L1381">
        <f>I1381-K1381</f>
        <v>3</v>
      </c>
      <c r="M1381" t="str">
        <f>IF(I1381&lt;100,"small",IF(I1381&lt;500,"medium","large"))</f>
        <v>small</v>
      </c>
      <c r="N1381">
        <f>IF(M1381="small",1,0)</f>
        <v>1</v>
      </c>
      <c r="O1381">
        <f>IF(N1381="medium",1,0)</f>
        <v>0</v>
      </c>
      <c r="P1381">
        <f>IF(O1381="large",1,0)</f>
        <v>0</v>
      </c>
      <c r="Q1381">
        <v>1994</v>
      </c>
      <c r="R1381">
        <v>2</v>
      </c>
      <c r="S1381" t="str">
        <f>IF(R1381=1, "First-time", IF(R1381&lt;=3, "Rising Star", IF(R1381&lt;10, "Established", "Elites")))</f>
        <v>Rising Star</v>
      </c>
      <c r="T1381">
        <f>IF(S1381 = "First-time",1,0)</f>
        <v>0</v>
      </c>
      <c r="U1381">
        <f>IF(S1381 = "Rising Star",1,0)</f>
        <v>1</v>
      </c>
      <c r="V1381">
        <f>IF(S1381 = "Established",1,0)</f>
        <v>0</v>
      </c>
      <c r="W1381">
        <f>IF(S1381 = "Elites",1,0)</f>
        <v>0</v>
      </c>
      <c r="X1381" t="s">
        <v>242</v>
      </c>
      <c r="Y1381" t="str">
        <f>IF(X1381="","-",TRIM(LEFT(X1381,FIND(",",X1381&amp;",")-1)))</f>
        <v>Atlanta</v>
      </c>
      <c r="Z1381" t="s">
        <v>2063</v>
      </c>
      <c r="AA1381" t="s">
        <v>11</v>
      </c>
    </row>
    <row r="1382" spans="1:27" ht="14.4" x14ac:dyDescent="0.3">
      <c r="A1382">
        <v>1376</v>
      </c>
      <c r="B1382" t="s">
        <v>10497</v>
      </c>
      <c r="C1382" t="s">
        <v>10498</v>
      </c>
      <c r="D1382" t="s">
        <v>10499</v>
      </c>
      <c r="E1382" t="s">
        <v>537</v>
      </c>
      <c r="F1382" s="5">
        <f>_xlfn.TEXTBEFORE(E1382, " ") * 1000000</f>
        <v>5700000</v>
      </c>
      <c r="G1382">
        <v>300.50839999999999</v>
      </c>
      <c r="H1382" t="s">
        <v>751</v>
      </c>
      <c r="I1382">
        <v>41</v>
      </c>
      <c r="J1382">
        <f>IF(I1382="",0,I1382)</f>
        <v>41</v>
      </c>
      <c r="K1382">
        <v>8</v>
      </c>
      <c r="L1382">
        <f>I1382-K1382</f>
        <v>33</v>
      </c>
      <c r="M1382" t="str">
        <f>IF(I1382&lt;100,"small",IF(I1382&lt;500,"medium","large"))</f>
        <v>small</v>
      </c>
      <c r="N1382">
        <f>IF(M1382="small",1,0)</f>
        <v>1</v>
      </c>
      <c r="O1382">
        <f>IF(N1382="medium",1,0)</f>
        <v>0</v>
      </c>
      <c r="P1382">
        <f>IF(O1382="large",1,0)</f>
        <v>0</v>
      </c>
      <c r="Q1382">
        <v>2010</v>
      </c>
      <c r="R1382">
        <v>2</v>
      </c>
      <c r="S1382" t="str">
        <f>IF(R1382=1, "First-time", IF(R1382&lt;=3, "Rising Star", IF(R1382&lt;10, "Established", "Elites")))</f>
        <v>Rising Star</v>
      </c>
      <c r="T1382">
        <f>IF(S1382 = "First-time",1,0)</f>
        <v>0</v>
      </c>
      <c r="U1382">
        <f>IF(S1382 = "Rising Star",1,0)</f>
        <v>1</v>
      </c>
      <c r="V1382">
        <f>IF(S1382 = "Established",1,0)</f>
        <v>0</v>
      </c>
      <c r="W1382">
        <f>IF(S1382 = "Elites",1,0)</f>
        <v>0</v>
      </c>
      <c r="X1382" t="s">
        <v>427</v>
      </c>
      <c r="Y1382" t="str">
        <f>IF(X1382="","-",TRIM(LEFT(X1382,FIND(",",X1382&amp;",")-1)))</f>
        <v>Washington</v>
      </c>
      <c r="Z1382" t="s">
        <v>3047</v>
      </c>
      <c r="AA1382" t="s">
        <v>47</v>
      </c>
    </row>
    <row r="1383" spans="1:27" ht="14.4" x14ac:dyDescent="0.3">
      <c r="A1383">
        <v>1377</v>
      </c>
      <c r="B1383" t="s">
        <v>11233</v>
      </c>
      <c r="C1383" t="s">
        <v>11234</v>
      </c>
      <c r="D1383" t="s">
        <v>11235</v>
      </c>
      <c r="E1383" t="s">
        <v>3838</v>
      </c>
      <c r="F1383" s="5">
        <f>_xlfn.TEXTBEFORE(E1383, " ") * 1000000</f>
        <v>14800000</v>
      </c>
      <c r="G1383">
        <v>300.2955</v>
      </c>
      <c r="H1383" t="s">
        <v>353</v>
      </c>
      <c r="I1383">
        <v>804</v>
      </c>
      <c r="J1383">
        <f>IF(I1383="",0,I1383)</f>
        <v>804</v>
      </c>
      <c r="K1383">
        <v>75</v>
      </c>
      <c r="L1383">
        <f>I1383-K1383</f>
        <v>729</v>
      </c>
      <c r="M1383" t="str">
        <f>IF(I1383&lt;100,"small",IF(I1383&lt;500,"medium","large"))</f>
        <v>large</v>
      </c>
      <c r="N1383">
        <f>IF(M1383="small",1,0)</f>
        <v>0</v>
      </c>
      <c r="O1383">
        <f>IF(N1383="medium",1,0)</f>
        <v>0</v>
      </c>
      <c r="P1383">
        <f>IF(O1383="large",1,0)</f>
        <v>0</v>
      </c>
      <c r="Q1383">
        <v>2010</v>
      </c>
      <c r="R1383">
        <v>1</v>
      </c>
      <c r="S1383" t="str">
        <f>IF(R1383=1, "First-time", IF(R1383&lt;=3, "Rising Star", IF(R1383&lt;10, "Established", "Elites")))</f>
        <v>First-time</v>
      </c>
      <c r="T1383">
        <f>IF(S1383 = "First-time",1,0)</f>
        <v>1</v>
      </c>
      <c r="U1383">
        <f>IF(S1383 = "Rising Star",1,0)</f>
        <v>0</v>
      </c>
      <c r="V1383">
        <f>IF(S1383 = "Established",1,0)</f>
        <v>0</v>
      </c>
      <c r="W1383">
        <f>IF(S1383 = "Elites",1,0)</f>
        <v>0</v>
      </c>
      <c r="X1383" t="s">
        <v>242</v>
      </c>
      <c r="Y1383" t="str">
        <f>IF(X1383="","-",TRIM(LEFT(X1383,FIND(",",X1383&amp;",")-1)))</f>
        <v>Atlanta</v>
      </c>
      <c r="Z1383" t="s">
        <v>242</v>
      </c>
      <c r="AA1383" t="s">
        <v>11</v>
      </c>
    </row>
    <row r="1384" spans="1:27" ht="14.4" x14ac:dyDescent="0.3">
      <c r="A1384">
        <v>1378</v>
      </c>
      <c r="B1384" t="s">
        <v>12411</v>
      </c>
      <c r="C1384" t="s">
        <v>12412</v>
      </c>
      <c r="D1384" t="s">
        <v>12413</v>
      </c>
      <c r="E1384" t="s">
        <v>402</v>
      </c>
      <c r="F1384" s="5">
        <f>_xlfn.TEXTBEFORE(E1384, " ") * 1000000</f>
        <v>17000000</v>
      </c>
      <c r="G1384">
        <v>300.18599999999998</v>
      </c>
      <c r="H1384" t="s">
        <v>1069</v>
      </c>
      <c r="I1384">
        <v>27</v>
      </c>
      <c r="J1384">
        <f>IF(I1384="",0,I1384)</f>
        <v>27</v>
      </c>
      <c r="K1384">
        <v>18</v>
      </c>
      <c r="L1384">
        <f>I1384-K1384</f>
        <v>9</v>
      </c>
      <c r="M1384" t="str">
        <f>IF(I1384&lt;100,"small",IF(I1384&lt;500,"medium","large"))</f>
        <v>small</v>
      </c>
      <c r="N1384">
        <f>IF(M1384="small",1,0)</f>
        <v>1</v>
      </c>
      <c r="O1384">
        <f>IF(N1384="medium",1,0)</f>
        <v>0</v>
      </c>
      <c r="P1384">
        <f>IF(O1384="large",1,0)</f>
        <v>0</v>
      </c>
      <c r="Q1384">
        <v>2011</v>
      </c>
      <c r="R1384">
        <v>3</v>
      </c>
      <c r="S1384" t="str">
        <f>IF(R1384=1, "First-time", IF(R1384&lt;=3, "Rising Star", IF(R1384&lt;10, "Established", "Elites")))</f>
        <v>Rising Star</v>
      </c>
      <c r="T1384">
        <f>IF(S1384 = "First-time",1,0)</f>
        <v>0</v>
      </c>
      <c r="U1384">
        <f>IF(S1384 = "Rising Star",1,0)</f>
        <v>1</v>
      </c>
      <c r="V1384">
        <f>IF(S1384 = "Established",1,0)</f>
        <v>0</v>
      </c>
      <c r="W1384">
        <f>IF(S1384 = "Elites",1,0)</f>
        <v>0</v>
      </c>
      <c r="X1384" t="s">
        <v>242</v>
      </c>
      <c r="Y1384" t="str">
        <f>IF(X1384="","-",TRIM(LEFT(X1384,FIND(",",X1384&amp;",")-1)))</f>
        <v>Atlanta</v>
      </c>
      <c r="Z1384" t="s">
        <v>242</v>
      </c>
      <c r="AA1384" t="s">
        <v>11</v>
      </c>
    </row>
    <row r="1385" spans="1:27" ht="14.4" x14ac:dyDescent="0.3">
      <c r="A1385">
        <v>1379</v>
      </c>
      <c r="B1385" t="s">
        <v>15682</v>
      </c>
      <c r="C1385" t="s">
        <v>15683</v>
      </c>
      <c r="D1385" t="s">
        <v>15684</v>
      </c>
      <c r="E1385" t="s">
        <v>1329</v>
      </c>
      <c r="F1385" s="5">
        <f>_xlfn.TEXTBEFORE(E1385, " ") * 1000000</f>
        <v>3600000</v>
      </c>
      <c r="G1385">
        <v>300.03590000000003</v>
      </c>
      <c r="H1385" t="s">
        <v>1750</v>
      </c>
      <c r="I1385">
        <v>31</v>
      </c>
      <c r="J1385">
        <f>IF(I1385="",0,I1385)</f>
        <v>31</v>
      </c>
      <c r="K1385">
        <v>6</v>
      </c>
      <c r="L1385">
        <f>I1385-K1385</f>
        <v>25</v>
      </c>
      <c r="M1385" t="str">
        <f>IF(I1385&lt;100,"small",IF(I1385&lt;500,"medium","large"))</f>
        <v>small</v>
      </c>
      <c r="N1385">
        <f>IF(M1385="small",1,0)</f>
        <v>1</v>
      </c>
      <c r="O1385">
        <f>IF(N1385="medium",1,0)</f>
        <v>0</v>
      </c>
      <c r="P1385">
        <f>IF(O1385="large",1,0)</f>
        <v>0</v>
      </c>
      <c r="Q1385">
        <v>2013</v>
      </c>
      <c r="R1385">
        <v>1</v>
      </c>
      <c r="S1385" t="str">
        <f>IF(R1385=1, "First-time", IF(R1385&lt;=3, "Rising Star", IF(R1385&lt;10, "Established", "Elites")))</f>
        <v>First-time</v>
      </c>
      <c r="T1385">
        <f>IF(S1385 = "First-time",1,0)</f>
        <v>1</v>
      </c>
      <c r="U1385">
        <f>IF(S1385 = "Rising Star",1,0)</f>
        <v>0</v>
      </c>
      <c r="V1385">
        <f>IF(S1385 = "Established",1,0)</f>
        <v>0</v>
      </c>
      <c r="W1385">
        <f>IF(S1385 = "Elites",1,0)</f>
        <v>0</v>
      </c>
      <c r="X1385" t="s">
        <v>99</v>
      </c>
      <c r="Y1385" t="str">
        <f>IF(X1385="","-",TRIM(LEFT(X1385,FIND(",",X1385&amp;",")-1)))</f>
        <v>-</v>
      </c>
      <c r="Z1385" t="s">
        <v>15685</v>
      </c>
      <c r="AA1385" t="s">
        <v>2</v>
      </c>
    </row>
    <row r="1386" spans="1:27" ht="14.4" x14ac:dyDescent="0.3">
      <c r="A1386">
        <v>1380</v>
      </c>
      <c r="B1386" t="s">
        <v>8581</v>
      </c>
      <c r="C1386" t="s">
        <v>8582</v>
      </c>
      <c r="D1386" t="s">
        <v>8583</v>
      </c>
      <c r="E1386" t="s">
        <v>4297</v>
      </c>
      <c r="F1386" s="5">
        <f>_xlfn.TEXTBEFORE(E1386, " ") * 1000000</f>
        <v>13900000</v>
      </c>
      <c r="G1386">
        <v>299.85250000000002</v>
      </c>
      <c r="H1386" t="s">
        <v>751</v>
      </c>
      <c r="I1386">
        <v>90</v>
      </c>
      <c r="J1386">
        <f>IF(I1386="",0,I1386)</f>
        <v>90</v>
      </c>
      <c r="K1386">
        <v>13</v>
      </c>
      <c r="L1386">
        <f>I1386-K1386</f>
        <v>77</v>
      </c>
      <c r="M1386" t="str">
        <f>IF(I1386&lt;100,"small",IF(I1386&lt;500,"medium","large"))</f>
        <v>small</v>
      </c>
      <c r="N1386">
        <f>IF(M1386="small",1,0)</f>
        <v>1</v>
      </c>
      <c r="O1386">
        <f>IF(N1386="medium",1,0)</f>
        <v>0</v>
      </c>
      <c r="P1386">
        <f>IF(O1386="large",1,0)</f>
        <v>0</v>
      </c>
      <c r="Q1386">
        <v>2008</v>
      </c>
      <c r="R1386">
        <v>1</v>
      </c>
      <c r="S1386" t="str">
        <f>IF(R1386=1, "First-time", IF(R1386&lt;=3, "Rising Star", IF(R1386&lt;10, "Established", "Elites")))</f>
        <v>First-time</v>
      </c>
      <c r="T1386">
        <f>IF(S1386 = "First-time",1,0)</f>
        <v>1</v>
      </c>
      <c r="U1386">
        <f>IF(S1386 = "Rising Star",1,0)</f>
        <v>0</v>
      </c>
      <c r="V1386">
        <f>IF(S1386 = "Established",1,0)</f>
        <v>0</v>
      </c>
      <c r="W1386">
        <f>IF(S1386 = "Elites",1,0)</f>
        <v>0</v>
      </c>
      <c r="X1386" t="s">
        <v>99</v>
      </c>
      <c r="Y1386" t="str">
        <f>IF(X1386="","-",TRIM(LEFT(X1386,FIND(",",X1386&amp;",")-1)))</f>
        <v>-</v>
      </c>
      <c r="Z1386" t="s">
        <v>8584</v>
      </c>
      <c r="AA1386" t="s">
        <v>33</v>
      </c>
    </row>
    <row r="1387" spans="1:27" ht="14.4" x14ac:dyDescent="0.3">
      <c r="A1387">
        <v>1381</v>
      </c>
      <c r="B1387" t="s">
        <v>16551</v>
      </c>
      <c r="C1387" t="s">
        <v>16552</v>
      </c>
      <c r="D1387" t="s">
        <v>16553</v>
      </c>
      <c r="E1387" t="s">
        <v>217</v>
      </c>
      <c r="F1387" s="5">
        <f>_xlfn.TEXTBEFORE(E1387, " ") * 1000000</f>
        <v>3300000</v>
      </c>
      <c r="G1387">
        <v>299.78930000000003</v>
      </c>
      <c r="H1387" t="s">
        <v>727</v>
      </c>
      <c r="I1387">
        <v>8</v>
      </c>
      <c r="J1387">
        <f>IF(I1387="",0,I1387)</f>
        <v>8</v>
      </c>
      <c r="K1387">
        <v>4</v>
      </c>
      <c r="L1387">
        <f>I1387-K1387</f>
        <v>4</v>
      </c>
      <c r="M1387" t="str">
        <f>IF(I1387&lt;100,"small",IF(I1387&lt;500,"medium","large"))</f>
        <v>small</v>
      </c>
      <c r="N1387">
        <f>IF(M1387="small",1,0)</f>
        <v>1</v>
      </c>
      <c r="O1387">
        <f>IF(N1387="medium",1,0)</f>
        <v>0</v>
      </c>
      <c r="P1387">
        <f>IF(O1387="large",1,0)</f>
        <v>0</v>
      </c>
      <c r="Q1387">
        <v>2014</v>
      </c>
      <c r="R1387">
        <v>1</v>
      </c>
      <c r="S1387" t="str">
        <f>IF(R1387=1, "First-time", IF(R1387&lt;=3, "Rising Star", IF(R1387&lt;10, "Established", "Elites")))</f>
        <v>First-time</v>
      </c>
      <c r="T1387">
        <f>IF(S1387 = "First-time",1,0)</f>
        <v>1</v>
      </c>
      <c r="U1387">
        <f>IF(S1387 = "Rising Star",1,0)</f>
        <v>0</v>
      </c>
      <c r="V1387">
        <f>IF(S1387 = "Established",1,0)</f>
        <v>0</v>
      </c>
      <c r="W1387">
        <f>IF(S1387 = "Elites",1,0)</f>
        <v>0</v>
      </c>
      <c r="X1387" t="s">
        <v>271</v>
      </c>
      <c r="Y1387" t="str">
        <f>IF(X1387="","-",TRIM(LEFT(X1387,FIND(",",X1387&amp;",")-1)))</f>
        <v>Chicago</v>
      </c>
      <c r="Z1387" t="s">
        <v>12375</v>
      </c>
      <c r="AA1387" t="s">
        <v>15</v>
      </c>
    </row>
    <row r="1388" spans="1:27" ht="14.4" x14ac:dyDescent="0.3">
      <c r="A1388">
        <v>1382</v>
      </c>
      <c r="B1388" t="s">
        <v>9212</v>
      </c>
      <c r="C1388" t="s">
        <v>9213</v>
      </c>
      <c r="D1388" t="s">
        <v>9214</v>
      </c>
      <c r="E1388" t="s">
        <v>8623</v>
      </c>
      <c r="F1388" s="5">
        <f>_xlfn.TEXTBEFORE(E1388, " ") * 1000000</f>
        <v>24500000</v>
      </c>
      <c r="G1388">
        <v>299.5471</v>
      </c>
      <c r="H1388" t="s">
        <v>779</v>
      </c>
      <c r="I1388">
        <v>94</v>
      </c>
      <c r="J1388">
        <f>IF(I1388="",0,I1388)</f>
        <v>94</v>
      </c>
      <c r="K1388">
        <v>42</v>
      </c>
      <c r="L1388">
        <f>I1388-K1388</f>
        <v>52</v>
      </c>
      <c r="M1388" t="str">
        <f>IF(I1388&lt;100,"small",IF(I1388&lt;500,"medium","large"))</f>
        <v>small</v>
      </c>
      <c r="N1388">
        <f>IF(M1388="small",1,0)</f>
        <v>1</v>
      </c>
      <c r="O1388">
        <f>IF(N1388="medium",1,0)</f>
        <v>0</v>
      </c>
      <c r="P1388">
        <f>IF(O1388="large",1,0)</f>
        <v>0</v>
      </c>
      <c r="Q1388">
        <v>2009</v>
      </c>
      <c r="R1388">
        <v>4</v>
      </c>
      <c r="S1388" t="str">
        <f>IF(R1388=1, "First-time", IF(R1388&lt;=3, "Rising Star", IF(R1388&lt;10, "Established", "Elites")))</f>
        <v>Established</v>
      </c>
      <c r="T1388">
        <f>IF(S1388 = "First-time",1,0)</f>
        <v>0</v>
      </c>
      <c r="U1388">
        <f>IF(S1388 = "Rising Star",1,0)</f>
        <v>0</v>
      </c>
      <c r="V1388">
        <f>IF(S1388 = "Established",1,0)</f>
        <v>1</v>
      </c>
      <c r="W1388">
        <f>IF(S1388 = "Elites",1,0)</f>
        <v>0</v>
      </c>
      <c r="X1388" t="s">
        <v>260</v>
      </c>
      <c r="Y1388" t="str">
        <f>IF(X1388="","-",TRIM(LEFT(X1388,FIND(",",X1388&amp;",")-1)))</f>
        <v>Seattle</v>
      </c>
      <c r="Z1388" t="s">
        <v>260</v>
      </c>
      <c r="AA1388" t="s">
        <v>49</v>
      </c>
    </row>
    <row r="1389" spans="1:27" ht="14.4" x14ac:dyDescent="0.3">
      <c r="A1389">
        <v>1383</v>
      </c>
      <c r="B1389" t="s">
        <v>15837</v>
      </c>
      <c r="C1389" t="s">
        <v>15838</v>
      </c>
      <c r="D1389" t="s">
        <v>15839</v>
      </c>
      <c r="E1389" t="s">
        <v>98</v>
      </c>
      <c r="F1389" s="5">
        <f>_xlfn.TEXTBEFORE(E1389, " ") * 1000000</f>
        <v>11200000</v>
      </c>
      <c r="G1389">
        <v>299.3963</v>
      </c>
      <c r="H1389" t="s">
        <v>129</v>
      </c>
      <c r="I1389">
        <v>53</v>
      </c>
      <c r="J1389">
        <f>IF(I1389="",0,I1389)</f>
        <v>53</v>
      </c>
      <c r="K1389">
        <v>15</v>
      </c>
      <c r="L1389">
        <f>I1389-K1389</f>
        <v>38</v>
      </c>
      <c r="M1389" t="str">
        <f>IF(I1389&lt;100,"small",IF(I1389&lt;500,"medium","large"))</f>
        <v>small</v>
      </c>
      <c r="N1389">
        <f>IF(M1389="small",1,0)</f>
        <v>1</v>
      </c>
      <c r="O1389">
        <f>IF(N1389="medium",1,0)</f>
        <v>0</v>
      </c>
      <c r="P1389">
        <f>IF(O1389="large",1,0)</f>
        <v>0</v>
      </c>
      <c r="Q1389">
        <v>2014</v>
      </c>
      <c r="R1389">
        <v>1</v>
      </c>
      <c r="S1389" t="str">
        <f>IF(R1389=1, "First-time", IF(R1389&lt;=3, "Rising Star", IF(R1389&lt;10, "Established", "Elites")))</f>
        <v>First-time</v>
      </c>
      <c r="T1389">
        <f>IF(S1389 = "First-time",1,0)</f>
        <v>1</v>
      </c>
      <c r="U1389">
        <f>IF(S1389 = "Rising Star",1,0)</f>
        <v>0</v>
      </c>
      <c r="V1389">
        <f>IF(S1389 = "Established",1,0)</f>
        <v>0</v>
      </c>
      <c r="W1389">
        <f>IF(S1389 = "Elites",1,0)</f>
        <v>0</v>
      </c>
      <c r="X1389" t="s">
        <v>409</v>
      </c>
      <c r="Y1389" t="str">
        <f>IF(X1389="","-",TRIM(LEFT(X1389,FIND(",",X1389&amp;",")-1)))</f>
        <v>Salt Lake City</v>
      </c>
      <c r="Z1389" t="s">
        <v>409</v>
      </c>
      <c r="AA1389" t="s">
        <v>46</v>
      </c>
    </row>
    <row r="1390" spans="1:27" ht="14.4" x14ac:dyDescent="0.3">
      <c r="A1390">
        <v>1384</v>
      </c>
      <c r="B1390" t="s">
        <v>12023</v>
      </c>
      <c r="C1390" t="s">
        <v>12024</v>
      </c>
      <c r="D1390" t="s">
        <v>12025</v>
      </c>
      <c r="E1390" t="s">
        <v>12026</v>
      </c>
      <c r="F1390" s="5">
        <f>_xlfn.TEXTBEFORE(E1390, " ") * 1000000</f>
        <v>127400000</v>
      </c>
      <c r="G1390">
        <v>299.16359999999997</v>
      </c>
      <c r="H1390" t="s">
        <v>803</v>
      </c>
      <c r="I1390">
        <v>433</v>
      </c>
      <c r="J1390">
        <f>IF(I1390="",0,I1390)</f>
        <v>433</v>
      </c>
      <c r="K1390">
        <v>172</v>
      </c>
      <c r="L1390">
        <f>I1390-K1390</f>
        <v>261</v>
      </c>
      <c r="M1390" t="str">
        <f>IF(I1390&lt;100,"small",IF(I1390&lt;500,"medium","large"))</f>
        <v>medium</v>
      </c>
      <c r="N1390">
        <f>IF(M1390="small",1,0)</f>
        <v>0</v>
      </c>
      <c r="O1390">
        <f>IF(N1390="medium",1,0)</f>
        <v>0</v>
      </c>
      <c r="P1390">
        <f>IF(O1390="large",1,0)</f>
        <v>0</v>
      </c>
      <c r="Q1390">
        <v>2011</v>
      </c>
      <c r="R1390">
        <v>1</v>
      </c>
      <c r="S1390" t="str">
        <f>IF(R1390=1, "First-time", IF(R1390&lt;=3, "Rising Star", IF(R1390&lt;10, "Established", "Elites")))</f>
        <v>First-time</v>
      </c>
      <c r="T1390">
        <f>IF(S1390 = "First-time",1,0)</f>
        <v>1</v>
      </c>
      <c r="U1390">
        <f>IF(S1390 = "Rising Star",1,0)</f>
        <v>0</v>
      </c>
      <c r="V1390">
        <f>IF(S1390 = "Established",1,0)</f>
        <v>0</v>
      </c>
      <c r="W1390">
        <f>IF(S1390 = "Elites",1,0)</f>
        <v>0</v>
      </c>
      <c r="X1390" t="s">
        <v>86</v>
      </c>
      <c r="Y1390" t="str">
        <f>IF(X1390="","-",TRIM(LEFT(X1390,FIND(",",X1390&amp;",")-1)))</f>
        <v>New York City</v>
      </c>
      <c r="Z1390" t="s">
        <v>543</v>
      </c>
      <c r="AA1390" t="s">
        <v>35</v>
      </c>
    </row>
    <row r="1391" spans="1:27" ht="14.4" x14ac:dyDescent="0.3">
      <c r="A1391">
        <v>1385</v>
      </c>
      <c r="B1391" t="s">
        <v>15840</v>
      </c>
      <c r="C1391" t="s">
        <v>15841</v>
      </c>
      <c r="D1391" t="s">
        <v>15842</v>
      </c>
      <c r="E1391" t="s">
        <v>438</v>
      </c>
      <c r="F1391" s="5">
        <f>_xlfn.TEXTBEFORE(E1391, " ") * 1000000</f>
        <v>6800000</v>
      </c>
      <c r="G1391">
        <v>299.12430000000001</v>
      </c>
      <c r="H1391" t="s">
        <v>174</v>
      </c>
      <c r="I1391">
        <v>10</v>
      </c>
      <c r="J1391">
        <f>IF(I1391="",0,I1391)</f>
        <v>10</v>
      </c>
      <c r="K1391">
        <v>3</v>
      </c>
      <c r="L1391">
        <f>I1391-K1391</f>
        <v>7</v>
      </c>
      <c r="M1391" t="str">
        <f>IF(I1391&lt;100,"small",IF(I1391&lt;500,"medium","large"))</f>
        <v>small</v>
      </c>
      <c r="N1391">
        <f>IF(M1391="small",1,0)</f>
        <v>1</v>
      </c>
      <c r="O1391">
        <f>IF(N1391="medium",1,0)</f>
        <v>0</v>
      </c>
      <c r="P1391">
        <f>IF(O1391="large",1,0)</f>
        <v>0</v>
      </c>
      <c r="Q1391">
        <v>2014</v>
      </c>
      <c r="R1391">
        <v>2</v>
      </c>
      <c r="S1391" t="str">
        <f>IF(R1391=1, "First-time", IF(R1391&lt;=3, "Rising Star", IF(R1391&lt;10, "Established", "Elites")))</f>
        <v>Rising Star</v>
      </c>
      <c r="T1391">
        <f>IF(S1391 = "First-time",1,0)</f>
        <v>0</v>
      </c>
      <c r="U1391">
        <f>IF(S1391 = "Rising Star",1,0)</f>
        <v>1</v>
      </c>
      <c r="V1391">
        <f>IF(S1391 = "Established",1,0)</f>
        <v>0</v>
      </c>
      <c r="W1391">
        <f>IF(S1391 = "Elites",1,0)</f>
        <v>0</v>
      </c>
      <c r="X1391" t="s">
        <v>409</v>
      </c>
      <c r="Y1391" t="str">
        <f>IF(X1391="","-",TRIM(LEFT(X1391,FIND(",",X1391&amp;",")-1)))</f>
        <v>Salt Lake City</v>
      </c>
      <c r="Z1391" t="s">
        <v>10596</v>
      </c>
      <c r="AA1391" t="s">
        <v>46</v>
      </c>
    </row>
    <row r="1392" spans="1:27" ht="14.4" x14ac:dyDescent="0.3">
      <c r="A1392">
        <v>1386</v>
      </c>
      <c r="B1392" t="s">
        <v>5754</v>
      </c>
      <c r="C1392" t="s">
        <v>5755</v>
      </c>
      <c r="D1392" t="s">
        <v>5756</v>
      </c>
      <c r="E1392" t="s">
        <v>1302</v>
      </c>
      <c r="F1392" s="5">
        <f>_xlfn.TEXTBEFORE(E1392, " ") * 1000000</f>
        <v>7800000</v>
      </c>
      <c r="G1392">
        <v>298.87920000000003</v>
      </c>
      <c r="H1392" t="s">
        <v>129</v>
      </c>
      <c r="I1392">
        <v>45</v>
      </c>
      <c r="J1392">
        <f>IF(I1392="",0,I1392)</f>
        <v>45</v>
      </c>
      <c r="K1392">
        <v>19</v>
      </c>
      <c r="L1392">
        <f>I1392-K1392</f>
        <v>26</v>
      </c>
      <c r="M1392" t="str">
        <f>IF(I1392&lt;100,"small",IF(I1392&lt;500,"medium","large"))</f>
        <v>small</v>
      </c>
      <c r="N1392">
        <f>IF(M1392="small",1,0)</f>
        <v>1</v>
      </c>
      <c r="O1392">
        <f>IF(N1392="medium",1,0)</f>
        <v>0</v>
      </c>
      <c r="P1392">
        <f>IF(O1392="large",1,0)</f>
        <v>0</v>
      </c>
      <c r="Q1392">
        <v>2004</v>
      </c>
      <c r="R1392">
        <v>3</v>
      </c>
      <c r="S1392" t="str">
        <f>IF(R1392=1, "First-time", IF(R1392&lt;=3, "Rising Star", IF(R1392&lt;10, "Established", "Elites")))</f>
        <v>Rising Star</v>
      </c>
      <c r="T1392">
        <f>IF(S1392 = "First-time",1,0)</f>
        <v>0</v>
      </c>
      <c r="U1392">
        <f>IF(S1392 = "Rising Star",1,0)</f>
        <v>1</v>
      </c>
      <c r="V1392">
        <f>IF(S1392 = "Established",1,0)</f>
        <v>0</v>
      </c>
      <c r="W1392">
        <f>IF(S1392 = "Elites",1,0)</f>
        <v>0</v>
      </c>
      <c r="X1392" t="s">
        <v>99</v>
      </c>
      <c r="Y1392" t="str">
        <f>IF(X1392="","-",TRIM(LEFT(X1392,FIND(",",X1392&amp;",")-1)))</f>
        <v>-</v>
      </c>
      <c r="Z1392" t="s">
        <v>1497</v>
      </c>
      <c r="AA1392" t="s">
        <v>10</v>
      </c>
    </row>
    <row r="1393" spans="1:27" ht="14.4" x14ac:dyDescent="0.3">
      <c r="A1393">
        <v>1387</v>
      </c>
      <c r="B1393" t="s">
        <v>7881</v>
      </c>
      <c r="C1393" t="s">
        <v>7882</v>
      </c>
      <c r="D1393" t="s">
        <v>7883</v>
      </c>
      <c r="E1393" t="s">
        <v>7884</v>
      </c>
      <c r="F1393" s="5">
        <f>_xlfn.TEXTBEFORE(E1393, " ") * 1000000</f>
        <v>156300000</v>
      </c>
      <c r="G1393">
        <v>298.45850000000002</v>
      </c>
      <c r="H1393" t="s">
        <v>803</v>
      </c>
      <c r="I1393">
        <v>221</v>
      </c>
      <c r="J1393">
        <f>IF(I1393="",0,I1393)</f>
        <v>221</v>
      </c>
      <c r="K1393">
        <v>154</v>
      </c>
      <c r="L1393">
        <f>I1393-K1393</f>
        <v>67</v>
      </c>
      <c r="M1393" t="str">
        <f>IF(I1393&lt;100,"small",IF(I1393&lt;500,"medium","large"))</f>
        <v>medium</v>
      </c>
      <c r="N1393">
        <f>IF(M1393="small",1,0)</f>
        <v>0</v>
      </c>
      <c r="O1393">
        <f>IF(N1393="medium",1,0)</f>
        <v>0</v>
      </c>
      <c r="P1393">
        <f>IF(O1393="large",1,0)</f>
        <v>0</v>
      </c>
      <c r="Q1393">
        <v>2007</v>
      </c>
      <c r="R1393">
        <v>6</v>
      </c>
      <c r="S1393" t="str">
        <f>IF(R1393=1, "First-time", IF(R1393&lt;=3, "Rising Star", IF(R1393&lt;10, "Established", "Elites")))</f>
        <v>Established</v>
      </c>
      <c r="T1393">
        <f>IF(S1393 = "First-time",1,0)</f>
        <v>0</v>
      </c>
      <c r="U1393">
        <f>IF(S1393 = "Rising Star",1,0)</f>
        <v>0</v>
      </c>
      <c r="V1393">
        <f>IF(S1393 = "Established",1,0)</f>
        <v>1</v>
      </c>
      <c r="W1393">
        <f>IF(S1393 = "Elites",1,0)</f>
        <v>0</v>
      </c>
      <c r="X1393" t="s">
        <v>242</v>
      </c>
      <c r="Y1393" t="str">
        <f>IF(X1393="","-",TRIM(LEFT(X1393,FIND(",",X1393&amp;",")-1)))</f>
        <v>Atlanta</v>
      </c>
      <c r="Z1393" t="s">
        <v>242</v>
      </c>
      <c r="AA1393" t="s">
        <v>11</v>
      </c>
    </row>
    <row r="1394" spans="1:27" ht="14.4" x14ac:dyDescent="0.3">
      <c r="A1394">
        <v>1388</v>
      </c>
      <c r="B1394" t="s">
        <v>15000</v>
      </c>
      <c r="C1394" t="s">
        <v>15001</v>
      </c>
      <c r="D1394" t="s">
        <v>15002</v>
      </c>
      <c r="E1394" t="s">
        <v>402</v>
      </c>
      <c r="F1394" s="5">
        <f>_xlfn.TEXTBEFORE(E1394, " ") * 1000000</f>
        <v>17000000</v>
      </c>
      <c r="G1394">
        <v>298.15100000000001</v>
      </c>
      <c r="H1394" t="s">
        <v>85</v>
      </c>
      <c r="I1394">
        <v>450</v>
      </c>
      <c r="J1394">
        <f>IF(I1394="",0,I1394)</f>
        <v>450</v>
      </c>
      <c r="K1394">
        <v>182</v>
      </c>
      <c r="L1394">
        <f>I1394-K1394</f>
        <v>268</v>
      </c>
      <c r="M1394" t="str">
        <f>IF(I1394&lt;100,"small",IF(I1394&lt;500,"medium","large"))</f>
        <v>medium</v>
      </c>
      <c r="N1394">
        <f>IF(M1394="small",1,0)</f>
        <v>0</v>
      </c>
      <c r="O1394">
        <f>IF(N1394="medium",1,0)</f>
        <v>0</v>
      </c>
      <c r="P1394">
        <f>IF(O1394="large",1,0)</f>
        <v>0</v>
      </c>
      <c r="Q1394">
        <v>2013</v>
      </c>
      <c r="R1394">
        <v>3</v>
      </c>
      <c r="S1394" t="str">
        <f>IF(R1394=1, "First-time", IF(R1394&lt;=3, "Rising Star", IF(R1394&lt;10, "Established", "Elites")))</f>
        <v>Rising Star</v>
      </c>
      <c r="T1394">
        <f>IF(S1394 = "First-time",1,0)</f>
        <v>0</v>
      </c>
      <c r="U1394">
        <f>IF(S1394 = "Rising Star",1,0)</f>
        <v>1</v>
      </c>
      <c r="V1394">
        <f>IF(S1394 = "Established",1,0)</f>
        <v>0</v>
      </c>
      <c r="W1394">
        <f>IF(S1394 = "Elites",1,0)</f>
        <v>0</v>
      </c>
      <c r="X1394" t="s">
        <v>99</v>
      </c>
      <c r="Y1394" t="str">
        <f>IF(X1394="","-",TRIM(LEFT(X1394,FIND(",",X1394&amp;",")-1)))</f>
        <v>-</v>
      </c>
      <c r="Z1394" t="s">
        <v>4409</v>
      </c>
      <c r="AA1394" t="s">
        <v>22</v>
      </c>
    </row>
    <row r="1395" spans="1:27" ht="14.4" x14ac:dyDescent="0.3">
      <c r="A1395">
        <v>1389</v>
      </c>
      <c r="B1395" t="s">
        <v>16200</v>
      </c>
      <c r="C1395" t="s">
        <v>16201</v>
      </c>
      <c r="D1395" t="s">
        <v>16202</v>
      </c>
      <c r="E1395" t="s">
        <v>1192</v>
      </c>
      <c r="F1395" s="5">
        <f>_xlfn.TEXTBEFORE(E1395, " ") * 1000000</f>
        <v>2300000</v>
      </c>
      <c r="G1395">
        <v>298.0068</v>
      </c>
      <c r="H1395" t="s">
        <v>85</v>
      </c>
      <c r="I1395">
        <v>28</v>
      </c>
      <c r="J1395">
        <f>IF(I1395="",0,I1395)</f>
        <v>28</v>
      </c>
      <c r="K1395">
        <v>8</v>
      </c>
      <c r="L1395">
        <f>I1395-K1395</f>
        <v>20</v>
      </c>
      <c r="M1395" t="str">
        <f>IF(I1395&lt;100,"small",IF(I1395&lt;500,"medium","large"))</f>
        <v>small</v>
      </c>
      <c r="N1395">
        <f>IF(M1395="small",1,0)</f>
        <v>1</v>
      </c>
      <c r="O1395">
        <f>IF(N1395="medium",1,0)</f>
        <v>0</v>
      </c>
      <c r="P1395">
        <f>IF(O1395="large",1,0)</f>
        <v>0</v>
      </c>
      <c r="Q1395">
        <v>2014</v>
      </c>
      <c r="R1395">
        <v>1</v>
      </c>
      <c r="S1395" t="str">
        <f>IF(R1395=1, "First-time", IF(R1395&lt;=3, "Rising Star", IF(R1395&lt;10, "Established", "Elites")))</f>
        <v>First-time</v>
      </c>
      <c r="T1395">
        <f>IF(S1395 = "First-time",1,0)</f>
        <v>1</v>
      </c>
      <c r="U1395">
        <f>IF(S1395 = "Rising Star",1,0)</f>
        <v>0</v>
      </c>
      <c r="V1395">
        <f>IF(S1395 = "Established",1,0)</f>
        <v>0</v>
      </c>
      <c r="W1395">
        <f>IF(S1395 = "Elites",1,0)</f>
        <v>0</v>
      </c>
      <c r="X1395" t="s">
        <v>86</v>
      </c>
      <c r="Y1395" t="str">
        <f>IF(X1395="","-",TRIM(LEFT(X1395,FIND(",",X1395&amp;",")-1)))</f>
        <v>New York City</v>
      </c>
      <c r="Z1395" t="s">
        <v>543</v>
      </c>
      <c r="AA1395" t="s">
        <v>35</v>
      </c>
    </row>
    <row r="1396" spans="1:27" ht="14.4" x14ac:dyDescent="0.3">
      <c r="A1396">
        <v>1390</v>
      </c>
      <c r="B1396" t="s">
        <v>9580</v>
      </c>
      <c r="C1396" t="s">
        <v>9581</v>
      </c>
      <c r="D1396" t="s">
        <v>9582</v>
      </c>
      <c r="E1396" t="s">
        <v>1267</v>
      </c>
      <c r="F1396" s="5">
        <f>_xlfn.TEXTBEFORE(E1396, " ") * 1000000</f>
        <v>2400000</v>
      </c>
      <c r="G1396">
        <v>297.24310000000003</v>
      </c>
      <c r="H1396" t="s">
        <v>472</v>
      </c>
      <c r="I1396">
        <v>9</v>
      </c>
      <c r="J1396">
        <f>IF(I1396="",0,I1396)</f>
        <v>9</v>
      </c>
      <c r="K1396">
        <v>4</v>
      </c>
      <c r="L1396">
        <f>I1396-K1396</f>
        <v>5</v>
      </c>
      <c r="M1396" t="str">
        <f>IF(I1396&lt;100,"small",IF(I1396&lt;500,"medium","large"))</f>
        <v>small</v>
      </c>
      <c r="N1396">
        <f>IF(M1396="small",1,0)</f>
        <v>1</v>
      </c>
      <c r="O1396">
        <f>IF(N1396="medium",1,0)</f>
        <v>0</v>
      </c>
      <c r="P1396">
        <f>IF(O1396="large",1,0)</f>
        <v>0</v>
      </c>
      <c r="Q1396">
        <v>2009</v>
      </c>
      <c r="R1396">
        <v>1</v>
      </c>
      <c r="S1396" t="str">
        <f>IF(R1396=1, "First-time", IF(R1396&lt;=3, "Rising Star", IF(R1396&lt;10, "Established", "Elites")))</f>
        <v>First-time</v>
      </c>
      <c r="T1396">
        <f>IF(S1396 = "First-time",1,0)</f>
        <v>1</v>
      </c>
      <c r="U1396">
        <f>IF(S1396 = "Rising Star",1,0)</f>
        <v>0</v>
      </c>
      <c r="V1396">
        <f>IF(S1396 = "Established",1,0)</f>
        <v>0</v>
      </c>
      <c r="W1396">
        <f>IF(S1396 = "Elites",1,0)</f>
        <v>0</v>
      </c>
      <c r="X1396" t="s">
        <v>99</v>
      </c>
      <c r="Y1396" t="str">
        <f>IF(X1396="","-",TRIM(LEFT(X1396,FIND(",",X1396&amp;",")-1)))</f>
        <v>-</v>
      </c>
      <c r="Z1396" t="s">
        <v>9583</v>
      </c>
      <c r="AA1396" t="s">
        <v>38</v>
      </c>
    </row>
    <row r="1397" spans="1:27" ht="14.4" x14ac:dyDescent="0.3">
      <c r="A1397">
        <v>1391</v>
      </c>
      <c r="B1397" t="s">
        <v>9972</v>
      </c>
      <c r="C1397" t="s">
        <v>9973</v>
      </c>
      <c r="D1397" t="s">
        <v>9974</v>
      </c>
      <c r="E1397" t="s">
        <v>4251</v>
      </c>
      <c r="F1397" s="5">
        <f>_xlfn.TEXTBEFORE(E1397, " ") * 1000000</f>
        <v>3400000</v>
      </c>
      <c r="G1397">
        <v>296.86369999999999</v>
      </c>
      <c r="H1397" t="s">
        <v>1750</v>
      </c>
      <c r="I1397">
        <v>38</v>
      </c>
      <c r="J1397">
        <f>IF(I1397="",0,I1397)</f>
        <v>38</v>
      </c>
      <c r="K1397">
        <v>6</v>
      </c>
      <c r="L1397">
        <f>I1397-K1397</f>
        <v>32</v>
      </c>
      <c r="M1397" t="str">
        <f>IF(I1397&lt;100,"small",IF(I1397&lt;500,"medium","large"))</f>
        <v>small</v>
      </c>
      <c r="N1397">
        <f>IF(M1397="small",1,0)</f>
        <v>1</v>
      </c>
      <c r="O1397">
        <f>IF(N1397="medium",1,0)</f>
        <v>0</v>
      </c>
      <c r="P1397">
        <f>IF(O1397="large",1,0)</f>
        <v>0</v>
      </c>
      <c r="Q1397">
        <v>2009</v>
      </c>
      <c r="R1397">
        <v>1</v>
      </c>
      <c r="S1397" t="str">
        <f>IF(R1397=1, "First-time", IF(R1397&lt;=3, "Rising Star", IF(R1397&lt;10, "Established", "Elites")))</f>
        <v>First-time</v>
      </c>
      <c r="T1397">
        <f>IF(S1397 = "First-time",1,0)</f>
        <v>1</v>
      </c>
      <c r="U1397">
        <f>IF(S1397 = "Rising Star",1,0)</f>
        <v>0</v>
      </c>
      <c r="V1397">
        <f>IF(S1397 = "Established",1,0)</f>
        <v>0</v>
      </c>
      <c r="W1397">
        <f>IF(S1397 = "Elites",1,0)</f>
        <v>0</v>
      </c>
      <c r="X1397" t="s">
        <v>271</v>
      </c>
      <c r="Y1397" t="str">
        <f>IF(X1397="","-",TRIM(LEFT(X1397,FIND(",",X1397&amp;",")-1)))</f>
        <v>Chicago</v>
      </c>
      <c r="Z1397" t="s">
        <v>819</v>
      </c>
      <c r="AA1397" t="s">
        <v>15</v>
      </c>
    </row>
    <row r="1398" spans="1:27" ht="14.4" x14ac:dyDescent="0.3">
      <c r="A1398">
        <v>1392</v>
      </c>
      <c r="B1398" t="s">
        <v>15319</v>
      </c>
      <c r="C1398" t="s">
        <v>15320</v>
      </c>
      <c r="D1398" t="s">
        <v>15321</v>
      </c>
      <c r="E1398" t="s">
        <v>2808</v>
      </c>
      <c r="F1398" s="5">
        <f>_xlfn.TEXTBEFORE(E1398, " ") * 1000000</f>
        <v>9000000</v>
      </c>
      <c r="G1398">
        <v>296.86340000000001</v>
      </c>
      <c r="H1398" t="s">
        <v>445</v>
      </c>
      <c r="I1398">
        <v>68</v>
      </c>
      <c r="J1398">
        <f>IF(I1398="",0,I1398)</f>
        <v>68</v>
      </c>
      <c r="K1398">
        <v>20</v>
      </c>
      <c r="L1398">
        <f>I1398-K1398</f>
        <v>48</v>
      </c>
      <c r="M1398" t="str">
        <f>IF(I1398&lt;100,"small",IF(I1398&lt;500,"medium","large"))</f>
        <v>small</v>
      </c>
      <c r="N1398">
        <f>IF(M1398="small",1,0)</f>
        <v>1</v>
      </c>
      <c r="O1398">
        <f>IF(N1398="medium",1,0)</f>
        <v>0</v>
      </c>
      <c r="P1398">
        <f>IF(O1398="large",1,0)</f>
        <v>0</v>
      </c>
      <c r="Q1398">
        <v>2013</v>
      </c>
      <c r="R1398">
        <v>2</v>
      </c>
      <c r="S1398" t="str">
        <f>IF(R1398=1, "First-time", IF(R1398&lt;=3, "Rising Star", IF(R1398&lt;10, "Established", "Elites")))</f>
        <v>Rising Star</v>
      </c>
      <c r="T1398">
        <f>IF(S1398 = "First-time",1,0)</f>
        <v>0</v>
      </c>
      <c r="U1398">
        <f>IF(S1398 = "Rising Star",1,0)</f>
        <v>1</v>
      </c>
      <c r="V1398">
        <f>IF(S1398 = "Established",1,0)</f>
        <v>0</v>
      </c>
      <c r="W1398">
        <f>IF(S1398 = "Elites",1,0)</f>
        <v>0</v>
      </c>
      <c r="X1398" t="s">
        <v>99</v>
      </c>
      <c r="Y1398" t="str">
        <f>IF(X1398="","-",TRIM(LEFT(X1398,FIND(",",X1398&amp;",")-1)))</f>
        <v>-</v>
      </c>
      <c r="Z1398" t="s">
        <v>2303</v>
      </c>
      <c r="AA1398" t="s">
        <v>10</v>
      </c>
    </row>
    <row r="1399" spans="1:27" ht="14.4" x14ac:dyDescent="0.3">
      <c r="A1399">
        <v>1393</v>
      </c>
      <c r="B1399" t="s">
        <v>7351</v>
      </c>
      <c r="C1399" t="s">
        <v>7352</v>
      </c>
      <c r="D1399" t="s">
        <v>7353</v>
      </c>
      <c r="E1399" t="s">
        <v>1200</v>
      </c>
      <c r="F1399" s="5">
        <f>_xlfn.TEXTBEFORE(E1399, " ") * 1000000</f>
        <v>24700000</v>
      </c>
      <c r="G1399">
        <v>296.70519999999999</v>
      </c>
      <c r="H1399" t="s">
        <v>751</v>
      </c>
      <c r="I1399">
        <v>235</v>
      </c>
      <c r="J1399">
        <f>IF(I1399="",0,I1399)</f>
        <v>235</v>
      </c>
      <c r="K1399">
        <v>63</v>
      </c>
      <c r="L1399">
        <f>I1399-K1399</f>
        <v>172</v>
      </c>
      <c r="M1399" t="str">
        <f>IF(I1399&lt;100,"small",IF(I1399&lt;500,"medium","large"))</f>
        <v>medium</v>
      </c>
      <c r="N1399">
        <f>IF(M1399="small",1,0)</f>
        <v>0</v>
      </c>
      <c r="O1399">
        <f>IF(N1399="medium",1,0)</f>
        <v>0</v>
      </c>
      <c r="P1399">
        <f>IF(O1399="large",1,0)</f>
        <v>0</v>
      </c>
      <c r="Q1399">
        <v>2007</v>
      </c>
      <c r="R1399">
        <v>4</v>
      </c>
      <c r="S1399" t="str">
        <f>IF(R1399=1, "First-time", IF(R1399&lt;=3, "Rising Star", IF(R1399&lt;10, "Established", "Elites")))</f>
        <v>Established</v>
      </c>
      <c r="T1399">
        <f>IF(S1399 = "First-time",1,0)</f>
        <v>0</v>
      </c>
      <c r="U1399">
        <f>IF(S1399 = "Rising Star",1,0)</f>
        <v>0</v>
      </c>
      <c r="V1399">
        <f>IF(S1399 = "Established",1,0)</f>
        <v>1</v>
      </c>
      <c r="W1399">
        <f>IF(S1399 = "Elites",1,0)</f>
        <v>0</v>
      </c>
      <c r="X1399" t="s">
        <v>427</v>
      </c>
      <c r="Y1399" t="str">
        <f>IF(X1399="","-",TRIM(LEFT(X1399,FIND(",",X1399&amp;",")-1)))</f>
        <v>Washington</v>
      </c>
      <c r="Z1399" t="s">
        <v>3766</v>
      </c>
      <c r="AA1399" t="s">
        <v>47</v>
      </c>
    </row>
    <row r="1400" spans="1:27" ht="14.4" x14ac:dyDescent="0.3">
      <c r="A1400">
        <v>1394</v>
      </c>
      <c r="B1400" t="s">
        <v>11078</v>
      </c>
      <c r="C1400" t="s">
        <v>11079</v>
      </c>
      <c r="D1400" t="s">
        <v>11080</v>
      </c>
      <c r="E1400" t="s">
        <v>529</v>
      </c>
      <c r="F1400" s="5">
        <f>_xlfn.TEXTBEFORE(E1400, " ") * 1000000</f>
        <v>4200000</v>
      </c>
      <c r="G1400">
        <v>296.46620000000001</v>
      </c>
      <c r="H1400" t="s">
        <v>779</v>
      </c>
      <c r="I1400">
        <v>105</v>
      </c>
      <c r="J1400">
        <f>IF(I1400="",0,I1400)</f>
        <v>105</v>
      </c>
      <c r="K1400">
        <v>40</v>
      </c>
      <c r="L1400">
        <f>I1400-K1400</f>
        <v>65</v>
      </c>
      <c r="M1400" t="str">
        <f>IF(I1400&lt;100,"small",IF(I1400&lt;500,"medium","large"))</f>
        <v>medium</v>
      </c>
      <c r="N1400">
        <f>IF(M1400="small",1,0)</f>
        <v>0</v>
      </c>
      <c r="O1400">
        <f>IF(N1400="medium",1,0)</f>
        <v>0</v>
      </c>
      <c r="P1400">
        <f>IF(O1400="large",1,0)</f>
        <v>0</v>
      </c>
      <c r="Q1400">
        <v>2010</v>
      </c>
      <c r="R1400">
        <v>2</v>
      </c>
      <c r="S1400" t="str">
        <f>IF(R1400=1, "First-time", IF(R1400&lt;=3, "Rising Star", IF(R1400&lt;10, "Established", "Elites")))</f>
        <v>Rising Star</v>
      </c>
      <c r="T1400">
        <f>IF(S1400 = "First-time",1,0)</f>
        <v>0</v>
      </c>
      <c r="U1400">
        <f>IF(S1400 = "Rising Star",1,0)</f>
        <v>1</v>
      </c>
      <c r="V1400">
        <f>IF(S1400 = "Established",1,0)</f>
        <v>0</v>
      </c>
      <c r="W1400">
        <f>IF(S1400 = "Elites",1,0)</f>
        <v>0</v>
      </c>
      <c r="X1400" t="s">
        <v>93</v>
      </c>
      <c r="Y1400" t="str">
        <f>IF(X1400="","-",TRIM(LEFT(X1400,FIND(",",X1400&amp;",")-1)))</f>
        <v>Baltimore</v>
      </c>
      <c r="Z1400" t="s">
        <v>11081</v>
      </c>
      <c r="AA1400" t="s">
        <v>21</v>
      </c>
    </row>
    <row r="1401" spans="1:27" ht="14.4" x14ac:dyDescent="0.3">
      <c r="A1401">
        <v>1395</v>
      </c>
      <c r="B1401" t="s">
        <v>9776</v>
      </c>
      <c r="C1401" t="s">
        <v>9777</v>
      </c>
      <c r="D1401" t="s">
        <v>9778</v>
      </c>
      <c r="E1401" t="s">
        <v>9779</v>
      </c>
      <c r="F1401" s="5">
        <f>_xlfn.TEXTBEFORE(E1401, " ") * 1000000</f>
        <v>44000000</v>
      </c>
      <c r="G1401">
        <v>296.4375</v>
      </c>
      <c r="H1401" t="s">
        <v>92</v>
      </c>
      <c r="I1401">
        <v>50</v>
      </c>
      <c r="J1401">
        <f>IF(I1401="",0,I1401)</f>
        <v>50</v>
      </c>
      <c r="K1401">
        <v>28</v>
      </c>
      <c r="L1401">
        <f>I1401-K1401</f>
        <v>22</v>
      </c>
      <c r="M1401" t="str">
        <f>IF(I1401&lt;100,"small",IF(I1401&lt;500,"medium","large"))</f>
        <v>small</v>
      </c>
      <c r="N1401">
        <f>IF(M1401="small",1,0)</f>
        <v>1</v>
      </c>
      <c r="O1401">
        <f>IF(N1401="medium",1,0)</f>
        <v>0</v>
      </c>
      <c r="P1401">
        <f>IF(O1401="large",1,0)</f>
        <v>0</v>
      </c>
      <c r="Q1401">
        <v>2009</v>
      </c>
      <c r="R1401">
        <v>4</v>
      </c>
      <c r="S1401" t="str">
        <f>IF(R1401=1, "First-time", IF(R1401&lt;=3, "Rising Star", IF(R1401&lt;10, "Established", "Elites")))</f>
        <v>Established</v>
      </c>
      <c r="T1401">
        <f>IF(S1401 = "First-time",1,0)</f>
        <v>0</v>
      </c>
      <c r="U1401">
        <f>IF(S1401 = "Rising Star",1,0)</f>
        <v>0</v>
      </c>
      <c r="V1401">
        <f>IF(S1401 = "Established",1,0)</f>
        <v>1</v>
      </c>
      <c r="W1401">
        <f>IF(S1401 = "Elites",1,0)</f>
        <v>0</v>
      </c>
      <c r="X1401" t="s">
        <v>660</v>
      </c>
      <c r="Y1401" t="str">
        <f>IF(X1401="","-",TRIM(LEFT(X1401,FIND(",",X1401&amp;",")-1)))</f>
        <v>Asheville</v>
      </c>
      <c r="Z1401" t="s">
        <v>9780</v>
      </c>
      <c r="AA1401" t="s">
        <v>28</v>
      </c>
    </row>
    <row r="1402" spans="1:27" ht="14.4" x14ac:dyDescent="0.3">
      <c r="A1402">
        <v>1396</v>
      </c>
      <c r="B1402" t="s">
        <v>15953</v>
      </c>
      <c r="C1402" t="s">
        <v>15954</v>
      </c>
      <c r="D1402" t="s">
        <v>15955</v>
      </c>
      <c r="E1402" t="s">
        <v>1200</v>
      </c>
      <c r="F1402" s="5">
        <f>_xlfn.TEXTBEFORE(E1402, " ") * 1000000</f>
        <v>24700000</v>
      </c>
      <c r="G1402">
        <v>296.29270000000002</v>
      </c>
      <c r="H1402" t="s">
        <v>1750</v>
      </c>
      <c r="I1402">
        <v>211</v>
      </c>
      <c r="J1402">
        <f>IF(I1402="",0,I1402)</f>
        <v>211</v>
      </c>
      <c r="K1402">
        <v>37</v>
      </c>
      <c r="L1402">
        <f>I1402-K1402</f>
        <v>174</v>
      </c>
      <c r="M1402" t="str">
        <f>IF(I1402&lt;100,"small",IF(I1402&lt;500,"medium","large"))</f>
        <v>medium</v>
      </c>
      <c r="N1402">
        <f>IF(M1402="small",1,0)</f>
        <v>0</v>
      </c>
      <c r="O1402">
        <f>IF(N1402="medium",1,0)</f>
        <v>0</v>
      </c>
      <c r="P1402">
        <f>IF(O1402="large",1,0)</f>
        <v>0</v>
      </c>
      <c r="Q1402">
        <v>2014</v>
      </c>
      <c r="R1402">
        <v>1</v>
      </c>
      <c r="S1402" t="str">
        <f>IF(R1402=1, "First-time", IF(R1402&lt;=3, "Rising Star", IF(R1402&lt;10, "Established", "Elites")))</f>
        <v>First-time</v>
      </c>
      <c r="T1402">
        <f>IF(S1402 = "First-time",1,0)</f>
        <v>1</v>
      </c>
      <c r="U1402">
        <f>IF(S1402 = "Rising Star",1,0)</f>
        <v>0</v>
      </c>
      <c r="V1402">
        <f>IF(S1402 = "Established",1,0)</f>
        <v>0</v>
      </c>
      <c r="W1402">
        <f>IF(S1402 = "Elites",1,0)</f>
        <v>0</v>
      </c>
      <c r="X1402" t="s">
        <v>838</v>
      </c>
      <c r="Y1402" t="str">
        <f>IF(X1402="","-",TRIM(LEFT(X1402,FIND(",",X1402&amp;",")-1)))</f>
        <v>Austin</v>
      </c>
      <c r="Z1402" t="s">
        <v>838</v>
      </c>
      <c r="AA1402" t="s">
        <v>45</v>
      </c>
    </row>
    <row r="1403" spans="1:27" ht="14.4" x14ac:dyDescent="0.3">
      <c r="A1403">
        <v>1397</v>
      </c>
      <c r="B1403" t="s">
        <v>12414</v>
      </c>
      <c r="C1403" t="s">
        <v>12415</v>
      </c>
      <c r="D1403" t="s">
        <v>12416</v>
      </c>
      <c r="E1403" t="s">
        <v>610</v>
      </c>
      <c r="F1403" s="5">
        <f>_xlfn.TEXTBEFORE(E1403, " ") * 1000000</f>
        <v>14600000</v>
      </c>
      <c r="G1403">
        <v>296.20139999999998</v>
      </c>
      <c r="H1403" t="s">
        <v>105</v>
      </c>
      <c r="I1403">
        <v>51</v>
      </c>
      <c r="J1403">
        <f>IF(I1403="",0,I1403)</f>
        <v>51</v>
      </c>
      <c r="K1403">
        <v>14</v>
      </c>
      <c r="L1403">
        <f>I1403-K1403</f>
        <v>37</v>
      </c>
      <c r="M1403" t="str">
        <f>IF(I1403&lt;100,"small",IF(I1403&lt;500,"medium","large"))</f>
        <v>small</v>
      </c>
      <c r="N1403">
        <f>IF(M1403="small",1,0)</f>
        <v>1</v>
      </c>
      <c r="O1403">
        <f>IF(N1403="medium",1,0)</f>
        <v>0</v>
      </c>
      <c r="P1403">
        <f>IF(O1403="large",1,0)</f>
        <v>0</v>
      </c>
      <c r="Q1403">
        <v>2011</v>
      </c>
      <c r="R1403">
        <v>1</v>
      </c>
      <c r="S1403" t="str">
        <f>IF(R1403=1, "First-time", IF(R1403&lt;=3, "Rising Star", IF(R1403&lt;10, "Established", "Elites")))</f>
        <v>First-time</v>
      </c>
      <c r="T1403">
        <f>IF(S1403 = "First-time",1,0)</f>
        <v>1</v>
      </c>
      <c r="U1403">
        <f>IF(S1403 = "Rising Star",1,0)</f>
        <v>0</v>
      </c>
      <c r="V1403">
        <f>IF(S1403 = "Established",1,0)</f>
        <v>0</v>
      </c>
      <c r="W1403">
        <f>IF(S1403 = "Elites",1,0)</f>
        <v>0</v>
      </c>
      <c r="X1403" t="s">
        <v>242</v>
      </c>
      <c r="Y1403" t="str">
        <f>IF(X1403="","-",TRIM(LEFT(X1403,FIND(",",X1403&amp;",")-1)))</f>
        <v>Atlanta</v>
      </c>
      <c r="Z1403" t="s">
        <v>12417</v>
      </c>
      <c r="AA1403" t="s">
        <v>11</v>
      </c>
    </row>
    <row r="1404" spans="1:27" ht="14.4" x14ac:dyDescent="0.3">
      <c r="A1404">
        <v>1398</v>
      </c>
      <c r="B1404" t="s">
        <v>12696</v>
      </c>
      <c r="C1404" t="s">
        <v>12697</v>
      </c>
      <c r="D1404" t="s">
        <v>12698</v>
      </c>
      <c r="E1404" t="s">
        <v>698</v>
      </c>
      <c r="F1404" s="5">
        <f>_xlfn.TEXTBEFORE(E1404, " ") * 1000000</f>
        <v>13100000</v>
      </c>
      <c r="G1404">
        <v>296.01679999999999</v>
      </c>
      <c r="H1404" t="s">
        <v>779</v>
      </c>
      <c r="I1404">
        <v>250</v>
      </c>
      <c r="J1404">
        <f>IF(I1404="",0,I1404)</f>
        <v>250</v>
      </c>
      <c r="K1404">
        <v>80</v>
      </c>
      <c r="L1404">
        <f>I1404-K1404</f>
        <v>170</v>
      </c>
      <c r="M1404" t="str">
        <f>IF(I1404&lt;100,"small",IF(I1404&lt;500,"medium","large"))</f>
        <v>medium</v>
      </c>
      <c r="N1404">
        <f>IF(M1404="small",1,0)</f>
        <v>0</v>
      </c>
      <c r="O1404">
        <f>IF(N1404="medium",1,0)</f>
        <v>0</v>
      </c>
      <c r="P1404">
        <f>IF(O1404="large",1,0)</f>
        <v>0</v>
      </c>
      <c r="Q1404">
        <v>2011</v>
      </c>
      <c r="R1404">
        <v>2</v>
      </c>
      <c r="S1404" t="str">
        <f>IF(R1404=1, "First-time", IF(R1404&lt;=3, "Rising Star", IF(R1404&lt;10, "Established", "Elites")))</f>
        <v>Rising Star</v>
      </c>
      <c r="T1404">
        <f>IF(S1404 = "First-time",1,0)</f>
        <v>0</v>
      </c>
      <c r="U1404">
        <f>IF(S1404 = "Rising Star",1,0)</f>
        <v>1</v>
      </c>
      <c r="V1404">
        <f>IF(S1404 = "Established",1,0)</f>
        <v>0</v>
      </c>
      <c r="W1404">
        <f>IF(S1404 = "Elites",1,0)</f>
        <v>0</v>
      </c>
      <c r="X1404" t="s">
        <v>3010</v>
      </c>
      <c r="Y1404" t="str">
        <f>IF(X1404="","-",TRIM(LEFT(X1404,FIND(",",X1404&amp;",")-1)))</f>
        <v>San Jose</v>
      </c>
      <c r="Z1404" t="s">
        <v>4660</v>
      </c>
      <c r="AA1404" t="s">
        <v>5</v>
      </c>
    </row>
    <row r="1405" spans="1:27" ht="14.4" x14ac:dyDescent="0.3">
      <c r="A1405">
        <v>1399</v>
      </c>
      <c r="B1405" t="s">
        <v>2081</v>
      </c>
      <c r="C1405" t="s">
        <v>2082</v>
      </c>
      <c r="D1405" t="s">
        <v>2083</v>
      </c>
      <c r="E1405" t="s">
        <v>2084</v>
      </c>
      <c r="F1405" s="5">
        <f>_xlfn.TEXTBEFORE(E1405, " ") * 1000000</f>
        <v>129600000</v>
      </c>
      <c r="G1405">
        <v>295.6601</v>
      </c>
      <c r="H1405" t="s">
        <v>167</v>
      </c>
      <c r="I1405">
        <v>33</v>
      </c>
      <c r="J1405">
        <f>IF(I1405="",0,I1405)</f>
        <v>33</v>
      </c>
      <c r="K1405">
        <v>22</v>
      </c>
      <c r="L1405">
        <f>I1405-K1405</f>
        <v>11</v>
      </c>
      <c r="M1405" t="str">
        <f>IF(I1405&lt;100,"small",IF(I1405&lt;500,"medium","large"))</f>
        <v>small</v>
      </c>
      <c r="N1405">
        <f>IF(M1405="small",1,0)</f>
        <v>1</v>
      </c>
      <c r="O1405">
        <f>IF(N1405="medium",1,0)</f>
        <v>0</v>
      </c>
      <c r="P1405">
        <f>IF(O1405="large",1,0)</f>
        <v>0</v>
      </c>
      <c r="Q1405">
        <v>1994</v>
      </c>
      <c r="R1405">
        <v>1</v>
      </c>
      <c r="S1405" t="str">
        <f>IF(R1405=1, "First-time", IF(R1405&lt;=3, "Rising Star", IF(R1405&lt;10, "Established", "Elites")))</f>
        <v>First-time</v>
      </c>
      <c r="T1405">
        <f>IF(S1405 = "First-time",1,0)</f>
        <v>1</v>
      </c>
      <c r="U1405">
        <f>IF(S1405 = "Rising Star",1,0)</f>
        <v>0</v>
      </c>
      <c r="V1405">
        <f>IF(S1405 = "Established",1,0)</f>
        <v>0</v>
      </c>
      <c r="W1405">
        <f>IF(S1405 = "Elites",1,0)</f>
        <v>0</v>
      </c>
      <c r="X1405" t="s">
        <v>99</v>
      </c>
      <c r="Y1405" t="str">
        <f>IF(X1405="","-",TRIM(LEFT(X1405,FIND(",",X1405&amp;",")-1)))</f>
        <v>-</v>
      </c>
      <c r="Z1405" t="s">
        <v>495</v>
      </c>
      <c r="AA1405" t="s">
        <v>5</v>
      </c>
    </row>
    <row r="1406" spans="1:27" ht="14.4" x14ac:dyDescent="0.3">
      <c r="A1406">
        <v>1400</v>
      </c>
      <c r="B1406" t="s">
        <v>7430</v>
      </c>
      <c r="C1406" t="s">
        <v>7431</v>
      </c>
      <c r="D1406" t="s">
        <v>7432</v>
      </c>
      <c r="E1406" t="s">
        <v>1391</v>
      </c>
      <c r="F1406" s="5">
        <f>_xlfn.TEXTBEFORE(E1406, " ") * 1000000</f>
        <v>3800000</v>
      </c>
      <c r="G1406">
        <v>295.43459999999999</v>
      </c>
      <c r="H1406" t="s">
        <v>85</v>
      </c>
      <c r="I1406">
        <v>17</v>
      </c>
      <c r="J1406">
        <f>IF(I1406="",0,I1406)</f>
        <v>17</v>
      </c>
      <c r="K1406">
        <v>10</v>
      </c>
      <c r="L1406">
        <f>I1406-K1406</f>
        <v>7</v>
      </c>
      <c r="M1406" t="str">
        <f>IF(I1406&lt;100,"small",IF(I1406&lt;500,"medium","large"))</f>
        <v>small</v>
      </c>
      <c r="N1406">
        <f>IF(M1406="small",1,0)</f>
        <v>1</v>
      </c>
      <c r="O1406">
        <f>IF(N1406="medium",1,0)</f>
        <v>0</v>
      </c>
      <c r="P1406">
        <f>IF(O1406="large",1,0)</f>
        <v>0</v>
      </c>
      <c r="Q1406">
        <v>2007</v>
      </c>
      <c r="R1406">
        <v>1</v>
      </c>
      <c r="S1406" t="str">
        <f>IF(R1406=1, "First-time", IF(R1406&lt;=3, "Rising Star", IF(R1406&lt;10, "Established", "Elites")))</f>
        <v>First-time</v>
      </c>
      <c r="T1406">
        <f>IF(S1406 = "First-time",1,0)</f>
        <v>1</v>
      </c>
      <c r="U1406">
        <f>IF(S1406 = "Rising Star",1,0)</f>
        <v>0</v>
      </c>
      <c r="V1406">
        <f>IF(S1406 = "Established",1,0)</f>
        <v>0</v>
      </c>
      <c r="W1406">
        <f>IF(S1406 = "Elites",1,0)</f>
        <v>0</v>
      </c>
      <c r="X1406" t="s">
        <v>130</v>
      </c>
      <c r="Y1406" t="str">
        <f>IF(X1406="","-",TRIM(LEFT(X1406,FIND(",",X1406&amp;",")-1)))</f>
        <v>Dallas</v>
      </c>
      <c r="Z1406" t="s">
        <v>7433</v>
      </c>
      <c r="AA1406" t="s">
        <v>45</v>
      </c>
    </row>
    <row r="1407" spans="1:27" ht="14.4" x14ac:dyDescent="0.3">
      <c r="A1407">
        <v>1401</v>
      </c>
      <c r="B1407" t="s">
        <v>11397</v>
      </c>
      <c r="C1407" t="s">
        <v>11398</v>
      </c>
      <c r="D1407" t="s">
        <v>11399</v>
      </c>
      <c r="E1407" t="s">
        <v>1372</v>
      </c>
      <c r="F1407" s="5">
        <f>_xlfn.TEXTBEFORE(E1407, " ") * 1000000</f>
        <v>6900000</v>
      </c>
      <c r="G1407">
        <v>294.53480000000002</v>
      </c>
      <c r="H1407" t="s">
        <v>331</v>
      </c>
      <c r="I1407">
        <v>41</v>
      </c>
      <c r="J1407">
        <f>IF(I1407="",0,I1407)</f>
        <v>41</v>
      </c>
      <c r="K1407">
        <v>19</v>
      </c>
      <c r="L1407">
        <f>I1407-K1407</f>
        <v>22</v>
      </c>
      <c r="M1407" t="str">
        <f>IF(I1407&lt;100,"small",IF(I1407&lt;500,"medium","large"))</f>
        <v>small</v>
      </c>
      <c r="N1407">
        <f>IF(M1407="small",1,0)</f>
        <v>1</v>
      </c>
      <c r="O1407">
        <f>IF(N1407="medium",1,0)</f>
        <v>0</v>
      </c>
      <c r="P1407">
        <f>IF(O1407="large",1,0)</f>
        <v>0</v>
      </c>
      <c r="Q1407">
        <v>2010</v>
      </c>
      <c r="R1407">
        <v>2</v>
      </c>
      <c r="S1407" t="str">
        <f>IF(R1407=1, "First-time", IF(R1407&lt;=3, "Rising Star", IF(R1407&lt;10, "Established", "Elites")))</f>
        <v>Rising Star</v>
      </c>
      <c r="T1407">
        <f>IF(S1407 = "First-time",1,0)</f>
        <v>0</v>
      </c>
      <c r="U1407">
        <f>IF(S1407 = "Rising Star",1,0)</f>
        <v>1</v>
      </c>
      <c r="V1407">
        <f>IF(S1407 = "Established",1,0)</f>
        <v>0</v>
      </c>
      <c r="W1407">
        <f>IF(S1407 = "Elites",1,0)</f>
        <v>0</v>
      </c>
      <c r="X1407" t="s">
        <v>611</v>
      </c>
      <c r="Y1407" t="str">
        <f>IF(X1407="","-",TRIM(LEFT(X1407,FIND(",",X1407&amp;",")-1)))</f>
        <v>Denver</v>
      </c>
      <c r="Z1407" t="s">
        <v>611</v>
      </c>
      <c r="AA1407" t="s">
        <v>6</v>
      </c>
    </row>
    <row r="1408" spans="1:27" ht="14.4" x14ac:dyDescent="0.3">
      <c r="A1408">
        <v>1402</v>
      </c>
      <c r="B1408" t="s">
        <v>13707</v>
      </c>
      <c r="C1408" t="s">
        <v>13708</v>
      </c>
      <c r="D1408" t="s">
        <v>13709</v>
      </c>
      <c r="E1408" t="s">
        <v>1276</v>
      </c>
      <c r="F1408" s="5">
        <f>_xlfn.TEXTBEFORE(E1408, " ") * 1000000</f>
        <v>5000000</v>
      </c>
      <c r="G1408">
        <v>294.0566</v>
      </c>
      <c r="H1408" t="s">
        <v>803</v>
      </c>
      <c r="I1408">
        <v>40</v>
      </c>
      <c r="J1408">
        <f>IF(I1408="",0,I1408)</f>
        <v>40</v>
      </c>
      <c r="K1408">
        <v>15</v>
      </c>
      <c r="L1408">
        <f>I1408-K1408</f>
        <v>25</v>
      </c>
      <c r="M1408" t="str">
        <f>IF(I1408&lt;100,"small",IF(I1408&lt;500,"medium","large"))</f>
        <v>small</v>
      </c>
      <c r="N1408">
        <f>IF(M1408="small",1,0)</f>
        <v>1</v>
      </c>
      <c r="O1408">
        <f>IF(N1408="medium",1,0)</f>
        <v>0</v>
      </c>
      <c r="P1408">
        <f>IF(O1408="large",1,0)</f>
        <v>0</v>
      </c>
      <c r="Q1408">
        <v>2012</v>
      </c>
      <c r="R1408">
        <v>1</v>
      </c>
      <c r="S1408" t="str">
        <f>IF(R1408=1, "First-time", IF(R1408&lt;=3, "Rising Star", IF(R1408&lt;10, "Established", "Elites")))</f>
        <v>First-time</v>
      </c>
      <c r="T1408">
        <f>IF(S1408 = "First-time",1,0)</f>
        <v>1</v>
      </c>
      <c r="U1408">
        <f>IF(S1408 = "Rising Star",1,0)</f>
        <v>0</v>
      </c>
      <c r="V1408">
        <f>IF(S1408 = "Established",1,0)</f>
        <v>0</v>
      </c>
      <c r="W1408">
        <f>IF(S1408 = "Elites",1,0)</f>
        <v>0</v>
      </c>
      <c r="X1408" t="s">
        <v>271</v>
      </c>
      <c r="Y1408" t="str">
        <f>IF(X1408="","-",TRIM(LEFT(X1408,FIND(",",X1408&amp;",")-1)))</f>
        <v>Chicago</v>
      </c>
      <c r="Z1408" t="s">
        <v>596</v>
      </c>
      <c r="AA1408" t="s">
        <v>15</v>
      </c>
    </row>
    <row r="1409" spans="1:27" ht="14.4" x14ac:dyDescent="0.3">
      <c r="A1409">
        <v>1403</v>
      </c>
      <c r="B1409" t="s">
        <v>7032</v>
      </c>
      <c r="C1409" t="s">
        <v>7033</v>
      </c>
      <c r="D1409" t="s">
        <v>7034</v>
      </c>
      <c r="E1409" t="s">
        <v>923</v>
      </c>
      <c r="F1409" s="5">
        <f>_xlfn.TEXTBEFORE(E1409, " ") * 1000000</f>
        <v>5500000</v>
      </c>
      <c r="G1409">
        <v>293.87810000000002</v>
      </c>
      <c r="H1409" t="s">
        <v>324</v>
      </c>
      <c r="I1409">
        <v>45</v>
      </c>
      <c r="J1409">
        <f>IF(I1409="",0,I1409)</f>
        <v>45</v>
      </c>
      <c r="K1409">
        <v>33</v>
      </c>
      <c r="L1409">
        <f>I1409-K1409</f>
        <v>12</v>
      </c>
      <c r="M1409" t="str">
        <f>IF(I1409&lt;100,"small",IF(I1409&lt;500,"medium","large"))</f>
        <v>small</v>
      </c>
      <c r="N1409">
        <f>IF(M1409="small",1,0)</f>
        <v>1</v>
      </c>
      <c r="O1409">
        <f>IF(N1409="medium",1,0)</f>
        <v>0</v>
      </c>
      <c r="P1409">
        <f>IF(O1409="large",1,0)</f>
        <v>0</v>
      </c>
      <c r="Q1409">
        <v>2006</v>
      </c>
      <c r="R1409">
        <v>3</v>
      </c>
      <c r="S1409" t="str">
        <f>IF(R1409=1, "First-time", IF(R1409&lt;=3, "Rising Star", IF(R1409&lt;10, "Established", "Elites")))</f>
        <v>Rising Star</v>
      </c>
      <c r="T1409">
        <f>IF(S1409 = "First-time",1,0)</f>
        <v>0</v>
      </c>
      <c r="U1409">
        <f>IF(S1409 = "Rising Star",1,0)</f>
        <v>1</v>
      </c>
      <c r="V1409">
        <f>IF(S1409 = "Established",1,0)</f>
        <v>0</v>
      </c>
      <c r="W1409">
        <f>IF(S1409 = "Elites",1,0)</f>
        <v>0</v>
      </c>
      <c r="X1409" t="s">
        <v>271</v>
      </c>
      <c r="Y1409" t="str">
        <f>IF(X1409="","-",TRIM(LEFT(X1409,FIND(",",X1409&amp;",")-1)))</f>
        <v>Chicago</v>
      </c>
      <c r="Z1409" t="s">
        <v>271</v>
      </c>
      <c r="AA1409" t="s">
        <v>15</v>
      </c>
    </row>
    <row r="1410" spans="1:27" ht="14.4" x14ac:dyDescent="0.3">
      <c r="A1410">
        <v>1404</v>
      </c>
      <c r="B1410" t="s">
        <v>8711</v>
      </c>
      <c r="C1410" t="s">
        <v>8712</v>
      </c>
      <c r="D1410" t="s">
        <v>8713</v>
      </c>
      <c r="E1410" t="s">
        <v>8714</v>
      </c>
      <c r="F1410" s="5">
        <f>_xlfn.TEXTBEFORE(E1410, " ") * 1000000</f>
        <v>38400000</v>
      </c>
      <c r="G1410">
        <v>293.34960000000001</v>
      </c>
      <c r="H1410" t="s">
        <v>803</v>
      </c>
      <c r="I1410">
        <v>83</v>
      </c>
      <c r="J1410">
        <f>IF(I1410="",0,I1410)</f>
        <v>83</v>
      </c>
      <c r="K1410">
        <v>58</v>
      </c>
      <c r="L1410">
        <f>I1410-K1410</f>
        <v>25</v>
      </c>
      <c r="M1410" t="str">
        <f>IF(I1410&lt;100,"small",IF(I1410&lt;500,"medium","large"))</f>
        <v>small</v>
      </c>
      <c r="N1410">
        <f>IF(M1410="small",1,0)</f>
        <v>1</v>
      </c>
      <c r="O1410">
        <f>IF(N1410="medium",1,0)</f>
        <v>0</v>
      </c>
      <c r="P1410">
        <f>IF(O1410="large",1,0)</f>
        <v>0</v>
      </c>
      <c r="Q1410">
        <v>2008</v>
      </c>
      <c r="R1410">
        <v>5</v>
      </c>
      <c r="S1410" t="str">
        <f>IF(R1410=1, "First-time", IF(R1410&lt;=3, "Rising Star", IF(R1410&lt;10, "Established", "Elites")))</f>
        <v>Established</v>
      </c>
      <c r="T1410">
        <f>IF(S1410 = "First-time",1,0)</f>
        <v>0</v>
      </c>
      <c r="U1410">
        <f>IF(S1410 = "Rising Star",1,0)</f>
        <v>0</v>
      </c>
      <c r="V1410">
        <f>IF(S1410 = "Established",1,0)</f>
        <v>1</v>
      </c>
      <c r="W1410">
        <f>IF(S1410 = "Elites",1,0)</f>
        <v>0</v>
      </c>
      <c r="X1410" t="s">
        <v>185</v>
      </c>
      <c r="Y1410" t="str">
        <f>IF(X1410="","-",TRIM(LEFT(X1410,FIND(",",X1410&amp;",")-1)))</f>
        <v>Boston</v>
      </c>
      <c r="Z1410" t="s">
        <v>185</v>
      </c>
      <c r="AA1410" t="s">
        <v>20</v>
      </c>
    </row>
    <row r="1411" spans="1:27" ht="14.4" x14ac:dyDescent="0.3">
      <c r="A1411">
        <v>1405</v>
      </c>
      <c r="B1411" t="s">
        <v>4069</v>
      </c>
      <c r="C1411" t="s">
        <v>4070</v>
      </c>
      <c r="D1411" t="s">
        <v>4071</v>
      </c>
      <c r="E1411" t="s">
        <v>4072</v>
      </c>
      <c r="F1411" s="5">
        <f>_xlfn.TEXTBEFORE(E1411, " ") * 1000000</f>
        <v>9100000</v>
      </c>
      <c r="G1411">
        <v>293.29000000000002</v>
      </c>
      <c r="H1411" t="s">
        <v>118</v>
      </c>
      <c r="I1411">
        <v>9</v>
      </c>
      <c r="J1411">
        <f>IF(I1411="",0,I1411)</f>
        <v>9</v>
      </c>
      <c r="K1411">
        <v>2</v>
      </c>
      <c r="L1411">
        <f>I1411-K1411</f>
        <v>7</v>
      </c>
      <c r="M1411" t="str">
        <f>IF(I1411&lt;100,"small",IF(I1411&lt;500,"medium","large"))</f>
        <v>small</v>
      </c>
      <c r="N1411">
        <f>IF(M1411="small",1,0)</f>
        <v>1</v>
      </c>
      <c r="O1411">
        <f>IF(N1411="medium",1,0)</f>
        <v>0</v>
      </c>
      <c r="P1411">
        <f>IF(O1411="large",1,0)</f>
        <v>0</v>
      </c>
      <c r="Q1411">
        <v>2001</v>
      </c>
      <c r="R1411">
        <v>1</v>
      </c>
      <c r="S1411" t="str">
        <f>IF(R1411=1, "First-time", IF(R1411&lt;=3, "Rising Star", IF(R1411&lt;10, "Established", "Elites")))</f>
        <v>First-time</v>
      </c>
      <c r="T1411">
        <f>IF(S1411 = "First-time",1,0)</f>
        <v>1</v>
      </c>
      <c r="U1411">
        <f>IF(S1411 = "Rising Star",1,0)</f>
        <v>0</v>
      </c>
      <c r="V1411">
        <f>IF(S1411 = "Established",1,0)</f>
        <v>0</v>
      </c>
      <c r="W1411">
        <f>IF(S1411 = "Elites",1,0)</f>
        <v>0</v>
      </c>
      <c r="X1411" t="s">
        <v>242</v>
      </c>
      <c r="Y1411" t="str">
        <f>IF(X1411="","-",TRIM(LEFT(X1411,FIND(",",X1411&amp;",")-1)))</f>
        <v>Atlanta</v>
      </c>
      <c r="Z1411" t="s">
        <v>1472</v>
      </c>
      <c r="AA1411" t="s">
        <v>11</v>
      </c>
    </row>
    <row r="1412" spans="1:27" ht="14.4" x14ac:dyDescent="0.3">
      <c r="A1412">
        <v>1406</v>
      </c>
      <c r="B1412" t="s">
        <v>6146</v>
      </c>
      <c r="C1412" t="s">
        <v>6147</v>
      </c>
      <c r="D1412" t="s">
        <v>6148</v>
      </c>
      <c r="E1412" t="s">
        <v>2201</v>
      </c>
      <c r="F1412" s="5">
        <f>_xlfn.TEXTBEFORE(E1412, " ") * 1000000</f>
        <v>46400000</v>
      </c>
      <c r="G1412">
        <v>292.67349999999999</v>
      </c>
      <c r="H1412" t="s">
        <v>353</v>
      </c>
      <c r="I1412">
        <v>237</v>
      </c>
      <c r="J1412">
        <f>IF(I1412="",0,I1412)</f>
        <v>237</v>
      </c>
      <c r="K1412">
        <v>97</v>
      </c>
      <c r="L1412">
        <f>I1412-K1412</f>
        <v>140</v>
      </c>
      <c r="M1412" t="str">
        <f>IF(I1412&lt;100,"small",IF(I1412&lt;500,"medium","large"))</f>
        <v>medium</v>
      </c>
      <c r="N1412">
        <f>IF(M1412="small",1,0)</f>
        <v>0</v>
      </c>
      <c r="O1412">
        <f>IF(N1412="medium",1,0)</f>
        <v>0</v>
      </c>
      <c r="P1412">
        <f>IF(O1412="large",1,0)</f>
        <v>0</v>
      </c>
      <c r="Q1412">
        <v>2005</v>
      </c>
      <c r="R1412">
        <v>7</v>
      </c>
      <c r="S1412" t="str">
        <f>IF(R1412=1, "First-time", IF(R1412&lt;=3, "Rising Star", IF(R1412&lt;10, "Established", "Elites")))</f>
        <v>Established</v>
      </c>
      <c r="T1412">
        <f>IF(S1412 = "First-time",1,0)</f>
        <v>0</v>
      </c>
      <c r="U1412">
        <f>IF(S1412 = "Rising Star",1,0)</f>
        <v>0</v>
      </c>
      <c r="V1412">
        <f>IF(S1412 = "Established",1,0)</f>
        <v>1</v>
      </c>
      <c r="W1412">
        <f>IF(S1412 = "Elites",1,0)</f>
        <v>0</v>
      </c>
      <c r="X1412" t="s">
        <v>191</v>
      </c>
      <c r="Y1412" t="str">
        <f>IF(X1412="","-",TRIM(LEFT(X1412,FIND(",",X1412&amp;",")-1)))</f>
        <v>Philadelphia</v>
      </c>
      <c r="Z1412" t="s">
        <v>191</v>
      </c>
      <c r="AA1412" t="s">
        <v>39</v>
      </c>
    </row>
    <row r="1413" spans="1:27" ht="14.4" x14ac:dyDescent="0.3">
      <c r="A1413">
        <v>1407</v>
      </c>
      <c r="B1413" t="s">
        <v>6392</v>
      </c>
      <c r="C1413" t="s">
        <v>6393</v>
      </c>
      <c r="D1413" t="s">
        <v>6394</v>
      </c>
      <c r="E1413" t="s">
        <v>3123</v>
      </c>
      <c r="F1413" s="5">
        <f>_xlfn.TEXTBEFORE(E1413, " ") * 1000000</f>
        <v>60300000</v>
      </c>
      <c r="G1413">
        <v>292.5455</v>
      </c>
      <c r="H1413" t="s">
        <v>153</v>
      </c>
      <c r="I1413">
        <v>85</v>
      </c>
      <c r="J1413">
        <f>IF(I1413="",0,I1413)</f>
        <v>85</v>
      </c>
      <c r="K1413">
        <v>33</v>
      </c>
      <c r="L1413">
        <f>I1413-K1413</f>
        <v>52</v>
      </c>
      <c r="M1413" t="str">
        <f>IF(I1413&lt;100,"small",IF(I1413&lt;500,"medium","large"))</f>
        <v>small</v>
      </c>
      <c r="N1413">
        <f>IF(M1413="small",1,0)</f>
        <v>1</v>
      </c>
      <c r="O1413">
        <f>IF(N1413="medium",1,0)</f>
        <v>0</v>
      </c>
      <c r="P1413">
        <f>IF(O1413="large",1,0)</f>
        <v>0</v>
      </c>
      <c r="Q1413">
        <v>2005</v>
      </c>
      <c r="R1413">
        <v>3</v>
      </c>
      <c r="S1413" t="str">
        <f>IF(R1413=1, "First-time", IF(R1413&lt;=3, "Rising Star", IF(R1413&lt;10, "Established", "Elites")))</f>
        <v>Rising Star</v>
      </c>
      <c r="T1413">
        <f>IF(S1413 = "First-time",1,0)</f>
        <v>0</v>
      </c>
      <c r="U1413">
        <f>IF(S1413 = "Rising Star",1,0)</f>
        <v>1</v>
      </c>
      <c r="V1413">
        <f>IF(S1413 = "Established",1,0)</f>
        <v>0</v>
      </c>
      <c r="W1413">
        <f>IF(S1413 = "Elites",1,0)</f>
        <v>0</v>
      </c>
      <c r="X1413" t="s">
        <v>271</v>
      </c>
      <c r="Y1413" t="str">
        <f>IF(X1413="","-",TRIM(LEFT(X1413,FIND(",",X1413&amp;",")-1)))</f>
        <v>Chicago</v>
      </c>
      <c r="Z1413" t="s">
        <v>6395</v>
      </c>
      <c r="AA1413" t="s">
        <v>15</v>
      </c>
    </row>
    <row r="1414" spans="1:27" ht="14.4" x14ac:dyDescent="0.3">
      <c r="A1414">
        <v>1408</v>
      </c>
      <c r="B1414" t="s">
        <v>10418</v>
      </c>
      <c r="C1414" t="s">
        <v>10419</v>
      </c>
      <c r="D1414" t="s">
        <v>10420</v>
      </c>
      <c r="E1414" t="s">
        <v>823</v>
      </c>
      <c r="F1414" s="5">
        <f>_xlfn.TEXTBEFORE(E1414, " ") * 1000000</f>
        <v>5200000</v>
      </c>
      <c r="G1414">
        <v>292.52109999999999</v>
      </c>
      <c r="H1414" t="s">
        <v>167</v>
      </c>
      <c r="I1414">
        <v>65</v>
      </c>
      <c r="J1414">
        <f>IF(I1414="",0,I1414)</f>
        <v>65</v>
      </c>
      <c r="K1414">
        <v>20</v>
      </c>
      <c r="L1414">
        <f>I1414-K1414</f>
        <v>45</v>
      </c>
      <c r="M1414" t="str">
        <f>IF(I1414&lt;100,"small",IF(I1414&lt;500,"medium","large"))</f>
        <v>small</v>
      </c>
      <c r="N1414">
        <f>IF(M1414="small",1,0)</f>
        <v>1</v>
      </c>
      <c r="O1414">
        <f>IF(N1414="medium",1,0)</f>
        <v>0</v>
      </c>
      <c r="P1414">
        <f>IF(O1414="large",1,0)</f>
        <v>0</v>
      </c>
      <c r="Q1414">
        <v>2009</v>
      </c>
      <c r="R1414">
        <v>3</v>
      </c>
      <c r="S1414" t="str">
        <f>IF(R1414=1, "First-time", IF(R1414&lt;=3, "Rising Star", IF(R1414&lt;10, "Established", "Elites")))</f>
        <v>Rising Star</v>
      </c>
      <c r="T1414">
        <f>IF(S1414 = "First-time",1,0)</f>
        <v>0</v>
      </c>
      <c r="U1414">
        <f>IF(S1414 = "Rising Star",1,0)</f>
        <v>1</v>
      </c>
      <c r="V1414">
        <f>IF(S1414 = "Established",1,0)</f>
        <v>0</v>
      </c>
      <c r="W1414">
        <f>IF(S1414 = "Elites",1,0)</f>
        <v>0</v>
      </c>
      <c r="X1414" t="s">
        <v>978</v>
      </c>
      <c r="Y1414" t="str">
        <f>IF(X1414="","-",TRIM(LEFT(X1414,FIND(",",X1414&amp;",")-1)))</f>
        <v>Huntsville</v>
      </c>
      <c r="Z1414" t="s">
        <v>4257</v>
      </c>
      <c r="AA1414" t="s">
        <v>2</v>
      </c>
    </row>
    <row r="1415" spans="1:27" ht="14.4" x14ac:dyDescent="0.3">
      <c r="A1415">
        <v>1409</v>
      </c>
      <c r="B1415" t="s">
        <v>14499</v>
      </c>
      <c r="C1415" t="s">
        <v>14500</v>
      </c>
      <c r="D1415" t="s">
        <v>14501</v>
      </c>
      <c r="E1415" t="s">
        <v>3524</v>
      </c>
      <c r="F1415" s="5">
        <f>_xlfn.TEXTBEFORE(E1415, " ") * 1000000</f>
        <v>34200000</v>
      </c>
      <c r="G1415">
        <v>292.32060000000001</v>
      </c>
      <c r="H1415" t="s">
        <v>353</v>
      </c>
      <c r="I1415">
        <v>442</v>
      </c>
      <c r="J1415">
        <f>IF(I1415="",0,I1415)</f>
        <v>442</v>
      </c>
      <c r="K1415">
        <v>143</v>
      </c>
      <c r="L1415">
        <f>I1415-K1415</f>
        <v>299</v>
      </c>
      <c r="M1415" t="str">
        <f>IF(I1415&lt;100,"small",IF(I1415&lt;500,"medium","large"))</f>
        <v>medium</v>
      </c>
      <c r="N1415">
        <f>IF(M1415="small",1,0)</f>
        <v>0</v>
      </c>
      <c r="O1415">
        <f>IF(N1415="medium",1,0)</f>
        <v>0</v>
      </c>
      <c r="P1415">
        <f>IF(O1415="large",1,0)</f>
        <v>0</v>
      </c>
      <c r="Q1415">
        <v>2013</v>
      </c>
      <c r="R1415">
        <v>1</v>
      </c>
      <c r="S1415" t="str">
        <f>IF(R1415=1, "First-time", IF(R1415&lt;=3, "Rising Star", IF(R1415&lt;10, "Established", "Elites")))</f>
        <v>First-time</v>
      </c>
      <c r="T1415">
        <f>IF(S1415 = "First-time",1,0)</f>
        <v>1</v>
      </c>
      <c r="U1415">
        <f>IF(S1415 = "Rising Star",1,0)</f>
        <v>0</v>
      </c>
      <c r="V1415">
        <f>IF(S1415 = "Established",1,0)</f>
        <v>0</v>
      </c>
      <c r="W1415">
        <f>IF(S1415 = "Elites",1,0)</f>
        <v>0</v>
      </c>
      <c r="X1415" t="s">
        <v>232</v>
      </c>
      <c r="Y1415" t="str">
        <f>IF(X1415="","-",TRIM(LEFT(X1415,FIND(",",X1415&amp;",")-1)))</f>
        <v>Houston</v>
      </c>
      <c r="Z1415" t="s">
        <v>232</v>
      </c>
      <c r="AA1415" t="s">
        <v>45</v>
      </c>
    </row>
    <row r="1416" spans="1:27" ht="14.4" x14ac:dyDescent="0.3">
      <c r="A1416">
        <v>1410</v>
      </c>
      <c r="B1416" t="s">
        <v>4395</v>
      </c>
      <c r="C1416" t="s">
        <v>4396</v>
      </c>
      <c r="D1416" t="s">
        <v>4397</v>
      </c>
      <c r="E1416" t="s">
        <v>4398</v>
      </c>
      <c r="F1416" s="5">
        <f>_xlfn.TEXTBEFORE(E1416, " ") * 1000000</f>
        <v>143700000</v>
      </c>
      <c r="G1416">
        <v>292.2955</v>
      </c>
      <c r="H1416" t="s">
        <v>472</v>
      </c>
      <c r="I1416">
        <v>425</v>
      </c>
      <c r="J1416">
        <f>IF(I1416="",0,I1416)</f>
        <v>425</v>
      </c>
      <c r="K1416">
        <v>150</v>
      </c>
      <c r="L1416">
        <f>I1416-K1416</f>
        <v>275</v>
      </c>
      <c r="M1416" t="str">
        <f>IF(I1416&lt;100,"small",IF(I1416&lt;500,"medium","large"))</f>
        <v>medium</v>
      </c>
      <c r="N1416">
        <f>IF(M1416="small",1,0)</f>
        <v>0</v>
      </c>
      <c r="O1416">
        <f>IF(N1416="medium",1,0)</f>
        <v>0</v>
      </c>
      <c r="P1416">
        <f>IF(O1416="large",1,0)</f>
        <v>0</v>
      </c>
      <c r="Q1416">
        <v>2002</v>
      </c>
      <c r="R1416">
        <v>9</v>
      </c>
      <c r="S1416" t="str">
        <f>IF(R1416=1, "First-time", IF(R1416&lt;=3, "Rising Star", IF(R1416&lt;10, "Established", "Elites")))</f>
        <v>Established</v>
      </c>
      <c r="T1416">
        <f>IF(S1416 = "First-time",1,0)</f>
        <v>0</v>
      </c>
      <c r="U1416">
        <f>IF(S1416 = "Rising Star",1,0)</f>
        <v>0</v>
      </c>
      <c r="V1416">
        <f>IF(S1416 = "Established",1,0)</f>
        <v>1</v>
      </c>
      <c r="W1416">
        <f>IF(S1416 = "Elites",1,0)</f>
        <v>0</v>
      </c>
      <c r="X1416" t="s">
        <v>332</v>
      </c>
      <c r="Y1416" t="str">
        <f>IF(X1416="","-",TRIM(LEFT(X1416,FIND(",",X1416&amp;",")-1)))</f>
        <v>Columbus</v>
      </c>
      <c r="Z1416" t="s">
        <v>461</v>
      </c>
      <c r="AA1416" t="s">
        <v>36</v>
      </c>
    </row>
    <row r="1417" spans="1:27" ht="14.4" x14ac:dyDescent="0.3">
      <c r="A1417">
        <v>1411</v>
      </c>
      <c r="B1417" t="s">
        <v>12699</v>
      </c>
      <c r="C1417" t="s">
        <v>12700</v>
      </c>
      <c r="D1417" t="s">
        <v>12701</v>
      </c>
      <c r="E1417" t="s">
        <v>5353</v>
      </c>
      <c r="F1417" s="5">
        <f>_xlfn.TEXTBEFORE(E1417, " ") * 1000000</f>
        <v>41300000</v>
      </c>
      <c r="G1417">
        <v>292.23090000000002</v>
      </c>
      <c r="H1417" t="s">
        <v>472</v>
      </c>
      <c r="I1417">
        <v>117</v>
      </c>
      <c r="J1417">
        <f>IF(I1417="",0,I1417)</f>
        <v>117</v>
      </c>
      <c r="K1417">
        <v>47</v>
      </c>
      <c r="L1417">
        <f>I1417-K1417</f>
        <v>70</v>
      </c>
      <c r="M1417" t="str">
        <f>IF(I1417&lt;100,"small",IF(I1417&lt;500,"medium","large"))</f>
        <v>medium</v>
      </c>
      <c r="N1417">
        <f>IF(M1417="small",1,0)</f>
        <v>0</v>
      </c>
      <c r="O1417">
        <f>IF(N1417="medium",1,0)</f>
        <v>0</v>
      </c>
      <c r="P1417">
        <f>IF(O1417="large",1,0)</f>
        <v>0</v>
      </c>
      <c r="Q1417">
        <v>2011</v>
      </c>
      <c r="R1417">
        <v>3</v>
      </c>
      <c r="S1417" t="str">
        <f>IF(R1417=1, "First-time", IF(R1417&lt;=3, "Rising Star", IF(R1417&lt;10, "Established", "Elites")))</f>
        <v>Rising Star</v>
      </c>
      <c r="T1417">
        <f>IF(S1417 = "First-time",1,0)</f>
        <v>0</v>
      </c>
      <c r="U1417">
        <f>IF(S1417 = "Rising Star",1,0)</f>
        <v>1</v>
      </c>
      <c r="V1417">
        <f>IF(S1417 = "Established",1,0)</f>
        <v>0</v>
      </c>
      <c r="W1417">
        <f>IF(S1417 = "Elites",1,0)</f>
        <v>0</v>
      </c>
      <c r="X1417" t="s">
        <v>325</v>
      </c>
      <c r="Y1417" t="str">
        <f>IF(X1417="","-",TRIM(LEFT(X1417,FIND(",",X1417&amp;",")-1)))</f>
        <v>Los Angeles</v>
      </c>
      <c r="Z1417" t="s">
        <v>325</v>
      </c>
      <c r="AA1417" t="s">
        <v>5</v>
      </c>
    </row>
    <row r="1418" spans="1:27" ht="14.4" x14ac:dyDescent="0.3">
      <c r="A1418">
        <v>1412</v>
      </c>
      <c r="B1418" t="s">
        <v>2775</v>
      </c>
      <c r="C1418" t="s">
        <v>2776</v>
      </c>
      <c r="D1418" t="s">
        <v>2777</v>
      </c>
      <c r="E1418" t="s">
        <v>2778</v>
      </c>
      <c r="F1418" s="5">
        <f>_xlfn.TEXTBEFORE(E1418, " ") * 1000000</f>
        <v>361100000</v>
      </c>
      <c r="G1418">
        <v>291.97269999999997</v>
      </c>
      <c r="H1418" t="s">
        <v>445</v>
      </c>
      <c r="I1418">
        <v>2000</v>
      </c>
      <c r="J1418">
        <f>IF(I1418="",0,I1418)</f>
        <v>2000</v>
      </c>
      <c r="K1418">
        <v>400</v>
      </c>
      <c r="L1418">
        <f>I1418-K1418</f>
        <v>1600</v>
      </c>
      <c r="M1418" t="str">
        <f>IF(I1418&lt;100,"small",IF(I1418&lt;500,"medium","large"))</f>
        <v>large</v>
      </c>
      <c r="N1418">
        <f>IF(M1418="small",1,0)</f>
        <v>0</v>
      </c>
      <c r="O1418">
        <f>IF(N1418="medium",1,0)</f>
        <v>0</v>
      </c>
      <c r="P1418">
        <f>IF(O1418="large",1,0)</f>
        <v>0</v>
      </c>
      <c r="Q1418">
        <v>1997</v>
      </c>
      <c r="R1418">
        <v>1</v>
      </c>
      <c r="S1418" t="str">
        <f>IF(R1418=1, "First-time", IF(R1418&lt;=3, "Rising Star", IF(R1418&lt;10, "Established", "Elites")))</f>
        <v>First-time</v>
      </c>
      <c r="T1418">
        <f>IF(S1418 = "First-time",1,0)</f>
        <v>1</v>
      </c>
      <c r="U1418">
        <f>IF(S1418 = "Rising Star",1,0)</f>
        <v>0</v>
      </c>
      <c r="V1418">
        <f>IF(S1418 = "Established",1,0)</f>
        <v>0</v>
      </c>
      <c r="W1418">
        <f>IF(S1418 = "Elites",1,0)</f>
        <v>0</v>
      </c>
      <c r="X1418" t="s">
        <v>99</v>
      </c>
      <c r="Y1418" t="str">
        <f>IF(X1418="","-",TRIM(LEFT(X1418,FIND(",",X1418&amp;",")-1)))</f>
        <v>-</v>
      </c>
      <c r="Z1418" t="s">
        <v>2779</v>
      </c>
      <c r="AA1418" t="s">
        <v>5</v>
      </c>
    </row>
    <row r="1419" spans="1:27" ht="14.4" x14ac:dyDescent="0.3">
      <c r="A1419">
        <v>1413</v>
      </c>
      <c r="B1419" t="s">
        <v>10403</v>
      </c>
      <c r="C1419" t="s">
        <v>10404</v>
      </c>
      <c r="D1419" t="s">
        <v>10405</v>
      </c>
      <c r="E1419" t="s">
        <v>4297</v>
      </c>
      <c r="F1419" s="5">
        <f>_xlfn.TEXTBEFORE(E1419, " ") * 1000000</f>
        <v>13900000</v>
      </c>
      <c r="G1419">
        <v>291.55369999999999</v>
      </c>
      <c r="H1419" t="s">
        <v>129</v>
      </c>
      <c r="I1419">
        <v>9</v>
      </c>
      <c r="J1419">
        <f>IF(I1419="",0,I1419)</f>
        <v>9</v>
      </c>
      <c r="K1419">
        <v>5</v>
      </c>
      <c r="L1419">
        <f>I1419-K1419</f>
        <v>4</v>
      </c>
      <c r="M1419" t="str">
        <f>IF(I1419&lt;100,"small",IF(I1419&lt;500,"medium","large"))</f>
        <v>small</v>
      </c>
      <c r="N1419">
        <f>IF(M1419="small",1,0)</f>
        <v>1</v>
      </c>
      <c r="O1419">
        <f>IF(N1419="medium",1,0)</f>
        <v>0</v>
      </c>
      <c r="P1419">
        <f>IF(O1419="large",1,0)</f>
        <v>0</v>
      </c>
      <c r="Q1419">
        <v>2009</v>
      </c>
      <c r="R1419">
        <v>6</v>
      </c>
      <c r="S1419" t="str">
        <f>IF(R1419=1, "First-time", IF(R1419&lt;=3, "Rising Star", IF(R1419&lt;10, "Established", "Elites")))</f>
        <v>Established</v>
      </c>
      <c r="T1419">
        <f>IF(S1419 = "First-time",1,0)</f>
        <v>0</v>
      </c>
      <c r="U1419">
        <f>IF(S1419 = "Rising Star",1,0)</f>
        <v>0</v>
      </c>
      <c r="V1419">
        <f>IF(S1419 = "Established",1,0)</f>
        <v>1</v>
      </c>
      <c r="W1419">
        <f>IF(S1419 = "Elites",1,0)</f>
        <v>0</v>
      </c>
      <c r="X1419" t="s">
        <v>272</v>
      </c>
      <c r="Y1419" t="str">
        <f>IF(X1419="","-",TRIM(LEFT(X1419,FIND(",",X1419&amp;",")-1)))</f>
        <v>Phoenix</v>
      </c>
      <c r="Z1419" t="s">
        <v>2809</v>
      </c>
      <c r="AA1419" t="s">
        <v>4</v>
      </c>
    </row>
    <row r="1420" spans="1:27" ht="14.4" x14ac:dyDescent="0.3">
      <c r="A1420">
        <v>1414</v>
      </c>
      <c r="B1420" t="s">
        <v>12498</v>
      </c>
      <c r="C1420" t="s">
        <v>12499</v>
      </c>
      <c r="D1420" t="s">
        <v>12500</v>
      </c>
      <c r="E1420" t="s">
        <v>1302</v>
      </c>
      <c r="F1420" s="5">
        <f>_xlfn.TEXTBEFORE(E1420, " ") * 1000000</f>
        <v>7800000</v>
      </c>
      <c r="G1420">
        <v>291.30119999999999</v>
      </c>
      <c r="H1420" t="s">
        <v>433</v>
      </c>
      <c r="I1420">
        <v>367</v>
      </c>
      <c r="J1420">
        <f>IF(I1420="",0,I1420)</f>
        <v>367</v>
      </c>
      <c r="K1420">
        <v>271</v>
      </c>
      <c r="L1420">
        <f>I1420-K1420</f>
        <v>96</v>
      </c>
      <c r="M1420" t="str">
        <f>IF(I1420&lt;100,"small",IF(I1420&lt;500,"medium","large"))</f>
        <v>medium</v>
      </c>
      <c r="N1420">
        <f>IF(M1420="small",1,0)</f>
        <v>0</v>
      </c>
      <c r="O1420">
        <f>IF(N1420="medium",1,0)</f>
        <v>0</v>
      </c>
      <c r="P1420">
        <f>IF(O1420="large",1,0)</f>
        <v>0</v>
      </c>
      <c r="Q1420">
        <v>2011</v>
      </c>
      <c r="R1420">
        <v>3</v>
      </c>
      <c r="S1420" t="str">
        <f>IF(R1420=1, "First-time", IF(R1420&lt;=3, "Rising Star", IF(R1420&lt;10, "Established", "Elites")))</f>
        <v>Rising Star</v>
      </c>
      <c r="T1420">
        <f>IF(S1420 = "First-time",1,0)</f>
        <v>0</v>
      </c>
      <c r="U1420">
        <f>IF(S1420 = "Rising Star",1,0)</f>
        <v>1</v>
      </c>
      <c r="V1420">
        <f>IF(S1420 = "Established",1,0)</f>
        <v>0</v>
      </c>
      <c r="W1420">
        <f>IF(S1420 = "Elites",1,0)</f>
        <v>0</v>
      </c>
      <c r="X1420" t="s">
        <v>689</v>
      </c>
      <c r="Y1420" t="str">
        <f>IF(X1420="","-",TRIM(LEFT(X1420,FIND(",",X1420&amp;",")-1)))</f>
        <v>Miami</v>
      </c>
      <c r="Z1420" t="s">
        <v>689</v>
      </c>
      <c r="AA1420" t="s">
        <v>10</v>
      </c>
    </row>
    <row r="1421" spans="1:27" ht="14.4" x14ac:dyDescent="0.3">
      <c r="A1421">
        <v>1415</v>
      </c>
      <c r="B1421" t="s">
        <v>8314</v>
      </c>
      <c r="C1421" t="s">
        <v>8315</v>
      </c>
      <c r="D1421" t="s">
        <v>8316</v>
      </c>
      <c r="E1421" t="s">
        <v>2648</v>
      </c>
      <c r="F1421" s="5">
        <f>_xlfn.TEXTBEFORE(E1421, " ") * 1000000</f>
        <v>7400000</v>
      </c>
      <c r="G1421">
        <v>291.2758</v>
      </c>
      <c r="H1421" t="s">
        <v>118</v>
      </c>
      <c r="I1421">
        <v>18</v>
      </c>
      <c r="J1421">
        <f>IF(I1421="",0,I1421)</f>
        <v>18</v>
      </c>
      <c r="K1421">
        <v>4</v>
      </c>
      <c r="L1421">
        <f>I1421-K1421</f>
        <v>14</v>
      </c>
      <c r="M1421" t="str">
        <f>IF(I1421&lt;100,"small",IF(I1421&lt;500,"medium","large"))</f>
        <v>small</v>
      </c>
      <c r="N1421">
        <f>IF(M1421="small",1,0)</f>
        <v>1</v>
      </c>
      <c r="O1421">
        <f>IF(N1421="medium",1,0)</f>
        <v>0</v>
      </c>
      <c r="P1421">
        <f>IF(O1421="large",1,0)</f>
        <v>0</v>
      </c>
      <c r="Q1421">
        <v>2008</v>
      </c>
      <c r="R1421">
        <v>1</v>
      </c>
      <c r="S1421" t="str">
        <f>IF(R1421=1, "First-time", IF(R1421&lt;=3, "Rising Star", IF(R1421&lt;10, "Established", "Elites")))</f>
        <v>First-time</v>
      </c>
      <c r="T1421">
        <f>IF(S1421 = "First-time",1,0)</f>
        <v>1</v>
      </c>
      <c r="U1421">
        <f>IF(S1421 = "Rising Star",1,0)</f>
        <v>0</v>
      </c>
      <c r="V1421">
        <f>IF(S1421 = "Established",1,0)</f>
        <v>0</v>
      </c>
      <c r="W1421">
        <f>IF(S1421 = "Elites",1,0)</f>
        <v>0</v>
      </c>
      <c r="X1421" t="s">
        <v>99</v>
      </c>
      <c r="Y1421" t="str">
        <f>IF(X1421="","-",TRIM(LEFT(X1421,FIND(",",X1421&amp;",")-1)))</f>
        <v>-</v>
      </c>
      <c r="Z1421" t="s">
        <v>799</v>
      </c>
      <c r="AA1421" t="s">
        <v>45</v>
      </c>
    </row>
    <row r="1422" spans="1:27" ht="14.4" x14ac:dyDescent="0.3">
      <c r="A1422">
        <v>1416</v>
      </c>
      <c r="B1422" t="s">
        <v>15058</v>
      </c>
      <c r="C1422" t="s">
        <v>15059</v>
      </c>
      <c r="D1422" t="s">
        <v>15060</v>
      </c>
      <c r="E1422" t="s">
        <v>4789</v>
      </c>
      <c r="F1422" s="5">
        <f>_xlfn.TEXTBEFORE(E1422, " ") * 1000000</f>
        <v>25100000</v>
      </c>
      <c r="G1422">
        <v>291.14780000000002</v>
      </c>
      <c r="H1422" t="s">
        <v>85</v>
      </c>
      <c r="I1422">
        <v>178</v>
      </c>
      <c r="J1422">
        <f>IF(I1422="",0,I1422)</f>
        <v>178</v>
      </c>
      <c r="K1422">
        <v>40</v>
      </c>
      <c r="L1422">
        <f>I1422-K1422</f>
        <v>138</v>
      </c>
      <c r="M1422" t="str">
        <f>IF(I1422&lt;100,"small",IF(I1422&lt;500,"medium","large"))</f>
        <v>medium</v>
      </c>
      <c r="N1422">
        <f>IF(M1422="small",1,0)</f>
        <v>0</v>
      </c>
      <c r="O1422">
        <f>IF(N1422="medium",1,0)</f>
        <v>0</v>
      </c>
      <c r="P1422">
        <f>IF(O1422="large",1,0)</f>
        <v>0</v>
      </c>
      <c r="Q1422">
        <v>2013</v>
      </c>
      <c r="R1422">
        <v>2</v>
      </c>
      <c r="S1422" t="str">
        <f>IF(R1422=1, "First-time", IF(R1422&lt;=3, "Rising Star", IF(R1422&lt;10, "Established", "Elites")))</f>
        <v>Rising Star</v>
      </c>
      <c r="T1422">
        <f>IF(S1422 = "First-time",1,0)</f>
        <v>0</v>
      </c>
      <c r="U1422">
        <f>IF(S1422 = "Rising Star",1,0)</f>
        <v>1</v>
      </c>
      <c r="V1422">
        <f>IF(S1422 = "Established",1,0)</f>
        <v>0</v>
      </c>
      <c r="W1422">
        <f>IF(S1422 = "Elites",1,0)</f>
        <v>0</v>
      </c>
      <c r="X1422" t="s">
        <v>185</v>
      </c>
      <c r="Y1422" t="str">
        <f>IF(X1422="","-",TRIM(LEFT(X1422,FIND(",",X1422&amp;",")-1)))</f>
        <v>Boston</v>
      </c>
      <c r="Z1422" t="s">
        <v>185</v>
      </c>
      <c r="AA1422" t="s">
        <v>20</v>
      </c>
    </row>
    <row r="1423" spans="1:27" ht="14.4" x14ac:dyDescent="0.3">
      <c r="A1423">
        <v>1417</v>
      </c>
      <c r="B1423" t="s">
        <v>11932</v>
      </c>
      <c r="C1423" t="s">
        <v>11933</v>
      </c>
      <c r="D1423" t="s">
        <v>11934</v>
      </c>
      <c r="E1423" t="s">
        <v>784</v>
      </c>
      <c r="F1423" s="5">
        <f>_xlfn.TEXTBEFORE(E1423, " ") * 1000000</f>
        <v>104000000</v>
      </c>
      <c r="G1423">
        <v>290.9538</v>
      </c>
      <c r="H1423" t="s">
        <v>85</v>
      </c>
      <c r="I1423">
        <v>1070</v>
      </c>
      <c r="J1423">
        <f>IF(I1423="",0,I1423)</f>
        <v>1070</v>
      </c>
      <c r="K1423">
        <v>487</v>
      </c>
      <c r="L1423">
        <f>I1423-K1423</f>
        <v>583</v>
      </c>
      <c r="M1423" t="str">
        <f>IF(I1423&lt;100,"small",IF(I1423&lt;500,"medium","large"))</f>
        <v>large</v>
      </c>
      <c r="N1423">
        <f>IF(M1423="small",1,0)</f>
        <v>0</v>
      </c>
      <c r="O1423">
        <f>IF(N1423="medium",1,0)</f>
        <v>0</v>
      </c>
      <c r="P1423">
        <f>IF(O1423="large",1,0)</f>
        <v>0</v>
      </c>
      <c r="Q1423">
        <v>2011</v>
      </c>
      <c r="R1423">
        <v>4</v>
      </c>
      <c r="S1423" t="str">
        <f>IF(R1423=1, "First-time", IF(R1423&lt;=3, "Rising Star", IF(R1423&lt;10, "Established", "Elites")))</f>
        <v>Established</v>
      </c>
      <c r="T1423">
        <f>IF(S1423 = "First-time",1,0)</f>
        <v>0</v>
      </c>
      <c r="U1423">
        <f>IF(S1423 = "Rising Star",1,0)</f>
        <v>0</v>
      </c>
      <c r="V1423">
        <f>IF(S1423 = "Established",1,0)</f>
        <v>1</v>
      </c>
      <c r="W1423">
        <f>IF(S1423 = "Elites",1,0)</f>
        <v>0</v>
      </c>
      <c r="X1423" t="s">
        <v>191</v>
      </c>
      <c r="Y1423" t="str">
        <f>IF(X1423="","-",TRIM(LEFT(X1423,FIND(",",X1423&amp;",")-1)))</f>
        <v>Philadelphia</v>
      </c>
      <c r="Z1423" t="s">
        <v>1056</v>
      </c>
      <c r="AA1423" t="s">
        <v>39</v>
      </c>
    </row>
    <row r="1424" spans="1:27" ht="14.4" x14ac:dyDescent="0.3">
      <c r="A1424">
        <v>1418</v>
      </c>
      <c r="B1424" t="s">
        <v>9549</v>
      </c>
      <c r="C1424" t="s">
        <v>9550</v>
      </c>
      <c r="D1424" t="s">
        <v>9551</v>
      </c>
      <c r="E1424" t="s">
        <v>1532</v>
      </c>
      <c r="F1424" s="5">
        <f>_xlfn.TEXTBEFORE(E1424, " ") * 1000000</f>
        <v>14400000</v>
      </c>
      <c r="G1424">
        <v>290.64659999999998</v>
      </c>
      <c r="H1424" t="s">
        <v>803</v>
      </c>
      <c r="I1424">
        <v>300</v>
      </c>
      <c r="J1424">
        <f>IF(I1424="",0,I1424)</f>
        <v>300</v>
      </c>
      <c r="K1424">
        <v>120</v>
      </c>
      <c r="L1424">
        <f>I1424-K1424</f>
        <v>180</v>
      </c>
      <c r="M1424" t="str">
        <f>IF(I1424&lt;100,"small",IF(I1424&lt;500,"medium","large"))</f>
        <v>medium</v>
      </c>
      <c r="N1424">
        <f>IF(M1424="small",1,0)</f>
        <v>0</v>
      </c>
      <c r="O1424">
        <f>IF(N1424="medium",1,0)</f>
        <v>0</v>
      </c>
      <c r="P1424">
        <f>IF(O1424="large",1,0)</f>
        <v>0</v>
      </c>
      <c r="Q1424">
        <v>2009</v>
      </c>
      <c r="R1424">
        <v>5</v>
      </c>
      <c r="S1424" t="str">
        <f>IF(R1424=1, "First-time", IF(R1424&lt;=3, "Rising Star", IF(R1424&lt;10, "Established", "Elites")))</f>
        <v>Established</v>
      </c>
      <c r="T1424">
        <f>IF(S1424 = "First-time",1,0)</f>
        <v>0</v>
      </c>
      <c r="U1424">
        <f>IF(S1424 = "Rising Star",1,0)</f>
        <v>0</v>
      </c>
      <c r="V1424">
        <f>IF(S1424 = "Established",1,0)</f>
        <v>1</v>
      </c>
      <c r="W1424">
        <f>IF(S1424 = "Elites",1,0)</f>
        <v>0</v>
      </c>
      <c r="X1424" t="s">
        <v>191</v>
      </c>
      <c r="Y1424" t="str">
        <f>IF(X1424="","-",TRIM(LEFT(X1424,FIND(",",X1424&amp;",")-1)))</f>
        <v>Philadelphia</v>
      </c>
      <c r="Z1424" t="s">
        <v>2599</v>
      </c>
      <c r="AA1424" t="s">
        <v>39</v>
      </c>
    </row>
    <row r="1425" spans="1:27" ht="14.4" x14ac:dyDescent="0.3">
      <c r="A1425">
        <v>1419</v>
      </c>
      <c r="B1425" t="s">
        <v>17059</v>
      </c>
      <c r="C1425" t="s">
        <v>17060</v>
      </c>
      <c r="D1425" t="s">
        <v>17061</v>
      </c>
      <c r="E1425" t="s">
        <v>2225</v>
      </c>
      <c r="F1425" s="5">
        <f>_xlfn.TEXTBEFORE(E1425, " ") * 1000000</f>
        <v>5900000</v>
      </c>
      <c r="G1425">
        <v>290.53930000000003</v>
      </c>
      <c r="H1425" t="s">
        <v>1406</v>
      </c>
      <c r="I1425">
        <v>5</v>
      </c>
      <c r="J1425">
        <f>IF(I1425="",0,I1425)</f>
        <v>5</v>
      </c>
      <c r="K1425">
        <v>2</v>
      </c>
      <c r="L1425">
        <f>I1425-K1425</f>
        <v>3</v>
      </c>
      <c r="M1425" t="str">
        <f>IF(I1425&lt;100,"small",IF(I1425&lt;500,"medium","large"))</f>
        <v>small</v>
      </c>
      <c r="N1425">
        <f>IF(M1425="small",1,0)</f>
        <v>1</v>
      </c>
      <c r="O1425">
        <f>IF(N1425="medium",1,0)</f>
        <v>0</v>
      </c>
      <c r="P1425">
        <f>IF(O1425="large",1,0)</f>
        <v>0</v>
      </c>
      <c r="Q1425">
        <v>2014</v>
      </c>
      <c r="R1425">
        <v>1</v>
      </c>
      <c r="S1425" t="str">
        <f>IF(R1425=1, "First-time", IF(R1425&lt;=3, "Rising Star", IF(R1425&lt;10, "Established", "Elites")))</f>
        <v>First-time</v>
      </c>
      <c r="T1425">
        <f>IF(S1425 = "First-time",1,0)</f>
        <v>1</v>
      </c>
      <c r="U1425">
        <f>IF(S1425 = "Rising Star",1,0)</f>
        <v>0</v>
      </c>
      <c r="V1425">
        <f>IF(S1425 = "Established",1,0)</f>
        <v>0</v>
      </c>
      <c r="W1425">
        <f>IF(S1425 = "Elites",1,0)</f>
        <v>0</v>
      </c>
      <c r="X1425" t="s">
        <v>342</v>
      </c>
      <c r="Y1425" t="str">
        <f>IF(X1425="","-",TRIM(LEFT(X1425,FIND(",",X1425&amp;",")-1)))</f>
        <v>San Diego</v>
      </c>
      <c r="Z1425" t="s">
        <v>5875</v>
      </c>
      <c r="AA1425" t="s">
        <v>5</v>
      </c>
    </row>
    <row r="1426" spans="1:27" ht="14.4" x14ac:dyDescent="0.3">
      <c r="A1426">
        <v>1420</v>
      </c>
      <c r="B1426" t="s">
        <v>15146</v>
      </c>
      <c r="C1426" t="s">
        <v>15147</v>
      </c>
      <c r="D1426" t="s">
        <v>15148</v>
      </c>
      <c r="E1426" t="s">
        <v>1377</v>
      </c>
      <c r="F1426" s="5">
        <f>_xlfn.TEXTBEFORE(E1426, " ") * 1000000</f>
        <v>14300000</v>
      </c>
      <c r="G1426">
        <v>290.39210000000003</v>
      </c>
      <c r="H1426" t="s">
        <v>85</v>
      </c>
      <c r="I1426">
        <v>80</v>
      </c>
      <c r="J1426">
        <f>IF(I1426="",0,I1426)</f>
        <v>80</v>
      </c>
      <c r="K1426">
        <v>17</v>
      </c>
      <c r="L1426">
        <f>I1426-K1426</f>
        <v>63</v>
      </c>
      <c r="M1426" t="str">
        <f>IF(I1426&lt;100,"small",IF(I1426&lt;500,"medium","large"))</f>
        <v>small</v>
      </c>
      <c r="N1426">
        <f>IF(M1426="small",1,0)</f>
        <v>1</v>
      </c>
      <c r="O1426">
        <f>IF(N1426="medium",1,0)</f>
        <v>0</v>
      </c>
      <c r="P1426">
        <f>IF(O1426="large",1,0)</f>
        <v>0</v>
      </c>
      <c r="Q1426">
        <v>2013</v>
      </c>
      <c r="R1426">
        <v>2</v>
      </c>
      <c r="S1426" t="str">
        <f>IF(R1426=1, "First-time", IF(R1426&lt;=3, "Rising Star", IF(R1426&lt;10, "Established", "Elites")))</f>
        <v>Rising Star</v>
      </c>
      <c r="T1426">
        <f>IF(S1426 = "First-time",1,0)</f>
        <v>0</v>
      </c>
      <c r="U1426">
        <f>IF(S1426 = "Rising Star",1,0)</f>
        <v>1</v>
      </c>
      <c r="V1426">
        <f>IF(S1426 = "Established",1,0)</f>
        <v>0</v>
      </c>
      <c r="W1426">
        <f>IF(S1426 = "Elites",1,0)</f>
        <v>0</v>
      </c>
      <c r="X1426" t="s">
        <v>271</v>
      </c>
      <c r="Y1426" t="str">
        <f>IF(X1426="","-",TRIM(LEFT(X1426,FIND(",",X1426&amp;",")-1)))</f>
        <v>Chicago</v>
      </c>
      <c r="Z1426" t="s">
        <v>5103</v>
      </c>
      <c r="AA1426" t="s">
        <v>15</v>
      </c>
    </row>
    <row r="1427" spans="1:27" ht="14.4" x14ac:dyDescent="0.3">
      <c r="A1427">
        <v>1421</v>
      </c>
      <c r="B1427" t="s">
        <v>12598</v>
      </c>
      <c r="C1427" t="s">
        <v>12599</v>
      </c>
      <c r="D1427" t="s">
        <v>12600</v>
      </c>
      <c r="E1427" t="s">
        <v>6186</v>
      </c>
      <c r="F1427" s="5">
        <f>_xlfn.TEXTBEFORE(E1427, " ") * 1000000</f>
        <v>27500000</v>
      </c>
      <c r="G1427">
        <v>290.3784</v>
      </c>
      <c r="H1427" t="s">
        <v>1406</v>
      </c>
      <c r="I1427">
        <v>58</v>
      </c>
      <c r="J1427">
        <f>IF(I1427="",0,I1427)</f>
        <v>58</v>
      </c>
      <c r="K1427">
        <v>18</v>
      </c>
      <c r="L1427">
        <f>I1427-K1427</f>
        <v>40</v>
      </c>
      <c r="M1427" t="str">
        <f>IF(I1427&lt;100,"small",IF(I1427&lt;500,"medium","large"))</f>
        <v>small</v>
      </c>
      <c r="N1427">
        <f>IF(M1427="small",1,0)</f>
        <v>1</v>
      </c>
      <c r="O1427">
        <f>IF(N1427="medium",1,0)</f>
        <v>0</v>
      </c>
      <c r="P1427">
        <f>IF(O1427="large",1,0)</f>
        <v>0</v>
      </c>
      <c r="Q1427">
        <v>2011</v>
      </c>
      <c r="R1427">
        <v>4</v>
      </c>
      <c r="S1427" t="str">
        <f>IF(R1427=1, "First-time", IF(R1427&lt;=3, "Rising Star", IF(R1427&lt;10, "Established", "Elites")))</f>
        <v>Established</v>
      </c>
      <c r="T1427">
        <f>IF(S1427 = "First-time",1,0)</f>
        <v>0</v>
      </c>
      <c r="U1427">
        <f>IF(S1427 = "Rising Star",1,0)</f>
        <v>0</v>
      </c>
      <c r="V1427">
        <f>IF(S1427 = "Established",1,0)</f>
        <v>1</v>
      </c>
      <c r="W1427">
        <f>IF(S1427 = "Elites",1,0)</f>
        <v>0</v>
      </c>
      <c r="X1427" t="s">
        <v>611</v>
      </c>
      <c r="Y1427" t="str">
        <f>IF(X1427="","-",TRIM(LEFT(X1427,FIND(",",X1427&amp;",")-1)))</f>
        <v>Denver</v>
      </c>
      <c r="Z1427" t="s">
        <v>2979</v>
      </c>
      <c r="AA1427" t="s">
        <v>6</v>
      </c>
    </row>
    <row r="1428" spans="1:27" ht="14.4" x14ac:dyDescent="0.3">
      <c r="A1428">
        <v>1422</v>
      </c>
      <c r="B1428" t="s">
        <v>9781</v>
      </c>
      <c r="C1428" t="s">
        <v>9782</v>
      </c>
      <c r="D1428" t="s">
        <v>9783</v>
      </c>
      <c r="E1428" t="s">
        <v>1192</v>
      </c>
      <c r="F1428" s="5">
        <f>_xlfn.TEXTBEFORE(E1428, " ") * 1000000</f>
        <v>2300000</v>
      </c>
      <c r="G1428">
        <v>290.3408</v>
      </c>
      <c r="H1428" t="s">
        <v>174</v>
      </c>
      <c r="I1428">
        <v>40</v>
      </c>
      <c r="J1428">
        <f>IF(I1428="",0,I1428)</f>
        <v>40</v>
      </c>
      <c r="K1428">
        <v>15</v>
      </c>
      <c r="L1428">
        <f>I1428-K1428</f>
        <v>25</v>
      </c>
      <c r="M1428" t="str">
        <f>IF(I1428&lt;100,"small",IF(I1428&lt;500,"medium","large"))</f>
        <v>small</v>
      </c>
      <c r="N1428">
        <f>IF(M1428="small",1,0)</f>
        <v>1</v>
      </c>
      <c r="O1428">
        <f>IF(N1428="medium",1,0)</f>
        <v>0</v>
      </c>
      <c r="P1428">
        <f>IF(O1428="large",1,0)</f>
        <v>0</v>
      </c>
      <c r="Q1428">
        <v>2009</v>
      </c>
      <c r="R1428">
        <v>2</v>
      </c>
      <c r="S1428" t="str">
        <f>IF(R1428=1, "First-time", IF(R1428&lt;=3, "Rising Star", IF(R1428&lt;10, "Established", "Elites")))</f>
        <v>Rising Star</v>
      </c>
      <c r="T1428">
        <f>IF(S1428 = "First-time",1,0)</f>
        <v>0</v>
      </c>
      <c r="U1428">
        <f>IF(S1428 = "Rising Star",1,0)</f>
        <v>1</v>
      </c>
      <c r="V1428">
        <f>IF(S1428 = "Established",1,0)</f>
        <v>0</v>
      </c>
      <c r="W1428">
        <f>IF(S1428 = "Elites",1,0)</f>
        <v>0</v>
      </c>
      <c r="X1428" t="s">
        <v>2413</v>
      </c>
      <c r="Y1428" t="str">
        <f>IF(X1428="","-",TRIM(LEFT(X1428,FIND(",",X1428&amp;",")-1)))</f>
        <v>Durham</v>
      </c>
      <c r="Z1428" t="s">
        <v>9784</v>
      </c>
      <c r="AA1428" t="s">
        <v>28</v>
      </c>
    </row>
    <row r="1429" spans="1:27" ht="14.4" x14ac:dyDescent="0.3">
      <c r="A1429">
        <v>1423</v>
      </c>
      <c r="B1429" t="s">
        <v>10625</v>
      </c>
      <c r="C1429" t="s">
        <v>10626</v>
      </c>
      <c r="D1429" t="s">
        <v>10627</v>
      </c>
      <c r="E1429" t="s">
        <v>5499</v>
      </c>
      <c r="F1429" s="5">
        <f>_xlfn.TEXTBEFORE(E1429, " ") * 1000000</f>
        <v>30100000</v>
      </c>
      <c r="G1429">
        <v>290.1139</v>
      </c>
      <c r="H1429" t="s">
        <v>153</v>
      </c>
      <c r="I1429">
        <v>70</v>
      </c>
      <c r="J1429">
        <f>IF(I1429="",0,I1429)</f>
        <v>70</v>
      </c>
      <c r="K1429">
        <v>15</v>
      </c>
      <c r="L1429">
        <f>I1429-K1429</f>
        <v>55</v>
      </c>
      <c r="M1429" t="str">
        <f>IF(I1429&lt;100,"small",IF(I1429&lt;500,"medium","large"))</f>
        <v>small</v>
      </c>
      <c r="N1429">
        <f>IF(M1429="small",1,0)</f>
        <v>1</v>
      </c>
      <c r="O1429">
        <f>IF(N1429="medium",1,0)</f>
        <v>0</v>
      </c>
      <c r="P1429">
        <f>IF(O1429="large",1,0)</f>
        <v>0</v>
      </c>
      <c r="Q1429">
        <v>2010</v>
      </c>
      <c r="R1429">
        <v>1</v>
      </c>
      <c r="S1429" t="str">
        <f>IF(R1429=1, "First-time", IF(R1429&lt;=3, "Rising Star", IF(R1429&lt;10, "Established", "Elites")))</f>
        <v>First-time</v>
      </c>
      <c r="T1429">
        <f>IF(S1429 = "First-time",1,0)</f>
        <v>1</v>
      </c>
      <c r="U1429">
        <f>IF(S1429 = "Rising Star",1,0)</f>
        <v>0</v>
      </c>
      <c r="V1429">
        <f>IF(S1429 = "Established",1,0)</f>
        <v>0</v>
      </c>
      <c r="W1429">
        <f>IF(S1429 = "Elites",1,0)</f>
        <v>0</v>
      </c>
      <c r="X1429" t="s">
        <v>130</v>
      </c>
      <c r="Y1429" t="str">
        <f>IF(X1429="","-",TRIM(LEFT(X1429,FIND(",",X1429&amp;",")-1)))</f>
        <v>Dallas</v>
      </c>
      <c r="Z1429" t="s">
        <v>844</v>
      </c>
      <c r="AA1429" t="s">
        <v>45</v>
      </c>
    </row>
    <row r="1430" spans="1:27" ht="14.4" x14ac:dyDescent="0.3">
      <c r="A1430">
        <v>1424</v>
      </c>
      <c r="B1430" t="s">
        <v>13458</v>
      </c>
      <c r="C1430" t="s">
        <v>13459</v>
      </c>
      <c r="D1430" t="s">
        <v>13460</v>
      </c>
      <c r="E1430" t="s">
        <v>13461</v>
      </c>
      <c r="F1430" s="5">
        <f>_xlfn.TEXTBEFORE(E1430, " ") * 1000000</f>
        <v>54000000</v>
      </c>
      <c r="G1430">
        <v>290.00510000000003</v>
      </c>
      <c r="H1430" t="s">
        <v>118</v>
      </c>
      <c r="I1430">
        <v>350</v>
      </c>
      <c r="J1430">
        <f>IF(I1430="",0,I1430)</f>
        <v>350</v>
      </c>
      <c r="K1430">
        <v>100</v>
      </c>
      <c r="L1430">
        <f>I1430-K1430</f>
        <v>250</v>
      </c>
      <c r="M1430" t="str">
        <f>IF(I1430&lt;100,"small",IF(I1430&lt;500,"medium","large"))</f>
        <v>medium</v>
      </c>
      <c r="N1430">
        <f>IF(M1430="small",1,0)</f>
        <v>0</v>
      </c>
      <c r="O1430">
        <f>IF(N1430="medium",1,0)</f>
        <v>0</v>
      </c>
      <c r="P1430">
        <f>IF(O1430="large",1,0)</f>
        <v>0</v>
      </c>
      <c r="Q1430">
        <v>2012</v>
      </c>
      <c r="R1430">
        <v>1</v>
      </c>
      <c r="S1430" t="str">
        <f>IF(R1430=1, "First-time", IF(R1430&lt;=3, "Rising Star", IF(R1430&lt;10, "Established", "Elites")))</f>
        <v>First-time</v>
      </c>
      <c r="T1430">
        <f>IF(S1430 = "First-time",1,0)</f>
        <v>1</v>
      </c>
      <c r="U1430">
        <f>IF(S1430 = "Rising Star",1,0)</f>
        <v>0</v>
      </c>
      <c r="V1430">
        <f>IF(S1430 = "Established",1,0)</f>
        <v>0</v>
      </c>
      <c r="W1430">
        <f>IF(S1430 = "Elites",1,0)</f>
        <v>0</v>
      </c>
      <c r="X1430" t="s">
        <v>99</v>
      </c>
      <c r="Y1430" t="str">
        <f>IF(X1430="","-",TRIM(LEFT(X1430,FIND(",",X1430&amp;",")-1)))</f>
        <v>-</v>
      </c>
      <c r="Z1430" t="s">
        <v>4457</v>
      </c>
      <c r="AA1430" t="s">
        <v>28</v>
      </c>
    </row>
    <row r="1431" spans="1:27" ht="14.4" x14ac:dyDescent="0.3">
      <c r="A1431">
        <v>1425</v>
      </c>
      <c r="B1431" t="s">
        <v>4150</v>
      </c>
      <c r="C1431" t="s">
        <v>4151</v>
      </c>
      <c r="D1431" t="s">
        <v>4152</v>
      </c>
      <c r="E1431" t="s">
        <v>1471</v>
      </c>
      <c r="F1431" s="5">
        <f>_xlfn.TEXTBEFORE(E1431, " ") * 1000000</f>
        <v>2500000</v>
      </c>
      <c r="G1431">
        <v>289.99130000000002</v>
      </c>
      <c r="H1431" t="s">
        <v>118</v>
      </c>
      <c r="I1431">
        <v>21</v>
      </c>
      <c r="J1431">
        <f>IF(I1431="",0,I1431)</f>
        <v>21</v>
      </c>
      <c r="K1431">
        <v>3</v>
      </c>
      <c r="L1431">
        <f>I1431-K1431</f>
        <v>18</v>
      </c>
      <c r="M1431" t="str">
        <f>IF(I1431&lt;100,"small",IF(I1431&lt;500,"medium","large"))</f>
        <v>small</v>
      </c>
      <c r="N1431">
        <f>IF(M1431="small",1,0)</f>
        <v>1</v>
      </c>
      <c r="O1431">
        <f>IF(N1431="medium",1,0)</f>
        <v>0</v>
      </c>
      <c r="P1431">
        <f>IF(O1431="large",1,0)</f>
        <v>0</v>
      </c>
      <c r="Q1431">
        <v>2001</v>
      </c>
      <c r="R1431">
        <v>1</v>
      </c>
      <c r="S1431" t="str">
        <f>IF(R1431=1, "First-time", IF(R1431&lt;=3, "Rising Star", IF(R1431&lt;10, "Established", "Elites")))</f>
        <v>First-time</v>
      </c>
      <c r="T1431">
        <f>IF(S1431 = "First-time",1,0)</f>
        <v>1</v>
      </c>
      <c r="U1431">
        <f>IF(S1431 = "Rising Star",1,0)</f>
        <v>0</v>
      </c>
      <c r="V1431">
        <f>IF(S1431 = "Established",1,0)</f>
        <v>0</v>
      </c>
      <c r="W1431">
        <f>IF(S1431 = "Elites",1,0)</f>
        <v>0</v>
      </c>
      <c r="X1431" t="s">
        <v>1396</v>
      </c>
      <c r="Y1431" t="str">
        <f>IF(X1431="","-",TRIM(LEFT(X1431,FIND(",",X1431&amp;",")-1)))</f>
        <v>San Francisco</v>
      </c>
      <c r="Z1431" t="s">
        <v>4153</v>
      </c>
      <c r="AA1431" t="s">
        <v>5</v>
      </c>
    </row>
    <row r="1432" spans="1:27" ht="14.4" x14ac:dyDescent="0.3">
      <c r="A1432">
        <v>1426</v>
      </c>
      <c r="B1432" t="s">
        <v>11787</v>
      </c>
      <c r="C1432" t="s">
        <v>11788</v>
      </c>
      <c r="D1432" t="s">
        <v>11789</v>
      </c>
      <c r="E1432" t="s">
        <v>1276</v>
      </c>
      <c r="F1432" s="5">
        <f>_xlfn.TEXTBEFORE(E1432, " ") * 1000000</f>
        <v>5000000</v>
      </c>
      <c r="G1432">
        <v>289.95100000000002</v>
      </c>
      <c r="H1432" t="s">
        <v>1750</v>
      </c>
      <c r="I1432">
        <v>45</v>
      </c>
      <c r="J1432">
        <f>IF(I1432="",0,I1432)</f>
        <v>45</v>
      </c>
      <c r="K1432">
        <v>15</v>
      </c>
      <c r="L1432">
        <f>I1432-K1432</f>
        <v>30</v>
      </c>
      <c r="M1432" t="str">
        <f>IF(I1432&lt;100,"small",IF(I1432&lt;500,"medium","large"))</f>
        <v>small</v>
      </c>
      <c r="N1432">
        <f>IF(M1432="small",1,0)</f>
        <v>1</v>
      </c>
      <c r="O1432">
        <f>IF(N1432="medium",1,0)</f>
        <v>0</v>
      </c>
      <c r="P1432">
        <f>IF(O1432="large",1,0)</f>
        <v>0</v>
      </c>
      <c r="Q1432">
        <v>2011</v>
      </c>
      <c r="R1432">
        <v>1</v>
      </c>
      <c r="S1432" t="str">
        <f>IF(R1432=1, "First-time", IF(R1432&lt;=3, "Rising Star", IF(R1432&lt;10, "Established", "Elites")))</f>
        <v>First-time</v>
      </c>
      <c r="T1432">
        <f>IF(S1432 = "First-time",1,0)</f>
        <v>1</v>
      </c>
      <c r="U1432">
        <f>IF(S1432 = "Rising Star",1,0)</f>
        <v>0</v>
      </c>
      <c r="V1432">
        <f>IF(S1432 = "Established",1,0)</f>
        <v>0</v>
      </c>
      <c r="W1432">
        <f>IF(S1432 = "Elites",1,0)</f>
        <v>0</v>
      </c>
      <c r="X1432" t="s">
        <v>130</v>
      </c>
      <c r="Y1432" t="str">
        <f>IF(X1432="","-",TRIM(LEFT(X1432,FIND(",",X1432&amp;",")-1)))</f>
        <v>Dallas</v>
      </c>
      <c r="Z1432" t="s">
        <v>130</v>
      </c>
      <c r="AA1432" t="s">
        <v>45</v>
      </c>
    </row>
    <row r="1433" spans="1:27" ht="14.4" x14ac:dyDescent="0.3">
      <c r="A1433">
        <v>1427</v>
      </c>
      <c r="B1433" t="s">
        <v>15149</v>
      </c>
      <c r="C1433" t="s">
        <v>15150</v>
      </c>
      <c r="D1433" t="s">
        <v>15151</v>
      </c>
      <c r="E1433" t="s">
        <v>392</v>
      </c>
      <c r="F1433" s="5">
        <f>_xlfn.TEXTBEFORE(E1433, " ") * 1000000</f>
        <v>2000000</v>
      </c>
      <c r="G1433">
        <v>289.40929999999997</v>
      </c>
      <c r="H1433" t="s">
        <v>779</v>
      </c>
      <c r="I1433">
        <v>9</v>
      </c>
      <c r="J1433">
        <f>IF(I1433="",0,I1433)</f>
        <v>9</v>
      </c>
      <c r="K1433">
        <v>4</v>
      </c>
      <c r="L1433">
        <f>I1433-K1433</f>
        <v>5</v>
      </c>
      <c r="M1433" t="str">
        <f>IF(I1433&lt;100,"small",IF(I1433&lt;500,"medium","large"))</f>
        <v>small</v>
      </c>
      <c r="N1433">
        <f>IF(M1433="small",1,0)</f>
        <v>1</v>
      </c>
      <c r="O1433">
        <f>IF(N1433="medium",1,0)</f>
        <v>0</v>
      </c>
      <c r="P1433">
        <f>IF(O1433="large",1,0)</f>
        <v>0</v>
      </c>
      <c r="Q1433">
        <v>2013</v>
      </c>
      <c r="R1433">
        <v>6</v>
      </c>
      <c r="S1433" t="str">
        <f>IF(R1433=1, "First-time", IF(R1433&lt;=3, "Rising Star", IF(R1433&lt;10, "Established", "Elites")))</f>
        <v>Established</v>
      </c>
      <c r="T1433">
        <f>IF(S1433 = "First-time",1,0)</f>
        <v>0</v>
      </c>
      <c r="U1433">
        <f>IF(S1433 = "Rising Star",1,0)</f>
        <v>0</v>
      </c>
      <c r="V1433">
        <f>IF(S1433 = "Established",1,0)</f>
        <v>1</v>
      </c>
      <c r="W1433">
        <f>IF(S1433 = "Elites",1,0)</f>
        <v>0</v>
      </c>
      <c r="X1433" t="s">
        <v>271</v>
      </c>
      <c r="Y1433" t="str">
        <f>IF(X1433="","-",TRIM(LEFT(X1433,FIND(",",X1433&amp;",")-1)))</f>
        <v>Chicago</v>
      </c>
      <c r="Z1433" t="s">
        <v>271</v>
      </c>
      <c r="AA1433" t="s">
        <v>15</v>
      </c>
    </row>
    <row r="1434" spans="1:27" ht="14.4" x14ac:dyDescent="0.3">
      <c r="A1434">
        <v>1428</v>
      </c>
      <c r="B1434" t="s">
        <v>13935</v>
      </c>
      <c r="C1434" t="s">
        <v>13936</v>
      </c>
      <c r="D1434" t="s">
        <v>13937</v>
      </c>
      <c r="E1434" t="s">
        <v>3006</v>
      </c>
      <c r="F1434" s="5">
        <f>_xlfn.TEXTBEFORE(E1434, " ") * 1000000</f>
        <v>10000000</v>
      </c>
      <c r="G1434">
        <v>289.2561</v>
      </c>
      <c r="H1434" t="s">
        <v>129</v>
      </c>
      <c r="I1434">
        <v>31</v>
      </c>
      <c r="J1434">
        <f>IF(I1434="",0,I1434)</f>
        <v>31</v>
      </c>
      <c r="K1434">
        <v>23</v>
      </c>
      <c r="L1434">
        <f>I1434-K1434</f>
        <v>8</v>
      </c>
      <c r="M1434" t="str">
        <f>IF(I1434&lt;100,"small",IF(I1434&lt;500,"medium","large"))</f>
        <v>small</v>
      </c>
      <c r="N1434">
        <f>IF(M1434="small",1,0)</f>
        <v>1</v>
      </c>
      <c r="O1434">
        <f>IF(N1434="medium",1,0)</f>
        <v>0</v>
      </c>
      <c r="P1434">
        <f>IF(O1434="large",1,0)</f>
        <v>0</v>
      </c>
      <c r="Q1434">
        <v>2012</v>
      </c>
      <c r="R1434">
        <v>1</v>
      </c>
      <c r="S1434" t="str">
        <f>IF(R1434=1, "First-time", IF(R1434&lt;=3, "Rising Star", IF(R1434&lt;10, "Established", "Elites")))</f>
        <v>First-time</v>
      </c>
      <c r="T1434">
        <f>IF(S1434 = "First-time",1,0)</f>
        <v>1</v>
      </c>
      <c r="U1434">
        <f>IF(S1434 = "Rising Star",1,0)</f>
        <v>0</v>
      </c>
      <c r="V1434">
        <f>IF(S1434 = "Established",1,0)</f>
        <v>0</v>
      </c>
      <c r="W1434">
        <f>IF(S1434 = "Elites",1,0)</f>
        <v>0</v>
      </c>
      <c r="X1434" t="s">
        <v>611</v>
      </c>
      <c r="Y1434" t="str">
        <f>IF(X1434="","-",TRIM(LEFT(X1434,FIND(",",X1434&amp;",")-1)))</f>
        <v>Denver</v>
      </c>
      <c r="Z1434" t="s">
        <v>611</v>
      </c>
      <c r="AA1434" t="s">
        <v>6</v>
      </c>
    </row>
    <row r="1435" spans="1:27" ht="14.4" x14ac:dyDescent="0.3">
      <c r="A1435">
        <v>1429</v>
      </c>
      <c r="B1435" t="s">
        <v>16756</v>
      </c>
      <c r="C1435" t="s">
        <v>16757</v>
      </c>
      <c r="D1435" t="s">
        <v>16758</v>
      </c>
      <c r="E1435" t="s">
        <v>2632</v>
      </c>
      <c r="F1435" s="5">
        <f>_xlfn.TEXTBEFORE(E1435, " ") * 1000000</f>
        <v>10500000</v>
      </c>
      <c r="G1435">
        <v>288.84840000000003</v>
      </c>
      <c r="H1435" t="s">
        <v>118</v>
      </c>
      <c r="I1435">
        <v>96</v>
      </c>
      <c r="J1435">
        <f>IF(I1435="",0,I1435)</f>
        <v>96</v>
      </c>
      <c r="K1435">
        <v>26</v>
      </c>
      <c r="L1435">
        <f>I1435-K1435</f>
        <v>70</v>
      </c>
      <c r="M1435" t="str">
        <f>IF(I1435&lt;100,"small",IF(I1435&lt;500,"medium","large"))</f>
        <v>small</v>
      </c>
      <c r="N1435">
        <f>IF(M1435="small",1,0)</f>
        <v>1</v>
      </c>
      <c r="O1435">
        <f>IF(N1435="medium",1,0)</f>
        <v>0</v>
      </c>
      <c r="P1435">
        <f>IF(O1435="large",1,0)</f>
        <v>0</v>
      </c>
      <c r="Q1435">
        <v>2014</v>
      </c>
      <c r="R1435">
        <v>1</v>
      </c>
      <c r="S1435" t="str">
        <f>IF(R1435=1, "First-time", IF(R1435&lt;=3, "Rising Star", IF(R1435&lt;10, "Established", "Elites")))</f>
        <v>First-time</v>
      </c>
      <c r="T1435">
        <f>IF(S1435 = "First-time",1,0)</f>
        <v>1</v>
      </c>
      <c r="U1435">
        <f>IF(S1435 = "Rising Star",1,0)</f>
        <v>0</v>
      </c>
      <c r="V1435">
        <f>IF(S1435 = "Established",1,0)</f>
        <v>0</v>
      </c>
      <c r="W1435">
        <f>IF(S1435 = "Elites",1,0)</f>
        <v>0</v>
      </c>
      <c r="X1435" t="s">
        <v>99</v>
      </c>
      <c r="Y1435" t="str">
        <f>IF(X1435="","-",TRIM(LEFT(X1435,FIND(",",X1435&amp;",")-1)))</f>
        <v>-</v>
      </c>
      <c r="Z1435" t="s">
        <v>780</v>
      </c>
      <c r="AA1435" t="s">
        <v>10</v>
      </c>
    </row>
    <row r="1436" spans="1:27" ht="14.4" x14ac:dyDescent="0.3">
      <c r="A1436">
        <v>1430</v>
      </c>
      <c r="B1436" t="s">
        <v>13281</v>
      </c>
      <c r="C1436" t="s">
        <v>13282</v>
      </c>
      <c r="D1436" t="s">
        <v>13283</v>
      </c>
      <c r="E1436" t="s">
        <v>13284</v>
      </c>
      <c r="F1436" s="5">
        <f>_xlfn.TEXTBEFORE(E1436, " ") * 1000000</f>
        <v>72200000</v>
      </c>
      <c r="G1436">
        <v>288.74110000000002</v>
      </c>
      <c r="H1436" t="s">
        <v>153</v>
      </c>
      <c r="I1436">
        <v>9</v>
      </c>
      <c r="J1436">
        <f>IF(I1436="",0,I1436)</f>
        <v>9</v>
      </c>
      <c r="K1436">
        <v>5</v>
      </c>
      <c r="L1436">
        <f>I1436-K1436</f>
        <v>4</v>
      </c>
      <c r="M1436" t="str">
        <f>IF(I1436&lt;100,"small",IF(I1436&lt;500,"medium","large"))</f>
        <v>small</v>
      </c>
      <c r="N1436">
        <f>IF(M1436="small",1,0)</f>
        <v>1</v>
      </c>
      <c r="O1436">
        <f>IF(N1436="medium",1,0)</f>
        <v>0</v>
      </c>
      <c r="P1436">
        <f>IF(O1436="large",1,0)</f>
        <v>0</v>
      </c>
      <c r="Q1436">
        <v>2012</v>
      </c>
      <c r="R1436">
        <v>1</v>
      </c>
      <c r="S1436" t="str">
        <f>IF(R1436=1, "First-time", IF(R1436&lt;=3, "Rising Star", IF(R1436&lt;10, "Established", "Elites")))</f>
        <v>First-time</v>
      </c>
      <c r="T1436">
        <f>IF(S1436 = "First-time",1,0)</f>
        <v>1</v>
      </c>
      <c r="U1436">
        <f>IF(S1436 = "Rising Star",1,0)</f>
        <v>0</v>
      </c>
      <c r="V1436">
        <f>IF(S1436 = "Established",1,0)</f>
        <v>0</v>
      </c>
      <c r="W1436">
        <f>IF(S1436 = "Elites",1,0)</f>
        <v>0</v>
      </c>
      <c r="X1436" t="s">
        <v>99</v>
      </c>
      <c r="Y1436" t="str">
        <f>IF(X1436="","-",TRIM(LEFT(X1436,FIND(",",X1436&amp;",")-1)))</f>
        <v>-</v>
      </c>
      <c r="Z1436" t="s">
        <v>3546</v>
      </c>
      <c r="AA1436" t="s">
        <v>36</v>
      </c>
    </row>
    <row r="1437" spans="1:27" ht="14.4" x14ac:dyDescent="0.3">
      <c r="A1437">
        <v>1431</v>
      </c>
      <c r="B1437" t="s">
        <v>11294</v>
      </c>
      <c r="C1437" t="s">
        <v>11295</v>
      </c>
      <c r="D1437" t="s">
        <v>11296</v>
      </c>
      <c r="E1437" t="s">
        <v>337</v>
      </c>
      <c r="F1437" s="5">
        <f>_xlfn.TEXTBEFORE(E1437, " ") * 1000000</f>
        <v>6700000</v>
      </c>
      <c r="G1437">
        <v>288.54700000000003</v>
      </c>
      <c r="H1437" t="s">
        <v>353</v>
      </c>
      <c r="I1437">
        <v>82</v>
      </c>
      <c r="J1437">
        <f>IF(I1437="",0,I1437)</f>
        <v>82</v>
      </c>
      <c r="K1437">
        <v>32</v>
      </c>
      <c r="L1437">
        <f>I1437-K1437</f>
        <v>50</v>
      </c>
      <c r="M1437" t="str">
        <f>IF(I1437&lt;100,"small",IF(I1437&lt;500,"medium","large"))</f>
        <v>small</v>
      </c>
      <c r="N1437">
        <f>IF(M1437="small",1,0)</f>
        <v>1</v>
      </c>
      <c r="O1437">
        <f>IF(N1437="medium",1,0)</f>
        <v>0</v>
      </c>
      <c r="P1437">
        <f>IF(O1437="large",1,0)</f>
        <v>0</v>
      </c>
      <c r="Q1437">
        <v>2010</v>
      </c>
      <c r="R1437">
        <v>3</v>
      </c>
      <c r="S1437" t="str">
        <f>IF(R1437=1, "First-time", IF(R1437&lt;=3, "Rising Star", IF(R1437&lt;10, "Established", "Elites")))</f>
        <v>Rising Star</v>
      </c>
      <c r="T1437">
        <f>IF(S1437 = "First-time",1,0)</f>
        <v>0</v>
      </c>
      <c r="U1437">
        <f>IF(S1437 = "Rising Star",1,0)</f>
        <v>1</v>
      </c>
      <c r="V1437">
        <f>IF(S1437 = "Established",1,0)</f>
        <v>0</v>
      </c>
      <c r="W1437">
        <f>IF(S1437 = "Elites",1,0)</f>
        <v>0</v>
      </c>
      <c r="X1437" t="s">
        <v>1206</v>
      </c>
      <c r="Y1437" t="str">
        <f>IF(X1437="","-",TRIM(LEFT(X1437,FIND(",",X1437&amp;",")-1)))</f>
        <v>Tampa</v>
      </c>
      <c r="Z1437" t="s">
        <v>1206</v>
      </c>
      <c r="AA1437" t="s">
        <v>10</v>
      </c>
    </row>
    <row r="1438" spans="1:27" ht="14.4" x14ac:dyDescent="0.3">
      <c r="A1438">
        <v>1432</v>
      </c>
      <c r="B1438" t="s">
        <v>12206</v>
      </c>
      <c r="C1438" t="s">
        <v>12207</v>
      </c>
      <c r="D1438" t="s">
        <v>12208</v>
      </c>
      <c r="E1438" t="s">
        <v>11757</v>
      </c>
      <c r="F1438" s="5">
        <f>_xlfn.TEXTBEFORE(E1438, " ") * 1000000</f>
        <v>44200000</v>
      </c>
      <c r="G1438">
        <v>288.47000000000003</v>
      </c>
      <c r="H1438" t="s">
        <v>129</v>
      </c>
      <c r="I1438">
        <v>98</v>
      </c>
      <c r="J1438">
        <f>IF(I1438="",0,I1438)</f>
        <v>98</v>
      </c>
      <c r="K1438">
        <v>35</v>
      </c>
      <c r="L1438">
        <f>I1438-K1438</f>
        <v>63</v>
      </c>
      <c r="M1438" t="str">
        <f>IF(I1438&lt;100,"small",IF(I1438&lt;500,"medium","large"))</f>
        <v>small</v>
      </c>
      <c r="N1438">
        <f>IF(M1438="small",1,0)</f>
        <v>1</v>
      </c>
      <c r="O1438">
        <f>IF(N1438="medium",1,0)</f>
        <v>0</v>
      </c>
      <c r="P1438">
        <f>IF(O1438="large",1,0)</f>
        <v>0</v>
      </c>
      <c r="Q1438">
        <v>2011</v>
      </c>
      <c r="R1438">
        <v>5</v>
      </c>
      <c r="S1438" t="str">
        <f>IF(R1438=1, "First-time", IF(R1438&lt;=3, "Rising Star", IF(R1438&lt;10, "Established", "Elites")))</f>
        <v>Established</v>
      </c>
      <c r="T1438">
        <f>IF(S1438 = "First-time",1,0)</f>
        <v>0</v>
      </c>
      <c r="U1438">
        <f>IF(S1438 = "Rising Star",1,0)</f>
        <v>0</v>
      </c>
      <c r="V1438">
        <f>IF(S1438 = "Established",1,0)</f>
        <v>1</v>
      </c>
      <c r="W1438">
        <f>IF(S1438 = "Elites",1,0)</f>
        <v>0</v>
      </c>
      <c r="X1438" t="s">
        <v>99</v>
      </c>
      <c r="Y1438" t="str">
        <f>IF(X1438="","-",TRIM(LEFT(X1438,FIND(",",X1438&amp;",")-1)))</f>
        <v>-</v>
      </c>
      <c r="Z1438" t="s">
        <v>666</v>
      </c>
      <c r="AA1438" t="s">
        <v>23</v>
      </c>
    </row>
    <row r="1439" spans="1:27" ht="14.4" x14ac:dyDescent="0.3">
      <c r="A1439">
        <v>1433</v>
      </c>
      <c r="B1439" t="s">
        <v>7159</v>
      </c>
      <c r="C1439" t="s">
        <v>7160</v>
      </c>
      <c r="D1439" t="s">
        <v>7161</v>
      </c>
      <c r="E1439" t="s">
        <v>736</v>
      </c>
      <c r="F1439" s="5">
        <f>_xlfn.TEXTBEFORE(E1439, " ") * 1000000</f>
        <v>4800000</v>
      </c>
      <c r="G1439">
        <v>288.2373</v>
      </c>
      <c r="H1439" t="s">
        <v>85</v>
      </c>
      <c r="I1439">
        <v>10</v>
      </c>
      <c r="J1439">
        <f>IF(I1439="",0,I1439)</f>
        <v>10</v>
      </c>
      <c r="K1439">
        <v>3</v>
      </c>
      <c r="L1439">
        <f>I1439-K1439</f>
        <v>7</v>
      </c>
      <c r="M1439" t="str">
        <f>IF(I1439&lt;100,"small",IF(I1439&lt;500,"medium","large"))</f>
        <v>small</v>
      </c>
      <c r="N1439">
        <f>IF(M1439="small",1,0)</f>
        <v>1</v>
      </c>
      <c r="O1439">
        <f>IF(N1439="medium",1,0)</f>
        <v>0</v>
      </c>
      <c r="P1439">
        <f>IF(O1439="large",1,0)</f>
        <v>0</v>
      </c>
      <c r="Q1439">
        <v>2006</v>
      </c>
      <c r="R1439">
        <v>1</v>
      </c>
      <c r="S1439" t="str">
        <f>IF(R1439=1, "First-time", IF(R1439&lt;=3, "Rising Star", IF(R1439&lt;10, "Established", "Elites")))</f>
        <v>First-time</v>
      </c>
      <c r="T1439">
        <f>IF(S1439 = "First-time",1,0)</f>
        <v>1</v>
      </c>
      <c r="U1439">
        <f>IF(S1439 = "Rising Star",1,0)</f>
        <v>0</v>
      </c>
      <c r="V1439">
        <f>IF(S1439 = "Established",1,0)</f>
        <v>0</v>
      </c>
      <c r="W1439">
        <f>IF(S1439 = "Elites",1,0)</f>
        <v>0</v>
      </c>
      <c r="X1439" t="s">
        <v>99</v>
      </c>
      <c r="Y1439" t="str">
        <f>IF(X1439="","-",TRIM(LEFT(X1439,FIND(",",X1439&amp;",")-1)))</f>
        <v>-</v>
      </c>
      <c r="Z1439" t="s">
        <v>1812</v>
      </c>
      <c r="AA1439" t="s">
        <v>6</v>
      </c>
    </row>
    <row r="1440" spans="1:27" ht="14.4" x14ac:dyDescent="0.3">
      <c r="A1440">
        <v>1434</v>
      </c>
      <c r="B1440" t="s">
        <v>11381</v>
      </c>
      <c r="C1440" t="s">
        <v>11382</v>
      </c>
      <c r="D1440" t="s">
        <v>11383</v>
      </c>
      <c r="E1440" t="s">
        <v>1020</v>
      </c>
      <c r="F1440" s="5">
        <f>_xlfn.TEXTBEFORE(E1440, " ") * 1000000</f>
        <v>20800000</v>
      </c>
      <c r="G1440">
        <v>288.2353</v>
      </c>
      <c r="H1440" t="s">
        <v>129</v>
      </c>
      <c r="I1440">
        <v>76</v>
      </c>
      <c r="J1440">
        <f>IF(I1440="",0,I1440)</f>
        <v>76</v>
      </c>
      <c r="K1440">
        <v>24</v>
      </c>
      <c r="L1440">
        <f>I1440-K1440</f>
        <v>52</v>
      </c>
      <c r="M1440" t="str">
        <f>IF(I1440&lt;100,"small",IF(I1440&lt;500,"medium","large"))</f>
        <v>small</v>
      </c>
      <c r="N1440">
        <f>IF(M1440="small",1,0)</f>
        <v>1</v>
      </c>
      <c r="O1440">
        <f>IF(N1440="medium",1,0)</f>
        <v>0</v>
      </c>
      <c r="P1440">
        <f>IF(O1440="large",1,0)</f>
        <v>0</v>
      </c>
      <c r="Q1440">
        <v>2010</v>
      </c>
      <c r="R1440">
        <v>2</v>
      </c>
      <c r="S1440" t="str">
        <f>IF(R1440=1, "First-time", IF(R1440&lt;=3, "Rising Star", IF(R1440&lt;10, "Established", "Elites")))</f>
        <v>Rising Star</v>
      </c>
      <c r="T1440">
        <f>IF(S1440 = "First-time",1,0)</f>
        <v>0</v>
      </c>
      <c r="U1440">
        <f>IF(S1440 = "Rising Star",1,0)</f>
        <v>1</v>
      </c>
      <c r="V1440">
        <f>IF(S1440 = "Established",1,0)</f>
        <v>0</v>
      </c>
      <c r="W1440">
        <f>IF(S1440 = "Elites",1,0)</f>
        <v>0</v>
      </c>
      <c r="X1440" t="s">
        <v>427</v>
      </c>
      <c r="Y1440" t="str">
        <f>IF(X1440="","-",TRIM(LEFT(X1440,FIND(",",X1440&amp;",")-1)))</f>
        <v>Washington</v>
      </c>
      <c r="Z1440" t="s">
        <v>2498</v>
      </c>
      <c r="AA1440" t="s">
        <v>8</v>
      </c>
    </row>
    <row r="1441" spans="1:27" ht="14.4" x14ac:dyDescent="0.3">
      <c r="A1441">
        <v>1435</v>
      </c>
      <c r="B1441" t="s">
        <v>7292</v>
      </c>
      <c r="C1441" t="s">
        <v>7293</v>
      </c>
      <c r="D1441" t="s">
        <v>7294</v>
      </c>
      <c r="E1441" t="s">
        <v>885</v>
      </c>
      <c r="F1441" s="5">
        <f>_xlfn.TEXTBEFORE(E1441, " ") * 1000000</f>
        <v>21200000</v>
      </c>
      <c r="G1441">
        <v>287.9538</v>
      </c>
      <c r="H1441" t="s">
        <v>111</v>
      </c>
      <c r="I1441">
        <v>110</v>
      </c>
      <c r="J1441">
        <f>IF(I1441="",0,I1441)</f>
        <v>110</v>
      </c>
      <c r="K1441">
        <v>43</v>
      </c>
      <c r="L1441">
        <f>I1441-K1441</f>
        <v>67</v>
      </c>
      <c r="M1441" t="str">
        <f>IF(I1441&lt;100,"small",IF(I1441&lt;500,"medium","large"))</f>
        <v>medium</v>
      </c>
      <c r="N1441">
        <f>IF(M1441="small",1,0)</f>
        <v>0</v>
      </c>
      <c r="O1441">
        <f>IF(N1441="medium",1,0)</f>
        <v>0</v>
      </c>
      <c r="P1441">
        <f>IF(O1441="large",1,0)</f>
        <v>0</v>
      </c>
      <c r="Q1441">
        <v>2006</v>
      </c>
      <c r="R1441">
        <v>5</v>
      </c>
      <c r="S1441" t="str">
        <f>IF(R1441=1, "First-time", IF(R1441&lt;=3, "Rising Star", IF(R1441&lt;10, "Established", "Elites")))</f>
        <v>Established</v>
      </c>
      <c r="T1441">
        <f>IF(S1441 = "First-time",1,0)</f>
        <v>0</v>
      </c>
      <c r="U1441">
        <f>IF(S1441 = "Rising Star",1,0)</f>
        <v>0</v>
      </c>
      <c r="V1441">
        <f>IF(S1441 = "Established",1,0)</f>
        <v>1</v>
      </c>
      <c r="W1441">
        <f>IF(S1441 = "Elites",1,0)</f>
        <v>0</v>
      </c>
      <c r="X1441" t="s">
        <v>99</v>
      </c>
      <c r="Y1441" t="str">
        <f>IF(X1441="","-",TRIM(LEFT(X1441,FIND(",",X1441&amp;",")-1)))</f>
        <v>-</v>
      </c>
      <c r="Z1441" t="s">
        <v>6109</v>
      </c>
      <c r="AA1441" t="s">
        <v>2</v>
      </c>
    </row>
    <row r="1442" spans="1:27" ht="14.4" x14ac:dyDescent="0.3">
      <c r="A1442">
        <v>1436</v>
      </c>
      <c r="B1442" t="s">
        <v>6019</v>
      </c>
      <c r="C1442" t="s">
        <v>6020</v>
      </c>
      <c r="D1442" t="s">
        <v>6021</v>
      </c>
      <c r="E1442" t="s">
        <v>2197</v>
      </c>
      <c r="F1442" s="5">
        <f>_xlfn.TEXTBEFORE(E1442, " ") * 1000000</f>
        <v>16200000</v>
      </c>
      <c r="G1442">
        <v>287.89299999999997</v>
      </c>
      <c r="H1442" t="s">
        <v>751</v>
      </c>
      <c r="I1442">
        <v>105</v>
      </c>
      <c r="J1442">
        <f>IF(I1442="",0,I1442)</f>
        <v>105</v>
      </c>
      <c r="K1442">
        <v>20</v>
      </c>
      <c r="L1442">
        <f>I1442-K1442</f>
        <v>85</v>
      </c>
      <c r="M1442" t="str">
        <f>IF(I1442&lt;100,"small",IF(I1442&lt;500,"medium","large"))</f>
        <v>medium</v>
      </c>
      <c r="N1442">
        <f>IF(M1442="small",1,0)</f>
        <v>0</v>
      </c>
      <c r="O1442">
        <f>IF(N1442="medium",1,0)</f>
        <v>0</v>
      </c>
      <c r="P1442">
        <f>IF(O1442="large",1,0)</f>
        <v>0</v>
      </c>
      <c r="Q1442">
        <v>2005</v>
      </c>
      <c r="R1442">
        <v>5</v>
      </c>
      <c r="S1442" t="str">
        <f>IF(R1442=1, "First-time", IF(R1442&lt;=3, "Rising Star", IF(R1442&lt;10, "Established", "Elites")))</f>
        <v>Established</v>
      </c>
      <c r="T1442">
        <f>IF(S1442 = "First-time",1,0)</f>
        <v>0</v>
      </c>
      <c r="U1442">
        <f>IF(S1442 = "Rising Star",1,0)</f>
        <v>0</v>
      </c>
      <c r="V1442">
        <f>IF(S1442 = "Established",1,0)</f>
        <v>1</v>
      </c>
      <c r="W1442">
        <f>IF(S1442 = "Elites",1,0)</f>
        <v>0</v>
      </c>
      <c r="X1442" t="s">
        <v>427</v>
      </c>
      <c r="Y1442" t="str">
        <f>IF(X1442="","-",TRIM(LEFT(X1442,FIND(",",X1442&amp;",")-1)))</f>
        <v>Washington</v>
      </c>
      <c r="Z1442" t="s">
        <v>1411</v>
      </c>
      <c r="AA1442" t="s">
        <v>47</v>
      </c>
    </row>
    <row r="1443" spans="1:27" ht="14.4" x14ac:dyDescent="0.3">
      <c r="A1443">
        <v>1437</v>
      </c>
      <c r="B1443" t="s">
        <v>6191</v>
      </c>
      <c r="C1443" t="s">
        <v>6192</v>
      </c>
      <c r="D1443" t="s">
        <v>6193</v>
      </c>
      <c r="E1443" t="s">
        <v>6194</v>
      </c>
      <c r="F1443" s="5">
        <f>_xlfn.TEXTBEFORE(E1443, " ") * 1000000</f>
        <v>340400000</v>
      </c>
      <c r="G1443">
        <v>287.22730000000001</v>
      </c>
      <c r="H1443" t="s">
        <v>174</v>
      </c>
      <c r="I1443">
        <v>1044</v>
      </c>
      <c r="J1443">
        <f>IF(I1443="",0,I1443)</f>
        <v>1044</v>
      </c>
      <c r="K1443">
        <v>251</v>
      </c>
      <c r="L1443">
        <f>I1443-K1443</f>
        <v>793</v>
      </c>
      <c r="M1443" t="str">
        <f>IF(I1443&lt;100,"small",IF(I1443&lt;500,"medium","large"))</f>
        <v>large</v>
      </c>
      <c r="N1443">
        <f>IF(M1443="small",1,0)</f>
        <v>0</v>
      </c>
      <c r="O1443">
        <f>IF(N1443="medium",1,0)</f>
        <v>0</v>
      </c>
      <c r="P1443">
        <f>IF(O1443="large",1,0)</f>
        <v>0</v>
      </c>
      <c r="Q1443">
        <v>2005</v>
      </c>
      <c r="R1443">
        <v>8</v>
      </c>
      <c r="S1443" t="str">
        <f>IF(R1443=1, "First-time", IF(R1443&lt;=3, "Rising Star", IF(R1443&lt;10, "Established", "Elites")))</f>
        <v>Established</v>
      </c>
      <c r="T1443">
        <f>IF(S1443 = "First-time",1,0)</f>
        <v>0</v>
      </c>
      <c r="U1443">
        <f>IF(S1443 = "Rising Star",1,0)</f>
        <v>0</v>
      </c>
      <c r="V1443">
        <f>IF(S1443 = "Established",1,0)</f>
        <v>1</v>
      </c>
      <c r="W1443">
        <f>IF(S1443 = "Elites",1,0)</f>
        <v>0</v>
      </c>
      <c r="X1443" t="s">
        <v>99</v>
      </c>
      <c r="Y1443" t="str">
        <f>IF(X1443="","-",TRIM(LEFT(X1443,FIND(",",X1443&amp;",")-1)))</f>
        <v>-</v>
      </c>
      <c r="Z1443" t="s">
        <v>355</v>
      </c>
      <c r="AA1443" t="s">
        <v>36</v>
      </c>
    </row>
    <row r="1444" spans="1:27" ht="14.4" x14ac:dyDescent="0.3">
      <c r="A1444">
        <v>1438</v>
      </c>
      <c r="B1444" t="s">
        <v>8879</v>
      </c>
      <c r="C1444" t="s">
        <v>8880</v>
      </c>
      <c r="D1444" t="s">
        <v>8881</v>
      </c>
      <c r="E1444" t="s">
        <v>2990</v>
      </c>
      <c r="F1444" s="5">
        <f>_xlfn.TEXTBEFORE(E1444, " ") * 1000000</f>
        <v>28900000</v>
      </c>
      <c r="G1444">
        <v>287.15199999999999</v>
      </c>
      <c r="H1444" t="s">
        <v>118</v>
      </c>
      <c r="I1444">
        <v>72</v>
      </c>
      <c r="J1444">
        <f>IF(I1444="",0,I1444)</f>
        <v>72</v>
      </c>
      <c r="K1444">
        <v>40</v>
      </c>
      <c r="L1444">
        <f>I1444-K1444</f>
        <v>32</v>
      </c>
      <c r="M1444" t="str">
        <f>IF(I1444&lt;100,"small",IF(I1444&lt;500,"medium","large"))</f>
        <v>small</v>
      </c>
      <c r="N1444">
        <f>IF(M1444="small",1,0)</f>
        <v>1</v>
      </c>
      <c r="O1444">
        <f>IF(N1444="medium",1,0)</f>
        <v>0</v>
      </c>
      <c r="P1444">
        <f>IF(O1444="large",1,0)</f>
        <v>0</v>
      </c>
      <c r="Q1444">
        <v>2008</v>
      </c>
      <c r="R1444">
        <v>3</v>
      </c>
      <c r="S1444" t="str">
        <f>IF(R1444=1, "First-time", IF(R1444&lt;=3, "Rising Star", IF(R1444&lt;10, "Established", "Elites")))</f>
        <v>Rising Star</v>
      </c>
      <c r="T1444">
        <f>IF(S1444 = "First-time",1,0)</f>
        <v>0</v>
      </c>
      <c r="U1444">
        <f>IF(S1444 = "Rising Star",1,0)</f>
        <v>1</v>
      </c>
      <c r="V1444">
        <f>IF(S1444 = "Established",1,0)</f>
        <v>0</v>
      </c>
      <c r="W1444">
        <f>IF(S1444 = "Elites",1,0)</f>
        <v>0</v>
      </c>
      <c r="X1444" t="s">
        <v>683</v>
      </c>
      <c r="Y1444" t="str">
        <f>IF(X1444="","-",TRIM(LEFT(X1444,FIND(",",X1444&amp;",")-1)))</f>
        <v>Orlando</v>
      </c>
      <c r="Z1444" t="s">
        <v>8882</v>
      </c>
      <c r="AA1444" t="s">
        <v>10</v>
      </c>
    </row>
    <row r="1445" spans="1:27" ht="14.4" x14ac:dyDescent="0.3">
      <c r="A1445">
        <v>1439</v>
      </c>
      <c r="B1445" t="s">
        <v>16857</v>
      </c>
      <c r="C1445" t="s">
        <v>16858</v>
      </c>
      <c r="D1445" t="s">
        <v>16859</v>
      </c>
      <c r="E1445" t="s">
        <v>1661</v>
      </c>
      <c r="F1445" s="5">
        <f>_xlfn.TEXTBEFORE(E1445, " ") * 1000000</f>
        <v>5300000</v>
      </c>
      <c r="G1445">
        <v>286.89870000000002</v>
      </c>
      <c r="H1445" t="s">
        <v>140</v>
      </c>
      <c r="I1445">
        <v>25</v>
      </c>
      <c r="J1445">
        <f>IF(I1445="",0,I1445)</f>
        <v>25</v>
      </c>
      <c r="K1445">
        <v>13</v>
      </c>
      <c r="L1445">
        <f>I1445-K1445</f>
        <v>12</v>
      </c>
      <c r="M1445" t="str">
        <f>IF(I1445&lt;100,"small",IF(I1445&lt;500,"medium","large"))</f>
        <v>small</v>
      </c>
      <c r="N1445">
        <f>IF(M1445="small",1,0)</f>
        <v>1</v>
      </c>
      <c r="O1445">
        <f>IF(N1445="medium",1,0)</f>
        <v>0</v>
      </c>
      <c r="P1445">
        <f>IF(O1445="large",1,0)</f>
        <v>0</v>
      </c>
      <c r="Q1445">
        <v>2014</v>
      </c>
      <c r="R1445">
        <v>1</v>
      </c>
      <c r="S1445" t="str">
        <f>IF(R1445=1, "First-time", IF(R1445&lt;=3, "Rising Star", IF(R1445&lt;10, "Established", "Elites")))</f>
        <v>First-time</v>
      </c>
      <c r="T1445">
        <f>IF(S1445 = "First-time",1,0)</f>
        <v>1</v>
      </c>
      <c r="U1445">
        <f>IF(S1445 = "Rising Star",1,0)</f>
        <v>0</v>
      </c>
      <c r="V1445">
        <f>IF(S1445 = "Established",1,0)</f>
        <v>0</v>
      </c>
      <c r="W1445">
        <f>IF(S1445 = "Elites",1,0)</f>
        <v>0</v>
      </c>
      <c r="X1445" t="s">
        <v>611</v>
      </c>
      <c r="Y1445" t="str">
        <f>IF(X1445="","-",TRIM(LEFT(X1445,FIND(",",X1445&amp;",")-1)))</f>
        <v>Denver</v>
      </c>
      <c r="Z1445" t="s">
        <v>611</v>
      </c>
      <c r="AA1445" t="s">
        <v>6</v>
      </c>
    </row>
    <row r="1446" spans="1:27" ht="14.4" x14ac:dyDescent="0.3">
      <c r="A1446">
        <v>1440</v>
      </c>
      <c r="B1446" t="s">
        <v>15692</v>
      </c>
      <c r="C1446" t="s">
        <v>15693</v>
      </c>
      <c r="D1446" t="s">
        <v>15694</v>
      </c>
      <c r="E1446" t="s">
        <v>1267</v>
      </c>
      <c r="F1446" s="5">
        <f>_xlfn.TEXTBEFORE(E1446, " ") * 1000000</f>
        <v>2400000</v>
      </c>
      <c r="G1446">
        <v>286.72280000000001</v>
      </c>
      <c r="H1446" t="s">
        <v>1069</v>
      </c>
      <c r="I1446">
        <v>27</v>
      </c>
      <c r="J1446">
        <f>IF(I1446="",0,I1446)</f>
        <v>27</v>
      </c>
      <c r="K1446">
        <v>12</v>
      </c>
      <c r="L1446">
        <f>I1446-K1446</f>
        <v>15</v>
      </c>
      <c r="M1446" t="str">
        <f>IF(I1446&lt;100,"small",IF(I1446&lt;500,"medium","large"))</f>
        <v>small</v>
      </c>
      <c r="N1446">
        <f>IF(M1446="small",1,0)</f>
        <v>1</v>
      </c>
      <c r="O1446">
        <f>IF(N1446="medium",1,0)</f>
        <v>0</v>
      </c>
      <c r="P1446">
        <f>IF(O1446="large",1,0)</f>
        <v>0</v>
      </c>
      <c r="Q1446">
        <v>2014</v>
      </c>
      <c r="R1446">
        <v>1</v>
      </c>
      <c r="S1446" t="str">
        <f>IF(R1446=1, "First-time", IF(R1446&lt;=3, "Rising Star", IF(R1446&lt;10, "Established", "Elites")))</f>
        <v>First-time</v>
      </c>
      <c r="T1446">
        <f>IF(S1446 = "First-time",1,0)</f>
        <v>1</v>
      </c>
      <c r="U1446">
        <f>IF(S1446 = "Rising Star",1,0)</f>
        <v>0</v>
      </c>
      <c r="V1446">
        <f>IF(S1446 = "Established",1,0)</f>
        <v>0</v>
      </c>
      <c r="W1446">
        <f>IF(S1446 = "Elites",1,0)</f>
        <v>0</v>
      </c>
      <c r="X1446" t="s">
        <v>99</v>
      </c>
      <c r="Y1446" t="str">
        <f>IF(X1446="","-",TRIM(LEFT(X1446,FIND(",",X1446&amp;",")-1)))</f>
        <v>-</v>
      </c>
      <c r="Z1446" t="s">
        <v>12869</v>
      </c>
      <c r="AA1446" t="s">
        <v>51</v>
      </c>
    </row>
    <row r="1447" spans="1:27" ht="14.4" x14ac:dyDescent="0.3">
      <c r="A1447">
        <v>1441</v>
      </c>
      <c r="B1447" t="s">
        <v>14116</v>
      </c>
      <c r="C1447" t="s">
        <v>14117</v>
      </c>
      <c r="D1447" t="s">
        <v>14118</v>
      </c>
      <c r="E1447" t="s">
        <v>3920</v>
      </c>
      <c r="F1447" s="5">
        <f>_xlfn.TEXTBEFORE(E1447, " ") * 1000000</f>
        <v>22000000</v>
      </c>
      <c r="G1447">
        <v>286.69310000000002</v>
      </c>
      <c r="H1447" t="s">
        <v>353</v>
      </c>
      <c r="I1447">
        <v>575</v>
      </c>
      <c r="J1447">
        <f>IF(I1447="",0,I1447)</f>
        <v>575</v>
      </c>
      <c r="K1447">
        <v>139</v>
      </c>
      <c r="L1447">
        <f>I1447-K1447</f>
        <v>436</v>
      </c>
      <c r="M1447" t="str">
        <f>IF(I1447&lt;100,"small",IF(I1447&lt;500,"medium","large"))</f>
        <v>large</v>
      </c>
      <c r="N1447">
        <f>IF(M1447="small",1,0)</f>
        <v>0</v>
      </c>
      <c r="O1447">
        <f>IF(N1447="medium",1,0)</f>
        <v>0</v>
      </c>
      <c r="P1447">
        <f>IF(O1447="large",1,0)</f>
        <v>0</v>
      </c>
      <c r="Q1447">
        <v>2012</v>
      </c>
      <c r="R1447">
        <v>3</v>
      </c>
      <c r="S1447" t="str">
        <f>IF(R1447=1, "First-time", IF(R1447&lt;=3, "Rising Star", IF(R1447&lt;10, "Established", "Elites")))</f>
        <v>Rising Star</v>
      </c>
      <c r="T1447">
        <f>IF(S1447 = "First-time",1,0)</f>
        <v>0</v>
      </c>
      <c r="U1447">
        <f>IF(S1447 = "Rising Star",1,0)</f>
        <v>1</v>
      </c>
      <c r="V1447">
        <f>IF(S1447 = "Established",1,0)</f>
        <v>0</v>
      </c>
      <c r="W1447">
        <f>IF(S1447 = "Elites",1,0)</f>
        <v>0</v>
      </c>
      <c r="X1447" t="s">
        <v>1396</v>
      </c>
      <c r="Y1447" t="str">
        <f>IF(X1447="","-",TRIM(LEFT(X1447,FIND(",",X1447&amp;",")-1)))</f>
        <v>San Francisco</v>
      </c>
      <c r="Z1447" t="s">
        <v>14119</v>
      </c>
      <c r="AA1447" t="s">
        <v>5</v>
      </c>
    </row>
    <row r="1448" spans="1:27" ht="14.4" x14ac:dyDescent="0.3">
      <c r="A1448">
        <v>1442</v>
      </c>
      <c r="B1448" t="s">
        <v>15546</v>
      </c>
      <c r="C1448" t="s">
        <v>15547</v>
      </c>
      <c r="D1448" t="s">
        <v>15548</v>
      </c>
      <c r="E1448" t="s">
        <v>15549</v>
      </c>
      <c r="F1448" s="5">
        <f>_xlfn.TEXTBEFORE(E1448, " ") * 1000000</f>
        <v>82200000</v>
      </c>
      <c r="G1448">
        <v>286.30930000000001</v>
      </c>
      <c r="H1448" t="s">
        <v>160</v>
      </c>
      <c r="I1448">
        <v>250</v>
      </c>
      <c r="J1448">
        <f>IF(I1448="",0,I1448)</f>
        <v>250</v>
      </c>
      <c r="K1448">
        <v>90</v>
      </c>
      <c r="L1448">
        <f>I1448-K1448</f>
        <v>160</v>
      </c>
      <c r="M1448" t="str">
        <f>IF(I1448&lt;100,"small",IF(I1448&lt;500,"medium","large"))</f>
        <v>medium</v>
      </c>
      <c r="N1448">
        <f>IF(M1448="small",1,0)</f>
        <v>0</v>
      </c>
      <c r="O1448">
        <f>IF(N1448="medium",1,0)</f>
        <v>0</v>
      </c>
      <c r="P1448">
        <f>IF(O1448="large",1,0)</f>
        <v>0</v>
      </c>
      <c r="Q1448">
        <v>2013</v>
      </c>
      <c r="R1448">
        <v>3</v>
      </c>
      <c r="S1448" t="str">
        <f>IF(R1448=1, "First-time", IF(R1448&lt;=3, "Rising Star", IF(R1448&lt;10, "Established", "Elites")))</f>
        <v>Rising Star</v>
      </c>
      <c r="T1448">
        <f>IF(S1448 = "First-time",1,0)</f>
        <v>0</v>
      </c>
      <c r="U1448">
        <f>IF(S1448 = "Rising Star",1,0)</f>
        <v>1</v>
      </c>
      <c r="V1448">
        <f>IF(S1448 = "Established",1,0)</f>
        <v>0</v>
      </c>
      <c r="W1448">
        <f>IF(S1448 = "Elites",1,0)</f>
        <v>0</v>
      </c>
      <c r="X1448" t="s">
        <v>325</v>
      </c>
      <c r="Y1448" t="str">
        <f>IF(X1448="","-",TRIM(LEFT(X1448,FIND(",",X1448&amp;",")-1)))</f>
        <v>Los Angeles</v>
      </c>
      <c r="Z1448" t="s">
        <v>4217</v>
      </c>
      <c r="AA1448" t="s">
        <v>5</v>
      </c>
    </row>
    <row r="1449" spans="1:27" ht="14.4" x14ac:dyDescent="0.3">
      <c r="A1449">
        <v>1443</v>
      </c>
      <c r="B1449" t="s">
        <v>8317</v>
      </c>
      <c r="C1449" t="s">
        <v>8318</v>
      </c>
      <c r="D1449" t="s">
        <v>8319</v>
      </c>
      <c r="E1449" t="s">
        <v>595</v>
      </c>
      <c r="F1449" s="5">
        <f>_xlfn.TEXTBEFORE(E1449, " ") * 1000000</f>
        <v>17800000</v>
      </c>
      <c r="G1449">
        <v>286.28050000000002</v>
      </c>
      <c r="H1449" t="s">
        <v>779</v>
      </c>
      <c r="I1449">
        <v>86</v>
      </c>
      <c r="J1449">
        <f>IF(I1449="",0,I1449)</f>
        <v>86</v>
      </c>
      <c r="K1449">
        <v>26</v>
      </c>
      <c r="L1449">
        <f>I1449-K1449</f>
        <v>60</v>
      </c>
      <c r="M1449" t="str">
        <f>IF(I1449&lt;100,"small",IF(I1449&lt;500,"medium","large"))</f>
        <v>small</v>
      </c>
      <c r="N1449">
        <f>IF(M1449="small",1,0)</f>
        <v>1</v>
      </c>
      <c r="O1449">
        <f>IF(N1449="medium",1,0)</f>
        <v>0</v>
      </c>
      <c r="P1449">
        <f>IF(O1449="large",1,0)</f>
        <v>0</v>
      </c>
      <c r="Q1449">
        <v>2008</v>
      </c>
      <c r="R1449">
        <v>4</v>
      </c>
      <c r="S1449" t="str">
        <f>IF(R1449=1, "First-time", IF(R1449&lt;=3, "Rising Star", IF(R1449&lt;10, "Established", "Elites")))</f>
        <v>Established</v>
      </c>
      <c r="T1449">
        <f>IF(S1449 = "First-time",1,0)</f>
        <v>0</v>
      </c>
      <c r="U1449">
        <f>IF(S1449 = "Rising Star",1,0)</f>
        <v>0</v>
      </c>
      <c r="V1449">
        <f>IF(S1449 = "Established",1,0)</f>
        <v>1</v>
      </c>
      <c r="W1449">
        <f>IF(S1449 = "Elites",1,0)</f>
        <v>0</v>
      </c>
      <c r="X1449" t="s">
        <v>130</v>
      </c>
      <c r="Y1449" t="str">
        <f>IF(X1449="","-",TRIM(LEFT(X1449,FIND(",",X1449&amp;",")-1)))</f>
        <v>Dallas</v>
      </c>
      <c r="Z1449" t="s">
        <v>130</v>
      </c>
      <c r="AA1449" t="s">
        <v>45</v>
      </c>
    </row>
    <row r="1450" spans="1:27" ht="14.4" x14ac:dyDescent="0.3">
      <c r="A1450">
        <v>1444</v>
      </c>
      <c r="B1450" t="s">
        <v>6022</v>
      </c>
      <c r="C1450" t="s">
        <v>6023</v>
      </c>
      <c r="D1450" t="s">
        <v>6024</v>
      </c>
      <c r="E1450" t="s">
        <v>6025</v>
      </c>
      <c r="F1450" s="5">
        <f>_xlfn.TEXTBEFORE(E1450, " ") * 1000000</f>
        <v>89000000</v>
      </c>
      <c r="G1450">
        <v>286.17439999999999</v>
      </c>
      <c r="H1450" t="s">
        <v>751</v>
      </c>
      <c r="I1450">
        <v>376</v>
      </c>
      <c r="J1450">
        <f>IF(I1450="",0,I1450)</f>
        <v>376</v>
      </c>
      <c r="K1450">
        <v>155</v>
      </c>
      <c r="L1450">
        <f>I1450-K1450</f>
        <v>221</v>
      </c>
      <c r="M1450" t="str">
        <f>IF(I1450&lt;100,"small",IF(I1450&lt;500,"medium","large"))</f>
        <v>medium</v>
      </c>
      <c r="N1450">
        <f>IF(M1450="small",1,0)</f>
        <v>0</v>
      </c>
      <c r="O1450">
        <f>IF(N1450="medium",1,0)</f>
        <v>0</v>
      </c>
      <c r="P1450">
        <f>IF(O1450="large",1,0)</f>
        <v>0</v>
      </c>
      <c r="Q1450">
        <v>2005</v>
      </c>
      <c r="R1450">
        <v>5</v>
      </c>
      <c r="S1450" t="str">
        <f>IF(R1450=1, "First-time", IF(R1450&lt;=3, "Rising Star", IF(R1450&lt;10, "Established", "Elites")))</f>
        <v>Established</v>
      </c>
      <c r="T1450">
        <f>IF(S1450 = "First-time",1,0)</f>
        <v>0</v>
      </c>
      <c r="U1450">
        <f>IF(S1450 = "Rising Star",1,0)</f>
        <v>0</v>
      </c>
      <c r="V1450">
        <f>IF(S1450 = "Established",1,0)</f>
        <v>1</v>
      </c>
      <c r="W1450">
        <f>IF(S1450 = "Elites",1,0)</f>
        <v>0</v>
      </c>
      <c r="X1450" t="s">
        <v>427</v>
      </c>
      <c r="Y1450" t="str">
        <f>IF(X1450="","-",TRIM(LEFT(X1450,FIND(",",X1450&amp;",")-1)))</f>
        <v>Washington</v>
      </c>
      <c r="Z1450" t="s">
        <v>1964</v>
      </c>
      <c r="AA1450" t="s">
        <v>47</v>
      </c>
    </row>
    <row r="1451" spans="1:27" ht="14.4" x14ac:dyDescent="0.3">
      <c r="A1451">
        <v>1445</v>
      </c>
      <c r="B1451" t="s">
        <v>7098</v>
      </c>
      <c r="C1451" t="s">
        <v>7099</v>
      </c>
      <c r="D1451" t="s">
        <v>7100</v>
      </c>
      <c r="E1451" t="s">
        <v>7101</v>
      </c>
      <c r="F1451" s="5">
        <f>_xlfn.TEXTBEFORE(E1451, " ") * 1000000</f>
        <v>55600000</v>
      </c>
      <c r="G1451">
        <v>285.88959999999997</v>
      </c>
      <c r="H1451" t="s">
        <v>160</v>
      </c>
      <c r="I1451">
        <v>100</v>
      </c>
      <c r="J1451">
        <f>IF(I1451="",0,I1451)</f>
        <v>100</v>
      </c>
      <c r="K1451">
        <v>20</v>
      </c>
      <c r="L1451">
        <f>I1451-K1451</f>
        <v>80</v>
      </c>
      <c r="M1451" t="str">
        <f>IF(I1451&lt;100,"small",IF(I1451&lt;500,"medium","large"))</f>
        <v>medium</v>
      </c>
      <c r="N1451">
        <f>IF(M1451="small",1,0)</f>
        <v>0</v>
      </c>
      <c r="O1451">
        <f>IF(N1451="medium",1,0)</f>
        <v>0</v>
      </c>
      <c r="P1451">
        <f>IF(O1451="large",1,0)</f>
        <v>0</v>
      </c>
      <c r="Q1451">
        <v>2006</v>
      </c>
      <c r="R1451">
        <v>4</v>
      </c>
      <c r="S1451" t="str">
        <f>IF(R1451=1, "First-time", IF(R1451&lt;=3, "Rising Star", IF(R1451&lt;10, "Established", "Elites")))</f>
        <v>Established</v>
      </c>
      <c r="T1451">
        <f>IF(S1451 = "First-time",1,0)</f>
        <v>0</v>
      </c>
      <c r="U1451">
        <f>IF(S1451 = "Rising Star",1,0)</f>
        <v>0</v>
      </c>
      <c r="V1451">
        <f>IF(S1451 = "Established",1,0)</f>
        <v>1</v>
      </c>
      <c r="W1451">
        <f>IF(S1451 = "Elites",1,0)</f>
        <v>0</v>
      </c>
      <c r="X1451" t="s">
        <v>99</v>
      </c>
      <c r="Y1451" t="str">
        <f>IF(X1451="","-",TRIM(LEFT(X1451,FIND(",",X1451&amp;",")-1)))</f>
        <v>-</v>
      </c>
      <c r="Z1451" t="s">
        <v>7102</v>
      </c>
      <c r="AA1451" t="s">
        <v>10</v>
      </c>
    </row>
    <row r="1452" spans="1:27" ht="14.4" x14ac:dyDescent="0.3">
      <c r="A1452">
        <v>1446</v>
      </c>
      <c r="B1452" t="s">
        <v>5550</v>
      </c>
      <c r="C1452" t="s">
        <v>5551</v>
      </c>
      <c r="D1452" t="s">
        <v>5552</v>
      </c>
      <c r="E1452" t="s">
        <v>1187</v>
      </c>
      <c r="F1452" s="5">
        <f>_xlfn.TEXTBEFORE(E1452, " ") * 1000000</f>
        <v>35600000</v>
      </c>
      <c r="G1452">
        <v>285.80779999999999</v>
      </c>
      <c r="H1452" t="s">
        <v>353</v>
      </c>
      <c r="I1452">
        <v>155</v>
      </c>
      <c r="J1452">
        <f>IF(I1452="",0,I1452)</f>
        <v>155</v>
      </c>
      <c r="K1452">
        <v>40</v>
      </c>
      <c r="L1452">
        <f>I1452-K1452</f>
        <v>115</v>
      </c>
      <c r="M1452" t="str">
        <f>IF(I1452&lt;100,"small",IF(I1452&lt;500,"medium","large"))</f>
        <v>medium</v>
      </c>
      <c r="N1452">
        <f>IF(M1452="small",1,0)</f>
        <v>0</v>
      </c>
      <c r="O1452">
        <f>IF(N1452="medium",1,0)</f>
        <v>0</v>
      </c>
      <c r="P1452">
        <f>IF(O1452="large",1,0)</f>
        <v>0</v>
      </c>
      <c r="Q1452">
        <v>2004</v>
      </c>
      <c r="R1452">
        <v>1</v>
      </c>
      <c r="S1452" t="str">
        <f>IF(R1452=1, "First-time", IF(R1452&lt;=3, "Rising Star", IF(R1452&lt;10, "Established", "Elites")))</f>
        <v>First-time</v>
      </c>
      <c r="T1452">
        <f>IF(S1452 = "First-time",1,0)</f>
        <v>1</v>
      </c>
      <c r="U1452">
        <f>IF(S1452 = "Rising Star",1,0)</f>
        <v>0</v>
      </c>
      <c r="V1452">
        <f>IF(S1452 = "Established",1,0)</f>
        <v>0</v>
      </c>
      <c r="W1452">
        <f>IF(S1452 = "Elites",1,0)</f>
        <v>0</v>
      </c>
      <c r="X1452" t="s">
        <v>86</v>
      </c>
      <c r="Y1452" t="str">
        <f>IF(X1452="","-",TRIM(LEFT(X1452,FIND(",",X1452&amp;",")-1)))</f>
        <v>New York City</v>
      </c>
      <c r="Z1452" t="s">
        <v>5553</v>
      </c>
      <c r="AA1452" t="s">
        <v>32</v>
      </c>
    </row>
    <row r="1453" spans="1:27" ht="14.4" x14ac:dyDescent="0.3">
      <c r="A1453">
        <v>1447</v>
      </c>
      <c r="B1453" t="s">
        <v>11297</v>
      </c>
      <c r="C1453" t="s">
        <v>11298</v>
      </c>
      <c r="D1453" t="s">
        <v>11299</v>
      </c>
      <c r="E1453" t="s">
        <v>2967</v>
      </c>
      <c r="F1453" s="5">
        <f>_xlfn.TEXTBEFORE(E1453, " ") * 1000000</f>
        <v>19800000</v>
      </c>
      <c r="G1453">
        <v>285.6447</v>
      </c>
      <c r="H1453" t="s">
        <v>167</v>
      </c>
      <c r="I1453">
        <v>150</v>
      </c>
      <c r="J1453">
        <f>IF(I1453="",0,I1453)</f>
        <v>150</v>
      </c>
      <c r="K1453">
        <v>51</v>
      </c>
      <c r="L1453">
        <f>I1453-K1453</f>
        <v>99</v>
      </c>
      <c r="M1453" t="str">
        <f>IF(I1453&lt;100,"small",IF(I1453&lt;500,"medium","large"))</f>
        <v>medium</v>
      </c>
      <c r="N1453">
        <f>IF(M1453="small",1,0)</f>
        <v>0</v>
      </c>
      <c r="O1453">
        <f>IF(N1453="medium",1,0)</f>
        <v>0</v>
      </c>
      <c r="P1453">
        <f>IF(O1453="large",1,0)</f>
        <v>0</v>
      </c>
      <c r="Q1453">
        <v>2010</v>
      </c>
      <c r="R1453">
        <v>3</v>
      </c>
      <c r="S1453" t="str">
        <f>IF(R1453=1, "First-time", IF(R1453&lt;=3, "Rising Star", IF(R1453&lt;10, "Established", "Elites")))</f>
        <v>Rising Star</v>
      </c>
      <c r="T1453">
        <f>IF(S1453 = "First-time",1,0)</f>
        <v>0</v>
      </c>
      <c r="U1453">
        <f>IF(S1453 = "Rising Star",1,0)</f>
        <v>1</v>
      </c>
      <c r="V1453">
        <f>IF(S1453 = "Established",1,0)</f>
        <v>0</v>
      </c>
      <c r="W1453">
        <f>IF(S1453 = "Elites",1,0)</f>
        <v>0</v>
      </c>
      <c r="X1453" t="s">
        <v>1477</v>
      </c>
      <c r="Y1453" t="str">
        <f>IF(X1453="","-",TRIM(LEFT(X1453,FIND(",",X1453&amp;",")-1)))</f>
        <v>Sarasota-Bradenton-Venice</v>
      </c>
      <c r="Z1453" t="s">
        <v>3655</v>
      </c>
      <c r="AA1453" t="s">
        <v>10</v>
      </c>
    </row>
    <row r="1454" spans="1:27" ht="14.4" x14ac:dyDescent="0.3">
      <c r="A1454">
        <v>1448</v>
      </c>
      <c r="B1454" t="s">
        <v>16554</v>
      </c>
      <c r="C1454" t="s">
        <v>16555</v>
      </c>
      <c r="D1454" t="s">
        <v>16556</v>
      </c>
      <c r="E1454" t="s">
        <v>1147</v>
      </c>
      <c r="F1454" s="5">
        <f>_xlfn.TEXTBEFORE(E1454, " ") * 1000000</f>
        <v>3900000</v>
      </c>
      <c r="G1454">
        <v>285.61829999999998</v>
      </c>
      <c r="H1454" t="s">
        <v>331</v>
      </c>
      <c r="I1454">
        <v>8</v>
      </c>
      <c r="J1454">
        <f>IF(I1454="",0,I1454)</f>
        <v>8</v>
      </c>
      <c r="K1454">
        <v>3</v>
      </c>
      <c r="L1454">
        <f>I1454-K1454</f>
        <v>5</v>
      </c>
      <c r="M1454" t="str">
        <f>IF(I1454&lt;100,"small",IF(I1454&lt;500,"medium","large"))</f>
        <v>small</v>
      </c>
      <c r="N1454">
        <f>IF(M1454="small",1,0)</f>
        <v>1</v>
      </c>
      <c r="O1454">
        <f>IF(N1454="medium",1,0)</f>
        <v>0</v>
      </c>
      <c r="P1454">
        <f>IF(O1454="large",1,0)</f>
        <v>0</v>
      </c>
      <c r="Q1454">
        <v>2014</v>
      </c>
      <c r="R1454">
        <v>1</v>
      </c>
      <c r="S1454" t="str">
        <f>IF(R1454=1, "First-time", IF(R1454&lt;=3, "Rising Star", IF(R1454&lt;10, "Established", "Elites")))</f>
        <v>First-time</v>
      </c>
      <c r="T1454">
        <f>IF(S1454 = "First-time",1,0)</f>
        <v>1</v>
      </c>
      <c r="U1454">
        <f>IF(S1454 = "Rising Star",1,0)</f>
        <v>0</v>
      </c>
      <c r="V1454">
        <f>IF(S1454 = "Established",1,0)</f>
        <v>0</v>
      </c>
      <c r="W1454">
        <f>IF(S1454 = "Elites",1,0)</f>
        <v>0</v>
      </c>
      <c r="X1454" t="s">
        <v>271</v>
      </c>
      <c r="Y1454" t="str">
        <f>IF(X1454="","-",TRIM(LEFT(X1454,FIND(",",X1454&amp;",")-1)))</f>
        <v>Chicago</v>
      </c>
      <c r="Z1454" t="s">
        <v>16557</v>
      </c>
      <c r="AA1454" t="s">
        <v>15</v>
      </c>
    </row>
    <row r="1455" spans="1:27" ht="14.4" x14ac:dyDescent="0.3">
      <c r="A1455">
        <v>1449</v>
      </c>
      <c r="B1455" t="s">
        <v>9279</v>
      </c>
      <c r="C1455" t="s">
        <v>9280</v>
      </c>
      <c r="D1455" t="s">
        <v>9281</v>
      </c>
      <c r="E1455" t="s">
        <v>6470</v>
      </c>
      <c r="F1455" s="5">
        <f>_xlfn.TEXTBEFORE(E1455, " ") * 1000000</f>
        <v>13400000</v>
      </c>
      <c r="G1455">
        <v>285.35469999999998</v>
      </c>
      <c r="H1455" t="s">
        <v>751</v>
      </c>
      <c r="I1455">
        <v>400</v>
      </c>
      <c r="J1455">
        <f>IF(I1455="",0,I1455)</f>
        <v>400</v>
      </c>
      <c r="K1455">
        <v>80</v>
      </c>
      <c r="L1455">
        <f>I1455-K1455</f>
        <v>320</v>
      </c>
      <c r="M1455" t="str">
        <f>IF(I1455&lt;100,"small",IF(I1455&lt;500,"medium","large"))</f>
        <v>medium</v>
      </c>
      <c r="N1455">
        <f>IF(M1455="small",1,0)</f>
        <v>0</v>
      </c>
      <c r="O1455">
        <f>IF(N1455="medium",1,0)</f>
        <v>0</v>
      </c>
      <c r="P1455">
        <f>IF(O1455="large",1,0)</f>
        <v>0</v>
      </c>
      <c r="Q1455">
        <v>2009</v>
      </c>
      <c r="R1455">
        <v>1</v>
      </c>
      <c r="S1455" t="str">
        <f>IF(R1455=1, "First-time", IF(R1455&lt;=3, "Rising Star", IF(R1455&lt;10, "Established", "Elites")))</f>
        <v>First-time</v>
      </c>
      <c r="T1455">
        <f>IF(S1455 = "First-time",1,0)</f>
        <v>1</v>
      </c>
      <c r="U1455">
        <f>IF(S1455 = "Rising Star",1,0)</f>
        <v>0</v>
      </c>
      <c r="V1455">
        <f>IF(S1455 = "Established",1,0)</f>
        <v>0</v>
      </c>
      <c r="W1455">
        <f>IF(S1455 = "Elites",1,0)</f>
        <v>0</v>
      </c>
      <c r="X1455" t="s">
        <v>427</v>
      </c>
      <c r="Y1455" t="str">
        <f>IF(X1455="","-",TRIM(LEFT(X1455,FIND(",",X1455&amp;",")-1)))</f>
        <v>Washington</v>
      </c>
      <c r="Z1455" t="s">
        <v>2551</v>
      </c>
      <c r="AA1455" t="s">
        <v>47</v>
      </c>
    </row>
    <row r="1456" spans="1:27" ht="14.4" x14ac:dyDescent="0.3">
      <c r="A1456">
        <v>1450</v>
      </c>
      <c r="B1456" t="s">
        <v>9282</v>
      </c>
      <c r="C1456" t="s">
        <v>9283</v>
      </c>
      <c r="D1456" t="s">
        <v>9284</v>
      </c>
      <c r="E1456" t="s">
        <v>9285</v>
      </c>
      <c r="F1456" s="5">
        <f>_xlfn.TEXTBEFORE(E1456, " ") * 1000000</f>
        <v>141700000</v>
      </c>
      <c r="G1456">
        <v>285.01190000000003</v>
      </c>
      <c r="H1456" t="s">
        <v>92</v>
      </c>
      <c r="I1456">
        <v>717</v>
      </c>
      <c r="J1456">
        <f>IF(I1456="",0,I1456)</f>
        <v>717</v>
      </c>
      <c r="K1456">
        <v>174</v>
      </c>
      <c r="L1456">
        <f>I1456-K1456</f>
        <v>543</v>
      </c>
      <c r="M1456" t="str">
        <f>IF(I1456&lt;100,"small",IF(I1456&lt;500,"medium","large"))</f>
        <v>large</v>
      </c>
      <c r="N1456">
        <f>IF(M1456="small",1,0)</f>
        <v>0</v>
      </c>
      <c r="O1456">
        <f>IF(N1456="medium",1,0)</f>
        <v>0</v>
      </c>
      <c r="P1456">
        <f>IF(O1456="large",1,0)</f>
        <v>0</v>
      </c>
      <c r="Q1456">
        <v>2009</v>
      </c>
      <c r="R1456">
        <v>5</v>
      </c>
      <c r="S1456" t="str">
        <f>IF(R1456=1, "First-time", IF(R1456&lt;=3, "Rising Star", IF(R1456&lt;10, "Established", "Elites")))</f>
        <v>Established</v>
      </c>
      <c r="T1456">
        <f>IF(S1456 = "First-time",1,0)</f>
        <v>0</v>
      </c>
      <c r="U1456">
        <f>IF(S1456 = "Rising Star",1,0)</f>
        <v>0</v>
      </c>
      <c r="V1456">
        <f>IF(S1456 = "Established",1,0)</f>
        <v>1</v>
      </c>
      <c r="W1456">
        <f>IF(S1456 = "Elites",1,0)</f>
        <v>0</v>
      </c>
      <c r="X1456" t="s">
        <v>112</v>
      </c>
      <c r="Y1456" t="str">
        <f>IF(X1456="","-",TRIM(LEFT(X1456,FIND(",",X1456&amp;",")-1)))</f>
        <v>Richmond</v>
      </c>
      <c r="Z1456" t="s">
        <v>113</v>
      </c>
      <c r="AA1456" t="s">
        <v>47</v>
      </c>
    </row>
    <row r="1457" spans="1:27" ht="14.4" x14ac:dyDescent="0.3">
      <c r="A1457">
        <v>1451</v>
      </c>
      <c r="B1457" t="s">
        <v>16029</v>
      </c>
      <c r="C1457" t="s">
        <v>16030</v>
      </c>
      <c r="D1457" t="s">
        <v>16031</v>
      </c>
      <c r="E1457" t="s">
        <v>870</v>
      </c>
      <c r="F1457" s="5">
        <f>_xlfn.TEXTBEFORE(E1457, " ") * 1000000</f>
        <v>3000000</v>
      </c>
      <c r="G1457">
        <v>284.89839999999998</v>
      </c>
      <c r="H1457" t="s">
        <v>85</v>
      </c>
      <c r="I1457">
        <v>5</v>
      </c>
      <c r="J1457">
        <f>IF(I1457="",0,I1457)</f>
        <v>5</v>
      </c>
      <c r="K1457">
        <v>2</v>
      </c>
      <c r="L1457">
        <f>I1457-K1457</f>
        <v>3</v>
      </c>
      <c r="M1457" t="str">
        <f>IF(I1457&lt;100,"small",IF(I1457&lt;500,"medium","large"))</f>
        <v>small</v>
      </c>
      <c r="N1457">
        <f>IF(M1457="small",1,0)</f>
        <v>1</v>
      </c>
      <c r="O1457">
        <f>IF(N1457="medium",1,0)</f>
        <v>0</v>
      </c>
      <c r="P1457">
        <f>IF(O1457="large",1,0)</f>
        <v>0</v>
      </c>
      <c r="Q1457">
        <v>2014</v>
      </c>
      <c r="R1457">
        <v>1</v>
      </c>
      <c r="S1457" t="str">
        <f>IF(R1457=1, "First-time", IF(R1457&lt;=3, "Rising Star", IF(R1457&lt;10, "Established", "Elites")))</f>
        <v>First-time</v>
      </c>
      <c r="T1457">
        <f>IF(S1457 = "First-time",1,0)</f>
        <v>1</v>
      </c>
      <c r="U1457">
        <f>IF(S1457 = "Rising Star",1,0)</f>
        <v>0</v>
      </c>
      <c r="V1457">
        <f>IF(S1457 = "Established",1,0)</f>
        <v>0</v>
      </c>
      <c r="W1457">
        <f>IF(S1457 = "Elites",1,0)</f>
        <v>0</v>
      </c>
      <c r="X1457" t="s">
        <v>99</v>
      </c>
      <c r="Y1457" t="str">
        <f>IF(X1457="","-",TRIM(LEFT(X1457,FIND(",",X1457&amp;",")-1)))</f>
        <v>-</v>
      </c>
      <c r="Z1457" t="s">
        <v>16032</v>
      </c>
      <c r="AA1457" t="s">
        <v>42</v>
      </c>
    </row>
    <row r="1458" spans="1:27" ht="14.4" x14ac:dyDescent="0.3">
      <c r="A1458">
        <v>1452</v>
      </c>
      <c r="B1458" t="s">
        <v>9390</v>
      </c>
      <c r="C1458" t="s">
        <v>9391</v>
      </c>
      <c r="D1458" t="s">
        <v>9392</v>
      </c>
      <c r="E1458" t="s">
        <v>615</v>
      </c>
      <c r="F1458" s="5">
        <f>_xlfn.TEXTBEFORE(E1458, " ") * 1000000</f>
        <v>2800000</v>
      </c>
      <c r="G1458">
        <v>284.70769999999999</v>
      </c>
      <c r="H1458" t="s">
        <v>174</v>
      </c>
      <c r="I1458">
        <v>7</v>
      </c>
      <c r="J1458">
        <f>IF(I1458="",0,I1458)</f>
        <v>7</v>
      </c>
      <c r="K1458">
        <v>1</v>
      </c>
      <c r="L1458">
        <f>I1458-K1458</f>
        <v>6</v>
      </c>
      <c r="M1458" t="str">
        <f>IF(I1458&lt;100,"small",IF(I1458&lt;500,"medium","large"))</f>
        <v>small</v>
      </c>
      <c r="N1458">
        <f>IF(M1458="small",1,0)</f>
        <v>1</v>
      </c>
      <c r="O1458">
        <f>IF(N1458="medium",1,0)</f>
        <v>0</v>
      </c>
      <c r="P1458">
        <f>IF(O1458="large",1,0)</f>
        <v>0</v>
      </c>
      <c r="Q1458">
        <v>2009</v>
      </c>
      <c r="R1458">
        <v>1</v>
      </c>
      <c r="S1458" t="str">
        <f>IF(R1458=1, "First-time", IF(R1458&lt;=3, "Rising Star", IF(R1458&lt;10, "Established", "Elites")))</f>
        <v>First-time</v>
      </c>
      <c r="T1458">
        <f>IF(S1458 = "First-time",1,0)</f>
        <v>1</v>
      </c>
      <c r="U1458">
        <f>IF(S1458 = "Rising Star",1,0)</f>
        <v>0</v>
      </c>
      <c r="V1458">
        <f>IF(S1458 = "Established",1,0)</f>
        <v>0</v>
      </c>
      <c r="W1458">
        <f>IF(S1458 = "Elites",1,0)</f>
        <v>0</v>
      </c>
      <c r="X1458" t="s">
        <v>130</v>
      </c>
      <c r="Y1458" t="str">
        <f>IF(X1458="","-",TRIM(LEFT(X1458,FIND(",",X1458&amp;",")-1)))</f>
        <v>Dallas</v>
      </c>
      <c r="Z1458" t="s">
        <v>2575</v>
      </c>
      <c r="AA1458" t="s">
        <v>45</v>
      </c>
    </row>
    <row r="1459" spans="1:27" ht="14.4" x14ac:dyDescent="0.3">
      <c r="A1459">
        <v>1453</v>
      </c>
      <c r="B1459" t="s">
        <v>5544</v>
      </c>
      <c r="C1459" t="s">
        <v>5545</v>
      </c>
      <c r="D1459" t="s">
        <v>5546</v>
      </c>
      <c r="E1459" t="s">
        <v>4688</v>
      </c>
      <c r="F1459" s="5">
        <f>_xlfn.TEXTBEFORE(E1459, " ") * 1000000</f>
        <v>27000000</v>
      </c>
      <c r="G1459">
        <v>284.6191</v>
      </c>
      <c r="H1459" t="s">
        <v>779</v>
      </c>
      <c r="I1459">
        <v>74</v>
      </c>
      <c r="J1459">
        <f>IF(I1459="",0,I1459)</f>
        <v>74</v>
      </c>
      <c r="K1459">
        <v>59</v>
      </c>
      <c r="L1459">
        <f>I1459-K1459</f>
        <v>15</v>
      </c>
      <c r="M1459" t="str">
        <f>IF(I1459&lt;100,"small",IF(I1459&lt;500,"medium","large"))</f>
        <v>small</v>
      </c>
      <c r="N1459">
        <f>IF(M1459="small",1,0)</f>
        <v>1</v>
      </c>
      <c r="O1459">
        <f>IF(N1459="medium",1,0)</f>
        <v>0</v>
      </c>
      <c r="P1459">
        <f>IF(O1459="large",1,0)</f>
        <v>0</v>
      </c>
      <c r="Q1459">
        <v>2004</v>
      </c>
      <c r="R1459">
        <v>1</v>
      </c>
      <c r="S1459" t="str">
        <f>IF(R1459=1, "First-time", IF(R1459&lt;=3, "Rising Star", IF(R1459&lt;10, "Established", "Elites")))</f>
        <v>First-time</v>
      </c>
      <c r="T1459">
        <f>IF(S1459 = "First-time",1,0)</f>
        <v>1</v>
      </c>
      <c r="U1459">
        <f>IF(S1459 = "Rising Star",1,0)</f>
        <v>0</v>
      </c>
      <c r="V1459">
        <f>IF(S1459 = "Established",1,0)</f>
        <v>0</v>
      </c>
      <c r="W1459">
        <f>IF(S1459 = "Elites",1,0)</f>
        <v>0</v>
      </c>
      <c r="X1459" t="s">
        <v>202</v>
      </c>
      <c r="Y1459" t="str">
        <f>IF(X1459="","-",TRIM(LEFT(X1459,FIND(",",X1459&amp;",")-1)))</f>
        <v>Las Vegas</v>
      </c>
      <c r="Z1459" t="s">
        <v>203</v>
      </c>
      <c r="AA1459" t="s">
        <v>34</v>
      </c>
    </row>
    <row r="1460" spans="1:27" ht="14.4" x14ac:dyDescent="0.3">
      <c r="A1460">
        <v>1454</v>
      </c>
      <c r="B1460" t="s">
        <v>13285</v>
      </c>
      <c r="C1460" t="s">
        <v>13286</v>
      </c>
      <c r="D1460" t="s">
        <v>13287</v>
      </c>
      <c r="E1460" t="s">
        <v>2898</v>
      </c>
      <c r="F1460" s="5">
        <f>_xlfn.TEXTBEFORE(E1460, " ") * 1000000</f>
        <v>4700000</v>
      </c>
      <c r="G1460">
        <v>284.55669999999998</v>
      </c>
      <c r="H1460" t="s">
        <v>174</v>
      </c>
      <c r="I1460">
        <v>38</v>
      </c>
      <c r="J1460">
        <f>IF(I1460="",0,I1460)</f>
        <v>38</v>
      </c>
      <c r="K1460">
        <v>12</v>
      </c>
      <c r="L1460">
        <f>I1460-K1460</f>
        <v>26</v>
      </c>
      <c r="M1460" t="str">
        <f>IF(I1460&lt;100,"small",IF(I1460&lt;500,"medium","large"))</f>
        <v>small</v>
      </c>
      <c r="N1460">
        <f>IF(M1460="small",1,0)</f>
        <v>1</v>
      </c>
      <c r="O1460">
        <f>IF(N1460="medium",1,0)</f>
        <v>0</v>
      </c>
      <c r="P1460">
        <f>IF(O1460="large",1,0)</f>
        <v>0</v>
      </c>
      <c r="Q1460">
        <v>2012</v>
      </c>
      <c r="R1460">
        <v>3</v>
      </c>
      <c r="S1460" t="str">
        <f>IF(R1460=1, "First-time", IF(R1460&lt;=3, "Rising Star", IF(R1460&lt;10, "Established", "Elites")))</f>
        <v>Rising Star</v>
      </c>
      <c r="T1460">
        <f>IF(S1460 = "First-time",1,0)</f>
        <v>0</v>
      </c>
      <c r="U1460">
        <f>IF(S1460 = "Rising Star",1,0)</f>
        <v>1</v>
      </c>
      <c r="V1460">
        <f>IF(S1460 = "Established",1,0)</f>
        <v>0</v>
      </c>
      <c r="W1460">
        <f>IF(S1460 = "Elites",1,0)</f>
        <v>0</v>
      </c>
      <c r="X1460" t="s">
        <v>99</v>
      </c>
      <c r="Y1460" t="str">
        <f>IF(X1460="","-",TRIM(LEFT(X1460,FIND(",",X1460&amp;",")-1)))</f>
        <v>-</v>
      </c>
      <c r="Z1460" t="s">
        <v>13288</v>
      </c>
      <c r="AA1460" t="s">
        <v>36</v>
      </c>
    </row>
    <row r="1461" spans="1:27" ht="14.4" x14ac:dyDescent="0.3">
      <c r="A1461">
        <v>1455</v>
      </c>
      <c r="B1461" t="s">
        <v>15550</v>
      </c>
      <c r="C1461" t="s">
        <v>15551</v>
      </c>
      <c r="D1461" t="s">
        <v>15552</v>
      </c>
      <c r="E1461" t="s">
        <v>4251</v>
      </c>
      <c r="F1461" s="5">
        <f>_xlfn.TEXTBEFORE(E1461, " ") * 1000000</f>
        <v>3400000</v>
      </c>
      <c r="G1461">
        <v>284.48059999999998</v>
      </c>
      <c r="H1461" t="s">
        <v>140</v>
      </c>
      <c r="I1461">
        <v>33</v>
      </c>
      <c r="J1461">
        <f>IF(I1461="",0,I1461)</f>
        <v>33</v>
      </c>
      <c r="K1461">
        <v>15</v>
      </c>
      <c r="L1461">
        <f>I1461-K1461</f>
        <v>18</v>
      </c>
      <c r="M1461" t="str">
        <f>IF(I1461&lt;100,"small",IF(I1461&lt;500,"medium","large"))</f>
        <v>small</v>
      </c>
      <c r="N1461">
        <f>IF(M1461="small",1,0)</f>
        <v>1</v>
      </c>
      <c r="O1461">
        <f>IF(N1461="medium",1,0)</f>
        <v>0</v>
      </c>
      <c r="P1461">
        <f>IF(O1461="large",1,0)</f>
        <v>0</v>
      </c>
      <c r="Q1461">
        <v>2013</v>
      </c>
      <c r="R1461">
        <v>1</v>
      </c>
      <c r="S1461" t="str">
        <f>IF(R1461=1, "First-time", IF(R1461&lt;=3, "Rising Star", IF(R1461&lt;10, "Established", "Elites")))</f>
        <v>First-time</v>
      </c>
      <c r="T1461">
        <f>IF(S1461 = "First-time",1,0)</f>
        <v>1</v>
      </c>
      <c r="U1461">
        <f>IF(S1461 = "Rising Star",1,0)</f>
        <v>0</v>
      </c>
      <c r="V1461">
        <f>IF(S1461 = "Established",1,0)</f>
        <v>0</v>
      </c>
      <c r="W1461">
        <f>IF(S1461 = "Elites",1,0)</f>
        <v>0</v>
      </c>
      <c r="X1461" t="s">
        <v>342</v>
      </c>
      <c r="Y1461" t="str">
        <f>IF(X1461="","-",TRIM(LEFT(X1461,FIND(",",X1461&amp;",")-1)))</f>
        <v>San Diego</v>
      </c>
      <c r="Z1461" t="s">
        <v>5875</v>
      </c>
      <c r="AA1461" t="s">
        <v>5</v>
      </c>
    </row>
    <row r="1462" spans="1:27" ht="14.4" x14ac:dyDescent="0.3">
      <c r="A1462">
        <v>1456</v>
      </c>
      <c r="B1462" t="s">
        <v>9785</v>
      </c>
      <c r="C1462" t="s">
        <v>9786</v>
      </c>
      <c r="D1462" t="s">
        <v>9787</v>
      </c>
      <c r="E1462" t="s">
        <v>9788</v>
      </c>
      <c r="F1462" s="5">
        <f>_xlfn.TEXTBEFORE(E1462, " ") * 1000000</f>
        <v>80000000</v>
      </c>
      <c r="G1462">
        <v>284.4409</v>
      </c>
      <c r="H1462" t="s">
        <v>153</v>
      </c>
      <c r="I1462">
        <v>140</v>
      </c>
      <c r="J1462">
        <f>IF(I1462="",0,I1462)</f>
        <v>140</v>
      </c>
      <c r="K1462">
        <v>49</v>
      </c>
      <c r="L1462">
        <f>I1462-K1462</f>
        <v>91</v>
      </c>
      <c r="M1462" t="str">
        <f>IF(I1462&lt;100,"small",IF(I1462&lt;500,"medium","large"))</f>
        <v>medium</v>
      </c>
      <c r="N1462">
        <f>IF(M1462="small",1,0)</f>
        <v>0</v>
      </c>
      <c r="O1462">
        <f>IF(N1462="medium",1,0)</f>
        <v>0</v>
      </c>
      <c r="P1462">
        <f>IF(O1462="large",1,0)</f>
        <v>0</v>
      </c>
      <c r="Q1462">
        <v>2009</v>
      </c>
      <c r="R1462">
        <v>2</v>
      </c>
      <c r="S1462" t="str">
        <f>IF(R1462=1, "First-time", IF(R1462&lt;=3, "Rising Star", IF(R1462&lt;10, "Established", "Elites")))</f>
        <v>Rising Star</v>
      </c>
      <c r="T1462">
        <f>IF(S1462 = "First-time",1,0)</f>
        <v>0</v>
      </c>
      <c r="U1462">
        <f>IF(S1462 = "Rising Star",1,0)</f>
        <v>1</v>
      </c>
      <c r="V1462">
        <f>IF(S1462 = "Established",1,0)</f>
        <v>0</v>
      </c>
      <c r="W1462">
        <f>IF(S1462 = "Elites",1,0)</f>
        <v>0</v>
      </c>
      <c r="X1462" t="s">
        <v>660</v>
      </c>
      <c r="Y1462" t="str">
        <f>IF(X1462="","-",TRIM(LEFT(X1462,FIND(",",X1462&amp;",")-1)))</f>
        <v>Asheville</v>
      </c>
      <c r="Z1462" t="s">
        <v>9789</v>
      </c>
      <c r="AA1462" t="s">
        <v>28</v>
      </c>
    </row>
    <row r="1463" spans="1:27" ht="14.4" x14ac:dyDescent="0.3">
      <c r="A1463">
        <v>1457</v>
      </c>
      <c r="B1463" t="s">
        <v>16759</v>
      </c>
      <c r="C1463" t="s">
        <v>16760</v>
      </c>
      <c r="D1463" t="s">
        <v>16761</v>
      </c>
      <c r="E1463" t="s">
        <v>4351</v>
      </c>
      <c r="F1463" s="5">
        <f>_xlfn.TEXTBEFORE(E1463, " ") * 1000000</f>
        <v>29200000</v>
      </c>
      <c r="G1463">
        <v>284.29770000000002</v>
      </c>
      <c r="H1463" t="s">
        <v>129</v>
      </c>
      <c r="I1463">
        <v>55</v>
      </c>
      <c r="J1463">
        <f>IF(I1463="",0,I1463)</f>
        <v>55</v>
      </c>
      <c r="K1463">
        <v>18</v>
      </c>
      <c r="L1463">
        <f>I1463-K1463</f>
        <v>37</v>
      </c>
      <c r="M1463" t="str">
        <f>IF(I1463&lt;100,"small",IF(I1463&lt;500,"medium","large"))</f>
        <v>small</v>
      </c>
      <c r="N1463">
        <f>IF(M1463="small",1,0)</f>
        <v>1</v>
      </c>
      <c r="O1463">
        <f>IF(N1463="medium",1,0)</f>
        <v>0</v>
      </c>
      <c r="P1463">
        <f>IF(O1463="large",1,0)</f>
        <v>0</v>
      </c>
      <c r="Q1463">
        <v>2014</v>
      </c>
      <c r="R1463">
        <v>1</v>
      </c>
      <c r="S1463" t="str">
        <f>IF(R1463=1, "First-time", IF(R1463&lt;=3, "Rising Star", IF(R1463&lt;10, "Established", "Elites")))</f>
        <v>First-time</v>
      </c>
      <c r="T1463">
        <f>IF(S1463 = "First-time",1,0)</f>
        <v>1</v>
      </c>
      <c r="U1463">
        <f>IF(S1463 = "Rising Star",1,0)</f>
        <v>0</v>
      </c>
      <c r="V1463">
        <f>IF(S1463 = "Established",1,0)</f>
        <v>0</v>
      </c>
      <c r="W1463">
        <f>IF(S1463 = "Elites",1,0)</f>
        <v>0</v>
      </c>
      <c r="X1463" t="s">
        <v>99</v>
      </c>
      <c r="Y1463" t="str">
        <f>IF(X1463="","-",TRIM(LEFT(X1463,FIND(",",X1463&amp;",")-1)))</f>
        <v>-</v>
      </c>
      <c r="Z1463" t="s">
        <v>1934</v>
      </c>
      <c r="AA1463" t="s">
        <v>10</v>
      </c>
    </row>
    <row r="1464" spans="1:27" ht="14.4" x14ac:dyDescent="0.3">
      <c r="A1464">
        <v>1458</v>
      </c>
      <c r="B1464" t="s">
        <v>11636</v>
      </c>
      <c r="C1464" t="s">
        <v>11637</v>
      </c>
      <c r="D1464" t="s">
        <v>11638</v>
      </c>
      <c r="E1464" t="s">
        <v>2197</v>
      </c>
      <c r="F1464" s="5">
        <f>_xlfn.TEXTBEFORE(E1464, " ") * 1000000</f>
        <v>16200000</v>
      </c>
      <c r="G1464">
        <v>284.05950000000001</v>
      </c>
      <c r="H1464" t="s">
        <v>353</v>
      </c>
      <c r="I1464">
        <v>116</v>
      </c>
      <c r="J1464">
        <f>IF(I1464="",0,I1464)</f>
        <v>116</v>
      </c>
      <c r="K1464">
        <v>17</v>
      </c>
      <c r="L1464">
        <f>I1464-K1464</f>
        <v>99</v>
      </c>
      <c r="M1464" t="str">
        <f>IF(I1464&lt;100,"small",IF(I1464&lt;500,"medium","large"))</f>
        <v>medium</v>
      </c>
      <c r="N1464">
        <f>IF(M1464="small",1,0)</f>
        <v>0</v>
      </c>
      <c r="O1464">
        <f>IF(N1464="medium",1,0)</f>
        <v>0</v>
      </c>
      <c r="P1464">
        <f>IF(O1464="large",1,0)</f>
        <v>0</v>
      </c>
      <c r="Q1464">
        <v>2011</v>
      </c>
      <c r="R1464">
        <v>3</v>
      </c>
      <c r="S1464" t="str">
        <f>IF(R1464=1, "First-time", IF(R1464&lt;=3, "Rising Star", IF(R1464&lt;10, "Established", "Elites")))</f>
        <v>Rising Star</v>
      </c>
      <c r="T1464">
        <f>IF(S1464 = "First-time",1,0)</f>
        <v>0</v>
      </c>
      <c r="U1464">
        <f>IF(S1464 = "Rising Star",1,0)</f>
        <v>1</v>
      </c>
      <c r="V1464">
        <f>IF(S1464 = "Established",1,0)</f>
        <v>0</v>
      </c>
      <c r="W1464">
        <f>IF(S1464 = "Elites",1,0)</f>
        <v>0</v>
      </c>
      <c r="X1464" t="s">
        <v>260</v>
      </c>
      <c r="Y1464" t="str">
        <f>IF(X1464="","-",TRIM(LEFT(X1464,FIND(",",X1464&amp;",")-1)))</f>
        <v>Seattle</v>
      </c>
      <c r="Z1464" t="s">
        <v>260</v>
      </c>
      <c r="AA1464" t="s">
        <v>49</v>
      </c>
    </row>
    <row r="1465" spans="1:27" ht="14.4" x14ac:dyDescent="0.3">
      <c r="A1465">
        <v>1459</v>
      </c>
      <c r="B1465" t="s">
        <v>4774</v>
      </c>
      <c r="C1465" t="s">
        <v>4775</v>
      </c>
      <c r="D1465" t="s">
        <v>4776</v>
      </c>
      <c r="E1465" t="s">
        <v>1870</v>
      </c>
      <c r="F1465" s="5">
        <f>_xlfn.TEXTBEFORE(E1465, " ") * 1000000</f>
        <v>195800000</v>
      </c>
      <c r="G1465">
        <v>283.89580000000001</v>
      </c>
      <c r="H1465" t="s">
        <v>85</v>
      </c>
      <c r="I1465">
        <v>285</v>
      </c>
      <c r="J1465">
        <f>IF(I1465="",0,I1465)</f>
        <v>285</v>
      </c>
      <c r="K1465">
        <v>42</v>
      </c>
      <c r="L1465">
        <f>I1465-K1465</f>
        <v>243</v>
      </c>
      <c r="M1465" t="str">
        <f>IF(I1465&lt;100,"small",IF(I1465&lt;500,"medium","large"))</f>
        <v>medium</v>
      </c>
      <c r="N1465">
        <f>IF(M1465="small",1,0)</f>
        <v>0</v>
      </c>
      <c r="O1465">
        <f>IF(N1465="medium",1,0)</f>
        <v>0</v>
      </c>
      <c r="P1465">
        <f>IF(O1465="large",1,0)</f>
        <v>0</v>
      </c>
      <c r="Q1465">
        <v>2003</v>
      </c>
      <c r="R1465">
        <v>1</v>
      </c>
      <c r="S1465" t="str">
        <f>IF(R1465=1, "First-time", IF(R1465&lt;=3, "Rising Star", IF(R1465&lt;10, "Established", "Elites")))</f>
        <v>First-time</v>
      </c>
      <c r="T1465">
        <f>IF(S1465 = "First-time",1,0)</f>
        <v>1</v>
      </c>
      <c r="U1465">
        <f>IF(S1465 = "Rising Star",1,0)</f>
        <v>0</v>
      </c>
      <c r="V1465">
        <f>IF(S1465 = "Established",1,0)</f>
        <v>0</v>
      </c>
      <c r="W1465">
        <f>IF(S1465 = "Elites",1,0)</f>
        <v>0</v>
      </c>
      <c r="X1465" t="s">
        <v>161</v>
      </c>
      <c r="Y1465" t="str">
        <f>IF(X1465="","-",TRIM(LEFT(X1465,FIND(",",X1465&amp;",")-1)))</f>
        <v>Ogden-Clearfield</v>
      </c>
      <c r="Z1465" t="s">
        <v>4777</v>
      </c>
      <c r="AA1465" t="s">
        <v>46</v>
      </c>
    </row>
    <row r="1466" spans="1:27" ht="14.4" x14ac:dyDescent="0.3">
      <c r="A1466">
        <v>1460</v>
      </c>
      <c r="B1466" t="s">
        <v>14286</v>
      </c>
      <c r="C1466" t="s">
        <v>14287</v>
      </c>
      <c r="D1466" t="s">
        <v>14288</v>
      </c>
      <c r="E1466" t="s">
        <v>9518</v>
      </c>
      <c r="F1466" s="5">
        <f>_xlfn.TEXTBEFORE(E1466, " ") * 1000000</f>
        <v>48400000</v>
      </c>
      <c r="G1466">
        <v>283.71789999999999</v>
      </c>
      <c r="H1466" t="s">
        <v>118</v>
      </c>
      <c r="I1466">
        <v>40</v>
      </c>
      <c r="J1466">
        <f>IF(I1466="",0,I1466)</f>
        <v>40</v>
      </c>
      <c r="K1466">
        <v>11</v>
      </c>
      <c r="L1466">
        <f>I1466-K1466</f>
        <v>29</v>
      </c>
      <c r="M1466" t="str">
        <f>IF(I1466&lt;100,"small",IF(I1466&lt;500,"medium","large"))</f>
        <v>small</v>
      </c>
      <c r="N1466">
        <f>IF(M1466="small",1,0)</f>
        <v>1</v>
      </c>
      <c r="O1466">
        <f>IF(N1466="medium",1,0)</f>
        <v>0</v>
      </c>
      <c r="P1466">
        <f>IF(O1466="large",1,0)</f>
        <v>0</v>
      </c>
      <c r="Q1466">
        <v>2012</v>
      </c>
      <c r="R1466">
        <v>3</v>
      </c>
      <c r="S1466" t="str">
        <f>IF(R1466=1, "First-time", IF(R1466&lt;=3, "Rising Star", IF(R1466&lt;10, "Established", "Elites")))</f>
        <v>Rising Star</v>
      </c>
      <c r="T1466">
        <f>IF(S1466 = "First-time",1,0)</f>
        <v>0</v>
      </c>
      <c r="U1466">
        <f>IF(S1466 = "Rising Star",1,0)</f>
        <v>1</v>
      </c>
      <c r="V1466">
        <f>IF(S1466 = "Established",1,0)</f>
        <v>0</v>
      </c>
      <c r="W1466">
        <f>IF(S1466 = "Elites",1,0)</f>
        <v>0</v>
      </c>
      <c r="X1466" t="s">
        <v>99</v>
      </c>
      <c r="Y1466" t="str">
        <f>IF(X1466="","-",TRIM(LEFT(X1466,FIND(",",X1466&amp;",")-1)))</f>
        <v>-</v>
      </c>
      <c r="Z1466" t="s">
        <v>14289</v>
      </c>
      <c r="AA1466" t="s">
        <v>2</v>
      </c>
    </row>
    <row r="1467" spans="1:27" ht="14.4" x14ac:dyDescent="0.3">
      <c r="A1467">
        <v>1461</v>
      </c>
      <c r="B1467" t="s">
        <v>14300</v>
      </c>
      <c r="C1467" t="s">
        <v>14301</v>
      </c>
      <c r="D1467" t="s">
        <v>14302</v>
      </c>
      <c r="E1467" t="s">
        <v>226</v>
      </c>
      <c r="F1467" s="5">
        <f>_xlfn.TEXTBEFORE(E1467, " ") * 1000000</f>
        <v>14900000</v>
      </c>
      <c r="G1467">
        <v>283.404</v>
      </c>
      <c r="H1467" t="s">
        <v>105</v>
      </c>
      <c r="I1467">
        <v>71</v>
      </c>
      <c r="J1467">
        <f>IF(I1467="",0,I1467)</f>
        <v>71</v>
      </c>
      <c r="K1467">
        <v>17</v>
      </c>
      <c r="L1467">
        <f>I1467-K1467</f>
        <v>54</v>
      </c>
      <c r="M1467" t="str">
        <f>IF(I1467&lt;100,"small",IF(I1467&lt;500,"medium","large"))</f>
        <v>small</v>
      </c>
      <c r="N1467">
        <f>IF(M1467="small",1,0)</f>
        <v>1</v>
      </c>
      <c r="O1467">
        <f>IF(N1467="medium",1,0)</f>
        <v>0</v>
      </c>
      <c r="P1467">
        <f>IF(O1467="large",1,0)</f>
        <v>0</v>
      </c>
      <c r="Q1467">
        <v>2013</v>
      </c>
      <c r="R1467">
        <v>1</v>
      </c>
      <c r="S1467" t="str">
        <f>IF(R1467=1, "First-time", IF(R1467&lt;=3, "Rising Star", IF(R1467&lt;10, "Established", "Elites")))</f>
        <v>First-time</v>
      </c>
      <c r="T1467">
        <f>IF(S1467 = "First-time",1,0)</f>
        <v>1</v>
      </c>
      <c r="U1467">
        <f>IF(S1467 = "Rising Star",1,0)</f>
        <v>0</v>
      </c>
      <c r="V1467">
        <f>IF(S1467 = "Established",1,0)</f>
        <v>0</v>
      </c>
      <c r="W1467">
        <f>IF(S1467 = "Elites",1,0)</f>
        <v>0</v>
      </c>
      <c r="X1467" t="s">
        <v>99</v>
      </c>
      <c r="Y1467" t="str">
        <f>IF(X1467="","-",TRIM(LEFT(X1467,FIND(",",X1467&amp;",")-1)))</f>
        <v>-</v>
      </c>
      <c r="Z1467" t="s">
        <v>14303</v>
      </c>
      <c r="AA1467" t="s">
        <v>52</v>
      </c>
    </row>
    <row r="1468" spans="1:27" ht="14.4" x14ac:dyDescent="0.3">
      <c r="A1468">
        <v>1462</v>
      </c>
      <c r="B1468" t="s">
        <v>11300</v>
      </c>
      <c r="C1468" t="s">
        <v>11301</v>
      </c>
      <c r="D1468" t="s">
        <v>11302</v>
      </c>
      <c r="E1468" t="s">
        <v>1466</v>
      </c>
      <c r="F1468" s="5">
        <f>_xlfn.TEXTBEFORE(E1468, " ") * 1000000</f>
        <v>4000000</v>
      </c>
      <c r="G1468">
        <v>283.31180000000001</v>
      </c>
      <c r="H1468" t="s">
        <v>85</v>
      </c>
      <c r="I1468">
        <v>42</v>
      </c>
      <c r="J1468">
        <f>IF(I1468="",0,I1468)</f>
        <v>42</v>
      </c>
      <c r="K1468">
        <v>19</v>
      </c>
      <c r="L1468">
        <f>I1468-K1468</f>
        <v>23</v>
      </c>
      <c r="M1468" t="str">
        <f>IF(I1468&lt;100,"small",IF(I1468&lt;500,"medium","large"))</f>
        <v>small</v>
      </c>
      <c r="N1468">
        <f>IF(M1468="small",1,0)</f>
        <v>1</v>
      </c>
      <c r="O1468">
        <f>IF(N1468="medium",1,0)</f>
        <v>0</v>
      </c>
      <c r="P1468">
        <f>IF(O1468="large",1,0)</f>
        <v>0</v>
      </c>
      <c r="Q1468">
        <v>2010</v>
      </c>
      <c r="R1468">
        <v>3</v>
      </c>
      <c r="S1468" t="str">
        <f>IF(R1468=1, "First-time", IF(R1468&lt;=3, "Rising Star", IF(R1468&lt;10, "Established", "Elites")))</f>
        <v>Rising Star</v>
      </c>
      <c r="T1468">
        <f>IF(S1468 = "First-time",1,0)</f>
        <v>0</v>
      </c>
      <c r="U1468">
        <f>IF(S1468 = "Rising Star",1,0)</f>
        <v>1</v>
      </c>
      <c r="V1468">
        <f>IF(S1468 = "Established",1,0)</f>
        <v>0</v>
      </c>
      <c r="W1468">
        <f>IF(S1468 = "Elites",1,0)</f>
        <v>0</v>
      </c>
      <c r="X1468" t="s">
        <v>99</v>
      </c>
      <c r="Y1468" t="str">
        <f>IF(X1468="","-",TRIM(LEFT(X1468,FIND(",",X1468&amp;",")-1)))</f>
        <v>-</v>
      </c>
      <c r="Z1468" t="s">
        <v>11303</v>
      </c>
      <c r="AA1468" t="s">
        <v>10</v>
      </c>
    </row>
    <row r="1469" spans="1:27" ht="14.4" x14ac:dyDescent="0.3">
      <c r="A1469">
        <v>1463</v>
      </c>
      <c r="B1469" t="s">
        <v>13579</v>
      </c>
      <c r="C1469" t="s">
        <v>13580</v>
      </c>
      <c r="D1469" t="s">
        <v>13581</v>
      </c>
      <c r="E1469" t="s">
        <v>947</v>
      </c>
      <c r="F1469" s="5">
        <f>_xlfn.TEXTBEFORE(E1469, " ") * 1000000</f>
        <v>4600000</v>
      </c>
      <c r="G1469">
        <v>282.67419999999998</v>
      </c>
      <c r="H1469" t="s">
        <v>129</v>
      </c>
      <c r="I1469">
        <v>12</v>
      </c>
      <c r="J1469">
        <f>IF(I1469="",0,I1469)</f>
        <v>12</v>
      </c>
      <c r="K1469">
        <v>3</v>
      </c>
      <c r="L1469">
        <f>I1469-K1469</f>
        <v>9</v>
      </c>
      <c r="M1469" t="str">
        <f>IF(I1469&lt;100,"small",IF(I1469&lt;500,"medium","large"))</f>
        <v>small</v>
      </c>
      <c r="N1469">
        <f>IF(M1469="small",1,0)</f>
        <v>1</v>
      </c>
      <c r="O1469">
        <f>IF(N1469="medium",1,0)</f>
        <v>0</v>
      </c>
      <c r="P1469">
        <f>IF(O1469="large",1,0)</f>
        <v>0</v>
      </c>
      <c r="Q1469">
        <v>2012</v>
      </c>
      <c r="R1469">
        <v>2</v>
      </c>
      <c r="S1469" t="str">
        <f>IF(R1469=1, "First-time", IF(R1469&lt;=3, "Rising Star", IF(R1469&lt;10, "Established", "Elites")))</f>
        <v>Rising Star</v>
      </c>
      <c r="T1469">
        <f>IF(S1469 = "First-time",1,0)</f>
        <v>0</v>
      </c>
      <c r="U1469">
        <f>IF(S1469 = "Rising Star",1,0)</f>
        <v>1</v>
      </c>
      <c r="V1469">
        <f>IF(S1469 = "Established",1,0)</f>
        <v>0</v>
      </c>
      <c r="W1469">
        <f>IF(S1469 = "Elites",1,0)</f>
        <v>0</v>
      </c>
      <c r="X1469" t="s">
        <v>99</v>
      </c>
      <c r="Y1469" t="str">
        <f>IF(X1469="","-",TRIM(LEFT(X1469,FIND(",",X1469&amp;",")-1)))</f>
        <v>-</v>
      </c>
      <c r="Z1469" t="s">
        <v>13582</v>
      </c>
      <c r="AA1469" t="s">
        <v>21</v>
      </c>
    </row>
    <row r="1470" spans="1:27" ht="14.4" x14ac:dyDescent="0.3">
      <c r="A1470">
        <v>1464</v>
      </c>
      <c r="B1470" t="s">
        <v>11102</v>
      </c>
      <c r="C1470" t="s">
        <v>11103</v>
      </c>
      <c r="D1470" t="s">
        <v>11104</v>
      </c>
      <c r="E1470" t="s">
        <v>455</v>
      </c>
      <c r="F1470" s="5">
        <f>_xlfn.TEXTBEFORE(E1470, " ") * 1000000</f>
        <v>12200000</v>
      </c>
      <c r="G1470">
        <v>282.57909999999998</v>
      </c>
      <c r="H1470" t="s">
        <v>779</v>
      </c>
      <c r="I1470">
        <v>70</v>
      </c>
      <c r="J1470">
        <f>IF(I1470="",0,I1470)</f>
        <v>70</v>
      </c>
      <c r="K1470">
        <v>24</v>
      </c>
      <c r="L1470">
        <f>I1470-K1470</f>
        <v>46</v>
      </c>
      <c r="M1470" t="str">
        <f>IF(I1470&lt;100,"small",IF(I1470&lt;500,"medium","large"))</f>
        <v>small</v>
      </c>
      <c r="N1470">
        <f>IF(M1470="small",1,0)</f>
        <v>1</v>
      </c>
      <c r="O1470">
        <f>IF(N1470="medium",1,0)</f>
        <v>0</v>
      </c>
      <c r="P1470">
        <f>IF(O1470="large",1,0)</f>
        <v>0</v>
      </c>
      <c r="Q1470">
        <v>2010</v>
      </c>
      <c r="R1470">
        <v>1</v>
      </c>
      <c r="S1470" t="str">
        <f>IF(R1470=1, "First-time", IF(R1470&lt;=3, "Rising Star", IF(R1470&lt;10, "Established", "Elites")))</f>
        <v>First-time</v>
      </c>
      <c r="T1470">
        <f>IF(S1470 = "First-time",1,0)</f>
        <v>1</v>
      </c>
      <c r="U1470">
        <f>IF(S1470 = "Rising Star",1,0)</f>
        <v>0</v>
      </c>
      <c r="V1470">
        <f>IF(S1470 = "Established",1,0)</f>
        <v>0</v>
      </c>
      <c r="W1470">
        <f>IF(S1470 = "Elites",1,0)</f>
        <v>0</v>
      </c>
      <c r="X1470" t="s">
        <v>185</v>
      </c>
      <c r="Y1470" t="str">
        <f>IF(X1470="","-",TRIM(LEFT(X1470,FIND(",",X1470&amp;",")-1)))</f>
        <v>Boston</v>
      </c>
      <c r="Z1470" t="s">
        <v>11105</v>
      </c>
      <c r="AA1470" t="s">
        <v>20</v>
      </c>
    </row>
    <row r="1471" spans="1:27" ht="14.4" x14ac:dyDescent="0.3">
      <c r="A1471">
        <v>1465</v>
      </c>
      <c r="B1471" t="s">
        <v>16437</v>
      </c>
      <c r="C1471" t="s">
        <v>16438</v>
      </c>
      <c r="D1471" t="s">
        <v>16439</v>
      </c>
      <c r="E1471" t="s">
        <v>455</v>
      </c>
      <c r="F1471" s="5">
        <f>_xlfn.TEXTBEFORE(E1471, " ") * 1000000</f>
        <v>12200000</v>
      </c>
      <c r="G1471">
        <v>282.27859999999998</v>
      </c>
      <c r="H1471" t="s">
        <v>472</v>
      </c>
      <c r="I1471">
        <v>55</v>
      </c>
      <c r="J1471">
        <f>IF(I1471="",0,I1471)</f>
        <v>55</v>
      </c>
      <c r="K1471">
        <v>15</v>
      </c>
      <c r="L1471">
        <f>I1471-K1471</f>
        <v>40</v>
      </c>
      <c r="M1471" t="str">
        <f>IF(I1471&lt;100,"small",IF(I1471&lt;500,"medium","large"))</f>
        <v>small</v>
      </c>
      <c r="N1471">
        <f>IF(M1471="small",1,0)</f>
        <v>1</v>
      </c>
      <c r="O1471">
        <f>IF(N1471="medium",1,0)</f>
        <v>0</v>
      </c>
      <c r="P1471">
        <f>IF(O1471="large",1,0)</f>
        <v>0</v>
      </c>
      <c r="Q1471">
        <v>2014</v>
      </c>
      <c r="R1471">
        <v>2</v>
      </c>
      <c r="S1471" t="str">
        <f>IF(R1471=1, "First-time", IF(R1471&lt;=3, "Rising Star", IF(R1471&lt;10, "Established", "Elites")))</f>
        <v>Rising Star</v>
      </c>
      <c r="T1471">
        <f>IF(S1471 = "First-time",1,0)</f>
        <v>0</v>
      </c>
      <c r="U1471">
        <f>IF(S1471 = "Rising Star",1,0)</f>
        <v>1</v>
      </c>
      <c r="V1471">
        <f>IF(S1471 = "Established",1,0)</f>
        <v>0</v>
      </c>
      <c r="W1471">
        <f>IF(S1471 = "Elites",1,0)</f>
        <v>0</v>
      </c>
      <c r="X1471" t="s">
        <v>93</v>
      </c>
      <c r="Y1471" t="str">
        <f>IF(X1471="","-",TRIM(LEFT(X1471,FIND(",",X1471&amp;",")-1)))</f>
        <v>Baltimore</v>
      </c>
      <c r="Z1471" t="s">
        <v>16440</v>
      </c>
      <c r="AA1471" t="s">
        <v>21</v>
      </c>
    </row>
    <row r="1472" spans="1:27" ht="14.4" x14ac:dyDescent="0.3">
      <c r="A1472">
        <v>1466</v>
      </c>
      <c r="B1472" t="s">
        <v>16558</v>
      </c>
      <c r="C1472" t="s">
        <v>16559</v>
      </c>
      <c r="D1472" t="s">
        <v>16560</v>
      </c>
      <c r="E1472" t="s">
        <v>3410</v>
      </c>
      <c r="F1472" s="5">
        <f>_xlfn.TEXTBEFORE(E1472, " ") * 1000000</f>
        <v>8300000.0000000009</v>
      </c>
      <c r="G1472">
        <v>282.1103</v>
      </c>
      <c r="H1472" t="s">
        <v>472</v>
      </c>
      <c r="I1472">
        <v>65</v>
      </c>
      <c r="J1472">
        <f>IF(I1472="",0,I1472)</f>
        <v>65</v>
      </c>
      <c r="K1472">
        <v>10</v>
      </c>
      <c r="L1472">
        <f>I1472-K1472</f>
        <v>55</v>
      </c>
      <c r="M1472" t="str">
        <f>IF(I1472&lt;100,"small",IF(I1472&lt;500,"medium","large"))</f>
        <v>small</v>
      </c>
      <c r="N1472">
        <f>IF(M1472="small",1,0)</f>
        <v>1</v>
      </c>
      <c r="O1472">
        <f>IF(N1472="medium",1,0)</f>
        <v>0</v>
      </c>
      <c r="P1472">
        <f>IF(O1472="large",1,0)</f>
        <v>0</v>
      </c>
      <c r="Q1472">
        <v>2014</v>
      </c>
      <c r="R1472">
        <v>1</v>
      </c>
      <c r="S1472" t="str">
        <f>IF(R1472=1, "First-time", IF(R1472&lt;=3, "Rising Star", IF(R1472&lt;10, "Established", "Elites")))</f>
        <v>First-time</v>
      </c>
      <c r="T1472">
        <f>IF(S1472 = "First-time",1,0)</f>
        <v>1</v>
      </c>
      <c r="U1472">
        <f>IF(S1472 = "Rising Star",1,0)</f>
        <v>0</v>
      </c>
      <c r="V1472">
        <f>IF(S1472 = "Established",1,0)</f>
        <v>0</v>
      </c>
      <c r="W1472">
        <f>IF(S1472 = "Elites",1,0)</f>
        <v>0</v>
      </c>
      <c r="X1472" t="s">
        <v>271</v>
      </c>
      <c r="Y1472" t="str">
        <f>IF(X1472="","-",TRIM(LEFT(X1472,FIND(",",X1472&amp;",")-1)))</f>
        <v>Chicago</v>
      </c>
      <c r="Z1472" t="s">
        <v>271</v>
      </c>
      <c r="AA1472" t="s">
        <v>15</v>
      </c>
    </row>
    <row r="1473" spans="1:27" ht="14.4" x14ac:dyDescent="0.3">
      <c r="A1473">
        <v>1467</v>
      </c>
      <c r="B1473" t="s">
        <v>14839</v>
      </c>
      <c r="C1473" t="s">
        <v>14840</v>
      </c>
      <c r="D1473" t="s">
        <v>14841</v>
      </c>
      <c r="E1473" t="s">
        <v>13419</v>
      </c>
      <c r="F1473" s="5">
        <f>_xlfn.TEXTBEFORE(E1473, " ") * 1000000</f>
        <v>36200000</v>
      </c>
      <c r="G1473">
        <v>282.03109999999998</v>
      </c>
      <c r="H1473" t="s">
        <v>105</v>
      </c>
      <c r="I1473">
        <v>37</v>
      </c>
      <c r="J1473">
        <f>IF(I1473="",0,I1473)</f>
        <v>37</v>
      </c>
      <c r="K1473">
        <v>12</v>
      </c>
      <c r="L1473">
        <f>I1473-K1473</f>
        <v>25</v>
      </c>
      <c r="M1473" t="str">
        <f>IF(I1473&lt;100,"small",IF(I1473&lt;500,"medium","large"))</f>
        <v>small</v>
      </c>
      <c r="N1473">
        <f>IF(M1473="small",1,0)</f>
        <v>1</v>
      </c>
      <c r="O1473">
        <f>IF(N1473="medium",1,0)</f>
        <v>0</v>
      </c>
      <c r="P1473">
        <f>IF(O1473="large",1,0)</f>
        <v>0</v>
      </c>
      <c r="Q1473">
        <v>2013</v>
      </c>
      <c r="R1473">
        <v>2</v>
      </c>
      <c r="S1473" t="str">
        <f>IF(R1473=1, "First-time", IF(R1473&lt;=3, "Rising Star", IF(R1473&lt;10, "Established", "Elites")))</f>
        <v>Rising Star</v>
      </c>
      <c r="T1473">
        <f>IF(S1473 = "First-time",1,0)</f>
        <v>0</v>
      </c>
      <c r="U1473">
        <f>IF(S1473 = "Rising Star",1,0)</f>
        <v>1</v>
      </c>
      <c r="V1473">
        <f>IF(S1473 = "Established",1,0)</f>
        <v>0</v>
      </c>
      <c r="W1473">
        <f>IF(S1473 = "Elites",1,0)</f>
        <v>0</v>
      </c>
      <c r="X1473" t="s">
        <v>99</v>
      </c>
      <c r="Y1473" t="str">
        <f>IF(X1473="","-",TRIM(LEFT(X1473,FIND(",",X1473&amp;",")-1)))</f>
        <v>-</v>
      </c>
      <c r="Z1473" t="s">
        <v>6934</v>
      </c>
      <c r="AA1473" t="s">
        <v>31</v>
      </c>
    </row>
    <row r="1474" spans="1:27" ht="14.4" x14ac:dyDescent="0.3">
      <c r="A1474">
        <v>1468</v>
      </c>
      <c r="B1474" t="s">
        <v>2444</v>
      </c>
      <c r="C1474" t="s">
        <v>2445</v>
      </c>
      <c r="D1474" t="s">
        <v>2446</v>
      </c>
      <c r="E1474" t="s">
        <v>2447</v>
      </c>
      <c r="F1474" s="5">
        <f>_xlfn.TEXTBEFORE(E1474, " ") * 1000000</f>
        <v>8600000</v>
      </c>
      <c r="G1474">
        <v>281.92059999999998</v>
      </c>
      <c r="H1474" t="s">
        <v>472</v>
      </c>
      <c r="I1474">
        <v>29</v>
      </c>
      <c r="J1474">
        <f>IF(I1474="",0,I1474)</f>
        <v>29</v>
      </c>
      <c r="K1474">
        <v>12</v>
      </c>
      <c r="L1474">
        <f>I1474-K1474</f>
        <v>17</v>
      </c>
      <c r="M1474" t="str">
        <f>IF(I1474&lt;100,"small",IF(I1474&lt;500,"medium","large"))</f>
        <v>small</v>
      </c>
      <c r="N1474">
        <f>IF(M1474="small",1,0)</f>
        <v>1</v>
      </c>
      <c r="O1474">
        <f>IF(N1474="medium",1,0)</f>
        <v>0</v>
      </c>
      <c r="P1474">
        <f>IF(O1474="large",1,0)</f>
        <v>0</v>
      </c>
      <c r="Q1474">
        <v>1996</v>
      </c>
      <c r="R1474">
        <v>2</v>
      </c>
      <c r="S1474" t="str">
        <f>IF(R1474=1, "First-time", IF(R1474&lt;=3, "Rising Star", IF(R1474&lt;10, "Established", "Elites")))</f>
        <v>Rising Star</v>
      </c>
      <c r="T1474">
        <f>IF(S1474 = "First-time",1,0)</f>
        <v>0</v>
      </c>
      <c r="U1474">
        <f>IF(S1474 = "Rising Star",1,0)</f>
        <v>1</v>
      </c>
      <c r="V1474">
        <f>IF(S1474 = "Established",1,0)</f>
        <v>0</v>
      </c>
      <c r="W1474">
        <f>IF(S1474 = "Elites",1,0)</f>
        <v>0</v>
      </c>
      <c r="X1474" t="s">
        <v>880</v>
      </c>
      <c r="Y1474" t="str">
        <f>IF(X1474="","-",TRIM(LEFT(X1474,FIND(",",X1474&amp;",")-1)))</f>
        <v>Louisville/Jefferson County</v>
      </c>
      <c r="Z1474" t="s">
        <v>881</v>
      </c>
      <c r="AA1474" t="s">
        <v>18</v>
      </c>
    </row>
    <row r="1475" spans="1:27" ht="14.4" x14ac:dyDescent="0.3">
      <c r="A1475">
        <v>1469</v>
      </c>
      <c r="B1475" t="s">
        <v>11106</v>
      </c>
      <c r="C1475" t="s">
        <v>11107</v>
      </c>
      <c r="D1475" t="s">
        <v>11108</v>
      </c>
      <c r="E1475" t="s">
        <v>5012</v>
      </c>
      <c r="F1475" s="5">
        <f>_xlfn.TEXTBEFORE(E1475, " ") * 1000000</f>
        <v>13500000</v>
      </c>
      <c r="G1475">
        <v>281.8999</v>
      </c>
      <c r="H1475" t="s">
        <v>153</v>
      </c>
      <c r="I1475">
        <v>130</v>
      </c>
      <c r="J1475">
        <f>IF(I1475="",0,I1475)</f>
        <v>130</v>
      </c>
      <c r="K1475">
        <v>40</v>
      </c>
      <c r="L1475">
        <f>I1475-K1475</f>
        <v>90</v>
      </c>
      <c r="M1475" t="str">
        <f>IF(I1475&lt;100,"small",IF(I1475&lt;500,"medium","large"))</f>
        <v>medium</v>
      </c>
      <c r="N1475">
        <f>IF(M1475="small",1,0)</f>
        <v>0</v>
      </c>
      <c r="O1475">
        <f>IF(N1475="medium",1,0)</f>
        <v>0</v>
      </c>
      <c r="P1475">
        <f>IF(O1475="large",1,0)</f>
        <v>0</v>
      </c>
      <c r="Q1475">
        <v>2010</v>
      </c>
      <c r="R1475">
        <v>4</v>
      </c>
      <c r="S1475" t="str">
        <f>IF(R1475=1, "First-time", IF(R1475&lt;=3, "Rising Star", IF(R1475&lt;10, "Established", "Elites")))</f>
        <v>Established</v>
      </c>
      <c r="T1475">
        <f>IF(S1475 = "First-time",1,0)</f>
        <v>0</v>
      </c>
      <c r="U1475">
        <f>IF(S1475 = "Rising Star",1,0)</f>
        <v>0</v>
      </c>
      <c r="V1475">
        <f>IF(S1475 = "Established",1,0)</f>
        <v>1</v>
      </c>
      <c r="W1475">
        <f>IF(S1475 = "Elites",1,0)</f>
        <v>0</v>
      </c>
      <c r="X1475" t="s">
        <v>185</v>
      </c>
      <c r="Y1475" t="str">
        <f>IF(X1475="","-",TRIM(LEFT(X1475,FIND(",",X1475&amp;",")-1)))</f>
        <v>Boston</v>
      </c>
      <c r="Z1475" t="s">
        <v>11109</v>
      </c>
      <c r="AA1475" t="s">
        <v>20</v>
      </c>
    </row>
    <row r="1476" spans="1:27" ht="14.4" x14ac:dyDescent="0.3">
      <c r="A1476">
        <v>1470</v>
      </c>
      <c r="B1476" t="s">
        <v>14120</v>
      </c>
      <c r="C1476" t="s">
        <v>14121</v>
      </c>
      <c r="D1476" t="s">
        <v>14122</v>
      </c>
      <c r="E1476" t="s">
        <v>1246</v>
      </c>
      <c r="F1476" s="5">
        <f>_xlfn.TEXTBEFORE(E1476, " ") * 1000000</f>
        <v>2900000</v>
      </c>
      <c r="G1476">
        <v>281.83769999999998</v>
      </c>
      <c r="H1476" t="s">
        <v>85</v>
      </c>
      <c r="I1476">
        <v>10</v>
      </c>
      <c r="J1476">
        <f>IF(I1476="",0,I1476)</f>
        <v>10</v>
      </c>
      <c r="K1476">
        <v>6</v>
      </c>
      <c r="L1476">
        <f>I1476-K1476</f>
        <v>4</v>
      </c>
      <c r="M1476" t="str">
        <f>IF(I1476&lt;100,"small",IF(I1476&lt;500,"medium","large"))</f>
        <v>small</v>
      </c>
      <c r="N1476">
        <f>IF(M1476="small",1,0)</f>
        <v>1</v>
      </c>
      <c r="O1476">
        <f>IF(N1476="medium",1,0)</f>
        <v>0</v>
      </c>
      <c r="P1476">
        <f>IF(O1476="large",1,0)</f>
        <v>0</v>
      </c>
      <c r="Q1476">
        <v>2012</v>
      </c>
      <c r="R1476">
        <v>2</v>
      </c>
      <c r="S1476" t="str">
        <f>IF(R1476=1, "First-time", IF(R1476&lt;=3, "Rising Star", IF(R1476&lt;10, "Established", "Elites")))</f>
        <v>Rising Star</v>
      </c>
      <c r="T1476">
        <f>IF(S1476 = "First-time",1,0)</f>
        <v>0</v>
      </c>
      <c r="U1476">
        <f>IF(S1476 = "Rising Star",1,0)</f>
        <v>1</v>
      </c>
      <c r="V1476">
        <f>IF(S1476 = "Established",1,0)</f>
        <v>0</v>
      </c>
      <c r="W1476">
        <f>IF(S1476 = "Elites",1,0)</f>
        <v>0</v>
      </c>
      <c r="X1476" t="s">
        <v>325</v>
      </c>
      <c r="Y1476" t="str">
        <f>IF(X1476="","-",TRIM(LEFT(X1476,FIND(",",X1476&amp;",")-1)))</f>
        <v>Los Angeles</v>
      </c>
      <c r="Z1476" t="s">
        <v>5944</v>
      </c>
      <c r="AA1476" t="s">
        <v>5</v>
      </c>
    </row>
    <row r="1477" spans="1:27" ht="14.4" x14ac:dyDescent="0.3">
      <c r="A1477">
        <v>1471</v>
      </c>
      <c r="B1477" t="s">
        <v>12027</v>
      </c>
      <c r="C1477" t="s">
        <v>12028</v>
      </c>
      <c r="D1477" t="s">
        <v>12029</v>
      </c>
      <c r="E1477" t="s">
        <v>2225</v>
      </c>
      <c r="F1477" s="5">
        <f>_xlfn.TEXTBEFORE(E1477, " ") * 1000000</f>
        <v>5900000</v>
      </c>
      <c r="G1477">
        <v>281.20139999999998</v>
      </c>
      <c r="H1477" t="s">
        <v>433</v>
      </c>
      <c r="I1477">
        <v>27</v>
      </c>
      <c r="J1477">
        <f>IF(I1477="",0,I1477)</f>
        <v>27</v>
      </c>
      <c r="K1477">
        <v>19</v>
      </c>
      <c r="L1477">
        <f>I1477-K1477</f>
        <v>8</v>
      </c>
      <c r="M1477" t="str">
        <f>IF(I1477&lt;100,"small",IF(I1477&lt;500,"medium","large"))</f>
        <v>small</v>
      </c>
      <c r="N1477">
        <f>IF(M1477="small",1,0)</f>
        <v>1</v>
      </c>
      <c r="O1477">
        <f>IF(N1477="medium",1,0)</f>
        <v>0</v>
      </c>
      <c r="P1477">
        <f>IF(O1477="large",1,0)</f>
        <v>0</v>
      </c>
      <c r="Q1477">
        <v>2011</v>
      </c>
      <c r="R1477">
        <v>2</v>
      </c>
      <c r="S1477" t="str">
        <f>IF(R1477=1, "First-time", IF(R1477&lt;=3, "Rising Star", IF(R1477&lt;10, "Established", "Elites")))</f>
        <v>Rising Star</v>
      </c>
      <c r="T1477">
        <f>IF(S1477 = "First-time",1,0)</f>
        <v>0</v>
      </c>
      <c r="U1477">
        <f>IF(S1477 = "Rising Star",1,0)</f>
        <v>1</v>
      </c>
      <c r="V1477">
        <f>IF(S1477 = "Established",1,0)</f>
        <v>0</v>
      </c>
      <c r="W1477">
        <f>IF(S1477 = "Elites",1,0)</f>
        <v>0</v>
      </c>
      <c r="X1477" t="s">
        <v>86</v>
      </c>
      <c r="Y1477" t="str">
        <f>IF(X1477="","-",TRIM(LEFT(X1477,FIND(",",X1477&amp;",")-1)))</f>
        <v>New York City</v>
      </c>
      <c r="Z1477" t="s">
        <v>543</v>
      </c>
      <c r="AA1477" t="s">
        <v>35</v>
      </c>
    </row>
    <row r="1478" spans="1:27" ht="14.4" x14ac:dyDescent="0.3">
      <c r="A1478">
        <v>1472</v>
      </c>
      <c r="B1478" t="s">
        <v>16817</v>
      </c>
      <c r="C1478" t="s">
        <v>16818</v>
      </c>
      <c r="D1478" t="s">
        <v>16819</v>
      </c>
      <c r="E1478" t="s">
        <v>537</v>
      </c>
      <c r="F1478" s="5">
        <f>_xlfn.TEXTBEFORE(E1478, " ") * 1000000</f>
        <v>5700000</v>
      </c>
      <c r="G1478">
        <v>281.19279999999998</v>
      </c>
      <c r="H1478" t="s">
        <v>779</v>
      </c>
      <c r="I1478">
        <v>20</v>
      </c>
      <c r="J1478">
        <f>IF(I1478="",0,I1478)</f>
        <v>20</v>
      </c>
      <c r="K1478">
        <v>9</v>
      </c>
      <c r="L1478">
        <f>I1478-K1478</f>
        <v>11</v>
      </c>
      <c r="M1478" t="str">
        <f>IF(I1478&lt;100,"small",IF(I1478&lt;500,"medium","large"))</f>
        <v>small</v>
      </c>
      <c r="N1478">
        <f>IF(M1478="small",1,0)</f>
        <v>1</v>
      </c>
      <c r="O1478">
        <f>IF(N1478="medium",1,0)</f>
        <v>0</v>
      </c>
      <c r="P1478">
        <f>IF(O1478="large",1,0)</f>
        <v>0</v>
      </c>
      <c r="Q1478">
        <v>2014</v>
      </c>
      <c r="R1478">
        <v>1</v>
      </c>
      <c r="S1478" t="str">
        <f>IF(R1478=1, "First-time", IF(R1478&lt;=3, "Rising Star", IF(R1478&lt;10, "Established", "Elites")))</f>
        <v>First-time</v>
      </c>
      <c r="T1478">
        <f>IF(S1478 = "First-time",1,0)</f>
        <v>1</v>
      </c>
      <c r="U1478">
        <f>IF(S1478 = "Rising Star",1,0)</f>
        <v>0</v>
      </c>
      <c r="V1478">
        <f>IF(S1478 = "Established",1,0)</f>
        <v>0</v>
      </c>
      <c r="W1478">
        <f>IF(S1478 = "Elites",1,0)</f>
        <v>0</v>
      </c>
      <c r="X1478" t="s">
        <v>427</v>
      </c>
      <c r="Y1478" t="str">
        <f>IF(X1478="","-",TRIM(LEFT(X1478,FIND(",",X1478&amp;",")-1)))</f>
        <v>Washington</v>
      </c>
      <c r="Z1478" t="s">
        <v>2498</v>
      </c>
      <c r="AA1478" t="s">
        <v>8</v>
      </c>
    </row>
    <row r="1479" spans="1:27" ht="14.4" x14ac:dyDescent="0.3">
      <c r="A1479">
        <v>1473</v>
      </c>
      <c r="B1479" t="s">
        <v>3807</v>
      </c>
      <c r="C1479" t="s">
        <v>3808</v>
      </c>
      <c r="D1479" t="s">
        <v>3809</v>
      </c>
      <c r="E1479" t="s">
        <v>665</v>
      </c>
      <c r="F1479" s="5">
        <f>_xlfn.TEXTBEFORE(E1479, " ") * 1000000</f>
        <v>8500000</v>
      </c>
      <c r="G1479">
        <v>280.67770000000002</v>
      </c>
      <c r="H1479" t="s">
        <v>779</v>
      </c>
      <c r="I1479">
        <v>40</v>
      </c>
      <c r="J1479">
        <f>IF(I1479="",0,I1479)</f>
        <v>40</v>
      </c>
      <c r="K1479">
        <v>12</v>
      </c>
      <c r="L1479">
        <f>I1479-K1479</f>
        <v>28</v>
      </c>
      <c r="M1479" t="str">
        <f>IF(I1479&lt;100,"small",IF(I1479&lt;500,"medium","large"))</f>
        <v>small</v>
      </c>
      <c r="N1479">
        <f>IF(M1479="small",1,0)</f>
        <v>1</v>
      </c>
      <c r="O1479">
        <f>IF(N1479="medium",1,0)</f>
        <v>0</v>
      </c>
      <c r="P1479">
        <f>IF(O1479="large",1,0)</f>
        <v>0</v>
      </c>
      <c r="Q1479">
        <v>2001</v>
      </c>
      <c r="R1479">
        <v>4</v>
      </c>
      <c r="S1479" t="str">
        <f>IF(R1479=1, "First-time", IF(R1479&lt;=3, "Rising Star", IF(R1479&lt;10, "Established", "Elites")))</f>
        <v>Established</v>
      </c>
      <c r="T1479">
        <f>IF(S1479 = "First-time",1,0)</f>
        <v>0</v>
      </c>
      <c r="U1479">
        <f>IF(S1479 = "Rising Star",1,0)</f>
        <v>0</v>
      </c>
      <c r="V1479">
        <f>IF(S1479 = "Established",1,0)</f>
        <v>1</v>
      </c>
      <c r="W1479">
        <f>IF(S1479 = "Elites",1,0)</f>
        <v>0</v>
      </c>
      <c r="X1479" t="s">
        <v>232</v>
      </c>
      <c r="Y1479" t="str">
        <f>IF(X1479="","-",TRIM(LEFT(X1479,FIND(",",X1479&amp;",")-1)))</f>
        <v>Houston</v>
      </c>
      <c r="Z1479" t="s">
        <v>232</v>
      </c>
      <c r="AA1479" t="s">
        <v>45</v>
      </c>
    </row>
    <row r="1480" spans="1:27" ht="14.4" x14ac:dyDescent="0.3">
      <c r="A1480">
        <v>1474</v>
      </c>
      <c r="B1480" t="s">
        <v>7035</v>
      </c>
      <c r="C1480" t="s">
        <v>7036</v>
      </c>
      <c r="D1480" t="s">
        <v>7037</v>
      </c>
      <c r="E1480" t="s">
        <v>7038</v>
      </c>
      <c r="F1480" s="5">
        <f>_xlfn.TEXTBEFORE(E1480, " ") * 1000000</f>
        <v>486500000</v>
      </c>
      <c r="G1480">
        <v>280.24919999999997</v>
      </c>
      <c r="H1480" t="s">
        <v>174</v>
      </c>
      <c r="I1480">
        <v>661</v>
      </c>
      <c r="J1480">
        <f>IF(I1480="",0,I1480)</f>
        <v>661</v>
      </c>
      <c r="K1480">
        <v>325</v>
      </c>
      <c r="L1480">
        <f>I1480-K1480</f>
        <v>336</v>
      </c>
      <c r="M1480" t="str">
        <f>IF(I1480&lt;100,"small",IF(I1480&lt;500,"medium","large"))</f>
        <v>large</v>
      </c>
      <c r="N1480">
        <f>IF(M1480="small",1,0)</f>
        <v>0</v>
      </c>
      <c r="O1480">
        <f>IF(N1480="medium",1,0)</f>
        <v>0</v>
      </c>
      <c r="P1480">
        <f>IF(O1480="large",1,0)</f>
        <v>0</v>
      </c>
      <c r="Q1480">
        <v>2006</v>
      </c>
      <c r="R1480">
        <v>5</v>
      </c>
      <c r="S1480" t="str">
        <f>IF(R1480=1, "First-time", IF(R1480&lt;=3, "Rising Star", IF(R1480&lt;10, "Established", "Elites")))</f>
        <v>Established</v>
      </c>
      <c r="T1480">
        <f>IF(S1480 = "First-time",1,0)</f>
        <v>0</v>
      </c>
      <c r="U1480">
        <f>IF(S1480 = "Rising Star",1,0)</f>
        <v>0</v>
      </c>
      <c r="V1480">
        <f>IF(S1480 = "Established",1,0)</f>
        <v>1</v>
      </c>
      <c r="W1480">
        <f>IF(S1480 = "Elites",1,0)</f>
        <v>0</v>
      </c>
      <c r="X1480" t="s">
        <v>271</v>
      </c>
      <c r="Y1480" t="str">
        <f>IF(X1480="","-",TRIM(LEFT(X1480,FIND(",",X1480&amp;",")-1)))</f>
        <v>Chicago</v>
      </c>
      <c r="Z1480" t="s">
        <v>7039</v>
      </c>
      <c r="AA1480" t="s">
        <v>15</v>
      </c>
    </row>
    <row r="1481" spans="1:27" ht="14.4" x14ac:dyDescent="0.3">
      <c r="A1481">
        <v>1475</v>
      </c>
      <c r="B1481" t="s">
        <v>14327</v>
      </c>
      <c r="C1481" t="s">
        <v>14328</v>
      </c>
      <c r="D1481" t="s">
        <v>14329</v>
      </c>
      <c r="E1481" t="s">
        <v>857</v>
      </c>
      <c r="F1481" s="5">
        <f>_xlfn.TEXTBEFORE(E1481, " ") * 1000000</f>
        <v>3200000</v>
      </c>
      <c r="G1481">
        <v>279.71280000000002</v>
      </c>
      <c r="H1481" t="s">
        <v>140</v>
      </c>
      <c r="I1481">
        <v>49</v>
      </c>
      <c r="J1481">
        <f>IF(I1481="",0,I1481)</f>
        <v>49</v>
      </c>
      <c r="K1481">
        <v>10</v>
      </c>
      <c r="L1481">
        <f>I1481-K1481</f>
        <v>39</v>
      </c>
      <c r="M1481" t="str">
        <f>IF(I1481&lt;100,"small",IF(I1481&lt;500,"medium","large"))</f>
        <v>small</v>
      </c>
      <c r="N1481">
        <f>IF(M1481="small",1,0)</f>
        <v>1</v>
      </c>
      <c r="O1481">
        <f>IF(N1481="medium",1,0)</f>
        <v>0</v>
      </c>
      <c r="P1481">
        <f>IF(O1481="large",1,0)</f>
        <v>0</v>
      </c>
      <c r="Q1481">
        <v>2013</v>
      </c>
      <c r="R1481">
        <v>1</v>
      </c>
      <c r="S1481" t="str">
        <f>IF(R1481=1, "First-time", IF(R1481&lt;=3, "Rising Star", IF(R1481&lt;10, "Established", "Elites")))</f>
        <v>First-time</v>
      </c>
      <c r="T1481">
        <f>IF(S1481 = "First-time",1,0)</f>
        <v>1</v>
      </c>
      <c r="U1481">
        <f>IF(S1481 = "Rising Star",1,0)</f>
        <v>0</v>
      </c>
      <c r="V1481">
        <f>IF(S1481 = "Established",1,0)</f>
        <v>0</v>
      </c>
      <c r="W1481">
        <f>IF(S1481 = "Elites",1,0)</f>
        <v>0</v>
      </c>
      <c r="X1481" t="s">
        <v>99</v>
      </c>
      <c r="Y1481" t="str">
        <f>IF(X1481="","-",TRIM(LEFT(X1481,FIND(",",X1481&amp;",")-1)))</f>
        <v>-</v>
      </c>
      <c r="Z1481" t="s">
        <v>5990</v>
      </c>
      <c r="AA1481" t="s">
        <v>49</v>
      </c>
    </row>
    <row r="1482" spans="1:27" ht="14.4" x14ac:dyDescent="0.3">
      <c r="A1482">
        <v>1476</v>
      </c>
      <c r="B1482" t="s">
        <v>12702</v>
      </c>
      <c r="C1482" t="s">
        <v>12703</v>
      </c>
      <c r="D1482" t="s">
        <v>12704</v>
      </c>
      <c r="E1482" t="s">
        <v>4297</v>
      </c>
      <c r="F1482" s="5">
        <f>_xlfn.TEXTBEFORE(E1482, " ") * 1000000</f>
        <v>13900000</v>
      </c>
      <c r="G1482">
        <v>279.68459999999999</v>
      </c>
      <c r="H1482" t="s">
        <v>140</v>
      </c>
      <c r="I1482">
        <v>250</v>
      </c>
      <c r="J1482">
        <f>IF(I1482="",0,I1482)</f>
        <v>250</v>
      </c>
      <c r="K1482">
        <v>35</v>
      </c>
      <c r="L1482">
        <f>I1482-K1482</f>
        <v>215</v>
      </c>
      <c r="M1482" t="str">
        <f>IF(I1482&lt;100,"small",IF(I1482&lt;500,"medium","large"))</f>
        <v>medium</v>
      </c>
      <c r="N1482">
        <f>IF(M1482="small",1,0)</f>
        <v>0</v>
      </c>
      <c r="O1482">
        <f>IF(N1482="medium",1,0)</f>
        <v>0</v>
      </c>
      <c r="P1482">
        <f>IF(O1482="large",1,0)</f>
        <v>0</v>
      </c>
      <c r="Q1482">
        <v>2011</v>
      </c>
      <c r="R1482">
        <v>1</v>
      </c>
      <c r="S1482" t="str">
        <f>IF(R1482=1, "First-time", IF(R1482&lt;=3, "Rising Star", IF(R1482&lt;10, "Established", "Elites")))</f>
        <v>First-time</v>
      </c>
      <c r="T1482">
        <f>IF(S1482 = "First-time",1,0)</f>
        <v>1</v>
      </c>
      <c r="U1482">
        <f>IF(S1482 = "Rising Star",1,0)</f>
        <v>0</v>
      </c>
      <c r="V1482">
        <f>IF(S1482 = "Established",1,0)</f>
        <v>0</v>
      </c>
      <c r="W1482">
        <f>IF(S1482 = "Elites",1,0)</f>
        <v>0</v>
      </c>
      <c r="X1482" t="s">
        <v>1396</v>
      </c>
      <c r="Y1482" t="str">
        <f>IF(X1482="","-",TRIM(LEFT(X1482,FIND(",",X1482&amp;",")-1)))</f>
        <v>San Francisco</v>
      </c>
      <c r="Z1482" t="s">
        <v>1396</v>
      </c>
      <c r="AA1482" t="s">
        <v>5</v>
      </c>
    </row>
    <row r="1483" spans="1:27" ht="14.4" x14ac:dyDescent="0.3">
      <c r="A1483">
        <v>1477</v>
      </c>
      <c r="B1483" t="s">
        <v>10282</v>
      </c>
      <c r="C1483" t="s">
        <v>10283</v>
      </c>
      <c r="D1483" t="s">
        <v>10284</v>
      </c>
      <c r="E1483" t="s">
        <v>2615</v>
      </c>
      <c r="F1483" s="5">
        <f>_xlfn.TEXTBEFORE(E1483, " ") * 1000000</f>
        <v>29800000</v>
      </c>
      <c r="G1483">
        <v>279.50779999999997</v>
      </c>
      <c r="H1483" t="s">
        <v>167</v>
      </c>
      <c r="I1483">
        <v>71</v>
      </c>
      <c r="J1483">
        <f>IF(I1483="",0,I1483)</f>
        <v>71</v>
      </c>
      <c r="K1483">
        <v>30</v>
      </c>
      <c r="L1483">
        <f>I1483-K1483</f>
        <v>41</v>
      </c>
      <c r="M1483" t="str">
        <f>IF(I1483&lt;100,"small",IF(I1483&lt;500,"medium","large"))</f>
        <v>small</v>
      </c>
      <c r="N1483">
        <f>IF(M1483="small",1,0)</f>
        <v>1</v>
      </c>
      <c r="O1483">
        <f>IF(N1483="medium",1,0)</f>
        <v>0</v>
      </c>
      <c r="P1483">
        <f>IF(O1483="large",1,0)</f>
        <v>0</v>
      </c>
      <c r="Q1483">
        <v>2009</v>
      </c>
      <c r="R1483">
        <v>2</v>
      </c>
      <c r="S1483" t="str">
        <f>IF(R1483=1, "First-time", IF(R1483&lt;=3, "Rising Star", IF(R1483&lt;10, "Established", "Elites")))</f>
        <v>Rising Star</v>
      </c>
      <c r="T1483">
        <f>IF(S1483 = "First-time",1,0)</f>
        <v>0</v>
      </c>
      <c r="U1483">
        <f>IF(S1483 = "Rising Star",1,0)</f>
        <v>1</v>
      </c>
      <c r="V1483">
        <f>IF(S1483 = "Established",1,0)</f>
        <v>0</v>
      </c>
      <c r="W1483">
        <f>IF(S1483 = "Elites",1,0)</f>
        <v>0</v>
      </c>
      <c r="X1483" t="s">
        <v>737</v>
      </c>
      <c r="Y1483" t="str">
        <f>IF(X1483="","-",TRIM(LEFT(X1483,FIND(",",X1483&amp;",")-1)))</f>
        <v>Sacramento</v>
      </c>
      <c r="Z1483" t="s">
        <v>1610</v>
      </c>
      <c r="AA1483" t="s">
        <v>5</v>
      </c>
    </row>
    <row r="1484" spans="1:27" ht="14.4" x14ac:dyDescent="0.3">
      <c r="A1484">
        <v>1478</v>
      </c>
      <c r="B1484" t="s">
        <v>12030</v>
      </c>
      <c r="C1484" t="s">
        <v>12031</v>
      </c>
      <c r="D1484" t="s">
        <v>12032</v>
      </c>
      <c r="E1484" t="s">
        <v>1466</v>
      </c>
      <c r="F1484" s="5">
        <f>_xlfn.TEXTBEFORE(E1484, " ") * 1000000</f>
        <v>4000000</v>
      </c>
      <c r="G1484">
        <v>279.34359999999998</v>
      </c>
      <c r="H1484" t="s">
        <v>779</v>
      </c>
      <c r="I1484">
        <v>32</v>
      </c>
      <c r="J1484">
        <f>IF(I1484="",0,I1484)</f>
        <v>32</v>
      </c>
      <c r="K1484">
        <v>12</v>
      </c>
      <c r="L1484">
        <f>I1484-K1484</f>
        <v>20</v>
      </c>
      <c r="M1484" t="str">
        <f>IF(I1484&lt;100,"small",IF(I1484&lt;500,"medium","large"))</f>
        <v>small</v>
      </c>
      <c r="N1484">
        <f>IF(M1484="small",1,0)</f>
        <v>1</v>
      </c>
      <c r="O1484">
        <f>IF(N1484="medium",1,0)</f>
        <v>0</v>
      </c>
      <c r="P1484">
        <f>IF(O1484="large",1,0)</f>
        <v>0</v>
      </c>
      <c r="Q1484">
        <v>2011</v>
      </c>
      <c r="R1484">
        <v>1</v>
      </c>
      <c r="S1484" t="str">
        <f>IF(R1484=1, "First-time", IF(R1484&lt;=3, "Rising Star", IF(R1484&lt;10, "Established", "Elites")))</f>
        <v>First-time</v>
      </c>
      <c r="T1484">
        <f>IF(S1484 = "First-time",1,0)</f>
        <v>1</v>
      </c>
      <c r="U1484">
        <f>IF(S1484 = "Rising Star",1,0)</f>
        <v>0</v>
      </c>
      <c r="V1484">
        <f>IF(S1484 = "Established",1,0)</f>
        <v>0</v>
      </c>
      <c r="W1484">
        <f>IF(S1484 = "Elites",1,0)</f>
        <v>0</v>
      </c>
      <c r="X1484" t="s">
        <v>86</v>
      </c>
      <c r="Y1484" t="str">
        <f>IF(X1484="","-",TRIM(LEFT(X1484,FIND(",",X1484&amp;",")-1)))</f>
        <v>New York City</v>
      </c>
      <c r="Z1484" t="s">
        <v>543</v>
      </c>
      <c r="AA1484" t="s">
        <v>35</v>
      </c>
    </row>
    <row r="1485" spans="1:27" ht="14.4" x14ac:dyDescent="0.3">
      <c r="A1485">
        <v>1479</v>
      </c>
      <c r="B1485" t="s">
        <v>7139</v>
      </c>
      <c r="C1485" t="s">
        <v>7140</v>
      </c>
      <c r="D1485" t="s">
        <v>7141</v>
      </c>
      <c r="E1485" t="s">
        <v>1329</v>
      </c>
      <c r="F1485" s="5">
        <f>_xlfn.TEXTBEFORE(E1485, " ") * 1000000</f>
        <v>3600000</v>
      </c>
      <c r="G1485">
        <v>279.04610000000002</v>
      </c>
      <c r="H1485" t="s">
        <v>160</v>
      </c>
      <c r="I1485">
        <v>7</v>
      </c>
      <c r="J1485">
        <f>IF(I1485="",0,I1485)</f>
        <v>7</v>
      </c>
      <c r="K1485">
        <v>2</v>
      </c>
      <c r="L1485">
        <f>I1485-K1485</f>
        <v>5</v>
      </c>
      <c r="M1485" t="str">
        <f>IF(I1485&lt;100,"small",IF(I1485&lt;500,"medium","large"))</f>
        <v>small</v>
      </c>
      <c r="N1485">
        <f>IF(M1485="small",1,0)</f>
        <v>1</v>
      </c>
      <c r="O1485">
        <f>IF(N1485="medium",1,0)</f>
        <v>0</v>
      </c>
      <c r="P1485">
        <f>IF(O1485="large",1,0)</f>
        <v>0</v>
      </c>
      <c r="Q1485">
        <v>2006</v>
      </c>
      <c r="R1485">
        <v>2</v>
      </c>
      <c r="S1485" t="str">
        <f>IF(R1485=1, "First-time", IF(R1485&lt;=3, "Rising Star", IF(R1485&lt;10, "Established", "Elites")))</f>
        <v>Rising Star</v>
      </c>
      <c r="T1485">
        <f>IF(S1485 = "First-time",1,0)</f>
        <v>0</v>
      </c>
      <c r="U1485">
        <f>IF(S1485 = "Rising Star",1,0)</f>
        <v>1</v>
      </c>
      <c r="V1485">
        <f>IF(S1485 = "Established",1,0)</f>
        <v>0</v>
      </c>
      <c r="W1485">
        <f>IF(S1485 = "Elites",1,0)</f>
        <v>0</v>
      </c>
      <c r="X1485" t="s">
        <v>191</v>
      </c>
      <c r="Y1485" t="str">
        <f>IF(X1485="","-",TRIM(LEFT(X1485,FIND(",",X1485&amp;",")-1)))</f>
        <v>Philadelphia</v>
      </c>
      <c r="Z1485" t="s">
        <v>1383</v>
      </c>
      <c r="AA1485" t="s">
        <v>9</v>
      </c>
    </row>
    <row r="1486" spans="1:27" ht="14.4" x14ac:dyDescent="0.3">
      <c r="A1486">
        <v>1480</v>
      </c>
      <c r="B1486" t="s">
        <v>12131</v>
      </c>
      <c r="C1486" t="s">
        <v>12132</v>
      </c>
      <c r="D1486" t="s">
        <v>12133</v>
      </c>
      <c r="E1486" t="s">
        <v>1933</v>
      </c>
      <c r="F1486" s="5">
        <f>_xlfn.TEXTBEFORE(E1486, " ") * 1000000</f>
        <v>6200000</v>
      </c>
      <c r="G1486">
        <v>278.73410000000001</v>
      </c>
      <c r="H1486" t="s">
        <v>472</v>
      </c>
      <c r="I1486">
        <v>31</v>
      </c>
      <c r="J1486">
        <f>IF(I1486="",0,I1486)</f>
        <v>31</v>
      </c>
      <c r="K1486">
        <v>10</v>
      </c>
      <c r="L1486">
        <f>I1486-K1486</f>
        <v>21</v>
      </c>
      <c r="M1486" t="str">
        <f>IF(I1486&lt;100,"small",IF(I1486&lt;500,"medium","large"))</f>
        <v>small</v>
      </c>
      <c r="N1486">
        <f>IF(M1486="small",1,0)</f>
        <v>1</v>
      </c>
      <c r="O1486">
        <f>IF(N1486="medium",1,0)</f>
        <v>0</v>
      </c>
      <c r="P1486">
        <f>IF(O1486="large",1,0)</f>
        <v>0</v>
      </c>
      <c r="Q1486">
        <v>2011</v>
      </c>
      <c r="R1486">
        <v>1</v>
      </c>
      <c r="S1486" t="str">
        <f>IF(R1486=1, "First-time", IF(R1486&lt;=3, "Rising Star", IF(R1486&lt;10, "Established", "Elites")))</f>
        <v>First-time</v>
      </c>
      <c r="T1486">
        <f>IF(S1486 = "First-time",1,0)</f>
        <v>1</v>
      </c>
      <c r="U1486">
        <f>IF(S1486 = "Rising Star",1,0)</f>
        <v>0</v>
      </c>
      <c r="V1486">
        <f>IF(S1486 = "Established",1,0)</f>
        <v>0</v>
      </c>
      <c r="W1486">
        <f>IF(S1486 = "Elites",1,0)</f>
        <v>0</v>
      </c>
      <c r="X1486" t="s">
        <v>99</v>
      </c>
      <c r="Y1486" t="str">
        <f>IF(X1486="","-",TRIM(LEFT(X1486,FIND(",",X1486&amp;",")-1)))</f>
        <v>-</v>
      </c>
      <c r="Z1486" t="s">
        <v>5569</v>
      </c>
      <c r="AA1486" t="s">
        <v>29</v>
      </c>
    </row>
    <row r="1487" spans="1:27" ht="14.4" x14ac:dyDescent="0.3">
      <c r="A1487">
        <v>1481</v>
      </c>
      <c r="B1487" t="s">
        <v>8684</v>
      </c>
      <c r="C1487" t="s">
        <v>8685</v>
      </c>
      <c r="D1487" t="s">
        <v>8686</v>
      </c>
      <c r="E1487" t="s">
        <v>914</v>
      </c>
      <c r="F1487" s="5">
        <f>_xlfn.TEXTBEFORE(E1487, " ") * 1000000</f>
        <v>12400000</v>
      </c>
      <c r="G1487">
        <v>278.70600000000002</v>
      </c>
      <c r="H1487" t="s">
        <v>167</v>
      </c>
      <c r="I1487">
        <v>400</v>
      </c>
      <c r="J1487">
        <f>IF(I1487="",0,I1487)</f>
        <v>400</v>
      </c>
      <c r="K1487">
        <v>202</v>
      </c>
      <c r="L1487">
        <f>I1487-K1487</f>
        <v>198</v>
      </c>
      <c r="M1487" t="str">
        <f>IF(I1487&lt;100,"small",IF(I1487&lt;500,"medium","large"))</f>
        <v>medium</v>
      </c>
      <c r="N1487">
        <f>IF(M1487="small",1,0)</f>
        <v>0</v>
      </c>
      <c r="O1487">
        <f>IF(N1487="medium",1,0)</f>
        <v>0</v>
      </c>
      <c r="P1487">
        <f>IF(O1487="large",1,0)</f>
        <v>0</v>
      </c>
      <c r="Q1487">
        <v>2008</v>
      </c>
      <c r="R1487">
        <v>4</v>
      </c>
      <c r="S1487" t="str">
        <f>IF(R1487=1, "First-time", IF(R1487&lt;=3, "Rising Star", IF(R1487&lt;10, "Established", "Elites")))</f>
        <v>Established</v>
      </c>
      <c r="T1487">
        <f>IF(S1487 = "First-time",1,0)</f>
        <v>0</v>
      </c>
      <c r="U1487">
        <f>IF(S1487 = "Rising Star",1,0)</f>
        <v>0</v>
      </c>
      <c r="V1487">
        <f>IF(S1487 = "Established",1,0)</f>
        <v>1</v>
      </c>
      <c r="W1487">
        <f>IF(S1487 = "Elites",1,0)</f>
        <v>0</v>
      </c>
      <c r="X1487" t="s">
        <v>93</v>
      </c>
      <c r="Y1487" t="str">
        <f>IF(X1487="","-",TRIM(LEFT(X1487,FIND(",",X1487&amp;",")-1)))</f>
        <v>Baltimore</v>
      </c>
      <c r="Z1487" t="s">
        <v>5900</v>
      </c>
      <c r="AA1487" t="s">
        <v>21</v>
      </c>
    </row>
    <row r="1488" spans="1:27" ht="14.4" x14ac:dyDescent="0.3">
      <c r="A1488">
        <v>1482</v>
      </c>
      <c r="B1488" t="s">
        <v>17622</v>
      </c>
      <c r="C1488" t="s">
        <v>17623</v>
      </c>
      <c r="D1488" t="s">
        <v>17624</v>
      </c>
      <c r="E1488" t="s">
        <v>2072</v>
      </c>
      <c r="F1488" s="5">
        <f>_xlfn.TEXTBEFORE(E1488, " ") * 1000000</f>
        <v>6400000</v>
      </c>
      <c r="G1488">
        <v>278.22230000000002</v>
      </c>
      <c r="H1488" t="s">
        <v>353</v>
      </c>
      <c r="I1488">
        <v>45</v>
      </c>
      <c r="J1488">
        <f>IF(I1488="",0,I1488)</f>
        <v>45</v>
      </c>
      <c r="K1488">
        <v>30</v>
      </c>
      <c r="L1488">
        <f>I1488-K1488</f>
        <v>15</v>
      </c>
      <c r="M1488" t="str">
        <f>IF(I1488&lt;100,"small",IF(I1488&lt;500,"medium","large"))</f>
        <v>small</v>
      </c>
      <c r="N1488">
        <f>IF(M1488="small",1,0)</f>
        <v>1</v>
      </c>
      <c r="O1488">
        <f>IF(N1488="medium",1,0)</f>
        <v>0</v>
      </c>
      <c r="P1488">
        <f>IF(O1488="large",1,0)</f>
        <v>0</v>
      </c>
      <c r="Q1488">
        <v>2015</v>
      </c>
      <c r="R1488">
        <v>1</v>
      </c>
      <c r="S1488" t="str">
        <f>IF(R1488=1, "First-time", IF(R1488&lt;=3, "Rising Star", IF(R1488&lt;10, "Established", "Elites")))</f>
        <v>First-time</v>
      </c>
      <c r="T1488">
        <f>IF(S1488 = "First-time",1,0)</f>
        <v>1</v>
      </c>
      <c r="U1488">
        <f>IF(S1488 = "Rising Star",1,0)</f>
        <v>0</v>
      </c>
      <c r="V1488">
        <f>IF(S1488 = "Established",1,0)</f>
        <v>0</v>
      </c>
      <c r="W1488">
        <f>IF(S1488 = "Elites",1,0)</f>
        <v>0</v>
      </c>
      <c r="X1488" t="s">
        <v>1206</v>
      </c>
      <c r="Y1488" t="str">
        <f>IF(X1488="","-",TRIM(LEFT(X1488,FIND(",",X1488&amp;",")-1)))</f>
        <v>Tampa</v>
      </c>
      <c r="Z1488" t="s">
        <v>17625</v>
      </c>
      <c r="AA1488" t="s">
        <v>10</v>
      </c>
    </row>
    <row r="1489" spans="1:27" ht="14.4" x14ac:dyDescent="0.3">
      <c r="A1489">
        <v>1483</v>
      </c>
      <c r="B1489" t="s">
        <v>17062</v>
      </c>
      <c r="C1489" t="s">
        <v>17063</v>
      </c>
      <c r="D1489" t="s">
        <v>17064</v>
      </c>
      <c r="E1489" t="s">
        <v>212</v>
      </c>
      <c r="F1489" s="5">
        <f>_xlfn.TEXTBEFORE(E1489, " ") * 1000000</f>
        <v>4400000</v>
      </c>
      <c r="G1489">
        <v>277.57319999999999</v>
      </c>
      <c r="H1489" t="s">
        <v>445</v>
      </c>
      <c r="I1489">
        <v>17</v>
      </c>
      <c r="J1489">
        <f>IF(I1489="",0,I1489)</f>
        <v>17</v>
      </c>
      <c r="K1489">
        <v>5</v>
      </c>
      <c r="L1489">
        <f>I1489-K1489</f>
        <v>12</v>
      </c>
      <c r="M1489" t="str">
        <f>IF(I1489&lt;100,"small",IF(I1489&lt;500,"medium","large"))</f>
        <v>small</v>
      </c>
      <c r="N1489">
        <f>IF(M1489="small",1,0)</f>
        <v>1</v>
      </c>
      <c r="O1489">
        <f>IF(N1489="medium",1,0)</f>
        <v>0</v>
      </c>
      <c r="P1489">
        <f>IF(O1489="large",1,0)</f>
        <v>0</v>
      </c>
      <c r="Q1489">
        <v>2014</v>
      </c>
      <c r="R1489">
        <v>2</v>
      </c>
      <c r="S1489" t="str">
        <f>IF(R1489=1, "First-time", IF(R1489&lt;=3, "Rising Star", IF(R1489&lt;10, "Established", "Elites")))</f>
        <v>Rising Star</v>
      </c>
      <c r="T1489">
        <f>IF(S1489 = "First-time",1,0)</f>
        <v>0</v>
      </c>
      <c r="U1489">
        <f>IF(S1489 = "Rising Star",1,0)</f>
        <v>1</v>
      </c>
      <c r="V1489">
        <f>IF(S1489 = "Established",1,0)</f>
        <v>0</v>
      </c>
      <c r="W1489">
        <f>IF(S1489 = "Elites",1,0)</f>
        <v>0</v>
      </c>
      <c r="X1489" t="s">
        <v>99</v>
      </c>
      <c r="Y1489" t="str">
        <f>IF(X1489="","-",TRIM(LEFT(X1489,FIND(",",X1489&amp;",")-1)))</f>
        <v>-</v>
      </c>
      <c r="Z1489" t="s">
        <v>1507</v>
      </c>
      <c r="AA1489" t="s">
        <v>5</v>
      </c>
    </row>
    <row r="1490" spans="1:27" ht="14.4" x14ac:dyDescent="0.3">
      <c r="A1490">
        <v>1484</v>
      </c>
      <c r="B1490" t="s">
        <v>13462</v>
      </c>
      <c r="C1490" t="s">
        <v>13463</v>
      </c>
      <c r="D1490" t="s">
        <v>13464</v>
      </c>
      <c r="E1490" t="s">
        <v>961</v>
      </c>
      <c r="F1490" s="5">
        <f>_xlfn.TEXTBEFORE(E1490, " ") * 1000000</f>
        <v>10300000</v>
      </c>
      <c r="G1490">
        <v>277.38679999999999</v>
      </c>
      <c r="H1490" t="s">
        <v>85</v>
      </c>
      <c r="I1490">
        <v>81</v>
      </c>
      <c r="J1490">
        <f>IF(I1490="",0,I1490)</f>
        <v>81</v>
      </c>
      <c r="K1490">
        <v>41</v>
      </c>
      <c r="L1490">
        <f>I1490-K1490</f>
        <v>40</v>
      </c>
      <c r="M1490" t="str">
        <f>IF(I1490&lt;100,"small",IF(I1490&lt;500,"medium","large"))</f>
        <v>small</v>
      </c>
      <c r="N1490">
        <f>IF(M1490="small",1,0)</f>
        <v>1</v>
      </c>
      <c r="O1490">
        <f>IF(N1490="medium",1,0)</f>
        <v>0</v>
      </c>
      <c r="P1490">
        <f>IF(O1490="large",1,0)</f>
        <v>0</v>
      </c>
      <c r="Q1490">
        <v>2012</v>
      </c>
      <c r="R1490">
        <v>4</v>
      </c>
      <c r="S1490" t="str">
        <f>IF(R1490=1, "First-time", IF(R1490&lt;=3, "Rising Star", IF(R1490&lt;10, "Established", "Elites")))</f>
        <v>Established</v>
      </c>
      <c r="T1490">
        <f>IF(S1490 = "First-time",1,0)</f>
        <v>0</v>
      </c>
      <c r="U1490">
        <f>IF(S1490 = "Rising Star",1,0)</f>
        <v>0</v>
      </c>
      <c r="V1490">
        <f>IF(S1490 = "Established",1,0)</f>
        <v>1</v>
      </c>
      <c r="W1490">
        <f>IF(S1490 = "Elites",1,0)</f>
        <v>0</v>
      </c>
      <c r="X1490" t="s">
        <v>466</v>
      </c>
      <c r="Y1490" t="str">
        <f>IF(X1490="","-",TRIM(LEFT(X1490,FIND(",",X1490&amp;",")-1)))</f>
        <v>Charlotte</v>
      </c>
      <c r="Z1490" t="s">
        <v>466</v>
      </c>
      <c r="AA1490" t="s">
        <v>28</v>
      </c>
    </row>
    <row r="1491" spans="1:27" ht="14.4" x14ac:dyDescent="0.3">
      <c r="A1491">
        <v>1485</v>
      </c>
      <c r="B1491" t="s">
        <v>13447</v>
      </c>
      <c r="C1491" t="s">
        <v>13448</v>
      </c>
      <c r="D1491" t="s">
        <v>13449</v>
      </c>
      <c r="E1491" t="s">
        <v>13450</v>
      </c>
      <c r="F1491" s="5">
        <f>_xlfn.TEXTBEFORE(E1491, " ") * 1000000</f>
        <v>88000000</v>
      </c>
      <c r="G1491">
        <v>277.3546</v>
      </c>
      <c r="H1491" t="s">
        <v>353</v>
      </c>
      <c r="I1491">
        <v>750</v>
      </c>
      <c r="J1491">
        <f>IF(I1491="",0,I1491)</f>
        <v>750</v>
      </c>
      <c r="K1491">
        <v>250</v>
      </c>
      <c r="L1491">
        <f>I1491-K1491</f>
        <v>500</v>
      </c>
      <c r="M1491" t="str">
        <f>IF(I1491&lt;100,"small",IF(I1491&lt;500,"medium","large"))</f>
        <v>large</v>
      </c>
      <c r="N1491">
        <f>IF(M1491="small",1,0)</f>
        <v>0</v>
      </c>
      <c r="O1491">
        <f>IF(N1491="medium",1,0)</f>
        <v>0</v>
      </c>
      <c r="P1491">
        <f>IF(O1491="large",1,0)</f>
        <v>0</v>
      </c>
      <c r="Q1491">
        <v>2012</v>
      </c>
      <c r="R1491">
        <v>4</v>
      </c>
      <c r="S1491" t="str">
        <f>IF(R1491=1, "First-time", IF(R1491&lt;=3, "Rising Star", IF(R1491&lt;10, "Established", "Elites")))</f>
        <v>Established</v>
      </c>
      <c r="T1491">
        <f>IF(S1491 = "First-time",1,0)</f>
        <v>0</v>
      </c>
      <c r="U1491">
        <f>IF(S1491 = "Rising Star",1,0)</f>
        <v>0</v>
      </c>
      <c r="V1491">
        <f>IF(S1491 = "Established",1,0)</f>
        <v>1</v>
      </c>
      <c r="W1491">
        <f>IF(S1491 = "Elites",1,0)</f>
        <v>0</v>
      </c>
      <c r="X1491" t="s">
        <v>942</v>
      </c>
      <c r="Y1491" t="str">
        <f>IF(X1491="","-",TRIM(LEFT(X1491,FIND(",",X1491&amp;",")-1)))</f>
        <v>Omaha-Council Bluffs</v>
      </c>
      <c r="Z1491" t="s">
        <v>943</v>
      </c>
      <c r="AA1491" t="s">
        <v>30</v>
      </c>
    </row>
    <row r="1492" spans="1:27" ht="14.4" x14ac:dyDescent="0.3">
      <c r="A1492">
        <v>1486</v>
      </c>
      <c r="B1492" t="s">
        <v>5382</v>
      </c>
      <c r="C1492" t="s">
        <v>5383</v>
      </c>
      <c r="D1492" t="s">
        <v>5384</v>
      </c>
      <c r="E1492" t="s">
        <v>1875</v>
      </c>
      <c r="F1492" s="5">
        <f>_xlfn.TEXTBEFORE(E1492, " ") * 1000000</f>
        <v>5100000</v>
      </c>
      <c r="G1492">
        <v>277.34210000000002</v>
      </c>
      <c r="H1492" t="s">
        <v>85</v>
      </c>
      <c r="I1492">
        <v>60</v>
      </c>
      <c r="J1492">
        <f>IF(I1492="",0,I1492)</f>
        <v>60</v>
      </c>
      <c r="K1492">
        <v>6</v>
      </c>
      <c r="L1492">
        <f>I1492-K1492</f>
        <v>54</v>
      </c>
      <c r="M1492" t="str">
        <f>IF(I1492&lt;100,"small",IF(I1492&lt;500,"medium","large"))</f>
        <v>small</v>
      </c>
      <c r="N1492">
        <f>IF(M1492="small",1,0)</f>
        <v>1</v>
      </c>
      <c r="O1492">
        <f>IF(N1492="medium",1,0)</f>
        <v>0</v>
      </c>
      <c r="P1492">
        <f>IF(O1492="large",1,0)</f>
        <v>0</v>
      </c>
      <c r="Q1492">
        <v>2004</v>
      </c>
      <c r="R1492">
        <v>1</v>
      </c>
      <c r="S1492" t="str">
        <f>IF(R1492=1, "First-time", IF(R1492&lt;=3, "Rising Star", IF(R1492&lt;10, "Established", "Elites")))</f>
        <v>First-time</v>
      </c>
      <c r="T1492">
        <f>IF(S1492 = "First-time",1,0)</f>
        <v>1</v>
      </c>
      <c r="U1492">
        <f>IF(S1492 = "Rising Star",1,0)</f>
        <v>0</v>
      </c>
      <c r="V1492">
        <f>IF(S1492 = "Established",1,0)</f>
        <v>0</v>
      </c>
      <c r="W1492">
        <f>IF(S1492 = "Elites",1,0)</f>
        <v>0</v>
      </c>
      <c r="X1492" t="s">
        <v>130</v>
      </c>
      <c r="Y1492" t="str">
        <f>IF(X1492="","-",TRIM(LEFT(X1492,FIND(",",X1492&amp;",")-1)))</f>
        <v>Dallas</v>
      </c>
      <c r="Z1492" t="s">
        <v>3817</v>
      </c>
      <c r="AA1492" t="s">
        <v>45</v>
      </c>
    </row>
    <row r="1493" spans="1:27" ht="14.4" x14ac:dyDescent="0.3">
      <c r="A1493">
        <v>1487</v>
      </c>
      <c r="B1493" t="s">
        <v>14929</v>
      </c>
      <c r="C1493" t="s">
        <v>14930</v>
      </c>
      <c r="D1493" t="s">
        <v>14931</v>
      </c>
      <c r="E1493" t="s">
        <v>2092</v>
      </c>
      <c r="F1493" s="5">
        <f>_xlfn.TEXTBEFORE(E1493, " ") * 1000000</f>
        <v>5600000</v>
      </c>
      <c r="G1493">
        <v>277.2509</v>
      </c>
      <c r="H1493" t="s">
        <v>472</v>
      </c>
      <c r="I1493">
        <v>27</v>
      </c>
      <c r="J1493">
        <f>IF(I1493="",0,I1493)</f>
        <v>27</v>
      </c>
      <c r="K1493">
        <v>8</v>
      </c>
      <c r="L1493">
        <f>I1493-K1493</f>
        <v>19</v>
      </c>
      <c r="M1493" t="str">
        <f>IF(I1493&lt;100,"small",IF(I1493&lt;500,"medium","large"))</f>
        <v>small</v>
      </c>
      <c r="N1493">
        <f>IF(M1493="small",1,0)</f>
        <v>1</v>
      </c>
      <c r="O1493">
        <f>IF(N1493="medium",1,0)</f>
        <v>0</v>
      </c>
      <c r="P1493">
        <f>IF(O1493="large",1,0)</f>
        <v>0</v>
      </c>
      <c r="Q1493">
        <v>2013</v>
      </c>
      <c r="R1493">
        <v>2</v>
      </c>
      <c r="S1493" t="str">
        <f>IF(R1493=1, "First-time", IF(R1493&lt;=3, "Rising Star", IF(R1493&lt;10, "Established", "Elites")))</f>
        <v>Rising Star</v>
      </c>
      <c r="T1493">
        <f>IF(S1493 = "First-time",1,0)</f>
        <v>0</v>
      </c>
      <c r="U1493">
        <f>IF(S1493 = "Rising Star",1,0)</f>
        <v>1</v>
      </c>
      <c r="V1493">
        <f>IF(S1493 = "Established",1,0)</f>
        <v>0</v>
      </c>
      <c r="W1493">
        <f>IF(S1493 = "Elites",1,0)</f>
        <v>0</v>
      </c>
      <c r="X1493" t="s">
        <v>1454</v>
      </c>
      <c r="Y1493" t="str">
        <f>IF(X1493="","-",TRIM(LEFT(X1493,FIND(",",X1493&amp;",")-1)))</f>
        <v>St. Louis</v>
      </c>
      <c r="Z1493" t="s">
        <v>3187</v>
      </c>
      <c r="AA1493" t="s">
        <v>25</v>
      </c>
    </row>
    <row r="1494" spans="1:27" ht="14.4" x14ac:dyDescent="0.3">
      <c r="A1494">
        <v>1488</v>
      </c>
      <c r="B1494" t="s">
        <v>10447</v>
      </c>
      <c r="C1494" t="s">
        <v>10448</v>
      </c>
      <c r="D1494" t="s">
        <v>10449</v>
      </c>
      <c r="E1494" t="s">
        <v>3113</v>
      </c>
      <c r="F1494" s="5">
        <f>_xlfn.TEXTBEFORE(E1494, " ") * 1000000</f>
        <v>6300000</v>
      </c>
      <c r="G1494">
        <v>277.18439999999998</v>
      </c>
      <c r="H1494" t="s">
        <v>803</v>
      </c>
      <c r="I1494">
        <v>36</v>
      </c>
      <c r="J1494">
        <f>IF(I1494="",0,I1494)</f>
        <v>36</v>
      </c>
      <c r="K1494">
        <v>17</v>
      </c>
      <c r="L1494">
        <f>I1494-K1494</f>
        <v>19</v>
      </c>
      <c r="M1494" t="str">
        <f>IF(I1494&lt;100,"small",IF(I1494&lt;500,"medium","large"))</f>
        <v>small</v>
      </c>
      <c r="N1494">
        <f>IF(M1494="small",1,0)</f>
        <v>1</v>
      </c>
      <c r="O1494">
        <f>IF(N1494="medium",1,0)</f>
        <v>0</v>
      </c>
      <c r="P1494">
        <f>IF(O1494="large",1,0)</f>
        <v>0</v>
      </c>
      <c r="Q1494">
        <v>2010</v>
      </c>
      <c r="R1494">
        <v>3</v>
      </c>
      <c r="S1494" t="str">
        <f>IF(R1494=1, "First-time", IF(R1494&lt;=3, "Rising Star", IF(R1494&lt;10, "Established", "Elites")))</f>
        <v>Rising Star</v>
      </c>
      <c r="T1494">
        <f>IF(S1494 = "First-time",1,0)</f>
        <v>0</v>
      </c>
      <c r="U1494">
        <f>IF(S1494 = "Rising Star",1,0)</f>
        <v>1</v>
      </c>
      <c r="V1494">
        <f>IF(S1494 = "Established",1,0)</f>
        <v>0</v>
      </c>
      <c r="W1494">
        <f>IF(S1494 = "Elites",1,0)</f>
        <v>0</v>
      </c>
      <c r="X1494" t="s">
        <v>260</v>
      </c>
      <c r="Y1494" t="str">
        <f>IF(X1494="","-",TRIM(LEFT(X1494,FIND(",",X1494&amp;",")-1)))</f>
        <v>Seattle</v>
      </c>
      <c r="Z1494" t="s">
        <v>260</v>
      </c>
      <c r="AA1494" t="s">
        <v>49</v>
      </c>
    </row>
    <row r="1495" spans="1:27" ht="14.4" x14ac:dyDescent="0.3">
      <c r="A1495">
        <v>1489</v>
      </c>
      <c r="B1495" t="s">
        <v>14502</v>
      </c>
      <c r="C1495" t="s">
        <v>14503</v>
      </c>
      <c r="D1495" t="s">
        <v>14504</v>
      </c>
      <c r="E1495" t="s">
        <v>1026</v>
      </c>
      <c r="F1495" s="5">
        <f>_xlfn.TEXTBEFORE(E1495, " ") * 1000000</f>
        <v>4900000</v>
      </c>
      <c r="G1495">
        <v>277.16570000000002</v>
      </c>
      <c r="H1495" t="s">
        <v>1750</v>
      </c>
      <c r="I1495">
        <v>59</v>
      </c>
      <c r="J1495">
        <f>IF(I1495="",0,I1495)</f>
        <v>59</v>
      </c>
      <c r="K1495">
        <v>12</v>
      </c>
      <c r="L1495">
        <f>I1495-K1495</f>
        <v>47</v>
      </c>
      <c r="M1495" t="str">
        <f>IF(I1495&lt;100,"small",IF(I1495&lt;500,"medium","large"))</f>
        <v>small</v>
      </c>
      <c r="N1495">
        <f>IF(M1495="small",1,0)</f>
        <v>1</v>
      </c>
      <c r="O1495">
        <f>IF(N1495="medium",1,0)</f>
        <v>0</v>
      </c>
      <c r="P1495">
        <f>IF(O1495="large",1,0)</f>
        <v>0</v>
      </c>
      <c r="Q1495">
        <v>2013</v>
      </c>
      <c r="R1495">
        <v>2</v>
      </c>
      <c r="S1495" t="str">
        <f>IF(R1495=1, "First-time", IF(R1495&lt;=3, "Rising Star", IF(R1495&lt;10, "Established", "Elites")))</f>
        <v>Rising Star</v>
      </c>
      <c r="T1495">
        <f>IF(S1495 = "First-time",1,0)</f>
        <v>0</v>
      </c>
      <c r="U1495">
        <f>IF(S1495 = "Rising Star",1,0)</f>
        <v>1</v>
      </c>
      <c r="V1495">
        <f>IF(S1495 = "Established",1,0)</f>
        <v>0</v>
      </c>
      <c r="W1495">
        <f>IF(S1495 = "Elites",1,0)</f>
        <v>0</v>
      </c>
      <c r="X1495" t="s">
        <v>838</v>
      </c>
      <c r="Y1495" t="str">
        <f>IF(X1495="","-",TRIM(LEFT(X1495,FIND(",",X1495&amp;",")-1)))</f>
        <v>Austin</v>
      </c>
      <c r="Z1495" t="s">
        <v>838</v>
      </c>
      <c r="AA1495" t="s">
        <v>45</v>
      </c>
    </row>
    <row r="1496" spans="1:27" ht="14.4" x14ac:dyDescent="0.3">
      <c r="A1496">
        <v>1490</v>
      </c>
      <c r="B1496" t="s">
        <v>6256</v>
      </c>
      <c r="C1496" t="s">
        <v>6257</v>
      </c>
      <c r="D1496" t="s">
        <v>6258</v>
      </c>
      <c r="E1496" t="s">
        <v>3524</v>
      </c>
      <c r="F1496" s="5">
        <f>_xlfn.TEXTBEFORE(E1496, " ") * 1000000</f>
        <v>34200000</v>
      </c>
      <c r="G1496">
        <v>277.01949999999999</v>
      </c>
      <c r="H1496" t="s">
        <v>140</v>
      </c>
      <c r="I1496">
        <v>1190</v>
      </c>
      <c r="J1496">
        <f>IF(I1496="",0,I1496)</f>
        <v>1190</v>
      </c>
      <c r="K1496">
        <v>315</v>
      </c>
      <c r="L1496">
        <f>I1496-K1496</f>
        <v>875</v>
      </c>
      <c r="M1496" t="str">
        <f>IF(I1496&lt;100,"small",IF(I1496&lt;500,"medium","large"))</f>
        <v>large</v>
      </c>
      <c r="N1496">
        <f>IF(M1496="small",1,0)</f>
        <v>0</v>
      </c>
      <c r="O1496">
        <f>IF(N1496="medium",1,0)</f>
        <v>0</v>
      </c>
      <c r="P1496">
        <f>IF(O1496="large",1,0)</f>
        <v>0</v>
      </c>
      <c r="Q1496">
        <v>2005</v>
      </c>
      <c r="R1496">
        <v>2</v>
      </c>
      <c r="S1496" t="str">
        <f>IF(R1496=1, "First-time", IF(R1496&lt;=3, "Rising Star", IF(R1496&lt;10, "Established", "Elites")))</f>
        <v>Rising Star</v>
      </c>
      <c r="T1496">
        <f>IF(S1496 = "First-time",1,0)</f>
        <v>0</v>
      </c>
      <c r="U1496">
        <f>IF(S1496 = "Rising Star",1,0)</f>
        <v>1</v>
      </c>
      <c r="V1496">
        <f>IF(S1496 = "Established",1,0)</f>
        <v>0</v>
      </c>
      <c r="W1496">
        <f>IF(S1496 = "Elites",1,0)</f>
        <v>0</v>
      </c>
      <c r="X1496" t="s">
        <v>466</v>
      </c>
      <c r="Y1496" t="str">
        <f>IF(X1496="","-",TRIM(LEFT(X1496,FIND(",",X1496&amp;",")-1)))</f>
        <v>Charlotte</v>
      </c>
      <c r="Z1496" t="s">
        <v>6259</v>
      </c>
      <c r="AA1496" t="s">
        <v>28</v>
      </c>
    </row>
    <row r="1497" spans="1:27" ht="14.4" x14ac:dyDescent="0.3">
      <c r="A1497">
        <v>1491</v>
      </c>
      <c r="B1497" t="s">
        <v>13644</v>
      </c>
      <c r="C1497" t="s">
        <v>13645</v>
      </c>
      <c r="D1497" t="s">
        <v>13646</v>
      </c>
      <c r="E1497" t="s">
        <v>2451</v>
      </c>
      <c r="F1497" s="5">
        <f>_xlfn.TEXTBEFORE(E1497, " ") * 1000000</f>
        <v>12300000</v>
      </c>
      <c r="G1497">
        <v>276.87479999999999</v>
      </c>
      <c r="H1497" t="s">
        <v>85</v>
      </c>
      <c r="I1497">
        <v>20</v>
      </c>
      <c r="J1497">
        <f>IF(I1497="",0,I1497)</f>
        <v>20</v>
      </c>
      <c r="K1497">
        <v>8</v>
      </c>
      <c r="L1497">
        <f>I1497-K1497</f>
        <v>12</v>
      </c>
      <c r="M1497" t="str">
        <f>IF(I1497&lt;100,"small",IF(I1497&lt;500,"medium","large"))</f>
        <v>small</v>
      </c>
      <c r="N1497">
        <f>IF(M1497="small",1,0)</f>
        <v>1</v>
      </c>
      <c r="O1497">
        <f>IF(N1497="medium",1,0)</f>
        <v>0</v>
      </c>
      <c r="P1497">
        <f>IF(O1497="large",1,0)</f>
        <v>0</v>
      </c>
      <c r="Q1497">
        <v>2012</v>
      </c>
      <c r="R1497">
        <v>3</v>
      </c>
      <c r="S1497" t="str">
        <f>IF(R1497=1, "First-time", IF(R1497&lt;=3, "Rising Star", IF(R1497&lt;10, "Established", "Elites")))</f>
        <v>Rising Star</v>
      </c>
      <c r="T1497">
        <f>IF(S1497 = "First-time",1,0)</f>
        <v>0</v>
      </c>
      <c r="U1497">
        <f>IF(S1497 = "Rising Star",1,0)</f>
        <v>1</v>
      </c>
      <c r="V1497">
        <f>IF(S1497 = "Established",1,0)</f>
        <v>0</v>
      </c>
      <c r="W1497">
        <f>IF(S1497 = "Elites",1,0)</f>
        <v>0</v>
      </c>
      <c r="X1497" t="s">
        <v>880</v>
      </c>
      <c r="Y1497" t="str">
        <f>IF(X1497="","-",TRIM(LEFT(X1497,FIND(",",X1497&amp;",")-1)))</f>
        <v>Louisville/Jefferson County</v>
      </c>
      <c r="Z1497" t="s">
        <v>13647</v>
      </c>
      <c r="AA1497" t="s">
        <v>18</v>
      </c>
    </row>
    <row r="1498" spans="1:27" ht="14.4" x14ac:dyDescent="0.3">
      <c r="A1498">
        <v>1492</v>
      </c>
      <c r="B1498" t="s">
        <v>3383</v>
      </c>
      <c r="C1498" t="s">
        <v>3384</v>
      </c>
      <c r="D1498" t="s">
        <v>3385</v>
      </c>
      <c r="E1498" t="s">
        <v>3273</v>
      </c>
      <c r="F1498" s="5">
        <f>_xlfn.TEXTBEFORE(E1498, " ") * 1000000</f>
        <v>62400000</v>
      </c>
      <c r="G1498">
        <v>276.72120000000001</v>
      </c>
      <c r="H1498" t="s">
        <v>751</v>
      </c>
      <c r="I1498">
        <v>352</v>
      </c>
      <c r="J1498">
        <f>IF(I1498="",0,I1498)</f>
        <v>352</v>
      </c>
      <c r="K1498">
        <v>200</v>
      </c>
      <c r="L1498">
        <f>I1498-K1498</f>
        <v>152</v>
      </c>
      <c r="M1498" t="str">
        <f>IF(I1498&lt;100,"small",IF(I1498&lt;500,"medium","large"))</f>
        <v>medium</v>
      </c>
      <c r="N1498">
        <f>IF(M1498="small",1,0)</f>
        <v>0</v>
      </c>
      <c r="O1498">
        <f>IF(N1498="medium",1,0)</f>
        <v>0</v>
      </c>
      <c r="P1498">
        <f>IF(O1498="large",1,0)</f>
        <v>0</v>
      </c>
      <c r="Q1498">
        <v>2000</v>
      </c>
      <c r="R1498">
        <v>7</v>
      </c>
      <c r="S1498" t="str">
        <f>IF(R1498=1, "First-time", IF(R1498&lt;=3, "Rising Star", IF(R1498&lt;10, "Established", "Elites")))</f>
        <v>Established</v>
      </c>
      <c r="T1498">
        <f>IF(S1498 = "First-time",1,0)</f>
        <v>0</v>
      </c>
      <c r="U1498">
        <f>IF(S1498 = "Rising Star",1,0)</f>
        <v>0</v>
      </c>
      <c r="V1498">
        <f>IF(S1498 = "Established",1,0)</f>
        <v>1</v>
      </c>
      <c r="W1498">
        <f>IF(S1498 = "Elites",1,0)</f>
        <v>0</v>
      </c>
      <c r="X1498" t="s">
        <v>154</v>
      </c>
      <c r="Y1498" t="str">
        <f>IF(X1498="","-",TRIM(LEFT(X1498,FIND(",",X1498&amp;",")-1)))</f>
        <v>Virginia Beach</v>
      </c>
      <c r="Z1498" t="s">
        <v>3386</v>
      </c>
      <c r="AA1498" t="s">
        <v>47</v>
      </c>
    </row>
    <row r="1499" spans="1:27" ht="14.4" x14ac:dyDescent="0.3">
      <c r="A1499">
        <v>1493</v>
      </c>
      <c r="B1499" t="s">
        <v>17065</v>
      </c>
      <c r="C1499" t="s">
        <v>17066</v>
      </c>
      <c r="D1499" t="s">
        <v>17067</v>
      </c>
      <c r="E1499" t="s">
        <v>10305</v>
      </c>
      <c r="F1499" s="5">
        <f>_xlfn.TEXTBEFORE(E1499, " ") * 1000000</f>
        <v>25800000</v>
      </c>
      <c r="G1499">
        <v>276.31360000000001</v>
      </c>
      <c r="H1499" t="s">
        <v>174</v>
      </c>
      <c r="I1499">
        <v>15</v>
      </c>
      <c r="J1499">
        <f>IF(I1499="",0,I1499)</f>
        <v>15</v>
      </c>
      <c r="K1499">
        <v>4</v>
      </c>
      <c r="L1499">
        <f>I1499-K1499</f>
        <v>11</v>
      </c>
      <c r="M1499" t="str">
        <f>IF(I1499&lt;100,"small",IF(I1499&lt;500,"medium","large"))</f>
        <v>small</v>
      </c>
      <c r="N1499">
        <f>IF(M1499="small",1,0)</f>
        <v>1</v>
      </c>
      <c r="O1499">
        <f>IF(N1499="medium",1,0)</f>
        <v>0</v>
      </c>
      <c r="P1499">
        <f>IF(O1499="large",1,0)</f>
        <v>0</v>
      </c>
      <c r="Q1499">
        <v>2014</v>
      </c>
      <c r="R1499">
        <v>1</v>
      </c>
      <c r="S1499" t="str">
        <f>IF(R1499=1, "First-time", IF(R1499&lt;=3, "Rising Star", IF(R1499&lt;10, "Established", "Elites")))</f>
        <v>First-time</v>
      </c>
      <c r="T1499">
        <f>IF(S1499 = "First-time",1,0)</f>
        <v>1</v>
      </c>
      <c r="U1499">
        <f>IF(S1499 = "Rising Star",1,0)</f>
        <v>0</v>
      </c>
      <c r="V1499">
        <f>IF(S1499 = "Established",1,0)</f>
        <v>0</v>
      </c>
      <c r="W1499">
        <f>IF(S1499 = "Elites",1,0)</f>
        <v>0</v>
      </c>
      <c r="X1499" t="s">
        <v>325</v>
      </c>
      <c r="Y1499" t="str">
        <f>IF(X1499="","-",TRIM(LEFT(X1499,FIND(",",X1499&amp;",")-1)))</f>
        <v>Los Angeles</v>
      </c>
      <c r="Z1499" t="s">
        <v>2994</v>
      </c>
      <c r="AA1499" t="s">
        <v>5</v>
      </c>
    </row>
    <row r="1500" spans="1:27" ht="14.4" x14ac:dyDescent="0.3">
      <c r="A1500">
        <v>1494</v>
      </c>
      <c r="B1500" t="s">
        <v>8774</v>
      </c>
      <c r="C1500" t="s">
        <v>8775</v>
      </c>
      <c r="D1500" t="s">
        <v>8776</v>
      </c>
      <c r="E1500" t="s">
        <v>8777</v>
      </c>
      <c r="F1500" s="5">
        <f>_xlfn.TEXTBEFORE(E1500, " ") * 1000000</f>
        <v>39000000</v>
      </c>
      <c r="G1500">
        <v>276.25029999999998</v>
      </c>
      <c r="H1500" t="s">
        <v>779</v>
      </c>
      <c r="I1500">
        <v>433</v>
      </c>
      <c r="J1500">
        <f>IF(I1500="",0,I1500)</f>
        <v>433</v>
      </c>
      <c r="K1500">
        <v>155</v>
      </c>
      <c r="L1500">
        <f>I1500-K1500</f>
        <v>278</v>
      </c>
      <c r="M1500" t="str">
        <f>IF(I1500&lt;100,"small",IF(I1500&lt;500,"medium","large"))</f>
        <v>medium</v>
      </c>
      <c r="N1500">
        <f>IF(M1500="small",1,0)</f>
        <v>0</v>
      </c>
      <c r="O1500">
        <f>IF(N1500="medium",1,0)</f>
        <v>0</v>
      </c>
      <c r="P1500">
        <f>IF(O1500="large",1,0)</f>
        <v>0</v>
      </c>
      <c r="Q1500">
        <v>2008</v>
      </c>
      <c r="R1500">
        <v>7</v>
      </c>
      <c r="S1500" t="str">
        <f>IF(R1500=1, "First-time", IF(R1500&lt;=3, "Rising Star", IF(R1500&lt;10, "Established", "Elites")))</f>
        <v>Established</v>
      </c>
      <c r="T1500">
        <f>IF(S1500 = "First-time",1,0)</f>
        <v>0</v>
      </c>
      <c r="U1500">
        <f>IF(S1500 = "Rising Star",1,0)</f>
        <v>0</v>
      </c>
      <c r="V1500">
        <f>IF(S1500 = "Established",1,0)</f>
        <v>1</v>
      </c>
      <c r="W1500">
        <f>IF(S1500 = "Elites",1,0)</f>
        <v>0</v>
      </c>
      <c r="X1500" t="s">
        <v>271</v>
      </c>
      <c r="Y1500" t="str">
        <f>IF(X1500="","-",TRIM(LEFT(X1500,FIND(",",X1500&amp;",")-1)))</f>
        <v>Chicago</v>
      </c>
      <c r="Z1500" t="s">
        <v>271</v>
      </c>
      <c r="AA1500" t="s">
        <v>15</v>
      </c>
    </row>
    <row r="1501" spans="1:27" ht="14.4" x14ac:dyDescent="0.3">
      <c r="A1501">
        <v>1495</v>
      </c>
      <c r="B1501" t="s">
        <v>5472</v>
      </c>
      <c r="C1501" t="s">
        <v>5473</v>
      </c>
      <c r="D1501" t="s">
        <v>5474</v>
      </c>
      <c r="E1501" t="s">
        <v>1821</v>
      </c>
      <c r="F1501" s="5">
        <f>_xlfn.TEXTBEFORE(E1501, " ") * 1000000</f>
        <v>52600000</v>
      </c>
      <c r="G1501">
        <v>276.18060000000003</v>
      </c>
      <c r="H1501" t="s">
        <v>129</v>
      </c>
      <c r="I1501">
        <v>500</v>
      </c>
      <c r="J1501">
        <f>IF(I1501="",0,I1501)</f>
        <v>500</v>
      </c>
      <c r="K1501">
        <v>150</v>
      </c>
      <c r="L1501">
        <f>I1501-K1501</f>
        <v>350</v>
      </c>
      <c r="M1501" t="str">
        <f>IF(I1501&lt;100,"small",IF(I1501&lt;500,"medium","large"))</f>
        <v>large</v>
      </c>
      <c r="N1501">
        <f>IF(M1501="small",1,0)</f>
        <v>0</v>
      </c>
      <c r="O1501">
        <f>IF(N1501="medium",1,0)</f>
        <v>0</v>
      </c>
      <c r="P1501">
        <f>IF(O1501="large",1,0)</f>
        <v>0</v>
      </c>
      <c r="Q1501">
        <v>2004</v>
      </c>
      <c r="R1501">
        <v>1</v>
      </c>
      <c r="S1501" t="str">
        <f>IF(R1501=1, "First-time", IF(R1501&lt;=3, "Rising Star", IF(R1501&lt;10, "Established", "Elites")))</f>
        <v>First-time</v>
      </c>
      <c r="T1501">
        <f>IF(S1501 = "First-time",1,0)</f>
        <v>1</v>
      </c>
      <c r="U1501">
        <f>IF(S1501 = "Rising Star",1,0)</f>
        <v>0</v>
      </c>
      <c r="V1501">
        <f>IF(S1501 = "Established",1,0)</f>
        <v>0</v>
      </c>
      <c r="W1501">
        <f>IF(S1501 = "Elites",1,0)</f>
        <v>0</v>
      </c>
      <c r="X1501" t="s">
        <v>106</v>
      </c>
      <c r="Y1501" t="str">
        <f>IF(X1501="","-",TRIM(LEFT(X1501,FIND(",",X1501&amp;",")-1)))</f>
        <v>Cleveland</v>
      </c>
      <c r="Z1501" t="s">
        <v>106</v>
      </c>
      <c r="AA1501" t="s">
        <v>36</v>
      </c>
    </row>
    <row r="1502" spans="1:27" ht="14.4" x14ac:dyDescent="0.3">
      <c r="A1502">
        <v>1496</v>
      </c>
      <c r="B1502" t="s">
        <v>13710</v>
      </c>
      <c r="C1502" t="s">
        <v>13711</v>
      </c>
      <c r="D1502" t="s">
        <v>13712</v>
      </c>
      <c r="E1502" t="s">
        <v>1466</v>
      </c>
      <c r="F1502" s="5">
        <f>_xlfn.TEXTBEFORE(E1502, " ") * 1000000</f>
        <v>4000000</v>
      </c>
      <c r="G1502">
        <v>276.09660000000002</v>
      </c>
      <c r="H1502" t="s">
        <v>85</v>
      </c>
      <c r="I1502">
        <v>250</v>
      </c>
      <c r="J1502">
        <f>IF(I1502="",0,I1502)</f>
        <v>250</v>
      </c>
      <c r="K1502">
        <v>50</v>
      </c>
      <c r="L1502">
        <f>I1502-K1502</f>
        <v>200</v>
      </c>
      <c r="M1502" t="str">
        <f>IF(I1502&lt;100,"small",IF(I1502&lt;500,"medium","large"))</f>
        <v>medium</v>
      </c>
      <c r="N1502">
        <f>IF(M1502="small",1,0)</f>
        <v>0</v>
      </c>
      <c r="O1502">
        <f>IF(N1502="medium",1,0)</f>
        <v>0</v>
      </c>
      <c r="P1502">
        <f>IF(O1502="large",1,0)</f>
        <v>0</v>
      </c>
      <c r="Q1502">
        <v>2012</v>
      </c>
      <c r="R1502">
        <v>1</v>
      </c>
      <c r="S1502" t="str">
        <f>IF(R1502=1, "First-time", IF(R1502&lt;=3, "Rising Star", IF(R1502&lt;10, "Established", "Elites")))</f>
        <v>First-time</v>
      </c>
      <c r="T1502">
        <f>IF(S1502 = "First-time",1,0)</f>
        <v>1</v>
      </c>
      <c r="U1502">
        <f>IF(S1502 = "Rising Star",1,0)</f>
        <v>0</v>
      </c>
      <c r="V1502">
        <f>IF(S1502 = "Established",1,0)</f>
        <v>0</v>
      </c>
      <c r="W1502">
        <f>IF(S1502 = "Elites",1,0)</f>
        <v>0</v>
      </c>
      <c r="X1502" t="s">
        <v>271</v>
      </c>
      <c r="Y1502" t="str">
        <f>IF(X1502="","-",TRIM(LEFT(X1502,FIND(",",X1502&amp;",")-1)))</f>
        <v>Chicago</v>
      </c>
      <c r="Z1502" t="s">
        <v>271</v>
      </c>
      <c r="AA1502" t="s">
        <v>15</v>
      </c>
    </row>
    <row r="1503" spans="1:27" ht="14.4" x14ac:dyDescent="0.3">
      <c r="A1503">
        <v>1497</v>
      </c>
      <c r="B1503" t="s">
        <v>13846</v>
      </c>
      <c r="C1503" t="s">
        <v>13847</v>
      </c>
      <c r="D1503" t="s">
        <v>13848</v>
      </c>
      <c r="E1503" t="s">
        <v>13849</v>
      </c>
      <c r="F1503" s="5">
        <f>_xlfn.TEXTBEFORE(E1503, " ") * 1000000</f>
        <v>120400000</v>
      </c>
      <c r="G1503">
        <v>275.96480000000003</v>
      </c>
      <c r="H1503" t="s">
        <v>353</v>
      </c>
      <c r="I1503">
        <v>199</v>
      </c>
      <c r="J1503">
        <f>IF(I1503="",0,I1503)</f>
        <v>199</v>
      </c>
      <c r="K1503">
        <v>58</v>
      </c>
      <c r="L1503">
        <f>I1503-K1503</f>
        <v>141</v>
      </c>
      <c r="M1503" t="str">
        <f>IF(I1503&lt;100,"small",IF(I1503&lt;500,"medium","large"))</f>
        <v>medium</v>
      </c>
      <c r="N1503">
        <f>IF(M1503="small",1,0)</f>
        <v>0</v>
      </c>
      <c r="O1503">
        <f>IF(N1503="medium",1,0)</f>
        <v>0</v>
      </c>
      <c r="P1503">
        <f>IF(O1503="large",1,0)</f>
        <v>0</v>
      </c>
      <c r="Q1503">
        <v>2012</v>
      </c>
      <c r="R1503">
        <v>2</v>
      </c>
      <c r="S1503" t="str">
        <f>IF(R1503=1, "First-time", IF(R1503&lt;=3, "Rising Star", IF(R1503&lt;10, "Established", "Elites")))</f>
        <v>Rising Star</v>
      </c>
      <c r="T1503">
        <f>IF(S1503 = "First-time",1,0)</f>
        <v>0</v>
      </c>
      <c r="U1503">
        <f>IF(S1503 = "Rising Star",1,0)</f>
        <v>1</v>
      </c>
      <c r="V1503">
        <f>IF(S1503 = "Established",1,0)</f>
        <v>0</v>
      </c>
      <c r="W1503">
        <f>IF(S1503 = "Elites",1,0)</f>
        <v>0</v>
      </c>
      <c r="X1503" t="s">
        <v>689</v>
      </c>
      <c r="Y1503" t="str">
        <f>IF(X1503="","-",TRIM(LEFT(X1503,FIND(",",X1503&amp;",")-1)))</f>
        <v>Miami</v>
      </c>
      <c r="Z1503" t="s">
        <v>10126</v>
      </c>
      <c r="AA1503" t="s">
        <v>10</v>
      </c>
    </row>
    <row r="1504" spans="1:27" ht="14.4" x14ac:dyDescent="0.3">
      <c r="A1504">
        <v>1498</v>
      </c>
      <c r="B1504" t="s">
        <v>14957</v>
      </c>
      <c r="C1504" t="s">
        <v>14958</v>
      </c>
      <c r="D1504" t="s">
        <v>14959</v>
      </c>
      <c r="E1504" t="s">
        <v>1372</v>
      </c>
      <c r="F1504" s="5">
        <f>_xlfn.TEXTBEFORE(E1504, " ") * 1000000</f>
        <v>6900000</v>
      </c>
      <c r="G1504">
        <v>275.83190000000002</v>
      </c>
      <c r="H1504" t="s">
        <v>160</v>
      </c>
      <c r="I1504">
        <v>10</v>
      </c>
      <c r="J1504">
        <f>IF(I1504="",0,I1504)</f>
        <v>10</v>
      </c>
      <c r="K1504">
        <v>5</v>
      </c>
      <c r="L1504">
        <f>I1504-K1504</f>
        <v>5</v>
      </c>
      <c r="M1504" t="str">
        <f>IF(I1504&lt;100,"small",IF(I1504&lt;500,"medium","large"))</f>
        <v>small</v>
      </c>
      <c r="N1504">
        <f>IF(M1504="small",1,0)</f>
        <v>1</v>
      </c>
      <c r="O1504">
        <f>IF(N1504="medium",1,0)</f>
        <v>0</v>
      </c>
      <c r="P1504">
        <f>IF(O1504="large",1,0)</f>
        <v>0</v>
      </c>
      <c r="Q1504">
        <v>2013</v>
      </c>
      <c r="R1504">
        <v>2</v>
      </c>
      <c r="S1504" t="str">
        <f>IF(R1504=1, "First-time", IF(R1504&lt;=3, "Rising Star", IF(R1504&lt;10, "Established", "Elites")))</f>
        <v>Rising Star</v>
      </c>
      <c r="T1504">
        <f>IF(S1504 = "First-time",1,0)</f>
        <v>0</v>
      </c>
      <c r="U1504">
        <f>IF(S1504 = "Rising Star",1,0)</f>
        <v>1</v>
      </c>
      <c r="V1504">
        <f>IF(S1504 = "Established",1,0)</f>
        <v>0</v>
      </c>
      <c r="W1504">
        <f>IF(S1504 = "Elites",1,0)</f>
        <v>0</v>
      </c>
      <c r="X1504" t="s">
        <v>354</v>
      </c>
      <c r="Y1504" t="str">
        <f>IF(X1504="","-",TRIM(LEFT(X1504,FIND(",",X1504&amp;",")-1)))</f>
        <v>Minneapolis</v>
      </c>
      <c r="Z1504" t="s">
        <v>354</v>
      </c>
      <c r="AA1504" t="s">
        <v>24</v>
      </c>
    </row>
    <row r="1505" spans="1:27" ht="14.4" x14ac:dyDescent="0.3">
      <c r="A1505">
        <v>1499</v>
      </c>
      <c r="B1505" t="s">
        <v>14427</v>
      </c>
      <c r="C1505" t="s">
        <v>14428</v>
      </c>
      <c r="D1505" t="s">
        <v>14429</v>
      </c>
      <c r="E1505" t="s">
        <v>610</v>
      </c>
      <c r="F1505" s="5">
        <f>_xlfn.TEXTBEFORE(E1505, " ") * 1000000</f>
        <v>14600000</v>
      </c>
      <c r="G1505">
        <v>275.81869999999998</v>
      </c>
      <c r="H1505" t="s">
        <v>803</v>
      </c>
      <c r="I1505">
        <v>120</v>
      </c>
      <c r="J1505">
        <f>IF(I1505="",0,I1505)</f>
        <v>120</v>
      </c>
      <c r="K1505">
        <v>31</v>
      </c>
      <c r="L1505">
        <f>I1505-K1505</f>
        <v>89</v>
      </c>
      <c r="M1505" t="str">
        <f>IF(I1505&lt;100,"small",IF(I1505&lt;500,"medium","large"))</f>
        <v>medium</v>
      </c>
      <c r="N1505">
        <f>IF(M1505="small",1,0)</f>
        <v>0</v>
      </c>
      <c r="O1505">
        <f>IF(N1505="medium",1,0)</f>
        <v>0</v>
      </c>
      <c r="P1505">
        <f>IF(O1505="large",1,0)</f>
        <v>0</v>
      </c>
      <c r="Q1505">
        <v>2013</v>
      </c>
      <c r="R1505">
        <v>3</v>
      </c>
      <c r="S1505" t="str">
        <f>IF(R1505=1, "First-time", IF(R1505&lt;=3, "Rising Star", IF(R1505&lt;10, "Established", "Elites")))</f>
        <v>Rising Star</v>
      </c>
      <c r="T1505">
        <f>IF(S1505 = "First-time",1,0)</f>
        <v>0</v>
      </c>
      <c r="U1505">
        <f>IF(S1505 = "Rising Star",1,0)</f>
        <v>1</v>
      </c>
      <c r="V1505">
        <f>IF(S1505 = "Established",1,0)</f>
        <v>0</v>
      </c>
      <c r="W1505">
        <f>IF(S1505 = "Elites",1,0)</f>
        <v>0</v>
      </c>
      <c r="X1505" t="s">
        <v>3805</v>
      </c>
      <c r="Y1505" t="str">
        <f>IF(X1505="","-",TRIM(LEFT(X1505,FIND(",",X1505&amp;",")-1)))</f>
        <v>Provo-Orem</v>
      </c>
      <c r="Z1505" t="s">
        <v>14430</v>
      </c>
      <c r="AA1505" t="s">
        <v>46</v>
      </c>
    </row>
    <row r="1506" spans="1:27" ht="14.4" x14ac:dyDescent="0.3">
      <c r="A1506">
        <v>1500</v>
      </c>
      <c r="B1506" t="s">
        <v>17310</v>
      </c>
      <c r="C1506" t="s">
        <v>17311</v>
      </c>
      <c r="D1506" t="s">
        <v>17312</v>
      </c>
      <c r="E1506" t="s">
        <v>1405</v>
      </c>
      <c r="F1506" s="5">
        <f>_xlfn.TEXTBEFORE(E1506, " ") * 1000000</f>
        <v>2600000</v>
      </c>
      <c r="G1506">
        <v>275.80650000000003</v>
      </c>
      <c r="H1506" t="s">
        <v>85</v>
      </c>
      <c r="I1506">
        <v>4</v>
      </c>
      <c r="J1506">
        <f>IF(I1506="",0,I1506)</f>
        <v>4</v>
      </c>
      <c r="K1506">
        <v>2</v>
      </c>
      <c r="L1506">
        <f>I1506-K1506</f>
        <v>2</v>
      </c>
      <c r="M1506" t="str">
        <f>IF(I1506&lt;100,"small",IF(I1506&lt;500,"medium","large"))</f>
        <v>small</v>
      </c>
      <c r="N1506">
        <f>IF(M1506="small",1,0)</f>
        <v>1</v>
      </c>
      <c r="O1506">
        <f>IF(N1506="medium",1,0)</f>
        <v>0</v>
      </c>
      <c r="P1506">
        <f>IF(O1506="large",1,0)</f>
        <v>0</v>
      </c>
      <c r="Q1506">
        <v>2015</v>
      </c>
      <c r="R1506">
        <v>2</v>
      </c>
      <c r="S1506" t="str">
        <f>IF(R1506=1, "First-time", IF(R1506&lt;=3, "Rising Star", IF(R1506&lt;10, "Established", "Elites")))</f>
        <v>Rising Star</v>
      </c>
      <c r="T1506">
        <f>IF(S1506 = "First-time",1,0)</f>
        <v>0</v>
      </c>
      <c r="U1506">
        <f>IF(S1506 = "Rising Star",1,0)</f>
        <v>1</v>
      </c>
      <c r="V1506">
        <f>IF(S1506 = "Established",1,0)</f>
        <v>0</v>
      </c>
      <c r="W1506">
        <f>IF(S1506 = "Elites",1,0)</f>
        <v>0</v>
      </c>
      <c r="X1506" t="s">
        <v>232</v>
      </c>
      <c r="Y1506" t="str">
        <f>IF(X1506="","-",TRIM(LEFT(X1506,FIND(",",X1506&amp;",")-1)))</f>
        <v>Houston</v>
      </c>
      <c r="Z1506" t="s">
        <v>9440</v>
      </c>
      <c r="AA1506" t="s">
        <v>45</v>
      </c>
    </row>
    <row r="1507" spans="1:27" ht="14.4" x14ac:dyDescent="0.3">
      <c r="A1507">
        <v>1501</v>
      </c>
      <c r="B1507" t="s">
        <v>2564</v>
      </c>
      <c r="C1507" t="s">
        <v>2565</v>
      </c>
      <c r="D1507" t="s">
        <v>2566</v>
      </c>
      <c r="E1507" t="s">
        <v>2567</v>
      </c>
      <c r="F1507" s="5">
        <f>_xlfn.TEXTBEFORE(E1507, " ") * 1000000</f>
        <v>14100000</v>
      </c>
      <c r="G1507">
        <v>275.79570000000001</v>
      </c>
      <c r="H1507" t="s">
        <v>779</v>
      </c>
      <c r="I1507">
        <v>285</v>
      </c>
      <c r="J1507">
        <f>IF(I1507="",0,I1507)</f>
        <v>285</v>
      </c>
      <c r="K1507">
        <v>185</v>
      </c>
      <c r="L1507">
        <f>I1507-K1507</f>
        <v>100</v>
      </c>
      <c r="M1507" t="str">
        <f>IF(I1507&lt;100,"small",IF(I1507&lt;500,"medium","large"))</f>
        <v>medium</v>
      </c>
      <c r="N1507">
        <f>IF(M1507="small",1,0)</f>
        <v>0</v>
      </c>
      <c r="O1507">
        <f>IF(N1507="medium",1,0)</f>
        <v>0</v>
      </c>
      <c r="P1507">
        <f>IF(O1507="large",1,0)</f>
        <v>0</v>
      </c>
      <c r="Q1507">
        <v>1997</v>
      </c>
      <c r="R1507">
        <v>2</v>
      </c>
      <c r="S1507" t="str">
        <f>IF(R1507=1, "First-time", IF(R1507&lt;=3, "Rising Star", IF(R1507&lt;10, "Established", "Elites")))</f>
        <v>Rising Star</v>
      </c>
      <c r="T1507">
        <f>IF(S1507 = "First-time",1,0)</f>
        <v>0</v>
      </c>
      <c r="U1507">
        <f>IF(S1507 = "Rising Star",1,0)</f>
        <v>1</v>
      </c>
      <c r="V1507">
        <f>IF(S1507 = "Established",1,0)</f>
        <v>0</v>
      </c>
      <c r="W1507">
        <f>IF(S1507 = "Elites",1,0)</f>
        <v>0</v>
      </c>
      <c r="X1507" t="s">
        <v>232</v>
      </c>
      <c r="Y1507" t="str">
        <f>IF(X1507="","-",TRIM(LEFT(X1507,FIND(",",X1507&amp;",")-1)))</f>
        <v>Houston</v>
      </c>
      <c r="Z1507" t="s">
        <v>232</v>
      </c>
      <c r="AA1507" t="s">
        <v>45</v>
      </c>
    </row>
    <row r="1508" spans="1:27" ht="14.4" x14ac:dyDescent="0.3">
      <c r="A1508">
        <v>1502</v>
      </c>
      <c r="B1508" t="s">
        <v>8883</v>
      </c>
      <c r="C1508" t="s">
        <v>8884</v>
      </c>
      <c r="D1508" t="s">
        <v>8885</v>
      </c>
      <c r="E1508" t="s">
        <v>8886</v>
      </c>
      <c r="F1508" s="5">
        <f>_xlfn.TEXTBEFORE(E1508, " ") * 1000000</f>
        <v>524400000</v>
      </c>
      <c r="G1508">
        <v>275.44549999999998</v>
      </c>
      <c r="H1508" t="s">
        <v>118</v>
      </c>
      <c r="I1508">
        <v>280</v>
      </c>
      <c r="J1508">
        <f>IF(I1508="",0,I1508)</f>
        <v>280</v>
      </c>
      <c r="K1508">
        <v>200</v>
      </c>
      <c r="L1508">
        <f>I1508-K1508</f>
        <v>80</v>
      </c>
      <c r="M1508" t="str">
        <f>IF(I1508&lt;100,"small",IF(I1508&lt;500,"medium","large"))</f>
        <v>medium</v>
      </c>
      <c r="N1508">
        <f>IF(M1508="small",1,0)</f>
        <v>0</v>
      </c>
      <c r="O1508">
        <f>IF(N1508="medium",1,0)</f>
        <v>0</v>
      </c>
      <c r="P1508">
        <f>IF(O1508="large",1,0)</f>
        <v>0</v>
      </c>
      <c r="Q1508">
        <v>2008</v>
      </c>
      <c r="R1508">
        <v>9</v>
      </c>
      <c r="S1508" t="str">
        <f>IF(R1508=1, "First-time", IF(R1508&lt;=3, "Rising Star", IF(R1508&lt;10, "Established", "Elites")))</f>
        <v>Established</v>
      </c>
      <c r="T1508">
        <f>IF(S1508 = "First-time",1,0)</f>
        <v>0</v>
      </c>
      <c r="U1508">
        <f>IF(S1508 = "Rising Star",1,0)</f>
        <v>0</v>
      </c>
      <c r="V1508">
        <f>IF(S1508 = "Established",1,0)</f>
        <v>1</v>
      </c>
      <c r="W1508">
        <f>IF(S1508 = "Elites",1,0)</f>
        <v>0</v>
      </c>
      <c r="X1508" t="s">
        <v>900</v>
      </c>
      <c r="Y1508" t="str">
        <f>IF(X1508="","-",TRIM(LEFT(X1508,FIND(",",X1508&amp;",")-1)))</f>
        <v>Jacksonville</v>
      </c>
      <c r="Z1508" t="s">
        <v>901</v>
      </c>
      <c r="AA1508" t="s">
        <v>10</v>
      </c>
    </row>
    <row r="1509" spans="1:27" ht="14.4" x14ac:dyDescent="0.3">
      <c r="A1509">
        <v>1503</v>
      </c>
      <c r="B1509" t="s">
        <v>12705</v>
      </c>
      <c r="C1509" t="s">
        <v>12706</v>
      </c>
      <c r="D1509" t="s">
        <v>12707</v>
      </c>
      <c r="E1509" t="s">
        <v>2225</v>
      </c>
      <c r="F1509" s="5">
        <f>_xlfn.TEXTBEFORE(E1509, " ") * 1000000</f>
        <v>5900000</v>
      </c>
      <c r="G1509">
        <v>275.39400000000001</v>
      </c>
      <c r="H1509" t="s">
        <v>167</v>
      </c>
      <c r="I1509">
        <v>33</v>
      </c>
      <c r="J1509">
        <f>IF(I1509="",0,I1509)</f>
        <v>33</v>
      </c>
      <c r="K1509">
        <v>13</v>
      </c>
      <c r="L1509">
        <f>I1509-K1509</f>
        <v>20</v>
      </c>
      <c r="M1509" t="str">
        <f>IF(I1509&lt;100,"small",IF(I1509&lt;500,"medium","large"))</f>
        <v>small</v>
      </c>
      <c r="N1509">
        <f>IF(M1509="small",1,0)</f>
        <v>1</v>
      </c>
      <c r="O1509">
        <f>IF(N1509="medium",1,0)</f>
        <v>0</v>
      </c>
      <c r="P1509">
        <f>IF(O1509="large",1,0)</f>
        <v>0</v>
      </c>
      <c r="Q1509">
        <v>2011</v>
      </c>
      <c r="R1509">
        <v>2</v>
      </c>
      <c r="S1509" t="str">
        <f>IF(R1509=1, "First-time", IF(R1509&lt;=3, "Rising Star", IF(R1509&lt;10, "Established", "Elites")))</f>
        <v>Rising Star</v>
      </c>
      <c r="T1509">
        <f>IF(S1509 = "First-time",1,0)</f>
        <v>0</v>
      </c>
      <c r="U1509">
        <f>IF(S1509 = "Rising Star",1,0)</f>
        <v>1</v>
      </c>
      <c r="V1509">
        <f>IF(S1509 = "Established",1,0)</f>
        <v>0</v>
      </c>
      <c r="W1509">
        <f>IF(S1509 = "Elites",1,0)</f>
        <v>0</v>
      </c>
      <c r="X1509" t="s">
        <v>838</v>
      </c>
      <c r="Y1509" t="str">
        <f>IF(X1509="","-",TRIM(LEFT(X1509,FIND(",",X1509&amp;",")-1)))</f>
        <v>Austin</v>
      </c>
      <c r="Z1509" t="s">
        <v>6515</v>
      </c>
      <c r="AA1509" t="s">
        <v>5</v>
      </c>
    </row>
    <row r="1510" spans="1:27" ht="14.4" x14ac:dyDescent="0.3">
      <c r="A1510">
        <v>1504</v>
      </c>
      <c r="B1510" t="s">
        <v>14665</v>
      </c>
      <c r="C1510" t="s">
        <v>14666</v>
      </c>
      <c r="D1510" t="s">
        <v>14667</v>
      </c>
      <c r="E1510" t="s">
        <v>3106</v>
      </c>
      <c r="F1510" s="5">
        <f>_xlfn.TEXTBEFORE(E1510, " ") * 1000000</f>
        <v>21600000</v>
      </c>
      <c r="G1510">
        <v>275.28429999999997</v>
      </c>
      <c r="H1510" t="s">
        <v>803</v>
      </c>
      <c r="I1510">
        <v>219</v>
      </c>
      <c r="J1510">
        <f>IF(I1510="",0,I1510)</f>
        <v>219</v>
      </c>
      <c r="K1510">
        <v>45</v>
      </c>
      <c r="L1510">
        <f>I1510-K1510</f>
        <v>174</v>
      </c>
      <c r="M1510" t="str">
        <f>IF(I1510&lt;100,"small",IF(I1510&lt;500,"medium","large"))</f>
        <v>medium</v>
      </c>
      <c r="N1510">
        <f>IF(M1510="small",1,0)</f>
        <v>0</v>
      </c>
      <c r="O1510">
        <f>IF(N1510="medium",1,0)</f>
        <v>0</v>
      </c>
      <c r="P1510">
        <f>IF(O1510="large",1,0)</f>
        <v>0</v>
      </c>
      <c r="Q1510">
        <v>2013</v>
      </c>
      <c r="R1510">
        <v>2</v>
      </c>
      <c r="S1510" t="str">
        <f>IF(R1510=1, "First-time", IF(R1510&lt;=3, "Rising Star", IF(R1510&lt;10, "Established", "Elites")))</f>
        <v>Rising Star</v>
      </c>
      <c r="T1510">
        <f>IF(S1510 = "First-time",1,0)</f>
        <v>0</v>
      </c>
      <c r="U1510">
        <f>IF(S1510 = "Rising Star",1,0)</f>
        <v>1</v>
      </c>
      <c r="V1510">
        <f>IF(S1510 = "Established",1,0)</f>
        <v>0</v>
      </c>
      <c r="W1510">
        <f>IF(S1510 = "Elites",1,0)</f>
        <v>0</v>
      </c>
      <c r="X1510" t="s">
        <v>332</v>
      </c>
      <c r="Y1510" t="str">
        <f>IF(X1510="","-",TRIM(LEFT(X1510,FIND(",",X1510&amp;",")-1)))</f>
        <v>Columbus</v>
      </c>
      <c r="Z1510" t="s">
        <v>461</v>
      </c>
      <c r="AA1510" t="s">
        <v>36</v>
      </c>
    </row>
    <row r="1511" spans="1:27" ht="14.4" x14ac:dyDescent="0.3">
      <c r="A1511">
        <v>1505</v>
      </c>
      <c r="B1511" t="s">
        <v>864</v>
      </c>
      <c r="C1511" t="s">
        <v>865</v>
      </c>
      <c r="D1511" t="s">
        <v>866</v>
      </c>
      <c r="E1511" t="s">
        <v>857</v>
      </c>
      <c r="F1511" s="5">
        <f>_xlfn.TEXTBEFORE(E1511, " ") * 1000000</f>
        <v>3200000</v>
      </c>
      <c r="G1511">
        <v>274.8519</v>
      </c>
      <c r="H1511" t="s">
        <v>160</v>
      </c>
      <c r="I1511">
        <v>1</v>
      </c>
      <c r="J1511">
        <f>IF(I1511="",0,I1511)</f>
        <v>1</v>
      </c>
      <c r="K1511">
        <v>1</v>
      </c>
      <c r="L1511">
        <f>I1511-K1511</f>
        <v>0</v>
      </c>
      <c r="M1511" t="str">
        <f>IF(I1511&lt;100,"small",IF(I1511&lt;500,"medium","large"))</f>
        <v>small</v>
      </c>
      <c r="N1511">
        <f>IF(M1511="small",1,0)</f>
        <v>1</v>
      </c>
      <c r="O1511">
        <f>IF(N1511="medium",1,0)</f>
        <v>0</v>
      </c>
      <c r="P1511">
        <f>IF(O1511="large",1,0)</f>
        <v>0</v>
      </c>
      <c r="Q1511">
        <v>1982</v>
      </c>
      <c r="R1511">
        <v>2</v>
      </c>
      <c r="S1511" t="str">
        <f>IF(R1511=1, "First-time", IF(R1511&lt;=3, "Rising Star", IF(R1511&lt;10, "Established", "Elites")))</f>
        <v>Rising Star</v>
      </c>
      <c r="T1511">
        <f>IF(S1511 = "First-time",1,0)</f>
        <v>0</v>
      </c>
      <c r="U1511">
        <f>IF(S1511 = "Rising Star",1,0)</f>
        <v>1</v>
      </c>
      <c r="V1511">
        <f>IF(S1511 = "Established",1,0)</f>
        <v>0</v>
      </c>
      <c r="W1511">
        <f>IF(S1511 = "Elites",1,0)</f>
        <v>0</v>
      </c>
      <c r="X1511" t="s">
        <v>202</v>
      </c>
      <c r="Y1511" t="str">
        <f>IF(X1511="","-",TRIM(LEFT(X1511,FIND(",",X1511&amp;",")-1)))</f>
        <v>Las Vegas</v>
      </c>
      <c r="Z1511" t="s">
        <v>203</v>
      </c>
      <c r="AA1511" t="s">
        <v>34</v>
      </c>
    </row>
    <row r="1512" spans="1:27" ht="14.4" x14ac:dyDescent="0.3">
      <c r="A1512">
        <v>1506</v>
      </c>
      <c r="B1512" t="s">
        <v>6457</v>
      </c>
      <c r="C1512" t="s">
        <v>6458</v>
      </c>
      <c r="D1512" t="s">
        <v>6459</v>
      </c>
      <c r="E1512" t="s">
        <v>1562</v>
      </c>
      <c r="F1512" s="5">
        <f>_xlfn.TEXTBEFORE(E1512, " ") * 1000000</f>
        <v>16700000</v>
      </c>
      <c r="G1512">
        <v>274.47809999999998</v>
      </c>
      <c r="H1512" t="s">
        <v>174</v>
      </c>
      <c r="I1512">
        <v>54</v>
      </c>
      <c r="J1512">
        <f>IF(I1512="",0,I1512)</f>
        <v>54</v>
      </c>
      <c r="K1512">
        <v>22</v>
      </c>
      <c r="L1512">
        <f>I1512-K1512</f>
        <v>32</v>
      </c>
      <c r="M1512" t="str">
        <f>IF(I1512&lt;100,"small",IF(I1512&lt;500,"medium","large"))</f>
        <v>small</v>
      </c>
      <c r="N1512">
        <f>IF(M1512="small",1,0)</f>
        <v>1</v>
      </c>
      <c r="O1512">
        <f>IF(N1512="medium",1,0)</f>
        <v>0</v>
      </c>
      <c r="P1512">
        <f>IF(O1512="large",1,0)</f>
        <v>0</v>
      </c>
      <c r="Q1512">
        <v>2005</v>
      </c>
      <c r="R1512">
        <v>1</v>
      </c>
      <c r="S1512" t="str">
        <f>IF(R1512=1, "First-time", IF(R1512&lt;=3, "Rising Star", IF(R1512&lt;10, "Established", "Elites")))</f>
        <v>First-time</v>
      </c>
      <c r="T1512">
        <f>IF(S1512 = "First-time",1,0)</f>
        <v>1</v>
      </c>
      <c r="U1512">
        <f>IF(S1512 = "Rising Star",1,0)</f>
        <v>0</v>
      </c>
      <c r="V1512">
        <f>IF(S1512 = "Established",1,0)</f>
        <v>0</v>
      </c>
      <c r="W1512">
        <f>IF(S1512 = "Elites",1,0)</f>
        <v>0</v>
      </c>
      <c r="X1512" t="s">
        <v>1206</v>
      </c>
      <c r="Y1512" t="str">
        <f>IF(X1512="","-",TRIM(LEFT(X1512,FIND(",",X1512&amp;",")-1)))</f>
        <v>Tampa</v>
      </c>
      <c r="Z1512" t="s">
        <v>1207</v>
      </c>
      <c r="AA1512" t="s">
        <v>10</v>
      </c>
    </row>
    <row r="1513" spans="1:27" ht="14.4" x14ac:dyDescent="0.3">
      <c r="A1513">
        <v>1507</v>
      </c>
      <c r="B1513" t="s">
        <v>11608</v>
      </c>
      <c r="C1513" t="s">
        <v>11609</v>
      </c>
      <c r="D1513" t="s">
        <v>11610</v>
      </c>
      <c r="E1513" t="s">
        <v>2827</v>
      </c>
      <c r="F1513" s="5">
        <f>_xlfn.TEXTBEFORE(E1513, " ") * 1000000</f>
        <v>22200000</v>
      </c>
      <c r="G1513">
        <v>274.3877</v>
      </c>
      <c r="H1513" t="s">
        <v>803</v>
      </c>
      <c r="I1513">
        <v>75</v>
      </c>
      <c r="J1513">
        <f>IF(I1513="",0,I1513)</f>
        <v>75</v>
      </c>
      <c r="K1513">
        <v>49</v>
      </c>
      <c r="L1513">
        <f>I1513-K1513</f>
        <v>26</v>
      </c>
      <c r="M1513" t="str">
        <f>IF(I1513&lt;100,"small",IF(I1513&lt;500,"medium","large"))</f>
        <v>small</v>
      </c>
      <c r="N1513">
        <f>IF(M1513="small",1,0)</f>
        <v>1</v>
      </c>
      <c r="O1513">
        <f>IF(N1513="medium",1,0)</f>
        <v>0</v>
      </c>
      <c r="P1513">
        <f>IF(O1513="large",1,0)</f>
        <v>0</v>
      </c>
      <c r="Q1513">
        <v>2010</v>
      </c>
      <c r="R1513">
        <v>3</v>
      </c>
      <c r="S1513" t="str">
        <f>IF(R1513=1, "First-time", IF(R1513&lt;=3, "Rising Star", IF(R1513&lt;10, "Established", "Elites")))</f>
        <v>Rising Star</v>
      </c>
      <c r="T1513">
        <f>IF(S1513 = "First-time",1,0)</f>
        <v>0</v>
      </c>
      <c r="U1513">
        <f>IF(S1513 = "Rising Star",1,0)</f>
        <v>1</v>
      </c>
      <c r="V1513">
        <f>IF(S1513 = "Established",1,0)</f>
        <v>0</v>
      </c>
      <c r="W1513">
        <f>IF(S1513 = "Elites",1,0)</f>
        <v>0</v>
      </c>
      <c r="X1513" t="s">
        <v>99</v>
      </c>
      <c r="Y1513" t="str">
        <f>IF(X1513="","-",TRIM(LEFT(X1513,FIND(",",X1513&amp;",")-1)))</f>
        <v>-</v>
      </c>
      <c r="Z1513" t="s">
        <v>11607</v>
      </c>
      <c r="AA1513" t="s">
        <v>3</v>
      </c>
    </row>
    <row r="1514" spans="1:27" ht="14.4" x14ac:dyDescent="0.3">
      <c r="A1514">
        <v>1508</v>
      </c>
      <c r="B1514" t="s">
        <v>9951</v>
      </c>
      <c r="C1514" t="s">
        <v>9952</v>
      </c>
      <c r="D1514" t="s">
        <v>9953</v>
      </c>
      <c r="E1514" t="s">
        <v>2766</v>
      </c>
      <c r="F1514" s="5">
        <f>_xlfn.TEXTBEFORE(E1514, " ") * 1000000</f>
        <v>2700000</v>
      </c>
      <c r="G1514">
        <v>273.98630000000003</v>
      </c>
      <c r="H1514" t="s">
        <v>118</v>
      </c>
      <c r="I1514">
        <v>23</v>
      </c>
      <c r="J1514">
        <f>IF(I1514="",0,I1514)</f>
        <v>23</v>
      </c>
      <c r="K1514">
        <v>7</v>
      </c>
      <c r="L1514">
        <f>I1514-K1514</f>
        <v>16</v>
      </c>
      <c r="M1514" t="str">
        <f>IF(I1514&lt;100,"small",IF(I1514&lt;500,"medium","large"))</f>
        <v>small</v>
      </c>
      <c r="N1514">
        <f>IF(M1514="small",1,0)</f>
        <v>1</v>
      </c>
      <c r="O1514">
        <f>IF(N1514="medium",1,0)</f>
        <v>0</v>
      </c>
      <c r="P1514">
        <f>IF(O1514="large",1,0)</f>
        <v>0</v>
      </c>
      <c r="Q1514">
        <v>2009</v>
      </c>
      <c r="R1514">
        <v>1</v>
      </c>
      <c r="S1514" t="str">
        <f>IF(R1514=1, "First-time", IF(R1514&lt;=3, "Rising Star", IF(R1514&lt;10, "Established", "Elites")))</f>
        <v>First-time</v>
      </c>
      <c r="T1514">
        <f>IF(S1514 = "First-time",1,0)</f>
        <v>1</v>
      </c>
      <c r="U1514">
        <f>IF(S1514 = "Rising Star",1,0)</f>
        <v>0</v>
      </c>
      <c r="V1514">
        <f>IF(S1514 = "Established",1,0)</f>
        <v>0</v>
      </c>
      <c r="W1514">
        <f>IF(S1514 = "Elites",1,0)</f>
        <v>0</v>
      </c>
      <c r="X1514" t="s">
        <v>99</v>
      </c>
      <c r="Y1514" t="str">
        <f>IF(X1514="","-",TRIM(LEFT(X1514,FIND(",",X1514&amp;",")-1)))</f>
        <v>-</v>
      </c>
      <c r="Z1514" t="s">
        <v>500</v>
      </c>
      <c r="AA1514" t="s">
        <v>19</v>
      </c>
    </row>
    <row r="1515" spans="1:27" ht="14.4" x14ac:dyDescent="0.3">
      <c r="A1515">
        <v>1509</v>
      </c>
      <c r="B1515" t="s">
        <v>13520</v>
      </c>
      <c r="C1515" t="s">
        <v>13521</v>
      </c>
      <c r="D1515" t="s">
        <v>13522</v>
      </c>
      <c r="E1515" t="s">
        <v>2390</v>
      </c>
      <c r="F1515" s="5">
        <f>_xlfn.TEXTBEFORE(E1515, " ") * 1000000</f>
        <v>7900000</v>
      </c>
      <c r="G1515">
        <v>273.80549999999999</v>
      </c>
      <c r="H1515" t="s">
        <v>779</v>
      </c>
      <c r="I1515">
        <v>102</v>
      </c>
      <c r="J1515">
        <f>IF(I1515="",0,I1515)</f>
        <v>102</v>
      </c>
      <c r="K1515">
        <v>25</v>
      </c>
      <c r="L1515">
        <f>I1515-K1515</f>
        <v>77</v>
      </c>
      <c r="M1515" t="str">
        <f>IF(I1515&lt;100,"small",IF(I1515&lt;500,"medium","large"))</f>
        <v>medium</v>
      </c>
      <c r="N1515">
        <f>IF(M1515="small",1,0)</f>
        <v>0</v>
      </c>
      <c r="O1515">
        <f>IF(N1515="medium",1,0)</f>
        <v>0</v>
      </c>
      <c r="P1515">
        <f>IF(O1515="large",1,0)</f>
        <v>0</v>
      </c>
      <c r="Q1515">
        <v>2012</v>
      </c>
      <c r="R1515">
        <v>4</v>
      </c>
      <c r="S1515" t="str">
        <f>IF(R1515=1, "First-time", IF(R1515&lt;=3, "Rising Star", IF(R1515&lt;10, "Established", "Elites")))</f>
        <v>Established</v>
      </c>
      <c r="T1515">
        <f>IF(S1515 = "First-time",1,0)</f>
        <v>0</v>
      </c>
      <c r="U1515">
        <f>IF(S1515 = "Rising Star",1,0)</f>
        <v>0</v>
      </c>
      <c r="V1515">
        <f>IF(S1515 = "Established",1,0)</f>
        <v>1</v>
      </c>
      <c r="W1515">
        <f>IF(S1515 = "Elites",1,0)</f>
        <v>0</v>
      </c>
      <c r="X1515" t="s">
        <v>354</v>
      </c>
      <c r="Y1515" t="str">
        <f>IF(X1515="","-",TRIM(LEFT(X1515,FIND(",",X1515&amp;",")-1)))</f>
        <v>Minneapolis</v>
      </c>
      <c r="Z1515" t="s">
        <v>13523</v>
      </c>
      <c r="AA1515" t="s">
        <v>24</v>
      </c>
    </row>
    <row r="1516" spans="1:27" ht="14.4" x14ac:dyDescent="0.3">
      <c r="A1516">
        <v>1510</v>
      </c>
      <c r="B1516" t="s">
        <v>9902</v>
      </c>
      <c r="C1516" t="s">
        <v>9903</v>
      </c>
      <c r="D1516" t="s">
        <v>9904</v>
      </c>
      <c r="E1516" t="s">
        <v>1680</v>
      </c>
      <c r="F1516" s="5">
        <f>_xlfn.TEXTBEFORE(E1516, " ") * 1000000</f>
        <v>11100000</v>
      </c>
      <c r="G1516">
        <v>273.50779999999997</v>
      </c>
      <c r="H1516" t="s">
        <v>472</v>
      </c>
      <c r="I1516">
        <v>45</v>
      </c>
      <c r="J1516">
        <f>IF(I1516="",0,I1516)</f>
        <v>45</v>
      </c>
      <c r="K1516">
        <v>3</v>
      </c>
      <c r="L1516">
        <f>I1516-K1516</f>
        <v>42</v>
      </c>
      <c r="M1516" t="str">
        <f>IF(I1516&lt;100,"small",IF(I1516&lt;500,"medium","large"))</f>
        <v>small</v>
      </c>
      <c r="N1516">
        <f>IF(M1516="small",1,0)</f>
        <v>1</v>
      </c>
      <c r="O1516">
        <f>IF(N1516="medium",1,0)</f>
        <v>0</v>
      </c>
      <c r="P1516">
        <f>IF(O1516="large",1,0)</f>
        <v>0</v>
      </c>
      <c r="Q1516">
        <v>2009</v>
      </c>
      <c r="R1516">
        <v>1</v>
      </c>
      <c r="S1516" t="str">
        <f>IF(R1516=1, "First-time", IF(R1516&lt;=3, "Rising Star", IF(R1516&lt;10, "Established", "Elites")))</f>
        <v>First-time</v>
      </c>
      <c r="T1516">
        <f>IF(S1516 = "First-time",1,0)</f>
        <v>1</v>
      </c>
      <c r="U1516">
        <f>IF(S1516 = "Rising Star",1,0)</f>
        <v>0</v>
      </c>
      <c r="V1516">
        <f>IF(S1516 = "Established",1,0)</f>
        <v>0</v>
      </c>
      <c r="W1516">
        <f>IF(S1516 = "Elites",1,0)</f>
        <v>0</v>
      </c>
      <c r="X1516" t="s">
        <v>427</v>
      </c>
      <c r="Y1516" t="str">
        <f>IF(X1516="","-",TRIM(LEFT(X1516,FIND(",",X1516&amp;",")-1)))</f>
        <v>Washington</v>
      </c>
      <c r="Z1516" t="s">
        <v>5760</v>
      </c>
      <c r="AA1516" t="s">
        <v>21</v>
      </c>
    </row>
    <row r="1517" spans="1:27" ht="14.4" x14ac:dyDescent="0.3">
      <c r="A1517">
        <v>1511</v>
      </c>
      <c r="B1517" t="s">
        <v>14884</v>
      </c>
      <c r="C1517" t="s">
        <v>14885</v>
      </c>
      <c r="D1517" t="s">
        <v>14886</v>
      </c>
      <c r="E1517" t="s">
        <v>5593</v>
      </c>
      <c r="F1517" s="5">
        <f>_xlfn.TEXTBEFORE(E1517, " ") * 1000000</f>
        <v>8400000</v>
      </c>
      <c r="G1517">
        <v>273.34359999999998</v>
      </c>
      <c r="H1517" t="s">
        <v>751</v>
      </c>
      <c r="I1517">
        <v>72</v>
      </c>
      <c r="J1517">
        <f>IF(I1517="",0,I1517)</f>
        <v>72</v>
      </c>
      <c r="K1517">
        <v>22</v>
      </c>
      <c r="L1517">
        <f>I1517-K1517</f>
        <v>50</v>
      </c>
      <c r="M1517" t="str">
        <f>IF(I1517&lt;100,"small",IF(I1517&lt;500,"medium","large"))</f>
        <v>small</v>
      </c>
      <c r="N1517">
        <f>IF(M1517="small",1,0)</f>
        <v>1</v>
      </c>
      <c r="O1517">
        <f>IF(N1517="medium",1,0)</f>
        <v>0</v>
      </c>
      <c r="P1517">
        <f>IF(O1517="large",1,0)</f>
        <v>0</v>
      </c>
      <c r="Q1517">
        <v>2013</v>
      </c>
      <c r="R1517">
        <v>1</v>
      </c>
      <c r="S1517" t="str">
        <f>IF(R1517=1, "First-time", IF(R1517&lt;=3, "Rising Star", IF(R1517&lt;10, "Established", "Elites")))</f>
        <v>First-time</v>
      </c>
      <c r="T1517">
        <f>IF(S1517 = "First-time",1,0)</f>
        <v>1</v>
      </c>
      <c r="U1517">
        <f>IF(S1517 = "Rising Star",1,0)</f>
        <v>0</v>
      </c>
      <c r="V1517">
        <f>IF(S1517 = "Established",1,0)</f>
        <v>0</v>
      </c>
      <c r="W1517">
        <f>IF(S1517 = "Elites",1,0)</f>
        <v>0</v>
      </c>
      <c r="X1517" t="s">
        <v>99</v>
      </c>
      <c r="Y1517" t="str">
        <f>IF(X1517="","-",TRIM(LEFT(X1517,FIND(",",X1517&amp;",")-1)))</f>
        <v>-</v>
      </c>
      <c r="Z1517" t="s">
        <v>1383</v>
      </c>
      <c r="AA1517" t="s">
        <v>28</v>
      </c>
    </row>
    <row r="1518" spans="1:27" ht="14.4" x14ac:dyDescent="0.3">
      <c r="A1518">
        <v>1512</v>
      </c>
      <c r="B1518" t="s">
        <v>12079</v>
      </c>
      <c r="C1518" t="s">
        <v>12080</v>
      </c>
      <c r="D1518" t="s">
        <v>12081</v>
      </c>
      <c r="E1518" t="s">
        <v>1329</v>
      </c>
      <c r="F1518" s="5">
        <f>_xlfn.TEXTBEFORE(E1518, " ") * 1000000</f>
        <v>3600000</v>
      </c>
      <c r="G1518">
        <v>273.22199999999998</v>
      </c>
      <c r="H1518" t="s">
        <v>803</v>
      </c>
      <c r="I1518">
        <v>1</v>
      </c>
      <c r="J1518">
        <f>IF(I1518="",0,I1518)</f>
        <v>1</v>
      </c>
      <c r="K1518">
        <v>1</v>
      </c>
      <c r="L1518">
        <f>I1518-K1518</f>
        <v>0</v>
      </c>
      <c r="M1518" t="str">
        <f>IF(I1518&lt;100,"small",IF(I1518&lt;500,"medium","large"))</f>
        <v>small</v>
      </c>
      <c r="N1518">
        <f>IF(M1518="small",1,0)</f>
        <v>1</v>
      </c>
      <c r="O1518">
        <f>IF(N1518="medium",1,0)</f>
        <v>0</v>
      </c>
      <c r="P1518">
        <f>IF(O1518="large",1,0)</f>
        <v>0</v>
      </c>
      <c r="Q1518">
        <v>2011</v>
      </c>
      <c r="R1518">
        <v>2</v>
      </c>
      <c r="S1518" t="str">
        <f>IF(R1518=1, "First-time", IF(R1518&lt;=3, "Rising Star", IF(R1518&lt;10, "Established", "Elites")))</f>
        <v>Rising Star</v>
      </c>
      <c r="T1518">
        <f>IF(S1518 = "First-time",1,0)</f>
        <v>0</v>
      </c>
      <c r="U1518">
        <f>IF(S1518 = "Rising Star",1,0)</f>
        <v>1</v>
      </c>
      <c r="V1518">
        <f>IF(S1518 = "Established",1,0)</f>
        <v>0</v>
      </c>
      <c r="W1518">
        <f>IF(S1518 = "Elites",1,0)</f>
        <v>0</v>
      </c>
      <c r="X1518" t="s">
        <v>202</v>
      </c>
      <c r="Y1518" t="str">
        <f>IF(X1518="","-",TRIM(LEFT(X1518,FIND(",",X1518&amp;",")-1)))</f>
        <v>Las Vegas</v>
      </c>
      <c r="Z1518" t="s">
        <v>203</v>
      </c>
      <c r="AA1518" t="s">
        <v>34</v>
      </c>
    </row>
    <row r="1519" spans="1:27" ht="14.4" x14ac:dyDescent="0.3">
      <c r="A1519">
        <v>1513</v>
      </c>
      <c r="B1519" t="s">
        <v>902</v>
      </c>
      <c r="C1519" t="s">
        <v>903</v>
      </c>
      <c r="D1519" t="s">
        <v>904</v>
      </c>
      <c r="E1519" t="s">
        <v>217</v>
      </c>
      <c r="F1519" s="5">
        <f>_xlfn.TEXTBEFORE(E1519, " ") * 1000000</f>
        <v>3300000</v>
      </c>
      <c r="G1519">
        <v>273.07049999999998</v>
      </c>
      <c r="H1519" t="s">
        <v>118</v>
      </c>
      <c r="I1519">
        <v>15</v>
      </c>
      <c r="J1519">
        <f>IF(I1519="",0,I1519)</f>
        <v>15</v>
      </c>
      <c r="K1519">
        <v>6</v>
      </c>
      <c r="L1519">
        <f>I1519-K1519</f>
        <v>9</v>
      </c>
      <c r="M1519" t="str">
        <f>IF(I1519&lt;100,"small",IF(I1519&lt;500,"medium","large"))</f>
        <v>small</v>
      </c>
      <c r="N1519">
        <f>IF(M1519="small",1,0)</f>
        <v>1</v>
      </c>
      <c r="O1519">
        <f>IF(N1519="medium",1,0)</f>
        <v>0</v>
      </c>
      <c r="P1519">
        <f>IF(O1519="large",1,0)</f>
        <v>0</v>
      </c>
      <c r="Q1519">
        <v>1982</v>
      </c>
      <c r="R1519">
        <v>1</v>
      </c>
      <c r="S1519" t="str">
        <f>IF(R1519=1, "First-time", IF(R1519&lt;=3, "Rising Star", IF(R1519&lt;10, "Established", "Elites")))</f>
        <v>First-time</v>
      </c>
      <c r="T1519">
        <f>IF(S1519 = "First-time",1,0)</f>
        <v>1</v>
      </c>
      <c r="U1519">
        <f>IF(S1519 = "Rising Star",1,0)</f>
        <v>0</v>
      </c>
      <c r="V1519">
        <f>IF(S1519 = "Established",1,0)</f>
        <v>0</v>
      </c>
      <c r="W1519">
        <f>IF(S1519 = "Elites",1,0)</f>
        <v>0</v>
      </c>
      <c r="X1519" t="s">
        <v>611</v>
      </c>
      <c r="Y1519" t="str">
        <f>IF(X1519="","-",TRIM(LEFT(X1519,FIND(",",X1519&amp;",")-1)))</f>
        <v>Denver</v>
      </c>
      <c r="Z1519" t="s">
        <v>905</v>
      </c>
      <c r="AA1519" t="s">
        <v>6</v>
      </c>
    </row>
    <row r="1520" spans="1:27" ht="14.4" x14ac:dyDescent="0.3">
      <c r="A1520">
        <v>1514</v>
      </c>
      <c r="B1520" t="s">
        <v>14570</v>
      </c>
      <c r="C1520" t="s">
        <v>14571</v>
      </c>
      <c r="D1520" t="s">
        <v>14572</v>
      </c>
      <c r="E1520" t="s">
        <v>909</v>
      </c>
      <c r="F1520" s="5">
        <f>_xlfn.TEXTBEFORE(E1520, " ") * 1000000</f>
        <v>10900000</v>
      </c>
      <c r="G1520">
        <v>272.99549999999999</v>
      </c>
      <c r="H1520" t="s">
        <v>153</v>
      </c>
      <c r="I1520">
        <v>286</v>
      </c>
      <c r="J1520">
        <f>IF(I1520="",0,I1520)</f>
        <v>286</v>
      </c>
      <c r="K1520">
        <v>58</v>
      </c>
      <c r="L1520">
        <f>I1520-K1520</f>
        <v>228</v>
      </c>
      <c r="M1520" t="str">
        <f>IF(I1520&lt;100,"small",IF(I1520&lt;500,"medium","large"))</f>
        <v>medium</v>
      </c>
      <c r="N1520">
        <f>IF(M1520="small",1,0)</f>
        <v>0</v>
      </c>
      <c r="O1520">
        <f>IF(N1520="medium",1,0)</f>
        <v>0</v>
      </c>
      <c r="P1520">
        <f>IF(O1520="large",1,0)</f>
        <v>0</v>
      </c>
      <c r="Q1520">
        <v>2013</v>
      </c>
      <c r="R1520">
        <v>3</v>
      </c>
      <c r="S1520" t="str">
        <f>IF(R1520=1, "First-time", IF(R1520&lt;=3, "Rising Star", IF(R1520&lt;10, "Established", "Elites")))</f>
        <v>Rising Star</v>
      </c>
      <c r="T1520">
        <f>IF(S1520 = "First-time",1,0)</f>
        <v>0</v>
      </c>
      <c r="U1520">
        <f>IF(S1520 = "Rising Star",1,0)</f>
        <v>1</v>
      </c>
      <c r="V1520">
        <f>IF(S1520 = "Established",1,0)</f>
        <v>0</v>
      </c>
      <c r="W1520">
        <f>IF(S1520 = "Elites",1,0)</f>
        <v>0</v>
      </c>
      <c r="X1520" t="s">
        <v>130</v>
      </c>
      <c r="Y1520" t="str">
        <f>IF(X1520="","-",TRIM(LEFT(X1520,FIND(",",X1520&amp;",")-1)))</f>
        <v>Dallas</v>
      </c>
      <c r="Z1520" t="s">
        <v>348</v>
      </c>
      <c r="AA1520" t="s">
        <v>44</v>
      </c>
    </row>
    <row r="1521" spans="1:27" ht="14.4" x14ac:dyDescent="0.3">
      <c r="A1521">
        <v>1515</v>
      </c>
      <c r="B1521" t="s">
        <v>8778</v>
      </c>
      <c r="C1521" t="s">
        <v>8779</v>
      </c>
      <c r="D1521" t="s">
        <v>8780</v>
      </c>
      <c r="E1521" t="s">
        <v>8781</v>
      </c>
      <c r="F1521" s="5">
        <f>_xlfn.TEXTBEFORE(E1521, " ") * 1000000</f>
        <v>89800000</v>
      </c>
      <c r="G1521">
        <v>272.79289999999997</v>
      </c>
      <c r="H1521" t="s">
        <v>85</v>
      </c>
      <c r="I1521">
        <v>167</v>
      </c>
      <c r="J1521">
        <f>IF(I1521="",0,I1521)</f>
        <v>167</v>
      </c>
      <c r="K1521">
        <v>99</v>
      </c>
      <c r="L1521">
        <f>I1521-K1521</f>
        <v>68</v>
      </c>
      <c r="M1521" t="str">
        <f>IF(I1521&lt;100,"small",IF(I1521&lt;500,"medium","large"))</f>
        <v>medium</v>
      </c>
      <c r="N1521">
        <f>IF(M1521="small",1,0)</f>
        <v>0</v>
      </c>
      <c r="O1521">
        <f>IF(N1521="medium",1,0)</f>
        <v>0</v>
      </c>
      <c r="P1521">
        <f>IF(O1521="large",1,0)</f>
        <v>0</v>
      </c>
      <c r="Q1521">
        <v>2008</v>
      </c>
      <c r="R1521">
        <v>3</v>
      </c>
      <c r="S1521" t="str">
        <f>IF(R1521=1, "First-time", IF(R1521&lt;=3, "Rising Star", IF(R1521&lt;10, "Established", "Elites")))</f>
        <v>Rising Star</v>
      </c>
      <c r="T1521">
        <f>IF(S1521 = "First-time",1,0)</f>
        <v>0</v>
      </c>
      <c r="U1521">
        <f>IF(S1521 = "Rising Star",1,0)</f>
        <v>1</v>
      </c>
      <c r="V1521">
        <f>IF(S1521 = "Established",1,0)</f>
        <v>0</v>
      </c>
      <c r="W1521">
        <f>IF(S1521 = "Elites",1,0)</f>
        <v>0</v>
      </c>
      <c r="X1521" t="s">
        <v>271</v>
      </c>
      <c r="Y1521" t="str">
        <f>IF(X1521="","-",TRIM(LEFT(X1521,FIND(",",X1521&amp;",")-1)))</f>
        <v>Chicago</v>
      </c>
      <c r="Z1521" t="s">
        <v>271</v>
      </c>
      <c r="AA1521" t="s">
        <v>15</v>
      </c>
    </row>
    <row r="1522" spans="1:27" ht="14.4" x14ac:dyDescent="0.3">
      <c r="A1522">
        <v>1516</v>
      </c>
      <c r="B1522" t="s">
        <v>9188</v>
      </c>
      <c r="C1522" t="s">
        <v>9189</v>
      </c>
      <c r="D1522" t="s">
        <v>9190</v>
      </c>
      <c r="E1522" t="s">
        <v>2808</v>
      </c>
      <c r="F1522" s="5">
        <f>_xlfn.TEXTBEFORE(E1522, " ") * 1000000</f>
        <v>9000000</v>
      </c>
      <c r="G1522">
        <v>272.76100000000002</v>
      </c>
      <c r="H1522" t="s">
        <v>1750</v>
      </c>
      <c r="I1522">
        <v>51</v>
      </c>
      <c r="J1522">
        <f>IF(I1522="",0,I1522)</f>
        <v>51</v>
      </c>
      <c r="K1522">
        <v>9</v>
      </c>
      <c r="L1522">
        <f>I1522-K1522</f>
        <v>42</v>
      </c>
      <c r="M1522" t="str">
        <f>IF(I1522&lt;100,"small",IF(I1522&lt;500,"medium","large"))</f>
        <v>small</v>
      </c>
      <c r="N1522">
        <f>IF(M1522="small",1,0)</f>
        <v>1</v>
      </c>
      <c r="O1522">
        <f>IF(N1522="medium",1,0)</f>
        <v>0</v>
      </c>
      <c r="P1522">
        <f>IF(O1522="large",1,0)</f>
        <v>0</v>
      </c>
      <c r="Q1522">
        <v>2009</v>
      </c>
      <c r="R1522">
        <v>3</v>
      </c>
      <c r="S1522" t="str">
        <f>IF(R1522=1, "First-time", IF(R1522&lt;=3, "Rising Star", IF(R1522&lt;10, "Established", "Elites")))</f>
        <v>Rising Star</v>
      </c>
      <c r="T1522">
        <f>IF(S1522 = "First-time",1,0)</f>
        <v>0</v>
      </c>
      <c r="U1522">
        <f>IF(S1522 = "Rising Star",1,0)</f>
        <v>1</v>
      </c>
      <c r="V1522">
        <f>IF(S1522 = "Established",1,0)</f>
        <v>0</v>
      </c>
      <c r="W1522">
        <f>IF(S1522 = "Elites",1,0)</f>
        <v>0</v>
      </c>
      <c r="X1522" t="s">
        <v>427</v>
      </c>
      <c r="Y1522" t="str">
        <f>IF(X1522="","-",TRIM(LEFT(X1522,FIND(",",X1522&amp;",")-1)))</f>
        <v>Washington</v>
      </c>
      <c r="Z1522" t="s">
        <v>9191</v>
      </c>
      <c r="AA1522" t="s">
        <v>51</v>
      </c>
    </row>
    <row r="1523" spans="1:27" ht="14.4" x14ac:dyDescent="0.3">
      <c r="A1523">
        <v>1517</v>
      </c>
      <c r="B1523" t="s">
        <v>15152</v>
      </c>
      <c r="C1523" t="s">
        <v>15153</v>
      </c>
      <c r="D1523" t="s">
        <v>15154</v>
      </c>
      <c r="E1523" t="s">
        <v>4800</v>
      </c>
      <c r="F1523" s="5">
        <f>_xlfn.TEXTBEFORE(E1523, " ") * 1000000</f>
        <v>3100000</v>
      </c>
      <c r="G1523">
        <v>272.75630000000001</v>
      </c>
      <c r="H1523" t="s">
        <v>167</v>
      </c>
      <c r="I1523">
        <v>5</v>
      </c>
      <c r="J1523">
        <f>IF(I1523="",0,I1523)</f>
        <v>5</v>
      </c>
      <c r="K1523">
        <v>2</v>
      </c>
      <c r="L1523">
        <f>I1523-K1523</f>
        <v>3</v>
      </c>
      <c r="M1523" t="str">
        <f>IF(I1523&lt;100,"small",IF(I1523&lt;500,"medium","large"))</f>
        <v>small</v>
      </c>
      <c r="N1523">
        <f>IF(M1523="small",1,0)</f>
        <v>1</v>
      </c>
      <c r="O1523">
        <f>IF(N1523="medium",1,0)</f>
        <v>0</v>
      </c>
      <c r="P1523">
        <f>IF(O1523="large",1,0)</f>
        <v>0</v>
      </c>
      <c r="Q1523">
        <v>2013</v>
      </c>
      <c r="R1523">
        <v>2</v>
      </c>
      <c r="S1523" t="str">
        <f>IF(R1523=1, "First-time", IF(R1523&lt;=3, "Rising Star", IF(R1523&lt;10, "Established", "Elites")))</f>
        <v>Rising Star</v>
      </c>
      <c r="T1523">
        <f>IF(S1523 = "First-time",1,0)</f>
        <v>0</v>
      </c>
      <c r="U1523">
        <f>IF(S1523 = "Rising Star",1,0)</f>
        <v>1</v>
      </c>
      <c r="V1523">
        <f>IF(S1523 = "Established",1,0)</f>
        <v>0</v>
      </c>
      <c r="W1523">
        <f>IF(S1523 = "Elites",1,0)</f>
        <v>0</v>
      </c>
      <c r="X1523" t="s">
        <v>1454</v>
      </c>
      <c r="Y1523" t="str">
        <f>IF(X1523="","-",TRIM(LEFT(X1523,FIND(",",X1523&amp;",")-1)))</f>
        <v>St. Louis</v>
      </c>
      <c r="Z1523" t="s">
        <v>15145</v>
      </c>
      <c r="AA1523" t="s">
        <v>15</v>
      </c>
    </row>
    <row r="1524" spans="1:27" ht="14.4" x14ac:dyDescent="0.3">
      <c r="A1524">
        <v>1518</v>
      </c>
      <c r="B1524" t="s">
        <v>10406</v>
      </c>
      <c r="C1524" t="s">
        <v>10407</v>
      </c>
      <c r="D1524" t="s">
        <v>10408</v>
      </c>
      <c r="E1524" t="s">
        <v>732</v>
      </c>
      <c r="F1524" s="5">
        <f>_xlfn.TEXTBEFORE(E1524, " ") * 1000000</f>
        <v>9200000</v>
      </c>
      <c r="G1524">
        <v>272.62560000000002</v>
      </c>
      <c r="H1524" t="s">
        <v>167</v>
      </c>
      <c r="I1524">
        <v>150</v>
      </c>
      <c r="J1524">
        <f>IF(I1524="",0,I1524)</f>
        <v>150</v>
      </c>
      <c r="K1524">
        <v>2</v>
      </c>
      <c r="L1524">
        <f>I1524-K1524</f>
        <v>148</v>
      </c>
      <c r="M1524" t="str">
        <f>IF(I1524&lt;100,"small",IF(I1524&lt;500,"medium","large"))</f>
        <v>medium</v>
      </c>
      <c r="N1524">
        <f>IF(M1524="small",1,0)</f>
        <v>0</v>
      </c>
      <c r="O1524">
        <f>IF(N1524="medium",1,0)</f>
        <v>0</v>
      </c>
      <c r="P1524">
        <f>IF(O1524="large",1,0)</f>
        <v>0</v>
      </c>
      <c r="Q1524">
        <v>2009</v>
      </c>
      <c r="R1524">
        <v>2</v>
      </c>
      <c r="S1524" t="str">
        <f>IF(R1524=1, "First-time", IF(R1524&lt;=3, "Rising Star", IF(R1524&lt;10, "Established", "Elites")))</f>
        <v>Rising Star</v>
      </c>
      <c r="T1524">
        <f>IF(S1524 = "First-time",1,0)</f>
        <v>0</v>
      </c>
      <c r="U1524">
        <f>IF(S1524 = "Rising Star",1,0)</f>
        <v>1</v>
      </c>
      <c r="V1524">
        <f>IF(S1524 = "Established",1,0)</f>
        <v>0</v>
      </c>
      <c r="W1524">
        <f>IF(S1524 = "Elites",1,0)</f>
        <v>0</v>
      </c>
      <c r="X1524" t="s">
        <v>272</v>
      </c>
      <c r="Y1524" t="str">
        <f>IF(X1524="","-",TRIM(LEFT(X1524,FIND(",",X1524&amp;",")-1)))</f>
        <v>Phoenix</v>
      </c>
      <c r="Z1524" t="s">
        <v>2809</v>
      </c>
      <c r="AA1524" t="s">
        <v>4</v>
      </c>
    </row>
    <row r="1525" spans="1:27" ht="14.4" x14ac:dyDescent="0.3">
      <c r="A1525">
        <v>1519</v>
      </c>
      <c r="B1525" t="s">
        <v>3539</v>
      </c>
      <c r="C1525" t="s">
        <v>3540</v>
      </c>
      <c r="D1525" t="s">
        <v>3541</v>
      </c>
      <c r="E1525" t="s">
        <v>571</v>
      </c>
      <c r="F1525" s="5">
        <f>_xlfn.TEXTBEFORE(E1525, " ") * 1000000</f>
        <v>27700000</v>
      </c>
      <c r="G1525">
        <v>272.5326</v>
      </c>
      <c r="H1525" t="s">
        <v>174</v>
      </c>
      <c r="I1525">
        <v>77</v>
      </c>
      <c r="J1525">
        <f>IF(I1525="",0,I1525)</f>
        <v>77</v>
      </c>
      <c r="K1525">
        <v>32</v>
      </c>
      <c r="L1525">
        <f>I1525-K1525</f>
        <v>45</v>
      </c>
      <c r="M1525" t="str">
        <f>IF(I1525&lt;100,"small",IF(I1525&lt;500,"medium","large"))</f>
        <v>small</v>
      </c>
      <c r="N1525">
        <f>IF(M1525="small",1,0)</f>
        <v>1</v>
      </c>
      <c r="O1525">
        <f>IF(N1525="medium",1,0)</f>
        <v>0</v>
      </c>
      <c r="P1525">
        <f>IF(O1525="large",1,0)</f>
        <v>0</v>
      </c>
      <c r="Q1525">
        <v>2000</v>
      </c>
      <c r="R1525">
        <v>3</v>
      </c>
      <c r="S1525" t="str">
        <f>IF(R1525=1, "First-time", IF(R1525&lt;=3, "Rising Star", IF(R1525&lt;10, "Established", "Elites")))</f>
        <v>Rising Star</v>
      </c>
      <c r="T1525">
        <f>IF(S1525 = "First-time",1,0)</f>
        <v>0</v>
      </c>
      <c r="U1525">
        <f>IF(S1525 = "Rising Star",1,0)</f>
        <v>1</v>
      </c>
      <c r="V1525">
        <f>IF(S1525 = "Established",1,0)</f>
        <v>0</v>
      </c>
      <c r="W1525">
        <f>IF(S1525 = "Elites",1,0)</f>
        <v>0</v>
      </c>
      <c r="X1525" t="s">
        <v>439</v>
      </c>
      <c r="Y1525" t="str">
        <f>IF(X1525="","-",TRIM(LEFT(X1525,FIND(",",X1525&amp;",")-1)))</f>
        <v>Detroit</v>
      </c>
      <c r="Z1525" t="s">
        <v>3542</v>
      </c>
      <c r="AA1525" t="s">
        <v>23</v>
      </c>
    </row>
    <row r="1526" spans="1:27" ht="14.4" x14ac:dyDescent="0.3">
      <c r="A1526">
        <v>1520</v>
      </c>
      <c r="B1526" t="s">
        <v>8320</v>
      </c>
      <c r="C1526" t="s">
        <v>8321</v>
      </c>
      <c r="D1526" t="s">
        <v>8322</v>
      </c>
      <c r="E1526" t="s">
        <v>352</v>
      </c>
      <c r="F1526" s="5">
        <f>_xlfn.TEXTBEFORE(E1526, " ") * 1000000</f>
        <v>2100000</v>
      </c>
      <c r="G1526">
        <v>272.3793</v>
      </c>
      <c r="H1526" t="s">
        <v>779</v>
      </c>
      <c r="I1526">
        <v>13</v>
      </c>
      <c r="J1526">
        <f>IF(I1526="",0,I1526)</f>
        <v>13</v>
      </c>
      <c r="K1526">
        <v>7</v>
      </c>
      <c r="L1526">
        <f>I1526-K1526</f>
        <v>6</v>
      </c>
      <c r="M1526" t="str">
        <f>IF(I1526&lt;100,"small",IF(I1526&lt;500,"medium","large"))</f>
        <v>small</v>
      </c>
      <c r="N1526">
        <f>IF(M1526="small",1,0)</f>
        <v>1</v>
      </c>
      <c r="O1526">
        <f>IF(N1526="medium",1,0)</f>
        <v>0</v>
      </c>
      <c r="P1526">
        <f>IF(O1526="large",1,0)</f>
        <v>0</v>
      </c>
      <c r="Q1526">
        <v>2008</v>
      </c>
      <c r="R1526">
        <v>1</v>
      </c>
      <c r="S1526" t="str">
        <f>IF(R1526=1, "First-time", IF(R1526&lt;=3, "Rising Star", IF(R1526&lt;10, "Established", "Elites")))</f>
        <v>First-time</v>
      </c>
      <c r="T1526">
        <f>IF(S1526 = "First-time",1,0)</f>
        <v>1</v>
      </c>
      <c r="U1526">
        <f>IF(S1526 = "Rising Star",1,0)</f>
        <v>0</v>
      </c>
      <c r="V1526">
        <f>IF(S1526 = "Established",1,0)</f>
        <v>0</v>
      </c>
      <c r="W1526">
        <f>IF(S1526 = "Elites",1,0)</f>
        <v>0</v>
      </c>
      <c r="X1526" t="s">
        <v>232</v>
      </c>
      <c r="Y1526" t="str">
        <f>IF(X1526="","-",TRIM(LEFT(X1526,FIND(",",X1526&amp;",")-1)))</f>
        <v>Houston</v>
      </c>
      <c r="Z1526" t="s">
        <v>4815</v>
      </c>
      <c r="AA1526" t="s">
        <v>45</v>
      </c>
    </row>
    <row r="1527" spans="1:27" ht="14.4" x14ac:dyDescent="0.3">
      <c r="A1527">
        <v>1521</v>
      </c>
      <c r="B1527" t="s">
        <v>11665</v>
      </c>
      <c r="C1527" t="s">
        <v>11666</v>
      </c>
      <c r="D1527" t="s">
        <v>11667</v>
      </c>
      <c r="E1527" t="s">
        <v>11668</v>
      </c>
      <c r="F1527" s="5">
        <f>_xlfn.TEXTBEFORE(E1527, " ") * 1000000</f>
        <v>120200000</v>
      </c>
      <c r="G1527">
        <v>272.12329999999997</v>
      </c>
      <c r="H1527" t="s">
        <v>85</v>
      </c>
      <c r="I1527">
        <v>494</v>
      </c>
      <c r="J1527">
        <f>IF(I1527="",0,I1527)</f>
        <v>494</v>
      </c>
      <c r="K1527">
        <v>317</v>
      </c>
      <c r="L1527">
        <f>I1527-K1527</f>
        <v>177</v>
      </c>
      <c r="M1527" t="str">
        <f>IF(I1527&lt;100,"small",IF(I1527&lt;500,"medium","large"))</f>
        <v>medium</v>
      </c>
      <c r="N1527">
        <f>IF(M1527="small",1,0)</f>
        <v>0</v>
      </c>
      <c r="O1527">
        <f>IF(N1527="medium",1,0)</f>
        <v>0</v>
      </c>
      <c r="P1527">
        <f>IF(O1527="large",1,0)</f>
        <v>0</v>
      </c>
      <c r="Q1527">
        <v>2011</v>
      </c>
      <c r="R1527">
        <v>6</v>
      </c>
      <c r="S1527" t="str">
        <f>IF(R1527=1, "First-time", IF(R1527&lt;=3, "Rising Star", IF(R1527&lt;10, "Established", "Elites")))</f>
        <v>Established</v>
      </c>
      <c r="T1527">
        <f>IF(S1527 = "First-time",1,0)</f>
        <v>0</v>
      </c>
      <c r="U1527">
        <f>IF(S1527 = "Rising Star",1,0)</f>
        <v>0</v>
      </c>
      <c r="V1527">
        <f>IF(S1527 = "Established",1,0)</f>
        <v>1</v>
      </c>
      <c r="W1527">
        <f>IF(S1527 = "Elites",1,0)</f>
        <v>0</v>
      </c>
      <c r="X1527" t="s">
        <v>427</v>
      </c>
      <c r="Y1527" t="str">
        <f>IF(X1527="","-",TRIM(LEFT(X1527,FIND(",",X1527&amp;",")-1)))</f>
        <v>Washington</v>
      </c>
      <c r="Z1527" t="s">
        <v>11669</v>
      </c>
      <c r="AA1527" t="s">
        <v>47</v>
      </c>
    </row>
    <row r="1528" spans="1:27" ht="14.4" x14ac:dyDescent="0.3">
      <c r="A1528">
        <v>1522</v>
      </c>
      <c r="B1528" t="s">
        <v>16762</v>
      </c>
      <c r="C1528" t="s">
        <v>16763</v>
      </c>
      <c r="D1528" t="s">
        <v>16764</v>
      </c>
      <c r="E1528" t="s">
        <v>1147</v>
      </c>
      <c r="F1528" s="5">
        <f>_xlfn.TEXTBEFORE(E1528, " ") * 1000000</f>
        <v>3900000</v>
      </c>
      <c r="G1528">
        <v>271.7149</v>
      </c>
      <c r="H1528" t="s">
        <v>1238</v>
      </c>
      <c r="I1528">
        <v>50</v>
      </c>
      <c r="J1528">
        <f>IF(I1528="",0,I1528)</f>
        <v>50</v>
      </c>
      <c r="K1528">
        <v>15</v>
      </c>
      <c r="L1528">
        <f>I1528-K1528</f>
        <v>35</v>
      </c>
      <c r="M1528" t="str">
        <f>IF(I1528&lt;100,"small",IF(I1528&lt;500,"medium","large"))</f>
        <v>small</v>
      </c>
      <c r="N1528">
        <f>IF(M1528="small",1,0)</f>
        <v>1</v>
      </c>
      <c r="O1528">
        <f>IF(N1528="medium",1,0)</f>
        <v>0</v>
      </c>
      <c r="P1528">
        <f>IF(O1528="large",1,0)</f>
        <v>0</v>
      </c>
      <c r="Q1528">
        <v>2014</v>
      </c>
      <c r="R1528">
        <v>1</v>
      </c>
      <c r="S1528" t="str">
        <f>IF(R1528=1, "First-time", IF(R1528&lt;=3, "Rising Star", IF(R1528&lt;10, "Established", "Elites")))</f>
        <v>First-time</v>
      </c>
      <c r="T1528">
        <f>IF(S1528 = "First-time",1,0)</f>
        <v>1</v>
      </c>
      <c r="U1528">
        <f>IF(S1528 = "Rising Star",1,0)</f>
        <v>0</v>
      </c>
      <c r="V1528">
        <f>IF(S1528 = "Established",1,0)</f>
        <v>0</v>
      </c>
      <c r="W1528">
        <f>IF(S1528 = "Elites",1,0)</f>
        <v>0</v>
      </c>
      <c r="X1528" t="s">
        <v>683</v>
      </c>
      <c r="Y1528" t="str">
        <f>IF(X1528="","-",TRIM(LEFT(X1528,FIND(",",X1528&amp;",")-1)))</f>
        <v>Orlando</v>
      </c>
      <c r="Z1528" t="s">
        <v>1016</v>
      </c>
      <c r="AA1528" t="s">
        <v>10</v>
      </c>
    </row>
    <row r="1529" spans="1:27" ht="14.4" x14ac:dyDescent="0.3">
      <c r="A1529">
        <v>1523</v>
      </c>
      <c r="B1529" t="s">
        <v>7934</v>
      </c>
      <c r="C1529" t="s">
        <v>7935</v>
      </c>
      <c r="D1529" t="s">
        <v>7936</v>
      </c>
      <c r="E1529" t="s">
        <v>4094</v>
      </c>
      <c r="F1529" s="5">
        <f>_xlfn.TEXTBEFORE(E1529, " ") * 1000000</f>
        <v>31100000</v>
      </c>
      <c r="G1529">
        <v>271.23809999999997</v>
      </c>
      <c r="H1529" t="s">
        <v>105</v>
      </c>
      <c r="I1529">
        <v>98</v>
      </c>
      <c r="J1529">
        <f>IF(I1529="",0,I1529)</f>
        <v>98</v>
      </c>
      <c r="K1529">
        <v>19</v>
      </c>
      <c r="L1529">
        <f>I1529-K1529</f>
        <v>79</v>
      </c>
      <c r="M1529" t="str">
        <f>IF(I1529&lt;100,"small",IF(I1529&lt;500,"medium","large"))</f>
        <v>small</v>
      </c>
      <c r="N1529">
        <f>IF(M1529="small",1,0)</f>
        <v>1</v>
      </c>
      <c r="O1529">
        <f>IF(N1529="medium",1,0)</f>
        <v>0</v>
      </c>
      <c r="P1529">
        <f>IF(O1529="large",1,0)</f>
        <v>0</v>
      </c>
      <c r="Q1529">
        <v>2007</v>
      </c>
      <c r="R1529">
        <v>1</v>
      </c>
      <c r="S1529" t="str">
        <f>IF(R1529=1, "First-time", IF(R1529&lt;=3, "Rising Star", IF(R1529&lt;10, "Established", "Elites")))</f>
        <v>First-time</v>
      </c>
      <c r="T1529">
        <f>IF(S1529 = "First-time",1,0)</f>
        <v>1</v>
      </c>
      <c r="U1529">
        <f>IF(S1529 = "Rising Star",1,0)</f>
        <v>0</v>
      </c>
      <c r="V1529">
        <f>IF(S1529 = "Established",1,0)</f>
        <v>0</v>
      </c>
      <c r="W1529">
        <f>IF(S1529 = "Elites",1,0)</f>
        <v>0</v>
      </c>
      <c r="X1529" t="s">
        <v>689</v>
      </c>
      <c r="Y1529" t="str">
        <f>IF(X1529="","-",TRIM(LEFT(X1529,FIND(",",X1529&amp;",")-1)))</f>
        <v>Miami</v>
      </c>
      <c r="Z1529" t="s">
        <v>7937</v>
      </c>
      <c r="AA1529" t="s">
        <v>10</v>
      </c>
    </row>
    <row r="1530" spans="1:27" ht="14.4" x14ac:dyDescent="0.3">
      <c r="A1530">
        <v>1524</v>
      </c>
      <c r="B1530" t="s">
        <v>14821</v>
      </c>
      <c r="C1530" t="s">
        <v>14822</v>
      </c>
      <c r="D1530" t="s">
        <v>14823</v>
      </c>
      <c r="E1530" t="s">
        <v>1372</v>
      </c>
      <c r="F1530" s="5">
        <f>_xlfn.TEXTBEFORE(E1530, " ") * 1000000</f>
        <v>6900000</v>
      </c>
      <c r="G1530">
        <v>270.89510000000001</v>
      </c>
      <c r="H1530" t="s">
        <v>85</v>
      </c>
      <c r="I1530">
        <v>21</v>
      </c>
      <c r="J1530">
        <f>IF(I1530="",0,I1530)</f>
        <v>21</v>
      </c>
      <c r="K1530">
        <v>6</v>
      </c>
      <c r="L1530">
        <f>I1530-K1530</f>
        <v>15</v>
      </c>
      <c r="M1530" t="str">
        <f>IF(I1530&lt;100,"small",IF(I1530&lt;500,"medium","large"))</f>
        <v>small</v>
      </c>
      <c r="N1530">
        <f>IF(M1530="small",1,0)</f>
        <v>1</v>
      </c>
      <c r="O1530">
        <f>IF(N1530="medium",1,0)</f>
        <v>0</v>
      </c>
      <c r="P1530">
        <f>IF(O1530="large",1,0)</f>
        <v>0</v>
      </c>
      <c r="Q1530">
        <v>2013</v>
      </c>
      <c r="R1530">
        <v>2</v>
      </c>
      <c r="S1530" t="str">
        <f>IF(R1530=1, "First-time", IF(R1530&lt;=3, "Rising Star", IF(R1530&lt;10, "Established", "Elites")))</f>
        <v>Rising Star</v>
      </c>
      <c r="T1530">
        <f>IF(S1530 = "First-time",1,0)</f>
        <v>0</v>
      </c>
      <c r="U1530">
        <f>IF(S1530 = "Rising Star",1,0)</f>
        <v>1</v>
      </c>
      <c r="V1530">
        <f>IF(S1530 = "Established",1,0)</f>
        <v>0</v>
      </c>
      <c r="W1530">
        <f>IF(S1530 = "Elites",1,0)</f>
        <v>0</v>
      </c>
      <c r="X1530" t="s">
        <v>86</v>
      </c>
      <c r="Y1530" t="str">
        <f>IF(X1530="","-",TRIM(LEFT(X1530,FIND(",",X1530&amp;",")-1)))</f>
        <v>New York City</v>
      </c>
      <c r="Z1530" t="s">
        <v>14824</v>
      </c>
      <c r="AA1530" t="s">
        <v>32</v>
      </c>
    </row>
    <row r="1531" spans="1:27" ht="14.4" x14ac:dyDescent="0.3">
      <c r="A1531">
        <v>1525</v>
      </c>
      <c r="B1531" t="s">
        <v>7742</v>
      </c>
      <c r="C1531" t="s">
        <v>7743</v>
      </c>
      <c r="D1531" t="s">
        <v>7744</v>
      </c>
      <c r="E1531" t="s">
        <v>4843</v>
      </c>
      <c r="F1531" s="5">
        <f>_xlfn.TEXTBEFORE(E1531, " ") * 1000000</f>
        <v>39300000</v>
      </c>
      <c r="G1531">
        <v>270.72989999999999</v>
      </c>
      <c r="H1531" t="s">
        <v>111</v>
      </c>
      <c r="I1531">
        <v>59</v>
      </c>
      <c r="J1531">
        <f>IF(I1531="",0,I1531)</f>
        <v>59</v>
      </c>
      <c r="K1531">
        <v>17</v>
      </c>
      <c r="L1531">
        <f>I1531-K1531</f>
        <v>42</v>
      </c>
      <c r="M1531" t="str">
        <f>IF(I1531&lt;100,"small",IF(I1531&lt;500,"medium","large"))</f>
        <v>small</v>
      </c>
      <c r="N1531">
        <f>IF(M1531="small",1,0)</f>
        <v>1</v>
      </c>
      <c r="O1531">
        <f>IF(N1531="medium",1,0)</f>
        <v>0</v>
      </c>
      <c r="P1531">
        <f>IF(O1531="large",1,0)</f>
        <v>0</v>
      </c>
      <c r="Q1531">
        <v>2007</v>
      </c>
      <c r="R1531">
        <v>1</v>
      </c>
      <c r="S1531" t="str">
        <f>IF(R1531=1, "First-time", IF(R1531&lt;=3, "Rising Star", IF(R1531&lt;10, "Established", "Elites")))</f>
        <v>First-time</v>
      </c>
      <c r="T1531">
        <f>IF(S1531 = "First-time",1,0)</f>
        <v>1</v>
      </c>
      <c r="U1531">
        <f>IF(S1531 = "Rising Star",1,0)</f>
        <v>0</v>
      </c>
      <c r="V1531">
        <f>IF(S1531 = "Established",1,0)</f>
        <v>0</v>
      </c>
      <c r="W1531">
        <f>IF(S1531 = "Elites",1,0)</f>
        <v>0</v>
      </c>
      <c r="X1531" t="s">
        <v>1454</v>
      </c>
      <c r="Y1531" t="str">
        <f>IF(X1531="","-",TRIM(LEFT(X1531,FIND(",",X1531&amp;",")-1)))</f>
        <v>St. Louis</v>
      </c>
      <c r="Z1531" t="s">
        <v>1455</v>
      </c>
      <c r="AA1531" t="s">
        <v>25</v>
      </c>
    </row>
    <row r="1532" spans="1:27" ht="14.4" x14ac:dyDescent="0.3">
      <c r="A1532">
        <v>1526</v>
      </c>
      <c r="B1532" t="s">
        <v>6149</v>
      </c>
      <c r="C1532" t="s">
        <v>6150</v>
      </c>
      <c r="D1532" t="s">
        <v>6151</v>
      </c>
      <c r="E1532" t="s">
        <v>5371</v>
      </c>
      <c r="F1532" s="5">
        <f>_xlfn.TEXTBEFORE(E1532, " ") * 1000000</f>
        <v>8900000</v>
      </c>
      <c r="G1532">
        <v>270.62029999999999</v>
      </c>
      <c r="H1532" t="s">
        <v>331</v>
      </c>
      <c r="I1532">
        <v>13</v>
      </c>
      <c r="J1532">
        <f>IF(I1532="",0,I1532)</f>
        <v>13</v>
      </c>
      <c r="K1532">
        <v>7</v>
      </c>
      <c r="L1532">
        <f>I1532-K1532</f>
        <v>6</v>
      </c>
      <c r="M1532" t="str">
        <f>IF(I1532&lt;100,"small",IF(I1532&lt;500,"medium","large"))</f>
        <v>small</v>
      </c>
      <c r="N1532">
        <f>IF(M1532="small",1,0)</f>
        <v>1</v>
      </c>
      <c r="O1532">
        <f>IF(N1532="medium",1,0)</f>
        <v>0</v>
      </c>
      <c r="P1532">
        <f>IF(O1532="large",1,0)</f>
        <v>0</v>
      </c>
      <c r="Q1532">
        <v>2005</v>
      </c>
      <c r="R1532">
        <v>1</v>
      </c>
      <c r="S1532" t="str">
        <f>IF(R1532=1, "First-time", IF(R1532&lt;=3, "Rising Star", IF(R1532&lt;10, "Established", "Elites")))</f>
        <v>First-time</v>
      </c>
      <c r="T1532">
        <f>IF(S1532 = "First-time",1,0)</f>
        <v>1</v>
      </c>
      <c r="U1532">
        <f>IF(S1532 = "Rising Star",1,0)</f>
        <v>0</v>
      </c>
      <c r="V1532">
        <f>IF(S1532 = "Established",1,0)</f>
        <v>0</v>
      </c>
      <c r="W1532">
        <f>IF(S1532 = "Elites",1,0)</f>
        <v>0</v>
      </c>
      <c r="X1532" t="s">
        <v>191</v>
      </c>
      <c r="Y1532" t="str">
        <f>IF(X1532="","-",TRIM(LEFT(X1532,FIND(",",X1532&amp;",")-1)))</f>
        <v>Philadelphia</v>
      </c>
      <c r="Z1532" t="s">
        <v>1056</v>
      </c>
      <c r="AA1532" t="s">
        <v>39</v>
      </c>
    </row>
    <row r="1533" spans="1:27" ht="14.4" x14ac:dyDescent="0.3">
      <c r="A1533">
        <v>1527</v>
      </c>
      <c r="B1533" t="s">
        <v>13664</v>
      </c>
      <c r="C1533" t="s">
        <v>13665</v>
      </c>
      <c r="D1533" t="s">
        <v>13666</v>
      </c>
      <c r="E1533" t="s">
        <v>1805</v>
      </c>
      <c r="F1533" s="5">
        <f>_xlfn.TEXTBEFORE(E1533, " ") * 1000000</f>
        <v>9600000</v>
      </c>
      <c r="G1533">
        <v>270.57389999999998</v>
      </c>
      <c r="H1533" t="s">
        <v>779</v>
      </c>
      <c r="I1533">
        <v>100</v>
      </c>
      <c r="J1533">
        <f>IF(I1533="",0,I1533)</f>
        <v>100</v>
      </c>
      <c r="K1533">
        <v>20</v>
      </c>
      <c r="L1533">
        <f>I1533-K1533</f>
        <v>80</v>
      </c>
      <c r="M1533" t="str">
        <f>IF(I1533&lt;100,"small",IF(I1533&lt;500,"medium","large"))</f>
        <v>medium</v>
      </c>
      <c r="N1533">
        <f>IF(M1533="small",1,0)</f>
        <v>0</v>
      </c>
      <c r="O1533">
        <f>IF(N1533="medium",1,0)</f>
        <v>0</v>
      </c>
      <c r="P1533">
        <f>IF(O1533="large",1,0)</f>
        <v>0</v>
      </c>
      <c r="Q1533">
        <v>2012</v>
      </c>
      <c r="R1533">
        <v>2</v>
      </c>
      <c r="S1533" t="str">
        <f>IF(R1533=1, "First-time", IF(R1533&lt;=3, "Rising Star", IF(R1533&lt;10, "Established", "Elites")))</f>
        <v>Rising Star</v>
      </c>
      <c r="T1533">
        <f>IF(S1533 = "First-time",1,0)</f>
        <v>0</v>
      </c>
      <c r="U1533">
        <f>IF(S1533 = "Rising Star",1,0)</f>
        <v>1</v>
      </c>
      <c r="V1533">
        <f>IF(S1533 = "Established",1,0)</f>
        <v>0</v>
      </c>
      <c r="W1533">
        <f>IF(S1533 = "Elites",1,0)</f>
        <v>0</v>
      </c>
      <c r="X1533" t="s">
        <v>168</v>
      </c>
      <c r="Y1533" t="str">
        <f>IF(X1533="","-",TRIM(LEFT(X1533,FIND(",",X1533&amp;",")-1)))</f>
        <v>Kansas City</v>
      </c>
      <c r="Z1533" t="s">
        <v>1904</v>
      </c>
      <c r="AA1533" t="s">
        <v>17</v>
      </c>
    </row>
    <row r="1534" spans="1:27" ht="14.4" x14ac:dyDescent="0.3">
      <c r="A1534">
        <v>1528</v>
      </c>
      <c r="B1534" t="s">
        <v>9215</v>
      </c>
      <c r="C1534" t="s">
        <v>9216</v>
      </c>
      <c r="D1534" t="s">
        <v>9217</v>
      </c>
      <c r="E1534" t="s">
        <v>3113</v>
      </c>
      <c r="F1534" s="5">
        <f>_xlfn.TEXTBEFORE(E1534, " ") * 1000000</f>
        <v>6300000</v>
      </c>
      <c r="G1534">
        <v>270.46469999999999</v>
      </c>
      <c r="H1534" t="s">
        <v>85</v>
      </c>
      <c r="I1534">
        <v>42</v>
      </c>
      <c r="J1534">
        <f>IF(I1534="",0,I1534)</f>
        <v>42</v>
      </c>
      <c r="K1534">
        <v>4</v>
      </c>
      <c r="L1534">
        <f>I1534-K1534</f>
        <v>38</v>
      </c>
      <c r="M1534" t="str">
        <f>IF(I1534&lt;100,"small",IF(I1534&lt;500,"medium","large"))</f>
        <v>small</v>
      </c>
      <c r="N1534">
        <f>IF(M1534="small",1,0)</f>
        <v>1</v>
      </c>
      <c r="O1534">
        <f>IF(N1534="medium",1,0)</f>
        <v>0</v>
      </c>
      <c r="P1534">
        <f>IF(O1534="large",1,0)</f>
        <v>0</v>
      </c>
      <c r="Q1534">
        <v>2009</v>
      </c>
      <c r="R1534">
        <v>1</v>
      </c>
      <c r="S1534" t="str">
        <f>IF(R1534=1, "First-time", IF(R1534&lt;=3, "Rising Star", IF(R1534&lt;10, "Established", "Elites")))</f>
        <v>First-time</v>
      </c>
      <c r="T1534">
        <f>IF(S1534 = "First-time",1,0)</f>
        <v>1</v>
      </c>
      <c r="U1534">
        <f>IF(S1534 = "Rising Star",1,0)</f>
        <v>0</v>
      </c>
      <c r="V1534">
        <f>IF(S1534 = "Established",1,0)</f>
        <v>0</v>
      </c>
      <c r="W1534">
        <f>IF(S1534 = "Elites",1,0)</f>
        <v>0</v>
      </c>
      <c r="X1534" t="s">
        <v>260</v>
      </c>
      <c r="Y1534" t="str">
        <f>IF(X1534="","-",TRIM(LEFT(X1534,FIND(",",X1534&amp;",")-1)))</f>
        <v>Seattle</v>
      </c>
      <c r="Z1534" t="s">
        <v>3762</v>
      </c>
      <c r="AA1534" t="s">
        <v>49</v>
      </c>
    </row>
    <row r="1535" spans="1:27" ht="14.4" x14ac:dyDescent="0.3">
      <c r="A1535">
        <v>1529</v>
      </c>
      <c r="B1535" t="s">
        <v>5682</v>
      </c>
      <c r="C1535" t="s">
        <v>5683</v>
      </c>
      <c r="D1535" t="s">
        <v>5684</v>
      </c>
      <c r="E1535" t="s">
        <v>923</v>
      </c>
      <c r="F1535" s="5">
        <f>_xlfn.TEXTBEFORE(E1535, " ") * 1000000</f>
        <v>5500000</v>
      </c>
      <c r="G1535">
        <v>269.959</v>
      </c>
      <c r="H1535" t="s">
        <v>118</v>
      </c>
      <c r="I1535">
        <v>31</v>
      </c>
      <c r="J1535">
        <f>IF(I1535="",0,I1535)</f>
        <v>31</v>
      </c>
      <c r="K1535">
        <v>9</v>
      </c>
      <c r="L1535">
        <f>I1535-K1535</f>
        <v>22</v>
      </c>
      <c r="M1535" t="str">
        <f>IF(I1535&lt;100,"small",IF(I1535&lt;500,"medium","large"))</f>
        <v>small</v>
      </c>
      <c r="N1535">
        <f>IF(M1535="small",1,0)</f>
        <v>1</v>
      </c>
      <c r="O1535">
        <f>IF(N1535="medium",1,0)</f>
        <v>0</v>
      </c>
      <c r="P1535">
        <f>IF(O1535="large",1,0)</f>
        <v>0</v>
      </c>
      <c r="Q1535">
        <v>2004</v>
      </c>
      <c r="R1535">
        <v>1</v>
      </c>
      <c r="S1535" t="str">
        <f>IF(R1535=1, "First-time", IF(R1535&lt;=3, "Rising Star", IF(R1535&lt;10, "Established", "Elites")))</f>
        <v>First-time</v>
      </c>
      <c r="T1535">
        <f>IF(S1535 = "First-time",1,0)</f>
        <v>1</v>
      </c>
      <c r="U1535">
        <f>IF(S1535 = "Rising Star",1,0)</f>
        <v>0</v>
      </c>
      <c r="V1535">
        <f>IF(S1535 = "Established",1,0)</f>
        <v>0</v>
      </c>
      <c r="W1535">
        <f>IF(S1535 = "Elites",1,0)</f>
        <v>0</v>
      </c>
      <c r="X1535" t="s">
        <v>99</v>
      </c>
      <c r="Y1535" t="str">
        <f>IF(X1535="","-",TRIM(LEFT(X1535,FIND(",",X1535&amp;",")-1)))</f>
        <v>-</v>
      </c>
      <c r="Z1535" t="s">
        <v>5685</v>
      </c>
      <c r="AA1535" t="s">
        <v>17</v>
      </c>
    </row>
    <row r="1536" spans="1:27" ht="14.4" x14ac:dyDescent="0.3">
      <c r="A1536">
        <v>1530</v>
      </c>
      <c r="B1536" t="s">
        <v>6152</v>
      </c>
      <c r="C1536" t="s">
        <v>6153</v>
      </c>
      <c r="D1536" t="s">
        <v>6154</v>
      </c>
      <c r="E1536" t="s">
        <v>1912</v>
      </c>
      <c r="F1536" s="5">
        <f>_xlfn.TEXTBEFORE(E1536, " ") * 1000000</f>
        <v>37800000</v>
      </c>
      <c r="G1536">
        <v>269.8546</v>
      </c>
      <c r="H1536" t="s">
        <v>118</v>
      </c>
      <c r="I1536">
        <v>50</v>
      </c>
      <c r="J1536">
        <f>IF(I1536="",0,I1536)</f>
        <v>50</v>
      </c>
      <c r="K1536">
        <v>10</v>
      </c>
      <c r="L1536">
        <f>I1536-K1536</f>
        <v>40</v>
      </c>
      <c r="M1536" t="str">
        <f>IF(I1536&lt;100,"small",IF(I1536&lt;500,"medium","large"))</f>
        <v>small</v>
      </c>
      <c r="N1536">
        <f>IF(M1536="small",1,0)</f>
        <v>1</v>
      </c>
      <c r="O1536">
        <f>IF(N1536="medium",1,0)</f>
        <v>0</v>
      </c>
      <c r="P1536">
        <f>IF(O1536="large",1,0)</f>
        <v>0</v>
      </c>
      <c r="Q1536">
        <v>2005</v>
      </c>
      <c r="R1536">
        <v>2</v>
      </c>
      <c r="S1536" t="str">
        <f>IF(R1536=1, "First-time", IF(R1536&lt;=3, "Rising Star", IF(R1536&lt;10, "Established", "Elites")))</f>
        <v>Rising Star</v>
      </c>
      <c r="T1536">
        <f>IF(S1536 = "First-time",1,0)</f>
        <v>0</v>
      </c>
      <c r="U1536">
        <f>IF(S1536 = "Rising Star",1,0)</f>
        <v>1</v>
      </c>
      <c r="V1536">
        <f>IF(S1536 = "Established",1,0)</f>
        <v>0</v>
      </c>
      <c r="W1536">
        <f>IF(S1536 = "Elites",1,0)</f>
        <v>0</v>
      </c>
      <c r="X1536" t="s">
        <v>191</v>
      </c>
      <c r="Y1536" t="str">
        <f>IF(X1536="","-",TRIM(LEFT(X1536,FIND(",",X1536&amp;",")-1)))</f>
        <v>Philadelphia</v>
      </c>
      <c r="Z1536" t="s">
        <v>6155</v>
      </c>
      <c r="AA1536" t="s">
        <v>39</v>
      </c>
    </row>
    <row r="1537" spans="1:27" ht="14.4" x14ac:dyDescent="0.3">
      <c r="A1537">
        <v>1531</v>
      </c>
      <c r="B1537" t="s">
        <v>6901</v>
      </c>
      <c r="C1537" t="s">
        <v>6902</v>
      </c>
      <c r="D1537" t="s">
        <v>6903</v>
      </c>
      <c r="E1537" t="s">
        <v>217</v>
      </c>
      <c r="F1537" s="5">
        <f>_xlfn.TEXTBEFORE(E1537, " ") * 1000000</f>
        <v>3300000</v>
      </c>
      <c r="G1537">
        <v>269.76900000000001</v>
      </c>
      <c r="H1537" t="s">
        <v>174</v>
      </c>
      <c r="I1537">
        <v>39</v>
      </c>
      <c r="J1537">
        <f>IF(I1537="",0,I1537)</f>
        <v>39</v>
      </c>
      <c r="K1537">
        <v>8</v>
      </c>
      <c r="L1537">
        <f>I1537-K1537</f>
        <v>31</v>
      </c>
      <c r="M1537" t="str">
        <f>IF(I1537&lt;100,"small",IF(I1537&lt;500,"medium","large"))</f>
        <v>small</v>
      </c>
      <c r="N1537">
        <f>IF(M1537="small",1,0)</f>
        <v>1</v>
      </c>
      <c r="O1537">
        <f>IF(N1537="medium",1,0)</f>
        <v>0</v>
      </c>
      <c r="P1537">
        <f>IF(O1537="large",1,0)</f>
        <v>0</v>
      </c>
      <c r="Q1537">
        <v>2006</v>
      </c>
      <c r="R1537">
        <v>1</v>
      </c>
      <c r="S1537" t="str">
        <f>IF(R1537=1, "First-time", IF(R1537&lt;=3, "Rising Star", IF(R1537&lt;10, "Established", "Elites")))</f>
        <v>First-time</v>
      </c>
      <c r="T1537">
        <f>IF(S1537 = "First-time",1,0)</f>
        <v>1</v>
      </c>
      <c r="U1537">
        <f>IF(S1537 = "Rising Star",1,0)</f>
        <v>0</v>
      </c>
      <c r="V1537">
        <f>IF(S1537 = "Established",1,0)</f>
        <v>0</v>
      </c>
      <c r="W1537">
        <f>IF(S1537 = "Elites",1,0)</f>
        <v>0</v>
      </c>
      <c r="X1537" t="s">
        <v>3843</v>
      </c>
      <c r="Y1537" t="str">
        <f>IF(X1537="","-",TRIM(LEFT(X1537,FIND(",",X1537&amp;",")-1)))</f>
        <v>Allentown-Bethlehem-Easton</v>
      </c>
      <c r="Z1537" t="s">
        <v>6904</v>
      </c>
      <c r="AA1537" t="s">
        <v>32</v>
      </c>
    </row>
    <row r="1538" spans="1:27" ht="14.4" x14ac:dyDescent="0.3">
      <c r="A1538">
        <v>1532</v>
      </c>
      <c r="B1538" t="s">
        <v>8835</v>
      </c>
      <c r="C1538" t="s">
        <v>8836</v>
      </c>
      <c r="D1538" t="s">
        <v>8837</v>
      </c>
      <c r="E1538" t="s">
        <v>1476</v>
      </c>
      <c r="F1538" s="5">
        <f>_xlfn.TEXTBEFORE(E1538, " ") * 1000000</f>
        <v>10100000</v>
      </c>
      <c r="G1538">
        <v>269.7466</v>
      </c>
      <c r="H1538" t="s">
        <v>1069</v>
      </c>
      <c r="I1538">
        <v>80</v>
      </c>
      <c r="J1538">
        <f>IF(I1538="",0,I1538)</f>
        <v>80</v>
      </c>
      <c r="K1538">
        <v>9</v>
      </c>
      <c r="L1538">
        <f>I1538-K1538</f>
        <v>71</v>
      </c>
      <c r="M1538" t="str">
        <f>IF(I1538&lt;100,"small",IF(I1538&lt;500,"medium","large"))</f>
        <v>small</v>
      </c>
      <c r="N1538">
        <f>IF(M1538="small",1,0)</f>
        <v>1</v>
      </c>
      <c r="O1538">
        <f>IF(N1538="medium",1,0)</f>
        <v>0</v>
      </c>
      <c r="P1538">
        <f>IF(O1538="large",1,0)</f>
        <v>0</v>
      </c>
      <c r="Q1538">
        <v>2008</v>
      </c>
      <c r="R1538">
        <v>3</v>
      </c>
      <c r="S1538" t="str">
        <f>IF(R1538=1, "First-time", IF(R1538&lt;=3, "Rising Star", IF(R1538&lt;10, "Established", "Elites")))</f>
        <v>Rising Star</v>
      </c>
      <c r="T1538">
        <f>IF(S1538 = "First-time",1,0)</f>
        <v>0</v>
      </c>
      <c r="U1538">
        <f>IF(S1538 = "Rising Star",1,0)</f>
        <v>1</v>
      </c>
      <c r="V1538">
        <f>IF(S1538 = "Established",1,0)</f>
        <v>0</v>
      </c>
      <c r="W1538">
        <f>IF(S1538 = "Elites",1,0)</f>
        <v>0</v>
      </c>
      <c r="X1538" t="s">
        <v>99</v>
      </c>
      <c r="Y1538" t="str">
        <f>IF(X1538="","-",TRIM(LEFT(X1538,FIND(",",X1538&amp;",")-1)))</f>
        <v>-</v>
      </c>
      <c r="Z1538" t="s">
        <v>8838</v>
      </c>
      <c r="AA1538" t="s">
        <v>13</v>
      </c>
    </row>
    <row r="1539" spans="1:27" ht="14.4" x14ac:dyDescent="0.3">
      <c r="A1539">
        <v>1533</v>
      </c>
      <c r="B1539" t="s">
        <v>17709</v>
      </c>
      <c r="C1539" t="s">
        <v>17710</v>
      </c>
      <c r="D1539" t="s">
        <v>17711</v>
      </c>
      <c r="E1539" t="s">
        <v>17712</v>
      </c>
      <c r="F1539" s="5">
        <f>_xlfn.TEXTBEFORE(E1539, " ") * 1000000</f>
        <v>182600000</v>
      </c>
      <c r="G1539">
        <v>269.72820000000002</v>
      </c>
      <c r="H1539" t="s">
        <v>353</v>
      </c>
      <c r="I1539">
        <v>512</v>
      </c>
      <c r="J1539">
        <f>IF(I1539="",0,I1539)</f>
        <v>512</v>
      </c>
      <c r="K1539">
        <v>43</v>
      </c>
      <c r="L1539">
        <f>I1539-K1539</f>
        <v>469</v>
      </c>
      <c r="M1539" t="str">
        <f>IF(I1539&lt;100,"small",IF(I1539&lt;500,"medium","large"))</f>
        <v>large</v>
      </c>
      <c r="N1539">
        <f>IF(M1539="small",1,0)</f>
        <v>0</v>
      </c>
      <c r="O1539">
        <f>IF(N1539="medium",1,0)</f>
        <v>0</v>
      </c>
      <c r="P1539">
        <f>IF(O1539="large",1,0)</f>
        <v>0</v>
      </c>
      <c r="Q1539">
        <v>2015</v>
      </c>
      <c r="R1539">
        <v>1</v>
      </c>
      <c r="S1539" t="str">
        <f>IF(R1539=1, "First-time", IF(R1539&lt;=3, "Rising Star", IF(R1539&lt;10, "Established", "Elites")))</f>
        <v>First-time</v>
      </c>
      <c r="T1539">
        <f>IF(S1539 = "First-time",1,0)</f>
        <v>1</v>
      </c>
      <c r="U1539">
        <f>IF(S1539 = "Rising Star",1,0)</f>
        <v>0</v>
      </c>
      <c r="V1539">
        <f>IF(S1539 = "Established",1,0)</f>
        <v>0</v>
      </c>
      <c r="W1539">
        <f>IF(S1539 = "Elites",1,0)</f>
        <v>0</v>
      </c>
      <c r="X1539" t="s">
        <v>342</v>
      </c>
      <c r="Y1539" t="str">
        <f>IF(X1539="","-",TRIM(LEFT(X1539,FIND(",",X1539&amp;",")-1)))</f>
        <v>San Diego</v>
      </c>
      <c r="Z1539" t="s">
        <v>342</v>
      </c>
      <c r="AA1539" t="s">
        <v>5</v>
      </c>
    </row>
    <row r="1540" spans="1:27" ht="14.4" x14ac:dyDescent="0.3">
      <c r="A1540">
        <v>1534</v>
      </c>
      <c r="B1540" t="s">
        <v>12098</v>
      </c>
      <c r="C1540" t="s">
        <v>12099</v>
      </c>
      <c r="D1540" t="s">
        <v>12100</v>
      </c>
      <c r="E1540" t="s">
        <v>146</v>
      </c>
      <c r="F1540" s="5">
        <f>_xlfn.TEXTBEFORE(E1540, " ") * 1000000</f>
        <v>29600000</v>
      </c>
      <c r="G1540">
        <v>269.63639999999998</v>
      </c>
      <c r="H1540" t="s">
        <v>92</v>
      </c>
      <c r="I1540">
        <v>195</v>
      </c>
      <c r="J1540">
        <f>IF(I1540="",0,I1540)</f>
        <v>195</v>
      </c>
      <c r="K1540">
        <v>54</v>
      </c>
      <c r="L1540">
        <f>I1540-K1540</f>
        <v>141</v>
      </c>
      <c r="M1540" t="str">
        <f>IF(I1540&lt;100,"small",IF(I1540&lt;500,"medium","large"))</f>
        <v>medium</v>
      </c>
      <c r="N1540">
        <f>IF(M1540="small",1,0)</f>
        <v>0</v>
      </c>
      <c r="O1540">
        <f>IF(N1540="medium",1,0)</f>
        <v>0</v>
      </c>
      <c r="P1540">
        <f>IF(O1540="large",1,0)</f>
        <v>0</v>
      </c>
      <c r="Q1540">
        <v>2011</v>
      </c>
      <c r="R1540">
        <v>2</v>
      </c>
      <c r="S1540" t="str">
        <f>IF(R1540=1, "First-time", IF(R1540&lt;=3, "Rising Star", IF(R1540&lt;10, "Established", "Elites")))</f>
        <v>Rising Star</v>
      </c>
      <c r="T1540">
        <f>IF(S1540 = "First-time",1,0)</f>
        <v>0</v>
      </c>
      <c r="U1540">
        <f>IF(S1540 = "Rising Star",1,0)</f>
        <v>1</v>
      </c>
      <c r="V1540">
        <f>IF(S1540 = "Established",1,0)</f>
        <v>0</v>
      </c>
      <c r="W1540">
        <f>IF(S1540 = "Elites",1,0)</f>
        <v>0</v>
      </c>
      <c r="X1540" t="s">
        <v>86</v>
      </c>
      <c r="Y1540" t="str">
        <f>IF(X1540="","-",TRIM(LEFT(X1540,FIND(",",X1540&amp;",")-1)))</f>
        <v>New York City</v>
      </c>
      <c r="Z1540" t="s">
        <v>12101</v>
      </c>
      <c r="AA1540" t="s">
        <v>32</v>
      </c>
    </row>
    <row r="1541" spans="1:27" ht="14.4" x14ac:dyDescent="0.3">
      <c r="A1541">
        <v>1535</v>
      </c>
      <c r="B1541" t="s">
        <v>11489</v>
      </c>
      <c r="C1541" t="s">
        <v>11490</v>
      </c>
      <c r="D1541" t="s">
        <v>11491</v>
      </c>
      <c r="E1541" t="s">
        <v>7762</v>
      </c>
      <c r="F1541" s="5">
        <f>_xlfn.TEXTBEFORE(E1541, " ") * 1000000</f>
        <v>32799999.999999996</v>
      </c>
      <c r="G1541">
        <v>269.52370000000002</v>
      </c>
      <c r="H1541" t="s">
        <v>779</v>
      </c>
      <c r="I1541">
        <v>300</v>
      </c>
      <c r="J1541">
        <f>IF(I1541="",0,I1541)</f>
        <v>300</v>
      </c>
      <c r="K1541">
        <v>30</v>
      </c>
      <c r="L1541">
        <f>I1541-K1541</f>
        <v>270</v>
      </c>
      <c r="M1541" t="str">
        <f>IF(I1541&lt;100,"small",IF(I1541&lt;500,"medium","large"))</f>
        <v>medium</v>
      </c>
      <c r="N1541">
        <f>IF(M1541="small",1,0)</f>
        <v>0</v>
      </c>
      <c r="O1541">
        <f>IF(N1541="medium",1,0)</f>
        <v>0</v>
      </c>
      <c r="P1541">
        <f>IF(O1541="large",1,0)</f>
        <v>0</v>
      </c>
      <c r="Q1541">
        <v>2010</v>
      </c>
      <c r="R1541">
        <v>1</v>
      </c>
      <c r="S1541" t="str">
        <f>IF(R1541=1, "First-time", IF(R1541&lt;=3, "Rising Star", IF(R1541&lt;10, "Established", "Elites")))</f>
        <v>First-time</v>
      </c>
      <c r="T1541">
        <f>IF(S1541 = "First-time",1,0)</f>
        <v>1</v>
      </c>
      <c r="U1541">
        <f>IF(S1541 = "Rising Star",1,0)</f>
        <v>0</v>
      </c>
      <c r="V1541">
        <f>IF(S1541 = "Established",1,0)</f>
        <v>0</v>
      </c>
      <c r="W1541">
        <f>IF(S1541 = "Elites",1,0)</f>
        <v>0</v>
      </c>
      <c r="X1541" t="s">
        <v>325</v>
      </c>
      <c r="Y1541" t="str">
        <f>IF(X1541="","-",TRIM(LEFT(X1541,FIND(",",X1541&amp;",")-1)))</f>
        <v>Los Angeles</v>
      </c>
      <c r="Z1541" t="s">
        <v>1714</v>
      </c>
      <c r="AA1541" t="s">
        <v>5</v>
      </c>
    </row>
    <row r="1542" spans="1:27" ht="14.4" x14ac:dyDescent="0.3">
      <c r="A1542">
        <v>1536</v>
      </c>
      <c r="B1542" t="s">
        <v>11400</v>
      </c>
      <c r="C1542" t="s">
        <v>11401</v>
      </c>
      <c r="D1542" t="s">
        <v>11402</v>
      </c>
      <c r="E1542" t="s">
        <v>2033</v>
      </c>
      <c r="F1542" s="5">
        <f>_xlfn.TEXTBEFORE(E1542, " ") * 1000000</f>
        <v>18400000</v>
      </c>
      <c r="G1542">
        <v>269.42410000000001</v>
      </c>
      <c r="H1542" t="s">
        <v>140</v>
      </c>
      <c r="I1542">
        <v>78</v>
      </c>
      <c r="J1542">
        <f>IF(I1542="",0,I1542)</f>
        <v>78</v>
      </c>
      <c r="K1542">
        <v>71</v>
      </c>
      <c r="L1542">
        <f>I1542-K1542</f>
        <v>7</v>
      </c>
      <c r="M1542" t="str">
        <f>IF(I1542&lt;100,"small",IF(I1542&lt;500,"medium","large"))</f>
        <v>small</v>
      </c>
      <c r="N1542">
        <f>IF(M1542="small",1,0)</f>
        <v>1</v>
      </c>
      <c r="O1542">
        <f>IF(N1542="medium",1,0)</f>
        <v>0</v>
      </c>
      <c r="P1542">
        <f>IF(O1542="large",1,0)</f>
        <v>0</v>
      </c>
      <c r="Q1542">
        <v>2010</v>
      </c>
      <c r="R1542">
        <v>2</v>
      </c>
      <c r="S1542" t="str">
        <f>IF(R1542=1, "First-time", IF(R1542&lt;=3, "Rising Star", IF(R1542&lt;10, "Established", "Elites")))</f>
        <v>Rising Star</v>
      </c>
      <c r="T1542">
        <f>IF(S1542 = "First-time",1,0)</f>
        <v>0</v>
      </c>
      <c r="U1542">
        <f>IF(S1542 = "Rising Star",1,0)</f>
        <v>1</v>
      </c>
      <c r="V1542">
        <f>IF(S1542 = "Established",1,0)</f>
        <v>0</v>
      </c>
      <c r="W1542">
        <f>IF(S1542 = "Elites",1,0)</f>
        <v>0</v>
      </c>
      <c r="X1542" t="s">
        <v>1118</v>
      </c>
      <c r="Y1542" t="str">
        <f>IF(X1542="","-",TRIM(LEFT(X1542,FIND(",",X1542&amp;",")-1)))</f>
        <v>Boulder</v>
      </c>
      <c r="Z1542" t="s">
        <v>4646</v>
      </c>
      <c r="AA1542" t="s">
        <v>6</v>
      </c>
    </row>
    <row r="1543" spans="1:27" ht="14.4" x14ac:dyDescent="0.3">
      <c r="A1543">
        <v>1537</v>
      </c>
      <c r="B1543" t="s">
        <v>1965</v>
      </c>
      <c r="C1543" t="s">
        <v>1966</v>
      </c>
      <c r="D1543" t="s">
        <v>1967</v>
      </c>
      <c r="E1543" t="s">
        <v>615</v>
      </c>
      <c r="F1543" s="5">
        <f>_xlfn.TEXTBEFORE(E1543, " ") * 1000000</f>
        <v>2800000</v>
      </c>
      <c r="G1543">
        <v>269.39339999999999</v>
      </c>
      <c r="H1543" t="s">
        <v>174</v>
      </c>
      <c r="I1543">
        <v>102</v>
      </c>
      <c r="J1543">
        <f>IF(I1543="",0,I1543)</f>
        <v>102</v>
      </c>
      <c r="K1543">
        <v>42</v>
      </c>
      <c r="L1543">
        <f>I1543-K1543</f>
        <v>60</v>
      </c>
      <c r="M1543" t="str">
        <f>IF(I1543&lt;100,"small",IF(I1543&lt;500,"medium","large"))</f>
        <v>medium</v>
      </c>
      <c r="N1543">
        <f>IF(M1543="small",1,0)</f>
        <v>0</v>
      </c>
      <c r="O1543">
        <f>IF(N1543="medium",1,0)</f>
        <v>0</v>
      </c>
      <c r="P1543">
        <f>IF(O1543="large",1,0)</f>
        <v>0</v>
      </c>
      <c r="Q1543">
        <v>1994</v>
      </c>
      <c r="R1543">
        <v>3</v>
      </c>
      <c r="S1543" t="str">
        <f>IF(R1543=1, "First-time", IF(R1543&lt;=3, "Rising Star", IF(R1543&lt;10, "Established", "Elites")))</f>
        <v>Rising Star</v>
      </c>
      <c r="T1543">
        <f>IF(S1543 = "First-time",1,0)</f>
        <v>0</v>
      </c>
      <c r="U1543">
        <f>IF(S1543 = "Rising Star",1,0)</f>
        <v>1</v>
      </c>
      <c r="V1543">
        <f>IF(S1543 = "Established",1,0)</f>
        <v>0</v>
      </c>
      <c r="W1543">
        <f>IF(S1543 = "Elites",1,0)</f>
        <v>0</v>
      </c>
      <c r="X1543" t="s">
        <v>409</v>
      </c>
      <c r="Y1543" t="str">
        <f>IF(X1543="","-",TRIM(LEFT(X1543,FIND(",",X1543&amp;",")-1)))</f>
        <v>Salt Lake City</v>
      </c>
      <c r="Z1543" t="s">
        <v>409</v>
      </c>
      <c r="AA1543" t="s">
        <v>46</v>
      </c>
    </row>
    <row r="1544" spans="1:27" ht="14.4" x14ac:dyDescent="0.3">
      <c r="A1544">
        <v>1538</v>
      </c>
      <c r="B1544" t="s">
        <v>6603</v>
      </c>
      <c r="C1544" t="s">
        <v>6604</v>
      </c>
      <c r="D1544" t="s">
        <v>6605</v>
      </c>
      <c r="E1544" t="s">
        <v>3965</v>
      </c>
      <c r="F1544" s="5">
        <f>_xlfn.TEXTBEFORE(E1544, " ") * 1000000</f>
        <v>7600000</v>
      </c>
      <c r="G1544">
        <v>269.31610000000001</v>
      </c>
      <c r="H1544" t="s">
        <v>331</v>
      </c>
      <c r="I1544">
        <v>40</v>
      </c>
      <c r="J1544">
        <f>IF(I1544="",0,I1544)</f>
        <v>40</v>
      </c>
      <c r="K1544">
        <v>12</v>
      </c>
      <c r="L1544">
        <f>I1544-K1544</f>
        <v>28</v>
      </c>
      <c r="M1544" t="str">
        <f>IF(I1544&lt;100,"small",IF(I1544&lt;500,"medium","large"))</f>
        <v>small</v>
      </c>
      <c r="N1544">
        <f>IF(M1544="small",1,0)</f>
        <v>1</v>
      </c>
      <c r="O1544">
        <f>IF(N1544="medium",1,0)</f>
        <v>0</v>
      </c>
      <c r="P1544">
        <f>IF(O1544="large",1,0)</f>
        <v>0</v>
      </c>
      <c r="Q1544">
        <v>2005</v>
      </c>
      <c r="R1544">
        <v>4</v>
      </c>
      <c r="S1544" t="str">
        <f>IF(R1544=1, "First-time", IF(R1544&lt;=3, "Rising Star", IF(R1544&lt;10, "Established", "Elites")))</f>
        <v>Established</v>
      </c>
      <c r="T1544">
        <f>IF(S1544 = "First-time",1,0)</f>
        <v>0</v>
      </c>
      <c r="U1544">
        <f>IF(S1544 = "Rising Star",1,0)</f>
        <v>0</v>
      </c>
      <c r="V1544">
        <f>IF(S1544 = "Established",1,0)</f>
        <v>1</v>
      </c>
      <c r="W1544">
        <f>IF(S1544 = "Elites",1,0)</f>
        <v>0</v>
      </c>
      <c r="X1544" t="s">
        <v>99</v>
      </c>
      <c r="Y1544" t="str">
        <f>IF(X1544="","-",TRIM(LEFT(X1544,FIND(",",X1544&amp;",")-1)))</f>
        <v>-</v>
      </c>
      <c r="Z1544" t="s">
        <v>6606</v>
      </c>
      <c r="AA1544" t="s">
        <v>2</v>
      </c>
    </row>
    <row r="1545" spans="1:27" ht="14.4" x14ac:dyDescent="0.3">
      <c r="A1545">
        <v>1539</v>
      </c>
      <c r="B1545" t="s">
        <v>11082</v>
      </c>
      <c r="C1545" t="s">
        <v>11083</v>
      </c>
      <c r="D1545" t="s">
        <v>11084</v>
      </c>
      <c r="E1545" t="s">
        <v>11085</v>
      </c>
      <c r="F1545" s="5">
        <f>_xlfn.TEXTBEFORE(E1545, " ") * 1000000</f>
        <v>160700000</v>
      </c>
      <c r="G1545">
        <v>269.29109999999997</v>
      </c>
      <c r="H1545" t="s">
        <v>751</v>
      </c>
      <c r="I1545">
        <v>44</v>
      </c>
      <c r="J1545">
        <f>IF(I1545="",0,I1545)</f>
        <v>44</v>
      </c>
      <c r="K1545">
        <v>18</v>
      </c>
      <c r="L1545">
        <f>I1545-K1545</f>
        <v>26</v>
      </c>
      <c r="M1545" t="str">
        <f>IF(I1545&lt;100,"small",IF(I1545&lt;500,"medium","large"))</f>
        <v>small</v>
      </c>
      <c r="N1545">
        <f>IF(M1545="small",1,0)</f>
        <v>1</v>
      </c>
      <c r="O1545">
        <f>IF(N1545="medium",1,0)</f>
        <v>0</v>
      </c>
      <c r="P1545">
        <f>IF(O1545="large",1,0)</f>
        <v>0</v>
      </c>
      <c r="Q1545">
        <v>2010</v>
      </c>
      <c r="R1545">
        <v>4</v>
      </c>
      <c r="S1545" t="str">
        <f>IF(R1545=1, "First-time", IF(R1545&lt;=3, "Rising Star", IF(R1545&lt;10, "Established", "Elites")))</f>
        <v>Established</v>
      </c>
      <c r="T1545">
        <f>IF(S1545 = "First-time",1,0)</f>
        <v>0</v>
      </c>
      <c r="U1545">
        <f>IF(S1545 = "Rising Star",1,0)</f>
        <v>0</v>
      </c>
      <c r="V1545">
        <f>IF(S1545 = "Established",1,0)</f>
        <v>1</v>
      </c>
      <c r="W1545">
        <f>IF(S1545 = "Elites",1,0)</f>
        <v>0</v>
      </c>
      <c r="X1545" t="s">
        <v>427</v>
      </c>
      <c r="Y1545" t="str">
        <f>IF(X1545="","-",TRIM(LEFT(X1545,FIND(",",X1545&amp;",")-1)))</f>
        <v>Washington</v>
      </c>
      <c r="Z1545" t="s">
        <v>2049</v>
      </c>
      <c r="AA1545" t="s">
        <v>21</v>
      </c>
    </row>
    <row r="1546" spans="1:27" ht="14.4" x14ac:dyDescent="0.3">
      <c r="A1546">
        <v>1540</v>
      </c>
      <c r="B1546" t="s">
        <v>11403</v>
      </c>
      <c r="C1546" t="s">
        <v>11404</v>
      </c>
      <c r="D1546" t="s">
        <v>11405</v>
      </c>
      <c r="E1546" t="s">
        <v>2033</v>
      </c>
      <c r="F1546" s="5">
        <f>_xlfn.TEXTBEFORE(E1546, " ") * 1000000</f>
        <v>18400000</v>
      </c>
      <c r="G1546">
        <v>269.14789999999999</v>
      </c>
      <c r="H1546" t="s">
        <v>85</v>
      </c>
      <c r="I1546">
        <v>168</v>
      </c>
      <c r="J1546">
        <f>IF(I1546="",0,I1546)</f>
        <v>168</v>
      </c>
      <c r="K1546">
        <v>75</v>
      </c>
      <c r="L1546">
        <f>I1546-K1546</f>
        <v>93</v>
      </c>
      <c r="M1546" t="str">
        <f>IF(I1546&lt;100,"small",IF(I1546&lt;500,"medium","large"))</f>
        <v>medium</v>
      </c>
      <c r="N1546">
        <f>IF(M1546="small",1,0)</f>
        <v>0</v>
      </c>
      <c r="O1546">
        <f>IF(N1546="medium",1,0)</f>
        <v>0</v>
      </c>
      <c r="P1546">
        <f>IF(O1546="large",1,0)</f>
        <v>0</v>
      </c>
      <c r="Q1546">
        <v>2010</v>
      </c>
      <c r="R1546">
        <v>2</v>
      </c>
      <c r="S1546" t="str">
        <f>IF(R1546=1, "First-time", IF(R1546&lt;=3, "Rising Star", IF(R1546&lt;10, "Established", "Elites")))</f>
        <v>Rising Star</v>
      </c>
      <c r="T1546">
        <f>IF(S1546 = "First-time",1,0)</f>
        <v>0</v>
      </c>
      <c r="U1546">
        <f>IF(S1546 = "Rising Star",1,0)</f>
        <v>1</v>
      </c>
      <c r="V1546">
        <f>IF(S1546 = "Established",1,0)</f>
        <v>0</v>
      </c>
      <c r="W1546">
        <f>IF(S1546 = "Elites",1,0)</f>
        <v>0</v>
      </c>
      <c r="X1546" t="s">
        <v>611</v>
      </c>
      <c r="Y1546" t="str">
        <f>IF(X1546="","-",TRIM(LEFT(X1546,FIND(",",X1546&amp;",")-1)))</f>
        <v>Denver</v>
      </c>
      <c r="Z1546" t="s">
        <v>611</v>
      </c>
      <c r="AA1546" t="s">
        <v>6</v>
      </c>
    </row>
    <row r="1547" spans="1:27" ht="14.4" x14ac:dyDescent="0.3">
      <c r="A1547">
        <v>1541</v>
      </c>
      <c r="B1547" t="s">
        <v>2490</v>
      </c>
      <c r="C1547" t="s">
        <v>2491</v>
      </c>
      <c r="D1547" t="s">
        <v>2492</v>
      </c>
      <c r="E1547" t="s">
        <v>2493</v>
      </c>
      <c r="F1547" s="5">
        <f>_xlfn.TEXTBEFORE(E1547, " ") * 1000000</f>
        <v>46700000</v>
      </c>
      <c r="G1547">
        <v>269.05329999999998</v>
      </c>
      <c r="H1547" t="s">
        <v>779</v>
      </c>
      <c r="I1547">
        <v>300</v>
      </c>
      <c r="J1547">
        <f>IF(I1547="",0,I1547)</f>
        <v>300</v>
      </c>
      <c r="K1547">
        <v>50</v>
      </c>
      <c r="L1547">
        <f>I1547-K1547</f>
        <v>250</v>
      </c>
      <c r="M1547" t="str">
        <f>IF(I1547&lt;100,"small",IF(I1547&lt;500,"medium","large"))</f>
        <v>medium</v>
      </c>
      <c r="N1547">
        <f>IF(M1547="small",1,0)</f>
        <v>0</v>
      </c>
      <c r="O1547">
        <f>IF(N1547="medium",1,0)</f>
        <v>0</v>
      </c>
      <c r="P1547">
        <f>IF(O1547="large",1,0)</f>
        <v>0</v>
      </c>
      <c r="Q1547">
        <v>1996</v>
      </c>
      <c r="R1547">
        <v>7</v>
      </c>
      <c r="S1547" t="str">
        <f>IF(R1547=1, "First-time", IF(R1547&lt;=3, "Rising Star", IF(R1547&lt;10, "Established", "Elites")))</f>
        <v>Established</v>
      </c>
      <c r="T1547">
        <f>IF(S1547 = "First-time",1,0)</f>
        <v>0</v>
      </c>
      <c r="U1547">
        <f>IF(S1547 = "Rising Star",1,0)</f>
        <v>0</v>
      </c>
      <c r="V1547">
        <f>IF(S1547 = "Established",1,0)</f>
        <v>1</v>
      </c>
      <c r="W1547">
        <f>IF(S1547 = "Elites",1,0)</f>
        <v>0</v>
      </c>
      <c r="X1547" t="s">
        <v>427</v>
      </c>
      <c r="Y1547" t="str">
        <f>IF(X1547="","-",TRIM(LEFT(X1547,FIND(",",X1547&amp;",")-1)))</f>
        <v>Washington</v>
      </c>
      <c r="Z1547" t="s">
        <v>2494</v>
      </c>
      <c r="AA1547" t="s">
        <v>8</v>
      </c>
    </row>
    <row r="1548" spans="1:27" ht="14.4" x14ac:dyDescent="0.3">
      <c r="A1548">
        <v>1542</v>
      </c>
      <c r="B1548" t="s">
        <v>16082</v>
      </c>
      <c r="C1548" t="s">
        <v>16083</v>
      </c>
      <c r="D1548" t="s">
        <v>16084</v>
      </c>
      <c r="E1548" t="s">
        <v>3920</v>
      </c>
      <c r="F1548" s="5">
        <f>_xlfn.TEXTBEFORE(E1548, " ") * 1000000</f>
        <v>22000000</v>
      </c>
      <c r="G1548">
        <v>269.01130000000001</v>
      </c>
      <c r="H1548" t="s">
        <v>353</v>
      </c>
      <c r="I1548">
        <v>290</v>
      </c>
      <c r="J1548">
        <f>IF(I1548="",0,I1548)</f>
        <v>290</v>
      </c>
      <c r="K1548">
        <v>30</v>
      </c>
      <c r="L1548">
        <f>I1548-K1548</f>
        <v>260</v>
      </c>
      <c r="M1548" t="str">
        <f>IF(I1548&lt;100,"small",IF(I1548&lt;500,"medium","large"))</f>
        <v>medium</v>
      </c>
      <c r="N1548">
        <f>IF(M1548="small",1,0)</f>
        <v>0</v>
      </c>
      <c r="O1548">
        <f>IF(N1548="medium",1,0)</f>
        <v>0</v>
      </c>
      <c r="P1548">
        <f>IF(O1548="large",1,0)</f>
        <v>0</v>
      </c>
      <c r="Q1548">
        <v>2014</v>
      </c>
      <c r="R1548">
        <v>1</v>
      </c>
      <c r="S1548" t="str">
        <f>IF(R1548=1, "First-time", IF(R1548&lt;=3, "Rising Star", IF(R1548&lt;10, "Established", "Elites")))</f>
        <v>First-time</v>
      </c>
      <c r="T1548">
        <f>IF(S1548 = "First-time",1,0)</f>
        <v>1</v>
      </c>
      <c r="U1548">
        <f>IF(S1548 = "Rising Star",1,0)</f>
        <v>0</v>
      </c>
      <c r="V1548">
        <f>IF(S1548 = "Established",1,0)</f>
        <v>0</v>
      </c>
      <c r="W1548">
        <f>IF(S1548 = "Elites",1,0)</f>
        <v>0</v>
      </c>
      <c r="X1548" t="s">
        <v>254</v>
      </c>
      <c r="Y1548" t="str">
        <f>IF(X1548="","-",TRIM(LEFT(X1548,FIND(",",X1548&amp;",")-1)))</f>
        <v>Tulsa</v>
      </c>
      <c r="Z1548" t="s">
        <v>3492</v>
      </c>
      <c r="AA1548" t="s">
        <v>37</v>
      </c>
    </row>
    <row r="1549" spans="1:27" ht="14.4" x14ac:dyDescent="0.3">
      <c r="A1549">
        <v>1543</v>
      </c>
      <c r="B1549" t="s">
        <v>15322</v>
      </c>
      <c r="C1549" t="s">
        <v>15323</v>
      </c>
      <c r="D1549" t="s">
        <v>15324</v>
      </c>
      <c r="E1549" t="s">
        <v>823</v>
      </c>
      <c r="F1549" s="5">
        <f>_xlfn.TEXTBEFORE(E1549, " ") * 1000000</f>
        <v>5200000</v>
      </c>
      <c r="G1549">
        <v>268.87259999999998</v>
      </c>
      <c r="H1549" t="s">
        <v>353</v>
      </c>
      <c r="I1549">
        <v>10</v>
      </c>
      <c r="J1549">
        <f>IF(I1549="",0,I1549)</f>
        <v>10</v>
      </c>
      <c r="K1549">
        <v>2</v>
      </c>
      <c r="L1549">
        <f>I1549-K1549</f>
        <v>8</v>
      </c>
      <c r="M1549" t="str">
        <f>IF(I1549&lt;100,"small",IF(I1549&lt;500,"medium","large"))</f>
        <v>small</v>
      </c>
      <c r="N1549">
        <f>IF(M1549="small",1,0)</f>
        <v>1</v>
      </c>
      <c r="O1549">
        <f>IF(N1549="medium",1,0)</f>
        <v>0</v>
      </c>
      <c r="P1549">
        <f>IF(O1549="large",1,0)</f>
        <v>0</v>
      </c>
      <c r="Q1549">
        <v>2013</v>
      </c>
      <c r="R1549">
        <v>2</v>
      </c>
      <c r="S1549" t="str">
        <f>IF(R1549=1, "First-time", IF(R1549&lt;=3, "Rising Star", IF(R1549&lt;10, "Established", "Elites")))</f>
        <v>Rising Star</v>
      </c>
      <c r="T1549">
        <f>IF(S1549 = "First-time",1,0)</f>
        <v>0</v>
      </c>
      <c r="U1549">
        <f>IF(S1549 = "Rising Star",1,0)</f>
        <v>1</v>
      </c>
      <c r="V1549">
        <f>IF(S1549 = "Established",1,0)</f>
        <v>0</v>
      </c>
      <c r="W1549">
        <f>IF(S1549 = "Elites",1,0)</f>
        <v>0</v>
      </c>
      <c r="X1549" t="s">
        <v>689</v>
      </c>
      <c r="Y1549" t="str">
        <f>IF(X1549="","-",TRIM(LEFT(X1549,FIND(",",X1549&amp;",")-1)))</f>
        <v>Miami</v>
      </c>
      <c r="Z1549" t="s">
        <v>4116</v>
      </c>
      <c r="AA1549" t="s">
        <v>10</v>
      </c>
    </row>
    <row r="1550" spans="1:27" ht="14.4" x14ac:dyDescent="0.3">
      <c r="A1550">
        <v>1544</v>
      </c>
      <c r="B1550" t="s">
        <v>8268</v>
      </c>
      <c r="C1550" t="s">
        <v>8269</v>
      </c>
      <c r="D1550" t="s">
        <v>8270</v>
      </c>
      <c r="E1550" t="s">
        <v>605</v>
      </c>
      <c r="F1550" s="5">
        <f>_xlfn.TEXTBEFORE(E1550, " ") * 1000000</f>
        <v>8700000</v>
      </c>
      <c r="G1550">
        <v>268.6139</v>
      </c>
      <c r="H1550" t="s">
        <v>129</v>
      </c>
      <c r="I1550">
        <v>32</v>
      </c>
      <c r="J1550">
        <f>IF(I1550="",0,I1550)</f>
        <v>32</v>
      </c>
      <c r="K1550">
        <v>12</v>
      </c>
      <c r="L1550">
        <f>I1550-K1550</f>
        <v>20</v>
      </c>
      <c r="M1550" t="str">
        <f>IF(I1550&lt;100,"small",IF(I1550&lt;500,"medium","large"))</f>
        <v>small</v>
      </c>
      <c r="N1550">
        <f>IF(M1550="small",1,0)</f>
        <v>1</v>
      </c>
      <c r="O1550">
        <f>IF(N1550="medium",1,0)</f>
        <v>0</v>
      </c>
      <c r="P1550">
        <f>IF(O1550="large",1,0)</f>
        <v>0</v>
      </c>
      <c r="Q1550">
        <v>2008</v>
      </c>
      <c r="R1550">
        <v>4</v>
      </c>
      <c r="S1550" t="str">
        <f>IF(R1550=1, "First-time", IF(R1550&lt;=3, "Rising Star", IF(R1550&lt;10, "Established", "Elites")))</f>
        <v>Established</v>
      </c>
      <c r="T1550">
        <f>IF(S1550 = "First-time",1,0)</f>
        <v>0</v>
      </c>
      <c r="U1550">
        <f>IF(S1550 = "Rising Star",1,0)</f>
        <v>0</v>
      </c>
      <c r="V1550">
        <f>IF(S1550 = "Established",1,0)</f>
        <v>1</v>
      </c>
      <c r="W1550">
        <f>IF(S1550 = "Elites",1,0)</f>
        <v>0</v>
      </c>
      <c r="X1550" t="s">
        <v>3805</v>
      </c>
      <c r="Y1550" t="str">
        <f>IF(X1550="","-",TRIM(LEFT(X1550,FIND(",",X1550&amp;",")-1)))</f>
        <v>Provo-Orem</v>
      </c>
      <c r="Z1550" t="s">
        <v>3806</v>
      </c>
      <c r="AA1550" t="s">
        <v>46</v>
      </c>
    </row>
    <row r="1551" spans="1:27" ht="14.4" x14ac:dyDescent="0.3">
      <c r="A1551">
        <v>1545</v>
      </c>
      <c r="B1551" t="s">
        <v>2620</v>
      </c>
      <c r="C1551" t="s">
        <v>2621</v>
      </c>
      <c r="D1551" t="s">
        <v>2622</v>
      </c>
      <c r="E1551" t="s">
        <v>2623</v>
      </c>
      <c r="F1551" s="5">
        <f>_xlfn.TEXTBEFORE(E1551, " ") * 1000000</f>
        <v>15600000</v>
      </c>
      <c r="G1551">
        <v>268.06979999999999</v>
      </c>
      <c r="H1551" t="s">
        <v>174</v>
      </c>
      <c r="I1551">
        <v>60</v>
      </c>
      <c r="J1551">
        <f>IF(I1551="",0,I1551)</f>
        <v>60</v>
      </c>
      <c r="K1551">
        <v>20</v>
      </c>
      <c r="L1551">
        <f>I1551-K1551</f>
        <v>40</v>
      </c>
      <c r="M1551" t="str">
        <f>IF(I1551&lt;100,"small",IF(I1551&lt;500,"medium","large"))</f>
        <v>small</v>
      </c>
      <c r="N1551">
        <f>IF(M1551="small",1,0)</f>
        <v>1</v>
      </c>
      <c r="O1551">
        <f>IF(N1551="medium",1,0)</f>
        <v>0</v>
      </c>
      <c r="P1551">
        <f>IF(O1551="large",1,0)</f>
        <v>0</v>
      </c>
      <c r="Q1551">
        <v>1997</v>
      </c>
      <c r="R1551">
        <v>1</v>
      </c>
      <c r="S1551" t="str">
        <f>IF(R1551=1, "First-time", IF(R1551&lt;=3, "Rising Star", IF(R1551&lt;10, "Established", "Elites")))</f>
        <v>First-time</v>
      </c>
      <c r="T1551">
        <f>IF(S1551 = "First-time",1,0)</f>
        <v>1</v>
      </c>
      <c r="U1551">
        <f>IF(S1551 = "Rising Star",1,0)</f>
        <v>0</v>
      </c>
      <c r="V1551">
        <f>IF(S1551 = "Established",1,0)</f>
        <v>0</v>
      </c>
      <c r="W1551">
        <f>IF(S1551 = "Elites",1,0)</f>
        <v>0</v>
      </c>
      <c r="X1551" t="s">
        <v>86</v>
      </c>
      <c r="Y1551" t="str">
        <f>IF(X1551="","-",TRIM(LEFT(X1551,FIND(",",X1551&amp;",")-1)))</f>
        <v>New York City</v>
      </c>
      <c r="Z1551" t="s">
        <v>2624</v>
      </c>
      <c r="AA1551" t="s">
        <v>35</v>
      </c>
    </row>
    <row r="1552" spans="1:27" ht="14.4" x14ac:dyDescent="0.3">
      <c r="A1552">
        <v>1546</v>
      </c>
      <c r="B1552" t="s">
        <v>6431</v>
      </c>
      <c r="C1552" t="s">
        <v>6432</v>
      </c>
      <c r="D1552" t="s">
        <v>6433</v>
      </c>
      <c r="E1552" t="s">
        <v>374</v>
      </c>
      <c r="F1552" s="5">
        <f>_xlfn.TEXTBEFORE(E1552, " ") * 1000000</f>
        <v>28400000</v>
      </c>
      <c r="G1552">
        <v>267.75659999999999</v>
      </c>
      <c r="H1552" t="s">
        <v>472</v>
      </c>
      <c r="I1552">
        <v>94</v>
      </c>
      <c r="J1552">
        <f>IF(I1552="",0,I1552)</f>
        <v>94</v>
      </c>
      <c r="K1552">
        <v>27</v>
      </c>
      <c r="L1552">
        <f>I1552-K1552</f>
        <v>67</v>
      </c>
      <c r="M1552" t="str">
        <f>IF(I1552&lt;100,"small",IF(I1552&lt;500,"medium","large"))</f>
        <v>small</v>
      </c>
      <c r="N1552">
        <f>IF(M1552="small",1,0)</f>
        <v>1</v>
      </c>
      <c r="O1552">
        <f>IF(N1552="medium",1,0)</f>
        <v>0</v>
      </c>
      <c r="P1552">
        <f>IF(O1552="large",1,0)</f>
        <v>0</v>
      </c>
      <c r="Q1552">
        <v>2005</v>
      </c>
      <c r="R1552">
        <v>3</v>
      </c>
      <c r="S1552" t="str">
        <f>IF(R1552=1, "First-time", IF(R1552&lt;=3, "Rising Star", IF(R1552&lt;10, "Established", "Elites")))</f>
        <v>Rising Star</v>
      </c>
      <c r="T1552">
        <f>IF(S1552 = "First-time",1,0)</f>
        <v>0</v>
      </c>
      <c r="U1552">
        <f>IF(S1552 = "Rising Star",1,0)</f>
        <v>1</v>
      </c>
      <c r="V1552">
        <f>IF(S1552 = "Established",1,0)</f>
        <v>0</v>
      </c>
      <c r="W1552">
        <f>IF(S1552 = "Elites",1,0)</f>
        <v>0</v>
      </c>
      <c r="X1552" t="s">
        <v>242</v>
      </c>
      <c r="Y1552" t="str">
        <f>IF(X1552="","-",TRIM(LEFT(X1552,FIND(",",X1552&amp;",")-1)))</f>
        <v>Atlanta</v>
      </c>
      <c r="Z1552" t="s">
        <v>242</v>
      </c>
      <c r="AA1552" t="s">
        <v>11</v>
      </c>
    </row>
    <row r="1553" spans="1:27" ht="14.4" x14ac:dyDescent="0.3">
      <c r="A1553">
        <v>1547</v>
      </c>
      <c r="B1553" t="s">
        <v>5162</v>
      </c>
      <c r="C1553" t="s">
        <v>5163</v>
      </c>
      <c r="D1553" t="s">
        <v>5164</v>
      </c>
      <c r="E1553" t="s">
        <v>128</v>
      </c>
      <c r="F1553" s="5">
        <f>_xlfn.TEXTBEFORE(E1553, " ") * 1000000</f>
        <v>7500000</v>
      </c>
      <c r="G1553">
        <v>267.6395</v>
      </c>
      <c r="H1553" t="s">
        <v>1406</v>
      </c>
      <c r="I1553">
        <v>29</v>
      </c>
      <c r="J1553">
        <f>IF(I1553="",0,I1553)</f>
        <v>29</v>
      </c>
      <c r="K1553">
        <v>16</v>
      </c>
      <c r="L1553">
        <f>I1553-K1553</f>
        <v>13</v>
      </c>
      <c r="M1553" t="str">
        <f>IF(I1553&lt;100,"small",IF(I1553&lt;500,"medium","large"))</f>
        <v>small</v>
      </c>
      <c r="N1553">
        <f>IF(M1553="small",1,0)</f>
        <v>1</v>
      </c>
      <c r="O1553">
        <f>IF(N1553="medium",1,0)</f>
        <v>0</v>
      </c>
      <c r="P1553">
        <f>IF(O1553="large",1,0)</f>
        <v>0</v>
      </c>
      <c r="Q1553">
        <v>2003</v>
      </c>
      <c r="R1553">
        <v>3</v>
      </c>
      <c r="S1553" t="str">
        <f>IF(R1553=1, "First-time", IF(R1553&lt;=3, "Rising Star", IF(R1553&lt;10, "Established", "Elites")))</f>
        <v>Rising Star</v>
      </c>
      <c r="T1553">
        <f>IF(S1553 = "First-time",1,0)</f>
        <v>0</v>
      </c>
      <c r="U1553">
        <f>IF(S1553 = "Rising Star",1,0)</f>
        <v>1</v>
      </c>
      <c r="V1553">
        <f>IF(S1553 = "Established",1,0)</f>
        <v>0</v>
      </c>
      <c r="W1553">
        <f>IF(S1553 = "Elites",1,0)</f>
        <v>0</v>
      </c>
      <c r="X1553" t="s">
        <v>689</v>
      </c>
      <c r="Y1553" t="str">
        <f>IF(X1553="","-",TRIM(LEFT(X1553,FIND(",",X1553&amp;",")-1)))</f>
        <v>Miami</v>
      </c>
      <c r="Z1553" t="s">
        <v>5165</v>
      </c>
      <c r="AA1553" t="s">
        <v>10</v>
      </c>
    </row>
    <row r="1554" spans="1:27" ht="14.4" x14ac:dyDescent="0.3">
      <c r="A1554">
        <v>1548</v>
      </c>
      <c r="B1554" t="s">
        <v>7434</v>
      </c>
      <c r="C1554" t="s">
        <v>7435</v>
      </c>
      <c r="D1554" t="s">
        <v>7436</v>
      </c>
      <c r="E1554" t="s">
        <v>3965</v>
      </c>
      <c r="F1554" s="5">
        <f>_xlfn.TEXTBEFORE(E1554, " ") * 1000000</f>
        <v>7600000</v>
      </c>
      <c r="G1554">
        <v>267.53969999999998</v>
      </c>
      <c r="H1554" t="s">
        <v>85</v>
      </c>
      <c r="I1554">
        <v>39</v>
      </c>
      <c r="J1554">
        <f>IF(I1554="",0,I1554)</f>
        <v>39</v>
      </c>
      <c r="K1554">
        <v>5</v>
      </c>
      <c r="L1554">
        <f>I1554-K1554</f>
        <v>34</v>
      </c>
      <c r="M1554" t="str">
        <f>IF(I1554&lt;100,"small",IF(I1554&lt;500,"medium","large"))</f>
        <v>small</v>
      </c>
      <c r="N1554">
        <f>IF(M1554="small",1,0)</f>
        <v>1</v>
      </c>
      <c r="O1554">
        <f>IF(N1554="medium",1,0)</f>
        <v>0</v>
      </c>
      <c r="P1554">
        <f>IF(O1554="large",1,0)</f>
        <v>0</v>
      </c>
      <c r="Q1554">
        <v>2007</v>
      </c>
      <c r="R1554">
        <v>2</v>
      </c>
      <c r="S1554" t="str">
        <f>IF(R1554=1, "First-time", IF(R1554&lt;=3, "Rising Star", IF(R1554&lt;10, "Established", "Elites")))</f>
        <v>Rising Star</v>
      </c>
      <c r="T1554">
        <f>IF(S1554 = "First-time",1,0)</f>
        <v>0</v>
      </c>
      <c r="U1554">
        <f>IF(S1554 = "Rising Star",1,0)</f>
        <v>1</v>
      </c>
      <c r="V1554">
        <f>IF(S1554 = "Established",1,0)</f>
        <v>0</v>
      </c>
      <c r="W1554">
        <f>IF(S1554 = "Elites",1,0)</f>
        <v>0</v>
      </c>
      <c r="X1554" t="s">
        <v>232</v>
      </c>
      <c r="Y1554" t="str">
        <f>IF(X1554="","-",TRIM(LEFT(X1554,FIND(",",X1554&amp;",")-1)))</f>
        <v>Houston</v>
      </c>
      <c r="Z1554" t="s">
        <v>232</v>
      </c>
      <c r="AA1554" t="s">
        <v>45</v>
      </c>
    </row>
    <row r="1555" spans="1:27" ht="14.4" x14ac:dyDescent="0.3">
      <c r="A1555">
        <v>1549</v>
      </c>
      <c r="B1555" t="s">
        <v>15325</v>
      </c>
      <c r="C1555" t="s">
        <v>15326</v>
      </c>
      <c r="D1555" t="s">
        <v>15327</v>
      </c>
      <c r="E1555" t="s">
        <v>1267</v>
      </c>
      <c r="F1555" s="5">
        <f>_xlfn.TEXTBEFORE(E1555, " ") * 1000000</f>
        <v>2400000</v>
      </c>
      <c r="G1555">
        <v>267.43020000000001</v>
      </c>
      <c r="H1555" t="s">
        <v>779</v>
      </c>
      <c r="I1555">
        <v>33</v>
      </c>
      <c r="J1555">
        <f>IF(I1555="",0,I1555)</f>
        <v>33</v>
      </c>
      <c r="K1555">
        <v>20</v>
      </c>
      <c r="L1555">
        <f>I1555-K1555</f>
        <v>13</v>
      </c>
      <c r="M1555" t="str">
        <f>IF(I1555&lt;100,"small",IF(I1555&lt;500,"medium","large"))</f>
        <v>small</v>
      </c>
      <c r="N1555">
        <f>IF(M1555="small",1,0)</f>
        <v>1</v>
      </c>
      <c r="O1555">
        <f>IF(N1555="medium",1,0)</f>
        <v>0</v>
      </c>
      <c r="P1555">
        <f>IF(O1555="large",1,0)</f>
        <v>0</v>
      </c>
      <c r="Q1555">
        <v>2013</v>
      </c>
      <c r="R1555">
        <v>2</v>
      </c>
      <c r="S1555" t="str">
        <f>IF(R1555=1, "First-time", IF(R1555&lt;=3, "Rising Star", IF(R1555&lt;10, "Established", "Elites")))</f>
        <v>Rising Star</v>
      </c>
      <c r="T1555">
        <f>IF(S1555 = "First-time",1,0)</f>
        <v>0</v>
      </c>
      <c r="U1555">
        <f>IF(S1555 = "Rising Star",1,0)</f>
        <v>1</v>
      </c>
      <c r="V1555">
        <f>IF(S1555 = "Established",1,0)</f>
        <v>0</v>
      </c>
      <c r="W1555">
        <f>IF(S1555 = "Elites",1,0)</f>
        <v>0</v>
      </c>
      <c r="X1555" t="s">
        <v>689</v>
      </c>
      <c r="Y1555" t="str">
        <f>IF(X1555="","-",TRIM(LEFT(X1555,FIND(",",X1555&amp;",")-1)))</f>
        <v>Miami</v>
      </c>
      <c r="Z1555" t="s">
        <v>15328</v>
      </c>
      <c r="AA1555" t="s">
        <v>10</v>
      </c>
    </row>
    <row r="1556" spans="1:27" ht="14.4" x14ac:dyDescent="0.3">
      <c r="A1556">
        <v>1550</v>
      </c>
      <c r="B1556" t="s">
        <v>15107</v>
      </c>
      <c r="C1556" t="s">
        <v>15108</v>
      </c>
      <c r="D1556" t="s">
        <v>15109</v>
      </c>
      <c r="E1556" t="s">
        <v>347</v>
      </c>
      <c r="F1556" s="5">
        <f>_xlfn.TEXTBEFORE(E1556, " ") * 1000000</f>
        <v>6000000</v>
      </c>
      <c r="G1556">
        <v>267.30369999999999</v>
      </c>
      <c r="H1556" t="s">
        <v>160</v>
      </c>
      <c r="I1556">
        <v>14</v>
      </c>
      <c r="J1556">
        <f>IF(I1556="",0,I1556)</f>
        <v>14</v>
      </c>
      <c r="K1556">
        <v>5</v>
      </c>
      <c r="L1556">
        <f>I1556-K1556</f>
        <v>9</v>
      </c>
      <c r="M1556" t="str">
        <f>IF(I1556&lt;100,"small",IF(I1556&lt;500,"medium","large"))</f>
        <v>small</v>
      </c>
      <c r="N1556">
        <f>IF(M1556="small",1,0)</f>
        <v>1</v>
      </c>
      <c r="O1556">
        <f>IF(N1556="medium",1,0)</f>
        <v>0</v>
      </c>
      <c r="P1556">
        <f>IF(O1556="large",1,0)</f>
        <v>0</v>
      </c>
      <c r="Q1556">
        <v>2013</v>
      </c>
      <c r="R1556">
        <v>2</v>
      </c>
      <c r="S1556" t="str">
        <f>IF(R1556=1, "First-time", IF(R1556&lt;=3, "Rising Star", IF(R1556&lt;10, "Established", "Elites")))</f>
        <v>Rising Star</v>
      </c>
      <c r="T1556">
        <f>IF(S1556 = "First-time",1,0)</f>
        <v>0</v>
      </c>
      <c r="U1556">
        <f>IF(S1556 = "Rising Star",1,0)</f>
        <v>1</v>
      </c>
      <c r="V1556">
        <f>IF(S1556 = "Established",1,0)</f>
        <v>0</v>
      </c>
      <c r="W1556">
        <f>IF(S1556 = "Elites",1,0)</f>
        <v>0</v>
      </c>
      <c r="X1556" t="s">
        <v>636</v>
      </c>
      <c r="Y1556" t="str">
        <f>IF(X1556="","-",TRIM(LEFT(X1556,FIND(",",X1556&amp;",")-1)))</f>
        <v>Indianapolis</v>
      </c>
      <c r="Z1556" t="s">
        <v>208</v>
      </c>
      <c r="AA1556" t="s">
        <v>16</v>
      </c>
    </row>
    <row r="1557" spans="1:27" ht="14.4" x14ac:dyDescent="0.3">
      <c r="A1557">
        <v>1551</v>
      </c>
      <c r="B1557" t="s">
        <v>2953</v>
      </c>
      <c r="C1557" t="s">
        <v>2954</v>
      </c>
      <c r="D1557" t="s">
        <v>2955</v>
      </c>
      <c r="E1557" t="s">
        <v>2956</v>
      </c>
      <c r="F1557" s="5">
        <f>_xlfn.TEXTBEFORE(E1557, " ") * 1000000</f>
        <v>288100000</v>
      </c>
      <c r="G1557">
        <v>267.25869999999998</v>
      </c>
      <c r="H1557" t="s">
        <v>118</v>
      </c>
      <c r="I1557">
        <v>108</v>
      </c>
      <c r="J1557">
        <f>IF(I1557="",0,I1557)</f>
        <v>108</v>
      </c>
      <c r="K1557">
        <v>80</v>
      </c>
      <c r="L1557">
        <f>I1557-K1557</f>
        <v>28</v>
      </c>
      <c r="M1557" t="str">
        <f>IF(I1557&lt;100,"small",IF(I1557&lt;500,"medium","large"))</f>
        <v>medium</v>
      </c>
      <c r="N1557">
        <f>IF(M1557="small",1,0)</f>
        <v>0</v>
      </c>
      <c r="O1557">
        <f>IF(N1557="medium",1,0)</f>
        <v>0</v>
      </c>
      <c r="P1557">
        <f>IF(O1557="large",1,0)</f>
        <v>0</v>
      </c>
      <c r="Q1557">
        <v>1998</v>
      </c>
      <c r="R1557">
        <v>3</v>
      </c>
      <c r="S1557" t="str">
        <f>IF(R1557=1, "First-time", IF(R1557&lt;=3, "Rising Star", IF(R1557&lt;10, "Established", "Elites")))</f>
        <v>Rising Star</v>
      </c>
      <c r="T1557">
        <f>IF(S1557 = "First-time",1,0)</f>
        <v>0</v>
      </c>
      <c r="U1557">
        <f>IF(S1557 = "Rising Star",1,0)</f>
        <v>1</v>
      </c>
      <c r="V1557">
        <f>IF(S1557 = "Established",1,0)</f>
        <v>0</v>
      </c>
      <c r="W1557">
        <f>IF(S1557 = "Elites",1,0)</f>
        <v>0</v>
      </c>
      <c r="X1557" t="s">
        <v>900</v>
      </c>
      <c r="Y1557" t="str">
        <f>IF(X1557="","-",TRIM(LEFT(X1557,FIND(",",X1557&amp;",")-1)))</f>
        <v>Jacksonville</v>
      </c>
      <c r="Z1557" t="s">
        <v>901</v>
      </c>
      <c r="AA1557" t="s">
        <v>10</v>
      </c>
    </row>
    <row r="1558" spans="1:27" ht="14.4" x14ac:dyDescent="0.3">
      <c r="A1558">
        <v>1552</v>
      </c>
      <c r="B1558" t="s">
        <v>11790</v>
      </c>
      <c r="C1558" t="s">
        <v>11791</v>
      </c>
      <c r="D1558" t="s">
        <v>11792</v>
      </c>
      <c r="E1558" t="s">
        <v>179</v>
      </c>
      <c r="F1558" s="5">
        <f>_xlfn.TEXTBEFORE(E1558, " ") * 1000000</f>
        <v>10700000</v>
      </c>
      <c r="G1558">
        <v>267.19839999999999</v>
      </c>
      <c r="H1558" t="s">
        <v>85</v>
      </c>
      <c r="I1558">
        <v>56</v>
      </c>
      <c r="J1558">
        <f>IF(I1558="",0,I1558)</f>
        <v>56</v>
      </c>
      <c r="K1558">
        <v>17</v>
      </c>
      <c r="L1558">
        <f>I1558-K1558</f>
        <v>39</v>
      </c>
      <c r="M1558" t="str">
        <f>IF(I1558&lt;100,"small",IF(I1558&lt;500,"medium","large"))</f>
        <v>small</v>
      </c>
      <c r="N1558">
        <f>IF(M1558="small",1,0)</f>
        <v>1</v>
      </c>
      <c r="O1558">
        <f>IF(N1558="medium",1,0)</f>
        <v>0</v>
      </c>
      <c r="P1558">
        <f>IF(O1558="large",1,0)</f>
        <v>0</v>
      </c>
      <c r="Q1558">
        <v>2011</v>
      </c>
      <c r="R1558">
        <v>3</v>
      </c>
      <c r="S1558" t="str">
        <f>IF(R1558=1, "First-time", IF(R1558&lt;=3, "Rising Star", IF(R1558&lt;10, "Established", "Elites")))</f>
        <v>Rising Star</v>
      </c>
      <c r="T1558">
        <f>IF(S1558 = "First-time",1,0)</f>
        <v>0</v>
      </c>
      <c r="U1558">
        <f>IF(S1558 = "Rising Star",1,0)</f>
        <v>1</v>
      </c>
      <c r="V1558">
        <f>IF(S1558 = "Established",1,0)</f>
        <v>0</v>
      </c>
      <c r="W1558">
        <f>IF(S1558 = "Elites",1,0)</f>
        <v>0</v>
      </c>
      <c r="X1558" t="s">
        <v>130</v>
      </c>
      <c r="Y1558" t="str">
        <f>IF(X1558="","-",TRIM(LEFT(X1558,FIND(",",X1558&amp;",")-1)))</f>
        <v>Dallas</v>
      </c>
      <c r="Z1558" t="s">
        <v>993</v>
      </c>
      <c r="AA1558" t="s">
        <v>45</v>
      </c>
    </row>
    <row r="1559" spans="1:27" ht="14.4" x14ac:dyDescent="0.3">
      <c r="A1559">
        <v>1553</v>
      </c>
      <c r="B1559" t="s">
        <v>14290</v>
      </c>
      <c r="C1559" t="s">
        <v>14291</v>
      </c>
      <c r="D1559" t="s">
        <v>14292</v>
      </c>
      <c r="E1559" t="s">
        <v>2766</v>
      </c>
      <c r="F1559" s="5">
        <f>_xlfn.TEXTBEFORE(E1559, " ") * 1000000</f>
        <v>2700000</v>
      </c>
      <c r="G1559">
        <v>267.1003</v>
      </c>
      <c r="H1559" t="s">
        <v>751</v>
      </c>
      <c r="I1559">
        <v>23</v>
      </c>
      <c r="J1559">
        <f>IF(I1559="",0,I1559)</f>
        <v>23</v>
      </c>
      <c r="K1559">
        <v>8</v>
      </c>
      <c r="L1559">
        <f>I1559-K1559</f>
        <v>15</v>
      </c>
      <c r="M1559" t="str">
        <f>IF(I1559&lt;100,"small",IF(I1559&lt;500,"medium","large"))</f>
        <v>small</v>
      </c>
      <c r="N1559">
        <f>IF(M1559="small",1,0)</f>
        <v>1</v>
      </c>
      <c r="O1559">
        <f>IF(N1559="medium",1,0)</f>
        <v>0</v>
      </c>
      <c r="P1559">
        <f>IF(O1559="large",1,0)</f>
        <v>0</v>
      </c>
      <c r="Q1559">
        <v>2012</v>
      </c>
      <c r="R1559">
        <v>1</v>
      </c>
      <c r="S1559" t="str">
        <f>IF(R1559=1, "First-time", IF(R1559&lt;=3, "Rising Star", IF(R1559&lt;10, "Established", "Elites")))</f>
        <v>First-time</v>
      </c>
      <c r="T1559">
        <f>IF(S1559 = "First-time",1,0)</f>
        <v>1</v>
      </c>
      <c r="U1559">
        <f>IF(S1559 = "Rising Star",1,0)</f>
        <v>0</v>
      </c>
      <c r="V1559">
        <f>IF(S1559 = "Established",1,0)</f>
        <v>0</v>
      </c>
      <c r="W1559">
        <f>IF(S1559 = "Elites",1,0)</f>
        <v>0</v>
      </c>
      <c r="X1559" t="s">
        <v>978</v>
      </c>
      <c r="Y1559" t="str">
        <f>IF(X1559="","-",TRIM(LEFT(X1559,FIND(",",X1559&amp;",")-1)))</f>
        <v>Huntsville</v>
      </c>
      <c r="Z1559" t="s">
        <v>979</v>
      </c>
      <c r="AA1559" t="s">
        <v>2</v>
      </c>
    </row>
    <row r="1560" spans="1:27" ht="14.4" x14ac:dyDescent="0.3">
      <c r="A1560">
        <v>1554</v>
      </c>
      <c r="B1560" t="s">
        <v>114</v>
      </c>
      <c r="C1560" t="s">
        <v>115</v>
      </c>
      <c r="D1560" t="s">
        <v>116</v>
      </c>
      <c r="E1560" t="s">
        <v>117</v>
      </c>
      <c r="F1560" s="5">
        <f>_xlfn.TEXTBEFORE(E1560, " ") * 1000000</f>
        <v>40100000</v>
      </c>
      <c r="G1560">
        <v>267.07639999999998</v>
      </c>
      <c r="H1560" t="s">
        <v>118</v>
      </c>
      <c r="I1560">
        <v>111</v>
      </c>
      <c r="J1560">
        <f>IF(I1560="",0,I1560)</f>
        <v>111</v>
      </c>
      <c r="K1560">
        <v>35</v>
      </c>
      <c r="L1560">
        <f>I1560-K1560</f>
        <v>76</v>
      </c>
      <c r="M1560" t="str">
        <f>IF(I1560&lt;100,"small",IF(I1560&lt;500,"medium","large"))</f>
        <v>medium</v>
      </c>
      <c r="N1560">
        <f>IF(M1560="small",1,0)</f>
        <v>0</v>
      </c>
      <c r="O1560">
        <f>IF(N1560="medium",1,0)</f>
        <v>0</v>
      </c>
      <c r="P1560">
        <f>IF(O1560="large",1,0)</f>
        <v>0</v>
      </c>
      <c r="Q1560">
        <v>1899</v>
      </c>
      <c r="R1560">
        <v>1</v>
      </c>
      <c r="S1560" t="str">
        <f>IF(R1560=1, "First-time", IF(R1560&lt;=3, "Rising Star", IF(R1560&lt;10, "Established", "Elites")))</f>
        <v>First-time</v>
      </c>
      <c r="T1560">
        <f>IF(S1560 = "First-time",1,0)</f>
        <v>1</v>
      </c>
      <c r="U1560">
        <f>IF(S1560 = "Rising Star",1,0)</f>
        <v>0</v>
      </c>
      <c r="V1560">
        <f>IF(S1560 = "Established",1,0)</f>
        <v>0</v>
      </c>
      <c r="W1560">
        <f>IF(S1560 = "Elites",1,0)</f>
        <v>0</v>
      </c>
      <c r="X1560" t="s">
        <v>86</v>
      </c>
      <c r="Y1560" t="str">
        <f>IF(X1560="","-",TRIM(LEFT(X1560,FIND(",",X1560&amp;",")-1)))</f>
        <v>New York City</v>
      </c>
      <c r="Z1560" t="s">
        <v>119</v>
      </c>
      <c r="AA1560" t="s">
        <v>35</v>
      </c>
    </row>
    <row r="1561" spans="1:27" ht="14.4" x14ac:dyDescent="0.3">
      <c r="A1561">
        <v>1555</v>
      </c>
      <c r="B1561" t="s">
        <v>13583</v>
      </c>
      <c r="C1561" t="s">
        <v>13584</v>
      </c>
      <c r="D1561" t="s">
        <v>13585</v>
      </c>
      <c r="E1561" t="s">
        <v>212</v>
      </c>
      <c r="F1561" s="5">
        <f>_xlfn.TEXTBEFORE(E1561, " ") * 1000000</f>
        <v>4400000</v>
      </c>
      <c r="G1561">
        <v>266.64769999999999</v>
      </c>
      <c r="H1561" t="s">
        <v>324</v>
      </c>
      <c r="I1561">
        <v>40</v>
      </c>
      <c r="J1561">
        <f>IF(I1561="",0,I1561)</f>
        <v>40</v>
      </c>
      <c r="K1561">
        <v>12</v>
      </c>
      <c r="L1561">
        <f>I1561-K1561</f>
        <v>28</v>
      </c>
      <c r="M1561" t="str">
        <f>IF(I1561&lt;100,"small",IF(I1561&lt;500,"medium","large"))</f>
        <v>small</v>
      </c>
      <c r="N1561">
        <f>IF(M1561="small",1,0)</f>
        <v>1</v>
      </c>
      <c r="O1561">
        <f>IF(N1561="medium",1,0)</f>
        <v>0</v>
      </c>
      <c r="P1561">
        <f>IF(O1561="large",1,0)</f>
        <v>0</v>
      </c>
      <c r="Q1561">
        <v>2012</v>
      </c>
      <c r="R1561">
        <v>2</v>
      </c>
      <c r="S1561" t="str">
        <f>IF(R1561=1, "First-time", IF(R1561&lt;=3, "Rising Star", IF(R1561&lt;10, "Established", "Elites")))</f>
        <v>Rising Star</v>
      </c>
      <c r="T1561">
        <f>IF(S1561 = "First-time",1,0)</f>
        <v>0</v>
      </c>
      <c r="U1561">
        <f>IF(S1561 = "Rising Star",1,0)</f>
        <v>1</v>
      </c>
      <c r="V1561">
        <f>IF(S1561 = "Established",1,0)</f>
        <v>0</v>
      </c>
      <c r="W1561">
        <f>IF(S1561 = "Elites",1,0)</f>
        <v>0</v>
      </c>
      <c r="X1561" t="s">
        <v>427</v>
      </c>
      <c r="Y1561" t="str">
        <f>IF(X1561="","-",TRIM(LEFT(X1561,FIND(",",X1561&amp;",")-1)))</f>
        <v>Washington</v>
      </c>
      <c r="Z1561" t="s">
        <v>3223</v>
      </c>
      <c r="AA1561" t="s">
        <v>21</v>
      </c>
    </row>
    <row r="1562" spans="1:27" ht="14.4" x14ac:dyDescent="0.3">
      <c r="A1562">
        <v>1556</v>
      </c>
      <c r="B1562" t="s">
        <v>6026</v>
      </c>
      <c r="C1562" t="s">
        <v>6027</v>
      </c>
      <c r="D1562" t="s">
        <v>6028</v>
      </c>
      <c r="E1562" t="s">
        <v>217</v>
      </c>
      <c r="F1562" s="5">
        <f>_xlfn.TEXTBEFORE(E1562, " ") * 1000000</f>
        <v>3300000</v>
      </c>
      <c r="G1562">
        <v>266.63290000000001</v>
      </c>
      <c r="H1562" t="s">
        <v>751</v>
      </c>
      <c r="I1562">
        <v>48</v>
      </c>
      <c r="J1562">
        <f>IF(I1562="",0,I1562)</f>
        <v>48</v>
      </c>
      <c r="K1562">
        <v>13</v>
      </c>
      <c r="L1562">
        <f>I1562-K1562</f>
        <v>35</v>
      </c>
      <c r="M1562" t="str">
        <f>IF(I1562&lt;100,"small",IF(I1562&lt;500,"medium","large"))</f>
        <v>small</v>
      </c>
      <c r="N1562">
        <f>IF(M1562="small",1,0)</f>
        <v>1</v>
      </c>
      <c r="O1562">
        <f>IF(N1562="medium",1,0)</f>
        <v>0</v>
      </c>
      <c r="P1562">
        <f>IF(O1562="large",1,0)</f>
        <v>0</v>
      </c>
      <c r="Q1562">
        <v>2005</v>
      </c>
      <c r="R1562">
        <v>3</v>
      </c>
      <c r="S1562" t="str">
        <f>IF(R1562=1, "First-time", IF(R1562&lt;=3, "Rising Star", IF(R1562&lt;10, "Established", "Elites")))</f>
        <v>Rising Star</v>
      </c>
      <c r="T1562">
        <f>IF(S1562 = "First-time",1,0)</f>
        <v>0</v>
      </c>
      <c r="U1562">
        <f>IF(S1562 = "Rising Star",1,0)</f>
        <v>1</v>
      </c>
      <c r="V1562">
        <f>IF(S1562 = "Established",1,0)</f>
        <v>0</v>
      </c>
      <c r="W1562">
        <f>IF(S1562 = "Elites",1,0)</f>
        <v>0</v>
      </c>
      <c r="X1562" t="s">
        <v>427</v>
      </c>
      <c r="Y1562" t="str">
        <f>IF(X1562="","-",TRIM(LEFT(X1562,FIND(",",X1562&amp;",")-1)))</f>
        <v>Washington</v>
      </c>
      <c r="Z1562" t="s">
        <v>6029</v>
      </c>
      <c r="AA1562" t="s">
        <v>47</v>
      </c>
    </row>
    <row r="1563" spans="1:27" ht="14.4" x14ac:dyDescent="0.3">
      <c r="A1563">
        <v>1557</v>
      </c>
      <c r="B1563" t="s">
        <v>12897</v>
      </c>
      <c r="C1563" t="s">
        <v>12898</v>
      </c>
      <c r="D1563" t="s">
        <v>12899</v>
      </c>
      <c r="E1563" t="s">
        <v>653</v>
      </c>
      <c r="F1563" s="5">
        <f>_xlfn.TEXTBEFORE(E1563, " ") * 1000000</f>
        <v>16000000</v>
      </c>
      <c r="G1563">
        <v>266.58260000000001</v>
      </c>
      <c r="H1563" t="s">
        <v>129</v>
      </c>
      <c r="I1563">
        <v>56</v>
      </c>
      <c r="J1563">
        <f>IF(I1563="",0,I1563)</f>
        <v>56</v>
      </c>
      <c r="K1563">
        <v>24</v>
      </c>
      <c r="L1563">
        <f>I1563-K1563</f>
        <v>32</v>
      </c>
      <c r="M1563" t="str">
        <f>IF(I1563&lt;100,"small",IF(I1563&lt;500,"medium","large"))</f>
        <v>small</v>
      </c>
      <c r="N1563">
        <f>IF(M1563="small",1,0)</f>
        <v>1</v>
      </c>
      <c r="O1563">
        <f>IF(N1563="medium",1,0)</f>
        <v>0</v>
      </c>
      <c r="P1563">
        <f>IF(O1563="large",1,0)</f>
        <v>0</v>
      </c>
      <c r="Q1563">
        <v>2012</v>
      </c>
      <c r="R1563">
        <v>4</v>
      </c>
      <c r="S1563" t="str">
        <f>IF(R1563=1, "First-time", IF(R1563&lt;=3, "Rising Star", IF(R1563&lt;10, "Established", "Elites")))</f>
        <v>Established</v>
      </c>
      <c r="T1563">
        <f>IF(S1563 = "First-time",1,0)</f>
        <v>0</v>
      </c>
      <c r="U1563">
        <f>IF(S1563 = "Rising Star",1,0)</f>
        <v>0</v>
      </c>
      <c r="V1563">
        <f>IF(S1563 = "Established",1,0)</f>
        <v>1</v>
      </c>
      <c r="W1563">
        <f>IF(S1563 = "Elites",1,0)</f>
        <v>0</v>
      </c>
      <c r="X1563" t="s">
        <v>260</v>
      </c>
      <c r="Y1563" t="str">
        <f>IF(X1563="","-",TRIM(LEFT(X1563,FIND(",",X1563&amp;",")-1)))</f>
        <v>Seattle</v>
      </c>
      <c r="Z1563" t="s">
        <v>260</v>
      </c>
      <c r="AA1563" t="s">
        <v>49</v>
      </c>
    </row>
    <row r="1564" spans="1:27" ht="14.4" x14ac:dyDescent="0.3">
      <c r="A1564">
        <v>1558</v>
      </c>
      <c r="B1564" t="s">
        <v>5584</v>
      </c>
      <c r="C1564" t="s">
        <v>5585</v>
      </c>
      <c r="D1564" t="s">
        <v>5586</v>
      </c>
      <c r="E1564" t="s">
        <v>5012</v>
      </c>
      <c r="F1564" s="5">
        <f>_xlfn.TEXTBEFORE(E1564, " ") * 1000000</f>
        <v>13500000</v>
      </c>
      <c r="G1564">
        <v>266.54000000000002</v>
      </c>
      <c r="H1564" t="s">
        <v>779</v>
      </c>
      <c r="I1564">
        <v>220</v>
      </c>
      <c r="J1564">
        <f>IF(I1564="",0,I1564)</f>
        <v>220</v>
      </c>
      <c r="K1564">
        <v>30</v>
      </c>
      <c r="L1564">
        <f>I1564-K1564</f>
        <v>190</v>
      </c>
      <c r="M1564" t="str">
        <f>IF(I1564&lt;100,"small",IF(I1564&lt;500,"medium","large"))</f>
        <v>medium</v>
      </c>
      <c r="N1564">
        <f>IF(M1564="small",1,0)</f>
        <v>0</v>
      </c>
      <c r="O1564">
        <f>IF(N1564="medium",1,0)</f>
        <v>0</v>
      </c>
      <c r="P1564">
        <f>IF(O1564="large",1,0)</f>
        <v>0</v>
      </c>
      <c r="Q1564">
        <v>2004</v>
      </c>
      <c r="R1564">
        <v>3</v>
      </c>
      <c r="S1564" t="str">
        <f>IF(R1564=1, "First-time", IF(R1564&lt;=3, "Rising Star", IF(R1564&lt;10, "Established", "Elites")))</f>
        <v>Rising Star</v>
      </c>
      <c r="T1564">
        <f>IF(S1564 = "First-time",1,0)</f>
        <v>0</v>
      </c>
      <c r="U1564">
        <f>IF(S1564 = "Rising Star",1,0)</f>
        <v>1</v>
      </c>
      <c r="V1564">
        <f>IF(S1564 = "Established",1,0)</f>
        <v>0</v>
      </c>
      <c r="W1564">
        <f>IF(S1564 = "Elites",1,0)</f>
        <v>0</v>
      </c>
      <c r="X1564" t="s">
        <v>1788</v>
      </c>
      <c r="Y1564" t="str">
        <f>IF(X1564="","-",TRIM(LEFT(X1564,FIND(",",X1564&amp;",")-1)))</f>
        <v>Springfield</v>
      </c>
      <c r="Z1564" t="s">
        <v>1789</v>
      </c>
      <c r="AA1564" t="s">
        <v>25</v>
      </c>
    </row>
    <row r="1565" spans="1:27" ht="14.4" x14ac:dyDescent="0.3">
      <c r="A1565">
        <v>1559</v>
      </c>
      <c r="B1565" t="s">
        <v>13850</v>
      </c>
      <c r="C1565" t="s">
        <v>13851</v>
      </c>
      <c r="D1565" t="s">
        <v>13852</v>
      </c>
      <c r="E1565" t="s">
        <v>832</v>
      </c>
      <c r="F1565" s="5">
        <f>_xlfn.TEXTBEFORE(E1565, " ") * 1000000</f>
        <v>11800000</v>
      </c>
      <c r="G1565">
        <v>266.49119999999999</v>
      </c>
      <c r="H1565" t="s">
        <v>751</v>
      </c>
      <c r="I1565">
        <v>117</v>
      </c>
      <c r="J1565">
        <f>IF(I1565="",0,I1565)</f>
        <v>117</v>
      </c>
      <c r="K1565">
        <v>21</v>
      </c>
      <c r="L1565">
        <f>I1565-K1565</f>
        <v>96</v>
      </c>
      <c r="M1565" t="str">
        <f>IF(I1565&lt;100,"small",IF(I1565&lt;500,"medium","large"))</f>
        <v>medium</v>
      </c>
      <c r="N1565">
        <f>IF(M1565="small",1,0)</f>
        <v>0</v>
      </c>
      <c r="O1565">
        <f>IF(N1565="medium",1,0)</f>
        <v>0</v>
      </c>
      <c r="P1565">
        <f>IF(O1565="large",1,0)</f>
        <v>0</v>
      </c>
      <c r="Q1565">
        <v>2012</v>
      </c>
      <c r="R1565">
        <v>4</v>
      </c>
      <c r="S1565" t="str">
        <f>IF(R1565=1, "First-time", IF(R1565&lt;=3, "Rising Star", IF(R1565&lt;10, "Established", "Elites")))</f>
        <v>Established</v>
      </c>
      <c r="T1565">
        <f>IF(S1565 = "First-time",1,0)</f>
        <v>0</v>
      </c>
      <c r="U1565">
        <f>IF(S1565 = "Rising Star",1,0)</f>
        <v>0</v>
      </c>
      <c r="V1565">
        <f>IF(S1565 = "Established",1,0)</f>
        <v>1</v>
      </c>
      <c r="W1565">
        <f>IF(S1565 = "Elites",1,0)</f>
        <v>0</v>
      </c>
      <c r="X1565" t="s">
        <v>1206</v>
      </c>
      <c r="Y1565" t="str">
        <f>IF(X1565="","-",TRIM(LEFT(X1565,FIND(",",X1565&amp;",")-1)))</f>
        <v>Tampa</v>
      </c>
      <c r="Z1565" t="s">
        <v>1206</v>
      </c>
      <c r="AA1565" t="s">
        <v>10</v>
      </c>
    </row>
    <row r="1566" spans="1:27" ht="14.4" x14ac:dyDescent="0.3">
      <c r="A1566">
        <v>1560</v>
      </c>
      <c r="B1566" t="s">
        <v>17068</v>
      </c>
      <c r="C1566" t="s">
        <v>17069</v>
      </c>
      <c r="D1566" t="s">
        <v>17070</v>
      </c>
      <c r="E1566" t="s">
        <v>217</v>
      </c>
      <c r="F1566" s="5">
        <f>_xlfn.TEXTBEFORE(E1566, " ") * 1000000</f>
        <v>3300000</v>
      </c>
      <c r="G1566">
        <v>266.18329999999997</v>
      </c>
      <c r="H1566" t="s">
        <v>433</v>
      </c>
      <c r="I1566">
        <v>50</v>
      </c>
      <c r="J1566">
        <f>IF(I1566="",0,I1566)</f>
        <v>50</v>
      </c>
      <c r="K1566">
        <v>10</v>
      </c>
      <c r="L1566">
        <f>I1566-K1566</f>
        <v>40</v>
      </c>
      <c r="M1566" t="str">
        <f>IF(I1566&lt;100,"small",IF(I1566&lt;500,"medium","large"))</f>
        <v>small</v>
      </c>
      <c r="N1566">
        <f>IF(M1566="small",1,0)</f>
        <v>1</v>
      </c>
      <c r="O1566">
        <f>IF(N1566="medium",1,0)</f>
        <v>0</v>
      </c>
      <c r="P1566">
        <f>IF(O1566="large",1,0)</f>
        <v>0</v>
      </c>
      <c r="Q1566">
        <v>2014</v>
      </c>
      <c r="R1566">
        <v>1</v>
      </c>
      <c r="S1566" t="str">
        <f>IF(R1566=1, "First-time", IF(R1566&lt;=3, "Rising Star", IF(R1566&lt;10, "Established", "Elites")))</f>
        <v>First-time</v>
      </c>
      <c r="T1566">
        <f>IF(S1566 = "First-time",1,0)</f>
        <v>1</v>
      </c>
      <c r="U1566">
        <f>IF(S1566 = "Rising Star",1,0)</f>
        <v>0</v>
      </c>
      <c r="V1566">
        <f>IF(S1566 = "Established",1,0)</f>
        <v>0</v>
      </c>
      <c r="W1566">
        <f>IF(S1566 = "Elites",1,0)</f>
        <v>0</v>
      </c>
      <c r="X1566" t="s">
        <v>342</v>
      </c>
      <c r="Y1566" t="str">
        <f>IF(X1566="","-",TRIM(LEFT(X1566,FIND(",",X1566&amp;",")-1)))</f>
        <v>San Diego</v>
      </c>
      <c r="Z1566" t="s">
        <v>342</v>
      </c>
      <c r="AA1566" t="s">
        <v>5</v>
      </c>
    </row>
    <row r="1567" spans="1:27" ht="14.4" x14ac:dyDescent="0.3">
      <c r="A1567">
        <v>1561</v>
      </c>
      <c r="B1567" t="s">
        <v>7040</v>
      </c>
      <c r="C1567" t="s">
        <v>7041</v>
      </c>
      <c r="D1567" t="s">
        <v>7042</v>
      </c>
      <c r="E1567" t="s">
        <v>1959</v>
      </c>
      <c r="F1567" s="5">
        <f>_xlfn.TEXTBEFORE(E1567, " ") * 1000000</f>
        <v>16100000.000000002</v>
      </c>
      <c r="G1567">
        <v>265.80200000000002</v>
      </c>
      <c r="H1567" t="s">
        <v>433</v>
      </c>
      <c r="I1567">
        <v>44</v>
      </c>
      <c r="J1567">
        <f>IF(I1567="",0,I1567)</f>
        <v>44</v>
      </c>
      <c r="K1567">
        <v>21</v>
      </c>
      <c r="L1567">
        <f>I1567-K1567</f>
        <v>23</v>
      </c>
      <c r="M1567" t="str">
        <f>IF(I1567&lt;100,"small",IF(I1567&lt;500,"medium","large"))</f>
        <v>small</v>
      </c>
      <c r="N1567">
        <f>IF(M1567="small",1,0)</f>
        <v>1</v>
      </c>
      <c r="O1567">
        <f>IF(N1567="medium",1,0)</f>
        <v>0</v>
      </c>
      <c r="P1567">
        <f>IF(O1567="large",1,0)</f>
        <v>0</v>
      </c>
      <c r="Q1567">
        <v>2006</v>
      </c>
      <c r="R1567">
        <v>1</v>
      </c>
      <c r="S1567" t="str">
        <f>IF(R1567=1, "First-time", IF(R1567&lt;=3, "Rising Star", IF(R1567&lt;10, "Established", "Elites")))</f>
        <v>First-time</v>
      </c>
      <c r="T1567">
        <f>IF(S1567 = "First-time",1,0)</f>
        <v>1</v>
      </c>
      <c r="U1567">
        <f>IF(S1567 = "Rising Star",1,0)</f>
        <v>0</v>
      </c>
      <c r="V1567">
        <f>IF(S1567 = "Established",1,0)</f>
        <v>0</v>
      </c>
      <c r="W1567">
        <f>IF(S1567 = "Elites",1,0)</f>
        <v>0</v>
      </c>
      <c r="X1567" t="s">
        <v>271</v>
      </c>
      <c r="Y1567" t="str">
        <f>IF(X1567="","-",TRIM(LEFT(X1567,FIND(",",X1567&amp;",")-1)))</f>
        <v>Chicago</v>
      </c>
      <c r="Z1567" t="s">
        <v>271</v>
      </c>
      <c r="AA1567" t="s">
        <v>15</v>
      </c>
    </row>
    <row r="1568" spans="1:27" ht="14.4" x14ac:dyDescent="0.3">
      <c r="A1568">
        <v>1562</v>
      </c>
      <c r="B1568" t="s">
        <v>9790</v>
      </c>
      <c r="C1568" t="s">
        <v>9791</v>
      </c>
      <c r="D1568" t="s">
        <v>9792</v>
      </c>
      <c r="E1568" t="s">
        <v>490</v>
      </c>
      <c r="F1568" s="5">
        <f>_xlfn.TEXTBEFORE(E1568, " ") * 1000000</f>
        <v>7300000</v>
      </c>
      <c r="G1568">
        <v>265.16590000000002</v>
      </c>
      <c r="H1568" t="s">
        <v>174</v>
      </c>
      <c r="I1568">
        <v>15</v>
      </c>
      <c r="J1568">
        <f>IF(I1568="",0,I1568)</f>
        <v>15</v>
      </c>
      <c r="K1568">
        <v>3</v>
      </c>
      <c r="L1568">
        <f>I1568-K1568</f>
        <v>12</v>
      </c>
      <c r="M1568" t="str">
        <f>IF(I1568&lt;100,"small",IF(I1568&lt;500,"medium","large"))</f>
        <v>small</v>
      </c>
      <c r="N1568">
        <f>IF(M1568="small",1,0)</f>
        <v>1</v>
      </c>
      <c r="O1568">
        <f>IF(N1568="medium",1,0)</f>
        <v>0</v>
      </c>
      <c r="P1568">
        <f>IF(O1568="large",1,0)</f>
        <v>0</v>
      </c>
      <c r="Q1568">
        <v>2009</v>
      </c>
      <c r="R1568">
        <v>1</v>
      </c>
      <c r="S1568" t="str">
        <f>IF(R1568=1, "First-time", IF(R1568&lt;=3, "Rising Star", IF(R1568&lt;10, "Established", "Elites")))</f>
        <v>First-time</v>
      </c>
      <c r="T1568">
        <f>IF(S1568 = "First-time",1,0)</f>
        <v>1</v>
      </c>
      <c r="U1568">
        <f>IF(S1568 = "Rising Star",1,0)</f>
        <v>0</v>
      </c>
      <c r="V1568">
        <f>IF(S1568 = "Established",1,0)</f>
        <v>0</v>
      </c>
      <c r="W1568">
        <f>IF(S1568 = "Elites",1,0)</f>
        <v>0</v>
      </c>
      <c r="X1568" t="s">
        <v>466</v>
      </c>
      <c r="Y1568" t="str">
        <f>IF(X1568="","-",TRIM(LEFT(X1568,FIND(",",X1568&amp;",")-1)))</f>
        <v>Charlotte</v>
      </c>
      <c r="Z1568" t="s">
        <v>466</v>
      </c>
      <c r="AA1568" t="s">
        <v>28</v>
      </c>
    </row>
    <row r="1569" spans="1:27" ht="14.4" x14ac:dyDescent="0.3">
      <c r="A1569">
        <v>1563</v>
      </c>
      <c r="B1569" t="s">
        <v>16328</v>
      </c>
      <c r="C1569" t="s">
        <v>16329</v>
      </c>
      <c r="D1569" t="s">
        <v>16330</v>
      </c>
      <c r="E1569" t="s">
        <v>4789</v>
      </c>
      <c r="F1569" s="5">
        <f>_xlfn.TEXTBEFORE(E1569, " ") * 1000000</f>
        <v>25100000</v>
      </c>
      <c r="G1569">
        <v>264.80439999999999</v>
      </c>
      <c r="H1569" t="s">
        <v>472</v>
      </c>
      <c r="I1569">
        <v>76</v>
      </c>
      <c r="J1569">
        <f>IF(I1569="",0,I1569)</f>
        <v>76</v>
      </c>
      <c r="K1569">
        <v>20</v>
      </c>
      <c r="L1569">
        <f>I1569-K1569</f>
        <v>56</v>
      </c>
      <c r="M1569" t="str">
        <f>IF(I1569&lt;100,"small",IF(I1569&lt;500,"medium","large"))</f>
        <v>small</v>
      </c>
      <c r="N1569">
        <f>IF(M1569="small",1,0)</f>
        <v>1</v>
      </c>
      <c r="O1569">
        <f>IF(N1569="medium",1,0)</f>
        <v>0</v>
      </c>
      <c r="P1569">
        <f>IF(O1569="large",1,0)</f>
        <v>0</v>
      </c>
      <c r="Q1569">
        <v>2014</v>
      </c>
      <c r="R1569">
        <v>1</v>
      </c>
      <c r="S1569" t="str">
        <f>IF(R1569=1, "First-time", IF(R1569&lt;=3, "Rising Star", IF(R1569&lt;10, "Established", "Elites")))</f>
        <v>First-time</v>
      </c>
      <c r="T1569">
        <f>IF(S1569 = "First-time",1,0)</f>
        <v>1</v>
      </c>
      <c r="U1569">
        <f>IF(S1569 = "Rising Star",1,0)</f>
        <v>0</v>
      </c>
      <c r="V1569">
        <f>IF(S1569 = "Established",1,0)</f>
        <v>0</v>
      </c>
      <c r="W1569">
        <f>IF(S1569 = "Elites",1,0)</f>
        <v>0</v>
      </c>
      <c r="X1569" t="s">
        <v>466</v>
      </c>
      <c r="Y1569" t="str">
        <f>IF(X1569="","-",TRIM(LEFT(X1569,FIND(",",X1569&amp;",")-1)))</f>
        <v>Charlotte</v>
      </c>
      <c r="Z1569" t="s">
        <v>222</v>
      </c>
      <c r="AA1569" t="s">
        <v>28</v>
      </c>
    </row>
    <row r="1570" spans="1:27" ht="14.4" x14ac:dyDescent="0.3">
      <c r="A1570">
        <v>1564</v>
      </c>
      <c r="B1570" t="s">
        <v>10628</v>
      </c>
      <c r="C1570" t="s">
        <v>10629</v>
      </c>
      <c r="D1570" t="s">
        <v>10630</v>
      </c>
      <c r="E1570" t="s">
        <v>615</v>
      </c>
      <c r="F1570" s="5">
        <f>_xlfn.TEXTBEFORE(E1570, " ") * 1000000</f>
        <v>2800000</v>
      </c>
      <c r="G1570">
        <v>264.75439999999998</v>
      </c>
      <c r="H1570" t="s">
        <v>85</v>
      </c>
      <c r="I1570">
        <v>14</v>
      </c>
      <c r="J1570">
        <f>IF(I1570="",0,I1570)</f>
        <v>14</v>
      </c>
      <c r="K1570">
        <v>9</v>
      </c>
      <c r="L1570">
        <f>I1570-K1570</f>
        <v>5</v>
      </c>
      <c r="M1570" t="str">
        <f>IF(I1570&lt;100,"small",IF(I1570&lt;500,"medium","large"))</f>
        <v>small</v>
      </c>
      <c r="N1570">
        <f>IF(M1570="small",1,0)</f>
        <v>1</v>
      </c>
      <c r="O1570">
        <f>IF(N1570="medium",1,0)</f>
        <v>0</v>
      </c>
      <c r="P1570">
        <f>IF(O1570="large",1,0)</f>
        <v>0</v>
      </c>
      <c r="Q1570">
        <v>2010</v>
      </c>
      <c r="R1570">
        <v>1</v>
      </c>
      <c r="S1570" t="str">
        <f>IF(R1570=1, "First-time", IF(R1570&lt;=3, "Rising Star", IF(R1570&lt;10, "Established", "Elites")))</f>
        <v>First-time</v>
      </c>
      <c r="T1570">
        <f>IF(S1570 = "First-time",1,0)</f>
        <v>1</v>
      </c>
      <c r="U1570">
        <f>IF(S1570 = "Rising Star",1,0)</f>
        <v>0</v>
      </c>
      <c r="V1570">
        <f>IF(S1570 = "Established",1,0)</f>
        <v>0</v>
      </c>
      <c r="W1570">
        <f>IF(S1570 = "Elites",1,0)</f>
        <v>0</v>
      </c>
      <c r="X1570" t="s">
        <v>130</v>
      </c>
      <c r="Y1570" t="str">
        <f>IF(X1570="","-",TRIM(LEFT(X1570,FIND(",",X1570&amp;",")-1)))</f>
        <v>Dallas</v>
      </c>
      <c r="Z1570" t="s">
        <v>130</v>
      </c>
      <c r="AA1570" t="s">
        <v>45</v>
      </c>
    </row>
    <row r="1571" spans="1:27" ht="14.4" x14ac:dyDescent="0.3">
      <c r="A1571">
        <v>1565</v>
      </c>
      <c r="B1571" t="s">
        <v>6195</v>
      </c>
      <c r="C1571" t="s">
        <v>6196</v>
      </c>
      <c r="D1571" t="s">
        <v>6197</v>
      </c>
      <c r="E1571" t="s">
        <v>1276</v>
      </c>
      <c r="F1571" s="5">
        <f>_xlfn.TEXTBEFORE(E1571, " ") * 1000000</f>
        <v>5000000</v>
      </c>
      <c r="G1571">
        <v>264.30200000000002</v>
      </c>
      <c r="H1571" t="s">
        <v>803</v>
      </c>
      <c r="I1571">
        <v>25</v>
      </c>
      <c r="J1571">
        <f>IF(I1571="",0,I1571)</f>
        <v>25</v>
      </c>
      <c r="K1571">
        <v>13</v>
      </c>
      <c r="L1571">
        <f>I1571-K1571</f>
        <v>12</v>
      </c>
      <c r="M1571" t="str">
        <f>IF(I1571&lt;100,"small",IF(I1571&lt;500,"medium","large"))</f>
        <v>small</v>
      </c>
      <c r="N1571">
        <f>IF(M1571="small",1,0)</f>
        <v>1</v>
      </c>
      <c r="O1571">
        <f>IF(N1571="medium",1,0)</f>
        <v>0</v>
      </c>
      <c r="P1571">
        <f>IF(O1571="large",1,0)</f>
        <v>0</v>
      </c>
      <c r="Q1571">
        <v>2005</v>
      </c>
      <c r="R1571">
        <v>4</v>
      </c>
      <c r="S1571" t="str">
        <f>IF(R1571=1, "First-time", IF(R1571&lt;=3, "Rising Star", IF(R1571&lt;10, "Established", "Elites")))</f>
        <v>Established</v>
      </c>
      <c r="T1571">
        <f>IF(S1571 = "First-time",1,0)</f>
        <v>0</v>
      </c>
      <c r="U1571">
        <f>IF(S1571 = "Rising Star",1,0)</f>
        <v>0</v>
      </c>
      <c r="V1571">
        <f>IF(S1571 = "Established",1,0)</f>
        <v>1</v>
      </c>
      <c r="W1571">
        <f>IF(S1571 = "Elites",1,0)</f>
        <v>0</v>
      </c>
      <c r="X1571" t="s">
        <v>86</v>
      </c>
      <c r="Y1571" t="str">
        <f>IF(X1571="","-",TRIM(LEFT(X1571,FIND(",",X1571&amp;",")-1)))</f>
        <v>New York City</v>
      </c>
      <c r="Z1571" t="s">
        <v>543</v>
      </c>
      <c r="AA1571" t="s">
        <v>35</v>
      </c>
    </row>
    <row r="1572" spans="1:27" ht="14.4" x14ac:dyDescent="0.3">
      <c r="A1572">
        <v>1566</v>
      </c>
      <c r="B1572" t="s">
        <v>13497</v>
      </c>
      <c r="C1572" t="s">
        <v>13498</v>
      </c>
      <c r="D1572" t="s">
        <v>13499</v>
      </c>
      <c r="E1572" t="s">
        <v>1955</v>
      </c>
      <c r="F1572" s="5">
        <f>_xlfn.TEXTBEFORE(E1572, " ") * 1000000</f>
        <v>12700000</v>
      </c>
      <c r="G1572">
        <v>264.18889999999999</v>
      </c>
      <c r="H1572" t="s">
        <v>1750</v>
      </c>
      <c r="I1572">
        <v>400</v>
      </c>
      <c r="J1572">
        <f>IF(I1572="",0,I1572)</f>
        <v>400</v>
      </c>
      <c r="K1572">
        <v>120</v>
      </c>
      <c r="L1572">
        <f>I1572-K1572</f>
        <v>280</v>
      </c>
      <c r="M1572" t="str">
        <f>IF(I1572&lt;100,"small",IF(I1572&lt;500,"medium","large"))</f>
        <v>medium</v>
      </c>
      <c r="N1572">
        <f>IF(M1572="small",1,0)</f>
        <v>0</v>
      </c>
      <c r="O1572">
        <f>IF(N1572="medium",1,0)</f>
        <v>0</v>
      </c>
      <c r="P1572">
        <f>IF(O1572="large",1,0)</f>
        <v>0</v>
      </c>
      <c r="Q1572">
        <v>2012</v>
      </c>
      <c r="R1572">
        <v>3</v>
      </c>
      <c r="S1572" t="str">
        <f>IF(R1572=1, "First-time", IF(R1572&lt;=3, "Rising Star", IF(R1572&lt;10, "Established", "Elites")))</f>
        <v>Rising Star</v>
      </c>
      <c r="T1572">
        <f>IF(S1572 = "First-time",1,0)</f>
        <v>0</v>
      </c>
      <c r="U1572">
        <f>IF(S1572 = "Rising Star",1,0)</f>
        <v>1</v>
      </c>
      <c r="V1572">
        <f>IF(S1572 = "Established",1,0)</f>
        <v>0</v>
      </c>
      <c r="W1572">
        <f>IF(S1572 = "Elites",1,0)</f>
        <v>0</v>
      </c>
      <c r="X1572" t="s">
        <v>1454</v>
      </c>
      <c r="Y1572" t="str">
        <f>IF(X1572="","-",TRIM(LEFT(X1572,FIND(",",X1572&amp;",")-1)))</f>
        <v>St. Louis</v>
      </c>
      <c r="Z1572" t="s">
        <v>1455</v>
      </c>
      <c r="AA1572" t="s">
        <v>25</v>
      </c>
    </row>
    <row r="1573" spans="1:27" ht="14.4" x14ac:dyDescent="0.3">
      <c r="A1573">
        <v>1567</v>
      </c>
      <c r="B1573" t="s">
        <v>9921</v>
      </c>
      <c r="C1573" t="s">
        <v>9922</v>
      </c>
      <c r="D1573" t="s">
        <v>9923</v>
      </c>
      <c r="E1573" t="s">
        <v>9924</v>
      </c>
      <c r="F1573" s="5">
        <f>_xlfn.TEXTBEFORE(E1573, " ") * 1000000</f>
        <v>114400000</v>
      </c>
      <c r="G1573">
        <v>263.99919999999997</v>
      </c>
      <c r="H1573" t="s">
        <v>472</v>
      </c>
      <c r="I1573">
        <v>700</v>
      </c>
      <c r="J1573">
        <f>IF(I1573="",0,I1573)</f>
        <v>700</v>
      </c>
      <c r="K1573">
        <v>300</v>
      </c>
      <c r="L1573">
        <f>I1573-K1573</f>
        <v>400</v>
      </c>
      <c r="M1573" t="str">
        <f>IF(I1573&lt;100,"small",IF(I1573&lt;500,"medium","large"))</f>
        <v>large</v>
      </c>
      <c r="N1573">
        <f>IF(M1573="small",1,0)</f>
        <v>0</v>
      </c>
      <c r="O1573">
        <f>IF(N1573="medium",1,0)</f>
        <v>0</v>
      </c>
      <c r="P1573">
        <f>IF(O1573="large",1,0)</f>
        <v>0</v>
      </c>
      <c r="Q1573">
        <v>2009</v>
      </c>
      <c r="R1573">
        <v>2</v>
      </c>
      <c r="S1573" t="str">
        <f>IF(R1573=1, "First-time", IF(R1573&lt;=3, "Rising Star", IF(R1573&lt;10, "Established", "Elites")))</f>
        <v>Rising Star</v>
      </c>
      <c r="T1573">
        <f>IF(S1573 = "First-time",1,0)</f>
        <v>0</v>
      </c>
      <c r="U1573">
        <f>IF(S1573 = "Rising Star",1,0)</f>
        <v>1</v>
      </c>
      <c r="V1573">
        <f>IF(S1573 = "Established",1,0)</f>
        <v>0</v>
      </c>
      <c r="W1573">
        <f>IF(S1573 = "Elites",1,0)</f>
        <v>0</v>
      </c>
      <c r="X1573" t="s">
        <v>185</v>
      </c>
      <c r="Y1573" t="str">
        <f>IF(X1573="","-",TRIM(LEFT(X1573,FIND(",",X1573&amp;",")-1)))</f>
        <v>Boston</v>
      </c>
      <c r="Z1573" t="s">
        <v>185</v>
      </c>
      <c r="AA1573" t="s">
        <v>20</v>
      </c>
    </row>
    <row r="1574" spans="1:27" ht="14.4" x14ac:dyDescent="0.3">
      <c r="A1574">
        <v>1568</v>
      </c>
      <c r="B1574" t="s">
        <v>12033</v>
      </c>
      <c r="C1574" t="s">
        <v>12034</v>
      </c>
      <c r="D1574" t="s">
        <v>12035</v>
      </c>
      <c r="E1574" t="s">
        <v>1237</v>
      </c>
      <c r="F1574" s="5">
        <f>_xlfn.TEXTBEFORE(E1574, " ") * 1000000</f>
        <v>11600000</v>
      </c>
      <c r="G1574">
        <v>263.65449999999998</v>
      </c>
      <c r="H1574" t="s">
        <v>761</v>
      </c>
      <c r="I1574">
        <v>49</v>
      </c>
      <c r="J1574">
        <f>IF(I1574="",0,I1574)</f>
        <v>49</v>
      </c>
      <c r="K1574">
        <v>16</v>
      </c>
      <c r="L1574">
        <f>I1574-K1574</f>
        <v>33</v>
      </c>
      <c r="M1574" t="str">
        <f>IF(I1574&lt;100,"small",IF(I1574&lt;500,"medium","large"))</f>
        <v>small</v>
      </c>
      <c r="N1574">
        <f>IF(M1574="small",1,0)</f>
        <v>1</v>
      </c>
      <c r="O1574">
        <f>IF(N1574="medium",1,0)</f>
        <v>0</v>
      </c>
      <c r="P1574">
        <f>IF(O1574="large",1,0)</f>
        <v>0</v>
      </c>
      <c r="Q1574">
        <v>2011</v>
      </c>
      <c r="R1574">
        <v>3</v>
      </c>
      <c r="S1574" t="str">
        <f>IF(R1574=1, "First-time", IF(R1574&lt;=3, "Rising Star", IF(R1574&lt;10, "Established", "Elites")))</f>
        <v>Rising Star</v>
      </c>
      <c r="T1574">
        <f>IF(S1574 = "First-time",1,0)</f>
        <v>0</v>
      </c>
      <c r="U1574">
        <f>IF(S1574 = "Rising Star",1,0)</f>
        <v>1</v>
      </c>
      <c r="V1574">
        <f>IF(S1574 = "Established",1,0)</f>
        <v>0</v>
      </c>
      <c r="W1574">
        <f>IF(S1574 = "Elites",1,0)</f>
        <v>0</v>
      </c>
      <c r="X1574" t="s">
        <v>99</v>
      </c>
      <c r="Y1574" t="str">
        <f>IF(X1574="","-",TRIM(LEFT(X1574,FIND(",",X1574&amp;",")-1)))</f>
        <v>-</v>
      </c>
      <c r="Z1574" t="s">
        <v>360</v>
      </c>
      <c r="AA1574" t="s">
        <v>35</v>
      </c>
    </row>
    <row r="1575" spans="1:27" ht="14.4" x14ac:dyDescent="0.3">
      <c r="A1575">
        <v>1569</v>
      </c>
      <c r="B1575" t="s">
        <v>6434</v>
      </c>
      <c r="C1575" t="s">
        <v>6435</v>
      </c>
      <c r="D1575" t="s">
        <v>6436</v>
      </c>
      <c r="E1575" t="s">
        <v>2033</v>
      </c>
      <c r="F1575" s="5">
        <f>_xlfn.TEXTBEFORE(E1575, " ") * 1000000</f>
        <v>18400000</v>
      </c>
      <c r="G1575">
        <v>263.44349999999997</v>
      </c>
      <c r="H1575" t="s">
        <v>1132</v>
      </c>
      <c r="I1575">
        <v>144</v>
      </c>
      <c r="J1575">
        <f>IF(I1575="",0,I1575)</f>
        <v>144</v>
      </c>
      <c r="K1575">
        <v>25</v>
      </c>
      <c r="L1575">
        <f>I1575-K1575</f>
        <v>119</v>
      </c>
      <c r="M1575" t="str">
        <f>IF(I1575&lt;100,"small",IF(I1575&lt;500,"medium","large"))</f>
        <v>medium</v>
      </c>
      <c r="N1575">
        <f>IF(M1575="small",1,0)</f>
        <v>0</v>
      </c>
      <c r="O1575">
        <f>IF(N1575="medium",1,0)</f>
        <v>0</v>
      </c>
      <c r="P1575">
        <f>IF(O1575="large",1,0)</f>
        <v>0</v>
      </c>
      <c r="Q1575">
        <v>2005</v>
      </c>
      <c r="R1575">
        <v>1</v>
      </c>
      <c r="S1575" t="str">
        <f>IF(R1575=1, "First-time", IF(R1575&lt;=3, "Rising Star", IF(R1575&lt;10, "Established", "Elites")))</f>
        <v>First-time</v>
      </c>
      <c r="T1575">
        <f>IF(S1575 = "First-time",1,0)</f>
        <v>1</v>
      </c>
      <c r="U1575">
        <f>IF(S1575 = "Rising Star",1,0)</f>
        <v>0</v>
      </c>
      <c r="V1575">
        <f>IF(S1575 = "Established",1,0)</f>
        <v>0</v>
      </c>
      <c r="W1575">
        <f>IF(S1575 = "Elites",1,0)</f>
        <v>0</v>
      </c>
      <c r="X1575" t="s">
        <v>242</v>
      </c>
      <c r="Y1575" t="str">
        <f>IF(X1575="","-",TRIM(LEFT(X1575,FIND(",",X1575&amp;",")-1)))</f>
        <v>Atlanta</v>
      </c>
      <c r="Z1575" t="s">
        <v>6426</v>
      </c>
      <c r="AA1575" t="s">
        <v>11</v>
      </c>
    </row>
    <row r="1576" spans="1:27" ht="14.4" x14ac:dyDescent="0.3">
      <c r="A1576">
        <v>1570</v>
      </c>
      <c r="B1576" t="s">
        <v>3025</v>
      </c>
      <c r="C1576" t="s">
        <v>3026</v>
      </c>
      <c r="D1576" t="s">
        <v>3027</v>
      </c>
      <c r="E1576" t="s">
        <v>533</v>
      </c>
      <c r="F1576" s="5">
        <f>_xlfn.TEXTBEFORE(E1576, " ") * 1000000</f>
        <v>5400000</v>
      </c>
      <c r="G1576">
        <v>263.43200000000002</v>
      </c>
      <c r="H1576" t="s">
        <v>353</v>
      </c>
      <c r="I1576">
        <v>160</v>
      </c>
      <c r="J1576">
        <f>IF(I1576="",0,I1576)</f>
        <v>160</v>
      </c>
      <c r="K1576">
        <v>35</v>
      </c>
      <c r="L1576">
        <f>I1576-K1576</f>
        <v>125</v>
      </c>
      <c r="M1576" t="str">
        <f>IF(I1576&lt;100,"small",IF(I1576&lt;500,"medium","large"))</f>
        <v>medium</v>
      </c>
      <c r="N1576">
        <f>IF(M1576="small",1,0)</f>
        <v>0</v>
      </c>
      <c r="O1576">
        <f>IF(N1576="medium",1,0)</f>
        <v>0</v>
      </c>
      <c r="P1576">
        <f>IF(O1576="large",1,0)</f>
        <v>0</v>
      </c>
      <c r="Q1576">
        <v>1999</v>
      </c>
      <c r="R1576">
        <v>3</v>
      </c>
      <c r="S1576" t="str">
        <f>IF(R1576=1, "First-time", IF(R1576&lt;=3, "Rising Star", IF(R1576&lt;10, "Established", "Elites")))</f>
        <v>Rising Star</v>
      </c>
      <c r="T1576">
        <f>IF(S1576 = "First-time",1,0)</f>
        <v>0</v>
      </c>
      <c r="U1576">
        <f>IF(S1576 = "Rising Star",1,0)</f>
        <v>1</v>
      </c>
      <c r="V1576">
        <f>IF(S1576 = "Established",1,0)</f>
        <v>0</v>
      </c>
      <c r="W1576">
        <f>IF(S1576 = "Elites",1,0)</f>
        <v>0</v>
      </c>
      <c r="X1576" t="s">
        <v>99</v>
      </c>
      <c r="Y1576" t="str">
        <f>IF(X1576="","-",TRIM(LEFT(X1576,FIND(",",X1576&amp;",")-1)))</f>
        <v>-</v>
      </c>
      <c r="Z1576" t="s">
        <v>3028</v>
      </c>
      <c r="AA1576" t="s">
        <v>49</v>
      </c>
    </row>
    <row r="1577" spans="1:27" ht="14.4" x14ac:dyDescent="0.3">
      <c r="A1577">
        <v>1571</v>
      </c>
      <c r="B1577" t="s">
        <v>9604</v>
      </c>
      <c r="C1577" t="s">
        <v>9605</v>
      </c>
      <c r="D1577" t="s">
        <v>9606</v>
      </c>
      <c r="E1577" t="s">
        <v>1246</v>
      </c>
      <c r="F1577" s="5">
        <f>_xlfn.TEXTBEFORE(E1577, " ") * 1000000</f>
        <v>2900000</v>
      </c>
      <c r="G1577">
        <v>263.36509999999998</v>
      </c>
      <c r="H1577" t="s">
        <v>803</v>
      </c>
      <c r="I1577">
        <v>19</v>
      </c>
      <c r="J1577">
        <f>IF(I1577="",0,I1577)</f>
        <v>19</v>
      </c>
      <c r="K1577">
        <v>9</v>
      </c>
      <c r="L1577">
        <f>I1577-K1577</f>
        <v>10</v>
      </c>
      <c r="M1577" t="str">
        <f>IF(I1577&lt;100,"small",IF(I1577&lt;500,"medium","large"))</f>
        <v>small</v>
      </c>
      <c r="N1577">
        <f>IF(M1577="small",1,0)</f>
        <v>1</v>
      </c>
      <c r="O1577">
        <f>IF(N1577="medium",1,0)</f>
        <v>0</v>
      </c>
      <c r="P1577">
        <f>IF(O1577="large",1,0)</f>
        <v>0</v>
      </c>
      <c r="Q1577">
        <v>2009</v>
      </c>
      <c r="R1577">
        <v>1</v>
      </c>
      <c r="S1577" t="str">
        <f>IF(R1577=1, "First-time", IF(R1577&lt;=3, "Rising Star", IF(R1577&lt;10, "Established", "Elites")))</f>
        <v>First-time</v>
      </c>
      <c r="T1577">
        <f>IF(S1577 = "First-time",1,0)</f>
        <v>1</v>
      </c>
      <c r="U1577">
        <f>IF(S1577 = "Rising Star",1,0)</f>
        <v>0</v>
      </c>
      <c r="V1577">
        <f>IF(S1577 = "Established",1,0)</f>
        <v>0</v>
      </c>
      <c r="W1577">
        <f>IF(S1577 = "Elites",1,0)</f>
        <v>0</v>
      </c>
      <c r="X1577" t="s">
        <v>106</v>
      </c>
      <c r="Y1577" t="str">
        <f>IF(X1577="","-",TRIM(LEFT(X1577,FIND(",",X1577&amp;",")-1)))</f>
        <v>Cleveland</v>
      </c>
      <c r="Z1577" t="s">
        <v>106</v>
      </c>
      <c r="AA1577" t="s">
        <v>36</v>
      </c>
    </row>
    <row r="1578" spans="1:27" ht="14.4" x14ac:dyDescent="0.3">
      <c r="A1578">
        <v>1572</v>
      </c>
      <c r="B1578" t="s">
        <v>5166</v>
      </c>
      <c r="C1578" t="s">
        <v>5167</v>
      </c>
      <c r="D1578" t="s">
        <v>5168</v>
      </c>
      <c r="E1578" t="s">
        <v>894</v>
      </c>
      <c r="F1578" s="5">
        <f>_xlfn.TEXTBEFORE(E1578, " ") * 1000000</f>
        <v>18900000</v>
      </c>
      <c r="G1578">
        <v>262.78179999999998</v>
      </c>
      <c r="H1578" t="s">
        <v>331</v>
      </c>
      <c r="I1578">
        <v>67</v>
      </c>
      <c r="J1578">
        <f>IF(I1578="",0,I1578)</f>
        <v>67</v>
      </c>
      <c r="K1578">
        <v>50</v>
      </c>
      <c r="L1578">
        <f>I1578-K1578</f>
        <v>17</v>
      </c>
      <c r="M1578" t="str">
        <f>IF(I1578&lt;100,"small",IF(I1578&lt;500,"medium","large"))</f>
        <v>small</v>
      </c>
      <c r="N1578">
        <f>IF(M1578="small",1,0)</f>
        <v>1</v>
      </c>
      <c r="O1578">
        <f>IF(N1578="medium",1,0)</f>
        <v>0</v>
      </c>
      <c r="P1578">
        <f>IF(O1578="large",1,0)</f>
        <v>0</v>
      </c>
      <c r="Q1578">
        <v>2003</v>
      </c>
      <c r="R1578">
        <v>4</v>
      </c>
      <c r="S1578" t="str">
        <f>IF(R1578=1, "First-time", IF(R1578&lt;=3, "Rising Star", IF(R1578&lt;10, "Established", "Elites")))</f>
        <v>Established</v>
      </c>
      <c r="T1578">
        <f>IF(S1578 = "First-time",1,0)</f>
        <v>0</v>
      </c>
      <c r="U1578">
        <f>IF(S1578 = "Rising Star",1,0)</f>
        <v>0</v>
      </c>
      <c r="V1578">
        <f>IF(S1578 = "Established",1,0)</f>
        <v>1</v>
      </c>
      <c r="W1578">
        <f>IF(S1578 = "Elites",1,0)</f>
        <v>0</v>
      </c>
      <c r="X1578" t="s">
        <v>900</v>
      </c>
      <c r="Y1578" t="str">
        <f>IF(X1578="","-",TRIM(LEFT(X1578,FIND(",",X1578&amp;",")-1)))</f>
        <v>Jacksonville</v>
      </c>
      <c r="Z1578" t="s">
        <v>901</v>
      </c>
      <c r="AA1578" t="s">
        <v>10</v>
      </c>
    </row>
    <row r="1579" spans="1:27" ht="14.4" x14ac:dyDescent="0.3">
      <c r="A1579">
        <v>1573</v>
      </c>
      <c r="B1579" t="s">
        <v>6645</v>
      </c>
      <c r="C1579" t="s">
        <v>6646</v>
      </c>
      <c r="D1579" t="s">
        <v>6647</v>
      </c>
      <c r="E1579" t="s">
        <v>4467</v>
      </c>
      <c r="F1579" s="5">
        <f>_xlfn.TEXTBEFORE(E1579, " ") * 1000000</f>
        <v>17900000</v>
      </c>
      <c r="G1579">
        <v>262.47910000000002</v>
      </c>
      <c r="H1579" t="s">
        <v>472</v>
      </c>
      <c r="I1579">
        <v>112</v>
      </c>
      <c r="J1579">
        <f>IF(I1579="",0,I1579)</f>
        <v>112</v>
      </c>
      <c r="K1579">
        <v>34</v>
      </c>
      <c r="L1579">
        <f>I1579-K1579</f>
        <v>78</v>
      </c>
      <c r="M1579" t="str">
        <f>IF(I1579&lt;100,"small",IF(I1579&lt;500,"medium","large"))</f>
        <v>medium</v>
      </c>
      <c r="N1579">
        <f>IF(M1579="small",1,0)</f>
        <v>0</v>
      </c>
      <c r="O1579">
        <f>IF(N1579="medium",1,0)</f>
        <v>0</v>
      </c>
      <c r="P1579">
        <f>IF(O1579="large",1,0)</f>
        <v>0</v>
      </c>
      <c r="Q1579">
        <v>2006</v>
      </c>
      <c r="R1579">
        <v>4</v>
      </c>
      <c r="S1579" t="str">
        <f>IF(R1579=1, "First-time", IF(R1579&lt;=3, "Rising Star", IF(R1579&lt;10, "Established", "Elites")))</f>
        <v>Established</v>
      </c>
      <c r="T1579">
        <f>IF(S1579 = "First-time",1,0)</f>
        <v>0</v>
      </c>
      <c r="U1579">
        <f>IF(S1579 = "Rising Star",1,0)</f>
        <v>0</v>
      </c>
      <c r="V1579">
        <f>IF(S1579 = "Established",1,0)</f>
        <v>1</v>
      </c>
      <c r="W1579">
        <f>IF(S1579 = "Elites",1,0)</f>
        <v>0</v>
      </c>
      <c r="X1579" t="s">
        <v>427</v>
      </c>
      <c r="Y1579" t="str">
        <f>IF(X1579="","-",TRIM(LEFT(X1579,FIND(",",X1579&amp;",")-1)))</f>
        <v>Washington</v>
      </c>
      <c r="Z1579" t="s">
        <v>1411</v>
      </c>
      <c r="AA1579" t="s">
        <v>47</v>
      </c>
    </row>
    <row r="1580" spans="1:27" ht="14.4" x14ac:dyDescent="0.3">
      <c r="A1580">
        <v>1574</v>
      </c>
      <c r="B1580" t="s">
        <v>16331</v>
      </c>
      <c r="C1580" t="s">
        <v>16332</v>
      </c>
      <c r="D1580" t="s">
        <v>16333</v>
      </c>
      <c r="E1580" t="s">
        <v>2062</v>
      </c>
      <c r="F1580" s="5">
        <f>_xlfn.TEXTBEFORE(E1580, " ") * 1000000</f>
        <v>6100000</v>
      </c>
      <c r="G1580">
        <v>262.41390000000001</v>
      </c>
      <c r="H1580" t="s">
        <v>803</v>
      </c>
      <c r="I1580">
        <v>14</v>
      </c>
      <c r="J1580">
        <f>IF(I1580="",0,I1580)</f>
        <v>14</v>
      </c>
      <c r="K1580">
        <v>7</v>
      </c>
      <c r="L1580">
        <f>I1580-K1580</f>
        <v>7</v>
      </c>
      <c r="M1580" t="str">
        <f>IF(I1580&lt;100,"small",IF(I1580&lt;500,"medium","large"))</f>
        <v>small</v>
      </c>
      <c r="N1580">
        <f>IF(M1580="small",1,0)</f>
        <v>1</v>
      </c>
      <c r="O1580">
        <f>IF(N1580="medium",1,0)</f>
        <v>0</v>
      </c>
      <c r="P1580">
        <f>IF(O1580="large",1,0)</f>
        <v>0</v>
      </c>
      <c r="Q1580">
        <v>2014</v>
      </c>
      <c r="R1580">
        <v>1</v>
      </c>
      <c r="S1580" t="str">
        <f>IF(R1580=1, "First-time", IF(R1580&lt;=3, "Rising Star", IF(R1580&lt;10, "Established", "Elites")))</f>
        <v>First-time</v>
      </c>
      <c r="T1580">
        <f>IF(S1580 = "First-time",1,0)</f>
        <v>1</v>
      </c>
      <c r="U1580">
        <f>IF(S1580 = "Rising Star",1,0)</f>
        <v>0</v>
      </c>
      <c r="V1580">
        <f>IF(S1580 = "Established",1,0)</f>
        <v>0</v>
      </c>
      <c r="W1580">
        <f>IF(S1580 = "Elites",1,0)</f>
        <v>0</v>
      </c>
      <c r="X1580" t="s">
        <v>466</v>
      </c>
      <c r="Y1580" t="str">
        <f>IF(X1580="","-",TRIM(LEFT(X1580,FIND(",",X1580&amp;",")-1)))</f>
        <v>Charlotte</v>
      </c>
      <c r="Z1580" t="s">
        <v>466</v>
      </c>
      <c r="AA1580" t="s">
        <v>28</v>
      </c>
    </row>
    <row r="1581" spans="1:27" ht="14.4" x14ac:dyDescent="0.3">
      <c r="A1581">
        <v>1575</v>
      </c>
      <c r="B1581" t="s">
        <v>17071</v>
      </c>
      <c r="C1581" t="s">
        <v>17072</v>
      </c>
      <c r="D1581" t="s">
        <v>17073</v>
      </c>
      <c r="E1581" t="s">
        <v>6610</v>
      </c>
      <c r="F1581" s="5">
        <f>_xlfn.TEXTBEFORE(E1581, " ") * 1000000</f>
        <v>48500000</v>
      </c>
      <c r="G1581">
        <v>262.34030000000001</v>
      </c>
      <c r="H1581" t="s">
        <v>803</v>
      </c>
      <c r="I1581">
        <v>221</v>
      </c>
      <c r="J1581">
        <f>IF(I1581="",0,I1581)</f>
        <v>221</v>
      </c>
      <c r="K1581">
        <v>37</v>
      </c>
      <c r="L1581">
        <f>I1581-K1581</f>
        <v>184</v>
      </c>
      <c r="M1581" t="str">
        <f>IF(I1581&lt;100,"small",IF(I1581&lt;500,"medium","large"))</f>
        <v>medium</v>
      </c>
      <c r="N1581">
        <f>IF(M1581="small",1,0)</f>
        <v>0</v>
      </c>
      <c r="O1581">
        <f>IF(N1581="medium",1,0)</f>
        <v>0</v>
      </c>
      <c r="P1581">
        <f>IF(O1581="large",1,0)</f>
        <v>0</v>
      </c>
      <c r="Q1581">
        <v>2014</v>
      </c>
      <c r="R1581">
        <v>2</v>
      </c>
      <c r="S1581" t="str">
        <f>IF(R1581=1, "First-time", IF(R1581&lt;=3, "Rising Star", IF(R1581&lt;10, "Established", "Elites")))</f>
        <v>Rising Star</v>
      </c>
      <c r="T1581">
        <f>IF(S1581 = "First-time",1,0)</f>
        <v>0</v>
      </c>
      <c r="U1581">
        <f>IF(S1581 = "Rising Star",1,0)</f>
        <v>1</v>
      </c>
      <c r="V1581">
        <f>IF(S1581 = "Established",1,0)</f>
        <v>0</v>
      </c>
      <c r="W1581">
        <f>IF(S1581 = "Elites",1,0)</f>
        <v>0</v>
      </c>
      <c r="X1581" t="s">
        <v>1396</v>
      </c>
      <c r="Y1581" t="str">
        <f>IF(X1581="","-",TRIM(LEFT(X1581,FIND(",",X1581&amp;",")-1)))</f>
        <v>San Francisco</v>
      </c>
      <c r="Z1581" t="s">
        <v>1396</v>
      </c>
      <c r="AA1581" t="s">
        <v>5</v>
      </c>
    </row>
    <row r="1582" spans="1:27" ht="14.4" x14ac:dyDescent="0.3">
      <c r="A1582">
        <v>1576</v>
      </c>
      <c r="B1582" t="s">
        <v>1862</v>
      </c>
      <c r="C1582" t="s">
        <v>1863</v>
      </c>
      <c r="D1582" t="s">
        <v>1864</v>
      </c>
      <c r="E1582" t="s">
        <v>1865</v>
      </c>
      <c r="F1582" s="5">
        <f>_xlfn.TEXTBEFORE(E1582, " ") * 1000000</f>
        <v>741400000</v>
      </c>
      <c r="G1582">
        <v>262.3297</v>
      </c>
      <c r="H1582" t="s">
        <v>85</v>
      </c>
      <c r="I1582">
        <v>1880</v>
      </c>
      <c r="J1582">
        <f>IF(I1582="",0,I1582)</f>
        <v>1880</v>
      </c>
      <c r="K1582">
        <v>360</v>
      </c>
      <c r="L1582">
        <f>I1582-K1582</f>
        <v>1520</v>
      </c>
      <c r="M1582" t="str">
        <f>IF(I1582&lt;100,"small",IF(I1582&lt;500,"medium","large"))</f>
        <v>large</v>
      </c>
      <c r="N1582">
        <f>IF(M1582="small",1,0)</f>
        <v>0</v>
      </c>
      <c r="O1582">
        <f>IF(N1582="medium",1,0)</f>
        <v>0</v>
      </c>
      <c r="P1582">
        <f>IF(O1582="large",1,0)</f>
        <v>0</v>
      </c>
      <c r="Q1582">
        <v>1993</v>
      </c>
      <c r="R1582">
        <v>4</v>
      </c>
      <c r="S1582" t="str">
        <f>IF(R1582=1, "First-time", IF(R1582&lt;=3, "Rising Star", IF(R1582&lt;10, "Established", "Elites")))</f>
        <v>Established</v>
      </c>
      <c r="T1582">
        <f>IF(S1582 = "First-time",1,0)</f>
        <v>0</v>
      </c>
      <c r="U1582">
        <f>IF(S1582 = "Rising Star",1,0)</f>
        <v>0</v>
      </c>
      <c r="V1582">
        <f>IF(S1582 = "Established",1,0)</f>
        <v>1</v>
      </c>
      <c r="W1582">
        <f>IF(S1582 = "Elites",1,0)</f>
        <v>0</v>
      </c>
      <c r="X1582" t="s">
        <v>86</v>
      </c>
      <c r="Y1582" t="str">
        <f>IF(X1582="","-",TRIM(LEFT(X1582,FIND(",",X1582&amp;",")-1)))</f>
        <v>New York City</v>
      </c>
      <c r="Z1582" t="s">
        <v>1866</v>
      </c>
      <c r="AA1582" t="s">
        <v>32</v>
      </c>
    </row>
    <row r="1583" spans="1:27" ht="14.4" x14ac:dyDescent="0.3">
      <c r="A1583">
        <v>1577</v>
      </c>
      <c r="B1583" t="s">
        <v>6030</v>
      </c>
      <c r="C1583" t="s">
        <v>6031</v>
      </c>
      <c r="D1583" t="s">
        <v>6032</v>
      </c>
      <c r="E1583" t="s">
        <v>5094</v>
      </c>
      <c r="F1583" s="5">
        <f>_xlfn.TEXTBEFORE(E1583, " ") * 1000000</f>
        <v>117600000</v>
      </c>
      <c r="G1583">
        <v>262.27210000000002</v>
      </c>
      <c r="H1583" t="s">
        <v>751</v>
      </c>
      <c r="I1583">
        <v>646</v>
      </c>
      <c r="J1583">
        <f>IF(I1583="",0,I1583)</f>
        <v>646</v>
      </c>
      <c r="K1583">
        <v>167</v>
      </c>
      <c r="L1583">
        <f>I1583-K1583</f>
        <v>479</v>
      </c>
      <c r="M1583" t="str">
        <f>IF(I1583&lt;100,"small",IF(I1583&lt;500,"medium","large"))</f>
        <v>large</v>
      </c>
      <c r="N1583">
        <f>IF(M1583="small",1,0)</f>
        <v>0</v>
      </c>
      <c r="O1583">
        <f>IF(N1583="medium",1,0)</f>
        <v>0</v>
      </c>
      <c r="P1583">
        <f>IF(O1583="large",1,0)</f>
        <v>0</v>
      </c>
      <c r="Q1583">
        <v>2005</v>
      </c>
      <c r="R1583">
        <v>8</v>
      </c>
      <c r="S1583" t="str">
        <f>IF(R1583=1, "First-time", IF(R1583&lt;=3, "Rising Star", IF(R1583&lt;10, "Established", "Elites")))</f>
        <v>Established</v>
      </c>
      <c r="T1583">
        <f>IF(S1583 = "First-time",1,0)</f>
        <v>0</v>
      </c>
      <c r="U1583">
        <f>IF(S1583 = "Rising Star",1,0)</f>
        <v>0</v>
      </c>
      <c r="V1583">
        <f>IF(S1583 = "Established",1,0)</f>
        <v>1</v>
      </c>
      <c r="W1583">
        <f>IF(S1583 = "Elites",1,0)</f>
        <v>0</v>
      </c>
      <c r="X1583" t="s">
        <v>427</v>
      </c>
      <c r="Y1583" t="str">
        <f>IF(X1583="","-",TRIM(LEFT(X1583,FIND(",",X1583&amp;",")-1)))</f>
        <v>Washington</v>
      </c>
      <c r="Z1583" t="s">
        <v>1964</v>
      </c>
      <c r="AA1583" t="s">
        <v>47</v>
      </c>
    </row>
    <row r="1584" spans="1:27" ht="14.4" x14ac:dyDescent="0.3">
      <c r="A1584">
        <v>1578</v>
      </c>
      <c r="B1584" t="s">
        <v>10857</v>
      </c>
      <c r="C1584" t="s">
        <v>10858</v>
      </c>
      <c r="D1584" t="s">
        <v>10859</v>
      </c>
      <c r="E1584" t="s">
        <v>1971</v>
      </c>
      <c r="F1584" s="5">
        <f>_xlfn.TEXTBEFORE(E1584, " ") * 1000000</f>
        <v>7000000</v>
      </c>
      <c r="G1584">
        <v>262.05279999999999</v>
      </c>
      <c r="H1584" t="s">
        <v>105</v>
      </c>
      <c r="I1584">
        <v>4</v>
      </c>
      <c r="J1584">
        <f>IF(I1584="",0,I1584)</f>
        <v>4</v>
      </c>
      <c r="K1584">
        <v>5</v>
      </c>
      <c r="L1584">
        <f>I1584-K1584</f>
        <v>-1</v>
      </c>
      <c r="M1584" t="str">
        <f>IF(I1584&lt;100,"small",IF(I1584&lt;500,"medium","large"))</f>
        <v>small</v>
      </c>
      <c r="N1584">
        <f>IF(M1584="small",1,0)</f>
        <v>1</v>
      </c>
      <c r="O1584">
        <f>IF(N1584="medium",1,0)</f>
        <v>0</v>
      </c>
      <c r="P1584">
        <f>IF(O1584="large",1,0)</f>
        <v>0</v>
      </c>
      <c r="Q1584">
        <v>2010</v>
      </c>
      <c r="R1584">
        <v>1</v>
      </c>
      <c r="S1584" t="str">
        <f>IF(R1584=1, "First-time", IF(R1584&lt;=3, "Rising Star", IF(R1584&lt;10, "Established", "Elites")))</f>
        <v>First-time</v>
      </c>
      <c r="T1584">
        <f>IF(S1584 = "First-time",1,0)</f>
        <v>1</v>
      </c>
      <c r="U1584">
        <f>IF(S1584 = "Rising Star",1,0)</f>
        <v>0</v>
      </c>
      <c r="V1584">
        <f>IF(S1584 = "Established",1,0)</f>
        <v>0</v>
      </c>
      <c r="W1584">
        <f>IF(S1584 = "Elites",1,0)</f>
        <v>0</v>
      </c>
      <c r="X1584" t="s">
        <v>576</v>
      </c>
      <c r="Y1584" t="str">
        <f>IF(X1584="","-",TRIM(LEFT(X1584,FIND(",",X1584&amp;",")-1)))</f>
        <v>Rochester</v>
      </c>
      <c r="Z1584" t="s">
        <v>1075</v>
      </c>
      <c r="AA1584" t="s">
        <v>35</v>
      </c>
    </row>
    <row r="1585" spans="1:27" ht="14.4" x14ac:dyDescent="0.3">
      <c r="A1585">
        <v>1579</v>
      </c>
      <c r="B1585" t="s">
        <v>13289</v>
      </c>
      <c r="C1585" t="s">
        <v>13290</v>
      </c>
      <c r="D1585" t="s">
        <v>13291</v>
      </c>
      <c r="E1585" t="s">
        <v>2403</v>
      </c>
      <c r="F1585" s="5">
        <f>_xlfn.TEXTBEFORE(E1585, " ") * 1000000</f>
        <v>4300000</v>
      </c>
      <c r="G1585">
        <v>262.00080000000003</v>
      </c>
      <c r="H1585" t="s">
        <v>779</v>
      </c>
      <c r="I1585">
        <v>47</v>
      </c>
      <c r="J1585">
        <f>IF(I1585="",0,I1585)</f>
        <v>47</v>
      </c>
      <c r="K1585">
        <v>17</v>
      </c>
      <c r="L1585">
        <f>I1585-K1585</f>
        <v>30</v>
      </c>
      <c r="M1585" t="str">
        <f>IF(I1585&lt;100,"small",IF(I1585&lt;500,"medium","large"))</f>
        <v>small</v>
      </c>
      <c r="N1585">
        <f>IF(M1585="small",1,0)</f>
        <v>1</v>
      </c>
      <c r="O1585">
        <f>IF(N1585="medium",1,0)</f>
        <v>0</v>
      </c>
      <c r="P1585">
        <f>IF(O1585="large",1,0)</f>
        <v>0</v>
      </c>
      <c r="Q1585">
        <v>2012</v>
      </c>
      <c r="R1585">
        <v>3</v>
      </c>
      <c r="S1585" t="str">
        <f>IF(R1585=1, "First-time", IF(R1585&lt;=3, "Rising Star", IF(R1585&lt;10, "Established", "Elites")))</f>
        <v>Rising Star</v>
      </c>
      <c r="T1585">
        <f>IF(S1585 = "First-time",1,0)</f>
        <v>0</v>
      </c>
      <c r="U1585">
        <f>IF(S1585 = "Rising Star",1,0)</f>
        <v>1</v>
      </c>
      <c r="V1585">
        <f>IF(S1585 = "Established",1,0)</f>
        <v>0</v>
      </c>
      <c r="W1585">
        <f>IF(S1585 = "Elites",1,0)</f>
        <v>0</v>
      </c>
      <c r="X1585" t="s">
        <v>180</v>
      </c>
      <c r="Y1585" t="str">
        <f>IF(X1585="","-",TRIM(LEFT(X1585,FIND(",",X1585&amp;",")-1)))</f>
        <v>Cincinnati</v>
      </c>
      <c r="Z1585" t="s">
        <v>180</v>
      </c>
      <c r="AA1585" t="s">
        <v>36</v>
      </c>
    </row>
    <row r="1586" spans="1:27" ht="14.4" x14ac:dyDescent="0.3">
      <c r="A1586">
        <v>1580</v>
      </c>
      <c r="B1586" t="s">
        <v>12247</v>
      </c>
      <c r="C1586" t="s">
        <v>12248</v>
      </c>
      <c r="D1586" t="s">
        <v>12249</v>
      </c>
      <c r="E1586" t="s">
        <v>1661</v>
      </c>
      <c r="F1586" s="5">
        <f>_xlfn.TEXTBEFORE(E1586, " ") * 1000000</f>
        <v>5300000</v>
      </c>
      <c r="G1586">
        <v>261.9162</v>
      </c>
      <c r="H1586" t="s">
        <v>433</v>
      </c>
      <c r="I1586">
        <v>50</v>
      </c>
      <c r="J1586">
        <f>IF(I1586="",0,I1586)</f>
        <v>50</v>
      </c>
      <c r="K1586">
        <v>30</v>
      </c>
      <c r="L1586">
        <f>I1586-K1586</f>
        <v>20</v>
      </c>
      <c r="M1586" t="str">
        <f>IF(I1586&lt;100,"small",IF(I1586&lt;500,"medium","large"))</f>
        <v>small</v>
      </c>
      <c r="N1586">
        <f>IF(M1586="small",1,0)</f>
        <v>1</v>
      </c>
      <c r="O1586">
        <f>IF(N1586="medium",1,0)</f>
        <v>0</v>
      </c>
      <c r="P1586">
        <f>IF(O1586="large",1,0)</f>
        <v>0</v>
      </c>
      <c r="Q1586">
        <v>2011</v>
      </c>
      <c r="R1586">
        <v>1</v>
      </c>
      <c r="S1586" t="str">
        <f>IF(R1586=1, "First-time", IF(R1586&lt;=3, "Rising Star", IF(R1586&lt;10, "Established", "Elites")))</f>
        <v>First-time</v>
      </c>
      <c r="T1586">
        <f>IF(S1586 = "First-time",1,0)</f>
        <v>1</v>
      </c>
      <c r="U1586">
        <f>IF(S1586 = "Rising Star",1,0)</f>
        <v>0</v>
      </c>
      <c r="V1586">
        <f>IF(S1586 = "Established",1,0)</f>
        <v>0</v>
      </c>
      <c r="W1586">
        <f>IF(S1586 = "Elites",1,0)</f>
        <v>0</v>
      </c>
      <c r="X1586" t="s">
        <v>185</v>
      </c>
      <c r="Y1586" t="str">
        <f>IF(X1586="","-",TRIM(LEFT(X1586,FIND(",",X1586&amp;",")-1)))</f>
        <v>Boston</v>
      </c>
      <c r="Z1586" t="s">
        <v>185</v>
      </c>
      <c r="AA1586" t="s">
        <v>20</v>
      </c>
    </row>
    <row r="1587" spans="1:27" ht="14.4" x14ac:dyDescent="0.3">
      <c r="A1587">
        <v>1581</v>
      </c>
      <c r="B1587" t="s">
        <v>17074</v>
      </c>
      <c r="C1587" t="s">
        <v>17075</v>
      </c>
      <c r="D1587" t="s">
        <v>17076</v>
      </c>
      <c r="E1587" t="s">
        <v>1471</v>
      </c>
      <c r="F1587" s="5">
        <f>_xlfn.TEXTBEFORE(E1587, " ") * 1000000</f>
        <v>2500000</v>
      </c>
      <c r="G1587">
        <v>261.86320000000001</v>
      </c>
      <c r="H1587" t="s">
        <v>174</v>
      </c>
      <c r="I1587">
        <v>6</v>
      </c>
      <c r="J1587">
        <f>IF(I1587="",0,I1587)</f>
        <v>6</v>
      </c>
      <c r="K1587">
        <v>2</v>
      </c>
      <c r="L1587">
        <f>I1587-K1587</f>
        <v>4</v>
      </c>
      <c r="M1587" t="str">
        <f>IF(I1587&lt;100,"small",IF(I1587&lt;500,"medium","large"))</f>
        <v>small</v>
      </c>
      <c r="N1587">
        <f>IF(M1587="small",1,0)</f>
        <v>1</v>
      </c>
      <c r="O1587">
        <f>IF(N1587="medium",1,0)</f>
        <v>0</v>
      </c>
      <c r="P1587">
        <f>IF(O1587="large",1,0)</f>
        <v>0</v>
      </c>
      <c r="Q1587">
        <v>2014</v>
      </c>
      <c r="R1587">
        <v>1</v>
      </c>
      <c r="S1587" t="str">
        <f>IF(R1587=1, "First-time", IF(R1587&lt;=3, "Rising Star", IF(R1587&lt;10, "Established", "Elites")))</f>
        <v>First-time</v>
      </c>
      <c r="T1587">
        <f>IF(S1587 = "First-time",1,0)</f>
        <v>1</v>
      </c>
      <c r="U1587">
        <f>IF(S1587 = "Rising Star",1,0)</f>
        <v>0</v>
      </c>
      <c r="V1587">
        <f>IF(S1587 = "Established",1,0)</f>
        <v>0</v>
      </c>
      <c r="W1587">
        <f>IF(S1587 = "Elites",1,0)</f>
        <v>0</v>
      </c>
      <c r="X1587" t="s">
        <v>1396</v>
      </c>
      <c r="Y1587" t="str">
        <f>IF(X1587="","-",TRIM(LEFT(X1587,FIND(",",X1587&amp;",")-1)))</f>
        <v>San Francisco</v>
      </c>
      <c r="Z1587" t="s">
        <v>1396</v>
      </c>
      <c r="AA1587" t="s">
        <v>5</v>
      </c>
    </row>
    <row r="1588" spans="1:27" ht="14.4" x14ac:dyDescent="0.3">
      <c r="A1588">
        <v>1582</v>
      </c>
      <c r="B1588" t="s">
        <v>14825</v>
      </c>
      <c r="C1588" t="s">
        <v>14826</v>
      </c>
      <c r="D1588" t="s">
        <v>14827</v>
      </c>
      <c r="E1588" t="s">
        <v>347</v>
      </c>
      <c r="F1588" s="5">
        <f>_xlfn.TEXTBEFORE(E1588, " ") * 1000000</f>
        <v>6000000</v>
      </c>
      <c r="G1588">
        <v>261.6157</v>
      </c>
      <c r="H1588" t="s">
        <v>1406</v>
      </c>
      <c r="I1588">
        <v>59</v>
      </c>
      <c r="J1588">
        <f>IF(I1588="",0,I1588)</f>
        <v>59</v>
      </c>
      <c r="K1588">
        <v>16</v>
      </c>
      <c r="L1588">
        <f>I1588-K1588</f>
        <v>43</v>
      </c>
      <c r="M1588" t="str">
        <f>IF(I1588&lt;100,"small",IF(I1588&lt;500,"medium","large"))</f>
        <v>small</v>
      </c>
      <c r="N1588">
        <f>IF(M1588="small",1,0)</f>
        <v>1</v>
      </c>
      <c r="O1588">
        <f>IF(N1588="medium",1,0)</f>
        <v>0</v>
      </c>
      <c r="P1588">
        <f>IF(O1588="large",1,0)</f>
        <v>0</v>
      </c>
      <c r="Q1588">
        <v>2013</v>
      </c>
      <c r="R1588">
        <v>2</v>
      </c>
      <c r="S1588" t="str">
        <f>IF(R1588=1, "First-time", IF(R1588&lt;=3, "Rising Star", IF(R1588&lt;10, "Established", "Elites")))</f>
        <v>Rising Star</v>
      </c>
      <c r="T1588">
        <f>IF(S1588 = "First-time",1,0)</f>
        <v>0</v>
      </c>
      <c r="U1588">
        <f>IF(S1588 = "Rising Star",1,0)</f>
        <v>1</v>
      </c>
      <c r="V1588">
        <f>IF(S1588 = "Established",1,0)</f>
        <v>0</v>
      </c>
      <c r="W1588">
        <f>IF(S1588 = "Elites",1,0)</f>
        <v>0</v>
      </c>
      <c r="X1588" t="s">
        <v>86</v>
      </c>
      <c r="Y1588" t="str">
        <f>IF(X1588="","-",TRIM(LEFT(X1588,FIND(",",X1588&amp;",")-1)))</f>
        <v>New York City</v>
      </c>
      <c r="Z1588" t="s">
        <v>1662</v>
      </c>
      <c r="AA1588" t="s">
        <v>32</v>
      </c>
    </row>
    <row r="1589" spans="1:27" ht="14.4" x14ac:dyDescent="0.3">
      <c r="A1589">
        <v>1583</v>
      </c>
      <c r="B1589" t="s">
        <v>12708</v>
      </c>
      <c r="C1589" t="s">
        <v>12709</v>
      </c>
      <c r="D1589" t="s">
        <v>12710</v>
      </c>
      <c r="E1589" t="s">
        <v>4251</v>
      </c>
      <c r="F1589" s="5">
        <f>_xlfn.TEXTBEFORE(E1589, " ") * 1000000</f>
        <v>3400000</v>
      </c>
      <c r="G1589">
        <v>261.13799999999998</v>
      </c>
      <c r="H1589" t="s">
        <v>779</v>
      </c>
      <c r="I1589">
        <v>60</v>
      </c>
      <c r="J1589">
        <f>IF(I1589="",0,I1589)</f>
        <v>60</v>
      </c>
      <c r="K1589">
        <v>20</v>
      </c>
      <c r="L1589">
        <f>I1589-K1589</f>
        <v>40</v>
      </c>
      <c r="M1589" t="str">
        <f>IF(I1589&lt;100,"small",IF(I1589&lt;500,"medium","large"))</f>
        <v>small</v>
      </c>
      <c r="N1589">
        <f>IF(M1589="small",1,0)</f>
        <v>1</v>
      </c>
      <c r="O1589">
        <f>IF(N1589="medium",1,0)</f>
        <v>0</v>
      </c>
      <c r="P1589">
        <f>IF(O1589="large",1,0)</f>
        <v>0</v>
      </c>
      <c r="Q1589">
        <v>2011</v>
      </c>
      <c r="R1589">
        <v>3</v>
      </c>
      <c r="S1589" t="str">
        <f>IF(R1589=1, "First-time", IF(R1589&lt;=3, "Rising Star", IF(R1589&lt;10, "Established", "Elites")))</f>
        <v>Rising Star</v>
      </c>
      <c r="T1589">
        <f>IF(S1589 = "First-time",1,0)</f>
        <v>0</v>
      </c>
      <c r="U1589">
        <f>IF(S1589 = "Rising Star",1,0)</f>
        <v>1</v>
      </c>
      <c r="V1589">
        <f>IF(S1589 = "Established",1,0)</f>
        <v>0</v>
      </c>
      <c r="W1589">
        <f>IF(S1589 = "Elites",1,0)</f>
        <v>0</v>
      </c>
      <c r="X1589" t="s">
        <v>1396</v>
      </c>
      <c r="Y1589" t="str">
        <f>IF(X1589="","-",TRIM(LEFT(X1589,FIND(",",X1589&amp;",")-1)))</f>
        <v>San Francisco</v>
      </c>
      <c r="Z1589" t="s">
        <v>1396</v>
      </c>
      <c r="AA1589" t="s">
        <v>5</v>
      </c>
    </row>
    <row r="1590" spans="1:27" ht="14.4" x14ac:dyDescent="0.3">
      <c r="A1590">
        <v>1584</v>
      </c>
      <c r="B1590" t="s">
        <v>9863</v>
      </c>
      <c r="C1590" t="s">
        <v>9864</v>
      </c>
      <c r="D1590" t="s">
        <v>9865</v>
      </c>
      <c r="E1590" t="s">
        <v>857</v>
      </c>
      <c r="F1590" s="5">
        <f>_xlfn.TEXTBEFORE(E1590, " ") * 1000000</f>
        <v>3200000</v>
      </c>
      <c r="G1590">
        <v>260.02190000000002</v>
      </c>
      <c r="H1590" t="s">
        <v>167</v>
      </c>
      <c r="I1590">
        <v>20</v>
      </c>
      <c r="J1590">
        <f>IF(I1590="",0,I1590)</f>
        <v>20</v>
      </c>
      <c r="K1590">
        <v>2</v>
      </c>
      <c r="L1590">
        <f>I1590-K1590</f>
        <v>18</v>
      </c>
      <c r="M1590" t="str">
        <f>IF(I1590&lt;100,"small",IF(I1590&lt;500,"medium","large"))</f>
        <v>small</v>
      </c>
      <c r="N1590">
        <f>IF(M1590="small",1,0)</f>
        <v>1</v>
      </c>
      <c r="O1590">
        <f>IF(N1590="medium",1,0)</f>
        <v>0</v>
      </c>
      <c r="P1590">
        <f>IF(O1590="large",1,0)</f>
        <v>0</v>
      </c>
      <c r="Q1590">
        <v>2009</v>
      </c>
      <c r="R1590">
        <v>1</v>
      </c>
      <c r="S1590" t="str">
        <f>IF(R1590=1, "First-time", IF(R1590&lt;=3, "Rising Star", IF(R1590&lt;10, "Established", "Elites")))</f>
        <v>First-time</v>
      </c>
      <c r="T1590">
        <f>IF(S1590 = "First-time",1,0)</f>
        <v>1</v>
      </c>
      <c r="U1590">
        <f>IF(S1590 = "Rising Star",1,0)</f>
        <v>0</v>
      </c>
      <c r="V1590">
        <f>IF(S1590 = "Established",1,0)</f>
        <v>0</v>
      </c>
      <c r="W1590">
        <f>IF(S1590 = "Elites",1,0)</f>
        <v>0</v>
      </c>
      <c r="X1590" t="s">
        <v>439</v>
      </c>
      <c r="Y1590" t="str">
        <f>IF(X1590="","-",TRIM(LEFT(X1590,FIND(",",X1590&amp;",")-1)))</f>
        <v>Detroit</v>
      </c>
      <c r="Z1590" t="s">
        <v>9866</v>
      </c>
      <c r="AA1590" t="s">
        <v>23</v>
      </c>
    </row>
    <row r="1591" spans="1:27" ht="14.4" x14ac:dyDescent="0.3">
      <c r="A1591">
        <v>1585</v>
      </c>
      <c r="B1591" t="s">
        <v>9867</v>
      </c>
      <c r="C1591" t="s">
        <v>9868</v>
      </c>
      <c r="D1591" t="s">
        <v>9869</v>
      </c>
      <c r="E1591" t="s">
        <v>3965</v>
      </c>
      <c r="F1591" s="5">
        <f>_xlfn.TEXTBEFORE(E1591, " ") * 1000000</f>
        <v>7600000</v>
      </c>
      <c r="G1591">
        <v>259.9332</v>
      </c>
      <c r="H1591" t="s">
        <v>445</v>
      </c>
      <c r="I1591">
        <v>37</v>
      </c>
      <c r="J1591">
        <f>IF(I1591="",0,I1591)</f>
        <v>37</v>
      </c>
      <c r="K1591">
        <v>13</v>
      </c>
      <c r="L1591">
        <f>I1591-K1591</f>
        <v>24</v>
      </c>
      <c r="M1591" t="str">
        <f>IF(I1591&lt;100,"small",IF(I1591&lt;500,"medium","large"))</f>
        <v>small</v>
      </c>
      <c r="N1591">
        <f>IF(M1591="small",1,0)</f>
        <v>1</v>
      </c>
      <c r="O1591">
        <f>IF(N1591="medium",1,0)</f>
        <v>0</v>
      </c>
      <c r="P1591">
        <f>IF(O1591="large",1,0)</f>
        <v>0</v>
      </c>
      <c r="Q1591">
        <v>2009</v>
      </c>
      <c r="R1591">
        <v>5</v>
      </c>
      <c r="S1591" t="str">
        <f>IF(R1591=1, "First-time", IF(R1591&lt;=3, "Rising Star", IF(R1591&lt;10, "Established", "Elites")))</f>
        <v>Established</v>
      </c>
      <c r="T1591">
        <f>IF(S1591 = "First-time",1,0)</f>
        <v>0</v>
      </c>
      <c r="U1591">
        <f>IF(S1591 = "Rising Star",1,0)</f>
        <v>0</v>
      </c>
      <c r="V1591">
        <f>IF(S1591 = "Established",1,0)</f>
        <v>1</v>
      </c>
      <c r="W1591">
        <f>IF(S1591 = "Elites",1,0)</f>
        <v>0</v>
      </c>
      <c r="X1591" t="s">
        <v>439</v>
      </c>
      <c r="Y1591" t="str">
        <f>IF(X1591="","-",TRIM(LEFT(X1591,FIND(",",X1591&amp;",")-1)))</f>
        <v>Detroit</v>
      </c>
      <c r="Z1591" t="s">
        <v>2682</v>
      </c>
      <c r="AA1591" t="s">
        <v>23</v>
      </c>
    </row>
    <row r="1592" spans="1:27" ht="14.4" x14ac:dyDescent="0.3">
      <c r="A1592">
        <v>1586</v>
      </c>
      <c r="B1592" t="s">
        <v>8323</v>
      </c>
      <c r="C1592" t="s">
        <v>8324</v>
      </c>
      <c r="D1592" t="s">
        <v>8325</v>
      </c>
      <c r="E1592" t="s">
        <v>1026</v>
      </c>
      <c r="F1592" s="5">
        <f>_xlfn.TEXTBEFORE(E1592, " ") * 1000000</f>
        <v>4900000</v>
      </c>
      <c r="G1592">
        <v>259.42529999999999</v>
      </c>
      <c r="H1592" t="s">
        <v>779</v>
      </c>
      <c r="I1592">
        <v>16</v>
      </c>
      <c r="J1592">
        <f>IF(I1592="",0,I1592)</f>
        <v>16</v>
      </c>
      <c r="K1592">
        <v>6</v>
      </c>
      <c r="L1592">
        <f>I1592-K1592</f>
        <v>10</v>
      </c>
      <c r="M1592" t="str">
        <f>IF(I1592&lt;100,"small",IF(I1592&lt;500,"medium","large"))</f>
        <v>small</v>
      </c>
      <c r="N1592">
        <f>IF(M1592="small",1,0)</f>
        <v>1</v>
      </c>
      <c r="O1592">
        <f>IF(N1592="medium",1,0)</f>
        <v>0</v>
      </c>
      <c r="P1592">
        <f>IF(O1592="large",1,0)</f>
        <v>0</v>
      </c>
      <c r="Q1592">
        <v>2008</v>
      </c>
      <c r="R1592">
        <v>1</v>
      </c>
      <c r="S1592" t="str">
        <f>IF(R1592=1, "First-time", IF(R1592&lt;=3, "Rising Star", IF(R1592&lt;10, "Established", "Elites")))</f>
        <v>First-time</v>
      </c>
      <c r="T1592">
        <f>IF(S1592 = "First-time",1,0)</f>
        <v>1</v>
      </c>
      <c r="U1592">
        <f>IF(S1592 = "Rising Star",1,0)</f>
        <v>0</v>
      </c>
      <c r="V1592">
        <f>IF(S1592 = "Established",1,0)</f>
        <v>0</v>
      </c>
      <c r="W1592">
        <f>IF(S1592 = "Elites",1,0)</f>
        <v>0</v>
      </c>
      <c r="X1592" t="s">
        <v>838</v>
      </c>
      <c r="Y1592" t="str">
        <f>IF(X1592="","-",TRIM(LEFT(X1592,FIND(",",X1592&amp;",")-1)))</f>
        <v>Austin</v>
      </c>
      <c r="Z1592" t="s">
        <v>838</v>
      </c>
      <c r="AA1592" t="s">
        <v>45</v>
      </c>
    </row>
    <row r="1593" spans="1:27" ht="14.4" x14ac:dyDescent="0.3">
      <c r="A1593">
        <v>1587</v>
      </c>
      <c r="B1593" t="s">
        <v>13401</v>
      </c>
      <c r="C1593" t="s">
        <v>13402</v>
      </c>
      <c r="D1593" t="s">
        <v>13403</v>
      </c>
      <c r="E1593" t="s">
        <v>2001</v>
      </c>
      <c r="F1593" s="5">
        <f>_xlfn.TEXTBEFORE(E1593, " ") * 1000000</f>
        <v>48900000</v>
      </c>
      <c r="G1593">
        <v>259.33019999999999</v>
      </c>
      <c r="H1593" t="s">
        <v>140</v>
      </c>
      <c r="I1593">
        <v>22</v>
      </c>
      <c r="J1593">
        <f>IF(I1593="",0,I1593)</f>
        <v>22</v>
      </c>
      <c r="K1593">
        <v>8</v>
      </c>
      <c r="L1593">
        <f>I1593-K1593</f>
        <v>14</v>
      </c>
      <c r="M1593" t="str">
        <f>IF(I1593&lt;100,"small",IF(I1593&lt;500,"medium","large"))</f>
        <v>small</v>
      </c>
      <c r="N1593">
        <f>IF(M1593="small",1,0)</f>
        <v>1</v>
      </c>
      <c r="O1593">
        <f>IF(N1593="medium",1,0)</f>
        <v>0</v>
      </c>
      <c r="P1593">
        <f>IF(O1593="large",1,0)</f>
        <v>0</v>
      </c>
      <c r="Q1593">
        <v>2012</v>
      </c>
      <c r="R1593">
        <v>2</v>
      </c>
      <c r="S1593" t="str">
        <f>IF(R1593=1, "First-time", IF(R1593&lt;=3, "Rising Star", IF(R1593&lt;10, "Established", "Elites")))</f>
        <v>Rising Star</v>
      </c>
      <c r="T1593">
        <f>IF(S1593 = "First-time",1,0)</f>
        <v>0</v>
      </c>
      <c r="U1593">
        <f>IF(S1593 = "Rising Star",1,0)</f>
        <v>1</v>
      </c>
      <c r="V1593">
        <f>IF(S1593 = "Established",1,0)</f>
        <v>0</v>
      </c>
      <c r="W1593">
        <f>IF(S1593 = "Elites",1,0)</f>
        <v>0</v>
      </c>
      <c r="X1593" t="s">
        <v>202</v>
      </c>
      <c r="Y1593" t="str">
        <f>IF(X1593="","-",TRIM(LEFT(X1593,FIND(",",X1593&amp;",")-1)))</f>
        <v>Las Vegas</v>
      </c>
      <c r="Z1593" t="s">
        <v>203</v>
      </c>
      <c r="AA1593" t="s">
        <v>34</v>
      </c>
    </row>
    <row r="1594" spans="1:27" ht="14.4" x14ac:dyDescent="0.3">
      <c r="A1594">
        <v>1588</v>
      </c>
      <c r="B1594" t="s">
        <v>15329</v>
      </c>
      <c r="C1594" t="s">
        <v>15330</v>
      </c>
      <c r="D1594" t="s">
        <v>15331</v>
      </c>
      <c r="E1594" t="s">
        <v>2072</v>
      </c>
      <c r="F1594" s="5">
        <f>_xlfn.TEXTBEFORE(E1594, " ") * 1000000</f>
        <v>6400000</v>
      </c>
      <c r="G1594">
        <v>258.61079999999998</v>
      </c>
      <c r="H1594" t="s">
        <v>174</v>
      </c>
      <c r="I1594">
        <v>8</v>
      </c>
      <c r="J1594">
        <f>IF(I1594="",0,I1594)</f>
        <v>8</v>
      </c>
      <c r="K1594">
        <v>6</v>
      </c>
      <c r="L1594">
        <f>I1594-K1594</f>
        <v>2</v>
      </c>
      <c r="M1594" t="str">
        <f>IF(I1594&lt;100,"small",IF(I1594&lt;500,"medium","large"))</f>
        <v>small</v>
      </c>
      <c r="N1594">
        <f>IF(M1594="small",1,0)</f>
        <v>1</v>
      </c>
      <c r="O1594">
        <f>IF(N1594="medium",1,0)</f>
        <v>0</v>
      </c>
      <c r="P1594">
        <f>IF(O1594="large",1,0)</f>
        <v>0</v>
      </c>
      <c r="Q1594">
        <v>2013</v>
      </c>
      <c r="R1594">
        <v>2</v>
      </c>
      <c r="S1594" t="str">
        <f>IF(R1594=1, "First-time", IF(R1594&lt;=3, "Rising Star", IF(R1594&lt;10, "Established", "Elites")))</f>
        <v>Rising Star</v>
      </c>
      <c r="T1594">
        <f>IF(S1594 = "First-time",1,0)</f>
        <v>0</v>
      </c>
      <c r="U1594">
        <f>IF(S1594 = "Rising Star",1,0)</f>
        <v>1</v>
      </c>
      <c r="V1594">
        <f>IF(S1594 = "Established",1,0)</f>
        <v>0</v>
      </c>
      <c r="W1594">
        <f>IF(S1594 = "Elites",1,0)</f>
        <v>0</v>
      </c>
      <c r="X1594" t="s">
        <v>689</v>
      </c>
      <c r="Y1594" t="str">
        <f>IF(X1594="","-",TRIM(LEFT(X1594,FIND(",",X1594&amp;",")-1)))</f>
        <v>Miami</v>
      </c>
      <c r="Z1594" t="s">
        <v>10107</v>
      </c>
      <c r="AA1594" t="s">
        <v>10</v>
      </c>
    </row>
    <row r="1595" spans="1:27" ht="14.4" x14ac:dyDescent="0.3">
      <c r="A1595">
        <v>1589</v>
      </c>
      <c r="B1595" t="s">
        <v>11639</v>
      </c>
      <c r="C1595" t="s">
        <v>11640</v>
      </c>
      <c r="D1595" t="s">
        <v>11641</v>
      </c>
      <c r="E1595" t="s">
        <v>2648</v>
      </c>
      <c r="F1595" s="5">
        <f>_xlfn.TEXTBEFORE(E1595, " ") * 1000000</f>
        <v>7400000</v>
      </c>
      <c r="G1595">
        <v>258.37619999999998</v>
      </c>
      <c r="H1595" t="s">
        <v>472</v>
      </c>
      <c r="I1595">
        <v>11</v>
      </c>
      <c r="J1595">
        <f>IF(I1595="",0,I1595)</f>
        <v>11</v>
      </c>
      <c r="K1595">
        <v>4</v>
      </c>
      <c r="L1595">
        <f>I1595-K1595</f>
        <v>7</v>
      </c>
      <c r="M1595" t="str">
        <f>IF(I1595&lt;100,"small",IF(I1595&lt;500,"medium","large"))</f>
        <v>small</v>
      </c>
      <c r="N1595">
        <f>IF(M1595="small",1,0)</f>
        <v>1</v>
      </c>
      <c r="O1595">
        <f>IF(N1595="medium",1,0)</f>
        <v>0</v>
      </c>
      <c r="P1595">
        <f>IF(O1595="large",1,0)</f>
        <v>0</v>
      </c>
      <c r="Q1595">
        <v>2011</v>
      </c>
      <c r="R1595">
        <v>1</v>
      </c>
      <c r="S1595" t="str">
        <f>IF(R1595=1, "First-time", IF(R1595&lt;=3, "Rising Star", IF(R1595&lt;10, "Established", "Elites")))</f>
        <v>First-time</v>
      </c>
      <c r="T1595">
        <f>IF(S1595 = "First-time",1,0)</f>
        <v>1</v>
      </c>
      <c r="U1595">
        <f>IF(S1595 = "Rising Star",1,0)</f>
        <v>0</v>
      </c>
      <c r="V1595">
        <f>IF(S1595 = "Established",1,0)</f>
        <v>0</v>
      </c>
      <c r="W1595">
        <f>IF(S1595 = "Elites",1,0)</f>
        <v>0</v>
      </c>
      <c r="X1595" t="s">
        <v>260</v>
      </c>
      <c r="Y1595" t="str">
        <f>IF(X1595="","-",TRIM(LEFT(X1595,FIND(",",X1595&amp;",")-1)))</f>
        <v>Seattle</v>
      </c>
      <c r="Z1595" t="s">
        <v>260</v>
      </c>
      <c r="AA1595" t="s">
        <v>49</v>
      </c>
    </row>
    <row r="1596" spans="1:27" ht="14.4" x14ac:dyDescent="0.3">
      <c r="A1596">
        <v>1590</v>
      </c>
      <c r="B1596" t="s">
        <v>16820</v>
      </c>
      <c r="C1596" t="s">
        <v>16821</v>
      </c>
      <c r="D1596" t="s">
        <v>16822</v>
      </c>
      <c r="E1596" t="s">
        <v>1971</v>
      </c>
      <c r="F1596" s="5">
        <f>_xlfn.TEXTBEFORE(E1596, " ") * 1000000</f>
        <v>7000000</v>
      </c>
      <c r="G1596">
        <v>258.37529999999998</v>
      </c>
      <c r="H1596" t="s">
        <v>472</v>
      </c>
      <c r="I1596">
        <v>42</v>
      </c>
      <c r="J1596">
        <f>IF(I1596="",0,I1596)</f>
        <v>42</v>
      </c>
      <c r="K1596">
        <v>10</v>
      </c>
      <c r="L1596">
        <f>I1596-K1596</f>
        <v>32</v>
      </c>
      <c r="M1596" t="str">
        <f>IF(I1596&lt;100,"small",IF(I1596&lt;500,"medium","large"))</f>
        <v>small</v>
      </c>
      <c r="N1596">
        <f>IF(M1596="small",1,0)</f>
        <v>1</v>
      </c>
      <c r="O1596">
        <f>IF(N1596="medium",1,0)</f>
        <v>0</v>
      </c>
      <c r="P1596">
        <f>IF(O1596="large",1,0)</f>
        <v>0</v>
      </c>
      <c r="Q1596">
        <v>2014</v>
      </c>
      <c r="R1596">
        <v>3</v>
      </c>
      <c r="S1596" t="str">
        <f>IF(R1596=1, "First-time", IF(R1596&lt;=3, "Rising Star", IF(R1596&lt;10, "Established", "Elites")))</f>
        <v>Rising Star</v>
      </c>
      <c r="T1596">
        <f>IF(S1596 = "First-time",1,0)</f>
        <v>0</v>
      </c>
      <c r="U1596">
        <f>IF(S1596 = "Rising Star",1,0)</f>
        <v>1</v>
      </c>
      <c r="V1596">
        <f>IF(S1596 = "Established",1,0)</f>
        <v>0</v>
      </c>
      <c r="W1596">
        <f>IF(S1596 = "Elites",1,0)</f>
        <v>0</v>
      </c>
      <c r="X1596" t="s">
        <v>427</v>
      </c>
      <c r="Y1596" t="str">
        <f>IF(X1596="","-",TRIM(LEFT(X1596,FIND(",",X1596&amp;",")-1)))</f>
        <v>Washington</v>
      </c>
      <c r="Z1596" t="s">
        <v>16823</v>
      </c>
      <c r="AA1596" t="s">
        <v>8</v>
      </c>
    </row>
    <row r="1597" spans="1:27" ht="14.4" x14ac:dyDescent="0.3">
      <c r="A1597">
        <v>1591</v>
      </c>
      <c r="B1597" t="s">
        <v>8165</v>
      </c>
      <c r="C1597" t="s">
        <v>8166</v>
      </c>
      <c r="D1597" t="s">
        <v>8167</v>
      </c>
      <c r="E1597" t="s">
        <v>1002</v>
      </c>
      <c r="F1597" s="5">
        <f>_xlfn.TEXTBEFORE(E1597, " ") * 1000000</f>
        <v>16900000</v>
      </c>
      <c r="G1597">
        <v>258.27510000000001</v>
      </c>
      <c r="H1597" t="s">
        <v>751</v>
      </c>
      <c r="I1597">
        <v>97</v>
      </c>
      <c r="J1597">
        <f>IF(I1597="",0,I1597)</f>
        <v>97</v>
      </c>
      <c r="K1597">
        <v>38</v>
      </c>
      <c r="L1597">
        <f>I1597-K1597</f>
        <v>59</v>
      </c>
      <c r="M1597" t="str">
        <f>IF(I1597&lt;100,"small",IF(I1597&lt;500,"medium","large"))</f>
        <v>small</v>
      </c>
      <c r="N1597">
        <f>IF(M1597="small",1,0)</f>
        <v>1</v>
      </c>
      <c r="O1597">
        <f>IF(N1597="medium",1,0)</f>
        <v>0</v>
      </c>
      <c r="P1597">
        <f>IF(O1597="large",1,0)</f>
        <v>0</v>
      </c>
      <c r="Q1597">
        <v>2007</v>
      </c>
      <c r="R1597">
        <v>3</v>
      </c>
      <c r="S1597" t="str">
        <f>IF(R1597=1, "First-time", IF(R1597&lt;=3, "Rising Star", IF(R1597&lt;10, "Established", "Elites")))</f>
        <v>Rising Star</v>
      </c>
      <c r="T1597">
        <f>IF(S1597 = "First-time",1,0)</f>
        <v>0</v>
      </c>
      <c r="U1597">
        <f>IF(S1597 = "Rising Star",1,0)</f>
        <v>1</v>
      </c>
      <c r="V1597">
        <f>IF(S1597 = "Established",1,0)</f>
        <v>0</v>
      </c>
      <c r="W1597">
        <f>IF(S1597 = "Elites",1,0)</f>
        <v>0</v>
      </c>
      <c r="X1597" t="s">
        <v>978</v>
      </c>
      <c r="Y1597" t="str">
        <f>IF(X1597="","-",TRIM(LEFT(X1597,FIND(",",X1597&amp;",")-1)))</f>
        <v>Huntsville</v>
      </c>
      <c r="Z1597" t="s">
        <v>979</v>
      </c>
      <c r="AA1597" t="s">
        <v>2</v>
      </c>
    </row>
    <row r="1598" spans="1:27" ht="14.4" x14ac:dyDescent="0.3">
      <c r="A1598">
        <v>1592</v>
      </c>
      <c r="B1598" t="s">
        <v>3893</v>
      </c>
      <c r="C1598" t="s">
        <v>3894</v>
      </c>
      <c r="D1598" t="s">
        <v>3895</v>
      </c>
      <c r="E1598" t="s">
        <v>1718</v>
      </c>
      <c r="F1598" s="5">
        <f>_xlfn.TEXTBEFORE(E1598, " ") * 1000000</f>
        <v>33500000</v>
      </c>
      <c r="G1598">
        <v>258.202</v>
      </c>
      <c r="H1598" t="s">
        <v>727</v>
      </c>
      <c r="I1598">
        <v>470</v>
      </c>
      <c r="J1598">
        <f>IF(I1598="",0,I1598)</f>
        <v>470</v>
      </c>
      <c r="K1598">
        <v>150</v>
      </c>
      <c r="L1598">
        <f>I1598-K1598</f>
        <v>320</v>
      </c>
      <c r="M1598" t="str">
        <f>IF(I1598&lt;100,"small",IF(I1598&lt;500,"medium","large"))</f>
        <v>medium</v>
      </c>
      <c r="N1598">
        <f>IF(M1598="small",1,0)</f>
        <v>0</v>
      </c>
      <c r="O1598">
        <f>IF(N1598="medium",1,0)</f>
        <v>0</v>
      </c>
      <c r="P1598">
        <f>IF(O1598="large",1,0)</f>
        <v>0</v>
      </c>
      <c r="Q1598">
        <v>2001</v>
      </c>
      <c r="R1598">
        <v>4</v>
      </c>
      <c r="S1598" t="str">
        <f>IF(R1598=1, "First-time", IF(R1598&lt;=3, "Rising Star", IF(R1598&lt;10, "Established", "Elites")))</f>
        <v>Established</v>
      </c>
      <c r="T1598">
        <f>IF(S1598 = "First-time",1,0)</f>
        <v>0</v>
      </c>
      <c r="U1598">
        <f>IF(S1598 = "Rising Star",1,0)</f>
        <v>0</v>
      </c>
      <c r="V1598">
        <f>IF(S1598 = "Established",1,0)</f>
        <v>1</v>
      </c>
      <c r="W1598">
        <f>IF(S1598 = "Elites",1,0)</f>
        <v>0</v>
      </c>
      <c r="X1598" t="s">
        <v>86</v>
      </c>
      <c r="Y1598" t="str">
        <f>IF(X1598="","-",TRIM(LEFT(X1598,FIND(",",X1598&amp;",")-1)))</f>
        <v>New York City</v>
      </c>
      <c r="Z1598" t="s">
        <v>3896</v>
      </c>
      <c r="AA1598" t="s">
        <v>35</v>
      </c>
    </row>
    <row r="1599" spans="1:27" ht="14.4" x14ac:dyDescent="0.3">
      <c r="A1599">
        <v>1593</v>
      </c>
      <c r="B1599" t="s">
        <v>10450</v>
      </c>
      <c r="C1599" t="s">
        <v>10451</v>
      </c>
      <c r="D1599" t="s">
        <v>10452</v>
      </c>
      <c r="E1599" t="s">
        <v>552</v>
      </c>
      <c r="F1599" s="5">
        <f>_xlfn.TEXTBEFORE(E1599, " ") * 1000000</f>
        <v>6600000</v>
      </c>
      <c r="G1599">
        <v>257.98899999999998</v>
      </c>
      <c r="H1599" t="s">
        <v>167</v>
      </c>
      <c r="I1599">
        <v>21</v>
      </c>
      <c r="J1599">
        <f>IF(I1599="",0,I1599)</f>
        <v>21</v>
      </c>
      <c r="K1599">
        <v>19</v>
      </c>
      <c r="L1599">
        <f>I1599-K1599</f>
        <v>2</v>
      </c>
      <c r="M1599" t="str">
        <f>IF(I1599&lt;100,"small",IF(I1599&lt;500,"medium","large"))</f>
        <v>small</v>
      </c>
      <c r="N1599">
        <f>IF(M1599="small",1,0)</f>
        <v>1</v>
      </c>
      <c r="O1599">
        <f>IF(N1599="medium",1,0)</f>
        <v>0</v>
      </c>
      <c r="P1599">
        <f>IF(O1599="large",1,0)</f>
        <v>0</v>
      </c>
      <c r="Q1599">
        <v>2010</v>
      </c>
      <c r="R1599">
        <v>4</v>
      </c>
      <c r="S1599" t="str">
        <f>IF(R1599=1, "First-time", IF(R1599&lt;=3, "Rising Star", IF(R1599&lt;10, "Established", "Elites")))</f>
        <v>Established</v>
      </c>
      <c r="T1599">
        <f>IF(S1599 = "First-time",1,0)</f>
        <v>0</v>
      </c>
      <c r="U1599">
        <f>IF(S1599 = "Rising Star",1,0)</f>
        <v>0</v>
      </c>
      <c r="V1599">
        <f>IF(S1599 = "Established",1,0)</f>
        <v>1</v>
      </c>
      <c r="W1599">
        <f>IF(S1599 = "Elites",1,0)</f>
        <v>0</v>
      </c>
      <c r="X1599" t="s">
        <v>260</v>
      </c>
      <c r="Y1599" t="str">
        <f>IF(X1599="","-",TRIM(LEFT(X1599,FIND(",",X1599&amp;",")-1)))</f>
        <v>Seattle</v>
      </c>
      <c r="Z1599" t="s">
        <v>261</v>
      </c>
      <c r="AA1599" t="s">
        <v>49</v>
      </c>
    </row>
    <row r="1600" spans="1:27" ht="14.4" x14ac:dyDescent="0.3">
      <c r="A1600">
        <v>1594</v>
      </c>
      <c r="B1600" t="s">
        <v>16441</v>
      </c>
      <c r="C1600" t="s">
        <v>16442</v>
      </c>
      <c r="D1600" t="s">
        <v>16443</v>
      </c>
      <c r="E1600" t="s">
        <v>1329</v>
      </c>
      <c r="F1600" s="5">
        <f>_xlfn.TEXTBEFORE(E1600, " ") * 1000000</f>
        <v>3600000</v>
      </c>
      <c r="G1600">
        <v>257.90069999999997</v>
      </c>
      <c r="H1600" t="s">
        <v>167</v>
      </c>
      <c r="I1600">
        <v>231</v>
      </c>
      <c r="J1600">
        <f>IF(I1600="",0,I1600)</f>
        <v>231</v>
      </c>
      <c r="K1600">
        <v>78</v>
      </c>
      <c r="L1600">
        <f>I1600-K1600</f>
        <v>153</v>
      </c>
      <c r="M1600" t="str">
        <f>IF(I1600&lt;100,"small",IF(I1600&lt;500,"medium","large"))</f>
        <v>medium</v>
      </c>
      <c r="N1600">
        <f>IF(M1600="small",1,0)</f>
        <v>0</v>
      </c>
      <c r="O1600">
        <f>IF(N1600="medium",1,0)</f>
        <v>0</v>
      </c>
      <c r="P1600">
        <f>IF(O1600="large",1,0)</f>
        <v>0</v>
      </c>
      <c r="Q1600">
        <v>2014</v>
      </c>
      <c r="R1600">
        <v>2</v>
      </c>
      <c r="S1600" t="str">
        <f>IF(R1600=1, "First-time", IF(R1600&lt;=3, "Rising Star", IF(R1600&lt;10, "Established", "Elites")))</f>
        <v>Rising Star</v>
      </c>
      <c r="T1600">
        <f>IF(S1600 = "First-time",1,0)</f>
        <v>0</v>
      </c>
      <c r="U1600">
        <f>IF(S1600 = "Rising Star",1,0)</f>
        <v>1</v>
      </c>
      <c r="V1600">
        <f>IF(S1600 = "Established",1,0)</f>
        <v>0</v>
      </c>
      <c r="W1600">
        <f>IF(S1600 = "Elites",1,0)</f>
        <v>0</v>
      </c>
      <c r="X1600" t="s">
        <v>93</v>
      </c>
      <c r="Y1600" t="str">
        <f>IF(X1600="","-",TRIM(LEFT(X1600,FIND(",",X1600&amp;",")-1)))</f>
        <v>Baltimore</v>
      </c>
      <c r="Z1600" t="s">
        <v>93</v>
      </c>
      <c r="AA1600" t="s">
        <v>21</v>
      </c>
    </row>
    <row r="1601" spans="1:27" ht="14.4" x14ac:dyDescent="0.3">
      <c r="A1601">
        <v>1595</v>
      </c>
      <c r="B1601" t="s">
        <v>9393</v>
      </c>
      <c r="C1601" t="s">
        <v>9394</v>
      </c>
      <c r="D1601" t="s">
        <v>9395</v>
      </c>
      <c r="E1601" t="s">
        <v>352</v>
      </c>
      <c r="F1601" s="5">
        <f>_xlfn.TEXTBEFORE(E1601, " ") * 1000000</f>
        <v>2100000</v>
      </c>
      <c r="G1601">
        <v>257.69349999999997</v>
      </c>
      <c r="H1601" t="s">
        <v>85</v>
      </c>
      <c r="I1601">
        <v>28</v>
      </c>
      <c r="J1601">
        <f>IF(I1601="",0,I1601)</f>
        <v>28</v>
      </c>
      <c r="K1601">
        <v>7</v>
      </c>
      <c r="L1601">
        <f>I1601-K1601</f>
        <v>21</v>
      </c>
      <c r="M1601" t="str">
        <f>IF(I1601&lt;100,"small",IF(I1601&lt;500,"medium","large"))</f>
        <v>small</v>
      </c>
      <c r="N1601">
        <f>IF(M1601="small",1,0)</f>
        <v>1</v>
      </c>
      <c r="O1601">
        <f>IF(N1601="medium",1,0)</f>
        <v>0</v>
      </c>
      <c r="P1601">
        <f>IF(O1601="large",1,0)</f>
        <v>0</v>
      </c>
      <c r="Q1601">
        <v>2009</v>
      </c>
      <c r="R1601">
        <v>1</v>
      </c>
      <c r="S1601" t="str">
        <f>IF(R1601=1, "First-time", IF(R1601&lt;=3, "Rising Star", IF(R1601&lt;10, "Established", "Elites")))</f>
        <v>First-time</v>
      </c>
      <c r="T1601">
        <f>IF(S1601 = "First-time",1,0)</f>
        <v>1</v>
      </c>
      <c r="U1601">
        <f>IF(S1601 = "Rising Star",1,0)</f>
        <v>0</v>
      </c>
      <c r="V1601">
        <f>IF(S1601 = "Established",1,0)</f>
        <v>0</v>
      </c>
      <c r="W1601">
        <f>IF(S1601 = "Elites",1,0)</f>
        <v>0</v>
      </c>
      <c r="X1601" t="s">
        <v>130</v>
      </c>
      <c r="Y1601" t="str">
        <f>IF(X1601="","-",TRIM(LEFT(X1601,FIND(",",X1601&amp;",")-1)))</f>
        <v>Dallas</v>
      </c>
      <c r="Z1601" t="s">
        <v>130</v>
      </c>
      <c r="AA1601" t="s">
        <v>45</v>
      </c>
    </row>
    <row r="1602" spans="1:27" ht="14.4" x14ac:dyDescent="0.3">
      <c r="A1602">
        <v>1596</v>
      </c>
      <c r="B1602" t="s">
        <v>2711</v>
      </c>
      <c r="C1602" t="s">
        <v>2712</v>
      </c>
      <c r="D1602" t="s">
        <v>2713</v>
      </c>
      <c r="E1602" t="s">
        <v>2714</v>
      </c>
      <c r="F1602" s="5">
        <f>_xlfn.TEXTBEFORE(E1602, " ") * 1000000</f>
        <v>80500000</v>
      </c>
      <c r="G1602">
        <v>257.67989999999998</v>
      </c>
      <c r="H1602" t="s">
        <v>153</v>
      </c>
      <c r="I1602">
        <v>120</v>
      </c>
      <c r="J1602">
        <f>IF(I1602="",0,I1602)</f>
        <v>120</v>
      </c>
      <c r="K1602">
        <v>36</v>
      </c>
      <c r="L1602">
        <f>I1602-K1602</f>
        <v>84</v>
      </c>
      <c r="M1602" t="str">
        <f>IF(I1602&lt;100,"small",IF(I1602&lt;500,"medium","large"))</f>
        <v>medium</v>
      </c>
      <c r="N1602">
        <f>IF(M1602="small",1,0)</f>
        <v>0</v>
      </c>
      <c r="O1602">
        <f>IF(N1602="medium",1,0)</f>
        <v>0</v>
      </c>
      <c r="P1602">
        <f>IF(O1602="large",1,0)</f>
        <v>0</v>
      </c>
      <c r="Q1602">
        <v>1997</v>
      </c>
      <c r="R1602">
        <v>2</v>
      </c>
      <c r="S1602" t="str">
        <f>IF(R1602=1, "First-time", IF(R1602&lt;=3, "Rising Star", IF(R1602&lt;10, "Established", "Elites")))</f>
        <v>Rising Star</v>
      </c>
      <c r="T1602">
        <f>IF(S1602 = "First-time",1,0)</f>
        <v>0</v>
      </c>
      <c r="U1602">
        <f>IF(S1602 = "Rising Star",1,0)</f>
        <v>1</v>
      </c>
      <c r="V1602">
        <f>IF(S1602 = "Established",1,0)</f>
        <v>0</v>
      </c>
      <c r="W1602">
        <f>IF(S1602 = "Elites",1,0)</f>
        <v>0</v>
      </c>
      <c r="X1602" t="s">
        <v>271</v>
      </c>
      <c r="Y1602" t="str">
        <f>IF(X1602="","-",TRIM(LEFT(X1602,FIND(",",X1602&amp;",")-1)))</f>
        <v>Chicago</v>
      </c>
      <c r="Z1602" t="s">
        <v>2715</v>
      </c>
      <c r="AA1602" t="s">
        <v>15</v>
      </c>
    </row>
    <row r="1603" spans="1:27" ht="14.4" x14ac:dyDescent="0.3">
      <c r="A1603">
        <v>1597</v>
      </c>
      <c r="B1603" t="s">
        <v>15553</v>
      </c>
      <c r="C1603" t="s">
        <v>15554</v>
      </c>
      <c r="D1603" t="s">
        <v>15555</v>
      </c>
      <c r="E1603" t="s">
        <v>5371</v>
      </c>
      <c r="F1603" s="5">
        <f>_xlfn.TEXTBEFORE(E1603, " ") * 1000000</f>
        <v>8900000</v>
      </c>
      <c r="G1603">
        <v>257.33260000000001</v>
      </c>
      <c r="H1603" t="s">
        <v>111</v>
      </c>
      <c r="I1603">
        <v>44</v>
      </c>
      <c r="J1603">
        <f>IF(I1603="",0,I1603)</f>
        <v>44</v>
      </c>
      <c r="K1603">
        <v>15</v>
      </c>
      <c r="L1603">
        <f>I1603-K1603</f>
        <v>29</v>
      </c>
      <c r="M1603" t="str">
        <f>IF(I1603&lt;100,"small",IF(I1603&lt;500,"medium","large"))</f>
        <v>small</v>
      </c>
      <c r="N1603">
        <f>IF(M1603="small",1,0)</f>
        <v>1</v>
      </c>
      <c r="O1603">
        <f>IF(N1603="medium",1,0)</f>
        <v>0</v>
      </c>
      <c r="P1603">
        <f>IF(O1603="large",1,0)</f>
        <v>0</v>
      </c>
      <c r="Q1603">
        <v>2013</v>
      </c>
      <c r="R1603">
        <v>2</v>
      </c>
      <c r="S1603" t="str">
        <f>IF(R1603=1, "First-time", IF(R1603&lt;=3, "Rising Star", IF(R1603&lt;10, "Established", "Elites")))</f>
        <v>Rising Star</v>
      </c>
      <c r="T1603">
        <f>IF(S1603 = "First-time",1,0)</f>
        <v>0</v>
      </c>
      <c r="U1603">
        <f>IF(S1603 = "Rising Star",1,0)</f>
        <v>1</v>
      </c>
      <c r="V1603">
        <f>IF(S1603 = "Established",1,0)</f>
        <v>0</v>
      </c>
      <c r="W1603">
        <f>IF(S1603 = "Elites",1,0)</f>
        <v>0</v>
      </c>
      <c r="X1603" t="s">
        <v>342</v>
      </c>
      <c r="Y1603" t="str">
        <f>IF(X1603="","-",TRIM(LEFT(X1603,FIND(",",X1603&amp;",")-1)))</f>
        <v>San Diego</v>
      </c>
      <c r="Z1603" t="s">
        <v>5923</v>
      </c>
      <c r="AA1603" t="s">
        <v>5</v>
      </c>
    </row>
    <row r="1604" spans="1:27" ht="14.4" x14ac:dyDescent="0.3">
      <c r="A1604">
        <v>1598</v>
      </c>
      <c r="B1604" t="s">
        <v>10285</v>
      </c>
      <c r="C1604" t="s">
        <v>10286</v>
      </c>
      <c r="D1604" t="s">
        <v>10287</v>
      </c>
      <c r="E1604" t="s">
        <v>8744</v>
      </c>
      <c r="F1604" s="5">
        <f>_xlfn.TEXTBEFORE(E1604, " ") * 1000000</f>
        <v>48800000</v>
      </c>
      <c r="G1604">
        <v>257.05610000000001</v>
      </c>
      <c r="H1604" t="s">
        <v>779</v>
      </c>
      <c r="I1604">
        <v>210</v>
      </c>
      <c r="J1604">
        <f>IF(I1604="",0,I1604)</f>
        <v>210</v>
      </c>
      <c r="K1604">
        <v>232</v>
      </c>
      <c r="L1604">
        <f>I1604-K1604</f>
        <v>-22</v>
      </c>
      <c r="M1604" t="str">
        <f>IF(I1604&lt;100,"small",IF(I1604&lt;500,"medium","large"))</f>
        <v>medium</v>
      </c>
      <c r="N1604">
        <f>IF(M1604="small",1,0)</f>
        <v>0</v>
      </c>
      <c r="O1604">
        <f>IF(N1604="medium",1,0)</f>
        <v>0</v>
      </c>
      <c r="P1604">
        <f>IF(O1604="large",1,0)</f>
        <v>0</v>
      </c>
      <c r="Q1604">
        <v>2009</v>
      </c>
      <c r="R1604">
        <v>1</v>
      </c>
      <c r="S1604" t="str">
        <f>IF(R1604=1, "First-time", IF(R1604&lt;=3, "Rising Star", IF(R1604&lt;10, "Established", "Elites")))</f>
        <v>First-time</v>
      </c>
      <c r="T1604">
        <f>IF(S1604 = "First-time",1,0)</f>
        <v>1</v>
      </c>
      <c r="U1604">
        <f>IF(S1604 = "Rising Star",1,0)</f>
        <v>0</v>
      </c>
      <c r="V1604">
        <f>IF(S1604 = "Established",1,0)</f>
        <v>0</v>
      </c>
      <c r="W1604">
        <f>IF(S1604 = "Elites",1,0)</f>
        <v>0</v>
      </c>
      <c r="X1604" t="s">
        <v>1396</v>
      </c>
      <c r="Y1604" t="str">
        <f>IF(X1604="","-",TRIM(LEFT(X1604,FIND(",",X1604&amp;",")-1)))</f>
        <v>San Francisco</v>
      </c>
      <c r="Z1604" t="s">
        <v>1396</v>
      </c>
      <c r="AA1604" t="s">
        <v>5</v>
      </c>
    </row>
    <row r="1605" spans="1:27" ht="14.4" x14ac:dyDescent="0.3">
      <c r="A1605">
        <v>1599</v>
      </c>
      <c r="B1605" t="s">
        <v>14739</v>
      </c>
      <c r="C1605" t="s">
        <v>14740</v>
      </c>
      <c r="D1605" t="s">
        <v>14741</v>
      </c>
      <c r="E1605" t="s">
        <v>957</v>
      </c>
      <c r="F1605" s="5">
        <f>_xlfn.TEXTBEFORE(E1605, " ") * 1000000</f>
        <v>3500000</v>
      </c>
      <c r="G1605">
        <v>257.03789999999998</v>
      </c>
      <c r="H1605" t="s">
        <v>779</v>
      </c>
      <c r="I1605">
        <v>25</v>
      </c>
      <c r="J1605">
        <f>IF(I1605="",0,I1605)</f>
        <v>25</v>
      </c>
      <c r="K1605">
        <v>6</v>
      </c>
      <c r="L1605">
        <f>I1605-K1605</f>
        <v>19</v>
      </c>
      <c r="M1605" t="str">
        <f>IF(I1605&lt;100,"small",IF(I1605&lt;500,"medium","large"))</f>
        <v>small</v>
      </c>
      <c r="N1605">
        <f>IF(M1605="small",1,0)</f>
        <v>1</v>
      </c>
      <c r="O1605">
        <f>IF(N1605="medium",1,0)</f>
        <v>0</v>
      </c>
      <c r="P1605">
        <f>IF(O1605="large",1,0)</f>
        <v>0</v>
      </c>
      <c r="Q1605">
        <v>2013</v>
      </c>
      <c r="R1605">
        <v>1</v>
      </c>
      <c r="S1605" t="str">
        <f>IF(R1605=1, "First-time", IF(R1605&lt;=3, "Rising Star", IF(R1605&lt;10, "Established", "Elites")))</f>
        <v>First-time</v>
      </c>
      <c r="T1605">
        <f>IF(S1605 = "First-time",1,0)</f>
        <v>1</v>
      </c>
      <c r="U1605">
        <f>IF(S1605 = "Rising Star",1,0)</f>
        <v>0</v>
      </c>
      <c r="V1605">
        <f>IF(S1605 = "Established",1,0)</f>
        <v>0</v>
      </c>
      <c r="W1605">
        <f>IF(S1605 = "Elites",1,0)</f>
        <v>0</v>
      </c>
      <c r="X1605" t="s">
        <v>99</v>
      </c>
      <c r="Y1605" t="str">
        <f>IF(X1605="","-",TRIM(LEFT(X1605,FIND(",",X1605&amp;",")-1)))</f>
        <v>-</v>
      </c>
      <c r="Z1605" t="s">
        <v>14742</v>
      </c>
      <c r="AA1605" t="s">
        <v>35</v>
      </c>
    </row>
    <row r="1606" spans="1:27" ht="14.4" x14ac:dyDescent="0.3">
      <c r="A1606">
        <v>1600</v>
      </c>
      <c r="B1606" t="s">
        <v>10044</v>
      </c>
      <c r="C1606" t="s">
        <v>10045</v>
      </c>
      <c r="D1606" t="s">
        <v>10046</v>
      </c>
      <c r="E1606" t="s">
        <v>885</v>
      </c>
      <c r="F1606" s="5">
        <f>_xlfn.TEXTBEFORE(E1606, " ") * 1000000</f>
        <v>21200000</v>
      </c>
      <c r="G1606">
        <v>256.97089999999997</v>
      </c>
      <c r="H1606" t="s">
        <v>751</v>
      </c>
      <c r="I1606">
        <v>326</v>
      </c>
      <c r="J1606">
        <f>IF(I1606="",0,I1606)</f>
        <v>326</v>
      </c>
      <c r="K1606">
        <v>58</v>
      </c>
      <c r="L1606">
        <f>I1606-K1606</f>
        <v>268</v>
      </c>
      <c r="M1606" t="str">
        <f>IF(I1606&lt;100,"small",IF(I1606&lt;500,"medium","large"))</f>
        <v>medium</v>
      </c>
      <c r="N1606">
        <f>IF(M1606="small",1,0)</f>
        <v>0</v>
      </c>
      <c r="O1606">
        <f>IF(N1606="medium",1,0)</f>
        <v>0</v>
      </c>
      <c r="P1606">
        <f>IF(O1606="large",1,0)</f>
        <v>0</v>
      </c>
      <c r="Q1606">
        <v>2009</v>
      </c>
      <c r="R1606">
        <v>2</v>
      </c>
      <c r="S1606" t="str">
        <f>IF(R1606=1, "First-time", IF(R1606&lt;=3, "Rising Star", IF(R1606&lt;10, "Established", "Elites")))</f>
        <v>Rising Star</v>
      </c>
      <c r="T1606">
        <f>IF(S1606 = "First-time",1,0)</f>
        <v>0</v>
      </c>
      <c r="U1606">
        <f>IF(S1606 = "Rising Star",1,0)</f>
        <v>1</v>
      </c>
      <c r="V1606">
        <f>IF(S1606 = "Established",1,0)</f>
        <v>0</v>
      </c>
      <c r="W1606">
        <f>IF(S1606 = "Elites",1,0)</f>
        <v>0</v>
      </c>
      <c r="X1606" t="s">
        <v>242</v>
      </c>
      <c r="Y1606" t="str">
        <f>IF(X1606="","-",TRIM(LEFT(X1606,FIND(",",X1606&amp;",")-1)))</f>
        <v>Atlanta</v>
      </c>
      <c r="Z1606" t="s">
        <v>7079</v>
      </c>
      <c r="AA1606" t="s">
        <v>11</v>
      </c>
    </row>
    <row r="1607" spans="1:27" ht="14.4" x14ac:dyDescent="0.3">
      <c r="A1607">
        <v>1601</v>
      </c>
      <c r="B1607" t="s">
        <v>14887</v>
      </c>
      <c r="C1607" t="s">
        <v>14888</v>
      </c>
      <c r="D1607" t="s">
        <v>14889</v>
      </c>
      <c r="E1607" t="s">
        <v>2092</v>
      </c>
      <c r="F1607" s="5">
        <f>_xlfn.TEXTBEFORE(E1607, " ") * 1000000</f>
        <v>5600000</v>
      </c>
      <c r="G1607">
        <v>256.8528</v>
      </c>
      <c r="H1607" t="s">
        <v>779</v>
      </c>
      <c r="I1607">
        <v>40</v>
      </c>
      <c r="J1607">
        <f>IF(I1607="",0,I1607)</f>
        <v>40</v>
      </c>
      <c r="K1607">
        <v>15</v>
      </c>
      <c r="L1607">
        <f>I1607-K1607</f>
        <v>25</v>
      </c>
      <c r="M1607" t="str">
        <f>IF(I1607&lt;100,"small",IF(I1607&lt;500,"medium","large"))</f>
        <v>small</v>
      </c>
      <c r="N1607">
        <f>IF(M1607="small",1,0)</f>
        <v>1</v>
      </c>
      <c r="O1607">
        <f>IF(N1607="medium",1,0)</f>
        <v>0</v>
      </c>
      <c r="P1607">
        <f>IF(O1607="large",1,0)</f>
        <v>0</v>
      </c>
      <c r="Q1607">
        <v>2013</v>
      </c>
      <c r="R1607">
        <v>1</v>
      </c>
      <c r="S1607" t="str">
        <f>IF(R1607=1, "First-time", IF(R1607&lt;=3, "Rising Star", IF(R1607&lt;10, "Established", "Elites")))</f>
        <v>First-time</v>
      </c>
      <c r="T1607">
        <f>IF(S1607 = "First-time",1,0)</f>
        <v>1</v>
      </c>
      <c r="U1607">
        <f>IF(S1607 = "Rising Star",1,0)</f>
        <v>0</v>
      </c>
      <c r="V1607">
        <f>IF(S1607 = "Established",1,0)</f>
        <v>0</v>
      </c>
      <c r="W1607">
        <f>IF(S1607 = "Elites",1,0)</f>
        <v>0</v>
      </c>
      <c r="X1607" t="s">
        <v>466</v>
      </c>
      <c r="Y1607" t="str">
        <f>IF(X1607="","-",TRIM(LEFT(X1607,FIND(",",X1607&amp;",")-1)))</f>
        <v>Charlotte</v>
      </c>
      <c r="Z1607" t="s">
        <v>466</v>
      </c>
      <c r="AA1607" t="s">
        <v>28</v>
      </c>
    </row>
    <row r="1608" spans="1:27" ht="14.4" x14ac:dyDescent="0.3">
      <c r="A1608">
        <v>1602</v>
      </c>
      <c r="B1608" t="s">
        <v>4650</v>
      </c>
      <c r="C1608" t="s">
        <v>4651</v>
      </c>
      <c r="D1608" t="s">
        <v>4652</v>
      </c>
      <c r="E1608" t="s">
        <v>289</v>
      </c>
      <c r="F1608" s="5">
        <f>_xlfn.TEXTBEFORE(E1608, " ") * 1000000</f>
        <v>3700000</v>
      </c>
      <c r="G1608">
        <v>256.8116</v>
      </c>
      <c r="H1608" t="s">
        <v>353</v>
      </c>
      <c r="I1608">
        <v>7</v>
      </c>
      <c r="J1608">
        <f>IF(I1608="",0,I1608)</f>
        <v>7</v>
      </c>
      <c r="K1608">
        <v>5</v>
      </c>
      <c r="L1608">
        <f>I1608-K1608</f>
        <v>2</v>
      </c>
      <c r="M1608" t="str">
        <f>IF(I1608&lt;100,"small",IF(I1608&lt;500,"medium","large"))</f>
        <v>small</v>
      </c>
      <c r="N1608">
        <f>IF(M1608="small",1,0)</f>
        <v>1</v>
      </c>
      <c r="O1608">
        <f>IF(N1608="medium",1,0)</f>
        <v>0</v>
      </c>
      <c r="P1608">
        <f>IF(O1608="large",1,0)</f>
        <v>0</v>
      </c>
      <c r="Q1608">
        <v>2002</v>
      </c>
      <c r="R1608">
        <v>2</v>
      </c>
      <c r="S1608" t="str">
        <f>IF(R1608=1, "First-time", IF(R1608&lt;=3, "Rising Star", IF(R1608&lt;10, "Established", "Elites")))</f>
        <v>Rising Star</v>
      </c>
      <c r="T1608">
        <f>IF(S1608 = "First-time",1,0)</f>
        <v>0</v>
      </c>
      <c r="U1608">
        <f>IF(S1608 = "Rising Star",1,0)</f>
        <v>1</v>
      </c>
      <c r="V1608">
        <f>IF(S1608 = "Established",1,0)</f>
        <v>0</v>
      </c>
      <c r="W1608">
        <f>IF(S1608 = "Elites",1,0)</f>
        <v>0</v>
      </c>
      <c r="X1608" t="s">
        <v>325</v>
      </c>
      <c r="Y1608" t="str">
        <f>IF(X1608="","-",TRIM(LEFT(X1608,FIND(",",X1608&amp;",")-1)))</f>
        <v>Los Angeles</v>
      </c>
      <c r="Z1608" t="s">
        <v>4653</v>
      </c>
      <c r="AA1608" t="s">
        <v>5</v>
      </c>
    </row>
    <row r="1609" spans="1:27" ht="14.4" x14ac:dyDescent="0.3">
      <c r="A1609">
        <v>1603</v>
      </c>
      <c r="B1609" t="s">
        <v>13048</v>
      </c>
      <c r="C1609" t="s">
        <v>13049</v>
      </c>
      <c r="D1609" t="s">
        <v>13050</v>
      </c>
      <c r="E1609" t="s">
        <v>4251</v>
      </c>
      <c r="F1609" s="5">
        <f>_xlfn.TEXTBEFORE(E1609, " ") * 1000000</f>
        <v>3400000</v>
      </c>
      <c r="G1609">
        <v>256.68849999999998</v>
      </c>
      <c r="H1609" t="s">
        <v>160</v>
      </c>
      <c r="I1609">
        <v>9</v>
      </c>
      <c r="J1609">
        <f>IF(I1609="",0,I1609)</f>
        <v>9</v>
      </c>
      <c r="K1609">
        <v>3</v>
      </c>
      <c r="L1609">
        <f>I1609-K1609</f>
        <v>6</v>
      </c>
      <c r="M1609" t="str">
        <f>IF(I1609&lt;100,"small",IF(I1609&lt;500,"medium","large"))</f>
        <v>small</v>
      </c>
      <c r="N1609">
        <f>IF(M1609="small",1,0)</f>
        <v>1</v>
      </c>
      <c r="O1609">
        <f>IF(N1609="medium",1,0)</f>
        <v>0</v>
      </c>
      <c r="P1609">
        <f>IF(O1609="large",1,0)</f>
        <v>0</v>
      </c>
      <c r="Q1609">
        <v>2012</v>
      </c>
      <c r="R1609">
        <v>3</v>
      </c>
      <c r="S1609" t="str">
        <f>IF(R1609=1, "First-time", IF(R1609&lt;=3, "Rising Star", IF(R1609&lt;10, "Established", "Elites")))</f>
        <v>Rising Star</v>
      </c>
      <c r="T1609">
        <f>IF(S1609 = "First-time",1,0)</f>
        <v>0</v>
      </c>
      <c r="U1609">
        <f>IF(S1609 = "Rising Star",1,0)</f>
        <v>1</v>
      </c>
      <c r="V1609">
        <f>IF(S1609 = "Established",1,0)</f>
        <v>0</v>
      </c>
      <c r="W1609">
        <f>IF(S1609 = "Elites",1,0)</f>
        <v>0</v>
      </c>
      <c r="X1609" t="s">
        <v>130</v>
      </c>
      <c r="Y1609" t="str">
        <f>IF(X1609="","-",TRIM(LEFT(X1609,FIND(",",X1609&amp;",")-1)))</f>
        <v>Dallas</v>
      </c>
      <c r="Z1609" t="s">
        <v>3434</v>
      </c>
      <c r="AA1609" t="s">
        <v>45</v>
      </c>
    </row>
    <row r="1610" spans="1:27" ht="14.4" x14ac:dyDescent="0.3">
      <c r="A1610">
        <v>1604</v>
      </c>
      <c r="B1610" t="s">
        <v>9659</v>
      </c>
      <c r="C1610" t="s">
        <v>9660</v>
      </c>
      <c r="D1610" t="s">
        <v>9661</v>
      </c>
      <c r="E1610" t="s">
        <v>808</v>
      </c>
      <c r="F1610" s="5">
        <f>_xlfn.TEXTBEFORE(E1610, " ") * 1000000</f>
        <v>2200000</v>
      </c>
      <c r="G1610">
        <v>256.54309999999998</v>
      </c>
      <c r="H1610" t="s">
        <v>174</v>
      </c>
      <c r="I1610">
        <v>25</v>
      </c>
      <c r="J1610">
        <f>IF(I1610="",0,I1610)</f>
        <v>25</v>
      </c>
      <c r="K1610">
        <v>10</v>
      </c>
      <c r="L1610">
        <f>I1610-K1610</f>
        <v>15</v>
      </c>
      <c r="M1610" t="str">
        <f>IF(I1610&lt;100,"small",IF(I1610&lt;500,"medium","large"))</f>
        <v>small</v>
      </c>
      <c r="N1610">
        <f>IF(M1610="small",1,0)</f>
        <v>1</v>
      </c>
      <c r="O1610">
        <f>IF(N1610="medium",1,0)</f>
        <v>0</v>
      </c>
      <c r="P1610">
        <f>IF(O1610="large",1,0)</f>
        <v>0</v>
      </c>
      <c r="Q1610">
        <v>2009</v>
      </c>
      <c r="R1610">
        <v>1</v>
      </c>
      <c r="S1610" t="str">
        <f>IF(R1610=1, "First-time", IF(R1610&lt;=3, "Rising Star", IF(R1610&lt;10, "Established", "Elites")))</f>
        <v>First-time</v>
      </c>
      <c r="T1610">
        <f>IF(S1610 = "First-time",1,0)</f>
        <v>1</v>
      </c>
      <c r="U1610">
        <f>IF(S1610 = "Rising Star",1,0)</f>
        <v>0</v>
      </c>
      <c r="V1610">
        <f>IF(S1610 = "Established",1,0)</f>
        <v>0</v>
      </c>
      <c r="W1610">
        <f>IF(S1610 = "Elites",1,0)</f>
        <v>0</v>
      </c>
      <c r="X1610" t="s">
        <v>86</v>
      </c>
      <c r="Y1610" t="str">
        <f>IF(X1610="","-",TRIM(LEFT(X1610,FIND(",",X1610&amp;",")-1)))</f>
        <v>New York City</v>
      </c>
      <c r="Z1610" t="s">
        <v>543</v>
      </c>
      <c r="AA1610" t="s">
        <v>35</v>
      </c>
    </row>
    <row r="1611" spans="1:27" ht="14.4" x14ac:dyDescent="0.3">
      <c r="A1611">
        <v>1605</v>
      </c>
      <c r="B1611" t="s">
        <v>8782</v>
      </c>
      <c r="C1611" t="s">
        <v>8783</v>
      </c>
      <c r="D1611" t="s">
        <v>8784</v>
      </c>
      <c r="E1611" t="s">
        <v>1306</v>
      </c>
      <c r="F1611" s="5">
        <f>_xlfn.TEXTBEFORE(E1611, " ") * 1000000</f>
        <v>11500000</v>
      </c>
      <c r="G1611">
        <v>256.45929999999998</v>
      </c>
      <c r="H1611" t="s">
        <v>167</v>
      </c>
      <c r="I1611">
        <v>49</v>
      </c>
      <c r="J1611">
        <f>IF(I1611="",0,I1611)</f>
        <v>49</v>
      </c>
      <c r="K1611">
        <v>25</v>
      </c>
      <c r="L1611">
        <f>I1611-K1611</f>
        <v>24</v>
      </c>
      <c r="M1611" t="str">
        <f>IF(I1611&lt;100,"small",IF(I1611&lt;500,"medium","large"))</f>
        <v>small</v>
      </c>
      <c r="N1611">
        <f>IF(M1611="small",1,0)</f>
        <v>1</v>
      </c>
      <c r="O1611">
        <f>IF(N1611="medium",1,0)</f>
        <v>0</v>
      </c>
      <c r="P1611">
        <f>IF(O1611="large",1,0)</f>
        <v>0</v>
      </c>
      <c r="Q1611">
        <v>2008</v>
      </c>
      <c r="R1611">
        <v>5</v>
      </c>
      <c r="S1611" t="str">
        <f>IF(R1611=1, "First-time", IF(R1611&lt;=3, "Rising Star", IF(R1611&lt;10, "Established", "Elites")))</f>
        <v>Established</v>
      </c>
      <c r="T1611">
        <f>IF(S1611 = "First-time",1,0)</f>
        <v>0</v>
      </c>
      <c r="U1611">
        <f>IF(S1611 = "Rising Star",1,0)</f>
        <v>0</v>
      </c>
      <c r="V1611">
        <f>IF(S1611 = "Established",1,0)</f>
        <v>1</v>
      </c>
      <c r="W1611">
        <f>IF(S1611 = "Elites",1,0)</f>
        <v>0</v>
      </c>
      <c r="X1611" t="s">
        <v>271</v>
      </c>
      <c r="Y1611" t="str">
        <f>IF(X1611="","-",TRIM(LEFT(X1611,FIND(",",X1611&amp;",")-1)))</f>
        <v>Chicago</v>
      </c>
      <c r="Z1611" t="s">
        <v>271</v>
      </c>
      <c r="AA1611" t="s">
        <v>15</v>
      </c>
    </row>
    <row r="1612" spans="1:27" ht="14.4" x14ac:dyDescent="0.3">
      <c r="A1612">
        <v>1606</v>
      </c>
      <c r="B1612" t="s">
        <v>16509</v>
      </c>
      <c r="C1612" t="s">
        <v>16510</v>
      </c>
      <c r="D1612" t="s">
        <v>16511</v>
      </c>
      <c r="E1612" t="s">
        <v>1466</v>
      </c>
      <c r="F1612" s="5">
        <f>_xlfn.TEXTBEFORE(E1612, " ") * 1000000</f>
        <v>4000000</v>
      </c>
      <c r="G1612">
        <v>256.41649999999998</v>
      </c>
      <c r="H1612" t="s">
        <v>85</v>
      </c>
      <c r="I1612">
        <v>21</v>
      </c>
      <c r="J1612">
        <f>IF(I1612="",0,I1612)</f>
        <v>21</v>
      </c>
      <c r="K1612">
        <v>7</v>
      </c>
      <c r="L1612">
        <f>I1612-K1612</f>
        <v>14</v>
      </c>
      <c r="M1612" t="str">
        <f>IF(I1612&lt;100,"small",IF(I1612&lt;500,"medium","large"))</f>
        <v>small</v>
      </c>
      <c r="N1612">
        <f>IF(M1612="small",1,0)</f>
        <v>1</v>
      </c>
      <c r="O1612">
        <f>IF(N1612="medium",1,0)</f>
        <v>0</v>
      </c>
      <c r="P1612">
        <f>IF(O1612="large",1,0)</f>
        <v>0</v>
      </c>
      <c r="Q1612">
        <v>2014</v>
      </c>
      <c r="R1612">
        <v>2</v>
      </c>
      <c r="S1612" t="str">
        <f>IF(R1612=1, "First-time", IF(R1612&lt;=3, "Rising Star", IF(R1612&lt;10, "Established", "Elites")))</f>
        <v>Rising Star</v>
      </c>
      <c r="T1612">
        <f>IF(S1612 = "First-time",1,0)</f>
        <v>0</v>
      </c>
      <c r="U1612">
        <f>IF(S1612 = "Rising Star",1,0)</f>
        <v>1</v>
      </c>
      <c r="V1612">
        <f>IF(S1612 = "Established",1,0)</f>
        <v>0</v>
      </c>
      <c r="W1612">
        <f>IF(S1612 = "Elites",1,0)</f>
        <v>0</v>
      </c>
      <c r="X1612" t="s">
        <v>636</v>
      </c>
      <c r="Y1612" t="str">
        <f>IF(X1612="","-",TRIM(LEFT(X1612,FIND(",",X1612&amp;",")-1)))</f>
        <v>Indianapolis</v>
      </c>
      <c r="Z1612" t="s">
        <v>1196</v>
      </c>
      <c r="AA1612" t="s">
        <v>16</v>
      </c>
    </row>
    <row r="1613" spans="1:27" ht="14.4" x14ac:dyDescent="0.3">
      <c r="A1613">
        <v>1607</v>
      </c>
      <c r="B1613" t="s">
        <v>13853</v>
      </c>
      <c r="C1613" t="s">
        <v>13854</v>
      </c>
      <c r="D1613" t="s">
        <v>13855</v>
      </c>
      <c r="E1613" t="s">
        <v>3510</v>
      </c>
      <c r="F1613" s="5">
        <f>_xlfn.TEXTBEFORE(E1613, " ") * 1000000</f>
        <v>12100000</v>
      </c>
      <c r="G1613">
        <v>256.3098</v>
      </c>
      <c r="H1613" t="s">
        <v>118</v>
      </c>
      <c r="I1613">
        <v>5</v>
      </c>
      <c r="J1613">
        <f>IF(I1613="",0,I1613)</f>
        <v>5</v>
      </c>
      <c r="K1613">
        <v>2</v>
      </c>
      <c r="L1613">
        <f>I1613-K1613</f>
        <v>3</v>
      </c>
      <c r="M1613" t="str">
        <f>IF(I1613&lt;100,"small",IF(I1613&lt;500,"medium","large"))</f>
        <v>small</v>
      </c>
      <c r="N1613">
        <f>IF(M1613="small",1,0)</f>
        <v>1</v>
      </c>
      <c r="O1613">
        <f>IF(N1613="medium",1,0)</f>
        <v>0</v>
      </c>
      <c r="P1613">
        <f>IF(O1613="large",1,0)</f>
        <v>0</v>
      </c>
      <c r="Q1613">
        <v>2012</v>
      </c>
      <c r="R1613">
        <v>2</v>
      </c>
      <c r="S1613" t="str">
        <f>IF(R1613=1, "First-time", IF(R1613&lt;=3, "Rising Star", IF(R1613&lt;10, "Established", "Elites")))</f>
        <v>Rising Star</v>
      </c>
      <c r="T1613">
        <f>IF(S1613 = "First-time",1,0)</f>
        <v>0</v>
      </c>
      <c r="U1613">
        <f>IF(S1613 = "Rising Star",1,0)</f>
        <v>1</v>
      </c>
      <c r="V1613">
        <f>IF(S1613 = "Established",1,0)</f>
        <v>0</v>
      </c>
      <c r="W1613">
        <f>IF(S1613 = "Elites",1,0)</f>
        <v>0</v>
      </c>
      <c r="X1613" t="s">
        <v>99</v>
      </c>
      <c r="Y1613" t="str">
        <f>IF(X1613="","-",TRIM(LEFT(X1613,FIND(",",X1613&amp;",")-1)))</f>
        <v>-</v>
      </c>
      <c r="Z1613" t="s">
        <v>13856</v>
      </c>
      <c r="AA1613" t="s">
        <v>10</v>
      </c>
    </row>
    <row r="1614" spans="1:27" ht="14.4" x14ac:dyDescent="0.3">
      <c r="A1614">
        <v>1608</v>
      </c>
      <c r="B1614" t="s">
        <v>14801</v>
      </c>
      <c r="C1614" t="s">
        <v>14802</v>
      </c>
      <c r="D1614" t="s">
        <v>14803</v>
      </c>
      <c r="E1614" t="s">
        <v>937</v>
      </c>
      <c r="F1614" s="5">
        <f>_xlfn.TEXTBEFORE(E1614, " ") * 1000000</f>
        <v>9700000</v>
      </c>
      <c r="G1614">
        <v>256.29680000000002</v>
      </c>
      <c r="H1614" t="s">
        <v>174</v>
      </c>
      <c r="I1614">
        <v>649</v>
      </c>
      <c r="J1614">
        <f>IF(I1614="",0,I1614)</f>
        <v>649</v>
      </c>
      <c r="K1614">
        <v>168</v>
      </c>
      <c r="L1614">
        <f>I1614-K1614</f>
        <v>481</v>
      </c>
      <c r="M1614" t="str">
        <f>IF(I1614&lt;100,"small",IF(I1614&lt;500,"medium","large"))</f>
        <v>large</v>
      </c>
      <c r="N1614">
        <f>IF(M1614="small",1,0)</f>
        <v>0</v>
      </c>
      <c r="O1614">
        <f>IF(N1614="medium",1,0)</f>
        <v>0</v>
      </c>
      <c r="P1614">
        <f>IF(O1614="large",1,0)</f>
        <v>0</v>
      </c>
      <c r="Q1614">
        <v>2013</v>
      </c>
      <c r="R1614">
        <v>1</v>
      </c>
      <c r="S1614" t="str">
        <f>IF(R1614=1, "First-time", IF(R1614&lt;=3, "Rising Star", IF(R1614&lt;10, "Established", "Elites")))</f>
        <v>First-time</v>
      </c>
      <c r="T1614">
        <f>IF(S1614 = "First-time",1,0)</f>
        <v>1</v>
      </c>
      <c r="U1614">
        <f>IF(S1614 = "Rising Star",1,0)</f>
        <v>0</v>
      </c>
      <c r="V1614">
        <f>IF(S1614 = "Established",1,0)</f>
        <v>0</v>
      </c>
      <c r="W1614">
        <f>IF(S1614 = "Elites",1,0)</f>
        <v>0</v>
      </c>
      <c r="X1614" t="s">
        <v>202</v>
      </c>
      <c r="Y1614" t="str">
        <f>IF(X1614="","-",TRIM(LEFT(X1614,FIND(",",X1614&amp;",")-1)))</f>
        <v>Las Vegas</v>
      </c>
      <c r="Z1614" t="s">
        <v>6272</v>
      </c>
      <c r="AA1614" t="s">
        <v>34</v>
      </c>
    </row>
    <row r="1615" spans="1:27" ht="14.4" x14ac:dyDescent="0.3">
      <c r="A1615">
        <v>1609</v>
      </c>
      <c r="B1615" t="s">
        <v>5006</v>
      </c>
      <c r="C1615" t="s">
        <v>5007</v>
      </c>
      <c r="D1615" t="s">
        <v>5008</v>
      </c>
      <c r="E1615" t="s">
        <v>4789</v>
      </c>
      <c r="F1615" s="5">
        <f>_xlfn.TEXTBEFORE(E1615, " ") * 1000000</f>
        <v>25100000</v>
      </c>
      <c r="G1615">
        <v>256.11790000000002</v>
      </c>
      <c r="H1615" t="s">
        <v>1750</v>
      </c>
      <c r="I1615">
        <v>100</v>
      </c>
      <c r="J1615">
        <f>IF(I1615="",0,I1615)</f>
        <v>100</v>
      </c>
      <c r="K1615">
        <v>20</v>
      </c>
      <c r="L1615">
        <f>I1615-K1615</f>
        <v>80</v>
      </c>
      <c r="M1615" t="str">
        <f>IF(I1615&lt;100,"small",IF(I1615&lt;500,"medium","large"))</f>
        <v>medium</v>
      </c>
      <c r="N1615">
        <f>IF(M1615="small",1,0)</f>
        <v>0</v>
      </c>
      <c r="O1615">
        <f>IF(N1615="medium",1,0)</f>
        <v>0</v>
      </c>
      <c r="P1615">
        <f>IF(O1615="large",1,0)</f>
        <v>0</v>
      </c>
      <c r="Q1615">
        <v>2003</v>
      </c>
      <c r="R1615">
        <v>2</v>
      </c>
      <c r="S1615" t="str">
        <f>IF(R1615=1, "First-time", IF(R1615&lt;=3, "Rising Star", IF(R1615&lt;10, "Established", "Elites")))</f>
        <v>Rising Star</v>
      </c>
      <c r="T1615">
        <f>IF(S1615 = "First-time",1,0)</f>
        <v>0</v>
      </c>
      <c r="U1615">
        <f>IF(S1615 = "Rising Star",1,0)</f>
        <v>1</v>
      </c>
      <c r="V1615">
        <f>IF(S1615 = "Established",1,0)</f>
        <v>0</v>
      </c>
      <c r="W1615">
        <f>IF(S1615 = "Elites",1,0)</f>
        <v>0</v>
      </c>
      <c r="X1615" t="s">
        <v>427</v>
      </c>
      <c r="Y1615" t="str">
        <f>IF(X1615="","-",TRIM(LEFT(X1615,FIND(",",X1615&amp;",")-1)))</f>
        <v>Washington</v>
      </c>
      <c r="Z1615" t="s">
        <v>3571</v>
      </c>
      <c r="AA1615" t="s">
        <v>21</v>
      </c>
    </row>
    <row r="1616" spans="1:27" ht="14.4" x14ac:dyDescent="0.3">
      <c r="A1616">
        <v>1610</v>
      </c>
      <c r="B1616" t="s">
        <v>14668</v>
      </c>
      <c r="C1616" t="s">
        <v>14669</v>
      </c>
      <c r="D1616" t="s">
        <v>14670</v>
      </c>
      <c r="E1616" t="s">
        <v>392</v>
      </c>
      <c r="F1616" s="5">
        <f>_xlfn.TEXTBEFORE(E1616, " ") * 1000000</f>
        <v>2000000</v>
      </c>
      <c r="G1616">
        <v>256.07510000000002</v>
      </c>
      <c r="H1616" t="s">
        <v>803</v>
      </c>
      <c r="I1616">
        <v>13</v>
      </c>
      <c r="J1616">
        <f>IF(I1616="",0,I1616)</f>
        <v>13</v>
      </c>
      <c r="K1616">
        <v>5</v>
      </c>
      <c r="L1616">
        <f>I1616-K1616</f>
        <v>8</v>
      </c>
      <c r="M1616" t="str">
        <f>IF(I1616&lt;100,"small",IF(I1616&lt;500,"medium","large"))</f>
        <v>small</v>
      </c>
      <c r="N1616">
        <f>IF(M1616="small",1,0)</f>
        <v>1</v>
      </c>
      <c r="O1616">
        <f>IF(N1616="medium",1,0)</f>
        <v>0</v>
      </c>
      <c r="P1616">
        <f>IF(O1616="large",1,0)</f>
        <v>0</v>
      </c>
      <c r="Q1616">
        <v>2013</v>
      </c>
      <c r="R1616">
        <v>1</v>
      </c>
      <c r="S1616" t="str">
        <f>IF(R1616=1, "First-time", IF(R1616&lt;=3, "Rising Star", IF(R1616&lt;10, "Established", "Elites")))</f>
        <v>First-time</v>
      </c>
      <c r="T1616">
        <f>IF(S1616 = "First-time",1,0)</f>
        <v>1</v>
      </c>
      <c r="U1616">
        <f>IF(S1616 = "Rising Star",1,0)</f>
        <v>0</v>
      </c>
      <c r="V1616">
        <f>IF(S1616 = "Established",1,0)</f>
        <v>0</v>
      </c>
      <c r="W1616">
        <f>IF(S1616 = "Elites",1,0)</f>
        <v>0</v>
      </c>
      <c r="X1616" t="s">
        <v>332</v>
      </c>
      <c r="Y1616" t="str">
        <f>IF(X1616="","-",TRIM(LEFT(X1616,FIND(",",X1616&amp;",")-1)))</f>
        <v>Columbus</v>
      </c>
      <c r="Z1616" t="s">
        <v>461</v>
      </c>
      <c r="AA1616" t="s">
        <v>36</v>
      </c>
    </row>
    <row r="1617" spans="1:27" ht="14.4" x14ac:dyDescent="0.3">
      <c r="A1617">
        <v>1611</v>
      </c>
      <c r="B1617" t="s">
        <v>12711</v>
      </c>
      <c r="C1617" t="s">
        <v>12712</v>
      </c>
      <c r="D1617" t="s">
        <v>12713</v>
      </c>
      <c r="E1617" t="s">
        <v>3838</v>
      </c>
      <c r="F1617" s="5">
        <f>_xlfn.TEXTBEFORE(E1617, " ") * 1000000</f>
        <v>14800000</v>
      </c>
      <c r="G1617">
        <v>255.74639999999999</v>
      </c>
      <c r="H1617" t="s">
        <v>331</v>
      </c>
      <c r="I1617">
        <v>50</v>
      </c>
      <c r="J1617">
        <f>IF(I1617="",0,I1617)</f>
        <v>50</v>
      </c>
      <c r="K1617">
        <v>35</v>
      </c>
      <c r="L1617">
        <f>I1617-K1617</f>
        <v>15</v>
      </c>
      <c r="M1617" t="str">
        <f>IF(I1617&lt;100,"small",IF(I1617&lt;500,"medium","large"))</f>
        <v>small</v>
      </c>
      <c r="N1617">
        <f>IF(M1617="small",1,0)</f>
        <v>1</v>
      </c>
      <c r="O1617">
        <f>IF(N1617="medium",1,0)</f>
        <v>0</v>
      </c>
      <c r="P1617">
        <f>IF(O1617="large",1,0)</f>
        <v>0</v>
      </c>
      <c r="Q1617">
        <v>2011</v>
      </c>
      <c r="R1617">
        <v>3</v>
      </c>
      <c r="S1617" t="str">
        <f>IF(R1617=1, "First-time", IF(R1617&lt;=3, "Rising Star", IF(R1617&lt;10, "Established", "Elites")))</f>
        <v>Rising Star</v>
      </c>
      <c r="T1617">
        <f>IF(S1617 = "First-time",1,0)</f>
        <v>0</v>
      </c>
      <c r="U1617">
        <f>IF(S1617 = "Rising Star",1,0)</f>
        <v>1</v>
      </c>
      <c r="V1617">
        <f>IF(S1617 = "Established",1,0)</f>
        <v>0</v>
      </c>
      <c r="W1617">
        <f>IF(S1617 = "Elites",1,0)</f>
        <v>0</v>
      </c>
      <c r="X1617" t="s">
        <v>403</v>
      </c>
      <c r="Y1617" t="str">
        <f>IF(X1617="","-",TRIM(LEFT(X1617,FIND(",",X1617&amp;",")-1)))</f>
        <v>Oxnard-Thousand Oaks-Ventura</v>
      </c>
      <c r="Z1617" t="s">
        <v>404</v>
      </c>
      <c r="AA1617" t="s">
        <v>5</v>
      </c>
    </row>
    <row r="1618" spans="1:27" ht="14.4" x14ac:dyDescent="0.3">
      <c r="A1618">
        <v>1612</v>
      </c>
      <c r="B1618" t="s">
        <v>7022</v>
      </c>
      <c r="C1618" t="s">
        <v>7023</v>
      </c>
      <c r="D1618" t="s">
        <v>7024</v>
      </c>
      <c r="E1618" t="s">
        <v>1971</v>
      </c>
      <c r="F1618" s="5">
        <f>_xlfn.TEXTBEFORE(E1618, " ") * 1000000</f>
        <v>7000000</v>
      </c>
      <c r="G1618">
        <v>255.50030000000001</v>
      </c>
      <c r="H1618" t="s">
        <v>779</v>
      </c>
      <c r="I1618">
        <v>60</v>
      </c>
      <c r="J1618">
        <f>IF(I1618="",0,I1618)</f>
        <v>60</v>
      </c>
      <c r="K1618">
        <v>15</v>
      </c>
      <c r="L1618">
        <f>I1618-K1618</f>
        <v>45</v>
      </c>
      <c r="M1618" t="str">
        <f>IF(I1618&lt;100,"small",IF(I1618&lt;500,"medium","large"))</f>
        <v>small</v>
      </c>
      <c r="N1618">
        <f>IF(M1618="small",1,0)</f>
        <v>1</v>
      </c>
      <c r="O1618">
        <f>IF(N1618="medium",1,0)</f>
        <v>0</v>
      </c>
      <c r="P1618">
        <f>IF(O1618="large",1,0)</f>
        <v>0</v>
      </c>
      <c r="Q1618">
        <v>2006</v>
      </c>
      <c r="R1618">
        <v>1</v>
      </c>
      <c r="S1618" t="str">
        <f>IF(R1618=1, "First-time", IF(R1618&lt;=3, "Rising Star", IF(R1618&lt;10, "Established", "Elites")))</f>
        <v>First-time</v>
      </c>
      <c r="T1618">
        <f>IF(S1618 = "First-time",1,0)</f>
        <v>1</v>
      </c>
      <c r="U1618">
        <f>IF(S1618 = "Rising Star",1,0)</f>
        <v>0</v>
      </c>
      <c r="V1618">
        <f>IF(S1618 = "Established",1,0)</f>
        <v>0</v>
      </c>
      <c r="W1618">
        <f>IF(S1618 = "Elites",1,0)</f>
        <v>0</v>
      </c>
      <c r="X1618" t="s">
        <v>99</v>
      </c>
      <c r="Y1618" t="str">
        <f>IF(X1618="","-",TRIM(LEFT(X1618,FIND(",",X1618&amp;",")-1)))</f>
        <v>-</v>
      </c>
      <c r="Z1618" t="s">
        <v>5597</v>
      </c>
      <c r="AA1618" t="s">
        <v>16</v>
      </c>
    </row>
    <row r="1619" spans="1:27" ht="14.4" x14ac:dyDescent="0.3">
      <c r="A1619">
        <v>1613</v>
      </c>
      <c r="B1619" t="s">
        <v>15029</v>
      </c>
      <c r="C1619" t="s">
        <v>15030</v>
      </c>
      <c r="D1619" t="s">
        <v>15031</v>
      </c>
      <c r="E1619" t="s">
        <v>2092</v>
      </c>
      <c r="F1619" s="5">
        <f>_xlfn.TEXTBEFORE(E1619, " ") * 1000000</f>
        <v>5600000</v>
      </c>
      <c r="G1619">
        <v>255.46289999999999</v>
      </c>
      <c r="H1619" t="s">
        <v>160</v>
      </c>
      <c r="I1619">
        <v>18</v>
      </c>
      <c r="J1619">
        <f>IF(I1619="",0,I1619)</f>
        <v>18</v>
      </c>
      <c r="K1619">
        <v>4</v>
      </c>
      <c r="L1619">
        <f>I1619-K1619</f>
        <v>14</v>
      </c>
      <c r="M1619" t="str">
        <f>IF(I1619&lt;100,"small",IF(I1619&lt;500,"medium","large"))</f>
        <v>small</v>
      </c>
      <c r="N1619">
        <f>IF(M1619="small",1,0)</f>
        <v>1</v>
      </c>
      <c r="O1619">
        <f>IF(N1619="medium",1,0)</f>
        <v>0</v>
      </c>
      <c r="P1619">
        <f>IF(O1619="large",1,0)</f>
        <v>0</v>
      </c>
      <c r="Q1619">
        <v>2013</v>
      </c>
      <c r="R1619">
        <v>2</v>
      </c>
      <c r="S1619" t="str">
        <f>IF(R1619=1, "First-time", IF(R1619&lt;=3, "Rising Star", IF(R1619&lt;10, "Established", "Elites")))</f>
        <v>Rising Star</v>
      </c>
      <c r="T1619">
        <f>IF(S1619 = "First-time",1,0)</f>
        <v>0</v>
      </c>
      <c r="U1619">
        <f>IF(S1619 = "Rising Star",1,0)</f>
        <v>1</v>
      </c>
      <c r="V1619">
        <f>IF(S1619 = "Established",1,0)</f>
        <v>0</v>
      </c>
      <c r="W1619">
        <f>IF(S1619 = "Elites",1,0)</f>
        <v>0</v>
      </c>
      <c r="X1619" t="s">
        <v>427</v>
      </c>
      <c r="Y1619" t="str">
        <f>IF(X1619="","-",TRIM(LEFT(X1619,FIND(",",X1619&amp;",")-1)))</f>
        <v>Washington</v>
      </c>
      <c r="Z1619" t="s">
        <v>15032</v>
      </c>
      <c r="AA1619" t="s">
        <v>21</v>
      </c>
    </row>
    <row r="1620" spans="1:27" ht="14.4" x14ac:dyDescent="0.3">
      <c r="A1620">
        <v>1614</v>
      </c>
      <c r="B1620" t="s">
        <v>14505</v>
      </c>
      <c r="C1620" t="s">
        <v>14506</v>
      </c>
      <c r="D1620" t="s">
        <v>14507</v>
      </c>
      <c r="E1620" t="s">
        <v>857</v>
      </c>
      <c r="F1620" s="5">
        <f>_xlfn.TEXTBEFORE(E1620, " ") * 1000000</f>
        <v>3200000</v>
      </c>
      <c r="G1620">
        <v>255.2655</v>
      </c>
      <c r="H1620" t="s">
        <v>160</v>
      </c>
      <c r="I1620">
        <v>13</v>
      </c>
      <c r="J1620">
        <f>IF(I1620="",0,I1620)</f>
        <v>13</v>
      </c>
      <c r="K1620">
        <v>4</v>
      </c>
      <c r="L1620">
        <f>I1620-K1620</f>
        <v>9</v>
      </c>
      <c r="M1620" t="str">
        <f>IF(I1620&lt;100,"small",IF(I1620&lt;500,"medium","large"))</f>
        <v>small</v>
      </c>
      <c r="N1620">
        <f>IF(M1620="small",1,0)</f>
        <v>1</v>
      </c>
      <c r="O1620">
        <f>IF(N1620="medium",1,0)</f>
        <v>0</v>
      </c>
      <c r="P1620">
        <f>IF(O1620="large",1,0)</f>
        <v>0</v>
      </c>
      <c r="Q1620">
        <v>2013</v>
      </c>
      <c r="R1620">
        <v>2</v>
      </c>
      <c r="S1620" t="str">
        <f>IF(R1620=1, "First-time", IF(R1620&lt;=3, "Rising Star", IF(R1620&lt;10, "Established", "Elites")))</f>
        <v>Rising Star</v>
      </c>
      <c r="T1620">
        <f>IF(S1620 = "First-time",1,0)</f>
        <v>0</v>
      </c>
      <c r="U1620">
        <f>IF(S1620 = "Rising Star",1,0)</f>
        <v>1</v>
      </c>
      <c r="V1620">
        <f>IF(S1620 = "Established",1,0)</f>
        <v>0</v>
      </c>
      <c r="W1620">
        <f>IF(S1620 = "Elites",1,0)</f>
        <v>0</v>
      </c>
      <c r="X1620" t="s">
        <v>130</v>
      </c>
      <c r="Y1620" t="str">
        <f>IF(X1620="","-",TRIM(LEFT(X1620,FIND(",",X1620&amp;",")-1)))</f>
        <v>Dallas</v>
      </c>
      <c r="Z1620" t="s">
        <v>12968</v>
      </c>
      <c r="AA1620" t="s">
        <v>45</v>
      </c>
    </row>
    <row r="1621" spans="1:27" ht="14.4" x14ac:dyDescent="0.3">
      <c r="A1621">
        <v>1615</v>
      </c>
      <c r="B1621" t="s">
        <v>6260</v>
      </c>
      <c r="C1621" t="s">
        <v>6261</v>
      </c>
      <c r="D1621" t="s">
        <v>6262</v>
      </c>
      <c r="E1621" t="s">
        <v>529</v>
      </c>
      <c r="F1621" s="5">
        <f>_xlfn.TEXTBEFORE(E1621, " ") * 1000000</f>
        <v>4200000</v>
      </c>
      <c r="G1621">
        <v>255.2654</v>
      </c>
      <c r="H1621" t="s">
        <v>85</v>
      </c>
      <c r="I1621">
        <v>9</v>
      </c>
      <c r="J1621">
        <f>IF(I1621="",0,I1621)</f>
        <v>9</v>
      </c>
      <c r="K1621">
        <v>4</v>
      </c>
      <c r="L1621">
        <f>I1621-K1621</f>
        <v>5</v>
      </c>
      <c r="M1621" t="str">
        <f>IF(I1621&lt;100,"small",IF(I1621&lt;500,"medium","large"))</f>
        <v>small</v>
      </c>
      <c r="N1621">
        <f>IF(M1621="small",1,0)</f>
        <v>1</v>
      </c>
      <c r="O1621">
        <f>IF(N1621="medium",1,0)</f>
        <v>0</v>
      </c>
      <c r="P1621">
        <f>IF(O1621="large",1,0)</f>
        <v>0</v>
      </c>
      <c r="Q1621">
        <v>2005</v>
      </c>
      <c r="R1621">
        <v>2</v>
      </c>
      <c r="S1621" t="str">
        <f>IF(R1621=1, "First-time", IF(R1621&lt;=3, "Rising Star", IF(R1621&lt;10, "Established", "Elites")))</f>
        <v>Rising Star</v>
      </c>
      <c r="T1621">
        <f>IF(S1621 = "First-time",1,0)</f>
        <v>0</v>
      </c>
      <c r="U1621">
        <f>IF(S1621 = "Rising Star",1,0)</f>
        <v>1</v>
      </c>
      <c r="V1621">
        <f>IF(S1621 = "Established",1,0)</f>
        <v>0</v>
      </c>
      <c r="W1621">
        <f>IF(S1621 = "Elites",1,0)</f>
        <v>0</v>
      </c>
      <c r="X1621" t="s">
        <v>654</v>
      </c>
      <c r="Y1621" t="str">
        <f>IF(X1621="","-",TRIM(LEFT(X1621,FIND(",",X1621&amp;",")-1)))</f>
        <v>Raleigh</v>
      </c>
      <c r="Z1621" t="s">
        <v>1188</v>
      </c>
      <c r="AA1621" t="s">
        <v>28</v>
      </c>
    </row>
    <row r="1622" spans="1:27" ht="14.4" x14ac:dyDescent="0.3">
      <c r="A1622">
        <v>1616</v>
      </c>
      <c r="B1622" t="s">
        <v>15556</v>
      </c>
      <c r="C1622" t="s">
        <v>15557</v>
      </c>
      <c r="D1622" t="s">
        <v>15558</v>
      </c>
      <c r="E1622" t="s">
        <v>1405</v>
      </c>
      <c r="F1622" s="5">
        <f>_xlfn.TEXTBEFORE(E1622, " ") * 1000000</f>
        <v>2600000</v>
      </c>
      <c r="G1622">
        <v>255.2527</v>
      </c>
      <c r="H1622" t="s">
        <v>803</v>
      </c>
      <c r="I1622">
        <v>11</v>
      </c>
      <c r="J1622">
        <f>IF(I1622="",0,I1622)</f>
        <v>11</v>
      </c>
      <c r="K1622">
        <v>4</v>
      </c>
      <c r="L1622">
        <f>I1622-K1622</f>
        <v>7</v>
      </c>
      <c r="M1622" t="str">
        <f>IF(I1622&lt;100,"small",IF(I1622&lt;500,"medium","large"))</f>
        <v>small</v>
      </c>
      <c r="N1622">
        <f>IF(M1622="small",1,0)</f>
        <v>1</v>
      </c>
      <c r="O1622">
        <f>IF(N1622="medium",1,0)</f>
        <v>0</v>
      </c>
      <c r="P1622">
        <f>IF(O1622="large",1,0)</f>
        <v>0</v>
      </c>
      <c r="Q1622">
        <v>2013</v>
      </c>
      <c r="R1622">
        <v>2</v>
      </c>
      <c r="S1622" t="str">
        <f>IF(R1622=1, "First-time", IF(R1622&lt;=3, "Rising Star", IF(R1622&lt;10, "Established", "Elites")))</f>
        <v>Rising Star</v>
      </c>
      <c r="T1622">
        <f>IF(S1622 = "First-time",1,0)</f>
        <v>0</v>
      </c>
      <c r="U1622">
        <f>IF(S1622 = "Rising Star",1,0)</f>
        <v>1</v>
      </c>
      <c r="V1622">
        <f>IF(S1622 = "Established",1,0)</f>
        <v>0</v>
      </c>
      <c r="W1622">
        <f>IF(S1622 = "Elites",1,0)</f>
        <v>0</v>
      </c>
      <c r="X1622" t="s">
        <v>325</v>
      </c>
      <c r="Y1622" t="str">
        <f>IF(X1622="","-",TRIM(LEFT(X1622,FIND(",",X1622&amp;",")-1)))</f>
        <v>Los Angeles</v>
      </c>
      <c r="Z1622" t="s">
        <v>2088</v>
      </c>
      <c r="AA1622" t="s">
        <v>5</v>
      </c>
    </row>
    <row r="1623" spans="1:27" ht="14.4" x14ac:dyDescent="0.3">
      <c r="A1623">
        <v>1617</v>
      </c>
      <c r="B1623" t="s">
        <v>320</v>
      </c>
      <c r="C1623" t="s">
        <v>321</v>
      </c>
      <c r="D1623" t="s">
        <v>322</v>
      </c>
      <c r="E1623" t="s">
        <v>323</v>
      </c>
      <c r="F1623" s="5">
        <f>_xlfn.TEXTBEFORE(E1623, " ") * 1000000</f>
        <v>5800000</v>
      </c>
      <c r="G1623">
        <v>255.1902</v>
      </c>
      <c r="H1623" t="s">
        <v>324</v>
      </c>
      <c r="I1623">
        <v>155000</v>
      </c>
      <c r="J1623">
        <f>IF(I1623="",0,I1623)</f>
        <v>155000</v>
      </c>
      <c r="K1623">
        <v>36469</v>
      </c>
      <c r="L1623">
        <f>I1623-K1623</f>
        <v>118531</v>
      </c>
      <c r="M1623" t="str">
        <f>IF(I1623&lt;100,"small",IF(I1623&lt;500,"medium","large"))</f>
        <v>large</v>
      </c>
      <c r="N1623">
        <f>IF(M1623="small",1,0)</f>
        <v>0</v>
      </c>
      <c r="O1623">
        <f>IF(N1623="medium",1,0)</f>
        <v>0</v>
      </c>
      <c r="P1623">
        <f>IF(O1623="large",1,0)</f>
        <v>0</v>
      </c>
      <c r="Q1623">
        <v>1957</v>
      </c>
      <c r="R1623">
        <v>10</v>
      </c>
      <c r="S1623" t="str">
        <f>IF(R1623=1, "First-time", IF(R1623&lt;=3, "Rising Star", IF(R1623&lt;10, "Established", "Elites")))</f>
        <v>Elites</v>
      </c>
      <c r="T1623">
        <f>IF(S1623 = "First-time",1,0)</f>
        <v>0</v>
      </c>
      <c r="U1623">
        <f>IF(S1623 = "Rising Star",1,0)</f>
        <v>0</v>
      </c>
      <c r="V1623">
        <f>IF(S1623 = "Established",1,0)</f>
        <v>0</v>
      </c>
      <c r="W1623">
        <f>IF(S1623 = "Elites",1,0)</f>
        <v>1</v>
      </c>
      <c r="X1623" t="s">
        <v>325</v>
      </c>
      <c r="Y1623" t="str">
        <f>IF(X1623="","-",TRIM(LEFT(X1623,FIND(",",X1623&amp;",")-1)))</f>
        <v>Los Angeles</v>
      </c>
      <c r="Z1623" t="s">
        <v>326</v>
      </c>
      <c r="AA1623" t="s">
        <v>5</v>
      </c>
    </row>
    <row r="1624" spans="1:27" ht="14.4" x14ac:dyDescent="0.3">
      <c r="A1624">
        <v>1618</v>
      </c>
      <c r="B1624" t="s">
        <v>8211</v>
      </c>
      <c r="C1624" t="s">
        <v>8212</v>
      </c>
      <c r="D1624" t="s">
        <v>8213</v>
      </c>
      <c r="E1624" t="s">
        <v>3006</v>
      </c>
      <c r="F1624" s="5">
        <f>_xlfn.TEXTBEFORE(E1624, " ") * 1000000</f>
        <v>10000000</v>
      </c>
      <c r="G1624">
        <v>254.81319999999999</v>
      </c>
      <c r="H1624" t="s">
        <v>751</v>
      </c>
      <c r="I1624">
        <v>140</v>
      </c>
      <c r="J1624">
        <f>IF(I1624="",0,I1624)</f>
        <v>140</v>
      </c>
      <c r="K1624">
        <v>60</v>
      </c>
      <c r="L1624">
        <f>I1624-K1624</f>
        <v>80</v>
      </c>
      <c r="M1624" t="str">
        <f>IF(I1624&lt;100,"small",IF(I1624&lt;500,"medium","large"))</f>
        <v>medium</v>
      </c>
      <c r="N1624">
        <f>IF(M1624="small",1,0)</f>
        <v>0</v>
      </c>
      <c r="O1624">
        <f>IF(N1624="medium",1,0)</f>
        <v>0</v>
      </c>
      <c r="P1624">
        <f>IF(O1624="large",1,0)</f>
        <v>0</v>
      </c>
      <c r="Q1624">
        <v>2008</v>
      </c>
      <c r="R1624">
        <v>2</v>
      </c>
      <c r="S1624" t="str">
        <f>IF(R1624=1, "First-time", IF(R1624&lt;=3, "Rising Star", IF(R1624&lt;10, "Established", "Elites")))</f>
        <v>Rising Star</v>
      </c>
      <c r="T1624">
        <f>IF(S1624 = "First-time",1,0)</f>
        <v>0</v>
      </c>
      <c r="U1624">
        <f>IF(S1624 = "Rising Star",1,0)</f>
        <v>1</v>
      </c>
      <c r="V1624">
        <f>IF(S1624 = "Established",1,0)</f>
        <v>0</v>
      </c>
      <c r="W1624">
        <f>IF(S1624 = "Elites",1,0)</f>
        <v>0</v>
      </c>
      <c r="X1624" t="s">
        <v>427</v>
      </c>
      <c r="Y1624" t="str">
        <f>IF(X1624="","-",TRIM(LEFT(X1624,FIND(",",X1624&amp;",")-1)))</f>
        <v>Washington</v>
      </c>
      <c r="Z1624" t="s">
        <v>3770</v>
      </c>
      <c r="AA1624" t="s">
        <v>47</v>
      </c>
    </row>
    <row r="1625" spans="1:27" ht="14.4" x14ac:dyDescent="0.3">
      <c r="A1625">
        <v>1619</v>
      </c>
      <c r="B1625" t="s">
        <v>14379</v>
      </c>
      <c r="C1625" t="s">
        <v>14380</v>
      </c>
      <c r="D1625" t="s">
        <v>14380</v>
      </c>
      <c r="E1625" t="s">
        <v>3410</v>
      </c>
      <c r="F1625" s="5">
        <f>_xlfn.TEXTBEFORE(E1625, " ") * 1000000</f>
        <v>8300000.0000000009</v>
      </c>
      <c r="G1625">
        <v>254.78550000000001</v>
      </c>
      <c r="H1625" t="s">
        <v>751</v>
      </c>
      <c r="I1625">
        <v>28</v>
      </c>
      <c r="J1625">
        <f>IF(I1625="",0,I1625)</f>
        <v>28</v>
      </c>
      <c r="K1625">
        <v>10</v>
      </c>
      <c r="L1625">
        <f>I1625-K1625</f>
        <v>18</v>
      </c>
      <c r="M1625" t="str">
        <f>IF(I1625&lt;100,"small",IF(I1625&lt;500,"medium","large"))</f>
        <v>small</v>
      </c>
      <c r="N1625">
        <f>IF(M1625="small",1,0)</f>
        <v>1</v>
      </c>
      <c r="O1625">
        <f>IF(N1625="medium",1,0)</f>
        <v>0</v>
      </c>
      <c r="P1625">
        <f>IF(O1625="large",1,0)</f>
        <v>0</v>
      </c>
      <c r="Q1625">
        <v>2013</v>
      </c>
      <c r="R1625">
        <v>3</v>
      </c>
      <c r="S1625" t="str">
        <f>IF(R1625=1, "First-time", IF(R1625&lt;=3, "Rising Star", IF(R1625&lt;10, "Established", "Elites")))</f>
        <v>Rising Star</v>
      </c>
      <c r="T1625">
        <f>IF(S1625 = "First-time",1,0)</f>
        <v>0</v>
      </c>
      <c r="U1625">
        <f>IF(S1625 = "Rising Star",1,0)</f>
        <v>1</v>
      </c>
      <c r="V1625">
        <f>IF(S1625 = "Established",1,0)</f>
        <v>0</v>
      </c>
      <c r="W1625">
        <f>IF(S1625 = "Elites",1,0)</f>
        <v>0</v>
      </c>
      <c r="X1625" t="s">
        <v>427</v>
      </c>
      <c r="Y1625" t="str">
        <f>IF(X1625="","-",TRIM(LEFT(X1625,FIND(",",X1625&amp;",")-1)))</f>
        <v>Washington</v>
      </c>
      <c r="Z1625" t="s">
        <v>1407</v>
      </c>
      <c r="AA1625" t="s">
        <v>47</v>
      </c>
    </row>
    <row r="1626" spans="1:27" ht="14.4" x14ac:dyDescent="0.3">
      <c r="A1626">
        <v>1620</v>
      </c>
      <c r="B1626" t="s">
        <v>9037</v>
      </c>
      <c r="C1626" t="s">
        <v>9038</v>
      </c>
      <c r="D1626" t="s">
        <v>9039</v>
      </c>
      <c r="E1626" t="s">
        <v>7408</v>
      </c>
      <c r="F1626" s="5">
        <f>_xlfn.TEXTBEFORE(E1626, " ") * 1000000</f>
        <v>50600000</v>
      </c>
      <c r="G1626">
        <v>254.74719999999999</v>
      </c>
      <c r="H1626" t="s">
        <v>779</v>
      </c>
      <c r="I1626">
        <v>253</v>
      </c>
      <c r="J1626">
        <f>IF(I1626="",0,I1626)</f>
        <v>253</v>
      </c>
      <c r="K1626">
        <v>106</v>
      </c>
      <c r="L1626">
        <f>I1626-K1626</f>
        <v>147</v>
      </c>
      <c r="M1626" t="str">
        <f>IF(I1626&lt;100,"small",IF(I1626&lt;500,"medium","large"))</f>
        <v>medium</v>
      </c>
      <c r="N1626">
        <f>IF(M1626="small",1,0)</f>
        <v>0</v>
      </c>
      <c r="O1626">
        <f>IF(N1626="medium",1,0)</f>
        <v>0</v>
      </c>
      <c r="P1626">
        <f>IF(O1626="large",1,0)</f>
        <v>0</v>
      </c>
      <c r="Q1626">
        <v>2008</v>
      </c>
      <c r="R1626">
        <v>4</v>
      </c>
      <c r="S1626" t="str">
        <f>IF(R1626=1, "First-time", IF(R1626&lt;=3, "Rising Star", IF(R1626&lt;10, "Established", "Elites")))</f>
        <v>Established</v>
      </c>
      <c r="T1626">
        <f>IF(S1626 = "First-time",1,0)</f>
        <v>0</v>
      </c>
      <c r="U1626">
        <f>IF(S1626 = "Rising Star",1,0)</f>
        <v>0</v>
      </c>
      <c r="V1626">
        <f>IF(S1626 = "Established",1,0)</f>
        <v>1</v>
      </c>
      <c r="W1626">
        <f>IF(S1626 = "Elites",1,0)</f>
        <v>0</v>
      </c>
      <c r="X1626" t="s">
        <v>1396</v>
      </c>
      <c r="Y1626" t="str">
        <f>IF(X1626="","-",TRIM(LEFT(X1626,FIND(",",X1626&amp;",")-1)))</f>
        <v>San Francisco</v>
      </c>
      <c r="Z1626" t="s">
        <v>1396</v>
      </c>
      <c r="AA1626" t="s">
        <v>5</v>
      </c>
    </row>
    <row r="1627" spans="1:27" ht="14.4" x14ac:dyDescent="0.3">
      <c r="A1627">
        <v>1621</v>
      </c>
      <c r="B1627" t="s">
        <v>2568</v>
      </c>
      <c r="C1627" t="s">
        <v>2569</v>
      </c>
      <c r="D1627" t="s">
        <v>2570</v>
      </c>
      <c r="E1627" t="s">
        <v>746</v>
      </c>
      <c r="F1627" s="5">
        <f>_xlfn.TEXTBEFORE(E1627, " ") * 1000000</f>
        <v>9500000</v>
      </c>
      <c r="G1627">
        <v>254.67769999999999</v>
      </c>
      <c r="H1627" t="s">
        <v>118</v>
      </c>
      <c r="I1627">
        <v>29</v>
      </c>
      <c r="J1627">
        <f>IF(I1627="",0,I1627)</f>
        <v>29</v>
      </c>
      <c r="K1627">
        <v>13</v>
      </c>
      <c r="L1627">
        <f>I1627-K1627</f>
        <v>16</v>
      </c>
      <c r="M1627" t="str">
        <f>IF(I1627&lt;100,"small",IF(I1627&lt;500,"medium","large"))</f>
        <v>small</v>
      </c>
      <c r="N1627">
        <f>IF(M1627="small",1,0)</f>
        <v>1</v>
      </c>
      <c r="O1627">
        <f>IF(N1627="medium",1,0)</f>
        <v>0</v>
      </c>
      <c r="P1627">
        <f>IF(O1627="large",1,0)</f>
        <v>0</v>
      </c>
      <c r="Q1627">
        <v>1997</v>
      </c>
      <c r="R1627">
        <v>1</v>
      </c>
      <c r="S1627" t="str">
        <f>IF(R1627=1, "First-time", IF(R1627&lt;=3, "Rising Star", IF(R1627&lt;10, "Established", "Elites")))</f>
        <v>First-time</v>
      </c>
      <c r="T1627">
        <f>IF(S1627 = "First-time",1,0)</f>
        <v>1</v>
      </c>
      <c r="U1627">
        <f>IF(S1627 = "Rising Star",1,0)</f>
        <v>0</v>
      </c>
      <c r="V1627">
        <f>IF(S1627 = "Established",1,0)</f>
        <v>0</v>
      </c>
      <c r="W1627">
        <f>IF(S1627 = "Elites",1,0)</f>
        <v>0</v>
      </c>
      <c r="X1627" t="s">
        <v>232</v>
      </c>
      <c r="Y1627" t="str">
        <f>IF(X1627="","-",TRIM(LEFT(X1627,FIND(",",X1627&amp;",")-1)))</f>
        <v>Houston</v>
      </c>
      <c r="Z1627" t="s">
        <v>232</v>
      </c>
      <c r="AA1627" t="s">
        <v>45</v>
      </c>
    </row>
    <row r="1628" spans="1:27" ht="14.4" x14ac:dyDescent="0.3">
      <c r="A1628">
        <v>1622</v>
      </c>
      <c r="B1628" t="s">
        <v>10079</v>
      </c>
      <c r="C1628" t="s">
        <v>10080</v>
      </c>
      <c r="D1628" t="s">
        <v>10081</v>
      </c>
      <c r="E1628" t="s">
        <v>3113</v>
      </c>
      <c r="F1628" s="5">
        <f>_xlfn.TEXTBEFORE(E1628, " ") * 1000000</f>
        <v>6300000</v>
      </c>
      <c r="G1628">
        <v>254.35390000000001</v>
      </c>
      <c r="H1628" t="s">
        <v>92</v>
      </c>
      <c r="I1628">
        <v>7</v>
      </c>
      <c r="J1628">
        <f>IF(I1628="",0,I1628)</f>
        <v>7</v>
      </c>
      <c r="K1628">
        <v>3</v>
      </c>
      <c r="L1628">
        <f>I1628-K1628</f>
        <v>4</v>
      </c>
      <c r="M1628" t="str">
        <f>IF(I1628&lt;100,"small",IF(I1628&lt;500,"medium","large"))</f>
        <v>small</v>
      </c>
      <c r="N1628">
        <f>IF(M1628="small",1,0)</f>
        <v>1</v>
      </c>
      <c r="O1628">
        <f>IF(N1628="medium",1,0)</f>
        <v>0</v>
      </c>
      <c r="P1628">
        <f>IF(O1628="large",1,0)</f>
        <v>0</v>
      </c>
      <c r="Q1628">
        <v>2009</v>
      </c>
      <c r="R1628">
        <v>1</v>
      </c>
      <c r="S1628" t="str">
        <f>IF(R1628=1, "First-time", IF(R1628&lt;=3, "Rising Star", IF(R1628&lt;10, "Established", "Elites")))</f>
        <v>First-time</v>
      </c>
      <c r="T1628">
        <f>IF(S1628 = "First-time",1,0)</f>
        <v>1</v>
      </c>
      <c r="U1628">
        <f>IF(S1628 = "Rising Star",1,0)</f>
        <v>0</v>
      </c>
      <c r="V1628">
        <f>IF(S1628 = "Established",1,0)</f>
        <v>0</v>
      </c>
      <c r="W1628">
        <f>IF(S1628 = "Elites",1,0)</f>
        <v>0</v>
      </c>
      <c r="X1628" t="s">
        <v>99</v>
      </c>
      <c r="Y1628" t="str">
        <f>IF(X1628="","-",TRIM(LEFT(X1628,FIND(",",X1628&amp;",")-1)))</f>
        <v>-</v>
      </c>
      <c r="Z1628" t="s">
        <v>10082</v>
      </c>
      <c r="AA1628" t="s">
        <v>10</v>
      </c>
    </row>
    <row r="1629" spans="1:27" ht="14.4" x14ac:dyDescent="0.3">
      <c r="A1629">
        <v>1623</v>
      </c>
      <c r="B1629" t="s">
        <v>14743</v>
      </c>
      <c r="C1629" t="s">
        <v>14744</v>
      </c>
      <c r="D1629" t="s">
        <v>14745</v>
      </c>
      <c r="E1629" t="s">
        <v>615</v>
      </c>
      <c r="F1629" s="5">
        <f>_xlfn.TEXTBEFORE(E1629, " ") * 1000000</f>
        <v>2800000</v>
      </c>
      <c r="G1629">
        <v>254.21690000000001</v>
      </c>
      <c r="H1629" t="s">
        <v>803</v>
      </c>
      <c r="I1629">
        <v>7</v>
      </c>
      <c r="J1629">
        <f>IF(I1629="",0,I1629)</f>
        <v>7</v>
      </c>
      <c r="K1629">
        <v>3</v>
      </c>
      <c r="L1629">
        <f>I1629-K1629</f>
        <v>4</v>
      </c>
      <c r="M1629" t="str">
        <f>IF(I1629&lt;100,"small",IF(I1629&lt;500,"medium","large"))</f>
        <v>small</v>
      </c>
      <c r="N1629">
        <f>IF(M1629="small",1,0)</f>
        <v>1</v>
      </c>
      <c r="O1629">
        <f>IF(N1629="medium",1,0)</f>
        <v>0</v>
      </c>
      <c r="P1629">
        <f>IF(O1629="large",1,0)</f>
        <v>0</v>
      </c>
      <c r="Q1629">
        <v>2013</v>
      </c>
      <c r="R1629">
        <v>2</v>
      </c>
      <c r="S1629" t="str">
        <f>IF(R1629=1, "First-time", IF(R1629&lt;=3, "Rising Star", IF(R1629&lt;10, "Established", "Elites")))</f>
        <v>Rising Star</v>
      </c>
      <c r="T1629">
        <f>IF(S1629 = "First-time",1,0)</f>
        <v>0</v>
      </c>
      <c r="U1629">
        <f>IF(S1629 = "Rising Star",1,0)</f>
        <v>1</v>
      </c>
      <c r="V1629">
        <f>IF(S1629 = "Established",1,0)</f>
        <v>0</v>
      </c>
      <c r="W1629">
        <f>IF(S1629 = "Elites",1,0)</f>
        <v>0</v>
      </c>
      <c r="X1629" t="s">
        <v>86</v>
      </c>
      <c r="Y1629" t="str">
        <f>IF(X1629="","-",TRIM(LEFT(X1629,FIND(",",X1629&amp;",")-1)))</f>
        <v>New York City</v>
      </c>
      <c r="Z1629" t="s">
        <v>543</v>
      </c>
      <c r="AA1629" t="s">
        <v>35</v>
      </c>
    </row>
    <row r="1630" spans="1:27" ht="14.4" x14ac:dyDescent="0.3">
      <c r="A1630">
        <v>1624</v>
      </c>
      <c r="B1630" t="s">
        <v>7885</v>
      </c>
      <c r="C1630" t="s">
        <v>7886</v>
      </c>
      <c r="D1630" t="s">
        <v>7887</v>
      </c>
      <c r="E1630" t="s">
        <v>7762</v>
      </c>
      <c r="F1630" s="5">
        <f>_xlfn.TEXTBEFORE(E1630, " ") * 1000000</f>
        <v>32799999.999999996</v>
      </c>
      <c r="G1630">
        <v>254.001</v>
      </c>
      <c r="H1630" t="s">
        <v>433</v>
      </c>
      <c r="I1630">
        <v>7</v>
      </c>
      <c r="J1630">
        <f>IF(I1630="",0,I1630)</f>
        <v>7</v>
      </c>
      <c r="K1630">
        <v>4</v>
      </c>
      <c r="L1630">
        <f>I1630-K1630</f>
        <v>3</v>
      </c>
      <c r="M1630" t="str">
        <f>IF(I1630&lt;100,"small",IF(I1630&lt;500,"medium","large"))</f>
        <v>small</v>
      </c>
      <c r="N1630">
        <f>IF(M1630="small",1,0)</f>
        <v>1</v>
      </c>
      <c r="O1630">
        <f>IF(N1630="medium",1,0)</f>
        <v>0</v>
      </c>
      <c r="P1630">
        <f>IF(O1630="large",1,0)</f>
        <v>0</v>
      </c>
      <c r="Q1630">
        <v>2007</v>
      </c>
      <c r="R1630">
        <v>3</v>
      </c>
      <c r="S1630" t="str">
        <f>IF(R1630=1, "First-time", IF(R1630&lt;=3, "Rising Star", IF(R1630&lt;10, "Established", "Elites")))</f>
        <v>Rising Star</v>
      </c>
      <c r="T1630">
        <f>IF(S1630 = "First-time",1,0)</f>
        <v>0</v>
      </c>
      <c r="U1630">
        <f>IF(S1630 = "Rising Star",1,0)</f>
        <v>1</v>
      </c>
      <c r="V1630">
        <f>IF(S1630 = "Established",1,0)</f>
        <v>0</v>
      </c>
      <c r="W1630">
        <f>IF(S1630 = "Elites",1,0)</f>
        <v>0</v>
      </c>
      <c r="X1630" t="s">
        <v>242</v>
      </c>
      <c r="Y1630" t="str">
        <f>IF(X1630="","-",TRIM(LEFT(X1630,FIND(",",X1630&amp;",")-1)))</f>
        <v>Atlanta</v>
      </c>
      <c r="Z1630" t="s">
        <v>2735</v>
      </c>
      <c r="AA1630" t="s">
        <v>11</v>
      </c>
    </row>
    <row r="1631" spans="1:27" ht="14.4" x14ac:dyDescent="0.3">
      <c r="A1631">
        <v>1625</v>
      </c>
      <c r="B1631" t="s">
        <v>17448</v>
      </c>
      <c r="C1631" t="s">
        <v>17449</v>
      </c>
      <c r="D1631" t="s">
        <v>17450</v>
      </c>
      <c r="E1631" t="s">
        <v>4800</v>
      </c>
      <c r="F1631" s="5">
        <f>_xlfn.TEXTBEFORE(E1631, " ") * 1000000</f>
        <v>3100000</v>
      </c>
      <c r="G1631">
        <v>253.78059999999999</v>
      </c>
      <c r="H1631" t="s">
        <v>353</v>
      </c>
      <c r="I1631">
        <v>7</v>
      </c>
      <c r="J1631">
        <f>IF(I1631="",0,I1631)</f>
        <v>7</v>
      </c>
      <c r="K1631">
        <v>3</v>
      </c>
      <c r="L1631">
        <f>I1631-K1631</f>
        <v>4</v>
      </c>
      <c r="M1631" t="str">
        <f>IF(I1631&lt;100,"small",IF(I1631&lt;500,"medium","large"))</f>
        <v>small</v>
      </c>
      <c r="N1631">
        <f>IF(M1631="small",1,0)</f>
        <v>1</v>
      </c>
      <c r="O1631">
        <f>IF(N1631="medium",1,0)</f>
        <v>0</v>
      </c>
      <c r="P1631">
        <f>IF(O1631="large",1,0)</f>
        <v>0</v>
      </c>
      <c r="Q1631">
        <v>2015</v>
      </c>
      <c r="R1631">
        <v>1</v>
      </c>
      <c r="S1631" t="str">
        <f>IF(R1631=1, "First-time", IF(R1631&lt;=3, "Rising Star", IF(R1631&lt;10, "Established", "Elites")))</f>
        <v>First-time</v>
      </c>
      <c r="T1631">
        <f>IF(S1631 = "First-time",1,0)</f>
        <v>1</v>
      </c>
      <c r="U1631">
        <f>IF(S1631 = "Rising Star",1,0)</f>
        <v>0</v>
      </c>
      <c r="V1631">
        <f>IF(S1631 = "Established",1,0)</f>
        <v>0</v>
      </c>
      <c r="W1631">
        <f>IF(S1631 = "Elites",1,0)</f>
        <v>0</v>
      </c>
      <c r="X1631" t="s">
        <v>191</v>
      </c>
      <c r="Y1631" t="str">
        <f>IF(X1631="","-",TRIM(LEFT(X1631,FIND(",",X1631&amp;",")-1)))</f>
        <v>Philadelphia</v>
      </c>
      <c r="Z1631" t="s">
        <v>17451</v>
      </c>
      <c r="AA1631" t="s">
        <v>32</v>
      </c>
    </row>
    <row r="1632" spans="1:27" ht="14.4" x14ac:dyDescent="0.3">
      <c r="A1632">
        <v>1626</v>
      </c>
      <c r="B1632" t="s">
        <v>17077</v>
      </c>
      <c r="C1632" t="s">
        <v>17078</v>
      </c>
      <c r="D1632" t="s">
        <v>17079</v>
      </c>
      <c r="E1632" t="s">
        <v>1391</v>
      </c>
      <c r="F1632" s="5">
        <f>_xlfn.TEXTBEFORE(E1632, " ") * 1000000</f>
        <v>3800000</v>
      </c>
      <c r="G1632">
        <v>253.75399999999999</v>
      </c>
      <c r="H1632" t="s">
        <v>803</v>
      </c>
      <c r="I1632">
        <v>17</v>
      </c>
      <c r="J1632">
        <f>IF(I1632="",0,I1632)</f>
        <v>17</v>
      </c>
      <c r="K1632">
        <v>6</v>
      </c>
      <c r="L1632">
        <f>I1632-K1632</f>
        <v>11</v>
      </c>
      <c r="M1632" t="str">
        <f>IF(I1632&lt;100,"small",IF(I1632&lt;500,"medium","large"))</f>
        <v>small</v>
      </c>
      <c r="N1632">
        <f>IF(M1632="small",1,0)</f>
        <v>1</v>
      </c>
      <c r="O1632">
        <f>IF(N1632="medium",1,0)</f>
        <v>0</v>
      </c>
      <c r="P1632">
        <f>IF(O1632="large",1,0)</f>
        <v>0</v>
      </c>
      <c r="Q1632">
        <v>2014</v>
      </c>
      <c r="R1632">
        <v>2</v>
      </c>
      <c r="S1632" t="str">
        <f>IF(R1632=1, "First-time", IF(R1632&lt;=3, "Rising Star", IF(R1632&lt;10, "Established", "Elites")))</f>
        <v>Rising Star</v>
      </c>
      <c r="T1632">
        <f>IF(S1632 = "First-time",1,0)</f>
        <v>0</v>
      </c>
      <c r="U1632">
        <f>IF(S1632 = "Rising Star",1,0)</f>
        <v>1</v>
      </c>
      <c r="V1632">
        <f>IF(S1632 = "Established",1,0)</f>
        <v>0</v>
      </c>
      <c r="W1632">
        <f>IF(S1632 = "Elites",1,0)</f>
        <v>0</v>
      </c>
      <c r="X1632" t="s">
        <v>1396</v>
      </c>
      <c r="Y1632" t="str">
        <f>IF(X1632="","-",TRIM(LEFT(X1632,FIND(",",X1632&amp;",")-1)))</f>
        <v>San Francisco</v>
      </c>
      <c r="Z1632" t="s">
        <v>6507</v>
      </c>
      <c r="AA1632" t="s">
        <v>5</v>
      </c>
    </row>
    <row r="1633" spans="1:27" ht="14.4" x14ac:dyDescent="0.3">
      <c r="A1633">
        <v>1627</v>
      </c>
      <c r="B1633" t="s">
        <v>13620</v>
      </c>
      <c r="C1633" t="s">
        <v>13621</v>
      </c>
      <c r="D1633" t="s">
        <v>13622</v>
      </c>
      <c r="E1633" t="s">
        <v>4800</v>
      </c>
      <c r="F1633" s="5">
        <f>_xlfn.TEXTBEFORE(E1633, " ") * 1000000</f>
        <v>3100000</v>
      </c>
      <c r="G1633">
        <v>253.56200000000001</v>
      </c>
      <c r="H1633" t="s">
        <v>160</v>
      </c>
      <c r="I1633">
        <v>6</v>
      </c>
      <c r="J1633">
        <f>IF(I1633="",0,I1633)</f>
        <v>6</v>
      </c>
      <c r="K1633">
        <v>3</v>
      </c>
      <c r="L1633">
        <f>I1633-K1633</f>
        <v>3</v>
      </c>
      <c r="M1633" t="str">
        <f>IF(I1633&lt;100,"small",IF(I1633&lt;500,"medium","large"))</f>
        <v>small</v>
      </c>
      <c r="N1633">
        <f>IF(M1633="small",1,0)</f>
        <v>1</v>
      </c>
      <c r="O1633">
        <f>IF(N1633="medium",1,0)</f>
        <v>0</v>
      </c>
      <c r="P1633">
        <f>IF(O1633="large",1,0)</f>
        <v>0</v>
      </c>
      <c r="Q1633">
        <v>2012</v>
      </c>
      <c r="R1633">
        <v>1</v>
      </c>
      <c r="S1633" t="str">
        <f>IF(R1633=1, "First-time", IF(R1633&lt;=3, "Rising Star", IF(R1633&lt;10, "Established", "Elites")))</f>
        <v>First-time</v>
      </c>
      <c r="T1633">
        <f>IF(S1633 = "First-time",1,0)</f>
        <v>1</v>
      </c>
      <c r="U1633">
        <f>IF(S1633 = "Rising Star",1,0)</f>
        <v>0</v>
      </c>
      <c r="V1633">
        <f>IF(S1633 = "Established",1,0)</f>
        <v>0</v>
      </c>
      <c r="W1633">
        <f>IF(S1633 = "Elites",1,0)</f>
        <v>0</v>
      </c>
      <c r="X1633" t="s">
        <v>185</v>
      </c>
      <c r="Y1633" t="str">
        <f>IF(X1633="","-",TRIM(LEFT(X1633,FIND(",",X1633&amp;",")-1)))</f>
        <v>Boston</v>
      </c>
      <c r="Z1633" t="s">
        <v>13623</v>
      </c>
      <c r="AA1633" t="s">
        <v>20</v>
      </c>
    </row>
    <row r="1634" spans="1:27" ht="14.4" x14ac:dyDescent="0.3">
      <c r="A1634">
        <v>1628</v>
      </c>
      <c r="B1634" t="s">
        <v>8326</v>
      </c>
      <c r="C1634" t="s">
        <v>8327</v>
      </c>
      <c r="D1634" t="s">
        <v>8328</v>
      </c>
      <c r="E1634" t="s">
        <v>8329</v>
      </c>
      <c r="F1634" s="5">
        <f>_xlfn.TEXTBEFORE(E1634, " ") * 1000000</f>
        <v>53300000</v>
      </c>
      <c r="G1634">
        <v>253.49510000000001</v>
      </c>
      <c r="H1634" t="s">
        <v>174</v>
      </c>
      <c r="I1634">
        <v>82</v>
      </c>
      <c r="J1634">
        <f>IF(I1634="",0,I1634)</f>
        <v>82</v>
      </c>
      <c r="K1634">
        <v>38</v>
      </c>
      <c r="L1634">
        <f>I1634-K1634</f>
        <v>44</v>
      </c>
      <c r="M1634" t="str">
        <f>IF(I1634&lt;100,"small",IF(I1634&lt;500,"medium","large"))</f>
        <v>small</v>
      </c>
      <c r="N1634">
        <f>IF(M1634="small",1,0)</f>
        <v>1</v>
      </c>
      <c r="O1634">
        <f>IF(N1634="medium",1,0)</f>
        <v>0</v>
      </c>
      <c r="P1634">
        <f>IF(O1634="large",1,0)</f>
        <v>0</v>
      </c>
      <c r="Q1634">
        <v>2008</v>
      </c>
      <c r="R1634">
        <v>7</v>
      </c>
      <c r="S1634" t="str">
        <f>IF(R1634=1, "First-time", IF(R1634&lt;=3, "Rising Star", IF(R1634&lt;10, "Established", "Elites")))</f>
        <v>Established</v>
      </c>
      <c r="T1634">
        <f>IF(S1634 = "First-time",1,0)</f>
        <v>0</v>
      </c>
      <c r="U1634">
        <f>IF(S1634 = "Rising Star",1,0)</f>
        <v>0</v>
      </c>
      <c r="V1634">
        <f>IF(S1634 = "Established",1,0)</f>
        <v>1</v>
      </c>
      <c r="W1634">
        <f>IF(S1634 = "Elites",1,0)</f>
        <v>0</v>
      </c>
      <c r="X1634" t="s">
        <v>838</v>
      </c>
      <c r="Y1634" t="str">
        <f>IF(X1634="","-",TRIM(LEFT(X1634,FIND(",",X1634&amp;",")-1)))</f>
        <v>Austin</v>
      </c>
      <c r="Z1634" t="s">
        <v>838</v>
      </c>
      <c r="AA1634" t="s">
        <v>45</v>
      </c>
    </row>
    <row r="1635" spans="1:27" ht="14.4" x14ac:dyDescent="0.3">
      <c r="A1635">
        <v>1629</v>
      </c>
      <c r="B1635" t="s">
        <v>4702</v>
      </c>
      <c r="C1635" t="s">
        <v>4703</v>
      </c>
      <c r="D1635" t="s">
        <v>4704</v>
      </c>
      <c r="E1635" t="s">
        <v>4705</v>
      </c>
      <c r="F1635" s="5">
        <f>_xlfn.TEXTBEFORE(E1635, " ") * 1000000</f>
        <v>89500000</v>
      </c>
      <c r="G1635">
        <v>253.26750000000001</v>
      </c>
      <c r="H1635" t="s">
        <v>118</v>
      </c>
      <c r="I1635">
        <v>72</v>
      </c>
      <c r="J1635">
        <f>IF(I1635="",0,I1635)</f>
        <v>72</v>
      </c>
      <c r="K1635">
        <v>22</v>
      </c>
      <c r="L1635">
        <f>I1635-K1635</f>
        <v>50</v>
      </c>
      <c r="M1635" t="str">
        <f>IF(I1635&lt;100,"small",IF(I1635&lt;500,"medium","large"))</f>
        <v>small</v>
      </c>
      <c r="N1635">
        <f>IF(M1635="small",1,0)</f>
        <v>1</v>
      </c>
      <c r="O1635">
        <f>IF(N1635="medium",1,0)</f>
        <v>0</v>
      </c>
      <c r="P1635">
        <f>IF(O1635="large",1,0)</f>
        <v>0</v>
      </c>
      <c r="Q1635">
        <v>2002</v>
      </c>
      <c r="R1635">
        <v>1</v>
      </c>
      <c r="S1635" t="str">
        <f>IF(R1635=1, "First-time", IF(R1635&lt;=3, "Rising Star", IF(R1635&lt;10, "Established", "Elites")))</f>
        <v>First-time</v>
      </c>
      <c r="T1635">
        <f>IF(S1635 = "First-time",1,0)</f>
        <v>1</v>
      </c>
      <c r="U1635">
        <f>IF(S1635 = "Rising Star",1,0)</f>
        <v>0</v>
      </c>
      <c r="V1635">
        <f>IF(S1635 = "Established",1,0)</f>
        <v>0</v>
      </c>
      <c r="W1635">
        <f>IF(S1635 = "Elites",1,0)</f>
        <v>0</v>
      </c>
      <c r="X1635" t="s">
        <v>272</v>
      </c>
      <c r="Y1635" t="str">
        <f>IF(X1635="","-",TRIM(LEFT(X1635,FIND(",",X1635&amp;",")-1)))</f>
        <v>Phoenix</v>
      </c>
      <c r="Z1635" t="s">
        <v>2809</v>
      </c>
      <c r="AA1635" t="s">
        <v>4</v>
      </c>
    </row>
    <row r="1636" spans="1:27" ht="14.4" x14ac:dyDescent="0.3">
      <c r="A1636">
        <v>1630</v>
      </c>
      <c r="B1636" t="s">
        <v>10500</v>
      </c>
      <c r="C1636" t="s">
        <v>10501</v>
      </c>
      <c r="D1636" t="s">
        <v>10502</v>
      </c>
      <c r="E1636" t="s">
        <v>10503</v>
      </c>
      <c r="F1636" s="5">
        <f>_xlfn.TEXTBEFORE(E1636, " ") * 1000000</f>
        <v>58200000</v>
      </c>
      <c r="G1636">
        <v>253.26410000000001</v>
      </c>
      <c r="H1636" t="s">
        <v>751</v>
      </c>
      <c r="I1636">
        <v>400</v>
      </c>
      <c r="J1636">
        <f>IF(I1636="",0,I1636)</f>
        <v>400</v>
      </c>
      <c r="K1636">
        <v>150</v>
      </c>
      <c r="L1636">
        <f>I1636-K1636</f>
        <v>250</v>
      </c>
      <c r="M1636" t="str">
        <f>IF(I1636&lt;100,"small",IF(I1636&lt;500,"medium","large"))</f>
        <v>medium</v>
      </c>
      <c r="N1636">
        <f>IF(M1636="small",1,0)</f>
        <v>0</v>
      </c>
      <c r="O1636">
        <f>IF(N1636="medium",1,0)</f>
        <v>0</v>
      </c>
      <c r="P1636">
        <f>IF(O1636="large",1,0)</f>
        <v>0</v>
      </c>
      <c r="Q1636">
        <v>2010</v>
      </c>
      <c r="R1636">
        <v>6</v>
      </c>
      <c r="S1636" t="str">
        <f>IF(R1636=1, "First-time", IF(R1636&lt;=3, "Rising Star", IF(R1636&lt;10, "Established", "Elites")))</f>
        <v>Established</v>
      </c>
      <c r="T1636">
        <f>IF(S1636 = "First-time",1,0)</f>
        <v>0</v>
      </c>
      <c r="U1636">
        <f>IF(S1636 = "Rising Star",1,0)</f>
        <v>0</v>
      </c>
      <c r="V1636">
        <f>IF(S1636 = "Established",1,0)</f>
        <v>1</v>
      </c>
      <c r="W1636">
        <f>IF(S1636 = "Elites",1,0)</f>
        <v>0</v>
      </c>
      <c r="X1636" t="s">
        <v>427</v>
      </c>
      <c r="Y1636" t="str">
        <f>IF(X1636="","-",TRIM(LEFT(X1636,FIND(",",X1636&amp;",")-1)))</f>
        <v>Washington</v>
      </c>
      <c r="Z1636" t="s">
        <v>1407</v>
      </c>
      <c r="AA1636" t="s">
        <v>47</v>
      </c>
    </row>
    <row r="1637" spans="1:27" ht="14.4" x14ac:dyDescent="0.3">
      <c r="A1637">
        <v>1631</v>
      </c>
      <c r="B1637" t="s">
        <v>5868</v>
      </c>
      <c r="C1637" t="s">
        <v>5869</v>
      </c>
      <c r="D1637" t="s">
        <v>5870</v>
      </c>
      <c r="E1637" t="s">
        <v>2245</v>
      </c>
      <c r="F1637" s="5">
        <f>_xlfn.TEXTBEFORE(E1637, " ") * 1000000</f>
        <v>28300000</v>
      </c>
      <c r="G1637">
        <v>253.06059999999999</v>
      </c>
      <c r="H1637" t="s">
        <v>803</v>
      </c>
      <c r="I1637">
        <v>9</v>
      </c>
      <c r="J1637">
        <f>IF(I1637="",0,I1637)</f>
        <v>9</v>
      </c>
      <c r="K1637">
        <v>2</v>
      </c>
      <c r="L1637">
        <f>I1637-K1637</f>
        <v>7</v>
      </c>
      <c r="M1637" t="str">
        <f>IF(I1637&lt;100,"small",IF(I1637&lt;500,"medium","large"))</f>
        <v>small</v>
      </c>
      <c r="N1637">
        <f>IF(M1637="small",1,0)</f>
        <v>1</v>
      </c>
      <c r="O1637">
        <f>IF(N1637="medium",1,0)</f>
        <v>0</v>
      </c>
      <c r="P1637">
        <f>IF(O1637="large",1,0)</f>
        <v>0</v>
      </c>
      <c r="Q1637">
        <v>2004</v>
      </c>
      <c r="R1637">
        <v>5</v>
      </c>
      <c r="S1637" t="str">
        <f>IF(R1637=1, "First-time", IF(R1637&lt;=3, "Rising Star", IF(R1637&lt;10, "Established", "Elites")))</f>
        <v>Established</v>
      </c>
      <c r="T1637">
        <f>IF(S1637 = "First-time",1,0)</f>
        <v>0</v>
      </c>
      <c r="U1637">
        <f>IF(S1637 = "Rising Star",1,0)</f>
        <v>0</v>
      </c>
      <c r="V1637">
        <f>IF(S1637 = "Established",1,0)</f>
        <v>1</v>
      </c>
      <c r="W1637">
        <f>IF(S1637 = "Elites",1,0)</f>
        <v>0</v>
      </c>
      <c r="X1637" t="s">
        <v>325</v>
      </c>
      <c r="Y1637" t="str">
        <f>IF(X1637="","-",TRIM(LEFT(X1637,FIND(",",X1637&amp;",")-1)))</f>
        <v>Los Angeles</v>
      </c>
      <c r="Z1637" t="s">
        <v>325</v>
      </c>
      <c r="AA1637" t="s">
        <v>5</v>
      </c>
    </row>
    <row r="1638" spans="1:27" ht="14.4" x14ac:dyDescent="0.3">
      <c r="A1638">
        <v>1632</v>
      </c>
      <c r="B1638" t="s">
        <v>16377</v>
      </c>
      <c r="C1638" t="s">
        <v>16378</v>
      </c>
      <c r="D1638" t="s">
        <v>16379</v>
      </c>
      <c r="E1638" t="s">
        <v>615</v>
      </c>
      <c r="F1638" s="5">
        <f>_xlfn.TEXTBEFORE(E1638, " ") * 1000000</f>
        <v>2800000</v>
      </c>
      <c r="G1638">
        <v>252.98490000000001</v>
      </c>
      <c r="H1638" t="s">
        <v>140</v>
      </c>
      <c r="I1638">
        <v>45</v>
      </c>
      <c r="J1638">
        <f>IF(I1638="",0,I1638)</f>
        <v>45</v>
      </c>
      <c r="K1638">
        <v>16</v>
      </c>
      <c r="L1638">
        <f>I1638-K1638</f>
        <v>29</v>
      </c>
      <c r="M1638" t="str">
        <f>IF(I1638&lt;100,"small",IF(I1638&lt;500,"medium","large"))</f>
        <v>small</v>
      </c>
      <c r="N1638">
        <f>IF(M1638="small",1,0)</f>
        <v>1</v>
      </c>
      <c r="O1638">
        <f>IF(N1638="medium",1,0)</f>
        <v>0</v>
      </c>
      <c r="P1638">
        <f>IF(O1638="large",1,0)</f>
        <v>0</v>
      </c>
      <c r="Q1638">
        <v>2014</v>
      </c>
      <c r="R1638">
        <v>1</v>
      </c>
      <c r="S1638" t="str">
        <f>IF(R1638=1, "First-time", IF(R1638&lt;=3, "Rising Star", IF(R1638&lt;10, "Established", "Elites")))</f>
        <v>First-time</v>
      </c>
      <c r="T1638">
        <f>IF(S1638 = "First-time",1,0)</f>
        <v>1</v>
      </c>
      <c r="U1638">
        <f>IF(S1638 = "Rising Star",1,0)</f>
        <v>0</v>
      </c>
      <c r="V1638">
        <f>IF(S1638 = "Established",1,0)</f>
        <v>0</v>
      </c>
      <c r="W1638">
        <f>IF(S1638 = "Elites",1,0)</f>
        <v>0</v>
      </c>
      <c r="X1638" t="s">
        <v>354</v>
      </c>
      <c r="Y1638" t="str">
        <f>IF(X1638="","-",TRIM(LEFT(X1638,FIND(",",X1638&amp;",")-1)))</f>
        <v>Minneapolis</v>
      </c>
      <c r="Z1638" t="s">
        <v>16380</v>
      </c>
      <c r="AA1638" t="s">
        <v>24</v>
      </c>
    </row>
    <row r="1639" spans="1:27" ht="14.4" x14ac:dyDescent="0.3">
      <c r="A1639">
        <v>1633</v>
      </c>
      <c r="B1639" t="s">
        <v>11061</v>
      </c>
      <c r="C1639" t="s">
        <v>11062</v>
      </c>
      <c r="D1639" t="s">
        <v>11063</v>
      </c>
      <c r="E1639" t="s">
        <v>4072</v>
      </c>
      <c r="F1639" s="5">
        <f>_xlfn.TEXTBEFORE(E1639, " ") * 1000000</f>
        <v>9100000</v>
      </c>
      <c r="G1639">
        <v>252.32740000000001</v>
      </c>
      <c r="H1639" t="s">
        <v>140</v>
      </c>
      <c r="I1639">
        <v>56</v>
      </c>
      <c r="J1639">
        <f>IF(I1639="",0,I1639)</f>
        <v>56</v>
      </c>
      <c r="K1639">
        <v>19</v>
      </c>
      <c r="L1639">
        <f>I1639-K1639</f>
        <v>37</v>
      </c>
      <c r="M1639" t="str">
        <f>IF(I1639&lt;100,"small",IF(I1639&lt;500,"medium","large"))</f>
        <v>small</v>
      </c>
      <c r="N1639">
        <f>IF(M1639="small",1,0)</f>
        <v>1</v>
      </c>
      <c r="O1639">
        <f>IF(N1639="medium",1,0)</f>
        <v>0</v>
      </c>
      <c r="P1639">
        <f>IF(O1639="large",1,0)</f>
        <v>0</v>
      </c>
      <c r="Q1639">
        <v>2010</v>
      </c>
      <c r="R1639">
        <v>1</v>
      </c>
      <c r="S1639" t="str">
        <f>IF(R1639=1, "First-time", IF(R1639&lt;=3, "Rising Star", IF(R1639&lt;10, "Established", "Elites")))</f>
        <v>First-time</v>
      </c>
      <c r="T1639">
        <f>IF(S1639 = "First-time",1,0)</f>
        <v>1</v>
      </c>
      <c r="U1639">
        <f>IF(S1639 = "Rising Star",1,0)</f>
        <v>0</v>
      </c>
      <c r="V1639">
        <f>IF(S1639 = "Established",1,0)</f>
        <v>0</v>
      </c>
      <c r="W1639">
        <f>IF(S1639 = "Elites",1,0)</f>
        <v>0</v>
      </c>
      <c r="X1639" t="s">
        <v>99</v>
      </c>
      <c r="Y1639" t="str">
        <f>IF(X1639="","-",TRIM(LEFT(X1639,FIND(",",X1639&amp;",")-1)))</f>
        <v>-</v>
      </c>
      <c r="Z1639" t="s">
        <v>666</v>
      </c>
      <c r="AA1639" t="s">
        <v>23</v>
      </c>
    </row>
    <row r="1640" spans="1:27" ht="14.4" x14ac:dyDescent="0.3">
      <c r="A1640">
        <v>1634</v>
      </c>
      <c r="B1640" t="s">
        <v>13465</v>
      </c>
      <c r="C1640" t="s">
        <v>13466</v>
      </c>
      <c r="D1640" t="s">
        <v>13467</v>
      </c>
      <c r="E1640" t="s">
        <v>490</v>
      </c>
      <c r="F1640" s="5">
        <f>_xlfn.TEXTBEFORE(E1640, " ") * 1000000</f>
        <v>7300000</v>
      </c>
      <c r="G1640">
        <v>252.1463</v>
      </c>
      <c r="H1640" t="s">
        <v>118</v>
      </c>
      <c r="I1640">
        <v>28</v>
      </c>
      <c r="J1640">
        <f>IF(I1640="",0,I1640)</f>
        <v>28</v>
      </c>
      <c r="K1640">
        <v>20</v>
      </c>
      <c r="L1640">
        <f>I1640-K1640</f>
        <v>8</v>
      </c>
      <c r="M1640" t="str">
        <f>IF(I1640&lt;100,"small",IF(I1640&lt;500,"medium","large"))</f>
        <v>small</v>
      </c>
      <c r="N1640">
        <f>IF(M1640="small",1,0)</f>
        <v>1</v>
      </c>
      <c r="O1640">
        <f>IF(N1640="medium",1,0)</f>
        <v>0</v>
      </c>
      <c r="P1640">
        <f>IF(O1640="large",1,0)</f>
        <v>0</v>
      </c>
      <c r="Q1640">
        <v>2012</v>
      </c>
      <c r="R1640">
        <v>2</v>
      </c>
      <c r="S1640" t="str">
        <f>IF(R1640=1, "First-time", IF(R1640&lt;=3, "Rising Star", IF(R1640&lt;10, "Established", "Elites")))</f>
        <v>Rising Star</v>
      </c>
      <c r="T1640">
        <f>IF(S1640 = "First-time",1,0)</f>
        <v>0</v>
      </c>
      <c r="U1640">
        <f>IF(S1640 = "Rising Star",1,0)</f>
        <v>1</v>
      </c>
      <c r="V1640">
        <f>IF(S1640 = "Established",1,0)</f>
        <v>0</v>
      </c>
      <c r="W1640">
        <f>IF(S1640 = "Elites",1,0)</f>
        <v>0</v>
      </c>
      <c r="X1640" t="s">
        <v>466</v>
      </c>
      <c r="Y1640" t="str">
        <f>IF(X1640="","-",TRIM(LEFT(X1640,FIND(",",X1640&amp;",")-1)))</f>
        <v>Charlotte</v>
      </c>
      <c r="Z1640" t="s">
        <v>466</v>
      </c>
      <c r="AA1640" t="s">
        <v>28</v>
      </c>
    </row>
    <row r="1641" spans="1:27" ht="14.4" x14ac:dyDescent="0.3">
      <c r="A1641">
        <v>1635</v>
      </c>
      <c r="B1641" t="s">
        <v>7581</v>
      </c>
      <c r="C1641" t="s">
        <v>7582</v>
      </c>
      <c r="D1641" t="s">
        <v>7583</v>
      </c>
      <c r="E1641" t="s">
        <v>1372</v>
      </c>
      <c r="F1641" s="5">
        <f>_xlfn.TEXTBEFORE(E1641, " ") * 1000000</f>
        <v>6900000</v>
      </c>
      <c r="G1641">
        <v>252.0455</v>
      </c>
      <c r="H1641" t="s">
        <v>779</v>
      </c>
      <c r="I1641">
        <v>44</v>
      </c>
      <c r="J1641">
        <f>IF(I1641="",0,I1641)</f>
        <v>44</v>
      </c>
      <c r="K1641">
        <v>9</v>
      </c>
      <c r="L1641">
        <f>I1641-K1641</f>
        <v>35</v>
      </c>
      <c r="M1641" t="str">
        <f>IF(I1641&lt;100,"small",IF(I1641&lt;500,"medium","large"))</f>
        <v>small</v>
      </c>
      <c r="N1641">
        <f>IF(M1641="small",1,0)</f>
        <v>1</v>
      </c>
      <c r="O1641">
        <f>IF(N1641="medium",1,0)</f>
        <v>0</v>
      </c>
      <c r="P1641">
        <f>IF(O1641="large",1,0)</f>
        <v>0</v>
      </c>
      <c r="Q1641">
        <v>2007</v>
      </c>
      <c r="R1641">
        <v>3</v>
      </c>
      <c r="S1641" t="str">
        <f>IF(R1641=1, "First-time", IF(R1641&lt;=3, "Rising Star", IF(R1641&lt;10, "Established", "Elites")))</f>
        <v>Rising Star</v>
      </c>
      <c r="T1641">
        <f>IF(S1641 = "First-time",1,0)</f>
        <v>0</v>
      </c>
      <c r="U1641">
        <f>IF(S1641 = "Rising Star",1,0)</f>
        <v>1</v>
      </c>
      <c r="V1641">
        <f>IF(S1641 = "Established",1,0)</f>
        <v>0</v>
      </c>
      <c r="W1641">
        <f>IF(S1641 = "Elites",1,0)</f>
        <v>0</v>
      </c>
      <c r="X1641" t="s">
        <v>180</v>
      </c>
      <c r="Y1641" t="str">
        <f>IF(X1641="","-",TRIM(LEFT(X1641,FIND(",",X1641&amp;",")-1)))</f>
        <v>Cincinnati</v>
      </c>
      <c r="Z1641" t="s">
        <v>6827</v>
      </c>
      <c r="AA1641" t="s">
        <v>36</v>
      </c>
    </row>
    <row r="1642" spans="1:27" ht="14.4" x14ac:dyDescent="0.3">
      <c r="A1642">
        <v>1636</v>
      </c>
      <c r="B1642" t="s">
        <v>1326</v>
      </c>
      <c r="C1642" t="s">
        <v>1327</v>
      </c>
      <c r="D1642" t="s">
        <v>1328</v>
      </c>
      <c r="E1642" t="s">
        <v>1329</v>
      </c>
      <c r="F1642" s="5">
        <f>_xlfn.TEXTBEFORE(E1642, " ") * 1000000</f>
        <v>3600000</v>
      </c>
      <c r="G1642">
        <v>251.95419999999999</v>
      </c>
      <c r="H1642" t="s">
        <v>118</v>
      </c>
      <c r="I1642">
        <v>8</v>
      </c>
      <c r="J1642">
        <f>IF(I1642="",0,I1642)</f>
        <v>8</v>
      </c>
      <c r="K1642">
        <v>3</v>
      </c>
      <c r="L1642">
        <f>I1642-K1642</f>
        <v>5</v>
      </c>
      <c r="M1642" t="str">
        <f>IF(I1642&lt;100,"small",IF(I1642&lt;500,"medium","large"))</f>
        <v>small</v>
      </c>
      <c r="N1642">
        <f>IF(M1642="small",1,0)</f>
        <v>1</v>
      </c>
      <c r="O1642">
        <f>IF(N1642="medium",1,0)</f>
        <v>0</v>
      </c>
      <c r="P1642">
        <f>IF(O1642="large",1,0)</f>
        <v>0</v>
      </c>
      <c r="Q1642">
        <v>1988</v>
      </c>
      <c r="R1642">
        <v>1</v>
      </c>
      <c r="S1642" t="str">
        <f>IF(R1642=1, "First-time", IF(R1642&lt;=3, "Rising Star", IF(R1642&lt;10, "Established", "Elites")))</f>
        <v>First-time</v>
      </c>
      <c r="T1642">
        <f>IF(S1642 = "First-time",1,0)</f>
        <v>1</v>
      </c>
      <c r="U1642">
        <f>IF(S1642 = "Rising Star",1,0)</f>
        <v>0</v>
      </c>
      <c r="V1642">
        <f>IF(S1642 = "Established",1,0)</f>
        <v>0</v>
      </c>
      <c r="W1642">
        <f>IF(S1642 = "Elites",1,0)</f>
        <v>0</v>
      </c>
      <c r="X1642" t="s">
        <v>99</v>
      </c>
      <c r="Y1642" t="str">
        <f>IF(X1642="","-",TRIM(LEFT(X1642,FIND(",",X1642&amp;",")-1)))</f>
        <v>-</v>
      </c>
      <c r="Z1642" t="s">
        <v>1330</v>
      </c>
      <c r="AA1642" t="s">
        <v>44</v>
      </c>
    </row>
    <row r="1643" spans="1:27" ht="14.4" x14ac:dyDescent="0.3">
      <c r="A1643">
        <v>1637</v>
      </c>
      <c r="B1643" t="s">
        <v>10288</v>
      </c>
      <c r="C1643" t="s">
        <v>10289</v>
      </c>
      <c r="D1643" t="s">
        <v>10290</v>
      </c>
      <c r="E1643" t="s">
        <v>352</v>
      </c>
      <c r="F1643" s="5">
        <f>_xlfn.TEXTBEFORE(E1643, " ") * 1000000</f>
        <v>2100000</v>
      </c>
      <c r="G1643">
        <v>251.92230000000001</v>
      </c>
      <c r="H1643" t="s">
        <v>140</v>
      </c>
      <c r="I1643">
        <v>1</v>
      </c>
      <c r="J1643">
        <f>IF(I1643="",0,I1643)</f>
        <v>1</v>
      </c>
      <c r="K1643">
        <v>1</v>
      </c>
      <c r="L1643">
        <f>I1643-K1643</f>
        <v>0</v>
      </c>
      <c r="M1643" t="str">
        <f>IF(I1643&lt;100,"small",IF(I1643&lt;500,"medium","large"))</f>
        <v>small</v>
      </c>
      <c r="N1643">
        <f>IF(M1643="small",1,0)</f>
        <v>1</v>
      </c>
      <c r="O1643">
        <f>IF(N1643="medium",1,0)</f>
        <v>0</v>
      </c>
      <c r="P1643">
        <f>IF(O1643="large",1,0)</f>
        <v>0</v>
      </c>
      <c r="Q1643">
        <v>2009</v>
      </c>
      <c r="R1643">
        <v>2</v>
      </c>
      <c r="S1643" t="str">
        <f>IF(R1643=1, "First-time", IF(R1643&lt;=3, "Rising Star", IF(R1643&lt;10, "Established", "Elites")))</f>
        <v>Rising Star</v>
      </c>
      <c r="T1643">
        <f>IF(S1643 = "First-time",1,0)</f>
        <v>0</v>
      </c>
      <c r="U1643">
        <f>IF(S1643 = "Rising Star",1,0)</f>
        <v>1</v>
      </c>
      <c r="V1643">
        <f>IF(S1643 = "Established",1,0)</f>
        <v>0</v>
      </c>
      <c r="W1643">
        <f>IF(S1643 = "Elites",1,0)</f>
        <v>0</v>
      </c>
      <c r="X1643" t="s">
        <v>342</v>
      </c>
      <c r="Y1643" t="str">
        <f>IF(X1643="","-",TRIM(LEFT(X1643,FIND(",",X1643&amp;",")-1)))</f>
        <v>San Diego</v>
      </c>
      <c r="Z1643" t="s">
        <v>10291</v>
      </c>
      <c r="AA1643" t="s">
        <v>5</v>
      </c>
    </row>
    <row r="1644" spans="1:27" ht="14.4" x14ac:dyDescent="0.3">
      <c r="A1644">
        <v>1638</v>
      </c>
      <c r="B1644" t="s">
        <v>9552</v>
      </c>
      <c r="C1644" t="s">
        <v>9553</v>
      </c>
      <c r="D1644" t="s">
        <v>9554</v>
      </c>
      <c r="E1644" t="s">
        <v>1942</v>
      </c>
      <c r="F1644" s="5">
        <f>_xlfn.TEXTBEFORE(E1644, " ") * 1000000</f>
        <v>12600000</v>
      </c>
      <c r="G1644">
        <v>251.71100000000001</v>
      </c>
      <c r="H1644" t="s">
        <v>153</v>
      </c>
      <c r="I1644">
        <v>16</v>
      </c>
      <c r="J1644">
        <f>IF(I1644="",0,I1644)</f>
        <v>16</v>
      </c>
      <c r="K1644">
        <v>3</v>
      </c>
      <c r="L1644">
        <f>I1644-K1644</f>
        <v>13</v>
      </c>
      <c r="M1644" t="str">
        <f>IF(I1644&lt;100,"small",IF(I1644&lt;500,"medium","large"))</f>
        <v>small</v>
      </c>
      <c r="N1644">
        <f>IF(M1644="small",1,0)</f>
        <v>1</v>
      </c>
      <c r="O1644">
        <f>IF(N1644="medium",1,0)</f>
        <v>0</v>
      </c>
      <c r="P1644">
        <f>IF(O1644="large",1,0)</f>
        <v>0</v>
      </c>
      <c r="Q1644">
        <v>2009</v>
      </c>
      <c r="R1644">
        <v>5</v>
      </c>
      <c r="S1644" t="str">
        <f>IF(R1644=1, "First-time", IF(R1644&lt;=3, "Rising Star", IF(R1644&lt;10, "Established", "Elites")))</f>
        <v>Established</v>
      </c>
      <c r="T1644">
        <f>IF(S1644 = "First-time",1,0)</f>
        <v>0</v>
      </c>
      <c r="U1644">
        <f>IF(S1644 = "Rising Star",1,0)</f>
        <v>0</v>
      </c>
      <c r="V1644">
        <f>IF(S1644 = "Established",1,0)</f>
        <v>1</v>
      </c>
      <c r="W1644">
        <f>IF(S1644 = "Elites",1,0)</f>
        <v>0</v>
      </c>
      <c r="X1644" t="s">
        <v>141</v>
      </c>
      <c r="Y1644" t="str">
        <f>IF(X1644="","-",TRIM(LEFT(X1644,FIND(",",X1644&amp;",")-1)))</f>
        <v>Pittsburgh</v>
      </c>
      <c r="Z1644" t="s">
        <v>142</v>
      </c>
      <c r="AA1644" t="s">
        <v>39</v>
      </c>
    </row>
    <row r="1645" spans="1:27" ht="14.4" x14ac:dyDescent="0.3">
      <c r="A1645">
        <v>1639</v>
      </c>
      <c r="B1645" t="s">
        <v>4786</v>
      </c>
      <c r="C1645" t="s">
        <v>4787</v>
      </c>
      <c r="D1645" t="s">
        <v>4788</v>
      </c>
      <c r="E1645" t="s">
        <v>4789</v>
      </c>
      <c r="F1645" s="5">
        <f>_xlfn.TEXTBEFORE(E1645, " ") * 1000000</f>
        <v>25100000</v>
      </c>
      <c r="G1645">
        <v>251.57380000000001</v>
      </c>
      <c r="H1645" t="s">
        <v>129</v>
      </c>
      <c r="I1645">
        <v>190</v>
      </c>
      <c r="J1645">
        <f>IF(I1645="",0,I1645)</f>
        <v>190</v>
      </c>
      <c r="K1645">
        <v>110</v>
      </c>
      <c r="L1645">
        <f>I1645-K1645</f>
        <v>80</v>
      </c>
      <c r="M1645" t="str">
        <f>IF(I1645&lt;100,"small",IF(I1645&lt;500,"medium","large"))</f>
        <v>medium</v>
      </c>
      <c r="N1645">
        <f>IF(M1645="small",1,0)</f>
        <v>0</v>
      </c>
      <c r="O1645">
        <f>IF(N1645="medium",1,0)</f>
        <v>0</v>
      </c>
      <c r="P1645">
        <f>IF(O1645="large",1,0)</f>
        <v>0</v>
      </c>
      <c r="Q1645">
        <v>2003</v>
      </c>
      <c r="R1645">
        <v>4</v>
      </c>
      <c r="S1645" t="str">
        <f>IF(R1645=1, "First-time", IF(R1645&lt;=3, "Rising Star", IF(R1645&lt;10, "Established", "Elites")))</f>
        <v>Established</v>
      </c>
      <c r="T1645">
        <f>IF(S1645 = "First-time",1,0)</f>
        <v>0</v>
      </c>
      <c r="U1645">
        <f>IF(S1645 = "Rising Star",1,0)</f>
        <v>0</v>
      </c>
      <c r="V1645">
        <f>IF(S1645 = "Established",1,0)</f>
        <v>1</v>
      </c>
      <c r="W1645">
        <f>IF(S1645 = "Elites",1,0)</f>
        <v>0</v>
      </c>
      <c r="X1645" t="s">
        <v>130</v>
      </c>
      <c r="Y1645" t="str">
        <f>IF(X1645="","-",TRIM(LEFT(X1645,FIND(",",X1645&amp;",")-1)))</f>
        <v>Dallas</v>
      </c>
      <c r="Z1645" t="s">
        <v>839</v>
      </c>
      <c r="AA1645" t="s">
        <v>45</v>
      </c>
    </row>
    <row r="1646" spans="1:27" ht="14.4" x14ac:dyDescent="0.3">
      <c r="A1646">
        <v>1640</v>
      </c>
      <c r="B1646" t="s">
        <v>12036</v>
      </c>
      <c r="C1646" t="s">
        <v>12037</v>
      </c>
      <c r="D1646" t="s">
        <v>12038</v>
      </c>
      <c r="E1646" t="s">
        <v>5593</v>
      </c>
      <c r="F1646" s="5">
        <f>_xlfn.TEXTBEFORE(E1646, " ") * 1000000</f>
        <v>8400000</v>
      </c>
      <c r="G1646">
        <v>251.5163</v>
      </c>
      <c r="H1646" t="s">
        <v>803</v>
      </c>
      <c r="I1646">
        <v>35</v>
      </c>
      <c r="J1646">
        <f>IF(I1646="",0,I1646)</f>
        <v>35</v>
      </c>
      <c r="K1646">
        <v>10</v>
      </c>
      <c r="L1646">
        <f>I1646-K1646</f>
        <v>25</v>
      </c>
      <c r="M1646" t="str">
        <f>IF(I1646&lt;100,"small",IF(I1646&lt;500,"medium","large"))</f>
        <v>small</v>
      </c>
      <c r="N1646">
        <f>IF(M1646="small",1,0)</f>
        <v>1</v>
      </c>
      <c r="O1646">
        <f>IF(N1646="medium",1,0)</f>
        <v>0</v>
      </c>
      <c r="P1646">
        <f>IF(O1646="large",1,0)</f>
        <v>0</v>
      </c>
      <c r="Q1646">
        <v>2011</v>
      </c>
      <c r="R1646">
        <v>4</v>
      </c>
      <c r="S1646" t="str">
        <f>IF(R1646=1, "First-time", IF(R1646&lt;=3, "Rising Star", IF(R1646&lt;10, "Established", "Elites")))</f>
        <v>Established</v>
      </c>
      <c r="T1646">
        <f>IF(S1646 = "First-time",1,0)</f>
        <v>0</v>
      </c>
      <c r="U1646">
        <f>IF(S1646 = "Rising Star",1,0)</f>
        <v>0</v>
      </c>
      <c r="V1646">
        <f>IF(S1646 = "Established",1,0)</f>
        <v>1</v>
      </c>
      <c r="W1646">
        <f>IF(S1646 = "Elites",1,0)</f>
        <v>0</v>
      </c>
      <c r="X1646" t="s">
        <v>86</v>
      </c>
      <c r="Y1646" t="str">
        <f>IF(X1646="","-",TRIM(LEFT(X1646,FIND(",",X1646&amp;",")-1)))</f>
        <v>New York City</v>
      </c>
      <c r="Z1646" t="s">
        <v>543</v>
      </c>
      <c r="AA1646" t="s">
        <v>35</v>
      </c>
    </row>
    <row r="1647" spans="1:27" ht="14.4" x14ac:dyDescent="0.3">
      <c r="A1647">
        <v>1641</v>
      </c>
      <c r="B1647" t="s">
        <v>12418</v>
      </c>
      <c r="C1647" t="s">
        <v>12419</v>
      </c>
      <c r="D1647" t="s">
        <v>12420</v>
      </c>
      <c r="E1647" t="s">
        <v>91</v>
      </c>
      <c r="F1647" s="5">
        <f>_xlfn.TEXTBEFORE(E1647, " ") * 1000000</f>
        <v>26100000</v>
      </c>
      <c r="G1647">
        <v>251.51390000000001</v>
      </c>
      <c r="H1647" t="s">
        <v>779</v>
      </c>
      <c r="I1647">
        <v>320</v>
      </c>
      <c r="J1647">
        <f>IF(I1647="",0,I1647)</f>
        <v>320</v>
      </c>
      <c r="K1647">
        <v>78</v>
      </c>
      <c r="L1647">
        <f>I1647-K1647</f>
        <v>242</v>
      </c>
      <c r="M1647" t="str">
        <f>IF(I1647&lt;100,"small",IF(I1647&lt;500,"medium","large"))</f>
        <v>medium</v>
      </c>
      <c r="N1647">
        <f>IF(M1647="small",1,0)</f>
        <v>0</v>
      </c>
      <c r="O1647">
        <f>IF(N1647="medium",1,0)</f>
        <v>0</v>
      </c>
      <c r="P1647">
        <f>IF(O1647="large",1,0)</f>
        <v>0</v>
      </c>
      <c r="Q1647">
        <v>2011</v>
      </c>
      <c r="R1647">
        <v>2</v>
      </c>
      <c r="S1647" t="str">
        <f>IF(R1647=1, "First-time", IF(R1647&lt;=3, "Rising Star", IF(R1647&lt;10, "Established", "Elites")))</f>
        <v>Rising Star</v>
      </c>
      <c r="T1647">
        <f>IF(S1647 = "First-time",1,0)</f>
        <v>0</v>
      </c>
      <c r="U1647">
        <f>IF(S1647 = "Rising Star",1,0)</f>
        <v>1</v>
      </c>
      <c r="V1647">
        <f>IF(S1647 = "Established",1,0)</f>
        <v>0</v>
      </c>
      <c r="W1647">
        <f>IF(S1647 = "Elites",1,0)</f>
        <v>0</v>
      </c>
      <c r="X1647" t="s">
        <v>242</v>
      </c>
      <c r="Y1647" t="str">
        <f>IF(X1647="","-",TRIM(LEFT(X1647,FIND(",",X1647&amp;",")-1)))</f>
        <v>Atlanta</v>
      </c>
      <c r="Z1647" t="s">
        <v>242</v>
      </c>
      <c r="AA1647" t="s">
        <v>11</v>
      </c>
    </row>
    <row r="1648" spans="1:27" ht="14.4" x14ac:dyDescent="0.3">
      <c r="A1648">
        <v>1642</v>
      </c>
      <c r="B1648" t="s">
        <v>15559</v>
      </c>
      <c r="C1648" t="s">
        <v>15560</v>
      </c>
      <c r="D1648" t="s">
        <v>15561</v>
      </c>
      <c r="E1648" t="s">
        <v>1237</v>
      </c>
      <c r="F1648" s="5">
        <f>_xlfn.TEXTBEFORE(E1648, " ") * 1000000</f>
        <v>11600000</v>
      </c>
      <c r="G1648">
        <v>251.34360000000001</v>
      </c>
      <c r="H1648" t="s">
        <v>472</v>
      </c>
      <c r="I1648">
        <v>7</v>
      </c>
      <c r="J1648">
        <f>IF(I1648="",0,I1648)</f>
        <v>7</v>
      </c>
      <c r="K1648">
        <v>3</v>
      </c>
      <c r="L1648">
        <f>I1648-K1648</f>
        <v>4</v>
      </c>
      <c r="M1648" t="str">
        <f>IF(I1648&lt;100,"small",IF(I1648&lt;500,"medium","large"))</f>
        <v>small</v>
      </c>
      <c r="N1648">
        <f>IF(M1648="small",1,0)</f>
        <v>1</v>
      </c>
      <c r="O1648">
        <f>IF(N1648="medium",1,0)</f>
        <v>0</v>
      </c>
      <c r="P1648">
        <f>IF(O1648="large",1,0)</f>
        <v>0</v>
      </c>
      <c r="Q1648">
        <v>2013</v>
      </c>
      <c r="R1648">
        <v>3</v>
      </c>
      <c r="S1648" t="str">
        <f>IF(R1648=1, "First-time", IF(R1648&lt;=3, "Rising Star", IF(R1648&lt;10, "Established", "Elites")))</f>
        <v>Rising Star</v>
      </c>
      <c r="T1648">
        <f>IF(S1648 = "First-time",1,0)</f>
        <v>0</v>
      </c>
      <c r="U1648">
        <f>IF(S1648 = "Rising Star",1,0)</f>
        <v>1</v>
      </c>
      <c r="V1648">
        <f>IF(S1648 = "Established",1,0)</f>
        <v>0</v>
      </c>
      <c r="W1648">
        <f>IF(S1648 = "Elites",1,0)</f>
        <v>0</v>
      </c>
      <c r="X1648" t="s">
        <v>1396</v>
      </c>
      <c r="Y1648" t="str">
        <f>IF(X1648="","-",TRIM(LEFT(X1648,FIND(",",X1648&amp;",")-1)))</f>
        <v>San Francisco</v>
      </c>
      <c r="Z1648" t="s">
        <v>1396</v>
      </c>
      <c r="AA1648" t="s">
        <v>5</v>
      </c>
    </row>
    <row r="1649" spans="1:27" ht="14.4" x14ac:dyDescent="0.3">
      <c r="A1649">
        <v>1643</v>
      </c>
      <c r="B1649" t="s">
        <v>16112</v>
      </c>
      <c r="C1649" t="s">
        <v>16113</v>
      </c>
      <c r="D1649" t="s">
        <v>16114</v>
      </c>
      <c r="E1649" t="s">
        <v>392</v>
      </c>
      <c r="F1649" s="5">
        <f>_xlfn.TEXTBEFORE(E1649, " ") * 1000000</f>
        <v>2000000</v>
      </c>
      <c r="G1649">
        <v>251.3099</v>
      </c>
      <c r="H1649" t="s">
        <v>803</v>
      </c>
      <c r="I1649">
        <v>14</v>
      </c>
      <c r="J1649">
        <f>IF(I1649="",0,I1649)</f>
        <v>14</v>
      </c>
      <c r="K1649">
        <v>3</v>
      </c>
      <c r="L1649">
        <f>I1649-K1649</f>
        <v>11</v>
      </c>
      <c r="M1649" t="str">
        <f>IF(I1649&lt;100,"small",IF(I1649&lt;500,"medium","large"))</f>
        <v>small</v>
      </c>
      <c r="N1649">
        <f>IF(M1649="small",1,0)</f>
        <v>1</v>
      </c>
      <c r="O1649">
        <f>IF(N1649="medium",1,0)</f>
        <v>0</v>
      </c>
      <c r="P1649">
        <f>IF(O1649="large",1,0)</f>
        <v>0</v>
      </c>
      <c r="Q1649">
        <v>2014</v>
      </c>
      <c r="R1649">
        <v>1</v>
      </c>
      <c r="S1649" t="str">
        <f>IF(R1649=1, "First-time", IF(R1649&lt;=3, "Rising Star", IF(R1649&lt;10, "Established", "Elites")))</f>
        <v>First-time</v>
      </c>
      <c r="T1649">
        <f>IF(S1649 = "First-time",1,0)</f>
        <v>1</v>
      </c>
      <c r="U1649">
        <f>IF(S1649 = "Rising Star",1,0)</f>
        <v>0</v>
      </c>
      <c r="V1649">
        <f>IF(S1649 = "Established",1,0)</f>
        <v>0</v>
      </c>
      <c r="W1649">
        <f>IF(S1649 = "Elites",1,0)</f>
        <v>0</v>
      </c>
      <c r="X1649" t="s">
        <v>332</v>
      </c>
      <c r="Y1649" t="str">
        <f>IF(X1649="","-",TRIM(LEFT(X1649,FIND(",",X1649&amp;",")-1)))</f>
        <v>Columbus</v>
      </c>
      <c r="Z1649" t="s">
        <v>16115</v>
      </c>
      <c r="AA1649" t="s">
        <v>36</v>
      </c>
    </row>
    <row r="1650" spans="1:27" ht="14.4" x14ac:dyDescent="0.3">
      <c r="A1650">
        <v>1644</v>
      </c>
      <c r="B1650" t="s">
        <v>9975</v>
      </c>
      <c r="C1650" t="s">
        <v>9976</v>
      </c>
      <c r="D1650" t="s">
        <v>9977</v>
      </c>
      <c r="E1650" t="s">
        <v>1377</v>
      </c>
      <c r="F1650" s="5">
        <f>_xlfn.TEXTBEFORE(E1650, " ") * 1000000</f>
        <v>14300000</v>
      </c>
      <c r="G1650">
        <v>251.05680000000001</v>
      </c>
      <c r="H1650" t="s">
        <v>153</v>
      </c>
      <c r="I1650">
        <v>25</v>
      </c>
      <c r="J1650">
        <f>IF(I1650="",0,I1650)</f>
        <v>25</v>
      </c>
      <c r="K1650">
        <v>10</v>
      </c>
      <c r="L1650">
        <f>I1650-K1650</f>
        <v>15</v>
      </c>
      <c r="M1650" t="str">
        <f>IF(I1650&lt;100,"small",IF(I1650&lt;500,"medium","large"))</f>
        <v>small</v>
      </c>
      <c r="N1650">
        <f>IF(M1650="small",1,0)</f>
        <v>1</v>
      </c>
      <c r="O1650">
        <f>IF(N1650="medium",1,0)</f>
        <v>0</v>
      </c>
      <c r="P1650">
        <f>IF(O1650="large",1,0)</f>
        <v>0</v>
      </c>
      <c r="Q1650">
        <v>2009</v>
      </c>
      <c r="R1650">
        <v>3</v>
      </c>
      <c r="S1650" t="str">
        <f>IF(R1650=1, "First-time", IF(R1650&lt;=3, "Rising Star", IF(R1650&lt;10, "Established", "Elites")))</f>
        <v>Rising Star</v>
      </c>
      <c r="T1650">
        <f>IF(S1650 = "First-time",1,0)</f>
        <v>0</v>
      </c>
      <c r="U1650">
        <f>IF(S1650 = "Rising Star",1,0)</f>
        <v>1</v>
      </c>
      <c r="V1650">
        <f>IF(S1650 = "Established",1,0)</f>
        <v>0</v>
      </c>
      <c r="W1650">
        <f>IF(S1650 = "Elites",1,0)</f>
        <v>0</v>
      </c>
      <c r="X1650" t="s">
        <v>99</v>
      </c>
      <c r="Y1650" t="str">
        <f>IF(X1650="","-",TRIM(LEFT(X1650,FIND(",",X1650&amp;",")-1)))</f>
        <v>-</v>
      </c>
      <c r="Z1650" t="s">
        <v>9978</v>
      </c>
      <c r="AA1650" t="s">
        <v>15</v>
      </c>
    </row>
    <row r="1651" spans="1:27" ht="14.4" x14ac:dyDescent="0.3">
      <c r="A1651">
        <v>1645</v>
      </c>
      <c r="B1651" t="s">
        <v>10292</v>
      </c>
      <c r="C1651" t="s">
        <v>10293</v>
      </c>
      <c r="D1651" t="s">
        <v>10294</v>
      </c>
      <c r="E1651" t="s">
        <v>698</v>
      </c>
      <c r="F1651" s="5">
        <f>_xlfn.TEXTBEFORE(E1651, " ") * 1000000</f>
        <v>13100000</v>
      </c>
      <c r="G1651">
        <v>250.64109999999999</v>
      </c>
      <c r="H1651" t="s">
        <v>445</v>
      </c>
      <c r="I1651">
        <v>25</v>
      </c>
      <c r="J1651">
        <f>IF(I1651="",0,I1651)</f>
        <v>25</v>
      </c>
      <c r="K1651">
        <v>15</v>
      </c>
      <c r="L1651">
        <f>I1651-K1651</f>
        <v>10</v>
      </c>
      <c r="M1651" t="str">
        <f>IF(I1651&lt;100,"small",IF(I1651&lt;500,"medium","large"))</f>
        <v>small</v>
      </c>
      <c r="N1651">
        <f>IF(M1651="small",1,0)</f>
        <v>1</v>
      </c>
      <c r="O1651">
        <f>IF(N1651="medium",1,0)</f>
        <v>0</v>
      </c>
      <c r="P1651">
        <f>IF(O1651="large",1,0)</f>
        <v>0</v>
      </c>
      <c r="Q1651">
        <v>2009</v>
      </c>
      <c r="R1651">
        <v>4</v>
      </c>
      <c r="S1651" t="str">
        <f>IF(R1651=1, "First-time", IF(R1651&lt;=3, "Rising Star", IF(R1651&lt;10, "Established", "Elites")))</f>
        <v>Established</v>
      </c>
      <c r="T1651">
        <f>IF(S1651 = "First-time",1,0)</f>
        <v>0</v>
      </c>
      <c r="U1651">
        <f>IF(S1651 = "Rising Star",1,0)</f>
        <v>0</v>
      </c>
      <c r="V1651">
        <f>IF(S1651 = "Established",1,0)</f>
        <v>1</v>
      </c>
      <c r="W1651">
        <f>IF(S1651 = "Elites",1,0)</f>
        <v>0</v>
      </c>
      <c r="X1651" t="s">
        <v>325</v>
      </c>
      <c r="Y1651" t="str">
        <f>IF(X1651="","-",TRIM(LEFT(X1651,FIND(",",X1651&amp;",")-1)))</f>
        <v>Los Angeles</v>
      </c>
      <c r="Z1651" t="s">
        <v>2088</v>
      </c>
      <c r="AA1651" t="s">
        <v>5</v>
      </c>
    </row>
    <row r="1652" spans="1:27" ht="14.4" x14ac:dyDescent="0.3">
      <c r="A1652">
        <v>1646</v>
      </c>
      <c r="B1652" t="s">
        <v>13432</v>
      </c>
      <c r="C1652" t="s">
        <v>13433</v>
      </c>
      <c r="D1652" t="s">
        <v>13434</v>
      </c>
      <c r="E1652" t="s">
        <v>352</v>
      </c>
      <c r="F1652" s="5">
        <f>_xlfn.TEXTBEFORE(E1652, " ") * 1000000</f>
        <v>2100000</v>
      </c>
      <c r="G1652">
        <v>250.6396</v>
      </c>
      <c r="H1652" t="s">
        <v>353</v>
      </c>
      <c r="I1652">
        <v>5</v>
      </c>
      <c r="J1652">
        <f>IF(I1652="",0,I1652)</f>
        <v>5</v>
      </c>
      <c r="K1652">
        <v>2</v>
      </c>
      <c r="L1652">
        <f>I1652-K1652</f>
        <v>3</v>
      </c>
      <c r="M1652" t="str">
        <f>IF(I1652&lt;100,"small",IF(I1652&lt;500,"medium","large"))</f>
        <v>small</v>
      </c>
      <c r="N1652">
        <f>IF(M1652="small",1,0)</f>
        <v>1</v>
      </c>
      <c r="O1652">
        <f>IF(N1652="medium",1,0)</f>
        <v>0</v>
      </c>
      <c r="P1652">
        <f>IF(O1652="large",1,0)</f>
        <v>0</v>
      </c>
      <c r="Q1652">
        <v>2012</v>
      </c>
      <c r="R1652">
        <v>1</v>
      </c>
      <c r="S1652" t="str">
        <f>IF(R1652=1, "First-time", IF(R1652&lt;=3, "Rising Star", IF(R1652&lt;10, "Established", "Elites")))</f>
        <v>First-time</v>
      </c>
      <c r="T1652">
        <f>IF(S1652 = "First-time",1,0)</f>
        <v>1</v>
      </c>
      <c r="U1652">
        <f>IF(S1652 = "Rising Star",1,0)</f>
        <v>0</v>
      </c>
      <c r="V1652">
        <f>IF(S1652 = "Established",1,0)</f>
        <v>0</v>
      </c>
      <c r="W1652">
        <f>IF(S1652 = "Elites",1,0)</f>
        <v>0</v>
      </c>
      <c r="X1652" t="s">
        <v>99</v>
      </c>
      <c r="Y1652" t="str">
        <f>IF(X1652="","-",TRIM(LEFT(X1652,FIND(",",X1652&amp;",")-1)))</f>
        <v>-</v>
      </c>
      <c r="Z1652" t="s">
        <v>4921</v>
      </c>
      <c r="AA1652" t="s">
        <v>31</v>
      </c>
    </row>
    <row r="1653" spans="1:27" ht="14.4" x14ac:dyDescent="0.3">
      <c r="A1653">
        <v>1647</v>
      </c>
      <c r="B1653" t="s">
        <v>2957</v>
      </c>
      <c r="C1653" t="s">
        <v>2958</v>
      </c>
      <c r="D1653" t="s">
        <v>2959</v>
      </c>
      <c r="E1653" t="s">
        <v>2766</v>
      </c>
      <c r="F1653" s="5">
        <f>_xlfn.TEXTBEFORE(E1653, " ") * 1000000</f>
        <v>2700000</v>
      </c>
      <c r="G1653">
        <v>250.50700000000001</v>
      </c>
      <c r="H1653" t="s">
        <v>105</v>
      </c>
      <c r="I1653">
        <v>8</v>
      </c>
      <c r="J1653">
        <f>IF(I1653="",0,I1653)</f>
        <v>8</v>
      </c>
      <c r="K1653">
        <v>5</v>
      </c>
      <c r="L1653">
        <f>I1653-K1653</f>
        <v>3</v>
      </c>
      <c r="M1653" t="str">
        <f>IF(I1653&lt;100,"small",IF(I1653&lt;500,"medium","large"))</f>
        <v>small</v>
      </c>
      <c r="N1653">
        <f>IF(M1653="small",1,0)</f>
        <v>1</v>
      </c>
      <c r="O1653">
        <f>IF(N1653="medium",1,0)</f>
        <v>0</v>
      </c>
      <c r="P1653">
        <f>IF(O1653="large",1,0)</f>
        <v>0</v>
      </c>
      <c r="Q1653">
        <v>1998</v>
      </c>
      <c r="R1653">
        <v>2</v>
      </c>
      <c r="S1653" t="str">
        <f>IF(R1653=1, "First-time", IF(R1653&lt;=3, "Rising Star", IF(R1653&lt;10, "Established", "Elites")))</f>
        <v>Rising Star</v>
      </c>
      <c r="T1653">
        <f>IF(S1653 = "First-time",1,0)</f>
        <v>0</v>
      </c>
      <c r="U1653">
        <f>IF(S1653 = "Rising Star",1,0)</f>
        <v>1</v>
      </c>
      <c r="V1653">
        <f>IF(S1653 = "Established",1,0)</f>
        <v>0</v>
      </c>
      <c r="W1653">
        <f>IF(S1653 = "Elites",1,0)</f>
        <v>0</v>
      </c>
      <c r="X1653" t="s">
        <v>99</v>
      </c>
      <c r="Y1653" t="str">
        <f>IF(X1653="","-",TRIM(LEFT(X1653,FIND(",",X1653&amp;",")-1)))</f>
        <v>-</v>
      </c>
      <c r="Z1653" t="s">
        <v>2960</v>
      </c>
      <c r="AA1653" t="s">
        <v>10</v>
      </c>
    </row>
    <row r="1654" spans="1:27" ht="14.4" x14ac:dyDescent="0.3">
      <c r="A1654">
        <v>1648</v>
      </c>
      <c r="B1654" t="s">
        <v>16765</v>
      </c>
      <c r="C1654" t="s">
        <v>16766</v>
      </c>
      <c r="D1654" t="s">
        <v>16767</v>
      </c>
      <c r="E1654" t="s">
        <v>2766</v>
      </c>
      <c r="F1654" s="5">
        <f>_xlfn.TEXTBEFORE(E1654, " ") * 1000000</f>
        <v>2700000</v>
      </c>
      <c r="G1654">
        <v>249.88679999999999</v>
      </c>
      <c r="H1654" t="s">
        <v>92</v>
      </c>
      <c r="I1654">
        <v>23</v>
      </c>
      <c r="J1654">
        <f>IF(I1654="",0,I1654)</f>
        <v>23</v>
      </c>
      <c r="K1654">
        <v>12</v>
      </c>
      <c r="L1654">
        <f>I1654-K1654</f>
        <v>11</v>
      </c>
      <c r="M1654" t="str">
        <f>IF(I1654&lt;100,"small",IF(I1654&lt;500,"medium","large"))</f>
        <v>small</v>
      </c>
      <c r="N1654">
        <f>IF(M1654="small",1,0)</f>
        <v>1</v>
      </c>
      <c r="O1654">
        <f>IF(N1654="medium",1,0)</f>
        <v>0</v>
      </c>
      <c r="P1654">
        <f>IF(O1654="large",1,0)</f>
        <v>0</v>
      </c>
      <c r="Q1654">
        <v>2014</v>
      </c>
      <c r="R1654">
        <v>1</v>
      </c>
      <c r="S1654" t="str">
        <f>IF(R1654=1, "First-time", IF(R1654&lt;=3, "Rising Star", IF(R1654&lt;10, "Established", "Elites")))</f>
        <v>First-time</v>
      </c>
      <c r="T1654">
        <f>IF(S1654 = "First-time",1,0)</f>
        <v>1</v>
      </c>
      <c r="U1654">
        <f>IF(S1654 = "Rising Star",1,0)</f>
        <v>0</v>
      </c>
      <c r="V1654">
        <f>IF(S1654 = "Established",1,0)</f>
        <v>0</v>
      </c>
      <c r="W1654">
        <f>IF(S1654 = "Elites",1,0)</f>
        <v>0</v>
      </c>
      <c r="X1654" t="s">
        <v>1206</v>
      </c>
      <c r="Y1654" t="str">
        <f>IF(X1654="","-",TRIM(LEFT(X1654,FIND(",",X1654&amp;",")-1)))</f>
        <v>Tampa</v>
      </c>
      <c r="Z1654" t="s">
        <v>1206</v>
      </c>
      <c r="AA1654" t="s">
        <v>10</v>
      </c>
    </row>
    <row r="1655" spans="1:27" ht="14.4" x14ac:dyDescent="0.3">
      <c r="A1655">
        <v>1649</v>
      </c>
      <c r="B1655" t="s">
        <v>1587</v>
      </c>
      <c r="C1655" t="s">
        <v>1588</v>
      </c>
      <c r="D1655" t="s">
        <v>1589</v>
      </c>
      <c r="E1655" t="s">
        <v>1302</v>
      </c>
      <c r="F1655" s="5">
        <f>_xlfn.TEXTBEFORE(E1655, " ") * 1000000</f>
        <v>7800000</v>
      </c>
      <c r="G1655">
        <v>249.82679999999999</v>
      </c>
      <c r="H1655" t="s">
        <v>105</v>
      </c>
      <c r="I1655">
        <v>38</v>
      </c>
      <c r="J1655">
        <f>IF(I1655="",0,I1655)</f>
        <v>38</v>
      </c>
      <c r="K1655">
        <v>35</v>
      </c>
      <c r="L1655">
        <f>I1655-K1655</f>
        <v>3</v>
      </c>
      <c r="M1655" t="str">
        <f>IF(I1655&lt;100,"small",IF(I1655&lt;500,"medium","large"))</f>
        <v>small</v>
      </c>
      <c r="N1655">
        <f>IF(M1655="small",1,0)</f>
        <v>1</v>
      </c>
      <c r="O1655">
        <f>IF(N1655="medium",1,0)</f>
        <v>0</v>
      </c>
      <c r="P1655">
        <f>IF(O1655="large",1,0)</f>
        <v>0</v>
      </c>
      <c r="Q1655">
        <v>1990</v>
      </c>
      <c r="R1655">
        <v>1</v>
      </c>
      <c r="S1655" t="str">
        <f>IF(R1655=1, "First-time", IF(R1655&lt;=3, "Rising Star", IF(R1655&lt;10, "Established", "Elites")))</f>
        <v>First-time</v>
      </c>
      <c r="T1655">
        <f>IF(S1655 = "First-time",1,0)</f>
        <v>1</v>
      </c>
      <c r="U1655">
        <f>IF(S1655 = "Rising Star",1,0)</f>
        <v>0</v>
      </c>
      <c r="V1655">
        <f>IF(S1655 = "Established",1,0)</f>
        <v>0</v>
      </c>
      <c r="W1655">
        <f>IF(S1655 = "Elites",1,0)</f>
        <v>0</v>
      </c>
      <c r="X1655" t="s">
        <v>271</v>
      </c>
      <c r="Y1655" t="str">
        <f>IF(X1655="","-",TRIM(LEFT(X1655,FIND(",",X1655&amp;",")-1)))</f>
        <v>Chicago</v>
      </c>
      <c r="Z1655" t="s">
        <v>1590</v>
      </c>
      <c r="AA1655" t="s">
        <v>15</v>
      </c>
    </row>
    <row r="1656" spans="1:27" ht="14.4" x14ac:dyDescent="0.3">
      <c r="A1656">
        <v>1650</v>
      </c>
      <c r="B1656" t="s">
        <v>3810</v>
      </c>
      <c r="C1656" t="s">
        <v>3811</v>
      </c>
      <c r="D1656" t="s">
        <v>3812</v>
      </c>
      <c r="E1656" t="s">
        <v>517</v>
      </c>
      <c r="F1656" s="5">
        <f>_xlfn.TEXTBEFORE(E1656, " ") * 1000000</f>
        <v>12500000</v>
      </c>
      <c r="G1656">
        <v>249.30600000000001</v>
      </c>
      <c r="H1656" t="s">
        <v>105</v>
      </c>
      <c r="I1656">
        <v>12</v>
      </c>
      <c r="J1656">
        <f>IF(I1656="",0,I1656)</f>
        <v>12</v>
      </c>
      <c r="K1656">
        <v>8</v>
      </c>
      <c r="L1656">
        <f>I1656-K1656</f>
        <v>4</v>
      </c>
      <c r="M1656" t="str">
        <f>IF(I1656&lt;100,"small",IF(I1656&lt;500,"medium","large"))</f>
        <v>small</v>
      </c>
      <c r="N1656">
        <f>IF(M1656="small",1,0)</f>
        <v>1</v>
      </c>
      <c r="O1656">
        <f>IF(N1656="medium",1,0)</f>
        <v>0</v>
      </c>
      <c r="P1656">
        <f>IF(O1656="large",1,0)</f>
        <v>0</v>
      </c>
      <c r="Q1656">
        <v>2001</v>
      </c>
      <c r="R1656">
        <v>2</v>
      </c>
      <c r="S1656" t="str">
        <f>IF(R1656=1, "First-time", IF(R1656&lt;=3, "Rising Star", IF(R1656&lt;10, "Established", "Elites")))</f>
        <v>Rising Star</v>
      </c>
      <c r="T1656">
        <f>IF(S1656 = "First-time",1,0)</f>
        <v>0</v>
      </c>
      <c r="U1656">
        <f>IF(S1656 = "Rising Star",1,0)</f>
        <v>1</v>
      </c>
      <c r="V1656">
        <f>IF(S1656 = "Established",1,0)</f>
        <v>0</v>
      </c>
      <c r="W1656">
        <f>IF(S1656 = "Elites",1,0)</f>
        <v>0</v>
      </c>
      <c r="X1656" t="s">
        <v>232</v>
      </c>
      <c r="Y1656" t="str">
        <f>IF(X1656="","-",TRIM(LEFT(X1656,FIND(",",X1656&amp;",")-1)))</f>
        <v>Houston</v>
      </c>
      <c r="Z1656" t="s">
        <v>232</v>
      </c>
      <c r="AA1656" t="s">
        <v>45</v>
      </c>
    </row>
    <row r="1657" spans="1:27" ht="14.4" x14ac:dyDescent="0.3">
      <c r="A1657">
        <v>1651</v>
      </c>
      <c r="B1657" t="s">
        <v>12843</v>
      </c>
      <c r="C1657" t="s">
        <v>12844</v>
      </c>
      <c r="D1657" t="s">
        <v>12845</v>
      </c>
      <c r="E1657" t="s">
        <v>1276</v>
      </c>
      <c r="F1657" s="5">
        <f>_xlfn.TEXTBEFORE(E1657, " ") * 1000000</f>
        <v>5000000</v>
      </c>
      <c r="G1657">
        <v>249.29390000000001</v>
      </c>
      <c r="H1657" t="s">
        <v>751</v>
      </c>
      <c r="I1657">
        <v>26</v>
      </c>
      <c r="J1657">
        <f>IF(I1657="",0,I1657)</f>
        <v>26</v>
      </c>
      <c r="K1657">
        <v>13</v>
      </c>
      <c r="L1657">
        <f>I1657-K1657</f>
        <v>13</v>
      </c>
      <c r="M1657" t="str">
        <f>IF(I1657&lt;100,"small",IF(I1657&lt;500,"medium","large"))</f>
        <v>small</v>
      </c>
      <c r="N1657">
        <f>IF(M1657="small",1,0)</f>
        <v>1</v>
      </c>
      <c r="O1657">
        <f>IF(N1657="medium",1,0)</f>
        <v>0</v>
      </c>
      <c r="P1657">
        <f>IF(O1657="large",1,0)</f>
        <v>0</v>
      </c>
      <c r="Q1657">
        <v>2011</v>
      </c>
      <c r="R1657">
        <v>1</v>
      </c>
      <c r="S1657" t="str">
        <f>IF(R1657=1, "First-time", IF(R1657&lt;=3, "Rising Star", IF(R1657&lt;10, "Established", "Elites")))</f>
        <v>First-time</v>
      </c>
      <c r="T1657">
        <f>IF(S1657 = "First-time",1,0)</f>
        <v>1</v>
      </c>
      <c r="U1657">
        <f>IF(S1657 = "Rising Star",1,0)</f>
        <v>0</v>
      </c>
      <c r="V1657">
        <f>IF(S1657 = "Established",1,0)</f>
        <v>0</v>
      </c>
      <c r="W1657">
        <f>IF(S1657 = "Elites",1,0)</f>
        <v>0</v>
      </c>
      <c r="X1657" t="s">
        <v>978</v>
      </c>
      <c r="Y1657" t="str">
        <f>IF(X1657="","-",TRIM(LEFT(X1657,FIND(",",X1657&amp;",")-1)))</f>
        <v>Huntsville</v>
      </c>
      <c r="Z1657" t="s">
        <v>979</v>
      </c>
      <c r="AA1657" t="s">
        <v>2</v>
      </c>
    </row>
    <row r="1658" spans="1:27" ht="14.4" x14ac:dyDescent="0.3">
      <c r="A1658">
        <v>1652</v>
      </c>
      <c r="B1658" t="s">
        <v>12153</v>
      </c>
      <c r="C1658" t="s">
        <v>12154</v>
      </c>
      <c r="D1658" t="s">
        <v>12155</v>
      </c>
      <c r="E1658" t="s">
        <v>1680</v>
      </c>
      <c r="F1658" s="5">
        <f>_xlfn.TEXTBEFORE(E1658, " ") * 1000000</f>
        <v>11100000</v>
      </c>
      <c r="G1658">
        <v>248.22839999999999</v>
      </c>
      <c r="H1658" t="s">
        <v>118</v>
      </c>
      <c r="I1658">
        <v>46</v>
      </c>
      <c r="J1658">
        <f>IF(I1658="",0,I1658)</f>
        <v>46</v>
      </c>
      <c r="K1658">
        <v>27</v>
      </c>
      <c r="L1658">
        <f>I1658-K1658</f>
        <v>19</v>
      </c>
      <c r="M1658" t="str">
        <f>IF(I1658&lt;100,"small",IF(I1658&lt;500,"medium","large"))</f>
        <v>small</v>
      </c>
      <c r="N1658">
        <f>IF(M1658="small",1,0)</f>
        <v>1</v>
      </c>
      <c r="O1658">
        <f>IF(N1658="medium",1,0)</f>
        <v>0</v>
      </c>
      <c r="P1658">
        <f>IF(O1658="large",1,0)</f>
        <v>0</v>
      </c>
      <c r="Q1658">
        <v>2011</v>
      </c>
      <c r="R1658">
        <v>1</v>
      </c>
      <c r="S1658" t="str">
        <f>IF(R1658=1, "First-time", IF(R1658&lt;=3, "Rising Star", IF(R1658&lt;10, "Established", "Elites")))</f>
        <v>First-time</v>
      </c>
      <c r="T1658">
        <f>IF(S1658 = "First-time",1,0)</f>
        <v>1</v>
      </c>
      <c r="U1658">
        <f>IF(S1658 = "Rising Star",1,0)</f>
        <v>0</v>
      </c>
      <c r="V1658">
        <f>IF(S1658 = "Established",1,0)</f>
        <v>0</v>
      </c>
      <c r="W1658">
        <f>IF(S1658 = "Elites",1,0)</f>
        <v>0</v>
      </c>
      <c r="X1658" t="s">
        <v>168</v>
      </c>
      <c r="Y1658" t="str">
        <f>IF(X1658="","-",TRIM(LEFT(X1658,FIND(",",X1658&amp;",")-1)))</f>
        <v>Kansas City</v>
      </c>
      <c r="Z1658" t="s">
        <v>12156</v>
      </c>
      <c r="AA1658" t="s">
        <v>25</v>
      </c>
    </row>
    <row r="1659" spans="1:27" ht="14.4" x14ac:dyDescent="0.3">
      <c r="A1659">
        <v>1653</v>
      </c>
      <c r="B1659" t="s">
        <v>6701</v>
      </c>
      <c r="C1659" t="s">
        <v>6702</v>
      </c>
      <c r="D1659" t="s">
        <v>6703</v>
      </c>
      <c r="E1659" t="s">
        <v>330</v>
      </c>
      <c r="F1659" s="5">
        <f>_xlfn.TEXTBEFORE(E1659, " ") * 1000000</f>
        <v>4099999.9999999995</v>
      </c>
      <c r="G1659">
        <v>248.14869999999999</v>
      </c>
      <c r="H1659" t="s">
        <v>751</v>
      </c>
      <c r="I1659">
        <v>95</v>
      </c>
      <c r="J1659">
        <f>IF(I1659="",0,I1659)</f>
        <v>95</v>
      </c>
      <c r="K1659">
        <v>4</v>
      </c>
      <c r="L1659">
        <f>I1659-K1659</f>
        <v>91</v>
      </c>
      <c r="M1659" t="str">
        <f>IF(I1659&lt;100,"small",IF(I1659&lt;500,"medium","large"))</f>
        <v>small</v>
      </c>
      <c r="N1659">
        <f>IF(M1659="small",1,0)</f>
        <v>1</v>
      </c>
      <c r="O1659">
        <f>IF(N1659="medium",1,0)</f>
        <v>0</v>
      </c>
      <c r="P1659">
        <f>IF(O1659="large",1,0)</f>
        <v>0</v>
      </c>
      <c r="Q1659">
        <v>2006</v>
      </c>
      <c r="R1659">
        <v>2</v>
      </c>
      <c r="S1659" t="str">
        <f>IF(R1659=1, "First-time", IF(R1659&lt;=3, "Rising Star", IF(R1659&lt;10, "Established", "Elites")))</f>
        <v>Rising Star</v>
      </c>
      <c r="T1659">
        <f>IF(S1659 = "First-time",1,0)</f>
        <v>0</v>
      </c>
      <c r="U1659">
        <f>IF(S1659 = "Rising Star",1,0)</f>
        <v>1</v>
      </c>
      <c r="V1659">
        <f>IF(S1659 = "Established",1,0)</f>
        <v>0</v>
      </c>
      <c r="W1659">
        <f>IF(S1659 = "Elites",1,0)</f>
        <v>0</v>
      </c>
      <c r="X1659" t="s">
        <v>99</v>
      </c>
      <c r="Y1659" t="str">
        <f>IF(X1659="","-",TRIM(LEFT(X1659,FIND(",",X1659&amp;",")-1)))</f>
        <v>-</v>
      </c>
      <c r="Z1659" t="s">
        <v>4559</v>
      </c>
      <c r="AA1659" t="s">
        <v>45</v>
      </c>
    </row>
    <row r="1660" spans="1:27" ht="14.4" x14ac:dyDescent="0.3">
      <c r="A1660">
        <v>1654</v>
      </c>
      <c r="B1660" t="s">
        <v>15995</v>
      </c>
      <c r="C1660" t="s">
        <v>15996</v>
      </c>
      <c r="D1660" t="s">
        <v>15997</v>
      </c>
      <c r="E1660" t="s">
        <v>15998</v>
      </c>
      <c r="F1660" s="5">
        <f>_xlfn.TEXTBEFORE(E1660, " ") * 1000000</f>
        <v>145000000</v>
      </c>
      <c r="G1660">
        <v>247.92179999999999</v>
      </c>
      <c r="H1660" t="s">
        <v>353</v>
      </c>
      <c r="I1660">
        <v>2800</v>
      </c>
      <c r="J1660">
        <f>IF(I1660="",0,I1660)</f>
        <v>2800</v>
      </c>
      <c r="K1660">
        <v>1000</v>
      </c>
      <c r="L1660">
        <f>I1660-K1660</f>
        <v>1800</v>
      </c>
      <c r="M1660" t="str">
        <f>IF(I1660&lt;100,"small",IF(I1660&lt;500,"medium","large"))</f>
        <v>large</v>
      </c>
      <c r="N1660">
        <f>IF(M1660="small",1,0)</f>
        <v>0</v>
      </c>
      <c r="O1660">
        <f>IF(N1660="medium",1,0)</f>
        <v>0</v>
      </c>
      <c r="P1660">
        <f>IF(O1660="large",1,0)</f>
        <v>0</v>
      </c>
      <c r="Q1660">
        <v>2014</v>
      </c>
      <c r="R1660">
        <v>2</v>
      </c>
      <c r="S1660" t="str">
        <f>IF(R1660=1, "First-time", IF(R1660&lt;=3, "Rising Star", IF(R1660&lt;10, "Established", "Elites")))</f>
        <v>Rising Star</v>
      </c>
      <c r="T1660">
        <f>IF(S1660 = "First-time",1,0)</f>
        <v>0</v>
      </c>
      <c r="U1660">
        <f>IF(S1660 = "Rising Star",1,0)</f>
        <v>1</v>
      </c>
      <c r="V1660">
        <f>IF(S1660 = "Established",1,0)</f>
        <v>0</v>
      </c>
      <c r="W1660">
        <f>IF(S1660 = "Elites",1,0)</f>
        <v>0</v>
      </c>
      <c r="X1660" t="s">
        <v>99</v>
      </c>
      <c r="Y1660" t="str">
        <f>IF(X1660="","-",TRIM(LEFT(X1660,FIND(",",X1660&amp;",")-1)))</f>
        <v>-</v>
      </c>
      <c r="Z1660" t="s">
        <v>1330</v>
      </c>
      <c r="AA1660" t="s">
        <v>44</v>
      </c>
    </row>
    <row r="1661" spans="1:27" ht="14.4" x14ac:dyDescent="0.3">
      <c r="A1661">
        <v>1655</v>
      </c>
      <c r="B1661" t="s">
        <v>17195</v>
      </c>
      <c r="C1661" t="s">
        <v>17196</v>
      </c>
      <c r="D1661" t="s">
        <v>17197</v>
      </c>
      <c r="E1661" t="s">
        <v>857</v>
      </c>
      <c r="F1661" s="5">
        <f>_xlfn.TEXTBEFORE(E1661, " ") * 1000000</f>
        <v>3200000</v>
      </c>
      <c r="G1661">
        <v>247.8828</v>
      </c>
      <c r="H1661" t="s">
        <v>129</v>
      </c>
      <c r="I1661">
        <v>12</v>
      </c>
      <c r="J1661">
        <f>IF(I1661="",0,I1661)</f>
        <v>12</v>
      </c>
      <c r="K1661">
        <v>4</v>
      </c>
      <c r="L1661">
        <f>I1661-K1661</f>
        <v>8</v>
      </c>
      <c r="M1661" t="str">
        <f>IF(I1661&lt;100,"small",IF(I1661&lt;500,"medium","large"))</f>
        <v>small</v>
      </c>
      <c r="N1661">
        <f>IF(M1661="small",1,0)</f>
        <v>1</v>
      </c>
      <c r="O1661">
        <f>IF(N1661="medium",1,0)</f>
        <v>0</v>
      </c>
      <c r="P1661">
        <f>IF(O1661="large",1,0)</f>
        <v>0</v>
      </c>
      <c r="Q1661">
        <v>2014</v>
      </c>
      <c r="R1661">
        <v>1</v>
      </c>
      <c r="S1661" t="str">
        <f>IF(R1661=1, "First-time", IF(R1661&lt;=3, "Rising Star", IF(R1661&lt;10, "Established", "Elites")))</f>
        <v>First-time</v>
      </c>
      <c r="T1661">
        <f>IF(S1661 = "First-time",1,0)</f>
        <v>1</v>
      </c>
      <c r="U1661">
        <f>IF(S1661 = "Rising Star",1,0)</f>
        <v>0</v>
      </c>
      <c r="V1661">
        <f>IF(S1661 = "Established",1,0)</f>
        <v>0</v>
      </c>
      <c r="W1661">
        <f>IF(S1661 = "Elites",1,0)</f>
        <v>0</v>
      </c>
      <c r="X1661" t="s">
        <v>978</v>
      </c>
      <c r="Y1661" t="str">
        <f>IF(X1661="","-",TRIM(LEFT(X1661,FIND(",",X1661&amp;",")-1)))</f>
        <v>Huntsville</v>
      </c>
      <c r="Z1661" t="s">
        <v>979</v>
      </c>
      <c r="AA1661" t="s">
        <v>2</v>
      </c>
    </row>
    <row r="1662" spans="1:27" ht="14.4" x14ac:dyDescent="0.3">
      <c r="A1662">
        <v>1656</v>
      </c>
      <c r="B1662" t="s">
        <v>16203</v>
      </c>
      <c r="C1662" t="s">
        <v>16204</v>
      </c>
      <c r="D1662" t="s">
        <v>16205</v>
      </c>
      <c r="E1662" t="s">
        <v>5568</v>
      </c>
      <c r="F1662" s="5">
        <f>_xlfn.TEXTBEFORE(E1662, " ") * 1000000</f>
        <v>17400000</v>
      </c>
      <c r="G1662">
        <v>247.85239999999999</v>
      </c>
      <c r="H1662" t="s">
        <v>779</v>
      </c>
      <c r="I1662">
        <v>73</v>
      </c>
      <c r="J1662">
        <f>IF(I1662="",0,I1662)</f>
        <v>73</v>
      </c>
      <c r="K1662">
        <v>31</v>
      </c>
      <c r="L1662">
        <f>I1662-K1662</f>
        <v>42</v>
      </c>
      <c r="M1662" t="str">
        <f>IF(I1662&lt;100,"small",IF(I1662&lt;500,"medium","large"))</f>
        <v>small</v>
      </c>
      <c r="N1662">
        <f>IF(M1662="small",1,0)</f>
        <v>1</v>
      </c>
      <c r="O1662">
        <f>IF(N1662="medium",1,0)</f>
        <v>0</v>
      </c>
      <c r="P1662">
        <f>IF(O1662="large",1,0)</f>
        <v>0</v>
      </c>
      <c r="Q1662">
        <v>2014</v>
      </c>
      <c r="R1662">
        <v>2</v>
      </c>
      <c r="S1662" t="str">
        <f>IF(R1662=1, "First-time", IF(R1662&lt;=3, "Rising Star", IF(R1662&lt;10, "Established", "Elites")))</f>
        <v>Rising Star</v>
      </c>
      <c r="T1662">
        <f>IF(S1662 = "First-time",1,0)</f>
        <v>0</v>
      </c>
      <c r="U1662">
        <f>IF(S1662 = "Rising Star",1,0)</f>
        <v>1</v>
      </c>
      <c r="V1662">
        <f>IF(S1662 = "Established",1,0)</f>
        <v>0</v>
      </c>
      <c r="W1662">
        <f>IF(S1662 = "Elites",1,0)</f>
        <v>0</v>
      </c>
      <c r="X1662" t="s">
        <v>86</v>
      </c>
      <c r="Y1662" t="str">
        <f>IF(X1662="","-",TRIM(LEFT(X1662,FIND(",",X1662&amp;",")-1)))</f>
        <v>New York City</v>
      </c>
      <c r="Z1662" t="s">
        <v>543</v>
      </c>
      <c r="AA1662" t="s">
        <v>35</v>
      </c>
    </row>
    <row r="1663" spans="1:27" ht="14.4" x14ac:dyDescent="0.3">
      <c r="A1663">
        <v>1657</v>
      </c>
      <c r="B1663" t="s">
        <v>5385</v>
      </c>
      <c r="C1663" t="s">
        <v>5386</v>
      </c>
      <c r="D1663" t="s">
        <v>5387</v>
      </c>
      <c r="E1663" t="s">
        <v>5255</v>
      </c>
      <c r="F1663" s="5">
        <f>_xlfn.TEXTBEFORE(E1663, " ") * 1000000</f>
        <v>35900000</v>
      </c>
      <c r="G1663">
        <v>247.79300000000001</v>
      </c>
      <c r="H1663" t="s">
        <v>779</v>
      </c>
      <c r="I1663">
        <v>213</v>
      </c>
      <c r="J1663">
        <f>IF(I1663="",0,I1663)</f>
        <v>213</v>
      </c>
      <c r="K1663">
        <v>102</v>
      </c>
      <c r="L1663">
        <f>I1663-K1663</f>
        <v>111</v>
      </c>
      <c r="M1663" t="str">
        <f>IF(I1663&lt;100,"small",IF(I1663&lt;500,"medium","large"))</f>
        <v>medium</v>
      </c>
      <c r="N1663">
        <f>IF(M1663="small",1,0)</f>
        <v>0</v>
      </c>
      <c r="O1663">
        <f>IF(N1663="medium",1,0)</f>
        <v>0</v>
      </c>
      <c r="P1663">
        <f>IF(O1663="large",1,0)</f>
        <v>0</v>
      </c>
      <c r="Q1663">
        <v>2004</v>
      </c>
      <c r="R1663">
        <v>7</v>
      </c>
      <c r="S1663" t="str">
        <f>IF(R1663=1, "First-time", IF(R1663&lt;=3, "Rising Star", IF(R1663&lt;10, "Established", "Elites")))</f>
        <v>Established</v>
      </c>
      <c r="T1663">
        <f>IF(S1663 = "First-time",1,0)</f>
        <v>0</v>
      </c>
      <c r="U1663">
        <f>IF(S1663 = "Rising Star",1,0)</f>
        <v>0</v>
      </c>
      <c r="V1663">
        <f>IF(S1663 = "Established",1,0)</f>
        <v>1</v>
      </c>
      <c r="W1663">
        <f>IF(S1663 = "Elites",1,0)</f>
        <v>0</v>
      </c>
      <c r="X1663" t="s">
        <v>838</v>
      </c>
      <c r="Y1663" t="str">
        <f>IF(X1663="","-",TRIM(LEFT(X1663,FIND(",",X1663&amp;",")-1)))</f>
        <v>Austin</v>
      </c>
      <c r="Z1663" t="s">
        <v>838</v>
      </c>
      <c r="AA1663" t="s">
        <v>45</v>
      </c>
    </row>
    <row r="1664" spans="1:27" ht="14.4" x14ac:dyDescent="0.3">
      <c r="A1664">
        <v>1658</v>
      </c>
      <c r="B1664" t="s">
        <v>9979</v>
      </c>
      <c r="C1664" t="s">
        <v>9980</v>
      </c>
      <c r="D1664" t="s">
        <v>9981</v>
      </c>
      <c r="E1664" t="s">
        <v>9982</v>
      </c>
      <c r="F1664" s="5">
        <f>_xlfn.TEXTBEFORE(E1664, " ") * 1000000</f>
        <v>59200000</v>
      </c>
      <c r="G1664">
        <v>247.68</v>
      </c>
      <c r="H1664" t="s">
        <v>779</v>
      </c>
      <c r="I1664">
        <v>257</v>
      </c>
      <c r="J1664">
        <f>IF(I1664="",0,I1664)</f>
        <v>257</v>
      </c>
      <c r="K1664">
        <v>75</v>
      </c>
      <c r="L1664">
        <f>I1664-K1664</f>
        <v>182</v>
      </c>
      <c r="M1664" t="str">
        <f>IF(I1664&lt;100,"small",IF(I1664&lt;500,"medium","large"))</f>
        <v>medium</v>
      </c>
      <c r="N1664">
        <f>IF(M1664="small",1,0)</f>
        <v>0</v>
      </c>
      <c r="O1664">
        <f>IF(N1664="medium",1,0)</f>
        <v>0</v>
      </c>
      <c r="P1664">
        <f>IF(O1664="large",1,0)</f>
        <v>0</v>
      </c>
      <c r="Q1664">
        <v>2009</v>
      </c>
      <c r="R1664">
        <v>2</v>
      </c>
      <c r="S1664" t="str">
        <f>IF(R1664=1, "First-time", IF(R1664&lt;=3, "Rising Star", IF(R1664&lt;10, "Established", "Elites")))</f>
        <v>Rising Star</v>
      </c>
      <c r="T1664">
        <f>IF(S1664 = "First-time",1,0)</f>
        <v>0</v>
      </c>
      <c r="U1664">
        <f>IF(S1664 = "Rising Star",1,0)</f>
        <v>1</v>
      </c>
      <c r="V1664">
        <f>IF(S1664 = "Established",1,0)</f>
        <v>0</v>
      </c>
      <c r="W1664">
        <f>IF(S1664 = "Elites",1,0)</f>
        <v>0</v>
      </c>
      <c r="X1664" t="s">
        <v>271</v>
      </c>
      <c r="Y1664" t="str">
        <f>IF(X1664="","-",TRIM(LEFT(X1664,FIND(",",X1664&amp;",")-1)))</f>
        <v>Chicago</v>
      </c>
      <c r="Z1664" t="s">
        <v>271</v>
      </c>
      <c r="AA1664" t="s">
        <v>15</v>
      </c>
    </row>
    <row r="1665" spans="1:27" ht="14.4" x14ac:dyDescent="0.3">
      <c r="A1665">
        <v>1659</v>
      </c>
      <c r="B1665" t="s">
        <v>5835</v>
      </c>
      <c r="C1665" t="s">
        <v>5836</v>
      </c>
      <c r="D1665" t="s">
        <v>5837</v>
      </c>
      <c r="E1665" t="s">
        <v>1276</v>
      </c>
      <c r="F1665" s="5">
        <f>_xlfn.TEXTBEFORE(E1665, " ") * 1000000</f>
        <v>5000000</v>
      </c>
      <c r="G1665">
        <v>247.5575</v>
      </c>
      <c r="H1665" t="s">
        <v>118</v>
      </c>
      <c r="I1665">
        <v>19</v>
      </c>
      <c r="J1665">
        <f>IF(I1665="",0,I1665)</f>
        <v>19</v>
      </c>
      <c r="K1665">
        <v>9</v>
      </c>
      <c r="L1665">
        <f>I1665-K1665</f>
        <v>10</v>
      </c>
      <c r="M1665" t="str">
        <f>IF(I1665&lt;100,"small",IF(I1665&lt;500,"medium","large"))</f>
        <v>small</v>
      </c>
      <c r="N1665">
        <f>IF(M1665="small",1,0)</f>
        <v>1</v>
      </c>
      <c r="O1665">
        <f>IF(N1665="medium",1,0)</f>
        <v>0</v>
      </c>
      <c r="P1665">
        <f>IF(O1665="large",1,0)</f>
        <v>0</v>
      </c>
      <c r="Q1665">
        <v>2004</v>
      </c>
      <c r="R1665">
        <v>1</v>
      </c>
      <c r="S1665" t="str">
        <f>IF(R1665=1, "First-time", IF(R1665&lt;=3, "Rising Star", IF(R1665&lt;10, "Established", "Elites")))</f>
        <v>First-time</v>
      </c>
      <c r="T1665">
        <f>IF(S1665 = "First-time",1,0)</f>
        <v>1</v>
      </c>
      <c r="U1665">
        <f>IF(S1665 = "Rising Star",1,0)</f>
        <v>0</v>
      </c>
      <c r="V1665">
        <f>IF(S1665 = "Established",1,0)</f>
        <v>0</v>
      </c>
      <c r="W1665">
        <f>IF(S1665 = "Elites",1,0)</f>
        <v>0</v>
      </c>
      <c r="X1665" t="s">
        <v>611</v>
      </c>
      <c r="Y1665" t="str">
        <f>IF(X1665="","-",TRIM(LEFT(X1665,FIND(",",X1665&amp;",")-1)))</f>
        <v>Denver</v>
      </c>
      <c r="Z1665" t="s">
        <v>5838</v>
      </c>
      <c r="AA1665" t="s">
        <v>6</v>
      </c>
    </row>
    <row r="1666" spans="1:27" ht="14.4" x14ac:dyDescent="0.3">
      <c r="A1666">
        <v>1660</v>
      </c>
      <c r="B1666" t="s">
        <v>12501</v>
      </c>
      <c r="C1666" t="s">
        <v>12502</v>
      </c>
      <c r="D1666" t="s">
        <v>12503</v>
      </c>
      <c r="E1666" t="s">
        <v>665</v>
      </c>
      <c r="F1666" s="5">
        <f>_xlfn.TEXTBEFORE(E1666, " ") * 1000000</f>
        <v>8500000</v>
      </c>
      <c r="G1666">
        <v>246.9837</v>
      </c>
      <c r="H1666" t="s">
        <v>1406</v>
      </c>
      <c r="I1666">
        <v>11</v>
      </c>
      <c r="J1666">
        <f>IF(I1666="",0,I1666)</f>
        <v>11</v>
      </c>
      <c r="K1666">
        <v>3</v>
      </c>
      <c r="L1666">
        <f>I1666-K1666</f>
        <v>8</v>
      </c>
      <c r="M1666" t="str">
        <f>IF(I1666&lt;100,"small",IF(I1666&lt;500,"medium","large"))</f>
        <v>small</v>
      </c>
      <c r="N1666">
        <f>IF(M1666="small",1,0)</f>
        <v>1</v>
      </c>
      <c r="O1666">
        <f>IF(N1666="medium",1,0)</f>
        <v>0</v>
      </c>
      <c r="P1666">
        <f>IF(O1666="large",1,0)</f>
        <v>0</v>
      </c>
      <c r="Q1666">
        <v>2011</v>
      </c>
      <c r="R1666">
        <v>1</v>
      </c>
      <c r="S1666" t="str">
        <f>IF(R1666=1, "First-time", IF(R1666&lt;=3, "Rising Star", IF(R1666&lt;10, "Established", "Elites")))</f>
        <v>First-time</v>
      </c>
      <c r="T1666">
        <f>IF(S1666 = "First-time",1,0)</f>
        <v>1</v>
      </c>
      <c r="U1666">
        <f>IF(S1666 = "Rising Star",1,0)</f>
        <v>0</v>
      </c>
      <c r="V1666">
        <f>IF(S1666 = "Established",1,0)</f>
        <v>0</v>
      </c>
      <c r="W1666">
        <f>IF(S1666 = "Elites",1,0)</f>
        <v>0</v>
      </c>
      <c r="X1666" t="s">
        <v>689</v>
      </c>
      <c r="Y1666" t="str">
        <f>IF(X1666="","-",TRIM(LEFT(X1666,FIND(",",X1666&amp;",")-1)))</f>
        <v>Miami</v>
      </c>
      <c r="Z1666" t="s">
        <v>5789</v>
      </c>
      <c r="AA1666" t="s">
        <v>10</v>
      </c>
    </row>
    <row r="1667" spans="1:27" ht="14.4" x14ac:dyDescent="0.3">
      <c r="A1667">
        <v>1661</v>
      </c>
      <c r="B1667" t="s">
        <v>9040</v>
      </c>
      <c r="C1667" t="s">
        <v>9041</v>
      </c>
      <c r="D1667" t="s">
        <v>9042</v>
      </c>
      <c r="E1667" t="s">
        <v>1360</v>
      </c>
      <c r="F1667" s="5">
        <f>_xlfn.TEXTBEFORE(E1667, " ") * 1000000</f>
        <v>12000000</v>
      </c>
      <c r="G1667">
        <v>246.8322</v>
      </c>
      <c r="H1667" t="s">
        <v>129</v>
      </c>
      <c r="I1667">
        <v>89</v>
      </c>
      <c r="J1667">
        <f>IF(I1667="",0,I1667)</f>
        <v>89</v>
      </c>
      <c r="K1667">
        <v>13</v>
      </c>
      <c r="L1667">
        <f>I1667-K1667</f>
        <v>76</v>
      </c>
      <c r="M1667" t="str">
        <f>IF(I1667&lt;100,"small",IF(I1667&lt;500,"medium","large"))</f>
        <v>small</v>
      </c>
      <c r="N1667">
        <f>IF(M1667="small",1,0)</f>
        <v>1</v>
      </c>
      <c r="O1667">
        <f>IF(N1667="medium",1,0)</f>
        <v>0</v>
      </c>
      <c r="P1667">
        <f>IF(O1667="large",1,0)</f>
        <v>0</v>
      </c>
      <c r="Q1667">
        <v>2008</v>
      </c>
      <c r="R1667">
        <v>4</v>
      </c>
      <c r="S1667" t="str">
        <f>IF(R1667=1, "First-time", IF(R1667&lt;=3, "Rising Star", IF(R1667&lt;10, "Established", "Elites")))</f>
        <v>Established</v>
      </c>
      <c r="T1667">
        <f>IF(S1667 = "First-time",1,0)</f>
        <v>0</v>
      </c>
      <c r="U1667">
        <f>IF(S1667 = "Rising Star",1,0)</f>
        <v>0</v>
      </c>
      <c r="V1667">
        <f>IF(S1667 = "Established",1,0)</f>
        <v>1</v>
      </c>
      <c r="W1667">
        <f>IF(S1667 = "Elites",1,0)</f>
        <v>0</v>
      </c>
      <c r="X1667" t="s">
        <v>342</v>
      </c>
      <c r="Y1667" t="str">
        <f>IF(X1667="","-",TRIM(LEFT(X1667,FIND(",",X1667&amp;",")-1)))</f>
        <v>San Diego</v>
      </c>
      <c r="Z1667" t="s">
        <v>342</v>
      </c>
      <c r="AA1667" t="s">
        <v>5</v>
      </c>
    </row>
    <row r="1668" spans="1:27" ht="14.4" x14ac:dyDescent="0.3">
      <c r="A1668">
        <v>1662</v>
      </c>
      <c r="B1668" t="s">
        <v>15562</v>
      </c>
      <c r="C1668" t="s">
        <v>15563</v>
      </c>
      <c r="D1668" t="s">
        <v>15564</v>
      </c>
      <c r="E1668" t="s">
        <v>10281</v>
      </c>
      <c r="F1668" s="5">
        <f>_xlfn.TEXTBEFORE(E1668, " ") * 1000000</f>
        <v>69400000</v>
      </c>
      <c r="G1668">
        <v>246.4922</v>
      </c>
      <c r="H1668" t="s">
        <v>1406</v>
      </c>
      <c r="I1668">
        <v>78</v>
      </c>
      <c r="J1668">
        <f>IF(I1668="",0,I1668)</f>
        <v>78</v>
      </c>
      <c r="K1668">
        <v>41</v>
      </c>
      <c r="L1668">
        <f>I1668-K1668</f>
        <v>37</v>
      </c>
      <c r="M1668" t="str">
        <f>IF(I1668&lt;100,"small",IF(I1668&lt;500,"medium","large"))</f>
        <v>small</v>
      </c>
      <c r="N1668">
        <f>IF(M1668="small",1,0)</f>
        <v>1</v>
      </c>
      <c r="O1668">
        <f>IF(N1668="medium",1,0)</f>
        <v>0</v>
      </c>
      <c r="P1668">
        <f>IF(O1668="large",1,0)</f>
        <v>0</v>
      </c>
      <c r="Q1668">
        <v>2013</v>
      </c>
      <c r="R1668">
        <v>2</v>
      </c>
      <c r="S1668" t="str">
        <f>IF(R1668=1, "First-time", IF(R1668&lt;=3, "Rising Star", IF(R1668&lt;10, "Established", "Elites")))</f>
        <v>Rising Star</v>
      </c>
      <c r="T1668">
        <f>IF(S1668 = "First-time",1,0)</f>
        <v>0</v>
      </c>
      <c r="U1668">
        <f>IF(S1668 = "Rising Star",1,0)</f>
        <v>1</v>
      </c>
      <c r="V1668">
        <f>IF(S1668 = "Established",1,0)</f>
        <v>0</v>
      </c>
      <c r="W1668">
        <f>IF(S1668 = "Elites",1,0)</f>
        <v>0</v>
      </c>
      <c r="X1668" t="s">
        <v>325</v>
      </c>
      <c r="Y1668" t="str">
        <f>IF(X1668="","-",TRIM(LEFT(X1668,FIND(",",X1668&amp;",")-1)))</f>
        <v>Los Angeles</v>
      </c>
      <c r="Z1668" t="s">
        <v>15565</v>
      </c>
      <c r="AA1668" t="s">
        <v>5</v>
      </c>
    </row>
    <row r="1669" spans="1:27" ht="14.4" x14ac:dyDescent="0.3">
      <c r="A1669">
        <v>1663</v>
      </c>
      <c r="B1669" t="s">
        <v>9734</v>
      </c>
      <c r="C1669" t="s">
        <v>9735</v>
      </c>
      <c r="D1669" t="s">
        <v>9736</v>
      </c>
      <c r="E1669" t="s">
        <v>9737</v>
      </c>
      <c r="F1669" s="5">
        <f>_xlfn.TEXTBEFORE(E1669, " ") * 1000000</f>
        <v>59100000</v>
      </c>
      <c r="G1669">
        <v>246.46180000000001</v>
      </c>
      <c r="H1669" t="s">
        <v>174</v>
      </c>
      <c r="I1669">
        <v>65</v>
      </c>
      <c r="J1669">
        <f>IF(I1669="",0,I1669)</f>
        <v>65</v>
      </c>
      <c r="K1669">
        <v>6</v>
      </c>
      <c r="L1669">
        <f>I1669-K1669</f>
        <v>59</v>
      </c>
      <c r="M1669" t="str">
        <f>IF(I1669&lt;100,"small",IF(I1669&lt;500,"medium","large"))</f>
        <v>small</v>
      </c>
      <c r="N1669">
        <f>IF(M1669="small",1,0)</f>
        <v>1</v>
      </c>
      <c r="O1669">
        <f>IF(N1669="medium",1,0)</f>
        <v>0</v>
      </c>
      <c r="P1669">
        <f>IF(O1669="large",1,0)</f>
        <v>0</v>
      </c>
      <c r="Q1669">
        <v>2009</v>
      </c>
      <c r="R1669">
        <v>1</v>
      </c>
      <c r="S1669" t="str">
        <f>IF(R1669=1, "First-time", IF(R1669&lt;=3, "Rising Star", IF(R1669&lt;10, "Established", "Elites")))</f>
        <v>First-time</v>
      </c>
      <c r="T1669">
        <f>IF(S1669 = "First-time",1,0)</f>
        <v>1</v>
      </c>
      <c r="U1669">
        <f>IF(S1669 = "Rising Star",1,0)</f>
        <v>0</v>
      </c>
      <c r="V1669">
        <f>IF(S1669 = "Established",1,0)</f>
        <v>0</v>
      </c>
      <c r="W1669">
        <f>IF(S1669 = "Elites",1,0)</f>
        <v>0</v>
      </c>
      <c r="X1669" t="s">
        <v>86</v>
      </c>
      <c r="Y1669" t="str">
        <f>IF(X1669="","-",TRIM(LEFT(X1669,FIND(",",X1669&amp;",")-1)))</f>
        <v>New York City</v>
      </c>
      <c r="Z1669" t="s">
        <v>9738</v>
      </c>
      <c r="AA1669" t="s">
        <v>32</v>
      </c>
    </row>
    <row r="1670" spans="1:27" ht="14.4" x14ac:dyDescent="0.3">
      <c r="A1670">
        <v>1664</v>
      </c>
      <c r="B1670" t="s">
        <v>5496</v>
      </c>
      <c r="C1670" t="s">
        <v>5497</v>
      </c>
      <c r="D1670" t="s">
        <v>5498</v>
      </c>
      <c r="E1670" t="s">
        <v>5499</v>
      </c>
      <c r="F1670" s="5">
        <f>_xlfn.TEXTBEFORE(E1670, " ") * 1000000</f>
        <v>30100000</v>
      </c>
      <c r="G1670">
        <v>246.41</v>
      </c>
      <c r="H1670" t="s">
        <v>85</v>
      </c>
      <c r="I1670">
        <v>46</v>
      </c>
      <c r="J1670">
        <f>IF(I1670="",0,I1670)</f>
        <v>46</v>
      </c>
      <c r="K1670">
        <v>11</v>
      </c>
      <c r="L1670">
        <f>I1670-K1670</f>
        <v>35</v>
      </c>
      <c r="M1670" t="str">
        <f>IF(I1670&lt;100,"small",IF(I1670&lt;500,"medium","large"))</f>
        <v>small</v>
      </c>
      <c r="N1670">
        <f>IF(M1670="small",1,0)</f>
        <v>1</v>
      </c>
      <c r="O1670">
        <f>IF(N1670="medium",1,0)</f>
        <v>0</v>
      </c>
      <c r="P1670">
        <f>IF(O1670="large",1,0)</f>
        <v>0</v>
      </c>
      <c r="Q1670">
        <v>2004</v>
      </c>
      <c r="R1670">
        <v>2</v>
      </c>
      <c r="S1670" t="str">
        <f>IF(R1670=1, "First-time", IF(R1670&lt;=3, "Rising Star", IF(R1670&lt;10, "Established", "Elites")))</f>
        <v>Rising Star</v>
      </c>
      <c r="T1670">
        <f>IF(S1670 = "First-time",1,0)</f>
        <v>0</v>
      </c>
      <c r="U1670">
        <f>IF(S1670 = "Rising Star",1,0)</f>
        <v>1</v>
      </c>
      <c r="V1670">
        <f>IF(S1670 = "Established",1,0)</f>
        <v>0</v>
      </c>
      <c r="W1670">
        <f>IF(S1670 = "Elites",1,0)</f>
        <v>0</v>
      </c>
      <c r="X1670" t="s">
        <v>86</v>
      </c>
      <c r="Y1670" t="str">
        <f>IF(X1670="","-",TRIM(LEFT(X1670,FIND(",",X1670&amp;",")-1)))</f>
        <v>New York City</v>
      </c>
      <c r="Z1670" t="s">
        <v>3896</v>
      </c>
      <c r="AA1670" t="s">
        <v>35</v>
      </c>
    </row>
    <row r="1671" spans="1:27" ht="14.4" x14ac:dyDescent="0.3">
      <c r="A1671">
        <v>1665</v>
      </c>
      <c r="B1671" t="s">
        <v>4154</v>
      </c>
      <c r="C1671" t="s">
        <v>4155</v>
      </c>
      <c r="D1671" t="s">
        <v>4156</v>
      </c>
      <c r="E1671" t="s">
        <v>4157</v>
      </c>
      <c r="F1671" s="5">
        <f>_xlfn.TEXTBEFORE(E1671, " ") * 1000000</f>
        <v>253900000</v>
      </c>
      <c r="G1671">
        <v>246.31059999999999</v>
      </c>
      <c r="H1671" t="s">
        <v>803</v>
      </c>
      <c r="I1671">
        <v>653</v>
      </c>
      <c r="J1671">
        <f>IF(I1671="",0,I1671)</f>
        <v>653</v>
      </c>
      <c r="K1671">
        <v>273</v>
      </c>
      <c r="L1671">
        <f>I1671-K1671</f>
        <v>380</v>
      </c>
      <c r="M1671" t="str">
        <f>IF(I1671&lt;100,"small",IF(I1671&lt;500,"medium","large"))</f>
        <v>large</v>
      </c>
      <c r="N1671">
        <f>IF(M1671="small",1,0)</f>
        <v>0</v>
      </c>
      <c r="O1671">
        <f>IF(N1671="medium",1,0)</f>
        <v>0</v>
      </c>
      <c r="P1671">
        <f>IF(O1671="large",1,0)</f>
        <v>0</v>
      </c>
      <c r="Q1671">
        <v>2001</v>
      </c>
      <c r="R1671">
        <v>9</v>
      </c>
      <c r="S1671" t="str">
        <f>IF(R1671=1, "First-time", IF(R1671&lt;=3, "Rising Star", IF(R1671&lt;10, "Established", "Elites")))</f>
        <v>Established</v>
      </c>
      <c r="T1671">
        <f>IF(S1671 = "First-time",1,0)</f>
        <v>0</v>
      </c>
      <c r="U1671">
        <f>IF(S1671 = "Rising Star",1,0)</f>
        <v>0</v>
      </c>
      <c r="V1671">
        <f>IF(S1671 = "Established",1,0)</f>
        <v>1</v>
      </c>
      <c r="W1671">
        <f>IF(S1671 = "Elites",1,0)</f>
        <v>0</v>
      </c>
      <c r="X1671" t="s">
        <v>325</v>
      </c>
      <c r="Y1671" t="str">
        <f>IF(X1671="","-",TRIM(LEFT(X1671,FIND(",",X1671&amp;",")-1)))</f>
        <v>Los Angeles</v>
      </c>
      <c r="Z1671" t="s">
        <v>4158</v>
      </c>
      <c r="AA1671" t="s">
        <v>5</v>
      </c>
    </row>
    <row r="1672" spans="1:27" ht="14.4" x14ac:dyDescent="0.3">
      <c r="A1672">
        <v>1666</v>
      </c>
      <c r="B1672" t="s">
        <v>17174</v>
      </c>
      <c r="C1672" t="s">
        <v>17175</v>
      </c>
      <c r="D1672" t="s">
        <v>17176</v>
      </c>
      <c r="E1672" t="s">
        <v>2385</v>
      </c>
      <c r="F1672" s="5">
        <f>_xlfn.TEXTBEFORE(E1672, " ") * 1000000</f>
        <v>27900000</v>
      </c>
      <c r="G1672">
        <v>246.17599999999999</v>
      </c>
      <c r="H1672" t="s">
        <v>160</v>
      </c>
      <c r="I1672">
        <v>17</v>
      </c>
      <c r="J1672">
        <f>IF(I1672="",0,I1672)</f>
        <v>17</v>
      </c>
      <c r="K1672">
        <v>12</v>
      </c>
      <c r="L1672">
        <f>I1672-K1672</f>
        <v>5</v>
      </c>
      <c r="M1672" t="str">
        <f>IF(I1672&lt;100,"small",IF(I1672&lt;500,"medium","large"))</f>
        <v>small</v>
      </c>
      <c r="N1672">
        <f>IF(M1672="small",1,0)</f>
        <v>1</v>
      </c>
      <c r="O1672">
        <f>IF(N1672="medium",1,0)</f>
        <v>0</v>
      </c>
      <c r="P1672">
        <f>IF(O1672="large",1,0)</f>
        <v>0</v>
      </c>
      <c r="Q1672">
        <v>2014</v>
      </c>
      <c r="R1672">
        <v>3</v>
      </c>
      <c r="S1672" t="str">
        <f>IF(R1672=1, "First-time", IF(R1672&lt;=3, "Rising Star", IF(R1672&lt;10, "Established", "Elites")))</f>
        <v>Rising Star</v>
      </c>
      <c r="T1672">
        <f>IF(S1672 = "First-time",1,0)</f>
        <v>0</v>
      </c>
      <c r="U1672">
        <f>IF(S1672 = "Rising Star",1,0)</f>
        <v>1</v>
      </c>
      <c r="V1672">
        <f>IF(S1672 = "Established",1,0)</f>
        <v>0</v>
      </c>
      <c r="W1672">
        <f>IF(S1672 = "Elites",1,0)</f>
        <v>0</v>
      </c>
      <c r="X1672" t="s">
        <v>99</v>
      </c>
      <c r="Y1672" t="str">
        <f>IF(X1672="","-",TRIM(LEFT(X1672,FIND(",",X1672&amp;",")-1)))</f>
        <v>-</v>
      </c>
      <c r="Z1672" t="s">
        <v>17177</v>
      </c>
      <c r="AA1672" t="s">
        <v>3</v>
      </c>
    </row>
    <row r="1673" spans="1:27" ht="14.4" x14ac:dyDescent="0.3">
      <c r="A1673">
        <v>1667</v>
      </c>
      <c r="B1673" t="s">
        <v>7103</v>
      </c>
      <c r="C1673" t="s">
        <v>7104</v>
      </c>
      <c r="D1673" t="s">
        <v>7105</v>
      </c>
      <c r="E1673" t="s">
        <v>3478</v>
      </c>
      <c r="F1673" s="5">
        <f>_xlfn.TEXTBEFORE(E1673, " ") * 1000000</f>
        <v>33700000</v>
      </c>
      <c r="G1673">
        <v>245.9999</v>
      </c>
      <c r="H1673" t="s">
        <v>472</v>
      </c>
      <c r="I1673">
        <v>105</v>
      </c>
      <c r="J1673">
        <f>IF(I1673="",0,I1673)</f>
        <v>105</v>
      </c>
      <c r="K1673">
        <v>115</v>
      </c>
      <c r="L1673">
        <f>I1673-K1673</f>
        <v>-10</v>
      </c>
      <c r="M1673" t="str">
        <f>IF(I1673&lt;100,"small",IF(I1673&lt;500,"medium","large"))</f>
        <v>medium</v>
      </c>
      <c r="N1673">
        <f>IF(M1673="small",1,0)</f>
        <v>0</v>
      </c>
      <c r="O1673">
        <f>IF(N1673="medium",1,0)</f>
        <v>0</v>
      </c>
      <c r="P1673">
        <f>IF(O1673="large",1,0)</f>
        <v>0</v>
      </c>
      <c r="Q1673">
        <v>2006</v>
      </c>
      <c r="R1673">
        <v>7</v>
      </c>
      <c r="S1673" t="str">
        <f>IF(R1673=1, "First-time", IF(R1673&lt;=3, "Rising Star", IF(R1673&lt;10, "Established", "Elites")))</f>
        <v>Established</v>
      </c>
      <c r="T1673">
        <f>IF(S1673 = "First-time",1,0)</f>
        <v>0</v>
      </c>
      <c r="U1673">
        <f>IF(S1673 = "Rising Star",1,0)</f>
        <v>0</v>
      </c>
      <c r="V1673">
        <f>IF(S1673 = "Established",1,0)</f>
        <v>1</v>
      </c>
      <c r="W1673">
        <f>IF(S1673 = "Elites",1,0)</f>
        <v>0</v>
      </c>
      <c r="X1673" t="s">
        <v>1206</v>
      </c>
      <c r="Y1673" t="str">
        <f>IF(X1673="","-",TRIM(LEFT(X1673,FIND(",",X1673&amp;",")-1)))</f>
        <v>Tampa</v>
      </c>
      <c r="Z1673" t="s">
        <v>1206</v>
      </c>
      <c r="AA1673" t="s">
        <v>10</v>
      </c>
    </row>
    <row r="1674" spans="1:27" ht="14.4" x14ac:dyDescent="0.3">
      <c r="A1674">
        <v>1668</v>
      </c>
      <c r="B1674" t="s">
        <v>13152</v>
      </c>
      <c r="C1674" t="s">
        <v>13153</v>
      </c>
      <c r="D1674" t="s">
        <v>13154</v>
      </c>
      <c r="E1674" t="s">
        <v>3113</v>
      </c>
      <c r="F1674" s="5">
        <f>_xlfn.TEXTBEFORE(E1674, " ") * 1000000</f>
        <v>6300000</v>
      </c>
      <c r="G1674">
        <v>245.53370000000001</v>
      </c>
      <c r="H1674" t="s">
        <v>353</v>
      </c>
      <c r="I1674">
        <v>29</v>
      </c>
      <c r="J1674">
        <f>IF(I1674="",0,I1674)</f>
        <v>29</v>
      </c>
      <c r="K1674">
        <v>6</v>
      </c>
      <c r="L1674">
        <f>I1674-K1674</f>
        <v>23</v>
      </c>
      <c r="M1674" t="str">
        <f>IF(I1674&lt;100,"small",IF(I1674&lt;500,"medium","large"))</f>
        <v>small</v>
      </c>
      <c r="N1674">
        <f>IF(M1674="small",1,0)</f>
        <v>1</v>
      </c>
      <c r="O1674">
        <f>IF(N1674="medium",1,0)</f>
        <v>0</v>
      </c>
      <c r="P1674">
        <f>IF(O1674="large",1,0)</f>
        <v>0</v>
      </c>
      <c r="Q1674">
        <v>2012</v>
      </c>
      <c r="R1674">
        <v>3</v>
      </c>
      <c r="S1674" t="str">
        <f>IF(R1674=1, "First-time", IF(R1674&lt;=3, "Rising Star", IF(R1674&lt;10, "Established", "Elites")))</f>
        <v>Rising Star</v>
      </c>
      <c r="T1674">
        <f>IF(S1674 = "First-time",1,0)</f>
        <v>0</v>
      </c>
      <c r="U1674">
        <f>IF(S1674 = "Rising Star",1,0)</f>
        <v>1</v>
      </c>
      <c r="V1674">
        <f>IF(S1674 = "Established",1,0)</f>
        <v>0</v>
      </c>
      <c r="W1674">
        <f>IF(S1674 = "Elites",1,0)</f>
        <v>0</v>
      </c>
      <c r="X1674" t="s">
        <v>99</v>
      </c>
      <c r="Y1674" t="str">
        <f>IF(X1674="","-",TRIM(LEFT(X1674,FIND(",",X1674&amp;",")-1)))</f>
        <v>-</v>
      </c>
      <c r="Z1674" t="s">
        <v>13155</v>
      </c>
      <c r="AA1674" t="s">
        <v>44</v>
      </c>
    </row>
    <row r="1675" spans="1:27" ht="14.4" x14ac:dyDescent="0.3">
      <c r="A1675">
        <v>1669</v>
      </c>
      <c r="B1675" t="s">
        <v>4073</v>
      </c>
      <c r="C1675" t="s">
        <v>4074</v>
      </c>
      <c r="D1675" t="s">
        <v>4075</v>
      </c>
      <c r="E1675" t="s">
        <v>1971</v>
      </c>
      <c r="F1675" s="5">
        <f>_xlfn.TEXTBEFORE(E1675, " ") * 1000000</f>
        <v>7000000</v>
      </c>
      <c r="G1675">
        <v>245.4085</v>
      </c>
      <c r="H1675" t="s">
        <v>779</v>
      </c>
      <c r="I1675">
        <v>12</v>
      </c>
      <c r="J1675">
        <f>IF(I1675="",0,I1675)</f>
        <v>12</v>
      </c>
      <c r="K1675">
        <v>5</v>
      </c>
      <c r="L1675">
        <f>I1675-K1675</f>
        <v>7</v>
      </c>
      <c r="M1675" t="str">
        <f>IF(I1675&lt;100,"small",IF(I1675&lt;500,"medium","large"))</f>
        <v>small</v>
      </c>
      <c r="N1675">
        <f>IF(M1675="small",1,0)</f>
        <v>1</v>
      </c>
      <c r="O1675">
        <f>IF(N1675="medium",1,0)</f>
        <v>0</v>
      </c>
      <c r="P1675">
        <f>IF(O1675="large",1,0)</f>
        <v>0</v>
      </c>
      <c r="Q1675">
        <v>2001</v>
      </c>
      <c r="R1675">
        <v>1</v>
      </c>
      <c r="S1675" t="str">
        <f>IF(R1675=1, "First-time", IF(R1675&lt;=3, "Rising Star", IF(R1675&lt;10, "Established", "Elites")))</f>
        <v>First-time</v>
      </c>
      <c r="T1675">
        <f>IF(S1675 = "First-time",1,0)</f>
        <v>1</v>
      </c>
      <c r="U1675">
        <f>IF(S1675 = "Rising Star",1,0)</f>
        <v>0</v>
      </c>
      <c r="V1675">
        <f>IF(S1675 = "Established",1,0)</f>
        <v>0</v>
      </c>
      <c r="W1675">
        <f>IF(S1675 = "Elites",1,0)</f>
        <v>0</v>
      </c>
      <c r="X1675" t="s">
        <v>242</v>
      </c>
      <c r="Y1675" t="str">
        <f>IF(X1675="","-",TRIM(LEFT(X1675,FIND(",",X1675&amp;",")-1)))</f>
        <v>Atlanta</v>
      </c>
      <c r="Z1675" t="s">
        <v>243</v>
      </c>
      <c r="AA1675" t="s">
        <v>11</v>
      </c>
    </row>
    <row r="1676" spans="1:27" ht="14.4" x14ac:dyDescent="0.3">
      <c r="A1676">
        <v>1670</v>
      </c>
      <c r="B1676" t="s">
        <v>17080</v>
      </c>
      <c r="C1676" t="s">
        <v>17081</v>
      </c>
      <c r="D1676" t="s">
        <v>17082</v>
      </c>
      <c r="E1676" t="s">
        <v>146</v>
      </c>
      <c r="F1676" s="5">
        <f>_xlfn.TEXTBEFORE(E1676, " ") * 1000000</f>
        <v>29600000</v>
      </c>
      <c r="G1676">
        <v>245.40260000000001</v>
      </c>
      <c r="H1676" t="s">
        <v>129</v>
      </c>
      <c r="I1676">
        <v>90</v>
      </c>
      <c r="J1676">
        <f>IF(I1676="",0,I1676)</f>
        <v>90</v>
      </c>
      <c r="K1676">
        <v>40</v>
      </c>
      <c r="L1676">
        <f>I1676-K1676</f>
        <v>50</v>
      </c>
      <c r="M1676" t="str">
        <f>IF(I1676&lt;100,"small",IF(I1676&lt;500,"medium","large"))</f>
        <v>small</v>
      </c>
      <c r="N1676">
        <f>IF(M1676="small",1,0)</f>
        <v>1</v>
      </c>
      <c r="O1676">
        <f>IF(N1676="medium",1,0)</f>
        <v>0</v>
      </c>
      <c r="P1676">
        <f>IF(O1676="large",1,0)</f>
        <v>0</v>
      </c>
      <c r="Q1676">
        <v>2014</v>
      </c>
      <c r="R1676">
        <v>2</v>
      </c>
      <c r="S1676" t="str">
        <f>IF(R1676=1, "First-time", IF(R1676&lt;=3, "Rising Star", IF(R1676&lt;10, "Established", "Elites")))</f>
        <v>Rising Star</v>
      </c>
      <c r="T1676">
        <f>IF(S1676 = "First-time",1,0)</f>
        <v>0</v>
      </c>
      <c r="U1676">
        <f>IF(S1676 = "Rising Star",1,0)</f>
        <v>1</v>
      </c>
      <c r="V1676">
        <f>IF(S1676 = "Established",1,0)</f>
        <v>0</v>
      </c>
      <c r="W1676">
        <f>IF(S1676 = "Elites",1,0)</f>
        <v>0</v>
      </c>
      <c r="X1676" t="s">
        <v>325</v>
      </c>
      <c r="Y1676" t="str">
        <f>IF(X1676="","-",TRIM(LEFT(X1676,FIND(",",X1676&amp;",")-1)))</f>
        <v>Los Angeles</v>
      </c>
      <c r="Z1676" t="s">
        <v>17083</v>
      </c>
      <c r="AA1676" t="s">
        <v>5</v>
      </c>
    </row>
    <row r="1677" spans="1:27" ht="14.4" x14ac:dyDescent="0.3">
      <c r="A1677">
        <v>1671</v>
      </c>
      <c r="B1677" t="s">
        <v>2961</v>
      </c>
      <c r="C1677" t="s">
        <v>2962</v>
      </c>
      <c r="D1677" t="s">
        <v>2963</v>
      </c>
      <c r="E1677" t="s">
        <v>1360</v>
      </c>
      <c r="F1677" s="5">
        <f>_xlfn.TEXTBEFORE(E1677, " ") * 1000000</f>
        <v>12000000</v>
      </c>
      <c r="G1677">
        <v>245.31059999999999</v>
      </c>
      <c r="H1677" t="s">
        <v>761</v>
      </c>
      <c r="I1677">
        <v>25</v>
      </c>
      <c r="J1677">
        <f>IF(I1677="",0,I1677)</f>
        <v>25</v>
      </c>
      <c r="K1677">
        <v>15</v>
      </c>
      <c r="L1677">
        <f>I1677-K1677</f>
        <v>10</v>
      </c>
      <c r="M1677" t="str">
        <f>IF(I1677&lt;100,"small",IF(I1677&lt;500,"medium","large"))</f>
        <v>small</v>
      </c>
      <c r="N1677">
        <f>IF(M1677="small",1,0)</f>
        <v>1</v>
      </c>
      <c r="O1677">
        <f>IF(N1677="medium",1,0)</f>
        <v>0</v>
      </c>
      <c r="P1677">
        <f>IF(O1677="large",1,0)</f>
        <v>0</v>
      </c>
      <c r="Q1677">
        <v>1998</v>
      </c>
      <c r="R1677">
        <v>2</v>
      </c>
      <c r="S1677" t="str">
        <f>IF(R1677=1, "First-time", IF(R1677&lt;=3, "Rising Star", IF(R1677&lt;10, "Established", "Elites")))</f>
        <v>Rising Star</v>
      </c>
      <c r="T1677">
        <f>IF(S1677 = "First-time",1,0)</f>
        <v>0</v>
      </c>
      <c r="U1677">
        <f>IF(S1677 = "Rising Star",1,0)</f>
        <v>1</v>
      </c>
      <c r="V1677">
        <f>IF(S1677 = "Established",1,0)</f>
        <v>0</v>
      </c>
      <c r="W1677">
        <f>IF(S1677 = "Elites",1,0)</f>
        <v>0</v>
      </c>
      <c r="X1677" t="s">
        <v>1206</v>
      </c>
      <c r="Y1677" t="str">
        <f>IF(X1677="","-",TRIM(LEFT(X1677,FIND(",",X1677&amp;",")-1)))</f>
        <v>Tampa</v>
      </c>
      <c r="Z1677" t="s">
        <v>1206</v>
      </c>
      <c r="AA1677" t="s">
        <v>10</v>
      </c>
    </row>
    <row r="1678" spans="1:27" ht="14.4" x14ac:dyDescent="0.3">
      <c r="A1678">
        <v>1672</v>
      </c>
      <c r="B1678" t="s">
        <v>17331</v>
      </c>
      <c r="C1678" t="s">
        <v>17332</v>
      </c>
      <c r="D1678" t="s">
        <v>17333</v>
      </c>
      <c r="E1678" t="s">
        <v>3965</v>
      </c>
      <c r="F1678" s="5">
        <f>_xlfn.TEXTBEFORE(E1678, " ") * 1000000</f>
        <v>7600000</v>
      </c>
      <c r="G1678">
        <v>245.15270000000001</v>
      </c>
      <c r="H1678" t="s">
        <v>779</v>
      </c>
      <c r="I1678">
        <v>49</v>
      </c>
      <c r="J1678">
        <f>IF(I1678="",0,I1678)</f>
        <v>49</v>
      </c>
      <c r="K1678">
        <v>10</v>
      </c>
      <c r="L1678">
        <f>I1678-K1678</f>
        <v>39</v>
      </c>
      <c r="M1678" t="str">
        <f>IF(I1678&lt;100,"small",IF(I1678&lt;500,"medium","large"))</f>
        <v>small</v>
      </c>
      <c r="N1678">
        <f>IF(M1678="small",1,0)</f>
        <v>1</v>
      </c>
      <c r="O1678">
        <f>IF(N1678="medium",1,0)</f>
        <v>0</v>
      </c>
      <c r="P1678">
        <f>IF(O1678="large",1,0)</f>
        <v>0</v>
      </c>
      <c r="Q1678">
        <v>2015</v>
      </c>
      <c r="R1678">
        <v>2</v>
      </c>
      <c r="S1678" t="str">
        <f>IF(R1678=1, "First-time", IF(R1678&lt;=3, "Rising Star", IF(R1678&lt;10, "Established", "Elites")))</f>
        <v>Rising Star</v>
      </c>
      <c r="T1678">
        <f>IF(S1678 = "First-time",1,0)</f>
        <v>0</v>
      </c>
      <c r="U1678">
        <f>IF(S1678 = "Rising Star",1,0)</f>
        <v>1</v>
      </c>
      <c r="V1678">
        <f>IF(S1678 = "Established",1,0)</f>
        <v>0</v>
      </c>
      <c r="W1678">
        <f>IF(S1678 = "Elites",1,0)</f>
        <v>0</v>
      </c>
      <c r="X1678" t="s">
        <v>99</v>
      </c>
      <c r="Y1678" t="str">
        <f>IF(X1678="","-",TRIM(LEFT(X1678,FIND(",",X1678&amp;",")-1)))</f>
        <v>-</v>
      </c>
      <c r="Z1678" t="s">
        <v>5741</v>
      </c>
      <c r="AA1678" t="s">
        <v>42</v>
      </c>
    </row>
    <row r="1679" spans="1:27" ht="14.4" x14ac:dyDescent="0.3">
      <c r="A1679">
        <v>1673</v>
      </c>
      <c r="B1679" t="s">
        <v>10631</v>
      </c>
      <c r="C1679" t="s">
        <v>10632</v>
      </c>
      <c r="D1679" t="s">
        <v>10633</v>
      </c>
      <c r="E1679" t="s">
        <v>1147</v>
      </c>
      <c r="F1679" s="5">
        <f>_xlfn.TEXTBEFORE(E1679, " ") * 1000000</f>
        <v>3900000</v>
      </c>
      <c r="G1679">
        <v>244.8468</v>
      </c>
      <c r="H1679" t="s">
        <v>118</v>
      </c>
      <c r="I1679">
        <v>34</v>
      </c>
      <c r="J1679">
        <f>IF(I1679="",0,I1679)</f>
        <v>34</v>
      </c>
      <c r="K1679">
        <v>15</v>
      </c>
      <c r="L1679">
        <f>I1679-K1679</f>
        <v>19</v>
      </c>
      <c r="M1679" t="str">
        <f>IF(I1679&lt;100,"small",IF(I1679&lt;500,"medium","large"))</f>
        <v>small</v>
      </c>
      <c r="N1679">
        <f>IF(M1679="small",1,0)</f>
        <v>1</v>
      </c>
      <c r="O1679">
        <f>IF(N1679="medium",1,0)</f>
        <v>0</v>
      </c>
      <c r="P1679">
        <f>IF(O1679="large",1,0)</f>
        <v>0</v>
      </c>
      <c r="Q1679">
        <v>2010</v>
      </c>
      <c r="R1679">
        <v>2</v>
      </c>
      <c r="S1679" t="str">
        <f>IF(R1679=1, "First-time", IF(R1679&lt;=3, "Rising Star", IF(R1679&lt;10, "Established", "Elites")))</f>
        <v>Rising Star</v>
      </c>
      <c r="T1679">
        <f>IF(S1679 = "First-time",1,0)</f>
        <v>0</v>
      </c>
      <c r="U1679">
        <f>IF(S1679 = "Rising Star",1,0)</f>
        <v>1</v>
      </c>
      <c r="V1679">
        <f>IF(S1679 = "Established",1,0)</f>
        <v>0</v>
      </c>
      <c r="W1679">
        <f>IF(S1679 = "Elites",1,0)</f>
        <v>0</v>
      </c>
      <c r="X1679" t="s">
        <v>232</v>
      </c>
      <c r="Y1679" t="str">
        <f>IF(X1679="","-",TRIM(LEFT(X1679,FIND(",",X1679&amp;",")-1)))</f>
        <v>Houston</v>
      </c>
      <c r="Z1679" t="s">
        <v>2842</v>
      </c>
      <c r="AA1679" t="s">
        <v>45</v>
      </c>
    </row>
    <row r="1680" spans="1:27" ht="14.4" x14ac:dyDescent="0.3">
      <c r="A1680">
        <v>1674</v>
      </c>
      <c r="B1680" t="s">
        <v>15216</v>
      </c>
      <c r="C1680" t="s">
        <v>15217</v>
      </c>
      <c r="D1680" t="s">
        <v>15218</v>
      </c>
      <c r="E1680" t="s">
        <v>653</v>
      </c>
      <c r="F1680" s="5">
        <f>_xlfn.TEXTBEFORE(E1680, " ") * 1000000</f>
        <v>16000000</v>
      </c>
      <c r="G1680">
        <v>244.75380000000001</v>
      </c>
      <c r="H1680" t="s">
        <v>1750</v>
      </c>
      <c r="I1680">
        <v>240</v>
      </c>
      <c r="J1680">
        <f>IF(I1680="",0,I1680)</f>
        <v>240</v>
      </c>
      <c r="K1680">
        <v>72</v>
      </c>
      <c r="L1680">
        <f>I1680-K1680</f>
        <v>168</v>
      </c>
      <c r="M1680" t="str">
        <f>IF(I1680&lt;100,"small",IF(I1680&lt;500,"medium","large"))</f>
        <v>medium</v>
      </c>
      <c r="N1680">
        <f>IF(M1680="small",1,0)</f>
        <v>0</v>
      </c>
      <c r="O1680">
        <f>IF(N1680="medium",1,0)</f>
        <v>0</v>
      </c>
      <c r="P1680">
        <f>IF(O1680="large",1,0)</f>
        <v>0</v>
      </c>
      <c r="Q1680">
        <v>2013</v>
      </c>
      <c r="R1680">
        <v>2</v>
      </c>
      <c r="S1680" t="str">
        <f>IF(R1680=1, "First-time", IF(R1680&lt;=3, "Rising Star", IF(R1680&lt;10, "Established", "Elites")))</f>
        <v>Rising Star</v>
      </c>
      <c r="T1680">
        <f>IF(S1680 = "First-time",1,0)</f>
        <v>0</v>
      </c>
      <c r="U1680">
        <f>IF(S1680 = "Rising Star",1,0)</f>
        <v>1</v>
      </c>
      <c r="V1680">
        <f>IF(S1680 = "Established",1,0)</f>
        <v>0</v>
      </c>
      <c r="W1680">
        <f>IF(S1680 = "Elites",1,0)</f>
        <v>0</v>
      </c>
      <c r="X1680" t="s">
        <v>242</v>
      </c>
      <c r="Y1680" t="str">
        <f>IF(X1680="","-",TRIM(LEFT(X1680,FIND(",",X1680&amp;",")-1)))</f>
        <v>Atlanta</v>
      </c>
      <c r="Z1680" t="s">
        <v>762</v>
      </c>
      <c r="AA1680" t="s">
        <v>11</v>
      </c>
    </row>
    <row r="1681" spans="1:27" ht="14.4" x14ac:dyDescent="0.3">
      <c r="A1681">
        <v>1675</v>
      </c>
      <c r="B1681" t="s">
        <v>4740</v>
      </c>
      <c r="C1681" t="s">
        <v>4741</v>
      </c>
      <c r="D1681" t="s">
        <v>4742</v>
      </c>
      <c r="E1681" t="s">
        <v>1875</v>
      </c>
      <c r="F1681" s="5">
        <f>_xlfn.TEXTBEFORE(E1681, " ") * 1000000</f>
        <v>5100000</v>
      </c>
      <c r="G1681">
        <v>244.29419999999999</v>
      </c>
      <c r="H1681" t="s">
        <v>751</v>
      </c>
      <c r="I1681">
        <v>50</v>
      </c>
      <c r="J1681">
        <f>IF(I1681="",0,I1681)</f>
        <v>50</v>
      </c>
      <c r="K1681">
        <v>10</v>
      </c>
      <c r="L1681">
        <f>I1681-K1681</f>
        <v>40</v>
      </c>
      <c r="M1681" t="str">
        <f>IF(I1681&lt;100,"small",IF(I1681&lt;500,"medium","large"))</f>
        <v>small</v>
      </c>
      <c r="N1681">
        <f>IF(M1681="small",1,0)</f>
        <v>1</v>
      </c>
      <c r="O1681">
        <f>IF(N1681="medium",1,0)</f>
        <v>0</v>
      </c>
      <c r="P1681">
        <f>IF(O1681="large",1,0)</f>
        <v>0</v>
      </c>
      <c r="Q1681">
        <v>2003</v>
      </c>
      <c r="R1681">
        <v>1</v>
      </c>
      <c r="S1681" t="str">
        <f>IF(R1681=1, "First-time", IF(R1681&lt;=3, "Rising Star", IF(R1681&lt;10, "Established", "Elites")))</f>
        <v>First-time</v>
      </c>
      <c r="T1681">
        <f>IF(S1681 = "First-time",1,0)</f>
        <v>1</v>
      </c>
      <c r="U1681">
        <f>IF(S1681 = "Rising Star",1,0)</f>
        <v>0</v>
      </c>
      <c r="V1681">
        <f>IF(S1681 = "Established",1,0)</f>
        <v>0</v>
      </c>
      <c r="W1681">
        <f>IF(S1681 = "Elites",1,0)</f>
        <v>0</v>
      </c>
      <c r="X1681" t="s">
        <v>427</v>
      </c>
      <c r="Y1681" t="str">
        <f>IF(X1681="","-",TRIM(LEFT(X1681,FIND(",",X1681&amp;",")-1)))</f>
        <v>Washington</v>
      </c>
      <c r="Z1681" t="s">
        <v>1317</v>
      </c>
      <c r="AA1681" t="s">
        <v>47</v>
      </c>
    </row>
    <row r="1682" spans="1:27" ht="14.4" x14ac:dyDescent="0.3">
      <c r="A1682">
        <v>1676</v>
      </c>
      <c r="B1682" t="s">
        <v>7354</v>
      </c>
      <c r="C1682" t="s">
        <v>7355</v>
      </c>
      <c r="D1682" t="s">
        <v>7356</v>
      </c>
      <c r="E1682" t="s">
        <v>7357</v>
      </c>
      <c r="F1682" s="5">
        <f>_xlfn.TEXTBEFORE(E1682, " ") * 1000000</f>
        <v>45600000</v>
      </c>
      <c r="G1682">
        <v>244.03059999999999</v>
      </c>
      <c r="H1682" t="s">
        <v>779</v>
      </c>
      <c r="I1682">
        <v>313</v>
      </c>
      <c r="J1682">
        <f>IF(I1682="",0,I1682)</f>
        <v>313</v>
      </c>
      <c r="K1682">
        <v>111</v>
      </c>
      <c r="L1682">
        <f>I1682-K1682</f>
        <v>202</v>
      </c>
      <c r="M1682" t="str">
        <f>IF(I1682&lt;100,"small",IF(I1682&lt;500,"medium","large"))</f>
        <v>medium</v>
      </c>
      <c r="N1682">
        <f>IF(M1682="small",1,0)</f>
        <v>0</v>
      </c>
      <c r="O1682">
        <f>IF(N1682="medium",1,0)</f>
        <v>0</v>
      </c>
      <c r="P1682">
        <f>IF(O1682="large",1,0)</f>
        <v>0</v>
      </c>
      <c r="Q1682">
        <v>2007</v>
      </c>
      <c r="R1682">
        <v>8</v>
      </c>
      <c r="S1682" t="str">
        <f>IF(R1682=1, "First-time", IF(R1682&lt;=3, "Rising Star", IF(R1682&lt;10, "Established", "Elites")))</f>
        <v>Established</v>
      </c>
      <c r="T1682">
        <f>IF(S1682 = "First-time",1,0)</f>
        <v>0</v>
      </c>
      <c r="U1682">
        <f>IF(S1682 = "Rising Star",1,0)</f>
        <v>0</v>
      </c>
      <c r="V1682">
        <f>IF(S1682 = "Established",1,0)</f>
        <v>1</v>
      </c>
      <c r="W1682">
        <f>IF(S1682 = "Elites",1,0)</f>
        <v>0</v>
      </c>
      <c r="X1682" t="s">
        <v>99</v>
      </c>
      <c r="Y1682" t="str">
        <f>IF(X1682="","-",TRIM(LEFT(X1682,FIND(",",X1682&amp;",")-1)))</f>
        <v>-</v>
      </c>
      <c r="Z1682" t="s">
        <v>6050</v>
      </c>
      <c r="AA1682" t="s">
        <v>47</v>
      </c>
    </row>
    <row r="1683" spans="1:27" ht="14.4" x14ac:dyDescent="0.3">
      <c r="A1683">
        <v>1677</v>
      </c>
      <c r="B1683" t="s">
        <v>3628</v>
      </c>
      <c r="C1683" t="s">
        <v>3629</v>
      </c>
      <c r="D1683" t="s">
        <v>3630</v>
      </c>
      <c r="E1683" t="s">
        <v>2766</v>
      </c>
      <c r="F1683" s="5">
        <f>_xlfn.TEXTBEFORE(E1683, " ") * 1000000</f>
        <v>2700000</v>
      </c>
      <c r="G1683">
        <v>243.97800000000001</v>
      </c>
      <c r="H1683" t="s">
        <v>803</v>
      </c>
      <c r="I1683">
        <v>18</v>
      </c>
      <c r="J1683">
        <f>IF(I1683="",0,I1683)</f>
        <v>18</v>
      </c>
      <c r="K1683">
        <v>7</v>
      </c>
      <c r="L1683">
        <f>I1683-K1683</f>
        <v>11</v>
      </c>
      <c r="M1683" t="str">
        <f>IF(I1683&lt;100,"small",IF(I1683&lt;500,"medium","large"))</f>
        <v>small</v>
      </c>
      <c r="N1683">
        <f>IF(M1683="small",1,0)</f>
        <v>1</v>
      </c>
      <c r="O1683">
        <f>IF(N1683="medium",1,0)</f>
        <v>0</v>
      </c>
      <c r="P1683">
        <f>IF(O1683="large",1,0)</f>
        <v>0</v>
      </c>
      <c r="Q1683">
        <v>2000</v>
      </c>
      <c r="R1683">
        <v>1</v>
      </c>
      <c r="S1683" t="str">
        <f>IF(R1683=1, "First-time", IF(R1683&lt;=3, "Rising Star", IF(R1683&lt;10, "Established", "Elites")))</f>
        <v>First-time</v>
      </c>
      <c r="T1683">
        <f>IF(S1683 = "First-time",1,0)</f>
        <v>1</v>
      </c>
      <c r="U1683">
        <f>IF(S1683 = "Rising Star",1,0)</f>
        <v>0</v>
      </c>
      <c r="V1683">
        <f>IF(S1683 = "Established",1,0)</f>
        <v>0</v>
      </c>
      <c r="W1683">
        <f>IF(S1683 = "Elites",1,0)</f>
        <v>0</v>
      </c>
      <c r="X1683" t="s">
        <v>242</v>
      </c>
      <c r="Y1683" t="str">
        <f>IF(X1683="","-",TRIM(LEFT(X1683,FIND(",",X1683&amp;",")-1)))</f>
        <v>Atlanta</v>
      </c>
      <c r="Z1683" t="s">
        <v>242</v>
      </c>
      <c r="AA1683" t="s">
        <v>11</v>
      </c>
    </row>
    <row r="1684" spans="1:27" ht="14.4" x14ac:dyDescent="0.3">
      <c r="A1684">
        <v>1678</v>
      </c>
      <c r="B1684" t="s">
        <v>9218</v>
      </c>
      <c r="C1684" t="s">
        <v>9219</v>
      </c>
      <c r="D1684" t="s">
        <v>9220</v>
      </c>
      <c r="E1684" t="s">
        <v>9221</v>
      </c>
      <c r="F1684" s="5">
        <f>_xlfn.TEXTBEFORE(E1684, " ") * 1000000</f>
        <v>66200000</v>
      </c>
      <c r="G1684">
        <v>243.87729999999999</v>
      </c>
      <c r="H1684" t="s">
        <v>803</v>
      </c>
      <c r="I1684">
        <v>293</v>
      </c>
      <c r="J1684">
        <f>IF(I1684="",0,I1684)</f>
        <v>293</v>
      </c>
      <c r="K1684">
        <v>108</v>
      </c>
      <c r="L1684">
        <f>I1684-K1684</f>
        <v>185</v>
      </c>
      <c r="M1684" t="str">
        <f>IF(I1684&lt;100,"small",IF(I1684&lt;500,"medium","large"))</f>
        <v>medium</v>
      </c>
      <c r="N1684">
        <f>IF(M1684="small",1,0)</f>
        <v>0</v>
      </c>
      <c r="O1684">
        <f>IF(N1684="medium",1,0)</f>
        <v>0</v>
      </c>
      <c r="P1684">
        <f>IF(O1684="large",1,0)</f>
        <v>0</v>
      </c>
      <c r="Q1684">
        <v>2009</v>
      </c>
      <c r="R1684">
        <v>5</v>
      </c>
      <c r="S1684" t="str">
        <f>IF(R1684=1, "First-time", IF(R1684&lt;=3, "Rising Star", IF(R1684&lt;10, "Established", "Elites")))</f>
        <v>Established</v>
      </c>
      <c r="T1684">
        <f>IF(S1684 = "First-time",1,0)</f>
        <v>0</v>
      </c>
      <c r="U1684">
        <f>IF(S1684 = "Rising Star",1,0)</f>
        <v>0</v>
      </c>
      <c r="V1684">
        <f>IF(S1684 = "Established",1,0)</f>
        <v>1</v>
      </c>
      <c r="W1684">
        <f>IF(S1684 = "Elites",1,0)</f>
        <v>0</v>
      </c>
      <c r="X1684" t="s">
        <v>260</v>
      </c>
      <c r="Y1684" t="str">
        <f>IF(X1684="","-",TRIM(LEFT(X1684,FIND(",",X1684&amp;",")-1)))</f>
        <v>Seattle</v>
      </c>
      <c r="Z1684" t="s">
        <v>260</v>
      </c>
      <c r="AA1684" t="s">
        <v>49</v>
      </c>
    </row>
    <row r="1685" spans="1:27" ht="14.4" x14ac:dyDescent="0.3">
      <c r="A1685">
        <v>1679</v>
      </c>
      <c r="B1685" t="s">
        <v>8978</v>
      </c>
      <c r="C1685" t="s">
        <v>8979</v>
      </c>
      <c r="D1685" t="s">
        <v>8980</v>
      </c>
      <c r="E1685" t="s">
        <v>3363</v>
      </c>
      <c r="F1685" s="5">
        <f>_xlfn.TEXTBEFORE(E1685, " ") * 1000000</f>
        <v>37700000</v>
      </c>
      <c r="G1685">
        <v>243.77070000000001</v>
      </c>
      <c r="H1685" t="s">
        <v>353</v>
      </c>
      <c r="I1685">
        <v>386</v>
      </c>
      <c r="J1685">
        <f>IF(I1685="",0,I1685)</f>
        <v>386</v>
      </c>
      <c r="K1685">
        <v>135</v>
      </c>
      <c r="L1685">
        <f>I1685-K1685</f>
        <v>251</v>
      </c>
      <c r="M1685" t="str">
        <f>IF(I1685&lt;100,"small",IF(I1685&lt;500,"medium","large"))</f>
        <v>medium</v>
      </c>
      <c r="N1685">
        <f>IF(M1685="small",1,0)</f>
        <v>0</v>
      </c>
      <c r="O1685">
        <f>IF(N1685="medium",1,0)</f>
        <v>0</v>
      </c>
      <c r="P1685">
        <f>IF(O1685="large",1,0)</f>
        <v>0</v>
      </c>
      <c r="Q1685">
        <v>2008</v>
      </c>
      <c r="R1685">
        <v>3</v>
      </c>
      <c r="S1685" t="str">
        <f>IF(R1685=1, "First-time", IF(R1685&lt;=3, "Rising Star", IF(R1685&lt;10, "Established", "Elites")))</f>
        <v>Rising Star</v>
      </c>
      <c r="T1685">
        <f>IF(S1685 = "First-time",1,0)</f>
        <v>0</v>
      </c>
      <c r="U1685">
        <f>IF(S1685 = "Rising Star",1,0)</f>
        <v>1</v>
      </c>
      <c r="V1685">
        <f>IF(S1685 = "Established",1,0)</f>
        <v>0</v>
      </c>
      <c r="W1685">
        <f>IF(S1685 = "Elites",1,0)</f>
        <v>0</v>
      </c>
      <c r="X1685" t="s">
        <v>99</v>
      </c>
      <c r="Y1685" t="str">
        <f>IF(X1685="","-",TRIM(LEFT(X1685,FIND(",",X1685&amp;",")-1)))</f>
        <v>-</v>
      </c>
      <c r="Z1685" t="s">
        <v>1812</v>
      </c>
      <c r="AA1685" t="s">
        <v>6</v>
      </c>
    </row>
    <row r="1686" spans="1:27" ht="14.4" x14ac:dyDescent="0.3">
      <c r="A1686">
        <v>1680</v>
      </c>
      <c r="B1686" t="s">
        <v>10504</v>
      </c>
      <c r="C1686" t="s">
        <v>10505</v>
      </c>
      <c r="D1686" t="s">
        <v>10506</v>
      </c>
      <c r="E1686" t="s">
        <v>1979</v>
      </c>
      <c r="F1686" s="5">
        <f>_xlfn.TEXTBEFORE(E1686, " ") * 1000000</f>
        <v>38000000</v>
      </c>
      <c r="G1686">
        <v>243.7345</v>
      </c>
      <c r="H1686" t="s">
        <v>751</v>
      </c>
      <c r="I1686">
        <v>145</v>
      </c>
      <c r="J1686">
        <f>IF(I1686="",0,I1686)</f>
        <v>145</v>
      </c>
      <c r="K1686">
        <v>60</v>
      </c>
      <c r="L1686">
        <f>I1686-K1686</f>
        <v>85</v>
      </c>
      <c r="M1686" t="str">
        <f>IF(I1686&lt;100,"small",IF(I1686&lt;500,"medium","large"))</f>
        <v>medium</v>
      </c>
      <c r="N1686">
        <f>IF(M1686="small",1,0)</f>
        <v>0</v>
      </c>
      <c r="O1686">
        <f>IF(N1686="medium",1,0)</f>
        <v>0</v>
      </c>
      <c r="P1686">
        <f>IF(O1686="large",1,0)</f>
        <v>0</v>
      </c>
      <c r="Q1686">
        <v>2010</v>
      </c>
      <c r="R1686">
        <v>2</v>
      </c>
      <c r="S1686" t="str">
        <f>IF(R1686=1, "First-time", IF(R1686&lt;=3, "Rising Star", IF(R1686&lt;10, "Established", "Elites")))</f>
        <v>Rising Star</v>
      </c>
      <c r="T1686">
        <f>IF(S1686 = "First-time",1,0)</f>
        <v>0</v>
      </c>
      <c r="U1686">
        <f>IF(S1686 = "Rising Star",1,0)</f>
        <v>1</v>
      </c>
      <c r="V1686">
        <f>IF(S1686 = "Established",1,0)</f>
        <v>0</v>
      </c>
      <c r="W1686">
        <f>IF(S1686 = "Elites",1,0)</f>
        <v>0</v>
      </c>
      <c r="X1686" t="s">
        <v>427</v>
      </c>
      <c r="Y1686" t="str">
        <f>IF(X1686="","-",TRIM(LEFT(X1686,FIND(",",X1686&amp;",")-1)))</f>
        <v>Washington</v>
      </c>
      <c r="Z1686" t="s">
        <v>2133</v>
      </c>
      <c r="AA1686" t="s">
        <v>47</v>
      </c>
    </row>
    <row r="1687" spans="1:27" ht="14.4" x14ac:dyDescent="0.3">
      <c r="A1687">
        <v>1681</v>
      </c>
      <c r="B1687" t="s">
        <v>14828</v>
      </c>
      <c r="C1687" t="s">
        <v>14829</v>
      </c>
      <c r="D1687" t="s">
        <v>14830</v>
      </c>
      <c r="E1687" t="s">
        <v>3191</v>
      </c>
      <c r="F1687" s="5">
        <f>_xlfn.TEXTBEFORE(E1687, " ") * 1000000</f>
        <v>31200000</v>
      </c>
      <c r="G1687">
        <v>243.35329999999999</v>
      </c>
      <c r="H1687" t="s">
        <v>167</v>
      </c>
      <c r="I1687">
        <v>7</v>
      </c>
      <c r="J1687">
        <f>IF(I1687="",0,I1687)</f>
        <v>7</v>
      </c>
      <c r="K1687">
        <v>3</v>
      </c>
      <c r="L1687">
        <f>I1687-K1687</f>
        <v>4</v>
      </c>
      <c r="M1687" t="str">
        <f>IF(I1687&lt;100,"small",IF(I1687&lt;500,"medium","large"))</f>
        <v>small</v>
      </c>
      <c r="N1687">
        <f>IF(M1687="small",1,0)</f>
        <v>1</v>
      </c>
      <c r="O1687">
        <f>IF(N1687="medium",1,0)</f>
        <v>0</v>
      </c>
      <c r="P1687">
        <f>IF(O1687="large",1,0)</f>
        <v>0</v>
      </c>
      <c r="Q1687">
        <v>2013</v>
      </c>
      <c r="R1687">
        <v>1</v>
      </c>
      <c r="S1687" t="str">
        <f>IF(R1687=1, "First-time", IF(R1687&lt;=3, "Rising Star", IF(R1687&lt;10, "Established", "Elites")))</f>
        <v>First-time</v>
      </c>
      <c r="T1687">
        <f>IF(S1687 = "First-time",1,0)</f>
        <v>1</v>
      </c>
      <c r="U1687">
        <f>IF(S1687 = "Rising Star",1,0)</f>
        <v>0</v>
      </c>
      <c r="V1687">
        <f>IF(S1687 = "Established",1,0)</f>
        <v>0</v>
      </c>
      <c r="W1687">
        <f>IF(S1687 = "Elites",1,0)</f>
        <v>0</v>
      </c>
      <c r="X1687" t="s">
        <v>86</v>
      </c>
      <c r="Y1687" t="str">
        <f>IF(X1687="","-",TRIM(LEFT(X1687,FIND(",",X1687&amp;",")-1)))</f>
        <v>New York City</v>
      </c>
      <c r="Z1687" t="s">
        <v>14831</v>
      </c>
      <c r="AA1687" t="s">
        <v>32</v>
      </c>
    </row>
    <row r="1688" spans="1:27" ht="14.4" x14ac:dyDescent="0.3">
      <c r="A1688">
        <v>1682</v>
      </c>
      <c r="B1688" t="s">
        <v>8839</v>
      </c>
      <c r="C1688" t="s">
        <v>8840</v>
      </c>
      <c r="D1688" t="s">
        <v>8841</v>
      </c>
      <c r="E1688" t="s">
        <v>1471</v>
      </c>
      <c r="F1688" s="5">
        <f>_xlfn.TEXTBEFORE(E1688, " ") * 1000000</f>
        <v>2500000</v>
      </c>
      <c r="G1688">
        <v>243.19640000000001</v>
      </c>
      <c r="H1688" t="s">
        <v>353</v>
      </c>
      <c r="I1688">
        <v>12</v>
      </c>
      <c r="J1688">
        <f>IF(I1688="",0,I1688)</f>
        <v>12</v>
      </c>
      <c r="K1688">
        <v>5</v>
      </c>
      <c r="L1688">
        <f>I1688-K1688</f>
        <v>7</v>
      </c>
      <c r="M1688" t="str">
        <f>IF(I1688&lt;100,"small",IF(I1688&lt;500,"medium","large"))</f>
        <v>small</v>
      </c>
      <c r="N1688">
        <f>IF(M1688="small",1,0)</f>
        <v>1</v>
      </c>
      <c r="O1688">
        <f>IF(N1688="medium",1,0)</f>
        <v>0</v>
      </c>
      <c r="P1688">
        <f>IF(O1688="large",1,0)</f>
        <v>0</v>
      </c>
      <c r="Q1688">
        <v>2008</v>
      </c>
      <c r="R1688">
        <v>2</v>
      </c>
      <c r="S1688" t="str">
        <f>IF(R1688=1, "First-time", IF(R1688&lt;=3, "Rising Star", IF(R1688&lt;10, "Established", "Elites")))</f>
        <v>Rising Star</v>
      </c>
      <c r="T1688">
        <f>IF(S1688 = "First-time",1,0)</f>
        <v>0</v>
      </c>
      <c r="U1688">
        <f>IF(S1688 = "Rising Star",1,0)</f>
        <v>1</v>
      </c>
      <c r="V1688">
        <f>IF(S1688 = "Established",1,0)</f>
        <v>0</v>
      </c>
      <c r="W1688">
        <f>IF(S1688 = "Elites",1,0)</f>
        <v>0</v>
      </c>
      <c r="X1688" t="s">
        <v>313</v>
      </c>
      <c r="Y1688" t="str">
        <f>IF(X1688="","-",TRIM(LEFT(X1688,FIND(",",X1688&amp;",")-1)))</f>
        <v>Des Moines</v>
      </c>
      <c r="Z1688" t="s">
        <v>314</v>
      </c>
      <c r="AA1688" t="s">
        <v>13</v>
      </c>
    </row>
    <row r="1689" spans="1:27" ht="14.4" x14ac:dyDescent="0.3">
      <c r="A1689">
        <v>1683</v>
      </c>
      <c r="B1689" t="s">
        <v>12504</v>
      </c>
      <c r="C1689" t="s">
        <v>12505</v>
      </c>
      <c r="D1689" t="s">
        <v>12506</v>
      </c>
      <c r="E1689" t="s">
        <v>808</v>
      </c>
      <c r="F1689" s="5">
        <f>_xlfn.TEXTBEFORE(E1689, " ") * 1000000</f>
        <v>2200000</v>
      </c>
      <c r="G1689">
        <v>243.17150000000001</v>
      </c>
      <c r="H1689" t="s">
        <v>803</v>
      </c>
      <c r="I1689">
        <v>11</v>
      </c>
      <c r="J1689">
        <f>IF(I1689="",0,I1689)</f>
        <v>11</v>
      </c>
      <c r="K1689">
        <v>7</v>
      </c>
      <c r="L1689">
        <f>I1689-K1689</f>
        <v>4</v>
      </c>
      <c r="M1689" t="str">
        <f>IF(I1689&lt;100,"small",IF(I1689&lt;500,"medium","large"))</f>
        <v>small</v>
      </c>
      <c r="N1689">
        <f>IF(M1689="small",1,0)</f>
        <v>1</v>
      </c>
      <c r="O1689">
        <f>IF(N1689="medium",1,0)</f>
        <v>0</v>
      </c>
      <c r="P1689">
        <f>IF(O1689="large",1,0)</f>
        <v>0</v>
      </c>
      <c r="Q1689">
        <v>2011</v>
      </c>
      <c r="R1689">
        <v>1</v>
      </c>
      <c r="S1689" t="str">
        <f>IF(R1689=1, "First-time", IF(R1689&lt;=3, "Rising Star", IF(R1689&lt;10, "Established", "Elites")))</f>
        <v>First-time</v>
      </c>
      <c r="T1689">
        <f>IF(S1689 = "First-time",1,0)</f>
        <v>1</v>
      </c>
      <c r="U1689">
        <f>IF(S1689 = "Rising Star",1,0)</f>
        <v>0</v>
      </c>
      <c r="V1689">
        <f>IF(S1689 = "Established",1,0)</f>
        <v>0</v>
      </c>
      <c r="W1689">
        <f>IF(S1689 = "Elites",1,0)</f>
        <v>0</v>
      </c>
      <c r="X1689" t="s">
        <v>683</v>
      </c>
      <c r="Y1689" t="str">
        <f>IF(X1689="","-",TRIM(LEFT(X1689,FIND(",",X1689&amp;",")-1)))</f>
        <v>Orlando</v>
      </c>
      <c r="Z1689" t="s">
        <v>1016</v>
      </c>
      <c r="AA1689" t="s">
        <v>10</v>
      </c>
    </row>
    <row r="1690" spans="1:27" ht="14.4" x14ac:dyDescent="0.3">
      <c r="A1690">
        <v>1684</v>
      </c>
      <c r="B1690" t="s">
        <v>15999</v>
      </c>
      <c r="C1690" t="s">
        <v>16000</v>
      </c>
      <c r="D1690" t="s">
        <v>16001</v>
      </c>
      <c r="E1690" t="s">
        <v>857</v>
      </c>
      <c r="F1690" s="5">
        <f>_xlfn.TEXTBEFORE(E1690, " ") * 1000000</f>
        <v>3200000</v>
      </c>
      <c r="G1690">
        <v>242.65950000000001</v>
      </c>
      <c r="H1690" t="s">
        <v>803</v>
      </c>
      <c r="I1690">
        <v>37</v>
      </c>
      <c r="J1690">
        <f>IF(I1690="",0,I1690)</f>
        <v>37</v>
      </c>
      <c r="K1690">
        <v>9</v>
      </c>
      <c r="L1690">
        <f>I1690-K1690</f>
        <v>28</v>
      </c>
      <c r="M1690" t="str">
        <f>IF(I1690&lt;100,"small",IF(I1690&lt;500,"medium","large"))</f>
        <v>small</v>
      </c>
      <c r="N1690">
        <f>IF(M1690="small",1,0)</f>
        <v>1</v>
      </c>
      <c r="O1690">
        <f>IF(N1690="medium",1,0)</f>
        <v>0</v>
      </c>
      <c r="P1690">
        <f>IF(O1690="large",1,0)</f>
        <v>0</v>
      </c>
      <c r="Q1690">
        <v>2014</v>
      </c>
      <c r="R1690">
        <v>2</v>
      </c>
      <c r="S1690" t="str">
        <f>IF(R1690=1, "First-time", IF(R1690&lt;=3, "Rising Star", IF(R1690&lt;10, "Established", "Elites")))</f>
        <v>Rising Star</v>
      </c>
      <c r="T1690">
        <f>IF(S1690 = "First-time",1,0)</f>
        <v>0</v>
      </c>
      <c r="U1690">
        <f>IF(S1690 = "Rising Star",1,0)</f>
        <v>1</v>
      </c>
      <c r="V1690">
        <f>IF(S1690 = "Established",1,0)</f>
        <v>0</v>
      </c>
      <c r="W1690">
        <f>IF(S1690 = "Elites",1,0)</f>
        <v>0</v>
      </c>
      <c r="X1690" t="s">
        <v>348</v>
      </c>
      <c r="Y1690" t="str">
        <f>IF(X1690="","-",TRIM(LEFT(X1690,FIND(",",X1690&amp;",")-1)))</f>
        <v>Nashville</v>
      </c>
      <c r="Z1690" t="s">
        <v>3457</v>
      </c>
      <c r="AA1690" t="s">
        <v>44</v>
      </c>
    </row>
    <row r="1691" spans="1:27" ht="14.4" x14ac:dyDescent="0.3">
      <c r="A1691">
        <v>1685</v>
      </c>
      <c r="B1691" t="s">
        <v>13938</v>
      </c>
      <c r="C1691" t="s">
        <v>13939</v>
      </c>
      <c r="D1691" t="s">
        <v>13940</v>
      </c>
      <c r="E1691" t="s">
        <v>13941</v>
      </c>
      <c r="F1691" s="5">
        <f>_xlfn.TEXTBEFORE(E1691, " ") * 1000000</f>
        <v>89400000</v>
      </c>
      <c r="G1691">
        <v>242.47309999999999</v>
      </c>
      <c r="H1691" t="s">
        <v>140</v>
      </c>
      <c r="I1691">
        <v>1755</v>
      </c>
      <c r="J1691">
        <f>IF(I1691="",0,I1691)</f>
        <v>1755</v>
      </c>
      <c r="K1691">
        <v>615</v>
      </c>
      <c r="L1691">
        <f>I1691-K1691</f>
        <v>1140</v>
      </c>
      <c r="M1691" t="str">
        <f>IF(I1691&lt;100,"small",IF(I1691&lt;500,"medium","large"))</f>
        <v>large</v>
      </c>
      <c r="N1691">
        <f>IF(M1691="small",1,0)</f>
        <v>0</v>
      </c>
      <c r="O1691">
        <f>IF(N1691="medium",1,0)</f>
        <v>0</v>
      </c>
      <c r="P1691">
        <f>IF(O1691="large",1,0)</f>
        <v>0</v>
      </c>
      <c r="Q1691">
        <v>2012</v>
      </c>
      <c r="R1691">
        <v>3</v>
      </c>
      <c r="S1691" t="str">
        <f>IF(R1691=1, "First-time", IF(R1691&lt;=3, "Rising Star", IF(R1691&lt;10, "Established", "Elites")))</f>
        <v>Rising Star</v>
      </c>
      <c r="T1691">
        <f>IF(S1691 = "First-time",1,0)</f>
        <v>0</v>
      </c>
      <c r="U1691">
        <f>IF(S1691 = "Rising Star",1,0)</f>
        <v>1</v>
      </c>
      <c r="V1691">
        <f>IF(S1691 = "Established",1,0)</f>
        <v>0</v>
      </c>
      <c r="W1691">
        <f>IF(S1691 = "Elites",1,0)</f>
        <v>0</v>
      </c>
      <c r="X1691" t="s">
        <v>611</v>
      </c>
      <c r="Y1691" t="str">
        <f>IF(X1691="","-",TRIM(LEFT(X1691,FIND(",",X1691&amp;",")-1)))</f>
        <v>Denver</v>
      </c>
      <c r="Z1691" t="s">
        <v>611</v>
      </c>
      <c r="AA1691" t="s">
        <v>6</v>
      </c>
    </row>
    <row r="1692" spans="1:27" ht="14.4" x14ac:dyDescent="0.3">
      <c r="A1692">
        <v>1686</v>
      </c>
      <c r="B1692" t="s">
        <v>2858</v>
      </c>
      <c r="C1692" t="s">
        <v>2859</v>
      </c>
      <c r="D1692" t="s">
        <v>2860</v>
      </c>
      <c r="E1692" t="s">
        <v>1079</v>
      </c>
      <c r="F1692" s="5">
        <f>_xlfn.TEXTBEFORE(E1692, " ") * 1000000</f>
        <v>29300000</v>
      </c>
      <c r="G1692">
        <v>242.46639999999999</v>
      </c>
      <c r="H1692" t="s">
        <v>1406</v>
      </c>
      <c r="I1692">
        <v>239</v>
      </c>
      <c r="J1692">
        <f>IF(I1692="",0,I1692)</f>
        <v>239</v>
      </c>
      <c r="K1692">
        <v>155</v>
      </c>
      <c r="L1692">
        <f>I1692-K1692</f>
        <v>84</v>
      </c>
      <c r="M1692" t="str">
        <f>IF(I1692&lt;100,"small",IF(I1692&lt;500,"medium","large"))</f>
        <v>medium</v>
      </c>
      <c r="N1692">
        <f>IF(M1692="small",1,0)</f>
        <v>0</v>
      </c>
      <c r="O1692">
        <f>IF(N1692="medium",1,0)</f>
        <v>0</v>
      </c>
      <c r="P1692">
        <f>IF(O1692="large",1,0)</f>
        <v>0</v>
      </c>
      <c r="Q1692">
        <v>1998</v>
      </c>
      <c r="R1692">
        <v>3</v>
      </c>
      <c r="S1692" t="str">
        <f>IF(R1692=1, "First-time", IF(R1692&lt;=3, "Rising Star", IF(R1692&lt;10, "Established", "Elites")))</f>
        <v>Rising Star</v>
      </c>
      <c r="T1692">
        <f>IF(S1692 = "First-time",1,0)</f>
        <v>0</v>
      </c>
      <c r="U1692">
        <f>IF(S1692 = "Rising Star",1,0)</f>
        <v>1</v>
      </c>
      <c r="V1692">
        <f>IF(S1692 = "Established",1,0)</f>
        <v>0</v>
      </c>
      <c r="W1692">
        <f>IF(S1692 = "Elites",1,0)</f>
        <v>0</v>
      </c>
      <c r="X1692" t="s">
        <v>254</v>
      </c>
      <c r="Y1692" t="str">
        <f>IF(X1692="","-",TRIM(LEFT(X1692,FIND(",",X1692&amp;",")-1)))</f>
        <v>Tulsa</v>
      </c>
      <c r="Z1692" t="s">
        <v>255</v>
      </c>
      <c r="AA1692" t="s">
        <v>37</v>
      </c>
    </row>
    <row r="1693" spans="1:27" ht="14.4" x14ac:dyDescent="0.3">
      <c r="A1693">
        <v>1687</v>
      </c>
      <c r="B1693" t="s">
        <v>11793</v>
      </c>
      <c r="C1693" t="s">
        <v>11794</v>
      </c>
      <c r="D1693" t="s">
        <v>11795</v>
      </c>
      <c r="E1693" t="s">
        <v>347</v>
      </c>
      <c r="F1693" s="5">
        <f>_xlfn.TEXTBEFORE(E1693, " ") * 1000000</f>
        <v>6000000</v>
      </c>
      <c r="G1693">
        <v>242.2893</v>
      </c>
      <c r="H1693" t="s">
        <v>118</v>
      </c>
      <c r="I1693">
        <v>37</v>
      </c>
      <c r="J1693">
        <f>IF(I1693="",0,I1693)</f>
        <v>37</v>
      </c>
      <c r="K1693">
        <v>7</v>
      </c>
      <c r="L1693">
        <f>I1693-K1693</f>
        <v>30</v>
      </c>
      <c r="M1693" t="str">
        <f>IF(I1693&lt;100,"small",IF(I1693&lt;500,"medium","large"))</f>
        <v>small</v>
      </c>
      <c r="N1693">
        <f>IF(M1693="small",1,0)</f>
        <v>1</v>
      </c>
      <c r="O1693">
        <f>IF(N1693="medium",1,0)</f>
        <v>0</v>
      </c>
      <c r="P1693">
        <f>IF(O1693="large",1,0)</f>
        <v>0</v>
      </c>
      <c r="Q1693">
        <v>2011</v>
      </c>
      <c r="R1693">
        <v>3</v>
      </c>
      <c r="S1693" t="str">
        <f>IF(R1693=1, "First-time", IF(R1693&lt;=3, "Rising Star", IF(R1693&lt;10, "Established", "Elites")))</f>
        <v>Rising Star</v>
      </c>
      <c r="T1693">
        <f>IF(S1693 = "First-time",1,0)</f>
        <v>0</v>
      </c>
      <c r="U1693">
        <f>IF(S1693 = "Rising Star",1,0)</f>
        <v>1</v>
      </c>
      <c r="V1693">
        <f>IF(S1693 = "Established",1,0)</f>
        <v>0</v>
      </c>
      <c r="W1693">
        <f>IF(S1693 = "Elites",1,0)</f>
        <v>0</v>
      </c>
      <c r="X1693" t="s">
        <v>130</v>
      </c>
      <c r="Y1693" t="str">
        <f>IF(X1693="","-",TRIM(LEFT(X1693,FIND(",",X1693&amp;",")-1)))</f>
        <v>Dallas</v>
      </c>
      <c r="Z1693" t="s">
        <v>4309</v>
      </c>
      <c r="AA1693" t="s">
        <v>45</v>
      </c>
    </row>
    <row r="1694" spans="1:27" ht="14.4" x14ac:dyDescent="0.3">
      <c r="A1694">
        <v>1688</v>
      </c>
      <c r="B1694" t="s">
        <v>15332</v>
      </c>
      <c r="C1694" t="s">
        <v>15333</v>
      </c>
      <c r="D1694" t="s">
        <v>15334</v>
      </c>
      <c r="E1694" t="s">
        <v>1971</v>
      </c>
      <c r="F1694" s="5">
        <f>_xlfn.TEXTBEFORE(E1694, " ") * 1000000</f>
        <v>7000000</v>
      </c>
      <c r="G1694">
        <v>242.0437</v>
      </c>
      <c r="H1694" t="s">
        <v>779</v>
      </c>
      <c r="I1694">
        <v>90</v>
      </c>
      <c r="J1694">
        <f>IF(I1694="",0,I1694)</f>
        <v>90</v>
      </c>
      <c r="K1694">
        <v>15</v>
      </c>
      <c r="L1694">
        <f>I1694-K1694</f>
        <v>75</v>
      </c>
      <c r="M1694" t="str">
        <f>IF(I1694&lt;100,"small",IF(I1694&lt;500,"medium","large"))</f>
        <v>small</v>
      </c>
      <c r="N1694">
        <f>IF(M1694="small",1,0)</f>
        <v>1</v>
      </c>
      <c r="O1694">
        <f>IF(N1694="medium",1,0)</f>
        <v>0</v>
      </c>
      <c r="P1694">
        <f>IF(O1694="large",1,0)</f>
        <v>0</v>
      </c>
      <c r="Q1694">
        <v>2013</v>
      </c>
      <c r="R1694">
        <v>2</v>
      </c>
      <c r="S1694" t="str">
        <f>IF(R1694=1, "First-time", IF(R1694&lt;=3, "Rising Star", IF(R1694&lt;10, "Established", "Elites")))</f>
        <v>Rising Star</v>
      </c>
      <c r="T1694">
        <f>IF(S1694 = "First-time",1,0)</f>
        <v>0</v>
      </c>
      <c r="U1694">
        <f>IF(S1694 = "Rising Star",1,0)</f>
        <v>1</v>
      </c>
      <c r="V1694">
        <f>IF(S1694 = "Established",1,0)</f>
        <v>0</v>
      </c>
      <c r="W1694">
        <f>IF(S1694 = "Elites",1,0)</f>
        <v>0</v>
      </c>
      <c r="X1694" t="s">
        <v>1206</v>
      </c>
      <c r="Y1694" t="str">
        <f>IF(X1694="","-",TRIM(LEFT(X1694,FIND(",",X1694&amp;",")-1)))</f>
        <v>Tampa</v>
      </c>
      <c r="Z1694" t="s">
        <v>15335</v>
      </c>
      <c r="AA1694" t="s">
        <v>10</v>
      </c>
    </row>
    <row r="1695" spans="1:27" ht="14.4" x14ac:dyDescent="0.3">
      <c r="A1695">
        <v>1689</v>
      </c>
      <c r="B1695" t="s">
        <v>10860</v>
      </c>
      <c r="C1695" t="s">
        <v>10861</v>
      </c>
      <c r="D1695" t="s">
        <v>10862</v>
      </c>
      <c r="E1695" t="s">
        <v>2766</v>
      </c>
      <c r="F1695" s="5">
        <f>_xlfn.TEXTBEFORE(E1695, " ") * 1000000</f>
        <v>2700000</v>
      </c>
      <c r="G1695">
        <v>241.90289999999999</v>
      </c>
      <c r="H1695" t="s">
        <v>160</v>
      </c>
      <c r="I1695">
        <v>8</v>
      </c>
      <c r="J1695">
        <f>IF(I1695="",0,I1695)</f>
        <v>8</v>
      </c>
      <c r="K1695">
        <v>2</v>
      </c>
      <c r="L1695">
        <f>I1695-K1695</f>
        <v>6</v>
      </c>
      <c r="M1695" t="str">
        <f>IF(I1695&lt;100,"small",IF(I1695&lt;500,"medium","large"))</f>
        <v>small</v>
      </c>
      <c r="N1695">
        <f>IF(M1695="small",1,0)</f>
        <v>1</v>
      </c>
      <c r="O1695">
        <f>IF(N1695="medium",1,0)</f>
        <v>0</v>
      </c>
      <c r="P1695">
        <f>IF(O1695="large",1,0)</f>
        <v>0</v>
      </c>
      <c r="Q1695">
        <v>2010</v>
      </c>
      <c r="R1695">
        <v>1</v>
      </c>
      <c r="S1695" t="str">
        <f>IF(R1695=1, "First-time", IF(R1695&lt;=3, "Rising Star", IF(R1695&lt;10, "Established", "Elites")))</f>
        <v>First-time</v>
      </c>
      <c r="T1695">
        <f>IF(S1695 = "First-time",1,0)</f>
        <v>1</v>
      </c>
      <c r="U1695">
        <f>IF(S1695 = "Rising Star",1,0)</f>
        <v>0</v>
      </c>
      <c r="V1695">
        <f>IF(S1695 = "Established",1,0)</f>
        <v>0</v>
      </c>
      <c r="W1695">
        <f>IF(S1695 = "Elites",1,0)</f>
        <v>0</v>
      </c>
      <c r="X1695" t="s">
        <v>86</v>
      </c>
      <c r="Y1695" t="str">
        <f>IF(X1695="","-",TRIM(LEFT(X1695,FIND(",",X1695&amp;",")-1)))</f>
        <v>New York City</v>
      </c>
      <c r="Z1695" t="s">
        <v>3896</v>
      </c>
      <c r="AA1695" t="s">
        <v>35</v>
      </c>
    </row>
    <row r="1696" spans="1:27" ht="14.4" x14ac:dyDescent="0.3">
      <c r="A1696">
        <v>1690</v>
      </c>
      <c r="B1696" t="s">
        <v>12507</v>
      </c>
      <c r="C1696" t="s">
        <v>12508</v>
      </c>
      <c r="D1696" t="s">
        <v>12509</v>
      </c>
      <c r="E1696" t="s">
        <v>4072</v>
      </c>
      <c r="F1696" s="5">
        <f>_xlfn.TEXTBEFORE(E1696, " ") * 1000000</f>
        <v>9100000</v>
      </c>
      <c r="G1696">
        <v>241.83170000000001</v>
      </c>
      <c r="H1696" t="s">
        <v>472</v>
      </c>
      <c r="I1696">
        <v>45</v>
      </c>
      <c r="J1696">
        <f>IF(I1696="",0,I1696)</f>
        <v>45</v>
      </c>
      <c r="K1696">
        <v>9</v>
      </c>
      <c r="L1696">
        <f>I1696-K1696</f>
        <v>36</v>
      </c>
      <c r="M1696" t="str">
        <f>IF(I1696&lt;100,"small",IF(I1696&lt;500,"medium","large"))</f>
        <v>small</v>
      </c>
      <c r="N1696">
        <f>IF(M1696="small",1,0)</f>
        <v>1</v>
      </c>
      <c r="O1696">
        <f>IF(N1696="medium",1,0)</f>
        <v>0</v>
      </c>
      <c r="P1696">
        <f>IF(O1696="large",1,0)</f>
        <v>0</v>
      </c>
      <c r="Q1696">
        <v>2011</v>
      </c>
      <c r="R1696">
        <v>2</v>
      </c>
      <c r="S1696" t="str">
        <f>IF(R1696=1, "First-time", IF(R1696&lt;=3, "Rising Star", IF(R1696&lt;10, "Established", "Elites")))</f>
        <v>Rising Star</v>
      </c>
      <c r="T1696">
        <f>IF(S1696 = "First-time",1,0)</f>
        <v>0</v>
      </c>
      <c r="U1696">
        <f>IF(S1696 = "Rising Star",1,0)</f>
        <v>1</v>
      </c>
      <c r="V1696">
        <f>IF(S1696 = "Established",1,0)</f>
        <v>0</v>
      </c>
      <c r="W1696">
        <f>IF(S1696 = "Elites",1,0)</f>
        <v>0</v>
      </c>
      <c r="X1696" t="s">
        <v>1206</v>
      </c>
      <c r="Y1696" t="str">
        <f>IF(X1696="","-",TRIM(LEFT(X1696,FIND(",",X1696&amp;",")-1)))</f>
        <v>Tampa</v>
      </c>
      <c r="Z1696" t="s">
        <v>3650</v>
      </c>
      <c r="AA1696" t="s">
        <v>10</v>
      </c>
    </row>
    <row r="1697" spans="1:27" ht="14.4" x14ac:dyDescent="0.3">
      <c r="A1697">
        <v>1691</v>
      </c>
      <c r="B1697" t="s">
        <v>3036</v>
      </c>
      <c r="C1697" t="s">
        <v>3037</v>
      </c>
      <c r="D1697" t="s">
        <v>3038</v>
      </c>
      <c r="E1697" t="s">
        <v>418</v>
      </c>
      <c r="F1697" s="5">
        <f>_xlfn.TEXTBEFORE(E1697, " ") * 1000000</f>
        <v>11700000</v>
      </c>
      <c r="G1697">
        <v>241.6266</v>
      </c>
      <c r="H1697" t="s">
        <v>472</v>
      </c>
      <c r="I1697">
        <v>48</v>
      </c>
      <c r="J1697">
        <f>IF(I1697="",0,I1697)</f>
        <v>48</v>
      </c>
      <c r="K1697">
        <v>15</v>
      </c>
      <c r="L1697">
        <f>I1697-K1697</f>
        <v>33</v>
      </c>
      <c r="M1697" t="str">
        <f>IF(I1697&lt;100,"small",IF(I1697&lt;500,"medium","large"))</f>
        <v>small</v>
      </c>
      <c r="N1697">
        <f>IF(M1697="small",1,0)</f>
        <v>1</v>
      </c>
      <c r="O1697">
        <f>IF(N1697="medium",1,0)</f>
        <v>0</v>
      </c>
      <c r="P1697">
        <f>IF(O1697="large",1,0)</f>
        <v>0</v>
      </c>
      <c r="Q1697">
        <v>1999</v>
      </c>
      <c r="R1697">
        <v>4</v>
      </c>
      <c r="S1697" t="str">
        <f>IF(R1697=1, "First-time", IF(R1697&lt;=3, "Rising Star", IF(R1697&lt;10, "Established", "Elites")))</f>
        <v>Established</v>
      </c>
      <c r="T1697">
        <f>IF(S1697 = "First-time",1,0)</f>
        <v>0</v>
      </c>
      <c r="U1697">
        <f>IF(S1697 = "Rising Star",1,0)</f>
        <v>0</v>
      </c>
      <c r="V1697">
        <f>IF(S1697 = "Established",1,0)</f>
        <v>1</v>
      </c>
      <c r="W1697">
        <f>IF(S1697 = "Elites",1,0)</f>
        <v>0</v>
      </c>
      <c r="X1697" t="s">
        <v>427</v>
      </c>
      <c r="Y1697" t="str">
        <f>IF(X1697="","-",TRIM(LEFT(X1697,FIND(",",X1697&amp;",")-1)))</f>
        <v>Washington</v>
      </c>
      <c r="Z1697" t="s">
        <v>2551</v>
      </c>
      <c r="AA1697" t="s">
        <v>47</v>
      </c>
    </row>
    <row r="1698" spans="1:27" ht="14.4" x14ac:dyDescent="0.3">
      <c r="A1698">
        <v>1692</v>
      </c>
      <c r="B1698" t="s">
        <v>11796</v>
      </c>
      <c r="C1698" t="s">
        <v>11797</v>
      </c>
      <c r="D1698" t="s">
        <v>11798</v>
      </c>
      <c r="E1698" t="s">
        <v>736</v>
      </c>
      <c r="F1698" s="5">
        <f>_xlfn.TEXTBEFORE(E1698, " ") * 1000000</f>
        <v>4800000</v>
      </c>
      <c r="G1698">
        <v>241.30279999999999</v>
      </c>
      <c r="H1698" t="s">
        <v>1069</v>
      </c>
      <c r="I1698">
        <v>38</v>
      </c>
      <c r="J1698">
        <f>IF(I1698="",0,I1698)</f>
        <v>38</v>
      </c>
      <c r="K1698">
        <v>16</v>
      </c>
      <c r="L1698">
        <f>I1698-K1698</f>
        <v>22</v>
      </c>
      <c r="M1698" t="str">
        <f>IF(I1698&lt;100,"small",IF(I1698&lt;500,"medium","large"))</f>
        <v>small</v>
      </c>
      <c r="N1698">
        <f>IF(M1698="small",1,0)</f>
        <v>1</v>
      </c>
      <c r="O1698">
        <f>IF(N1698="medium",1,0)</f>
        <v>0</v>
      </c>
      <c r="P1698">
        <f>IF(O1698="large",1,0)</f>
        <v>0</v>
      </c>
      <c r="Q1698">
        <v>2011</v>
      </c>
      <c r="R1698">
        <v>3</v>
      </c>
      <c r="S1698" t="str">
        <f>IF(R1698=1, "First-time", IF(R1698&lt;=3, "Rising Star", IF(R1698&lt;10, "Established", "Elites")))</f>
        <v>Rising Star</v>
      </c>
      <c r="T1698">
        <f>IF(S1698 = "First-time",1,0)</f>
        <v>0</v>
      </c>
      <c r="U1698">
        <f>IF(S1698 = "Rising Star",1,0)</f>
        <v>1</v>
      </c>
      <c r="V1698">
        <f>IF(S1698 = "Established",1,0)</f>
        <v>0</v>
      </c>
      <c r="W1698">
        <f>IF(S1698 = "Elites",1,0)</f>
        <v>0</v>
      </c>
      <c r="X1698" t="s">
        <v>232</v>
      </c>
      <c r="Y1698" t="str">
        <f>IF(X1698="","-",TRIM(LEFT(X1698,FIND(",",X1698&amp;",")-1)))</f>
        <v>Houston</v>
      </c>
      <c r="Z1698" t="s">
        <v>232</v>
      </c>
      <c r="AA1698" t="s">
        <v>45</v>
      </c>
    </row>
    <row r="1699" spans="1:27" ht="14.4" x14ac:dyDescent="0.3">
      <c r="A1699">
        <v>1693</v>
      </c>
      <c r="B1699" t="s">
        <v>8048</v>
      </c>
      <c r="C1699" t="s">
        <v>8049</v>
      </c>
      <c r="D1699" t="s">
        <v>8050</v>
      </c>
      <c r="E1699" t="s">
        <v>1466</v>
      </c>
      <c r="F1699" s="5">
        <f>_xlfn.TEXTBEFORE(E1699, " ") * 1000000</f>
        <v>4000000</v>
      </c>
      <c r="G1699">
        <v>241.21780000000001</v>
      </c>
      <c r="H1699" t="s">
        <v>445</v>
      </c>
      <c r="I1699">
        <v>21</v>
      </c>
      <c r="J1699">
        <f>IF(I1699="",0,I1699)</f>
        <v>21</v>
      </c>
      <c r="K1699">
        <v>6</v>
      </c>
      <c r="L1699">
        <f>I1699-K1699</f>
        <v>15</v>
      </c>
      <c r="M1699" t="str">
        <f>IF(I1699&lt;100,"small",IF(I1699&lt;500,"medium","large"))</f>
        <v>small</v>
      </c>
      <c r="N1699">
        <f>IF(M1699="small",1,0)</f>
        <v>1</v>
      </c>
      <c r="O1699">
        <f>IF(N1699="medium",1,0)</f>
        <v>0</v>
      </c>
      <c r="P1699">
        <f>IF(O1699="large",1,0)</f>
        <v>0</v>
      </c>
      <c r="Q1699">
        <v>2007</v>
      </c>
      <c r="R1699">
        <v>2</v>
      </c>
      <c r="S1699" t="str">
        <f>IF(R1699=1, "First-time", IF(R1699&lt;=3, "Rising Star", IF(R1699&lt;10, "Established", "Elites")))</f>
        <v>Rising Star</v>
      </c>
      <c r="T1699">
        <f>IF(S1699 = "First-time",1,0)</f>
        <v>0</v>
      </c>
      <c r="U1699">
        <f>IF(S1699 = "Rising Star",1,0)</f>
        <v>1</v>
      </c>
      <c r="V1699">
        <f>IF(S1699 = "Established",1,0)</f>
        <v>0</v>
      </c>
      <c r="W1699">
        <f>IF(S1699 = "Elites",1,0)</f>
        <v>0</v>
      </c>
      <c r="X1699" t="s">
        <v>1307</v>
      </c>
      <c r="Y1699" t="str">
        <f>IF(X1699="","-",TRIM(LEFT(X1699,FIND(",",X1699&amp;",")-1)))</f>
        <v>Inland Empire</v>
      </c>
      <c r="Z1699" t="s">
        <v>5263</v>
      </c>
      <c r="AA1699" t="s">
        <v>5</v>
      </c>
    </row>
    <row r="1700" spans="1:27" ht="14.4" x14ac:dyDescent="0.3">
      <c r="A1700">
        <v>1694</v>
      </c>
      <c r="B1700" t="s">
        <v>17498</v>
      </c>
      <c r="C1700" t="s">
        <v>17499</v>
      </c>
      <c r="D1700" t="s">
        <v>17500</v>
      </c>
      <c r="E1700" t="s">
        <v>4800</v>
      </c>
      <c r="F1700" s="5">
        <f>_xlfn.TEXTBEFORE(E1700, " ") * 1000000</f>
        <v>3100000</v>
      </c>
      <c r="G1700">
        <v>240.85409999999999</v>
      </c>
      <c r="H1700" t="s">
        <v>331</v>
      </c>
      <c r="I1700">
        <v>12</v>
      </c>
      <c r="J1700">
        <f>IF(I1700="",0,I1700)</f>
        <v>12</v>
      </c>
      <c r="K1700">
        <v>2</v>
      </c>
      <c r="L1700">
        <f>I1700-K1700</f>
        <v>10</v>
      </c>
      <c r="M1700" t="str">
        <f>IF(I1700&lt;100,"small",IF(I1700&lt;500,"medium","large"))</f>
        <v>small</v>
      </c>
      <c r="N1700">
        <f>IF(M1700="small",1,0)</f>
        <v>1</v>
      </c>
      <c r="O1700">
        <f>IF(N1700="medium",1,0)</f>
        <v>0</v>
      </c>
      <c r="P1700">
        <f>IF(O1700="large",1,0)</f>
        <v>0</v>
      </c>
      <c r="Q1700">
        <v>2015</v>
      </c>
      <c r="R1700">
        <v>1</v>
      </c>
      <c r="S1700" t="str">
        <f>IF(R1700=1, "First-time", IF(R1700&lt;=3, "Rising Star", IF(R1700&lt;10, "Established", "Elites")))</f>
        <v>First-time</v>
      </c>
      <c r="T1700">
        <f>IF(S1700 = "First-time",1,0)</f>
        <v>1</v>
      </c>
      <c r="U1700">
        <f>IF(S1700 = "Rising Star",1,0)</f>
        <v>0</v>
      </c>
      <c r="V1700">
        <f>IF(S1700 = "Established",1,0)</f>
        <v>0</v>
      </c>
      <c r="W1700">
        <f>IF(S1700 = "Elites",1,0)</f>
        <v>0</v>
      </c>
      <c r="X1700" t="s">
        <v>185</v>
      </c>
      <c r="Y1700" t="str">
        <f>IF(X1700="","-",TRIM(LEFT(X1700,FIND(",",X1700&amp;",")-1)))</f>
        <v>Boston</v>
      </c>
      <c r="Z1700" t="s">
        <v>17501</v>
      </c>
      <c r="AA1700" t="s">
        <v>20</v>
      </c>
    </row>
    <row r="1701" spans="1:27" ht="14.4" x14ac:dyDescent="0.3">
      <c r="A1701">
        <v>1695</v>
      </c>
      <c r="B1701" t="s">
        <v>11492</v>
      </c>
      <c r="C1701" t="s">
        <v>11493</v>
      </c>
      <c r="D1701" t="s">
        <v>11494</v>
      </c>
      <c r="E1701" t="s">
        <v>1312</v>
      </c>
      <c r="F1701" s="5">
        <f>_xlfn.TEXTBEFORE(E1701, " ") * 1000000</f>
        <v>24400000</v>
      </c>
      <c r="G1701">
        <v>240.83170000000001</v>
      </c>
      <c r="H1701" t="s">
        <v>779</v>
      </c>
      <c r="I1701">
        <v>278</v>
      </c>
      <c r="J1701">
        <f>IF(I1701="",0,I1701)</f>
        <v>278</v>
      </c>
      <c r="K1701">
        <v>83</v>
      </c>
      <c r="L1701">
        <f>I1701-K1701</f>
        <v>195</v>
      </c>
      <c r="M1701" t="str">
        <f>IF(I1701&lt;100,"small",IF(I1701&lt;500,"medium","large"))</f>
        <v>medium</v>
      </c>
      <c r="N1701">
        <f>IF(M1701="small",1,0)</f>
        <v>0</v>
      </c>
      <c r="O1701">
        <f>IF(N1701="medium",1,0)</f>
        <v>0</v>
      </c>
      <c r="P1701">
        <f>IF(O1701="large",1,0)</f>
        <v>0</v>
      </c>
      <c r="Q1701">
        <v>2010</v>
      </c>
      <c r="R1701">
        <v>3</v>
      </c>
      <c r="S1701" t="str">
        <f>IF(R1701=1, "First-time", IF(R1701&lt;=3, "Rising Star", IF(R1701&lt;10, "Established", "Elites")))</f>
        <v>Rising Star</v>
      </c>
      <c r="T1701">
        <f>IF(S1701 = "First-time",1,0)</f>
        <v>0</v>
      </c>
      <c r="U1701">
        <f>IF(S1701 = "Rising Star",1,0)</f>
        <v>1</v>
      </c>
      <c r="V1701">
        <f>IF(S1701 = "Established",1,0)</f>
        <v>0</v>
      </c>
      <c r="W1701">
        <f>IF(S1701 = "Elites",1,0)</f>
        <v>0</v>
      </c>
      <c r="X1701" t="s">
        <v>1396</v>
      </c>
      <c r="Y1701" t="str">
        <f>IF(X1701="","-",TRIM(LEFT(X1701,FIND(",",X1701&amp;",")-1)))</f>
        <v>San Francisco</v>
      </c>
      <c r="Z1701" t="s">
        <v>3342</v>
      </c>
      <c r="AA1701" t="s">
        <v>5</v>
      </c>
    </row>
    <row r="1702" spans="1:27" ht="14.4" x14ac:dyDescent="0.3">
      <c r="A1702">
        <v>1696</v>
      </c>
      <c r="B1702" t="s">
        <v>7584</v>
      </c>
      <c r="C1702" t="s">
        <v>7585</v>
      </c>
      <c r="D1702" t="s">
        <v>7586</v>
      </c>
      <c r="E1702" t="s">
        <v>7587</v>
      </c>
      <c r="F1702" s="5">
        <f>_xlfn.TEXTBEFORE(E1702, " ") * 1000000</f>
        <v>411900000</v>
      </c>
      <c r="G1702">
        <v>240.59139999999999</v>
      </c>
      <c r="H1702" t="s">
        <v>153</v>
      </c>
      <c r="I1702">
        <v>579</v>
      </c>
      <c r="J1702">
        <f>IF(I1702="",0,I1702)</f>
        <v>579</v>
      </c>
      <c r="K1702">
        <v>181</v>
      </c>
      <c r="L1702">
        <f>I1702-K1702</f>
        <v>398</v>
      </c>
      <c r="M1702" t="str">
        <f>IF(I1702&lt;100,"small",IF(I1702&lt;500,"medium","large"))</f>
        <v>large</v>
      </c>
      <c r="N1702">
        <f>IF(M1702="small",1,0)</f>
        <v>0</v>
      </c>
      <c r="O1702">
        <f>IF(N1702="medium",1,0)</f>
        <v>0</v>
      </c>
      <c r="P1702">
        <f>IF(O1702="large",1,0)</f>
        <v>0</v>
      </c>
      <c r="Q1702">
        <v>2007</v>
      </c>
      <c r="R1702">
        <v>8</v>
      </c>
      <c r="S1702" t="str">
        <f>IF(R1702=1, "First-time", IF(R1702&lt;=3, "Rising Star", IF(R1702&lt;10, "Established", "Elites")))</f>
        <v>Established</v>
      </c>
      <c r="T1702">
        <f>IF(S1702 = "First-time",1,0)</f>
        <v>0</v>
      </c>
      <c r="U1702">
        <f>IF(S1702 = "Rising Star",1,0)</f>
        <v>0</v>
      </c>
      <c r="V1702">
        <f>IF(S1702 = "Established",1,0)</f>
        <v>1</v>
      </c>
      <c r="W1702">
        <f>IF(S1702 = "Elites",1,0)</f>
        <v>0</v>
      </c>
      <c r="X1702" t="s">
        <v>180</v>
      </c>
      <c r="Y1702" t="str">
        <f>IF(X1702="","-",TRIM(LEFT(X1702,FIND(",",X1702&amp;",")-1)))</f>
        <v>Cincinnati</v>
      </c>
      <c r="Z1702" t="s">
        <v>180</v>
      </c>
      <c r="AA1702" t="s">
        <v>36</v>
      </c>
    </row>
    <row r="1703" spans="1:27" ht="14.4" x14ac:dyDescent="0.3">
      <c r="A1703">
        <v>1697</v>
      </c>
      <c r="B1703" t="s">
        <v>13942</v>
      </c>
      <c r="C1703" t="s">
        <v>13943</v>
      </c>
      <c r="D1703" t="s">
        <v>13944</v>
      </c>
      <c r="E1703" t="s">
        <v>1405</v>
      </c>
      <c r="F1703" s="5">
        <f>_xlfn.TEXTBEFORE(E1703, " ") * 1000000</f>
        <v>2600000</v>
      </c>
      <c r="G1703">
        <v>240.53020000000001</v>
      </c>
      <c r="H1703" t="s">
        <v>85</v>
      </c>
      <c r="I1703">
        <v>4</v>
      </c>
      <c r="J1703">
        <f>IF(I1703="",0,I1703)</f>
        <v>4</v>
      </c>
      <c r="K1703">
        <v>1</v>
      </c>
      <c r="L1703">
        <f>I1703-K1703</f>
        <v>3</v>
      </c>
      <c r="M1703" t="str">
        <f>IF(I1703&lt;100,"small",IF(I1703&lt;500,"medium","large"))</f>
        <v>small</v>
      </c>
      <c r="N1703">
        <f>IF(M1703="small",1,0)</f>
        <v>1</v>
      </c>
      <c r="O1703">
        <f>IF(N1703="medium",1,0)</f>
        <v>0</v>
      </c>
      <c r="P1703">
        <f>IF(O1703="large",1,0)</f>
        <v>0</v>
      </c>
      <c r="Q1703">
        <v>2012</v>
      </c>
      <c r="R1703">
        <v>1</v>
      </c>
      <c r="S1703" t="str">
        <f>IF(R1703=1, "First-time", IF(R1703&lt;=3, "Rising Star", IF(R1703&lt;10, "Established", "Elites")))</f>
        <v>First-time</v>
      </c>
      <c r="T1703">
        <f>IF(S1703 = "First-time",1,0)</f>
        <v>1</v>
      </c>
      <c r="U1703">
        <f>IF(S1703 = "Rising Star",1,0)</f>
        <v>0</v>
      </c>
      <c r="V1703">
        <f>IF(S1703 = "Established",1,0)</f>
        <v>0</v>
      </c>
      <c r="W1703">
        <f>IF(S1703 = "Elites",1,0)</f>
        <v>0</v>
      </c>
      <c r="X1703" t="s">
        <v>611</v>
      </c>
      <c r="Y1703" t="str">
        <f>IF(X1703="","-",TRIM(LEFT(X1703,FIND(",",X1703&amp;",")-1)))</f>
        <v>Denver</v>
      </c>
      <c r="Z1703" t="s">
        <v>611</v>
      </c>
      <c r="AA1703" t="s">
        <v>6</v>
      </c>
    </row>
    <row r="1704" spans="1:27" ht="14.4" x14ac:dyDescent="0.3">
      <c r="A1704">
        <v>1698</v>
      </c>
      <c r="B1704" t="s">
        <v>13051</v>
      </c>
      <c r="C1704" t="s">
        <v>13052</v>
      </c>
      <c r="D1704" t="s">
        <v>13053</v>
      </c>
      <c r="E1704" t="s">
        <v>1377</v>
      </c>
      <c r="F1704" s="5">
        <f>_xlfn.TEXTBEFORE(E1704, " ") * 1000000</f>
        <v>14300000</v>
      </c>
      <c r="G1704">
        <v>240.2561</v>
      </c>
      <c r="H1704" t="s">
        <v>779</v>
      </c>
      <c r="I1704">
        <v>113</v>
      </c>
      <c r="J1704">
        <f>IF(I1704="",0,I1704)</f>
        <v>113</v>
      </c>
      <c r="K1704">
        <v>76</v>
      </c>
      <c r="L1704">
        <f>I1704-K1704</f>
        <v>37</v>
      </c>
      <c r="M1704" t="str">
        <f>IF(I1704&lt;100,"small",IF(I1704&lt;500,"medium","large"))</f>
        <v>medium</v>
      </c>
      <c r="N1704">
        <f>IF(M1704="small",1,0)</f>
        <v>0</v>
      </c>
      <c r="O1704">
        <f>IF(N1704="medium",1,0)</f>
        <v>0</v>
      </c>
      <c r="P1704">
        <f>IF(O1704="large",1,0)</f>
        <v>0</v>
      </c>
      <c r="Q1704">
        <v>2012</v>
      </c>
      <c r="R1704">
        <v>4</v>
      </c>
      <c r="S1704" t="str">
        <f>IF(R1704=1, "First-time", IF(R1704&lt;=3, "Rising Star", IF(R1704&lt;10, "Established", "Elites")))</f>
        <v>Established</v>
      </c>
      <c r="T1704">
        <f>IF(S1704 = "First-time",1,0)</f>
        <v>0</v>
      </c>
      <c r="U1704">
        <f>IF(S1704 = "Rising Star",1,0)</f>
        <v>0</v>
      </c>
      <c r="V1704">
        <f>IF(S1704 = "Established",1,0)</f>
        <v>1</v>
      </c>
      <c r="W1704">
        <f>IF(S1704 = "Elites",1,0)</f>
        <v>0</v>
      </c>
      <c r="X1704" t="s">
        <v>232</v>
      </c>
      <c r="Y1704" t="str">
        <f>IF(X1704="","-",TRIM(LEFT(X1704,FIND(",",X1704&amp;",")-1)))</f>
        <v>Houston</v>
      </c>
      <c r="Z1704" t="s">
        <v>13054</v>
      </c>
      <c r="AA1704" t="s">
        <v>45</v>
      </c>
    </row>
    <row r="1705" spans="1:27" ht="14.4" x14ac:dyDescent="0.3">
      <c r="A1705">
        <v>1699</v>
      </c>
      <c r="B1705" t="s">
        <v>8887</v>
      </c>
      <c r="C1705" t="s">
        <v>8888</v>
      </c>
      <c r="D1705" t="s">
        <v>8889</v>
      </c>
      <c r="E1705" t="s">
        <v>1246</v>
      </c>
      <c r="F1705" s="5">
        <f>_xlfn.TEXTBEFORE(E1705, " ") * 1000000</f>
        <v>2900000</v>
      </c>
      <c r="G1705">
        <v>240.0401</v>
      </c>
      <c r="H1705" t="s">
        <v>779</v>
      </c>
      <c r="I1705">
        <v>18</v>
      </c>
      <c r="J1705">
        <f>IF(I1705="",0,I1705)</f>
        <v>18</v>
      </c>
      <c r="K1705">
        <v>11</v>
      </c>
      <c r="L1705">
        <f>I1705-K1705</f>
        <v>7</v>
      </c>
      <c r="M1705" t="str">
        <f>IF(I1705&lt;100,"small",IF(I1705&lt;500,"medium","large"))</f>
        <v>small</v>
      </c>
      <c r="N1705">
        <f>IF(M1705="small",1,0)</f>
        <v>1</v>
      </c>
      <c r="O1705">
        <f>IF(N1705="medium",1,0)</f>
        <v>0</v>
      </c>
      <c r="P1705">
        <f>IF(O1705="large",1,0)</f>
        <v>0</v>
      </c>
      <c r="Q1705">
        <v>2008</v>
      </c>
      <c r="R1705">
        <v>2</v>
      </c>
      <c r="S1705" t="str">
        <f>IF(R1705=1, "First-time", IF(R1705&lt;=3, "Rising Star", IF(R1705&lt;10, "Established", "Elites")))</f>
        <v>Rising Star</v>
      </c>
      <c r="T1705">
        <f>IF(S1705 = "First-time",1,0)</f>
        <v>0</v>
      </c>
      <c r="U1705">
        <f>IF(S1705 = "Rising Star",1,0)</f>
        <v>1</v>
      </c>
      <c r="V1705">
        <f>IF(S1705 = "Established",1,0)</f>
        <v>0</v>
      </c>
      <c r="W1705">
        <f>IF(S1705 = "Elites",1,0)</f>
        <v>0</v>
      </c>
      <c r="X1705" t="s">
        <v>1206</v>
      </c>
      <c r="Y1705" t="str">
        <f>IF(X1705="","-",TRIM(LEFT(X1705,FIND(",",X1705&amp;",")-1)))</f>
        <v>Tampa</v>
      </c>
      <c r="Z1705" t="s">
        <v>1206</v>
      </c>
      <c r="AA1705" t="s">
        <v>10</v>
      </c>
    </row>
    <row r="1706" spans="1:27" ht="14.4" x14ac:dyDescent="0.3">
      <c r="A1706">
        <v>1700</v>
      </c>
      <c r="B1706" t="s">
        <v>11620</v>
      </c>
      <c r="C1706" t="s">
        <v>11621</v>
      </c>
      <c r="D1706" t="s">
        <v>11622</v>
      </c>
      <c r="E1706" t="s">
        <v>347</v>
      </c>
      <c r="F1706" s="5">
        <f>_xlfn.TEXTBEFORE(E1706, " ") * 1000000</f>
        <v>6000000</v>
      </c>
      <c r="G1706">
        <v>239.98</v>
      </c>
      <c r="H1706" t="s">
        <v>353</v>
      </c>
      <c r="I1706">
        <v>11</v>
      </c>
      <c r="J1706">
        <f>IF(I1706="",0,I1706)</f>
        <v>11</v>
      </c>
      <c r="K1706">
        <v>3</v>
      </c>
      <c r="L1706">
        <f>I1706-K1706</f>
        <v>8</v>
      </c>
      <c r="M1706" t="str">
        <f>IF(I1706&lt;100,"small",IF(I1706&lt;500,"medium","large"))</f>
        <v>small</v>
      </c>
      <c r="N1706">
        <f>IF(M1706="small",1,0)</f>
        <v>1</v>
      </c>
      <c r="O1706">
        <f>IF(N1706="medium",1,0)</f>
        <v>0</v>
      </c>
      <c r="P1706">
        <f>IF(O1706="large",1,0)</f>
        <v>0</v>
      </c>
      <c r="Q1706">
        <v>2011</v>
      </c>
      <c r="R1706">
        <v>1</v>
      </c>
      <c r="S1706" t="str">
        <f>IF(R1706=1, "First-time", IF(R1706&lt;=3, "Rising Star", IF(R1706&lt;10, "Established", "Elites")))</f>
        <v>First-time</v>
      </c>
      <c r="T1706">
        <f>IF(S1706 = "First-time",1,0)</f>
        <v>1</v>
      </c>
      <c r="U1706">
        <f>IF(S1706 = "Rising Star",1,0)</f>
        <v>0</v>
      </c>
      <c r="V1706">
        <f>IF(S1706 = "Established",1,0)</f>
        <v>0</v>
      </c>
      <c r="W1706">
        <f>IF(S1706 = "Elites",1,0)</f>
        <v>0</v>
      </c>
      <c r="X1706" t="s">
        <v>99</v>
      </c>
      <c r="Y1706" t="str">
        <f>IF(X1706="","-",TRIM(LEFT(X1706,FIND(",",X1706&amp;",")-1)))</f>
        <v>-</v>
      </c>
      <c r="Z1706" t="s">
        <v>100</v>
      </c>
      <c r="AA1706" t="s">
        <v>50</v>
      </c>
    </row>
    <row r="1707" spans="1:27" ht="14.4" x14ac:dyDescent="0.3">
      <c r="A1707">
        <v>1701</v>
      </c>
      <c r="B1707" t="s">
        <v>11236</v>
      </c>
      <c r="C1707" t="s">
        <v>11237</v>
      </c>
      <c r="D1707" t="s">
        <v>11238</v>
      </c>
      <c r="E1707" t="s">
        <v>4251</v>
      </c>
      <c r="F1707" s="5">
        <f>_xlfn.TEXTBEFORE(E1707, " ") * 1000000</f>
        <v>3400000</v>
      </c>
      <c r="G1707">
        <v>239.828</v>
      </c>
      <c r="H1707" t="s">
        <v>779</v>
      </c>
      <c r="I1707">
        <v>10</v>
      </c>
      <c r="J1707">
        <f>IF(I1707="",0,I1707)</f>
        <v>10</v>
      </c>
      <c r="K1707">
        <v>2</v>
      </c>
      <c r="L1707">
        <f>I1707-K1707</f>
        <v>8</v>
      </c>
      <c r="M1707" t="str">
        <f>IF(I1707&lt;100,"small",IF(I1707&lt;500,"medium","large"))</f>
        <v>small</v>
      </c>
      <c r="N1707">
        <f>IF(M1707="small",1,0)</f>
        <v>1</v>
      </c>
      <c r="O1707">
        <f>IF(N1707="medium",1,0)</f>
        <v>0</v>
      </c>
      <c r="P1707">
        <f>IF(O1707="large",1,0)</f>
        <v>0</v>
      </c>
      <c r="Q1707">
        <v>2010</v>
      </c>
      <c r="R1707">
        <v>2</v>
      </c>
      <c r="S1707" t="str">
        <f>IF(R1707=1, "First-time", IF(R1707&lt;=3, "Rising Star", IF(R1707&lt;10, "Established", "Elites")))</f>
        <v>Rising Star</v>
      </c>
      <c r="T1707">
        <f>IF(S1707 = "First-time",1,0)</f>
        <v>0</v>
      </c>
      <c r="U1707">
        <f>IF(S1707 = "Rising Star",1,0)</f>
        <v>1</v>
      </c>
      <c r="V1707">
        <f>IF(S1707 = "Established",1,0)</f>
        <v>0</v>
      </c>
      <c r="W1707">
        <f>IF(S1707 = "Elites",1,0)</f>
        <v>0</v>
      </c>
      <c r="X1707" t="s">
        <v>242</v>
      </c>
      <c r="Y1707" t="str">
        <f>IF(X1707="","-",TRIM(LEFT(X1707,FIND(",",X1707&amp;",")-1)))</f>
        <v>Atlanta</v>
      </c>
      <c r="Z1707" t="s">
        <v>242</v>
      </c>
      <c r="AA1707" t="s">
        <v>11</v>
      </c>
    </row>
    <row r="1708" spans="1:27" ht="14.4" x14ac:dyDescent="0.3">
      <c r="A1708">
        <v>1702</v>
      </c>
      <c r="B1708" t="s">
        <v>7358</v>
      </c>
      <c r="C1708" t="s">
        <v>7359</v>
      </c>
      <c r="D1708" t="s">
        <v>7360</v>
      </c>
      <c r="E1708" t="s">
        <v>98</v>
      </c>
      <c r="F1708" s="5">
        <f>_xlfn.TEXTBEFORE(E1708, " ") * 1000000</f>
        <v>11200000</v>
      </c>
      <c r="G1708">
        <v>239.7954</v>
      </c>
      <c r="H1708" t="s">
        <v>803</v>
      </c>
      <c r="I1708">
        <v>35</v>
      </c>
      <c r="J1708">
        <f>IF(I1708="",0,I1708)</f>
        <v>35</v>
      </c>
      <c r="K1708">
        <v>16</v>
      </c>
      <c r="L1708">
        <f>I1708-K1708</f>
        <v>19</v>
      </c>
      <c r="M1708" t="str">
        <f>IF(I1708&lt;100,"small",IF(I1708&lt;500,"medium","large"))</f>
        <v>small</v>
      </c>
      <c r="N1708">
        <f>IF(M1708="small",1,0)</f>
        <v>1</v>
      </c>
      <c r="O1708">
        <f>IF(N1708="medium",1,0)</f>
        <v>0</v>
      </c>
      <c r="P1708">
        <f>IF(O1708="large",1,0)</f>
        <v>0</v>
      </c>
      <c r="Q1708">
        <v>2007</v>
      </c>
      <c r="R1708">
        <v>5</v>
      </c>
      <c r="S1708" t="str">
        <f>IF(R1708=1, "First-time", IF(R1708&lt;=3, "Rising Star", IF(R1708&lt;10, "Established", "Elites")))</f>
        <v>Established</v>
      </c>
      <c r="T1708">
        <f>IF(S1708 = "First-time",1,0)</f>
        <v>0</v>
      </c>
      <c r="U1708">
        <f>IF(S1708 = "Rising Star",1,0)</f>
        <v>0</v>
      </c>
      <c r="V1708">
        <f>IF(S1708 = "Established",1,0)</f>
        <v>1</v>
      </c>
      <c r="W1708">
        <f>IF(S1708 = "Elites",1,0)</f>
        <v>0</v>
      </c>
      <c r="X1708" t="s">
        <v>427</v>
      </c>
      <c r="Y1708" t="str">
        <f>IF(X1708="","-",TRIM(LEFT(X1708,FIND(",",X1708&amp;",")-1)))</f>
        <v>Washington</v>
      </c>
      <c r="Z1708" t="s">
        <v>1041</v>
      </c>
      <c r="AA1708" t="s">
        <v>47</v>
      </c>
    </row>
    <row r="1709" spans="1:27" ht="14.4" x14ac:dyDescent="0.3">
      <c r="A1709">
        <v>1703</v>
      </c>
      <c r="B1709" t="s">
        <v>12866</v>
      </c>
      <c r="C1709" t="s">
        <v>12867</v>
      </c>
      <c r="D1709" t="s">
        <v>12868</v>
      </c>
      <c r="E1709" t="s">
        <v>1916</v>
      </c>
      <c r="F1709" s="5">
        <f>_xlfn.TEXTBEFORE(E1709, " ") * 1000000</f>
        <v>15000000</v>
      </c>
      <c r="G1709">
        <v>239.68709999999999</v>
      </c>
      <c r="H1709" t="s">
        <v>1750</v>
      </c>
      <c r="I1709">
        <v>140</v>
      </c>
      <c r="J1709">
        <f>IF(I1709="",0,I1709)</f>
        <v>140</v>
      </c>
      <c r="K1709">
        <v>37</v>
      </c>
      <c r="L1709">
        <f>I1709-K1709</f>
        <v>103</v>
      </c>
      <c r="M1709" t="str">
        <f>IF(I1709&lt;100,"small",IF(I1709&lt;500,"medium","large"))</f>
        <v>medium</v>
      </c>
      <c r="N1709">
        <f>IF(M1709="small",1,0)</f>
        <v>0</v>
      </c>
      <c r="O1709">
        <f>IF(N1709="medium",1,0)</f>
        <v>0</v>
      </c>
      <c r="P1709">
        <f>IF(O1709="large",1,0)</f>
        <v>0</v>
      </c>
      <c r="Q1709">
        <v>2012</v>
      </c>
      <c r="R1709">
        <v>4</v>
      </c>
      <c r="S1709" t="str">
        <f>IF(R1709=1, "First-time", IF(R1709&lt;=3, "Rising Star", IF(R1709&lt;10, "Established", "Elites")))</f>
        <v>Established</v>
      </c>
      <c r="T1709">
        <f>IF(S1709 = "First-time",1,0)</f>
        <v>0</v>
      </c>
      <c r="U1709">
        <f>IF(S1709 = "Rising Star",1,0)</f>
        <v>0</v>
      </c>
      <c r="V1709">
        <f>IF(S1709 = "Established",1,0)</f>
        <v>1</v>
      </c>
      <c r="W1709">
        <f>IF(S1709 = "Elites",1,0)</f>
        <v>0</v>
      </c>
      <c r="X1709" t="s">
        <v>99</v>
      </c>
      <c r="Y1709" t="str">
        <f>IF(X1709="","-",TRIM(LEFT(X1709,FIND(",",X1709&amp;",")-1)))</f>
        <v>-</v>
      </c>
      <c r="Z1709" t="s">
        <v>12869</v>
      </c>
      <c r="AA1709" t="s">
        <v>51</v>
      </c>
    </row>
    <row r="1710" spans="1:27" ht="14.4" x14ac:dyDescent="0.3">
      <c r="A1710">
        <v>1704</v>
      </c>
      <c r="B1710" t="s">
        <v>8715</v>
      </c>
      <c r="C1710" t="s">
        <v>8716</v>
      </c>
      <c r="D1710" t="s">
        <v>8717</v>
      </c>
      <c r="E1710" t="s">
        <v>128</v>
      </c>
      <c r="F1710" s="5">
        <f>_xlfn.TEXTBEFORE(E1710, " ") * 1000000</f>
        <v>7500000</v>
      </c>
      <c r="G1710">
        <v>239.38220000000001</v>
      </c>
      <c r="H1710" t="s">
        <v>779</v>
      </c>
      <c r="I1710">
        <v>68</v>
      </c>
      <c r="J1710">
        <f>IF(I1710="",0,I1710)</f>
        <v>68</v>
      </c>
      <c r="K1710">
        <v>18</v>
      </c>
      <c r="L1710">
        <f>I1710-K1710</f>
        <v>50</v>
      </c>
      <c r="M1710" t="str">
        <f>IF(I1710&lt;100,"small",IF(I1710&lt;500,"medium","large"))</f>
        <v>small</v>
      </c>
      <c r="N1710">
        <f>IF(M1710="small",1,0)</f>
        <v>1</v>
      </c>
      <c r="O1710">
        <f>IF(N1710="medium",1,0)</f>
        <v>0</v>
      </c>
      <c r="P1710">
        <f>IF(O1710="large",1,0)</f>
        <v>0</v>
      </c>
      <c r="Q1710">
        <v>2008</v>
      </c>
      <c r="R1710">
        <v>2</v>
      </c>
      <c r="S1710" t="str">
        <f>IF(R1710=1, "First-time", IF(R1710&lt;=3, "Rising Star", IF(R1710&lt;10, "Established", "Elites")))</f>
        <v>Rising Star</v>
      </c>
      <c r="T1710">
        <f>IF(S1710 = "First-time",1,0)</f>
        <v>0</v>
      </c>
      <c r="U1710">
        <f>IF(S1710 = "Rising Star",1,0)</f>
        <v>1</v>
      </c>
      <c r="V1710">
        <f>IF(S1710 = "Established",1,0)</f>
        <v>0</v>
      </c>
      <c r="W1710">
        <f>IF(S1710 = "Elites",1,0)</f>
        <v>0</v>
      </c>
      <c r="X1710" t="s">
        <v>185</v>
      </c>
      <c r="Y1710" t="str">
        <f>IF(X1710="","-",TRIM(LEFT(X1710,FIND(",",X1710&amp;",")-1)))</f>
        <v>Boston</v>
      </c>
      <c r="Z1710" t="s">
        <v>1397</v>
      </c>
      <c r="AA1710" t="s">
        <v>20</v>
      </c>
    </row>
    <row r="1711" spans="1:27" ht="14.4" x14ac:dyDescent="0.3">
      <c r="A1711">
        <v>1705</v>
      </c>
      <c r="B1711" t="s">
        <v>8687</v>
      </c>
      <c r="C1711" t="s">
        <v>8688</v>
      </c>
      <c r="D1711" t="s">
        <v>8689</v>
      </c>
      <c r="E1711" t="s">
        <v>297</v>
      </c>
      <c r="F1711" s="5">
        <f>_xlfn.TEXTBEFORE(E1711, " ") * 1000000</f>
        <v>40700000</v>
      </c>
      <c r="G1711">
        <v>239.1147</v>
      </c>
      <c r="H1711" t="s">
        <v>779</v>
      </c>
      <c r="I1711">
        <v>250</v>
      </c>
      <c r="J1711">
        <f>IF(I1711="",0,I1711)</f>
        <v>250</v>
      </c>
      <c r="K1711">
        <v>75</v>
      </c>
      <c r="L1711">
        <f>I1711-K1711</f>
        <v>175</v>
      </c>
      <c r="M1711" t="str">
        <f>IF(I1711&lt;100,"small",IF(I1711&lt;500,"medium","large"))</f>
        <v>medium</v>
      </c>
      <c r="N1711">
        <f>IF(M1711="small",1,0)</f>
        <v>0</v>
      </c>
      <c r="O1711">
        <f>IF(N1711="medium",1,0)</f>
        <v>0</v>
      </c>
      <c r="P1711">
        <f>IF(O1711="large",1,0)</f>
        <v>0</v>
      </c>
      <c r="Q1711">
        <v>2008</v>
      </c>
      <c r="R1711">
        <v>3</v>
      </c>
      <c r="S1711" t="str">
        <f>IF(R1711=1, "First-time", IF(R1711&lt;=3, "Rising Star", IF(R1711&lt;10, "Established", "Elites")))</f>
        <v>Rising Star</v>
      </c>
      <c r="T1711">
        <f>IF(S1711 = "First-time",1,0)</f>
        <v>0</v>
      </c>
      <c r="U1711">
        <f>IF(S1711 = "Rising Star",1,0)</f>
        <v>1</v>
      </c>
      <c r="V1711">
        <f>IF(S1711 = "Established",1,0)</f>
        <v>0</v>
      </c>
      <c r="W1711">
        <f>IF(S1711 = "Elites",1,0)</f>
        <v>0</v>
      </c>
      <c r="X1711" t="s">
        <v>93</v>
      </c>
      <c r="Y1711" t="str">
        <f>IF(X1711="","-",TRIM(LEFT(X1711,FIND(",",X1711&amp;",")-1)))</f>
        <v>Baltimore</v>
      </c>
      <c r="Z1711" t="s">
        <v>6365</v>
      </c>
      <c r="AA1711" t="s">
        <v>21</v>
      </c>
    </row>
    <row r="1712" spans="1:27" ht="14.4" x14ac:dyDescent="0.3">
      <c r="A1712">
        <v>1706</v>
      </c>
      <c r="B1712" t="s">
        <v>4417</v>
      </c>
      <c r="C1712" t="s">
        <v>4418</v>
      </c>
      <c r="D1712" t="s">
        <v>4419</v>
      </c>
      <c r="E1712" t="s">
        <v>899</v>
      </c>
      <c r="F1712" s="5">
        <f>_xlfn.TEXTBEFORE(E1712, " ") * 1000000</f>
        <v>49000000</v>
      </c>
      <c r="G1712">
        <v>239.0772</v>
      </c>
      <c r="H1712" t="s">
        <v>779</v>
      </c>
      <c r="I1712">
        <v>1267</v>
      </c>
      <c r="J1712">
        <f>IF(I1712="",0,I1712)</f>
        <v>1267</v>
      </c>
      <c r="K1712">
        <v>473</v>
      </c>
      <c r="L1712">
        <f>I1712-K1712</f>
        <v>794</v>
      </c>
      <c r="M1712" t="str">
        <f>IF(I1712&lt;100,"small",IF(I1712&lt;500,"medium","large"))</f>
        <v>large</v>
      </c>
      <c r="N1712">
        <f>IF(M1712="small",1,0)</f>
        <v>0</v>
      </c>
      <c r="O1712">
        <f>IF(N1712="medium",1,0)</f>
        <v>0</v>
      </c>
      <c r="P1712">
        <f>IF(O1712="large",1,0)</f>
        <v>0</v>
      </c>
      <c r="Q1712">
        <v>2002</v>
      </c>
      <c r="R1712">
        <v>2</v>
      </c>
      <c r="S1712" t="str">
        <f>IF(R1712=1, "First-time", IF(R1712&lt;=3, "Rising Star", IF(R1712&lt;10, "Established", "Elites")))</f>
        <v>Rising Star</v>
      </c>
      <c r="T1712">
        <f>IF(S1712 = "First-time",1,0)</f>
        <v>0</v>
      </c>
      <c r="U1712">
        <f>IF(S1712 = "Rising Star",1,0)</f>
        <v>1</v>
      </c>
      <c r="V1712">
        <f>IF(S1712 = "Established",1,0)</f>
        <v>0</v>
      </c>
      <c r="W1712">
        <f>IF(S1712 = "Elites",1,0)</f>
        <v>0</v>
      </c>
      <c r="X1712" t="s">
        <v>86</v>
      </c>
      <c r="Y1712" t="str">
        <f>IF(X1712="","-",TRIM(LEFT(X1712,FIND(",",X1712&amp;",")-1)))</f>
        <v>New York City</v>
      </c>
      <c r="Z1712" t="s">
        <v>543</v>
      </c>
      <c r="AA1712" t="s">
        <v>35</v>
      </c>
    </row>
    <row r="1713" spans="1:27" ht="14.4" x14ac:dyDescent="0.3">
      <c r="A1713">
        <v>1707</v>
      </c>
      <c r="B1713" t="s">
        <v>8051</v>
      </c>
      <c r="C1713" t="s">
        <v>8052</v>
      </c>
      <c r="D1713" t="s">
        <v>8053</v>
      </c>
      <c r="E1713" t="s">
        <v>3799</v>
      </c>
      <c r="F1713" s="5">
        <f>_xlfn.TEXTBEFORE(E1713, " ") * 1000000</f>
        <v>21400000</v>
      </c>
      <c r="G1713">
        <v>238.97739999999999</v>
      </c>
      <c r="H1713" t="s">
        <v>779</v>
      </c>
      <c r="I1713">
        <v>84</v>
      </c>
      <c r="J1713">
        <f>IF(I1713="",0,I1713)</f>
        <v>84</v>
      </c>
      <c r="K1713">
        <v>32</v>
      </c>
      <c r="L1713">
        <f>I1713-K1713</f>
        <v>52</v>
      </c>
      <c r="M1713" t="str">
        <f>IF(I1713&lt;100,"small",IF(I1713&lt;500,"medium","large"))</f>
        <v>small</v>
      </c>
      <c r="N1713">
        <f>IF(M1713="small",1,0)</f>
        <v>1</v>
      </c>
      <c r="O1713">
        <f>IF(N1713="medium",1,0)</f>
        <v>0</v>
      </c>
      <c r="P1713">
        <f>IF(O1713="large",1,0)</f>
        <v>0</v>
      </c>
      <c r="Q1713">
        <v>2007</v>
      </c>
      <c r="R1713">
        <v>5</v>
      </c>
      <c r="S1713" t="str">
        <f>IF(R1713=1, "First-time", IF(R1713&lt;=3, "Rising Star", IF(R1713&lt;10, "Established", "Elites")))</f>
        <v>Established</v>
      </c>
      <c r="T1713">
        <f>IF(S1713 = "First-time",1,0)</f>
        <v>0</v>
      </c>
      <c r="U1713">
        <f>IF(S1713 = "Rising Star",1,0)</f>
        <v>0</v>
      </c>
      <c r="V1713">
        <f>IF(S1713 = "Established",1,0)</f>
        <v>1</v>
      </c>
      <c r="W1713">
        <f>IF(S1713 = "Elites",1,0)</f>
        <v>0</v>
      </c>
      <c r="X1713" t="s">
        <v>3010</v>
      </c>
      <c r="Y1713" t="str">
        <f>IF(X1713="","-",TRIM(LEFT(X1713,FIND(",",X1713&amp;",")-1)))</f>
        <v>San Jose</v>
      </c>
      <c r="Z1713" t="s">
        <v>3010</v>
      </c>
      <c r="AA1713" t="s">
        <v>5</v>
      </c>
    </row>
    <row r="1714" spans="1:27" ht="14.4" x14ac:dyDescent="0.3">
      <c r="A1714">
        <v>1708</v>
      </c>
      <c r="B1714" t="s">
        <v>4582</v>
      </c>
      <c r="C1714" t="s">
        <v>4583</v>
      </c>
      <c r="D1714" t="s">
        <v>4584</v>
      </c>
      <c r="E1714" t="s">
        <v>537</v>
      </c>
      <c r="F1714" s="5">
        <f>_xlfn.TEXTBEFORE(E1714, " ") * 1000000</f>
        <v>5700000</v>
      </c>
      <c r="G1714">
        <v>238.72479999999999</v>
      </c>
      <c r="H1714" t="s">
        <v>85</v>
      </c>
      <c r="I1714">
        <v>141</v>
      </c>
      <c r="J1714">
        <f>IF(I1714="",0,I1714)</f>
        <v>141</v>
      </c>
      <c r="K1714">
        <v>3</v>
      </c>
      <c r="L1714">
        <f>I1714-K1714</f>
        <v>138</v>
      </c>
      <c r="M1714" t="str">
        <f>IF(I1714&lt;100,"small",IF(I1714&lt;500,"medium","large"))</f>
        <v>medium</v>
      </c>
      <c r="N1714">
        <f>IF(M1714="small",1,0)</f>
        <v>0</v>
      </c>
      <c r="O1714">
        <f>IF(N1714="medium",1,0)</f>
        <v>0</v>
      </c>
      <c r="P1714">
        <f>IF(O1714="large",1,0)</f>
        <v>0</v>
      </c>
      <c r="Q1714">
        <v>2002</v>
      </c>
      <c r="R1714">
        <v>3</v>
      </c>
      <c r="S1714" t="str">
        <f>IF(R1714=1, "First-time", IF(R1714&lt;=3, "Rising Star", IF(R1714&lt;10, "Established", "Elites")))</f>
        <v>Rising Star</v>
      </c>
      <c r="T1714">
        <f>IF(S1714 = "First-time",1,0)</f>
        <v>0</v>
      </c>
      <c r="U1714">
        <f>IF(S1714 = "Rising Star",1,0)</f>
        <v>1</v>
      </c>
      <c r="V1714">
        <f>IF(S1714 = "Established",1,0)</f>
        <v>0</v>
      </c>
      <c r="W1714">
        <f>IF(S1714 = "Elites",1,0)</f>
        <v>0</v>
      </c>
      <c r="X1714" t="s">
        <v>427</v>
      </c>
      <c r="Y1714" t="str">
        <f>IF(X1714="","-",TRIM(LEFT(X1714,FIND(",",X1714&amp;",")-1)))</f>
        <v>Washington</v>
      </c>
      <c r="Z1714" t="s">
        <v>1206</v>
      </c>
      <c r="AA1714" t="s">
        <v>10</v>
      </c>
    </row>
    <row r="1715" spans="1:27" ht="14.4" x14ac:dyDescent="0.3">
      <c r="A1715">
        <v>1709</v>
      </c>
      <c r="B1715" t="s">
        <v>16116</v>
      </c>
      <c r="C1715" t="s">
        <v>16117</v>
      </c>
      <c r="D1715" t="s">
        <v>16118</v>
      </c>
      <c r="E1715" t="s">
        <v>1147</v>
      </c>
      <c r="F1715" s="5">
        <f>_xlfn.TEXTBEFORE(E1715, " ") * 1000000</f>
        <v>3900000</v>
      </c>
      <c r="G1715">
        <v>238.5077</v>
      </c>
      <c r="H1715" t="s">
        <v>803</v>
      </c>
      <c r="I1715">
        <v>15</v>
      </c>
      <c r="J1715">
        <f>IF(I1715="",0,I1715)</f>
        <v>15</v>
      </c>
      <c r="K1715">
        <v>4</v>
      </c>
      <c r="L1715">
        <f>I1715-K1715</f>
        <v>11</v>
      </c>
      <c r="M1715" t="str">
        <f>IF(I1715&lt;100,"small",IF(I1715&lt;500,"medium","large"))</f>
        <v>small</v>
      </c>
      <c r="N1715">
        <f>IF(M1715="small",1,0)</f>
        <v>1</v>
      </c>
      <c r="O1715">
        <f>IF(N1715="medium",1,0)</f>
        <v>0</v>
      </c>
      <c r="P1715">
        <f>IF(O1715="large",1,0)</f>
        <v>0</v>
      </c>
      <c r="Q1715">
        <v>2014</v>
      </c>
      <c r="R1715">
        <v>2</v>
      </c>
      <c r="S1715" t="str">
        <f>IF(R1715=1, "First-time", IF(R1715&lt;=3, "Rising Star", IF(R1715&lt;10, "Established", "Elites")))</f>
        <v>Rising Star</v>
      </c>
      <c r="T1715">
        <f>IF(S1715 = "First-time",1,0)</f>
        <v>0</v>
      </c>
      <c r="U1715">
        <f>IF(S1715 = "Rising Star",1,0)</f>
        <v>1</v>
      </c>
      <c r="V1715">
        <f>IF(S1715 = "Established",1,0)</f>
        <v>0</v>
      </c>
      <c r="W1715">
        <f>IF(S1715 = "Elites",1,0)</f>
        <v>0</v>
      </c>
      <c r="X1715" t="s">
        <v>332</v>
      </c>
      <c r="Y1715" t="str">
        <f>IF(X1715="","-",TRIM(LEFT(X1715,FIND(",",X1715&amp;",")-1)))</f>
        <v>Columbus</v>
      </c>
      <c r="Z1715" t="s">
        <v>461</v>
      </c>
      <c r="AA1715" t="s">
        <v>36</v>
      </c>
    </row>
    <row r="1716" spans="1:27" ht="14.4" x14ac:dyDescent="0.3">
      <c r="A1716">
        <v>1710</v>
      </c>
      <c r="B1716" t="s">
        <v>5169</v>
      </c>
      <c r="C1716" t="s">
        <v>5170</v>
      </c>
      <c r="D1716" t="s">
        <v>5171</v>
      </c>
      <c r="E1716" t="s">
        <v>5172</v>
      </c>
      <c r="F1716" s="5">
        <f>_xlfn.TEXTBEFORE(E1716, " ") * 1000000</f>
        <v>77000000</v>
      </c>
      <c r="G1716">
        <v>238.29750000000001</v>
      </c>
      <c r="H1716" t="s">
        <v>353</v>
      </c>
      <c r="I1716">
        <v>173</v>
      </c>
      <c r="J1716">
        <f>IF(I1716="",0,I1716)</f>
        <v>173</v>
      </c>
      <c r="K1716">
        <v>56</v>
      </c>
      <c r="L1716">
        <f>I1716-K1716</f>
        <v>117</v>
      </c>
      <c r="M1716" t="str">
        <f>IF(I1716&lt;100,"small",IF(I1716&lt;500,"medium","large"))</f>
        <v>medium</v>
      </c>
      <c r="N1716">
        <f>IF(M1716="small",1,0)</f>
        <v>0</v>
      </c>
      <c r="O1716">
        <f>IF(N1716="medium",1,0)</f>
        <v>0</v>
      </c>
      <c r="P1716">
        <f>IF(O1716="large",1,0)</f>
        <v>0</v>
      </c>
      <c r="Q1716">
        <v>2003</v>
      </c>
      <c r="R1716">
        <v>5</v>
      </c>
      <c r="S1716" t="str">
        <f>IF(R1716=1, "First-time", IF(R1716&lt;=3, "Rising Star", IF(R1716&lt;10, "Established", "Elites")))</f>
        <v>Established</v>
      </c>
      <c r="T1716">
        <f>IF(S1716 = "First-time",1,0)</f>
        <v>0</v>
      </c>
      <c r="U1716">
        <f>IF(S1716 = "Rising Star",1,0)</f>
        <v>0</v>
      </c>
      <c r="V1716">
        <f>IF(S1716 = "Established",1,0)</f>
        <v>1</v>
      </c>
      <c r="W1716">
        <f>IF(S1716 = "Elites",1,0)</f>
        <v>0</v>
      </c>
      <c r="X1716" t="s">
        <v>683</v>
      </c>
      <c r="Y1716" t="str">
        <f>IF(X1716="","-",TRIM(LEFT(X1716,FIND(",",X1716&amp;",")-1)))</f>
        <v>Orlando</v>
      </c>
      <c r="Z1716" t="s">
        <v>5173</v>
      </c>
      <c r="AA1716" t="s">
        <v>10</v>
      </c>
    </row>
    <row r="1717" spans="1:27" ht="14.4" x14ac:dyDescent="0.3">
      <c r="A1717">
        <v>1711</v>
      </c>
      <c r="B1717" t="s">
        <v>2293</v>
      </c>
      <c r="C1717" t="s">
        <v>2294</v>
      </c>
      <c r="D1717" t="s">
        <v>2295</v>
      </c>
      <c r="E1717" t="s">
        <v>2296</v>
      </c>
      <c r="F1717" s="5">
        <f>_xlfn.TEXTBEFORE(E1717, " ") * 1000000</f>
        <v>36300000</v>
      </c>
      <c r="G1717">
        <v>237.8886</v>
      </c>
      <c r="H1717" t="s">
        <v>160</v>
      </c>
      <c r="I1717">
        <v>130</v>
      </c>
      <c r="J1717">
        <f>IF(I1717="",0,I1717)</f>
        <v>130</v>
      </c>
      <c r="K1717">
        <v>43</v>
      </c>
      <c r="L1717">
        <f>I1717-K1717</f>
        <v>87</v>
      </c>
      <c r="M1717" t="str">
        <f>IF(I1717&lt;100,"small",IF(I1717&lt;500,"medium","large"))</f>
        <v>medium</v>
      </c>
      <c r="N1717">
        <f>IF(M1717="small",1,0)</f>
        <v>0</v>
      </c>
      <c r="O1717">
        <f>IF(N1717="medium",1,0)</f>
        <v>0</v>
      </c>
      <c r="P1717">
        <f>IF(O1717="large",1,0)</f>
        <v>0</v>
      </c>
      <c r="Q1717">
        <v>1996</v>
      </c>
      <c r="R1717">
        <v>2</v>
      </c>
      <c r="S1717" t="str">
        <f>IF(R1717=1, "First-time", IF(R1717&lt;=3, "Rising Star", IF(R1717&lt;10, "Established", "Elites")))</f>
        <v>Rising Star</v>
      </c>
      <c r="T1717">
        <f>IF(S1717 = "First-time",1,0)</f>
        <v>0</v>
      </c>
      <c r="U1717">
        <f>IF(S1717 = "Rising Star",1,0)</f>
        <v>1</v>
      </c>
      <c r="V1717">
        <f>IF(S1717 = "Established",1,0)</f>
        <v>0</v>
      </c>
      <c r="W1717">
        <f>IF(S1717 = "Elites",1,0)</f>
        <v>0</v>
      </c>
      <c r="X1717" t="s">
        <v>112</v>
      </c>
      <c r="Y1717" t="str">
        <f>IF(X1717="","-",TRIM(LEFT(X1717,FIND(",",X1717&amp;",")-1)))</f>
        <v>Richmond</v>
      </c>
      <c r="Z1717" t="s">
        <v>113</v>
      </c>
      <c r="AA1717" t="s">
        <v>47</v>
      </c>
    </row>
    <row r="1718" spans="1:27" ht="14.4" x14ac:dyDescent="0.3">
      <c r="A1718">
        <v>1712</v>
      </c>
      <c r="B1718" t="s">
        <v>15735</v>
      </c>
      <c r="C1718" t="s">
        <v>15736</v>
      </c>
      <c r="D1718" t="s">
        <v>15737</v>
      </c>
      <c r="E1718" t="s">
        <v>15738</v>
      </c>
      <c r="F1718" s="5">
        <f>_xlfn.TEXTBEFORE(E1718, " ") * 1000000</f>
        <v>33299999.999999996</v>
      </c>
      <c r="G1718">
        <v>237.81890000000001</v>
      </c>
      <c r="H1718" t="s">
        <v>174</v>
      </c>
      <c r="I1718">
        <v>420</v>
      </c>
      <c r="J1718">
        <f>IF(I1718="",0,I1718)</f>
        <v>420</v>
      </c>
      <c r="K1718">
        <v>90</v>
      </c>
      <c r="L1718">
        <f>I1718-K1718</f>
        <v>330</v>
      </c>
      <c r="M1718" t="str">
        <f>IF(I1718&lt;100,"small",IF(I1718&lt;500,"medium","large"))</f>
        <v>medium</v>
      </c>
      <c r="N1718">
        <f>IF(M1718="small",1,0)</f>
        <v>0</v>
      </c>
      <c r="O1718">
        <f>IF(N1718="medium",1,0)</f>
        <v>0</v>
      </c>
      <c r="P1718">
        <f>IF(O1718="large",1,0)</f>
        <v>0</v>
      </c>
      <c r="Q1718">
        <v>2014</v>
      </c>
      <c r="R1718">
        <v>1</v>
      </c>
      <c r="S1718" t="str">
        <f>IF(R1718=1, "First-time", IF(R1718&lt;=3, "Rising Star", IF(R1718&lt;10, "Established", "Elites")))</f>
        <v>First-time</v>
      </c>
      <c r="T1718">
        <f>IF(S1718 = "First-time",1,0)</f>
        <v>1</v>
      </c>
      <c r="U1718">
        <f>IF(S1718 = "Rising Star",1,0)</f>
        <v>0</v>
      </c>
      <c r="V1718">
        <f>IF(S1718 = "Established",1,0)</f>
        <v>0</v>
      </c>
      <c r="W1718">
        <f>IF(S1718 = "Elites",1,0)</f>
        <v>0</v>
      </c>
      <c r="X1718" t="s">
        <v>99</v>
      </c>
      <c r="Y1718" t="str">
        <f>IF(X1718="","-",TRIM(LEFT(X1718,FIND(",",X1718&amp;",")-1)))</f>
        <v>-</v>
      </c>
      <c r="Z1718" t="s">
        <v>5990</v>
      </c>
      <c r="AA1718" t="s">
        <v>49</v>
      </c>
    </row>
    <row r="1719" spans="1:27" ht="14.4" x14ac:dyDescent="0.3">
      <c r="A1719">
        <v>1713</v>
      </c>
      <c r="B1719" t="s">
        <v>10721</v>
      </c>
      <c r="C1719" t="s">
        <v>10722</v>
      </c>
      <c r="D1719" t="s">
        <v>10723</v>
      </c>
      <c r="E1719" t="s">
        <v>3410</v>
      </c>
      <c r="F1719" s="5">
        <f>_xlfn.TEXTBEFORE(E1719, " ") * 1000000</f>
        <v>8300000.0000000009</v>
      </c>
      <c r="G1719">
        <v>237.26169999999999</v>
      </c>
      <c r="H1719" t="s">
        <v>353</v>
      </c>
      <c r="I1719">
        <v>75</v>
      </c>
      <c r="J1719">
        <f>IF(I1719="",0,I1719)</f>
        <v>75</v>
      </c>
      <c r="K1719">
        <v>30</v>
      </c>
      <c r="L1719">
        <f>I1719-K1719</f>
        <v>45</v>
      </c>
      <c r="M1719" t="str">
        <f>IF(I1719&lt;100,"small",IF(I1719&lt;500,"medium","large"))</f>
        <v>small</v>
      </c>
      <c r="N1719">
        <f>IF(M1719="small",1,0)</f>
        <v>1</v>
      </c>
      <c r="O1719">
        <f>IF(N1719="medium",1,0)</f>
        <v>0</v>
      </c>
      <c r="P1719">
        <f>IF(O1719="large",1,0)</f>
        <v>0</v>
      </c>
      <c r="Q1719">
        <v>2010</v>
      </c>
      <c r="R1719">
        <v>1</v>
      </c>
      <c r="S1719" t="str">
        <f>IF(R1719=1, "First-time", IF(R1719&lt;=3, "Rising Star", IF(R1719&lt;10, "Established", "Elites")))</f>
        <v>First-time</v>
      </c>
      <c r="T1719">
        <f>IF(S1719 = "First-time",1,0)</f>
        <v>1</v>
      </c>
      <c r="U1719">
        <f>IF(S1719 = "Rising Star",1,0)</f>
        <v>0</v>
      </c>
      <c r="V1719">
        <f>IF(S1719 = "Established",1,0)</f>
        <v>0</v>
      </c>
      <c r="W1719">
        <f>IF(S1719 = "Elites",1,0)</f>
        <v>0</v>
      </c>
      <c r="X1719" t="s">
        <v>348</v>
      </c>
      <c r="Y1719" t="str">
        <f>IF(X1719="","-",TRIM(LEFT(X1719,FIND(",",X1719&amp;",")-1)))</f>
        <v>Nashville</v>
      </c>
      <c r="Z1719" t="s">
        <v>348</v>
      </c>
      <c r="AA1719" t="s">
        <v>44</v>
      </c>
    </row>
    <row r="1720" spans="1:27" ht="14.4" x14ac:dyDescent="0.3">
      <c r="A1720">
        <v>1714</v>
      </c>
      <c r="B1720" t="s">
        <v>16768</v>
      </c>
      <c r="C1720" t="s">
        <v>16769</v>
      </c>
      <c r="D1720" t="s">
        <v>16770</v>
      </c>
      <c r="E1720" t="s">
        <v>1832</v>
      </c>
      <c r="F1720" s="5">
        <f>_xlfn.TEXTBEFORE(E1720, " ") * 1000000</f>
        <v>19700000</v>
      </c>
      <c r="G1720">
        <v>237.18809999999999</v>
      </c>
      <c r="H1720" t="s">
        <v>751</v>
      </c>
      <c r="I1720">
        <v>12</v>
      </c>
      <c r="J1720">
        <f>IF(I1720="",0,I1720)</f>
        <v>12</v>
      </c>
      <c r="K1720">
        <v>1</v>
      </c>
      <c r="L1720">
        <f>I1720-K1720</f>
        <v>11</v>
      </c>
      <c r="M1720" t="str">
        <f>IF(I1720&lt;100,"small",IF(I1720&lt;500,"medium","large"))</f>
        <v>small</v>
      </c>
      <c r="N1720">
        <f>IF(M1720="small",1,0)</f>
        <v>1</v>
      </c>
      <c r="O1720">
        <f>IF(N1720="medium",1,0)</f>
        <v>0</v>
      </c>
      <c r="P1720">
        <f>IF(O1720="large",1,0)</f>
        <v>0</v>
      </c>
      <c r="Q1720">
        <v>2014</v>
      </c>
      <c r="R1720">
        <v>2</v>
      </c>
      <c r="S1720" t="str">
        <f>IF(R1720=1, "First-time", IF(R1720&lt;=3, "Rising Star", IF(R1720&lt;10, "Established", "Elites")))</f>
        <v>Rising Star</v>
      </c>
      <c r="T1720">
        <f>IF(S1720 = "First-time",1,0)</f>
        <v>0</v>
      </c>
      <c r="U1720">
        <f>IF(S1720 = "Rising Star",1,0)</f>
        <v>1</v>
      </c>
      <c r="V1720">
        <f>IF(S1720 = "Established",1,0)</f>
        <v>0</v>
      </c>
      <c r="W1720">
        <f>IF(S1720 = "Elites",1,0)</f>
        <v>0</v>
      </c>
      <c r="X1720" t="s">
        <v>1206</v>
      </c>
      <c r="Y1720" t="str">
        <f>IF(X1720="","-",TRIM(LEFT(X1720,FIND(",",X1720&amp;",")-1)))</f>
        <v>Tampa</v>
      </c>
      <c r="Z1720" t="s">
        <v>1206</v>
      </c>
      <c r="AA1720" t="s">
        <v>10</v>
      </c>
    </row>
    <row r="1721" spans="1:27" ht="14.4" x14ac:dyDescent="0.3">
      <c r="A1721">
        <v>1715</v>
      </c>
      <c r="B1721" t="s">
        <v>16771</v>
      </c>
      <c r="C1721" t="s">
        <v>16772</v>
      </c>
      <c r="D1721" t="s">
        <v>16773</v>
      </c>
      <c r="E1721" t="s">
        <v>7992</v>
      </c>
      <c r="F1721" s="5">
        <f>_xlfn.TEXTBEFORE(E1721, " ") * 1000000</f>
        <v>50900000</v>
      </c>
      <c r="G1721">
        <v>237.09229999999999</v>
      </c>
      <c r="H1721" t="s">
        <v>1238</v>
      </c>
      <c r="I1721">
        <v>27</v>
      </c>
      <c r="J1721">
        <f>IF(I1721="",0,I1721)</f>
        <v>27</v>
      </c>
      <c r="K1721">
        <v>7</v>
      </c>
      <c r="L1721">
        <f>I1721-K1721</f>
        <v>20</v>
      </c>
      <c r="M1721" t="str">
        <f>IF(I1721&lt;100,"small",IF(I1721&lt;500,"medium","large"))</f>
        <v>small</v>
      </c>
      <c r="N1721">
        <f>IF(M1721="small",1,0)</f>
        <v>1</v>
      </c>
      <c r="O1721">
        <f>IF(N1721="medium",1,0)</f>
        <v>0</v>
      </c>
      <c r="P1721">
        <f>IF(O1721="large",1,0)</f>
        <v>0</v>
      </c>
      <c r="Q1721">
        <v>2014</v>
      </c>
      <c r="R1721">
        <v>1</v>
      </c>
      <c r="S1721" t="str">
        <f>IF(R1721=1, "First-time", IF(R1721&lt;=3, "Rising Star", IF(R1721&lt;10, "Established", "Elites")))</f>
        <v>First-time</v>
      </c>
      <c r="T1721">
        <f>IF(S1721 = "First-time",1,0)</f>
        <v>1</v>
      </c>
      <c r="U1721">
        <f>IF(S1721 = "Rising Star",1,0)</f>
        <v>0</v>
      </c>
      <c r="V1721">
        <f>IF(S1721 = "Established",1,0)</f>
        <v>0</v>
      </c>
      <c r="W1721">
        <f>IF(S1721 = "Elites",1,0)</f>
        <v>0</v>
      </c>
      <c r="X1721" t="s">
        <v>683</v>
      </c>
      <c r="Y1721" t="str">
        <f>IF(X1721="","-",TRIM(LEFT(X1721,FIND(",",X1721&amp;",")-1)))</f>
        <v>Orlando</v>
      </c>
      <c r="Z1721" t="s">
        <v>1016</v>
      </c>
      <c r="AA1721" t="s">
        <v>10</v>
      </c>
    </row>
    <row r="1722" spans="1:27" ht="14.4" x14ac:dyDescent="0.3">
      <c r="A1722">
        <v>1716</v>
      </c>
      <c r="B1722" t="s">
        <v>11908</v>
      </c>
      <c r="C1722" t="s">
        <v>11909</v>
      </c>
      <c r="D1722" t="s">
        <v>11910</v>
      </c>
      <c r="E1722" t="s">
        <v>11911</v>
      </c>
      <c r="F1722" s="5">
        <f>_xlfn.TEXTBEFORE(E1722, " ") * 1000000</f>
        <v>238200000</v>
      </c>
      <c r="G1722">
        <v>237.06110000000001</v>
      </c>
      <c r="H1722" t="s">
        <v>129</v>
      </c>
      <c r="I1722">
        <v>559</v>
      </c>
      <c r="J1722">
        <f>IF(I1722="",0,I1722)</f>
        <v>559</v>
      </c>
      <c r="K1722">
        <v>175</v>
      </c>
      <c r="L1722">
        <f>I1722-K1722</f>
        <v>384</v>
      </c>
      <c r="M1722" t="str">
        <f>IF(I1722&lt;100,"small",IF(I1722&lt;500,"medium","large"))</f>
        <v>large</v>
      </c>
      <c r="N1722">
        <f>IF(M1722="small",1,0)</f>
        <v>0</v>
      </c>
      <c r="O1722">
        <f>IF(N1722="medium",1,0)</f>
        <v>0</v>
      </c>
      <c r="P1722">
        <f>IF(O1722="large",1,0)</f>
        <v>0</v>
      </c>
      <c r="Q1722">
        <v>2011</v>
      </c>
      <c r="R1722">
        <v>4</v>
      </c>
      <c r="S1722" t="str">
        <f>IF(R1722=1, "First-time", IF(R1722&lt;=3, "Rising Star", IF(R1722&lt;10, "Established", "Elites")))</f>
        <v>Established</v>
      </c>
      <c r="T1722">
        <f>IF(S1722 = "First-time",1,0)</f>
        <v>0</v>
      </c>
      <c r="U1722">
        <f>IF(S1722 = "Rising Star",1,0)</f>
        <v>0</v>
      </c>
      <c r="V1722">
        <f>IF(S1722 = "Established",1,0)</f>
        <v>1</v>
      </c>
      <c r="W1722">
        <f>IF(S1722 = "Elites",1,0)</f>
        <v>0</v>
      </c>
      <c r="X1722" t="s">
        <v>809</v>
      </c>
      <c r="Y1722" t="str">
        <f>IF(X1722="","-",TRIM(LEFT(X1722,FIND(",",X1722&amp;",")-1)))</f>
        <v>Greenville-Mauldin-Easley</v>
      </c>
      <c r="Z1722" t="s">
        <v>303</v>
      </c>
      <c r="AA1722" t="s">
        <v>42</v>
      </c>
    </row>
    <row r="1723" spans="1:27" ht="14.4" x14ac:dyDescent="0.3">
      <c r="A1723">
        <v>1717</v>
      </c>
      <c r="B1723" t="s">
        <v>4878</v>
      </c>
      <c r="C1723" t="s">
        <v>4879</v>
      </c>
      <c r="D1723" t="s">
        <v>4880</v>
      </c>
      <c r="E1723" t="s">
        <v>552</v>
      </c>
      <c r="F1723" s="5">
        <f>_xlfn.TEXTBEFORE(E1723, " ") * 1000000</f>
        <v>6600000</v>
      </c>
      <c r="G1723">
        <v>236.94470000000001</v>
      </c>
      <c r="H1723" t="s">
        <v>331</v>
      </c>
      <c r="I1723">
        <v>18</v>
      </c>
      <c r="J1723">
        <f>IF(I1723="",0,I1723)</f>
        <v>18</v>
      </c>
      <c r="K1723">
        <v>7</v>
      </c>
      <c r="L1723">
        <f>I1723-K1723</f>
        <v>11</v>
      </c>
      <c r="M1723" t="str">
        <f>IF(I1723&lt;100,"small",IF(I1723&lt;500,"medium","large"))</f>
        <v>small</v>
      </c>
      <c r="N1723">
        <f>IF(M1723="small",1,0)</f>
        <v>1</v>
      </c>
      <c r="O1723">
        <f>IF(N1723="medium",1,0)</f>
        <v>0</v>
      </c>
      <c r="P1723">
        <f>IF(O1723="large",1,0)</f>
        <v>0</v>
      </c>
      <c r="Q1723">
        <v>2003</v>
      </c>
      <c r="R1723">
        <v>3</v>
      </c>
      <c r="S1723" t="str">
        <f>IF(R1723=1, "First-time", IF(R1723&lt;=3, "Rising Star", IF(R1723&lt;10, "Established", "Elites")))</f>
        <v>Rising Star</v>
      </c>
      <c r="T1723">
        <f>IF(S1723 = "First-time",1,0)</f>
        <v>0</v>
      </c>
      <c r="U1723">
        <f>IF(S1723 = "Rising Star",1,0)</f>
        <v>1</v>
      </c>
      <c r="V1723">
        <f>IF(S1723 = "Established",1,0)</f>
        <v>0</v>
      </c>
      <c r="W1723">
        <f>IF(S1723 = "Elites",1,0)</f>
        <v>0</v>
      </c>
      <c r="X1723" t="s">
        <v>99</v>
      </c>
      <c r="Y1723" t="str">
        <f>IF(X1723="","-",TRIM(LEFT(X1723,FIND(",",X1723&amp;",")-1)))</f>
        <v>-</v>
      </c>
      <c r="Z1723" t="s">
        <v>4881</v>
      </c>
      <c r="AA1723" t="s">
        <v>38</v>
      </c>
    </row>
    <row r="1724" spans="1:27" ht="14.4" x14ac:dyDescent="0.3">
      <c r="A1724">
        <v>1718</v>
      </c>
      <c r="B1724" t="s">
        <v>7076</v>
      </c>
      <c r="C1724" t="s">
        <v>7077</v>
      </c>
      <c r="D1724" t="s">
        <v>7078</v>
      </c>
      <c r="E1724" t="s">
        <v>2739</v>
      </c>
      <c r="F1724" s="5">
        <f>_xlfn.TEXTBEFORE(E1724, " ") * 1000000</f>
        <v>35500000</v>
      </c>
      <c r="G1724">
        <v>236.7482</v>
      </c>
      <c r="H1724" t="s">
        <v>751</v>
      </c>
      <c r="I1724">
        <v>238</v>
      </c>
      <c r="J1724">
        <f>IF(I1724="",0,I1724)</f>
        <v>238</v>
      </c>
      <c r="K1724">
        <v>105</v>
      </c>
      <c r="L1724">
        <f>I1724-K1724</f>
        <v>133</v>
      </c>
      <c r="M1724" t="str">
        <f>IF(I1724&lt;100,"small",IF(I1724&lt;500,"medium","large"))</f>
        <v>medium</v>
      </c>
      <c r="N1724">
        <f>IF(M1724="small",1,0)</f>
        <v>0</v>
      </c>
      <c r="O1724">
        <f>IF(N1724="medium",1,0)</f>
        <v>0</v>
      </c>
      <c r="P1724">
        <f>IF(O1724="large",1,0)</f>
        <v>0</v>
      </c>
      <c r="Q1724">
        <v>2006</v>
      </c>
      <c r="R1724">
        <v>6</v>
      </c>
      <c r="S1724" t="str">
        <f>IF(R1724=1, "First-time", IF(R1724&lt;=3, "Rising Star", IF(R1724&lt;10, "Established", "Elites")))</f>
        <v>Established</v>
      </c>
      <c r="T1724">
        <f>IF(S1724 = "First-time",1,0)</f>
        <v>0</v>
      </c>
      <c r="U1724">
        <f>IF(S1724 = "Rising Star",1,0)</f>
        <v>0</v>
      </c>
      <c r="V1724">
        <f>IF(S1724 = "Established",1,0)</f>
        <v>1</v>
      </c>
      <c r="W1724">
        <f>IF(S1724 = "Elites",1,0)</f>
        <v>0</v>
      </c>
      <c r="X1724" t="s">
        <v>242</v>
      </c>
      <c r="Y1724" t="str">
        <f>IF(X1724="","-",TRIM(LEFT(X1724,FIND(",",X1724&amp;",")-1)))</f>
        <v>Atlanta</v>
      </c>
      <c r="Z1724" t="s">
        <v>7079</v>
      </c>
      <c r="AA1724" t="s">
        <v>11</v>
      </c>
    </row>
    <row r="1725" spans="1:27" ht="14.4" x14ac:dyDescent="0.3">
      <c r="A1725">
        <v>1719</v>
      </c>
      <c r="B1725" t="s">
        <v>3403</v>
      </c>
      <c r="C1725" t="s">
        <v>3404</v>
      </c>
      <c r="D1725" t="s">
        <v>3405</v>
      </c>
      <c r="E1725" t="s">
        <v>3406</v>
      </c>
      <c r="F1725" s="5">
        <f>_xlfn.TEXTBEFORE(E1725, " ") * 1000000</f>
        <v>52400000</v>
      </c>
      <c r="G1725">
        <v>236.59829999999999</v>
      </c>
      <c r="H1725" t="s">
        <v>129</v>
      </c>
      <c r="I1725">
        <v>67</v>
      </c>
      <c r="J1725">
        <f>IF(I1725="",0,I1725)</f>
        <v>67</v>
      </c>
      <c r="K1725">
        <v>30</v>
      </c>
      <c r="L1725">
        <f>I1725-K1725</f>
        <v>37</v>
      </c>
      <c r="M1725" t="str">
        <f>IF(I1725&lt;100,"small",IF(I1725&lt;500,"medium","large"))</f>
        <v>small</v>
      </c>
      <c r="N1725">
        <f>IF(M1725="small",1,0)</f>
        <v>1</v>
      </c>
      <c r="O1725">
        <f>IF(N1725="medium",1,0)</f>
        <v>0</v>
      </c>
      <c r="P1725">
        <f>IF(O1725="large",1,0)</f>
        <v>0</v>
      </c>
      <c r="Q1725">
        <v>2000</v>
      </c>
      <c r="R1725">
        <v>3</v>
      </c>
      <c r="S1725" t="str">
        <f>IF(R1725=1, "First-time", IF(R1725&lt;=3, "Rising Star", IF(R1725&lt;10, "Established", "Elites")))</f>
        <v>Rising Star</v>
      </c>
      <c r="T1725">
        <f>IF(S1725 = "First-time",1,0)</f>
        <v>0</v>
      </c>
      <c r="U1725">
        <f>IF(S1725 = "Rising Star",1,0)</f>
        <v>1</v>
      </c>
      <c r="V1725">
        <f>IF(S1725 = "Established",1,0)</f>
        <v>0</v>
      </c>
      <c r="W1725">
        <f>IF(S1725 = "Elites",1,0)</f>
        <v>0</v>
      </c>
      <c r="X1725" t="s">
        <v>838</v>
      </c>
      <c r="Y1725" t="str">
        <f>IF(X1725="","-",TRIM(LEFT(X1725,FIND(",",X1725&amp;",")-1)))</f>
        <v>Austin</v>
      </c>
      <c r="Z1725" t="s">
        <v>838</v>
      </c>
      <c r="AA1725" t="s">
        <v>45</v>
      </c>
    </row>
    <row r="1726" spans="1:27" ht="14.4" x14ac:dyDescent="0.3">
      <c r="A1726">
        <v>1720</v>
      </c>
      <c r="B1726" t="s">
        <v>12846</v>
      </c>
      <c r="C1726" t="s">
        <v>12847</v>
      </c>
      <c r="D1726" t="s">
        <v>12848</v>
      </c>
      <c r="E1726" t="s">
        <v>1329</v>
      </c>
      <c r="F1726" s="5">
        <f>_xlfn.TEXTBEFORE(E1726, " ") * 1000000</f>
        <v>3600000</v>
      </c>
      <c r="G1726">
        <v>236.5642</v>
      </c>
      <c r="H1726" t="s">
        <v>472</v>
      </c>
      <c r="I1726">
        <v>31</v>
      </c>
      <c r="J1726">
        <f>IF(I1726="",0,I1726)</f>
        <v>31</v>
      </c>
      <c r="K1726">
        <v>11</v>
      </c>
      <c r="L1726">
        <f>I1726-K1726</f>
        <v>20</v>
      </c>
      <c r="M1726" t="str">
        <f>IF(I1726&lt;100,"small",IF(I1726&lt;500,"medium","large"))</f>
        <v>small</v>
      </c>
      <c r="N1726">
        <f>IF(M1726="small",1,0)</f>
        <v>1</v>
      </c>
      <c r="O1726">
        <f>IF(N1726="medium",1,0)</f>
        <v>0</v>
      </c>
      <c r="P1726">
        <f>IF(O1726="large",1,0)</f>
        <v>0</v>
      </c>
      <c r="Q1726">
        <v>2011</v>
      </c>
      <c r="R1726">
        <v>3</v>
      </c>
      <c r="S1726" t="str">
        <f>IF(R1726=1, "First-time", IF(R1726&lt;=3, "Rising Star", IF(R1726&lt;10, "Established", "Elites")))</f>
        <v>Rising Star</v>
      </c>
      <c r="T1726">
        <f>IF(S1726 = "First-time",1,0)</f>
        <v>0</v>
      </c>
      <c r="U1726">
        <f>IF(S1726 = "Rising Star",1,0)</f>
        <v>1</v>
      </c>
      <c r="V1726">
        <f>IF(S1726 = "Established",1,0)</f>
        <v>0</v>
      </c>
      <c r="W1726">
        <f>IF(S1726 = "Elites",1,0)</f>
        <v>0</v>
      </c>
      <c r="X1726" t="s">
        <v>99</v>
      </c>
      <c r="Y1726" t="str">
        <f>IF(X1726="","-",TRIM(LEFT(X1726,FIND(",",X1726&amp;",")-1)))</f>
        <v>-</v>
      </c>
      <c r="Z1726" t="s">
        <v>4344</v>
      </c>
      <c r="AA1726" t="s">
        <v>2</v>
      </c>
    </row>
    <row r="1727" spans="1:27" ht="14.4" x14ac:dyDescent="0.3">
      <c r="A1727">
        <v>1721</v>
      </c>
      <c r="B1727" t="s">
        <v>17431</v>
      </c>
      <c r="C1727" t="s">
        <v>17432</v>
      </c>
      <c r="D1727" t="s">
        <v>17433</v>
      </c>
      <c r="E1727" t="s">
        <v>937</v>
      </c>
      <c r="F1727" s="5">
        <f>_xlfn.TEXTBEFORE(E1727, " ") * 1000000</f>
        <v>9700000</v>
      </c>
      <c r="G1727">
        <v>236.5454</v>
      </c>
      <c r="H1727" t="s">
        <v>803</v>
      </c>
      <c r="I1727">
        <v>37</v>
      </c>
      <c r="J1727">
        <f>IF(I1727="",0,I1727)</f>
        <v>37</v>
      </c>
      <c r="K1727">
        <v>14</v>
      </c>
      <c r="L1727">
        <f>I1727-K1727</f>
        <v>23</v>
      </c>
      <c r="M1727" t="str">
        <f>IF(I1727&lt;100,"small",IF(I1727&lt;500,"medium","large"))</f>
        <v>small</v>
      </c>
      <c r="N1727">
        <f>IF(M1727="small",1,0)</f>
        <v>1</v>
      </c>
      <c r="O1727">
        <f>IF(N1727="medium",1,0)</f>
        <v>0</v>
      </c>
      <c r="P1727">
        <f>IF(O1727="large",1,0)</f>
        <v>0</v>
      </c>
      <c r="Q1727">
        <v>2015</v>
      </c>
      <c r="R1727">
        <v>1</v>
      </c>
      <c r="S1727" t="str">
        <f>IF(R1727=1, "First-time", IF(R1727&lt;=3, "Rising Star", IF(R1727&lt;10, "Established", "Elites")))</f>
        <v>First-time</v>
      </c>
      <c r="T1727">
        <f>IF(S1727 = "First-time",1,0)</f>
        <v>1</v>
      </c>
      <c r="U1727">
        <f>IF(S1727 = "Rising Star",1,0)</f>
        <v>0</v>
      </c>
      <c r="V1727">
        <f>IF(S1727 = "Established",1,0)</f>
        <v>0</v>
      </c>
      <c r="W1727">
        <f>IF(S1727 = "Elites",1,0)</f>
        <v>0</v>
      </c>
      <c r="X1727" t="s">
        <v>86</v>
      </c>
      <c r="Y1727" t="str">
        <f>IF(X1727="","-",TRIM(LEFT(X1727,FIND(",",X1727&amp;",")-1)))</f>
        <v>New York City</v>
      </c>
      <c r="Z1727" t="s">
        <v>543</v>
      </c>
      <c r="AA1727" t="s">
        <v>35</v>
      </c>
    </row>
    <row r="1728" spans="1:27" ht="14.4" x14ac:dyDescent="0.3">
      <c r="A1728">
        <v>1722</v>
      </c>
      <c r="B1728" t="s">
        <v>15336</v>
      </c>
      <c r="C1728" t="s">
        <v>15337</v>
      </c>
      <c r="D1728" t="s">
        <v>15338</v>
      </c>
      <c r="E1728" t="s">
        <v>128</v>
      </c>
      <c r="F1728" s="5">
        <f>_xlfn.TEXTBEFORE(E1728, " ") * 1000000</f>
        <v>7500000</v>
      </c>
      <c r="G1728">
        <v>236.37979999999999</v>
      </c>
      <c r="H1728" t="s">
        <v>1238</v>
      </c>
      <c r="I1728">
        <v>35</v>
      </c>
      <c r="J1728">
        <f>IF(I1728="",0,I1728)</f>
        <v>35</v>
      </c>
      <c r="K1728">
        <v>25</v>
      </c>
      <c r="L1728">
        <f>I1728-K1728</f>
        <v>10</v>
      </c>
      <c r="M1728" t="str">
        <f>IF(I1728&lt;100,"small",IF(I1728&lt;500,"medium","large"))</f>
        <v>small</v>
      </c>
      <c r="N1728">
        <f>IF(M1728="small",1,0)</f>
        <v>1</v>
      </c>
      <c r="O1728">
        <f>IF(N1728="medium",1,0)</f>
        <v>0</v>
      </c>
      <c r="P1728">
        <f>IF(O1728="large",1,0)</f>
        <v>0</v>
      </c>
      <c r="Q1728">
        <v>2013</v>
      </c>
      <c r="R1728">
        <v>3</v>
      </c>
      <c r="S1728" t="str">
        <f>IF(R1728=1, "First-time", IF(R1728&lt;=3, "Rising Star", IF(R1728&lt;10, "Established", "Elites")))</f>
        <v>Rising Star</v>
      </c>
      <c r="T1728">
        <f>IF(S1728 = "First-time",1,0)</f>
        <v>0</v>
      </c>
      <c r="U1728">
        <f>IF(S1728 = "Rising Star",1,0)</f>
        <v>1</v>
      </c>
      <c r="V1728">
        <f>IF(S1728 = "Established",1,0)</f>
        <v>0</v>
      </c>
      <c r="W1728">
        <f>IF(S1728 = "Elites",1,0)</f>
        <v>0</v>
      </c>
      <c r="X1728" t="s">
        <v>683</v>
      </c>
      <c r="Y1728" t="str">
        <f>IF(X1728="","-",TRIM(LEFT(X1728,FIND(",",X1728&amp;",")-1)))</f>
        <v>Orlando</v>
      </c>
      <c r="Z1728" t="s">
        <v>15339</v>
      </c>
      <c r="AA1728" t="s">
        <v>10</v>
      </c>
    </row>
    <row r="1729" spans="1:27" ht="14.4" x14ac:dyDescent="0.3">
      <c r="A1729">
        <v>1723</v>
      </c>
      <c r="B1729" t="s">
        <v>13753</v>
      </c>
      <c r="C1729" t="s">
        <v>13754</v>
      </c>
      <c r="D1729" t="s">
        <v>13755</v>
      </c>
      <c r="E1729" t="s">
        <v>1200</v>
      </c>
      <c r="F1729" s="5">
        <f>_xlfn.TEXTBEFORE(E1729, " ") * 1000000</f>
        <v>24700000</v>
      </c>
      <c r="G1729">
        <v>236.33840000000001</v>
      </c>
      <c r="H1729" t="s">
        <v>160</v>
      </c>
      <c r="I1729">
        <v>284</v>
      </c>
      <c r="J1729">
        <f>IF(I1729="",0,I1729)</f>
        <v>284</v>
      </c>
      <c r="K1729">
        <v>216</v>
      </c>
      <c r="L1729">
        <f>I1729-K1729</f>
        <v>68</v>
      </c>
      <c r="M1729" t="str">
        <f>IF(I1729&lt;100,"small",IF(I1729&lt;500,"medium","large"))</f>
        <v>medium</v>
      </c>
      <c r="N1729">
        <f>IF(M1729="small",1,0)</f>
        <v>0</v>
      </c>
      <c r="O1729">
        <f>IF(N1729="medium",1,0)</f>
        <v>0</v>
      </c>
      <c r="P1729">
        <f>IF(O1729="large",1,0)</f>
        <v>0</v>
      </c>
      <c r="Q1729">
        <v>2012</v>
      </c>
      <c r="R1729">
        <v>3</v>
      </c>
      <c r="S1729" t="str">
        <f>IF(R1729=1, "First-time", IF(R1729&lt;=3, "Rising Star", IF(R1729&lt;10, "Established", "Elites")))</f>
        <v>Rising Star</v>
      </c>
      <c r="T1729">
        <f>IF(S1729 = "First-time",1,0)</f>
        <v>0</v>
      </c>
      <c r="U1729">
        <f>IF(S1729 = "Rising Star",1,0)</f>
        <v>1</v>
      </c>
      <c r="V1729">
        <f>IF(S1729 = "Established",1,0)</f>
        <v>0</v>
      </c>
      <c r="W1729">
        <f>IF(S1729 = "Elites",1,0)</f>
        <v>0</v>
      </c>
      <c r="X1729" t="s">
        <v>313</v>
      </c>
      <c r="Y1729" t="str">
        <f>IF(X1729="","-",TRIM(LEFT(X1729,FIND(",",X1729&amp;",")-1)))</f>
        <v>Des Moines</v>
      </c>
      <c r="Z1729" t="s">
        <v>5114</v>
      </c>
      <c r="AA1729" t="s">
        <v>13</v>
      </c>
    </row>
    <row r="1730" spans="1:27" ht="14.4" x14ac:dyDescent="0.3">
      <c r="A1730">
        <v>1724</v>
      </c>
      <c r="B1730" t="s">
        <v>7412</v>
      </c>
      <c r="C1730" t="s">
        <v>7413</v>
      </c>
      <c r="D1730" t="s">
        <v>7414</v>
      </c>
      <c r="E1730" t="s">
        <v>7415</v>
      </c>
      <c r="F1730" s="5">
        <f>_xlfn.TEXTBEFORE(E1730, " ") * 1000000</f>
        <v>19100000</v>
      </c>
      <c r="G1730">
        <v>236.2594</v>
      </c>
      <c r="H1730" t="s">
        <v>174</v>
      </c>
      <c r="I1730">
        <v>33</v>
      </c>
      <c r="J1730">
        <f>IF(I1730="",0,I1730)</f>
        <v>33</v>
      </c>
      <c r="K1730">
        <v>11</v>
      </c>
      <c r="L1730">
        <f>I1730-K1730</f>
        <v>22</v>
      </c>
      <c r="M1730" t="str">
        <f>IF(I1730&lt;100,"small",IF(I1730&lt;500,"medium","large"))</f>
        <v>small</v>
      </c>
      <c r="N1730">
        <f>IF(M1730="small",1,0)</f>
        <v>1</v>
      </c>
      <c r="O1730">
        <f>IF(N1730="medium",1,0)</f>
        <v>0</v>
      </c>
      <c r="P1730">
        <f>IF(O1730="large",1,0)</f>
        <v>0</v>
      </c>
      <c r="Q1730">
        <v>2007</v>
      </c>
      <c r="R1730">
        <v>4</v>
      </c>
      <c r="S1730" t="str">
        <f>IF(R1730=1, "First-time", IF(R1730&lt;=3, "Rising Star", IF(R1730&lt;10, "Established", "Elites")))</f>
        <v>Established</v>
      </c>
      <c r="T1730">
        <f>IF(S1730 = "First-time",1,0)</f>
        <v>0</v>
      </c>
      <c r="U1730">
        <f>IF(S1730 = "Rising Star",1,0)</f>
        <v>0</v>
      </c>
      <c r="V1730">
        <f>IF(S1730 = "Established",1,0)</f>
        <v>1</v>
      </c>
      <c r="W1730">
        <f>IF(S1730 = "Elites",1,0)</f>
        <v>0</v>
      </c>
      <c r="X1730" t="s">
        <v>161</v>
      </c>
      <c r="Y1730" t="str">
        <f>IF(X1730="","-",TRIM(LEFT(X1730,FIND(",",X1730&amp;",")-1)))</f>
        <v>Ogden-Clearfield</v>
      </c>
      <c r="Z1730" t="s">
        <v>7416</v>
      </c>
      <c r="AA1730" t="s">
        <v>46</v>
      </c>
    </row>
    <row r="1731" spans="1:27" ht="14.4" x14ac:dyDescent="0.3">
      <c r="A1731">
        <v>1725</v>
      </c>
      <c r="B1731" t="s">
        <v>17713</v>
      </c>
      <c r="C1731" t="s">
        <v>17714</v>
      </c>
      <c r="D1731" t="s">
        <v>17715</v>
      </c>
      <c r="E1731" t="s">
        <v>3786</v>
      </c>
      <c r="F1731" s="5">
        <f>_xlfn.TEXTBEFORE(E1731, " ") * 1000000</f>
        <v>34700000</v>
      </c>
      <c r="G1731">
        <v>236.13409999999999</v>
      </c>
      <c r="H1731" t="s">
        <v>129</v>
      </c>
      <c r="I1731">
        <v>40</v>
      </c>
      <c r="J1731">
        <f>IF(I1731="",0,I1731)</f>
        <v>40</v>
      </c>
      <c r="K1731">
        <v>8</v>
      </c>
      <c r="L1731">
        <f>I1731-K1731</f>
        <v>32</v>
      </c>
      <c r="M1731" t="str">
        <f>IF(I1731&lt;100,"small",IF(I1731&lt;500,"medium","large"))</f>
        <v>small</v>
      </c>
      <c r="N1731">
        <f>IF(M1731="small",1,0)</f>
        <v>1</v>
      </c>
      <c r="O1731">
        <f>IF(N1731="medium",1,0)</f>
        <v>0</v>
      </c>
      <c r="P1731">
        <f>IF(O1731="large",1,0)</f>
        <v>0</v>
      </c>
      <c r="Q1731">
        <v>2015</v>
      </c>
      <c r="R1731">
        <v>1</v>
      </c>
      <c r="S1731" t="str">
        <f>IF(R1731=1, "First-time", IF(R1731&lt;=3, "Rising Star", IF(R1731&lt;10, "Established", "Elites")))</f>
        <v>First-time</v>
      </c>
      <c r="T1731">
        <f>IF(S1731 = "First-time",1,0)</f>
        <v>1</v>
      </c>
      <c r="U1731">
        <f>IF(S1731 = "Rising Star",1,0)</f>
        <v>0</v>
      </c>
      <c r="V1731">
        <f>IF(S1731 = "Established",1,0)</f>
        <v>0</v>
      </c>
      <c r="W1731">
        <f>IF(S1731 = "Elites",1,0)</f>
        <v>0</v>
      </c>
      <c r="X1731" t="s">
        <v>325</v>
      </c>
      <c r="Y1731" t="str">
        <f>IF(X1731="","-",TRIM(LEFT(X1731,FIND(",",X1731&amp;",")-1)))</f>
        <v>Los Angeles</v>
      </c>
      <c r="Z1731" t="s">
        <v>325</v>
      </c>
      <c r="AA1731" t="s">
        <v>5</v>
      </c>
    </row>
    <row r="1732" spans="1:27" ht="14.4" x14ac:dyDescent="0.3">
      <c r="A1732">
        <v>1726</v>
      </c>
      <c r="B1732" t="s">
        <v>10863</v>
      </c>
      <c r="C1732" t="s">
        <v>10864</v>
      </c>
      <c r="D1732" t="s">
        <v>10865</v>
      </c>
      <c r="E1732" t="s">
        <v>1329</v>
      </c>
      <c r="F1732" s="5">
        <f>_xlfn.TEXTBEFORE(E1732, " ") * 1000000</f>
        <v>3600000</v>
      </c>
      <c r="G1732">
        <v>236.01949999999999</v>
      </c>
      <c r="H1732" t="s">
        <v>85</v>
      </c>
      <c r="I1732">
        <v>14</v>
      </c>
      <c r="J1732">
        <f>IF(I1732="",0,I1732)</f>
        <v>14</v>
      </c>
      <c r="K1732">
        <v>10</v>
      </c>
      <c r="L1732">
        <f>I1732-K1732</f>
        <v>4</v>
      </c>
      <c r="M1732" t="str">
        <f>IF(I1732&lt;100,"small",IF(I1732&lt;500,"medium","large"))</f>
        <v>small</v>
      </c>
      <c r="N1732">
        <f>IF(M1732="small",1,0)</f>
        <v>1</v>
      </c>
      <c r="O1732">
        <f>IF(N1732="medium",1,0)</f>
        <v>0</v>
      </c>
      <c r="P1732">
        <f>IF(O1732="large",1,0)</f>
        <v>0</v>
      </c>
      <c r="Q1732">
        <v>2010</v>
      </c>
      <c r="R1732">
        <v>2</v>
      </c>
      <c r="S1732" t="str">
        <f>IF(R1732=1, "First-time", IF(R1732&lt;=3, "Rising Star", IF(R1732&lt;10, "Established", "Elites")))</f>
        <v>Rising Star</v>
      </c>
      <c r="T1732">
        <f>IF(S1732 = "First-time",1,0)</f>
        <v>0</v>
      </c>
      <c r="U1732">
        <f>IF(S1732 = "Rising Star",1,0)</f>
        <v>1</v>
      </c>
      <c r="V1732">
        <f>IF(S1732 = "Established",1,0)</f>
        <v>0</v>
      </c>
      <c r="W1732">
        <f>IF(S1732 = "Elites",1,0)</f>
        <v>0</v>
      </c>
      <c r="X1732" t="s">
        <v>576</v>
      </c>
      <c r="Y1732" t="str">
        <f>IF(X1732="","-",TRIM(LEFT(X1732,FIND(",",X1732&amp;",")-1)))</f>
        <v>Rochester</v>
      </c>
      <c r="Z1732" t="s">
        <v>1075</v>
      </c>
      <c r="AA1732" t="s">
        <v>35</v>
      </c>
    </row>
    <row r="1733" spans="1:27" ht="14.4" x14ac:dyDescent="0.3">
      <c r="A1733">
        <v>1727</v>
      </c>
      <c r="B1733" t="s">
        <v>17084</v>
      </c>
      <c r="C1733" t="s">
        <v>17085</v>
      </c>
      <c r="D1733" t="s">
        <v>17086</v>
      </c>
      <c r="E1733" t="s">
        <v>217</v>
      </c>
      <c r="F1733" s="5">
        <f>_xlfn.TEXTBEFORE(E1733, " ") * 1000000</f>
        <v>3300000</v>
      </c>
      <c r="G1733">
        <v>235.2509</v>
      </c>
      <c r="H1733" t="s">
        <v>1406</v>
      </c>
      <c r="I1733">
        <v>40</v>
      </c>
      <c r="J1733">
        <f>IF(I1733="",0,I1733)</f>
        <v>40</v>
      </c>
      <c r="K1733">
        <v>10</v>
      </c>
      <c r="L1733">
        <f>I1733-K1733</f>
        <v>30</v>
      </c>
      <c r="M1733" t="str">
        <f>IF(I1733&lt;100,"small",IF(I1733&lt;500,"medium","large"))</f>
        <v>small</v>
      </c>
      <c r="N1733">
        <f>IF(M1733="small",1,0)</f>
        <v>1</v>
      </c>
      <c r="O1733">
        <f>IF(N1733="medium",1,0)</f>
        <v>0</v>
      </c>
      <c r="P1733">
        <f>IF(O1733="large",1,0)</f>
        <v>0</v>
      </c>
      <c r="Q1733">
        <v>2014</v>
      </c>
      <c r="R1733">
        <v>2</v>
      </c>
      <c r="S1733" t="str">
        <f>IF(R1733=1, "First-time", IF(R1733&lt;=3, "Rising Star", IF(R1733&lt;10, "Established", "Elites")))</f>
        <v>Rising Star</v>
      </c>
      <c r="T1733">
        <f>IF(S1733 = "First-time",1,0)</f>
        <v>0</v>
      </c>
      <c r="U1733">
        <f>IF(S1733 = "Rising Star",1,0)</f>
        <v>1</v>
      </c>
      <c r="V1733">
        <f>IF(S1733 = "Established",1,0)</f>
        <v>0</v>
      </c>
      <c r="W1733">
        <f>IF(S1733 = "Elites",1,0)</f>
        <v>0</v>
      </c>
      <c r="X1733" t="s">
        <v>325</v>
      </c>
      <c r="Y1733" t="str">
        <f>IF(X1733="","-",TRIM(LEFT(X1733,FIND(",",X1733&amp;",")-1)))</f>
        <v>Los Angeles</v>
      </c>
      <c r="Z1733" t="s">
        <v>325</v>
      </c>
      <c r="AA1733" t="s">
        <v>5</v>
      </c>
    </row>
    <row r="1734" spans="1:27" ht="14.4" x14ac:dyDescent="0.3">
      <c r="A1734">
        <v>1728</v>
      </c>
      <c r="B1734" t="s">
        <v>13468</v>
      </c>
      <c r="C1734" t="s">
        <v>13469</v>
      </c>
      <c r="D1734" t="s">
        <v>13470</v>
      </c>
      <c r="E1734" t="s">
        <v>1169</v>
      </c>
      <c r="F1734" s="5">
        <f>_xlfn.TEXTBEFORE(E1734, " ") * 1000000</f>
        <v>22900000</v>
      </c>
      <c r="G1734">
        <v>235.0994</v>
      </c>
      <c r="H1734" t="s">
        <v>160</v>
      </c>
      <c r="I1734">
        <v>14</v>
      </c>
      <c r="J1734">
        <f>IF(I1734="",0,I1734)</f>
        <v>14</v>
      </c>
      <c r="K1734">
        <v>20</v>
      </c>
      <c r="L1734">
        <f>I1734-K1734</f>
        <v>-6</v>
      </c>
      <c r="M1734" t="str">
        <f>IF(I1734&lt;100,"small",IF(I1734&lt;500,"medium","large"))</f>
        <v>small</v>
      </c>
      <c r="N1734">
        <f>IF(M1734="small",1,0)</f>
        <v>1</v>
      </c>
      <c r="O1734">
        <f>IF(N1734="medium",1,0)</f>
        <v>0</v>
      </c>
      <c r="P1734">
        <f>IF(O1734="large",1,0)</f>
        <v>0</v>
      </c>
      <c r="Q1734">
        <v>2012</v>
      </c>
      <c r="R1734">
        <v>2</v>
      </c>
      <c r="S1734" t="str">
        <f>IF(R1734=1, "First-time", IF(R1734&lt;=3, "Rising Star", IF(R1734&lt;10, "Established", "Elites")))</f>
        <v>Rising Star</v>
      </c>
      <c r="T1734">
        <f>IF(S1734 = "First-time",1,0)</f>
        <v>0</v>
      </c>
      <c r="U1734">
        <f>IF(S1734 = "Rising Star",1,0)</f>
        <v>1</v>
      </c>
      <c r="V1734">
        <f>IF(S1734 = "Established",1,0)</f>
        <v>0</v>
      </c>
      <c r="W1734">
        <f>IF(S1734 = "Elites",1,0)</f>
        <v>0</v>
      </c>
      <c r="X1734" t="s">
        <v>466</v>
      </c>
      <c r="Y1734" t="str">
        <f>IF(X1734="","-",TRIM(LEFT(X1734,FIND(",",X1734&amp;",")-1)))</f>
        <v>Charlotte</v>
      </c>
      <c r="Z1734" t="s">
        <v>9799</v>
      </c>
      <c r="AA1734" t="s">
        <v>28</v>
      </c>
    </row>
    <row r="1735" spans="1:27" ht="14.4" x14ac:dyDescent="0.3">
      <c r="A1735">
        <v>1729</v>
      </c>
      <c r="B1735" t="s">
        <v>12137</v>
      </c>
      <c r="C1735" t="s">
        <v>12138</v>
      </c>
      <c r="D1735" t="s">
        <v>12139</v>
      </c>
      <c r="E1735" t="s">
        <v>2033</v>
      </c>
      <c r="F1735" s="5">
        <f>_xlfn.TEXTBEFORE(E1735, " ") * 1000000</f>
        <v>18400000</v>
      </c>
      <c r="G1735">
        <v>234.99629999999999</v>
      </c>
      <c r="H1735" t="s">
        <v>779</v>
      </c>
      <c r="I1735">
        <v>28</v>
      </c>
      <c r="J1735">
        <f>IF(I1735="",0,I1735)</f>
        <v>28</v>
      </c>
      <c r="K1735">
        <v>31</v>
      </c>
      <c r="L1735">
        <f>I1735-K1735</f>
        <v>-3</v>
      </c>
      <c r="M1735" t="str">
        <f>IF(I1735&lt;100,"small",IF(I1735&lt;500,"medium","large"))</f>
        <v>small</v>
      </c>
      <c r="N1735">
        <f>IF(M1735="small",1,0)</f>
        <v>1</v>
      </c>
      <c r="O1735">
        <f>IF(N1735="medium",1,0)</f>
        <v>0</v>
      </c>
      <c r="P1735">
        <f>IF(O1735="large",1,0)</f>
        <v>0</v>
      </c>
      <c r="Q1735">
        <v>2011</v>
      </c>
      <c r="R1735">
        <v>4</v>
      </c>
      <c r="S1735" t="str">
        <f>IF(R1735=1, "First-time", IF(R1735&lt;=3, "Rising Star", IF(R1735&lt;10, "Established", "Elites")))</f>
        <v>Established</v>
      </c>
      <c r="T1735">
        <f>IF(S1735 = "First-time",1,0)</f>
        <v>0</v>
      </c>
      <c r="U1735">
        <f>IF(S1735 = "Rising Star",1,0)</f>
        <v>0</v>
      </c>
      <c r="V1735">
        <f>IF(S1735 = "Established",1,0)</f>
        <v>1</v>
      </c>
      <c r="W1735">
        <f>IF(S1735 = "Elites",1,0)</f>
        <v>0</v>
      </c>
      <c r="X1735" t="s">
        <v>466</v>
      </c>
      <c r="Y1735" t="str">
        <f>IF(X1735="","-",TRIM(LEFT(X1735,FIND(",",X1735&amp;",")-1)))</f>
        <v>Charlotte</v>
      </c>
      <c r="Z1735" t="s">
        <v>466</v>
      </c>
      <c r="AA1735" t="s">
        <v>28</v>
      </c>
    </row>
    <row r="1736" spans="1:27" ht="14.4" x14ac:dyDescent="0.3">
      <c r="A1736">
        <v>1730</v>
      </c>
      <c r="B1736" t="s">
        <v>6156</v>
      </c>
      <c r="C1736" t="s">
        <v>6157</v>
      </c>
      <c r="D1736" t="s">
        <v>6158</v>
      </c>
      <c r="E1736" t="s">
        <v>1476</v>
      </c>
      <c r="F1736" s="5">
        <f>_xlfn.TEXTBEFORE(E1736, " ") * 1000000</f>
        <v>10100000</v>
      </c>
      <c r="G1736">
        <v>234.99359999999999</v>
      </c>
      <c r="H1736" t="s">
        <v>118</v>
      </c>
      <c r="I1736">
        <v>20</v>
      </c>
      <c r="J1736">
        <f>IF(I1736="",0,I1736)</f>
        <v>20</v>
      </c>
      <c r="K1736">
        <v>12</v>
      </c>
      <c r="L1736">
        <f>I1736-K1736</f>
        <v>8</v>
      </c>
      <c r="M1736" t="str">
        <f>IF(I1736&lt;100,"small",IF(I1736&lt;500,"medium","large"))</f>
        <v>small</v>
      </c>
      <c r="N1736">
        <f>IF(M1736="small",1,0)</f>
        <v>1</v>
      </c>
      <c r="O1736">
        <f>IF(N1736="medium",1,0)</f>
        <v>0</v>
      </c>
      <c r="P1736">
        <f>IF(O1736="large",1,0)</f>
        <v>0</v>
      </c>
      <c r="Q1736">
        <v>2005</v>
      </c>
      <c r="R1736">
        <v>4</v>
      </c>
      <c r="S1736" t="str">
        <f>IF(R1736=1, "First-time", IF(R1736&lt;=3, "Rising Star", IF(R1736&lt;10, "Established", "Elites")))</f>
        <v>Established</v>
      </c>
      <c r="T1736">
        <f>IF(S1736 = "First-time",1,0)</f>
        <v>0</v>
      </c>
      <c r="U1736">
        <f>IF(S1736 = "Rising Star",1,0)</f>
        <v>0</v>
      </c>
      <c r="V1736">
        <f>IF(S1736 = "Established",1,0)</f>
        <v>1</v>
      </c>
      <c r="W1736">
        <f>IF(S1736 = "Elites",1,0)</f>
        <v>0</v>
      </c>
      <c r="X1736" t="s">
        <v>141</v>
      </c>
      <c r="Y1736" t="str">
        <f>IF(X1736="","-",TRIM(LEFT(X1736,FIND(",",X1736&amp;",")-1)))</f>
        <v>Pittsburgh</v>
      </c>
      <c r="Z1736" t="s">
        <v>6159</v>
      </c>
      <c r="AA1736" t="s">
        <v>39</v>
      </c>
    </row>
    <row r="1737" spans="1:27" ht="14.4" x14ac:dyDescent="0.3">
      <c r="A1737">
        <v>1731</v>
      </c>
      <c r="B1737" t="s">
        <v>2392</v>
      </c>
      <c r="C1737" t="s">
        <v>2393</v>
      </c>
      <c r="D1737" t="s">
        <v>2394</v>
      </c>
      <c r="E1737" t="s">
        <v>2395</v>
      </c>
      <c r="F1737" s="5">
        <f>_xlfn.TEXTBEFORE(E1737, " ") * 1000000</f>
        <v>28100000</v>
      </c>
      <c r="G1737">
        <v>234.67869999999999</v>
      </c>
      <c r="H1737" t="s">
        <v>118</v>
      </c>
      <c r="I1737">
        <v>275</v>
      </c>
      <c r="J1737">
        <f>IF(I1737="",0,I1737)</f>
        <v>275</v>
      </c>
      <c r="K1737">
        <v>13</v>
      </c>
      <c r="L1737">
        <f>I1737-K1737</f>
        <v>262</v>
      </c>
      <c r="M1737" t="str">
        <f>IF(I1737&lt;100,"small",IF(I1737&lt;500,"medium","large"))</f>
        <v>medium</v>
      </c>
      <c r="N1737">
        <f>IF(M1737="small",1,0)</f>
        <v>0</v>
      </c>
      <c r="O1737">
        <f>IF(N1737="medium",1,0)</f>
        <v>0</v>
      </c>
      <c r="P1737">
        <f>IF(O1737="large",1,0)</f>
        <v>0</v>
      </c>
      <c r="Q1737">
        <v>1996</v>
      </c>
      <c r="R1737">
        <v>4</v>
      </c>
      <c r="S1737" t="str">
        <f>IF(R1737=1, "First-time", IF(R1737&lt;=3, "Rising Star", IF(R1737&lt;10, "Established", "Elites")))</f>
        <v>Established</v>
      </c>
      <c r="T1737">
        <f>IF(S1737 = "First-time",1,0)</f>
        <v>0</v>
      </c>
      <c r="U1737">
        <f>IF(S1737 = "Rising Star",1,0)</f>
        <v>0</v>
      </c>
      <c r="V1737">
        <f>IF(S1737 = "Established",1,0)</f>
        <v>1</v>
      </c>
      <c r="W1737">
        <f>IF(S1737 = "Elites",1,0)</f>
        <v>0</v>
      </c>
      <c r="X1737" t="s">
        <v>654</v>
      </c>
      <c r="Y1737" t="str">
        <f>IF(X1737="","-",TRIM(LEFT(X1737,FIND(",",X1737&amp;",")-1)))</f>
        <v>Raleigh</v>
      </c>
      <c r="Z1737" t="s">
        <v>1188</v>
      </c>
      <c r="AA1737" t="s">
        <v>28</v>
      </c>
    </row>
    <row r="1738" spans="1:27" ht="14.4" x14ac:dyDescent="0.3">
      <c r="A1738">
        <v>1732</v>
      </c>
      <c r="B1738" t="s">
        <v>15396</v>
      </c>
      <c r="C1738" t="s">
        <v>15397</v>
      </c>
      <c r="D1738" t="s">
        <v>15398</v>
      </c>
      <c r="E1738" t="s">
        <v>1267</v>
      </c>
      <c r="F1738" s="5">
        <f>_xlfn.TEXTBEFORE(E1738, " ") * 1000000</f>
        <v>2400000</v>
      </c>
      <c r="G1738">
        <v>234.5942</v>
      </c>
      <c r="H1738" t="s">
        <v>167</v>
      </c>
      <c r="I1738">
        <v>12</v>
      </c>
      <c r="J1738">
        <f>IF(I1738="",0,I1738)</f>
        <v>12</v>
      </c>
      <c r="K1738">
        <v>4</v>
      </c>
      <c r="L1738">
        <f>I1738-K1738</f>
        <v>8</v>
      </c>
      <c r="M1738" t="str">
        <f>IF(I1738&lt;100,"small",IF(I1738&lt;500,"medium","large"))</f>
        <v>small</v>
      </c>
      <c r="N1738">
        <f>IF(M1738="small",1,0)</f>
        <v>1</v>
      </c>
      <c r="O1738">
        <f>IF(N1738="medium",1,0)</f>
        <v>0</v>
      </c>
      <c r="P1738">
        <f>IF(O1738="large",1,0)</f>
        <v>0</v>
      </c>
      <c r="Q1738">
        <v>2013</v>
      </c>
      <c r="R1738">
        <v>2</v>
      </c>
      <c r="S1738" t="str">
        <f>IF(R1738=1, "First-time", IF(R1738&lt;=3, "Rising Star", IF(R1738&lt;10, "Established", "Elites")))</f>
        <v>Rising Star</v>
      </c>
      <c r="T1738">
        <f>IF(S1738 = "First-time",1,0)</f>
        <v>0</v>
      </c>
      <c r="U1738">
        <f>IF(S1738 = "Rising Star",1,0)</f>
        <v>1</v>
      </c>
      <c r="V1738">
        <f>IF(S1738 = "Established",1,0)</f>
        <v>0</v>
      </c>
      <c r="W1738">
        <f>IF(S1738 = "Elites",1,0)</f>
        <v>0</v>
      </c>
      <c r="X1738" t="s">
        <v>99</v>
      </c>
      <c r="Y1738" t="str">
        <f>IF(X1738="","-",TRIM(LEFT(X1738,FIND(",",X1738&amp;",")-1)))</f>
        <v>-</v>
      </c>
      <c r="Z1738" t="s">
        <v>15399</v>
      </c>
      <c r="AA1738" t="s">
        <v>7</v>
      </c>
    </row>
    <row r="1739" spans="1:27" ht="14.4" x14ac:dyDescent="0.3">
      <c r="A1739">
        <v>1733</v>
      </c>
      <c r="B1739" t="s">
        <v>2418</v>
      </c>
      <c r="C1739" t="s">
        <v>2419</v>
      </c>
      <c r="D1739" t="s">
        <v>2420</v>
      </c>
      <c r="E1739" t="s">
        <v>2421</v>
      </c>
      <c r="F1739" s="5">
        <f>_xlfn.TEXTBEFORE(E1739, " ") * 1000000</f>
        <v>36400000</v>
      </c>
      <c r="G1739">
        <v>234.55</v>
      </c>
      <c r="H1739" t="s">
        <v>85</v>
      </c>
      <c r="I1739">
        <v>120</v>
      </c>
      <c r="J1739">
        <f>IF(I1739="",0,I1739)</f>
        <v>120</v>
      </c>
      <c r="K1739">
        <v>63</v>
      </c>
      <c r="L1739">
        <f>I1739-K1739</f>
        <v>57</v>
      </c>
      <c r="M1739" t="str">
        <f>IF(I1739&lt;100,"small",IF(I1739&lt;500,"medium","large"))</f>
        <v>medium</v>
      </c>
      <c r="N1739">
        <f>IF(M1739="small",1,0)</f>
        <v>0</v>
      </c>
      <c r="O1739">
        <f>IF(N1739="medium",1,0)</f>
        <v>0</v>
      </c>
      <c r="P1739">
        <f>IF(O1739="large",1,0)</f>
        <v>0</v>
      </c>
      <c r="Q1739">
        <v>1996</v>
      </c>
      <c r="R1739">
        <v>3</v>
      </c>
      <c r="S1739" t="str">
        <f>IF(R1739=1, "First-time", IF(R1739&lt;=3, "Rising Star", IF(R1739&lt;10, "Established", "Elites")))</f>
        <v>Rising Star</v>
      </c>
      <c r="T1739">
        <f>IF(S1739 = "First-time",1,0)</f>
        <v>0</v>
      </c>
      <c r="U1739">
        <f>IF(S1739 = "Rising Star",1,0)</f>
        <v>1</v>
      </c>
      <c r="V1739">
        <f>IF(S1739 = "Established",1,0)</f>
        <v>0</v>
      </c>
      <c r="W1739">
        <f>IF(S1739 = "Elites",1,0)</f>
        <v>0</v>
      </c>
      <c r="X1739" t="s">
        <v>99</v>
      </c>
      <c r="Y1739" t="str">
        <f>IF(X1739="","-",TRIM(LEFT(X1739,FIND(",",X1739&amp;",")-1)))</f>
        <v>-</v>
      </c>
      <c r="Z1739" t="s">
        <v>2422</v>
      </c>
      <c r="AA1739" t="s">
        <v>23</v>
      </c>
    </row>
    <row r="1740" spans="1:27" ht="14.4" x14ac:dyDescent="0.3">
      <c r="A1740">
        <v>1734</v>
      </c>
      <c r="B1740" t="s">
        <v>6648</v>
      </c>
      <c r="C1740" t="s">
        <v>6649</v>
      </c>
      <c r="D1740" t="s">
        <v>6650</v>
      </c>
      <c r="E1740" t="s">
        <v>4800</v>
      </c>
      <c r="F1740" s="5">
        <f>_xlfn.TEXTBEFORE(E1740, " ") * 1000000</f>
        <v>3100000</v>
      </c>
      <c r="G1740">
        <v>234.48849999999999</v>
      </c>
      <c r="H1740" t="s">
        <v>1750</v>
      </c>
      <c r="I1740">
        <v>31</v>
      </c>
      <c r="J1740">
        <f>IF(I1740="",0,I1740)</f>
        <v>31</v>
      </c>
      <c r="K1740">
        <v>13</v>
      </c>
      <c r="L1740">
        <f>I1740-K1740</f>
        <v>18</v>
      </c>
      <c r="M1740" t="str">
        <f>IF(I1740&lt;100,"small",IF(I1740&lt;500,"medium","large"))</f>
        <v>small</v>
      </c>
      <c r="N1740">
        <f>IF(M1740="small",1,0)</f>
        <v>1</v>
      </c>
      <c r="O1740">
        <f>IF(N1740="medium",1,0)</f>
        <v>0</v>
      </c>
      <c r="P1740">
        <f>IF(O1740="large",1,0)</f>
        <v>0</v>
      </c>
      <c r="Q1740">
        <v>2006</v>
      </c>
      <c r="R1740">
        <v>2</v>
      </c>
      <c r="S1740" t="str">
        <f>IF(R1740=1, "First-time", IF(R1740&lt;=3, "Rising Star", IF(R1740&lt;10, "Established", "Elites")))</f>
        <v>Rising Star</v>
      </c>
      <c r="T1740">
        <f>IF(S1740 = "First-time",1,0)</f>
        <v>0</v>
      </c>
      <c r="U1740">
        <f>IF(S1740 = "Rising Star",1,0)</f>
        <v>1</v>
      </c>
      <c r="V1740">
        <f>IF(S1740 = "Established",1,0)</f>
        <v>0</v>
      </c>
      <c r="W1740">
        <f>IF(S1740 = "Elites",1,0)</f>
        <v>0</v>
      </c>
      <c r="X1740" t="s">
        <v>99</v>
      </c>
      <c r="Y1740" t="str">
        <f>IF(X1740="","-",TRIM(LEFT(X1740,FIND(",",X1740&amp;",")-1)))</f>
        <v>-</v>
      </c>
      <c r="Z1740" t="s">
        <v>6651</v>
      </c>
      <c r="AA1740" t="s">
        <v>47</v>
      </c>
    </row>
    <row r="1741" spans="1:27" ht="14.4" x14ac:dyDescent="0.3">
      <c r="A1741">
        <v>1735</v>
      </c>
      <c r="B1741" t="s">
        <v>9662</v>
      </c>
      <c r="C1741" t="s">
        <v>9663</v>
      </c>
      <c r="D1741" t="s">
        <v>9664</v>
      </c>
      <c r="E1741" t="s">
        <v>289</v>
      </c>
      <c r="F1741" s="5">
        <f>_xlfn.TEXTBEFORE(E1741, " ") * 1000000</f>
        <v>3700000</v>
      </c>
      <c r="G1741">
        <v>234.2509</v>
      </c>
      <c r="H1741" t="s">
        <v>174</v>
      </c>
      <c r="I1741">
        <v>5</v>
      </c>
      <c r="J1741">
        <f>IF(I1741="",0,I1741)</f>
        <v>5</v>
      </c>
      <c r="K1741">
        <v>1</v>
      </c>
      <c r="L1741">
        <f>I1741-K1741</f>
        <v>4</v>
      </c>
      <c r="M1741" t="str">
        <f>IF(I1741&lt;100,"small",IF(I1741&lt;500,"medium","large"))</f>
        <v>small</v>
      </c>
      <c r="N1741">
        <f>IF(M1741="small",1,0)</f>
        <v>1</v>
      </c>
      <c r="O1741">
        <f>IF(N1741="medium",1,0)</f>
        <v>0</v>
      </c>
      <c r="P1741">
        <f>IF(O1741="large",1,0)</f>
        <v>0</v>
      </c>
      <c r="Q1741">
        <v>2009</v>
      </c>
      <c r="R1741">
        <v>1</v>
      </c>
      <c r="S1741" t="str">
        <f>IF(R1741=1, "First-time", IF(R1741&lt;=3, "Rising Star", IF(R1741&lt;10, "Established", "Elites")))</f>
        <v>First-time</v>
      </c>
      <c r="T1741">
        <f>IF(S1741 = "First-time",1,0)</f>
        <v>1</v>
      </c>
      <c r="U1741">
        <f>IF(S1741 = "Rising Star",1,0)</f>
        <v>0</v>
      </c>
      <c r="V1741">
        <f>IF(S1741 = "Established",1,0)</f>
        <v>0</v>
      </c>
      <c r="W1741">
        <f>IF(S1741 = "Elites",1,0)</f>
        <v>0</v>
      </c>
      <c r="X1741" t="s">
        <v>86</v>
      </c>
      <c r="Y1741" t="str">
        <f>IF(X1741="","-",TRIM(LEFT(X1741,FIND(",",X1741&amp;",")-1)))</f>
        <v>New York City</v>
      </c>
      <c r="Z1741" t="s">
        <v>543</v>
      </c>
      <c r="AA1741" t="s">
        <v>35</v>
      </c>
    </row>
    <row r="1742" spans="1:27" ht="14.4" x14ac:dyDescent="0.3">
      <c r="A1742">
        <v>1736</v>
      </c>
      <c r="B1742" t="s">
        <v>13175</v>
      </c>
      <c r="C1742" t="s">
        <v>13176</v>
      </c>
      <c r="D1742" t="s">
        <v>13177</v>
      </c>
      <c r="E1742" t="s">
        <v>1192</v>
      </c>
      <c r="F1742" s="5">
        <f>_xlfn.TEXTBEFORE(E1742, " ") * 1000000</f>
        <v>2300000</v>
      </c>
      <c r="G1742">
        <v>234.24379999999999</v>
      </c>
      <c r="H1742" t="s">
        <v>129</v>
      </c>
      <c r="I1742">
        <v>23</v>
      </c>
      <c r="J1742">
        <f>IF(I1742="",0,I1742)</f>
        <v>23</v>
      </c>
      <c r="K1742">
        <v>6</v>
      </c>
      <c r="L1742">
        <f>I1742-K1742</f>
        <v>17</v>
      </c>
      <c r="M1742" t="str">
        <f>IF(I1742&lt;100,"small",IF(I1742&lt;500,"medium","large"))</f>
        <v>small</v>
      </c>
      <c r="N1742">
        <f>IF(M1742="small",1,0)</f>
        <v>1</v>
      </c>
      <c r="O1742">
        <f>IF(N1742="medium",1,0)</f>
        <v>0</v>
      </c>
      <c r="P1742">
        <f>IF(O1742="large",1,0)</f>
        <v>0</v>
      </c>
      <c r="Q1742">
        <v>2012</v>
      </c>
      <c r="R1742">
        <v>1</v>
      </c>
      <c r="S1742" t="str">
        <f>IF(R1742=1, "First-time", IF(R1742&lt;=3, "Rising Star", IF(R1742&lt;10, "Established", "Elites")))</f>
        <v>First-time</v>
      </c>
      <c r="T1742">
        <f>IF(S1742 = "First-time",1,0)</f>
        <v>1</v>
      </c>
      <c r="U1742">
        <f>IF(S1742 = "Rising Star",1,0)</f>
        <v>0</v>
      </c>
      <c r="V1742">
        <f>IF(S1742 = "Established",1,0)</f>
        <v>0</v>
      </c>
      <c r="W1742">
        <f>IF(S1742 = "Elites",1,0)</f>
        <v>0</v>
      </c>
      <c r="X1742" t="s">
        <v>1744</v>
      </c>
      <c r="Y1742" t="str">
        <f>IF(X1742="","-",TRIM(LEFT(X1742,FIND(",",X1742&amp;",")-1)))</f>
        <v>Charleston</v>
      </c>
      <c r="Z1742" t="s">
        <v>5322</v>
      </c>
      <c r="AA1742" t="s">
        <v>42</v>
      </c>
    </row>
    <row r="1743" spans="1:27" ht="14.4" x14ac:dyDescent="0.3">
      <c r="A1743">
        <v>1737</v>
      </c>
      <c r="B1743" t="s">
        <v>9821</v>
      </c>
      <c r="C1743" t="s">
        <v>9822</v>
      </c>
      <c r="D1743" t="s">
        <v>9823</v>
      </c>
      <c r="E1743" t="s">
        <v>557</v>
      </c>
      <c r="F1743" s="5">
        <f>_xlfn.TEXTBEFORE(E1743, " ") * 1000000</f>
        <v>17200000</v>
      </c>
      <c r="G1743">
        <v>233.9324</v>
      </c>
      <c r="H1743" t="s">
        <v>167</v>
      </c>
      <c r="I1743">
        <v>8</v>
      </c>
      <c r="J1743">
        <f>IF(I1743="",0,I1743)</f>
        <v>8</v>
      </c>
      <c r="K1743">
        <v>10</v>
      </c>
      <c r="L1743">
        <f>I1743-K1743</f>
        <v>-2</v>
      </c>
      <c r="M1743" t="str">
        <f>IF(I1743&lt;100,"small",IF(I1743&lt;500,"medium","large"))</f>
        <v>small</v>
      </c>
      <c r="N1743">
        <f>IF(M1743="small",1,0)</f>
        <v>1</v>
      </c>
      <c r="O1743">
        <f>IF(N1743="medium",1,0)</f>
        <v>0</v>
      </c>
      <c r="P1743">
        <f>IF(O1743="large",1,0)</f>
        <v>0</v>
      </c>
      <c r="Q1743">
        <v>2009</v>
      </c>
      <c r="R1743">
        <v>4</v>
      </c>
      <c r="S1743" t="str">
        <f>IF(R1743=1, "First-time", IF(R1743&lt;=3, "Rising Star", IF(R1743&lt;10, "Established", "Elites")))</f>
        <v>Established</v>
      </c>
      <c r="T1743">
        <f>IF(S1743 = "First-time",1,0)</f>
        <v>0</v>
      </c>
      <c r="U1743">
        <f>IF(S1743 = "Rising Star",1,0)</f>
        <v>0</v>
      </c>
      <c r="V1743">
        <f>IF(S1743 = "Established",1,0)</f>
        <v>1</v>
      </c>
      <c r="W1743">
        <f>IF(S1743 = "Elites",1,0)</f>
        <v>0</v>
      </c>
      <c r="X1743" t="s">
        <v>1454</v>
      </c>
      <c r="Y1743" t="str">
        <f>IF(X1743="","-",TRIM(LEFT(X1743,FIND(",",X1743&amp;",")-1)))</f>
        <v>St. Louis</v>
      </c>
      <c r="Z1743" t="s">
        <v>3528</v>
      </c>
      <c r="AA1743" t="s">
        <v>25</v>
      </c>
    </row>
    <row r="1744" spans="1:27" ht="14.4" x14ac:dyDescent="0.3">
      <c r="A1744">
        <v>1738</v>
      </c>
      <c r="B1744" t="s">
        <v>8845</v>
      </c>
      <c r="C1744" t="s">
        <v>8846</v>
      </c>
      <c r="D1744" t="s">
        <v>8847</v>
      </c>
      <c r="E1744" t="s">
        <v>289</v>
      </c>
      <c r="F1744" s="5">
        <f>_xlfn.TEXTBEFORE(E1744, " ") * 1000000</f>
        <v>3700000</v>
      </c>
      <c r="G1744">
        <v>233.68180000000001</v>
      </c>
      <c r="H1744" t="s">
        <v>129</v>
      </c>
      <c r="I1744">
        <v>28</v>
      </c>
      <c r="J1744">
        <f>IF(I1744="",0,I1744)</f>
        <v>28</v>
      </c>
      <c r="K1744">
        <v>12</v>
      </c>
      <c r="L1744">
        <f>I1744-K1744</f>
        <v>16</v>
      </c>
      <c r="M1744" t="str">
        <f>IF(I1744&lt;100,"small",IF(I1744&lt;500,"medium","large"))</f>
        <v>small</v>
      </c>
      <c r="N1744">
        <f>IF(M1744="small",1,0)</f>
        <v>1</v>
      </c>
      <c r="O1744">
        <f>IF(N1744="medium",1,0)</f>
        <v>0</v>
      </c>
      <c r="P1744">
        <f>IF(O1744="large",1,0)</f>
        <v>0</v>
      </c>
      <c r="Q1744">
        <v>2008</v>
      </c>
      <c r="R1744">
        <v>2</v>
      </c>
      <c r="S1744" t="str">
        <f>IF(R1744=1, "First-time", IF(R1744&lt;=3, "Rising Star", IF(R1744&lt;10, "Established", "Elites")))</f>
        <v>Rising Star</v>
      </c>
      <c r="T1744">
        <f>IF(S1744 = "First-time",1,0)</f>
        <v>0</v>
      </c>
      <c r="U1744">
        <f>IF(S1744 = "Rising Star",1,0)</f>
        <v>1</v>
      </c>
      <c r="V1744">
        <f>IF(S1744 = "Established",1,0)</f>
        <v>0</v>
      </c>
      <c r="W1744">
        <f>IF(S1744 = "Elites",1,0)</f>
        <v>0</v>
      </c>
      <c r="X1744" t="s">
        <v>99</v>
      </c>
      <c r="Y1744" t="str">
        <f>IF(X1744="","-",TRIM(LEFT(X1744,FIND(",",X1744&amp;",")-1)))</f>
        <v>-</v>
      </c>
      <c r="Z1744" t="s">
        <v>461</v>
      </c>
      <c r="AA1744" t="s">
        <v>11</v>
      </c>
    </row>
    <row r="1745" spans="1:27" ht="14.4" x14ac:dyDescent="0.3">
      <c r="A1745">
        <v>1739</v>
      </c>
      <c r="B1745" t="s">
        <v>13857</v>
      </c>
      <c r="C1745" t="s">
        <v>13858</v>
      </c>
      <c r="D1745" t="s">
        <v>13859</v>
      </c>
      <c r="E1745" t="s">
        <v>13860</v>
      </c>
      <c r="F1745" s="5">
        <f>_xlfn.TEXTBEFORE(E1745, " ") * 1000000</f>
        <v>79100000</v>
      </c>
      <c r="G1745">
        <v>233.62950000000001</v>
      </c>
      <c r="H1745" t="s">
        <v>445</v>
      </c>
      <c r="I1745">
        <v>1600</v>
      </c>
      <c r="J1745">
        <f>IF(I1745="",0,I1745)</f>
        <v>1600</v>
      </c>
      <c r="K1745">
        <v>500</v>
      </c>
      <c r="L1745">
        <f>I1745-K1745</f>
        <v>1100</v>
      </c>
      <c r="M1745" t="str">
        <f>IF(I1745&lt;100,"small",IF(I1745&lt;500,"medium","large"))</f>
        <v>large</v>
      </c>
      <c r="N1745">
        <f>IF(M1745="small",1,0)</f>
        <v>0</v>
      </c>
      <c r="O1745">
        <f>IF(N1745="medium",1,0)</f>
        <v>0</v>
      </c>
      <c r="P1745">
        <f>IF(O1745="large",1,0)</f>
        <v>0</v>
      </c>
      <c r="Q1745">
        <v>2012</v>
      </c>
      <c r="R1745">
        <v>2</v>
      </c>
      <c r="S1745" t="str">
        <f>IF(R1745=1, "First-time", IF(R1745&lt;=3, "Rising Star", IF(R1745&lt;10, "Established", "Elites")))</f>
        <v>Rising Star</v>
      </c>
      <c r="T1745">
        <f>IF(S1745 = "First-time",1,0)</f>
        <v>0</v>
      </c>
      <c r="U1745">
        <f>IF(S1745 = "Rising Star",1,0)</f>
        <v>1</v>
      </c>
      <c r="V1745">
        <f>IF(S1745 = "Established",1,0)</f>
        <v>0</v>
      </c>
      <c r="W1745">
        <f>IF(S1745 = "Elites",1,0)</f>
        <v>0</v>
      </c>
      <c r="X1745" t="s">
        <v>689</v>
      </c>
      <c r="Y1745" t="str">
        <f>IF(X1745="","-",TRIM(LEFT(X1745,FIND(",",X1745&amp;",")-1)))</f>
        <v>Miami</v>
      </c>
      <c r="Z1745" t="s">
        <v>689</v>
      </c>
      <c r="AA1745" t="s">
        <v>10</v>
      </c>
    </row>
    <row r="1746" spans="1:27" ht="14.4" x14ac:dyDescent="0.3">
      <c r="A1746">
        <v>1740</v>
      </c>
      <c r="B1746" t="s">
        <v>1952</v>
      </c>
      <c r="C1746" t="s">
        <v>1953</v>
      </c>
      <c r="D1746" t="s">
        <v>1954</v>
      </c>
      <c r="E1746" t="s">
        <v>1955</v>
      </c>
      <c r="F1746" s="5">
        <f>_xlfn.TEXTBEFORE(E1746, " ") * 1000000</f>
        <v>12700000</v>
      </c>
      <c r="G1746">
        <v>233.08680000000001</v>
      </c>
      <c r="H1746" t="s">
        <v>1406</v>
      </c>
      <c r="I1746">
        <v>88</v>
      </c>
      <c r="J1746">
        <f>IF(I1746="",0,I1746)</f>
        <v>88</v>
      </c>
      <c r="K1746">
        <v>29</v>
      </c>
      <c r="L1746">
        <f>I1746-K1746</f>
        <v>59</v>
      </c>
      <c r="M1746" t="str">
        <f>IF(I1746&lt;100,"small",IF(I1746&lt;500,"medium","large"))</f>
        <v>small</v>
      </c>
      <c r="N1746">
        <f>IF(M1746="small",1,0)</f>
        <v>1</v>
      </c>
      <c r="O1746">
        <f>IF(N1746="medium",1,0)</f>
        <v>0</v>
      </c>
      <c r="P1746">
        <f>IF(O1746="large",1,0)</f>
        <v>0</v>
      </c>
      <c r="Q1746">
        <v>1994</v>
      </c>
      <c r="R1746">
        <v>1</v>
      </c>
      <c r="S1746" t="str">
        <f>IF(R1746=1, "First-time", IF(R1746&lt;=3, "Rising Star", IF(R1746&lt;10, "Established", "Elites")))</f>
        <v>First-time</v>
      </c>
      <c r="T1746">
        <f>IF(S1746 = "First-time",1,0)</f>
        <v>1</v>
      </c>
      <c r="U1746">
        <f>IF(S1746 = "Rising Star",1,0)</f>
        <v>0</v>
      </c>
      <c r="V1746">
        <f>IF(S1746 = "Established",1,0)</f>
        <v>0</v>
      </c>
      <c r="W1746">
        <f>IF(S1746 = "Elites",1,0)</f>
        <v>0</v>
      </c>
      <c r="X1746" t="s">
        <v>427</v>
      </c>
      <c r="Y1746" t="str">
        <f>IF(X1746="","-",TRIM(LEFT(X1746,FIND(",",X1746&amp;",")-1)))</f>
        <v>Washington</v>
      </c>
      <c r="Z1746" t="s">
        <v>1407</v>
      </c>
      <c r="AA1746" t="s">
        <v>47</v>
      </c>
    </row>
    <row r="1747" spans="1:27" ht="14.4" x14ac:dyDescent="0.3">
      <c r="A1747">
        <v>1741</v>
      </c>
      <c r="B1747" t="s">
        <v>7745</v>
      </c>
      <c r="C1747" t="s">
        <v>7746</v>
      </c>
      <c r="D1747" t="s">
        <v>7747</v>
      </c>
      <c r="E1747" t="s">
        <v>1532</v>
      </c>
      <c r="F1747" s="5">
        <f>_xlfn.TEXTBEFORE(E1747, " ") * 1000000</f>
        <v>14400000</v>
      </c>
      <c r="G1747">
        <v>232.95650000000001</v>
      </c>
      <c r="H1747" t="s">
        <v>174</v>
      </c>
      <c r="I1747">
        <v>26</v>
      </c>
      <c r="J1747">
        <f>IF(I1747="",0,I1747)</f>
        <v>26</v>
      </c>
      <c r="K1747">
        <v>24</v>
      </c>
      <c r="L1747">
        <f>I1747-K1747</f>
        <v>2</v>
      </c>
      <c r="M1747" t="str">
        <f>IF(I1747&lt;100,"small",IF(I1747&lt;500,"medium","large"))</f>
        <v>small</v>
      </c>
      <c r="N1747">
        <f>IF(M1747="small",1,0)</f>
        <v>1</v>
      </c>
      <c r="O1747">
        <f>IF(N1747="medium",1,0)</f>
        <v>0</v>
      </c>
      <c r="P1747">
        <f>IF(O1747="large",1,0)</f>
        <v>0</v>
      </c>
      <c r="Q1747">
        <v>2007</v>
      </c>
      <c r="R1747">
        <v>5</v>
      </c>
      <c r="S1747" t="str">
        <f>IF(R1747=1, "First-time", IF(R1747&lt;=3, "Rising Star", IF(R1747&lt;10, "Established", "Elites")))</f>
        <v>Established</v>
      </c>
      <c r="T1747">
        <f>IF(S1747 = "First-time",1,0)</f>
        <v>0</v>
      </c>
      <c r="U1747">
        <f>IF(S1747 = "Rising Star",1,0)</f>
        <v>0</v>
      </c>
      <c r="V1747">
        <f>IF(S1747 = "Established",1,0)</f>
        <v>1</v>
      </c>
      <c r="W1747">
        <f>IF(S1747 = "Elites",1,0)</f>
        <v>0</v>
      </c>
      <c r="X1747" t="s">
        <v>1788</v>
      </c>
      <c r="Y1747" t="str">
        <f>IF(X1747="","-",TRIM(LEFT(X1747,FIND(",",X1747&amp;",")-1)))</f>
        <v>Springfield</v>
      </c>
      <c r="Z1747" t="s">
        <v>1789</v>
      </c>
      <c r="AA1747" t="s">
        <v>25</v>
      </c>
    </row>
    <row r="1748" spans="1:27" ht="14.4" x14ac:dyDescent="0.3">
      <c r="A1748">
        <v>1742</v>
      </c>
      <c r="B1748" t="s">
        <v>11495</v>
      </c>
      <c r="C1748" t="s">
        <v>11496</v>
      </c>
      <c r="D1748" t="s">
        <v>11497</v>
      </c>
      <c r="E1748" t="s">
        <v>7112</v>
      </c>
      <c r="F1748" s="5">
        <f>_xlfn.TEXTBEFORE(E1748, " ") * 1000000</f>
        <v>92100000</v>
      </c>
      <c r="G1748">
        <v>232.8211</v>
      </c>
      <c r="H1748" t="s">
        <v>1238</v>
      </c>
      <c r="I1748">
        <v>271</v>
      </c>
      <c r="J1748">
        <f>IF(I1748="",0,I1748)</f>
        <v>271</v>
      </c>
      <c r="K1748">
        <v>108</v>
      </c>
      <c r="L1748">
        <f>I1748-K1748</f>
        <v>163</v>
      </c>
      <c r="M1748" t="str">
        <f>IF(I1748&lt;100,"small",IF(I1748&lt;500,"medium","large"))</f>
        <v>medium</v>
      </c>
      <c r="N1748">
        <f>IF(M1748="small",1,0)</f>
        <v>0</v>
      </c>
      <c r="O1748">
        <f>IF(N1748="medium",1,0)</f>
        <v>0</v>
      </c>
      <c r="P1748">
        <f>IF(O1748="large",1,0)</f>
        <v>0</v>
      </c>
      <c r="Q1748">
        <v>2010</v>
      </c>
      <c r="R1748">
        <v>1</v>
      </c>
      <c r="S1748" t="str">
        <f>IF(R1748=1, "First-time", IF(R1748&lt;=3, "Rising Star", IF(R1748&lt;10, "Established", "Elites")))</f>
        <v>First-time</v>
      </c>
      <c r="T1748">
        <f>IF(S1748 = "First-time",1,0)</f>
        <v>1</v>
      </c>
      <c r="U1748">
        <f>IF(S1748 = "Rising Star",1,0)</f>
        <v>0</v>
      </c>
      <c r="V1748">
        <f>IF(S1748 = "Established",1,0)</f>
        <v>0</v>
      </c>
      <c r="W1748">
        <f>IF(S1748 = "Elites",1,0)</f>
        <v>0</v>
      </c>
      <c r="X1748" t="s">
        <v>1396</v>
      </c>
      <c r="Y1748" t="str">
        <f>IF(X1748="","-",TRIM(LEFT(X1748,FIND(",",X1748&amp;",")-1)))</f>
        <v>San Francisco</v>
      </c>
      <c r="Z1748" t="s">
        <v>1396</v>
      </c>
      <c r="AA1748" t="s">
        <v>5</v>
      </c>
    </row>
    <row r="1749" spans="1:27" ht="14.4" x14ac:dyDescent="0.3">
      <c r="A1749">
        <v>1743</v>
      </c>
      <c r="B1749" t="s">
        <v>7106</v>
      </c>
      <c r="C1749" t="s">
        <v>7107</v>
      </c>
      <c r="D1749" t="s">
        <v>7108</v>
      </c>
      <c r="E1749" t="s">
        <v>3087</v>
      </c>
      <c r="F1749" s="5">
        <f>_xlfn.TEXTBEFORE(E1749, " ") * 1000000</f>
        <v>22700000</v>
      </c>
      <c r="G1749">
        <v>232.7989</v>
      </c>
      <c r="H1749" t="s">
        <v>85</v>
      </c>
      <c r="I1749">
        <v>9</v>
      </c>
      <c r="J1749">
        <f>IF(I1749="",0,I1749)</f>
        <v>9</v>
      </c>
      <c r="K1749">
        <v>4</v>
      </c>
      <c r="L1749">
        <f>I1749-K1749</f>
        <v>5</v>
      </c>
      <c r="M1749" t="str">
        <f>IF(I1749&lt;100,"small",IF(I1749&lt;500,"medium","large"))</f>
        <v>small</v>
      </c>
      <c r="N1749">
        <f>IF(M1749="small",1,0)</f>
        <v>1</v>
      </c>
      <c r="O1749">
        <f>IF(N1749="medium",1,0)</f>
        <v>0</v>
      </c>
      <c r="P1749">
        <f>IF(O1749="large",1,0)</f>
        <v>0</v>
      </c>
      <c r="Q1749">
        <v>2006</v>
      </c>
      <c r="R1749">
        <v>4</v>
      </c>
      <c r="S1749" t="str">
        <f>IF(R1749=1, "First-time", IF(R1749&lt;=3, "Rising Star", IF(R1749&lt;10, "Established", "Elites")))</f>
        <v>Established</v>
      </c>
      <c r="T1749">
        <f>IF(S1749 = "First-time",1,0)</f>
        <v>0</v>
      </c>
      <c r="U1749">
        <f>IF(S1749 = "Rising Star",1,0)</f>
        <v>0</v>
      </c>
      <c r="V1749">
        <f>IF(S1749 = "Established",1,0)</f>
        <v>1</v>
      </c>
      <c r="W1749">
        <f>IF(S1749 = "Elites",1,0)</f>
        <v>0</v>
      </c>
      <c r="X1749" t="s">
        <v>689</v>
      </c>
      <c r="Y1749" t="str">
        <f>IF(X1749="","-",TRIM(LEFT(X1749,FIND(",",X1749&amp;",")-1)))</f>
        <v>Miami</v>
      </c>
      <c r="Z1749" t="s">
        <v>5165</v>
      </c>
      <c r="AA1749" t="s">
        <v>10</v>
      </c>
    </row>
    <row r="1750" spans="1:27" ht="14.4" x14ac:dyDescent="0.3">
      <c r="A1750">
        <v>1744</v>
      </c>
      <c r="B1750" t="s">
        <v>9043</v>
      </c>
      <c r="C1750" t="s">
        <v>9044</v>
      </c>
      <c r="D1750" t="s">
        <v>9045</v>
      </c>
      <c r="E1750" t="s">
        <v>1496</v>
      </c>
      <c r="F1750" s="5">
        <f>_xlfn.TEXTBEFORE(E1750, " ") * 1000000</f>
        <v>6500000</v>
      </c>
      <c r="G1750">
        <v>232.71809999999999</v>
      </c>
      <c r="H1750" t="s">
        <v>803</v>
      </c>
      <c r="I1750">
        <v>382</v>
      </c>
      <c r="J1750">
        <f>IF(I1750="",0,I1750)</f>
        <v>382</v>
      </c>
      <c r="K1750">
        <v>85</v>
      </c>
      <c r="L1750">
        <f>I1750-K1750</f>
        <v>297</v>
      </c>
      <c r="M1750" t="str">
        <f>IF(I1750&lt;100,"small",IF(I1750&lt;500,"medium","large"))</f>
        <v>medium</v>
      </c>
      <c r="N1750">
        <f>IF(M1750="small",1,0)</f>
        <v>0</v>
      </c>
      <c r="O1750">
        <f>IF(N1750="medium",1,0)</f>
        <v>0</v>
      </c>
      <c r="P1750">
        <f>IF(O1750="large",1,0)</f>
        <v>0</v>
      </c>
      <c r="Q1750">
        <v>2008</v>
      </c>
      <c r="R1750">
        <v>4</v>
      </c>
      <c r="S1750" t="str">
        <f>IF(R1750=1, "First-time", IF(R1750&lt;=3, "Rising Star", IF(R1750&lt;10, "Established", "Elites")))</f>
        <v>Established</v>
      </c>
      <c r="T1750">
        <f>IF(S1750 = "First-time",1,0)</f>
        <v>0</v>
      </c>
      <c r="U1750">
        <f>IF(S1750 = "Rising Star",1,0)</f>
        <v>0</v>
      </c>
      <c r="V1750">
        <f>IF(S1750 = "Established",1,0)</f>
        <v>1</v>
      </c>
      <c r="W1750">
        <f>IF(S1750 = "Elites",1,0)</f>
        <v>0</v>
      </c>
      <c r="X1750" t="s">
        <v>403</v>
      </c>
      <c r="Y1750" t="str">
        <f>IF(X1750="","-",TRIM(LEFT(X1750,FIND(",",X1750&amp;",")-1)))</f>
        <v>Oxnard-Thousand Oaks-Ventura</v>
      </c>
      <c r="Z1750" t="s">
        <v>9046</v>
      </c>
      <c r="AA1750" t="s">
        <v>5</v>
      </c>
    </row>
    <row r="1751" spans="1:27" ht="14.4" x14ac:dyDescent="0.3">
      <c r="A1751">
        <v>1745</v>
      </c>
      <c r="B1751" t="s">
        <v>5757</v>
      </c>
      <c r="C1751" t="s">
        <v>5758</v>
      </c>
      <c r="D1751" t="s">
        <v>5759</v>
      </c>
      <c r="E1751" t="s">
        <v>932</v>
      </c>
      <c r="F1751" s="5">
        <f>_xlfn.TEXTBEFORE(E1751, " ") * 1000000</f>
        <v>9300000</v>
      </c>
      <c r="G1751">
        <v>232.56790000000001</v>
      </c>
      <c r="H1751" t="s">
        <v>118</v>
      </c>
      <c r="I1751">
        <v>60</v>
      </c>
      <c r="J1751">
        <f>IF(I1751="",0,I1751)</f>
        <v>60</v>
      </c>
      <c r="K1751">
        <v>25</v>
      </c>
      <c r="L1751">
        <f>I1751-K1751</f>
        <v>35</v>
      </c>
      <c r="M1751" t="str">
        <f>IF(I1751&lt;100,"small",IF(I1751&lt;500,"medium","large"))</f>
        <v>small</v>
      </c>
      <c r="N1751">
        <f>IF(M1751="small",1,0)</f>
        <v>1</v>
      </c>
      <c r="O1751">
        <f>IF(N1751="medium",1,0)</f>
        <v>0</v>
      </c>
      <c r="P1751">
        <f>IF(O1751="large",1,0)</f>
        <v>0</v>
      </c>
      <c r="Q1751">
        <v>2004</v>
      </c>
      <c r="R1751">
        <v>1</v>
      </c>
      <c r="S1751" t="str">
        <f>IF(R1751=1, "First-time", IF(R1751&lt;=3, "Rising Star", IF(R1751&lt;10, "Established", "Elites")))</f>
        <v>First-time</v>
      </c>
      <c r="T1751">
        <f>IF(S1751 = "First-time",1,0)</f>
        <v>1</v>
      </c>
      <c r="U1751">
        <f>IF(S1751 = "Rising Star",1,0)</f>
        <v>0</v>
      </c>
      <c r="V1751">
        <f>IF(S1751 = "Established",1,0)</f>
        <v>0</v>
      </c>
      <c r="W1751">
        <f>IF(S1751 = "Elites",1,0)</f>
        <v>0</v>
      </c>
      <c r="X1751" t="s">
        <v>1206</v>
      </c>
      <c r="Y1751" t="str">
        <f>IF(X1751="","-",TRIM(LEFT(X1751,FIND(",",X1751&amp;",")-1)))</f>
        <v>Tampa</v>
      </c>
      <c r="Z1751" t="s">
        <v>5760</v>
      </c>
      <c r="AA1751" t="s">
        <v>10</v>
      </c>
    </row>
    <row r="1752" spans="1:27" ht="14.4" x14ac:dyDescent="0.3">
      <c r="A1752">
        <v>1746</v>
      </c>
      <c r="B1752" t="s">
        <v>6491</v>
      </c>
      <c r="C1752" t="s">
        <v>6492</v>
      </c>
      <c r="D1752" t="s">
        <v>6493</v>
      </c>
      <c r="E1752" t="s">
        <v>2229</v>
      </c>
      <c r="F1752" s="5">
        <f>_xlfn.TEXTBEFORE(E1752, " ") * 1000000</f>
        <v>20000000</v>
      </c>
      <c r="G1752">
        <v>232.4442</v>
      </c>
      <c r="H1752" t="s">
        <v>353</v>
      </c>
      <c r="I1752">
        <v>822</v>
      </c>
      <c r="J1752">
        <f>IF(I1752="",0,I1752)</f>
        <v>822</v>
      </c>
      <c r="K1752">
        <v>10</v>
      </c>
      <c r="L1752">
        <f>I1752-K1752</f>
        <v>812</v>
      </c>
      <c r="M1752" t="str">
        <f>IF(I1752&lt;100,"small",IF(I1752&lt;500,"medium","large"))</f>
        <v>large</v>
      </c>
      <c r="N1752">
        <f>IF(M1752="small",1,0)</f>
        <v>0</v>
      </c>
      <c r="O1752">
        <f>IF(N1752="medium",1,0)</f>
        <v>0</v>
      </c>
      <c r="P1752">
        <f>IF(O1752="large",1,0)</f>
        <v>0</v>
      </c>
      <c r="Q1752">
        <v>2005</v>
      </c>
      <c r="R1752">
        <v>2</v>
      </c>
      <c r="S1752" t="str">
        <f>IF(R1752=1, "First-time", IF(R1752&lt;=3, "Rising Star", IF(R1752&lt;10, "Established", "Elites")))</f>
        <v>Rising Star</v>
      </c>
      <c r="T1752">
        <f>IF(S1752 = "First-time",1,0)</f>
        <v>0</v>
      </c>
      <c r="U1752">
        <f>IF(S1752 = "Rising Star",1,0)</f>
        <v>1</v>
      </c>
      <c r="V1752">
        <f>IF(S1752 = "Established",1,0)</f>
        <v>0</v>
      </c>
      <c r="W1752">
        <f>IF(S1752 = "Elites",1,0)</f>
        <v>0</v>
      </c>
      <c r="X1752" t="s">
        <v>611</v>
      </c>
      <c r="Y1752" t="str">
        <f>IF(X1752="","-",TRIM(LEFT(X1752,FIND(",",X1752&amp;",")-1)))</f>
        <v>Denver</v>
      </c>
      <c r="Z1752" t="s">
        <v>1688</v>
      </c>
      <c r="AA1752" t="s">
        <v>6</v>
      </c>
    </row>
    <row r="1753" spans="1:27" ht="14.4" x14ac:dyDescent="0.3">
      <c r="A1753">
        <v>1747</v>
      </c>
      <c r="B1753" t="s">
        <v>6033</v>
      </c>
      <c r="C1753" t="s">
        <v>6034</v>
      </c>
      <c r="D1753" t="s">
        <v>6035</v>
      </c>
      <c r="E1753" t="s">
        <v>302</v>
      </c>
      <c r="F1753" s="5">
        <f>_xlfn.TEXTBEFORE(E1753, " ") * 1000000</f>
        <v>7100000</v>
      </c>
      <c r="G1753">
        <v>232.44390000000001</v>
      </c>
      <c r="H1753" t="s">
        <v>167</v>
      </c>
      <c r="I1753">
        <v>82</v>
      </c>
      <c r="J1753">
        <f>IF(I1753="",0,I1753)</f>
        <v>82</v>
      </c>
      <c r="K1753">
        <v>14</v>
      </c>
      <c r="L1753">
        <f>I1753-K1753</f>
        <v>68</v>
      </c>
      <c r="M1753" t="str">
        <f>IF(I1753&lt;100,"small",IF(I1753&lt;500,"medium","large"))</f>
        <v>small</v>
      </c>
      <c r="N1753">
        <f>IF(M1753="small",1,0)</f>
        <v>1</v>
      </c>
      <c r="O1753">
        <f>IF(N1753="medium",1,0)</f>
        <v>0</v>
      </c>
      <c r="P1753">
        <f>IF(O1753="large",1,0)</f>
        <v>0</v>
      </c>
      <c r="Q1753">
        <v>2005</v>
      </c>
      <c r="R1753">
        <v>3</v>
      </c>
      <c r="S1753" t="str">
        <f>IF(R1753=1, "First-time", IF(R1753&lt;=3, "Rising Star", IF(R1753&lt;10, "Established", "Elites")))</f>
        <v>Rising Star</v>
      </c>
      <c r="T1753">
        <f>IF(S1753 = "First-time",1,0)</f>
        <v>0</v>
      </c>
      <c r="U1753">
        <f>IF(S1753 = "Rising Star",1,0)</f>
        <v>1</v>
      </c>
      <c r="V1753">
        <f>IF(S1753 = "Established",1,0)</f>
        <v>0</v>
      </c>
      <c r="W1753">
        <f>IF(S1753 = "Elites",1,0)</f>
        <v>0</v>
      </c>
      <c r="X1753" t="s">
        <v>154</v>
      </c>
      <c r="Y1753" t="str">
        <f>IF(X1753="","-",TRIM(LEFT(X1753,FIND(",",X1753&amp;",")-1)))</f>
        <v>Virginia Beach</v>
      </c>
      <c r="Z1753" t="s">
        <v>154</v>
      </c>
      <c r="AA1753" t="s">
        <v>47</v>
      </c>
    </row>
    <row r="1754" spans="1:27" ht="14.4" x14ac:dyDescent="0.3">
      <c r="A1754">
        <v>1748</v>
      </c>
      <c r="B1754" t="s">
        <v>6327</v>
      </c>
      <c r="C1754" t="s">
        <v>6328</v>
      </c>
      <c r="D1754" t="s">
        <v>6329</v>
      </c>
      <c r="E1754" t="s">
        <v>5371</v>
      </c>
      <c r="F1754" s="5">
        <f>_xlfn.TEXTBEFORE(E1754, " ") * 1000000</f>
        <v>8900000</v>
      </c>
      <c r="G1754">
        <v>232.3691</v>
      </c>
      <c r="H1754" t="s">
        <v>140</v>
      </c>
      <c r="I1754">
        <v>24</v>
      </c>
      <c r="J1754">
        <f>IF(I1754="",0,I1754)</f>
        <v>24</v>
      </c>
      <c r="K1754">
        <v>10</v>
      </c>
      <c r="L1754">
        <f>I1754-K1754</f>
        <v>14</v>
      </c>
      <c r="M1754" t="str">
        <f>IF(I1754&lt;100,"small",IF(I1754&lt;500,"medium","large"))</f>
        <v>small</v>
      </c>
      <c r="N1754">
        <f>IF(M1754="small",1,0)</f>
        <v>1</v>
      </c>
      <c r="O1754">
        <f>IF(N1754="medium",1,0)</f>
        <v>0</v>
      </c>
      <c r="P1754">
        <f>IF(O1754="large",1,0)</f>
        <v>0</v>
      </c>
      <c r="Q1754">
        <v>2005</v>
      </c>
      <c r="R1754">
        <v>4</v>
      </c>
      <c r="S1754" t="str">
        <f>IF(R1754=1, "First-time", IF(R1754&lt;=3, "Rising Star", IF(R1754&lt;10, "Established", "Elites")))</f>
        <v>Established</v>
      </c>
      <c r="T1754">
        <f>IF(S1754 = "First-time",1,0)</f>
        <v>0</v>
      </c>
      <c r="U1754">
        <f>IF(S1754 = "Rising Star",1,0)</f>
        <v>0</v>
      </c>
      <c r="V1754">
        <f>IF(S1754 = "Established",1,0)</f>
        <v>1</v>
      </c>
      <c r="W1754">
        <f>IF(S1754 = "Elites",1,0)</f>
        <v>0</v>
      </c>
      <c r="X1754" t="s">
        <v>99</v>
      </c>
      <c r="Y1754" t="str">
        <f>IF(X1754="","-",TRIM(LEFT(X1754,FIND(",",X1754&amp;",")-1)))</f>
        <v>-</v>
      </c>
      <c r="Z1754" t="s">
        <v>1289</v>
      </c>
      <c r="AA1754" t="s">
        <v>23</v>
      </c>
    </row>
    <row r="1755" spans="1:27" ht="14.4" x14ac:dyDescent="0.3">
      <c r="A1755">
        <v>1749</v>
      </c>
      <c r="B1755" t="s">
        <v>7571</v>
      </c>
      <c r="C1755" t="s">
        <v>7572</v>
      </c>
      <c r="D1755" t="s">
        <v>7573</v>
      </c>
      <c r="E1755" t="s">
        <v>7574</v>
      </c>
      <c r="F1755" s="5">
        <f>_xlfn.TEXTBEFORE(E1755, " ") * 1000000</f>
        <v>148700000</v>
      </c>
      <c r="G1755">
        <v>232.29759999999999</v>
      </c>
      <c r="H1755" t="s">
        <v>779</v>
      </c>
      <c r="I1755">
        <v>500</v>
      </c>
      <c r="J1755">
        <f>IF(I1755="",0,I1755)</f>
        <v>500</v>
      </c>
      <c r="K1755">
        <v>198</v>
      </c>
      <c r="L1755">
        <f>I1755-K1755</f>
        <v>302</v>
      </c>
      <c r="M1755" t="str">
        <f>IF(I1755&lt;100,"small",IF(I1755&lt;500,"medium","large"))</f>
        <v>large</v>
      </c>
      <c r="N1755">
        <f>IF(M1755="small",1,0)</f>
        <v>0</v>
      </c>
      <c r="O1755">
        <f>IF(N1755="medium",1,0)</f>
        <v>0</v>
      </c>
      <c r="P1755">
        <f>IF(O1755="large",1,0)</f>
        <v>0</v>
      </c>
      <c r="Q1755">
        <v>2007</v>
      </c>
      <c r="R1755">
        <v>1</v>
      </c>
      <c r="S1755" t="str">
        <f>IF(R1755=1, "First-time", IF(R1755&lt;=3, "Rising Star", IF(R1755&lt;10, "Established", "Elites")))</f>
        <v>First-time</v>
      </c>
      <c r="T1755">
        <f>IF(S1755 = "First-time",1,0)</f>
        <v>1</v>
      </c>
      <c r="U1755">
        <f>IF(S1755 = "Rising Star",1,0)</f>
        <v>0</v>
      </c>
      <c r="V1755">
        <f>IF(S1755 = "Established",1,0)</f>
        <v>0</v>
      </c>
      <c r="W1755">
        <f>IF(S1755 = "Elites",1,0)</f>
        <v>0</v>
      </c>
      <c r="X1755" t="s">
        <v>99</v>
      </c>
      <c r="Y1755" t="str">
        <f>IF(X1755="","-",TRIM(LEFT(X1755,FIND(",",X1755&amp;",")-1)))</f>
        <v>-</v>
      </c>
      <c r="Z1755" t="s">
        <v>3028</v>
      </c>
      <c r="AA1755" t="s">
        <v>38</v>
      </c>
    </row>
    <row r="1756" spans="1:27" ht="14.4" x14ac:dyDescent="0.3">
      <c r="A1756">
        <v>1750</v>
      </c>
      <c r="B1756" t="s">
        <v>11670</v>
      </c>
      <c r="C1756" t="s">
        <v>11671</v>
      </c>
      <c r="D1756" t="s">
        <v>11672</v>
      </c>
      <c r="E1756" t="s">
        <v>5371</v>
      </c>
      <c r="F1756" s="5">
        <f>_xlfn.TEXTBEFORE(E1756, " ") * 1000000</f>
        <v>8900000</v>
      </c>
      <c r="G1756">
        <v>232.18960000000001</v>
      </c>
      <c r="H1756" t="s">
        <v>751</v>
      </c>
      <c r="I1756">
        <v>56</v>
      </c>
      <c r="J1756">
        <f>IF(I1756="",0,I1756)</f>
        <v>56</v>
      </c>
      <c r="K1756">
        <v>13</v>
      </c>
      <c r="L1756">
        <f>I1756-K1756</f>
        <v>43</v>
      </c>
      <c r="M1756" t="str">
        <f>IF(I1756&lt;100,"small",IF(I1756&lt;500,"medium","large"))</f>
        <v>small</v>
      </c>
      <c r="N1756">
        <f>IF(M1756="small",1,0)</f>
        <v>1</v>
      </c>
      <c r="O1756">
        <f>IF(N1756="medium",1,0)</f>
        <v>0</v>
      </c>
      <c r="P1756">
        <f>IF(O1756="large",1,0)</f>
        <v>0</v>
      </c>
      <c r="Q1756">
        <v>2011</v>
      </c>
      <c r="R1756">
        <v>1</v>
      </c>
      <c r="S1756" t="str">
        <f>IF(R1756=1, "First-time", IF(R1756&lt;=3, "Rising Star", IF(R1756&lt;10, "Established", "Elites")))</f>
        <v>First-time</v>
      </c>
      <c r="T1756">
        <f>IF(S1756 = "First-time",1,0)</f>
        <v>1</v>
      </c>
      <c r="U1756">
        <f>IF(S1756 = "Rising Star",1,0)</f>
        <v>0</v>
      </c>
      <c r="V1756">
        <f>IF(S1756 = "Established",1,0)</f>
        <v>0</v>
      </c>
      <c r="W1756">
        <f>IF(S1756 = "Elites",1,0)</f>
        <v>0</v>
      </c>
      <c r="X1756" t="s">
        <v>427</v>
      </c>
      <c r="Y1756" t="str">
        <f>IF(X1756="","-",TRIM(LEFT(X1756,FIND(",",X1756&amp;",")-1)))</f>
        <v>Washington</v>
      </c>
      <c r="Z1756" t="s">
        <v>1407</v>
      </c>
      <c r="AA1756" t="s">
        <v>47</v>
      </c>
    </row>
    <row r="1757" spans="1:27" ht="14.4" x14ac:dyDescent="0.3">
      <c r="A1757">
        <v>1751</v>
      </c>
      <c r="B1757" t="s">
        <v>5309</v>
      </c>
      <c r="C1757" t="s">
        <v>5310</v>
      </c>
      <c r="D1757" t="s">
        <v>5311</v>
      </c>
      <c r="E1757" t="s">
        <v>992</v>
      </c>
      <c r="F1757" s="5">
        <f>_xlfn.TEXTBEFORE(E1757, " ") * 1000000</f>
        <v>7200000</v>
      </c>
      <c r="G1757">
        <v>232.16630000000001</v>
      </c>
      <c r="H1757" t="s">
        <v>85</v>
      </c>
      <c r="I1757">
        <v>36</v>
      </c>
      <c r="J1757">
        <f>IF(I1757="",0,I1757)</f>
        <v>36</v>
      </c>
      <c r="K1757">
        <v>13</v>
      </c>
      <c r="L1757">
        <f>I1757-K1757</f>
        <v>23</v>
      </c>
      <c r="M1757" t="str">
        <f>IF(I1757&lt;100,"small",IF(I1757&lt;500,"medium","large"))</f>
        <v>small</v>
      </c>
      <c r="N1757">
        <f>IF(M1757="small",1,0)</f>
        <v>1</v>
      </c>
      <c r="O1757">
        <f>IF(N1757="medium",1,0)</f>
        <v>0</v>
      </c>
      <c r="P1757">
        <f>IF(O1757="large",1,0)</f>
        <v>0</v>
      </c>
      <c r="Q1757">
        <v>2003</v>
      </c>
      <c r="R1757">
        <v>2</v>
      </c>
      <c r="S1757" t="str">
        <f>IF(R1757=1, "First-time", IF(R1757&lt;=3, "Rising Star", IF(R1757&lt;10, "Established", "Elites")))</f>
        <v>Rising Star</v>
      </c>
      <c r="T1757">
        <f>IF(S1757 = "First-time",1,0)</f>
        <v>0</v>
      </c>
      <c r="U1757">
        <f>IF(S1757 = "Rising Star",1,0)</f>
        <v>1</v>
      </c>
      <c r="V1757">
        <f>IF(S1757 = "Established",1,0)</f>
        <v>0</v>
      </c>
      <c r="W1757">
        <f>IF(S1757 = "Elites",1,0)</f>
        <v>0</v>
      </c>
      <c r="X1757" t="s">
        <v>272</v>
      </c>
      <c r="Y1757" t="str">
        <f>IF(X1757="","-",TRIM(LEFT(X1757,FIND(",",X1757&amp;",")-1)))</f>
        <v>Phoenix</v>
      </c>
      <c r="Z1757" t="s">
        <v>5312</v>
      </c>
      <c r="AA1757" t="s">
        <v>4</v>
      </c>
    </row>
    <row r="1758" spans="1:27" ht="14.4" x14ac:dyDescent="0.3">
      <c r="A1758">
        <v>1752</v>
      </c>
      <c r="B1758" t="s">
        <v>11027</v>
      </c>
      <c r="C1758" t="s">
        <v>11028</v>
      </c>
      <c r="D1758" t="s">
        <v>11029</v>
      </c>
      <c r="E1758" t="s">
        <v>11030</v>
      </c>
      <c r="F1758" s="5">
        <f>_xlfn.TEXTBEFORE(E1758, " ") * 1000000</f>
        <v>170700000</v>
      </c>
      <c r="G1758">
        <v>231.76249999999999</v>
      </c>
      <c r="H1758" t="s">
        <v>153</v>
      </c>
      <c r="I1758">
        <v>620</v>
      </c>
      <c r="J1758">
        <f>IF(I1758="",0,I1758)</f>
        <v>620</v>
      </c>
      <c r="K1758">
        <v>45</v>
      </c>
      <c r="L1758">
        <f>I1758-K1758</f>
        <v>575</v>
      </c>
      <c r="M1758" t="str">
        <f>IF(I1758&lt;100,"small",IF(I1758&lt;500,"medium","large"))</f>
        <v>large</v>
      </c>
      <c r="N1758">
        <f>IF(M1758="small",1,0)</f>
        <v>0</v>
      </c>
      <c r="O1758">
        <f>IF(N1758="medium",1,0)</f>
        <v>0</v>
      </c>
      <c r="P1758">
        <f>IF(O1758="large",1,0)</f>
        <v>0</v>
      </c>
      <c r="Q1758">
        <v>2010</v>
      </c>
      <c r="R1758">
        <v>1</v>
      </c>
      <c r="S1758" t="str">
        <f>IF(R1758=1, "First-time", IF(R1758&lt;=3, "Rising Star", IF(R1758&lt;10, "Established", "Elites")))</f>
        <v>First-time</v>
      </c>
      <c r="T1758">
        <f>IF(S1758 = "First-time",1,0)</f>
        <v>1</v>
      </c>
      <c r="U1758">
        <f>IF(S1758 = "Rising Star",1,0)</f>
        <v>0</v>
      </c>
      <c r="V1758">
        <f>IF(S1758 = "Established",1,0)</f>
        <v>0</v>
      </c>
      <c r="W1758">
        <f>IF(S1758 = "Elites",1,0)</f>
        <v>0</v>
      </c>
      <c r="X1758" t="s">
        <v>1454</v>
      </c>
      <c r="Y1758" t="str">
        <f>IF(X1758="","-",TRIM(LEFT(X1758,FIND(",",X1758&amp;",")-1)))</f>
        <v>St. Louis</v>
      </c>
      <c r="Z1758" t="s">
        <v>1455</v>
      </c>
      <c r="AA1758" t="s">
        <v>25</v>
      </c>
    </row>
    <row r="1759" spans="1:27" ht="14.4" x14ac:dyDescent="0.3">
      <c r="A1759">
        <v>1753</v>
      </c>
      <c r="B1759" t="s">
        <v>10634</v>
      </c>
      <c r="C1759" t="s">
        <v>10635</v>
      </c>
      <c r="D1759" t="s">
        <v>10636</v>
      </c>
      <c r="E1759" t="s">
        <v>1471</v>
      </c>
      <c r="F1759" s="5">
        <f>_xlfn.TEXTBEFORE(E1759, " ") * 1000000</f>
        <v>2500000</v>
      </c>
      <c r="G1759">
        <v>231.6891</v>
      </c>
      <c r="H1759" t="s">
        <v>85</v>
      </c>
      <c r="I1759">
        <v>20</v>
      </c>
      <c r="J1759">
        <f>IF(I1759="",0,I1759)</f>
        <v>20</v>
      </c>
      <c r="K1759">
        <v>10</v>
      </c>
      <c r="L1759">
        <f>I1759-K1759</f>
        <v>10</v>
      </c>
      <c r="M1759" t="str">
        <f>IF(I1759&lt;100,"small",IF(I1759&lt;500,"medium","large"))</f>
        <v>small</v>
      </c>
      <c r="N1759">
        <f>IF(M1759="small",1,0)</f>
        <v>1</v>
      </c>
      <c r="O1759">
        <f>IF(N1759="medium",1,0)</f>
        <v>0</v>
      </c>
      <c r="P1759">
        <f>IF(O1759="large",1,0)</f>
        <v>0</v>
      </c>
      <c r="Q1759">
        <v>2010</v>
      </c>
      <c r="R1759">
        <v>1</v>
      </c>
      <c r="S1759" t="str">
        <f>IF(R1759=1, "First-time", IF(R1759&lt;=3, "Rising Star", IF(R1759&lt;10, "Established", "Elites")))</f>
        <v>First-time</v>
      </c>
      <c r="T1759">
        <f>IF(S1759 = "First-time",1,0)</f>
        <v>1</v>
      </c>
      <c r="U1759">
        <f>IF(S1759 = "Rising Star",1,0)</f>
        <v>0</v>
      </c>
      <c r="V1759">
        <f>IF(S1759 = "Established",1,0)</f>
        <v>0</v>
      </c>
      <c r="W1759">
        <f>IF(S1759 = "Elites",1,0)</f>
        <v>0</v>
      </c>
      <c r="X1759" t="s">
        <v>232</v>
      </c>
      <c r="Y1759" t="str">
        <f>IF(X1759="","-",TRIM(LEFT(X1759,FIND(",",X1759&amp;",")-1)))</f>
        <v>Houston</v>
      </c>
      <c r="Z1759" t="s">
        <v>232</v>
      </c>
      <c r="AA1759" t="s">
        <v>45</v>
      </c>
    </row>
    <row r="1760" spans="1:27" ht="14.4" x14ac:dyDescent="0.3">
      <c r="A1760">
        <v>1754</v>
      </c>
      <c r="B1760" t="s">
        <v>1849</v>
      </c>
      <c r="C1760" t="s">
        <v>1850</v>
      </c>
      <c r="D1760" t="s">
        <v>1851</v>
      </c>
      <c r="E1760" t="s">
        <v>1852</v>
      </c>
      <c r="F1760" s="5">
        <f>_xlfn.TEXTBEFORE(E1760, " ") * 1000000</f>
        <v>44600000</v>
      </c>
      <c r="G1760">
        <v>231.41249999999999</v>
      </c>
      <c r="H1760" t="s">
        <v>85</v>
      </c>
      <c r="I1760">
        <v>59</v>
      </c>
      <c r="J1760">
        <f>IF(I1760="",0,I1760)</f>
        <v>59</v>
      </c>
      <c r="K1760">
        <v>44</v>
      </c>
      <c r="L1760">
        <f>I1760-K1760</f>
        <v>15</v>
      </c>
      <c r="M1760" t="str">
        <f>IF(I1760&lt;100,"small",IF(I1760&lt;500,"medium","large"))</f>
        <v>small</v>
      </c>
      <c r="N1760">
        <f>IF(M1760="small",1,0)</f>
        <v>1</v>
      </c>
      <c r="O1760">
        <f>IF(N1760="medium",1,0)</f>
        <v>0</v>
      </c>
      <c r="P1760">
        <f>IF(O1760="large",1,0)</f>
        <v>0</v>
      </c>
      <c r="Q1760">
        <v>1993</v>
      </c>
      <c r="R1760">
        <v>4</v>
      </c>
      <c r="S1760" t="str">
        <f>IF(R1760=1, "First-time", IF(R1760&lt;=3, "Rising Star", IF(R1760&lt;10, "Established", "Elites")))</f>
        <v>Established</v>
      </c>
      <c r="T1760">
        <f>IF(S1760 = "First-time",1,0)</f>
        <v>0</v>
      </c>
      <c r="U1760">
        <f>IF(S1760 = "Rising Star",1,0)</f>
        <v>0</v>
      </c>
      <c r="V1760">
        <f>IF(S1760 = "Established",1,0)</f>
        <v>1</v>
      </c>
      <c r="W1760">
        <f>IF(S1760 = "Elites",1,0)</f>
        <v>0</v>
      </c>
      <c r="X1760" t="s">
        <v>106</v>
      </c>
      <c r="Y1760" t="str">
        <f>IF(X1760="","-",TRIM(LEFT(X1760,FIND(",",X1760&amp;",")-1)))</f>
        <v>Cleveland</v>
      </c>
      <c r="Z1760" t="s">
        <v>1853</v>
      </c>
      <c r="AA1760" t="s">
        <v>36</v>
      </c>
    </row>
    <row r="1761" spans="1:27" ht="14.4" x14ac:dyDescent="0.3">
      <c r="A1761">
        <v>1755</v>
      </c>
      <c r="B1761" t="s">
        <v>15061</v>
      </c>
      <c r="C1761" t="s">
        <v>15062</v>
      </c>
      <c r="D1761" t="s">
        <v>15063</v>
      </c>
      <c r="E1761" t="s">
        <v>1496</v>
      </c>
      <c r="F1761" s="5">
        <f>_xlfn.TEXTBEFORE(E1761, " ") * 1000000</f>
        <v>6500000</v>
      </c>
      <c r="G1761">
        <v>231.35310000000001</v>
      </c>
      <c r="H1761" t="s">
        <v>433</v>
      </c>
      <c r="I1761">
        <v>6</v>
      </c>
      <c r="J1761">
        <f>IF(I1761="",0,I1761)</f>
        <v>6</v>
      </c>
      <c r="K1761">
        <v>4</v>
      </c>
      <c r="L1761">
        <f>I1761-K1761</f>
        <v>2</v>
      </c>
      <c r="M1761" t="str">
        <f>IF(I1761&lt;100,"small",IF(I1761&lt;500,"medium","large"))</f>
        <v>small</v>
      </c>
      <c r="N1761">
        <f>IF(M1761="small",1,0)</f>
        <v>1</v>
      </c>
      <c r="O1761">
        <f>IF(N1761="medium",1,0)</f>
        <v>0</v>
      </c>
      <c r="P1761">
        <f>IF(O1761="large",1,0)</f>
        <v>0</v>
      </c>
      <c r="Q1761">
        <v>2013</v>
      </c>
      <c r="R1761">
        <v>3</v>
      </c>
      <c r="S1761" t="str">
        <f>IF(R1761=1, "First-time", IF(R1761&lt;=3, "Rising Star", IF(R1761&lt;10, "Established", "Elites")))</f>
        <v>Rising Star</v>
      </c>
      <c r="T1761">
        <f>IF(S1761 = "First-time",1,0)</f>
        <v>0</v>
      </c>
      <c r="U1761">
        <f>IF(S1761 = "Rising Star",1,0)</f>
        <v>1</v>
      </c>
      <c r="V1761">
        <f>IF(S1761 = "Established",1,0)</f>
        <v>0</v>
      </c>
      <c r="W1761">
        <f>IF(S1761 = "Elites",1,0)</f>
        <v>0</v>
      </c>
      <c r="X1761" t="s">
        <v>185</v>
      </c>
      <c r="Y1761" t="str">
        <f>IF(X1761="","-",TRIM(LEFT(X1761,FIND(",",X1761&amp;",")-1)))</f>
        <v>Boston</v>
      </c>
      <c r="Z1761" t="s">
        <v>185</v>
      </c>
      <c r="AA1761" t="s">
        <v>20</v>
      </c>
    </row>
    <row r="1762" spans="1:27" ht="14.4" x14ac:dyDescent="0.3">
      <c r="A1762">
        <v>1756</v>
      </c>
      <c r="B1762" t="s">
        <v>12140</v>
      </c>
      <c r="C1762" t="s">
        <v>12141</v>
      </c>
      <c r="D1762" t="s">
        <v>12142</v>
      </c>
      <c r="E1762" t="s">
        <v>1942</v>
      </c>
      <c r="F1762" s="5">
        <f>_xlfn.TEXTBEFORE(E1762, " ") * 1000000</f>
        <v>12600000</v>
      </c>
      <c r="G1762">
        <v>231.26300000000001</v>
      </c>
      <c r="H1762" t="s">
        <v>1750</v>
      </c>
      <c r="I1762">
        <v>125</v>
      </c>
      <c r="J1762">
        <f>IF(I1762="",0,I1762)</f>
        <v>125</v>
      </c>
      <c r="K1762">
        <v>55</v>
      </c>
      <c r="L1762">
        <f>I1762-K1762</f>
        <v>70</v>
      </c>
      <c r="M1762" t="str">
        <f>IF(I1762&lt;100,"small",IF(I1762&lt;500,"medium","large"))</f>
        <v>medium</v>
      </c>
      <c r="N1762">
        <f>IF(M1762="small",1,0)</f>
        <v>0</v>
      </c>
      <c r="O1762">
        <f>IF(N1762="medium",1,0)</f>
        <v>0</v>
      </c>
      <c r="P1762">
        <f>IF(O1762="large",1,0)</f>
        <v>0</v>
      </c>
      <c r="Q1762">
        <v>2011</v>
      </c>
      <c r="R1762">
        <v>4</v>
      </c>
      <c r="S1762" t="str">
        <f>IF(R1762=1, "First-time", IF(R1762&lt;=3, "Rising Star", IF(R1762&lt;10, "Established", "Elites")))</f>
        <v>Established</v>
      </c>
      <c r="T1762">
        <f>IF(S1762 = "First-time",1,0)</f>
        <v>0</v>
      </c>
      <c r="U1762">
        <f>IF(S1762 = "Rising Star",1,0)</f>
        <v>0</v>
      </c>
      <c r="V1762">
        <f>IF(S1762 = "Established",1,0)</f>
        <v>1</v>
      </c>
      <c r="W1762">
        <f>IF(S1762 = "Elites",1,0)</f>
        <v>0</v>
      </c>
      <c r="X1762" t="s">
        <v>271</v>
      </c>
      <c r="Y1762" t="str">
        <f>IF(X1762="","-",TRIM(LEFT(X1762,FIND(",",X1762&amp;",")-1)))</f>
        <v>Chicago</v>
      </c>
      <c r="Z1762" t="s">
        <v>466</v>
      </c>
      <c r="AA1762" t="s">
        <v>28</v>
      </c>
    </row>
    <row r="1763" spans="1:27" ht="14.4" x14ac:dyDescent="0.3">
      <c r="A1763">
        <v>1757</v>
      </c>
      <c r="B1763" t="s">
        <v>10211</v>
      </c>
      <c r="C1763" t="s">
        <v>10212</v>
      </c>
      <c r="D1763" t="s">
        <v>10213</v>
      </c>
      <c r="E1763" t="s">
        <v>438</v>
      </c>
      <c r="F1763" s="5">
        <f>_xlfn.TEXTBEFORE(E1763, " ") * 1000000</f>
        <v>6800000</v>
      </c>
      <c r="G1763">
        <v>231.21379999999999</v>
      </c>
      <c r="H1763" t="s">
        <v>803</v>
      </c>
      <c r="I1763">
        <v>60</v>
      </c>
      <c r="J1763">
        <f>IF(I1763="",0,I1763)</f>
        <v>60</v>
      </c>
      <c r="K1763">
        <v>23</v>
      </c>
      <c r="L1763">
        <f>I1763-K1763</f>
        <v>37</v>
      </c>
      <c r="M1763" t="str">
        <f>IF(I1763&lt;100,"small",IF(I1763&lt;500,"medium","large"))</f>
        <v>small</v>
      </c>
      <c r="N1763">
        <f>IF(M1763="small",1,0)</f>
        <v>1</v>
      </c>
      <c r="O1763">
        <f>IF(N1763="medium",1,0)</f>
        <v>0</v>
      </c>
      <c r="P1763">
        <f>IF(O1763="large",1,0)</f>
        <v>0</v>
      </c>
      <c r="Q1763">
        <v>2009</v>
      </c>
      <c r="R1763">
        <v>2</v>
      </c>
      <c r="S1763" t="str">
        <f>IF(R1763=1, "First-time", IF(R1763&lt;=3, "Rising Star", IF(R1763&lt;10, "Established", "Elites")))</f>
        <v>Rising Star</v>
      </c>
      <c r="T1763">
        <f>IF(S1763 = "First-time",1,0)</f>
        <v>0</v>
      </c>
      <c r="U1763">
        <f>IF(S1763 = "Rising Star",1,0)</f>
        <v>1</v>
      </c>
      <c r="V1763">
        <f>IF(S1763 = "Established",1,0)</f>
        <v>0</v>
      </c>
      <c r="W1763">
        <f>IF(S1763 = "Elites",1,0)</f>
        <v>0</v>
      </c>
      <c r="X1763" t="s">
        <v>99</v>
      </c>
      <c r="Y1763" t="str">
        <f>IF(X1763="","-",TRIM(LEFT(X1763,FIND(",",X1763&amp;",")-1)))</f>
        <v>-</v>
      </c>
      <c r="Z1763" t="s">
        <v>10214</v>
      </c>
      <c r="AA1763" t="s">
        <v>7</v>
      </c>
    </row>
    <row r="1764" spans="1:27" ht="14.4" x14ac:dyDescent="0.3">
      <c r="A1764">
        <v>1758</v>
      </c>
      <c r="B1764" t="s">
        <v>1935</v>
      </c>
      <c r="C1764" t="s">
        <v>1936</v>
      </c>
      <c r="D1764" t="s">
        <v>1937</v>
      </c>
      <c r="E1764" t="s">
        <v>1938</v>
      </c>
      <c r="F1764" s="5">
        <f>_xlfn.TEXTBEFORE(E1764, " ") * 1000000</f>
        <v>21500000</v>
      </c>
      <c r="G1764">
        <v>231.2064</v>
      </c>
      <c r="H1764" t="s">
        <v>118</v>
      </c>
      <c r="I1764">
        <v>134</v>
      </c>
      <c r="J1764">
        <f>IF(I1764="",0,I1764)</f>
        <v>134</v>
      </c>
      <c r="K1764">
        <v>63</v>
      </c>
      <c r="L1764">
        <f>I1764-K1764</f>
        <v>71</v>
      </c>
      <c r="M1764" t="str">
        <f>IF(I1764&lt;100,"small",IF(I1764&lt;500,"medium","large"))</f>
        <v>medium</v>
      </c>
      <c r="N1764">
        <f>IF(M1764="small",1,0)</f>
        <v>0</v>
      </c>
      <c r="O1764">
        <f>IF(N1764="medium",1,0)</f>
        <v>0</v>
      </c>
      <c r="P1764">
        <f>IF(O1764="large",1,0)</f>
        <v>0</v>
      </c>
      <c r="Q1764">
        <v>1993</v>
      </c>
      <c r="R1764">
        <v>2</v>
      </c>
      <c r="S1764" t="str">
        <f>IF(R1764=1, "First-time", IF(R1764&lt;=3, "Rising Star", IF(R1764&lt;10, "Established", "Elites")))</f>
        <v>Rising Star</v>
      </c>
      <c r="T1764">
        <f>IF(S1764 = "First-time",1,0)</f>
        <v>0</v>
      </c>
      <c r="U1764">
        <f>IF(S1764 = "Rising Star",1,0)</f>
        <v>1</v>
      </c>
      <c r="V1764">
        <f>IF(S1764 = "Established",1,0)</f>
        <v>0</v>
      </c>
      <c r="W1764">
        <f>IF(S1764 = "Elites",1,0)</f>
        <v>0</v>
      </c>
      <c r="X1764" t="s">
        <v>325</v>
      </c>
      <c r="Y1764" t="str">
        <f>IF(X1764="","-",TRIM(LEFT(X1764,FIND(",",X1764&amp;",")-1)))</f>
        <v>Los Angeles</v>
      </c>
      <c r="Z1764" t="s">
        <v>325</v>
      </c>
      <c r="AA1764" t="s">
        <v>5</v>
      </c>
    </row>
    <row r="1765" spans="1:27" ht="14.4" x14ac:dyDescent="0.3">
      <c r="A1765">
        <v>1759</v>
      </c>
      <c r="B1765" t="s">
        <v>14508</v>
      </c>
      <c r="C1765" t="s">
        <v>14509</v>
      </c>
      <c r="D1765" t="s">
        <v>14510</v>
      </c>
      <c r="E1765" t="s">
        <v>1680</v>
      </c>
      <c r="F1765" s="5">
        <f>_xlfn.TEXTBEFORE(E1765, " ") * 1000000</f>
        <v>11100000</v>
      </c>
      <c r="G1765">
        <v>231.16679999999999</v>
      </c>
      <c r="H1765" t="s">
        <v>85</v>
      </c>
      <c r="I1765">
        <v>114</v>
      </c>
      <c r="J1765">
        <f>IF(I1765="",0,I1765)</f>
        <v>114</v>
      </c>
      <c r="K1765">
        <v>51</v>
      </c>
      <c r="L1765">
        <f>I1765-K1765</f>
        <v>63</v>
      </c>
      <c r="M1765" t="str">
        <f>IF(I1765&lt;100,"small",IF(I1765&lt;500,"medium","large"))</f>
        <v>medium</v>
      </c>
      <c r="N1765">
        <f>IF(M1765="small",1,0)</f>
        <v>0</v>
      </c>
      <c r="O1765">
        <f>IF(N1765="medium",1,0)</f>
        <v>0</v>
      </c>
      <c r="P1765">
        <f>IF(O1765="large",1,0)</f>
        <v>0</v>
      </c>
      <c r="Q1765">
        <v>2013</v>
      </c>
      <c r="R1765">
        <v>3</v>
      </c>
      <c r="S1765" t="str">
        <f>IF(R1765=1, "First-time", IF(R1765&lt;=3, "Rising Star", IF(R1765&lt;10, "Established", "Elites")))</f>
        <v>Rising Star</v>
      </c>
      <c r="T1765">
        <f>IF(S1765 = "First-time",1,0)</f>
        <v>0</v>
      </c>
      <c r="U1765">
        <f>IF(S1765 = "Rising Star",1,0)</f>
        <v>1</v>
      </c>
      <c r="V1765">
        <f>IF(S1765 = "Established",1,0)</f>
        <v>0</v>
      </c>
      <c r="W1765">
        <f>IF(S1765 = "Elites",1,0)</f>
        <v>0</v>
      </c>
      <c r="X1765" t="s">
        <v>232</v>
      </c>
      <c r="Y1765" t="str">
        <f>IF(X1765="","-",TRIM(LEFT(X1765,FIND(",",X1765&amp;",")-1)))</f>
        <v>Houston</v>
      </c>
      <c r="Z1765" t="s">
        <v>232</v>
      </c>
      <c r="AA1765" t="s">
        <v>45</v>
      </c>
    </row>
    <row r="1766" spans="1:27" ht="14.4" x14ac:dyDescent="0.3">
      <c r="A1766">
        <v>1760</v>
      </c>
      <c r="B1766" t="s">
        <v>11885</v>
      </c>
      <c r="C1766" t="s">
        <v>11886</v>
      </c>
      <c r="D1766" t="s">
        <v>11887</v>
      </c>
      <c r="E1766" t="s">
        <v>1875</v>
      </c>
      <c r="F1766" s="5">
        <f>_xlfn.TEXTBEFORE(E1766, " ") * 1000000</f>
        <v>5100000</v>
      </c>
      <c r="G1766">
        <v>231.02889999999999</v>
      </c>
      <c r="H1766" t="s">
        <v>85</v>
      </c>
      <c r="I1766">
        <v>23</v>
      </c>
      <c r="J1766">
        <f>IF(I1766="",0,I1766)</f>
        <v>23</v>
      </c>
      <c r="K1766">
        <v>3</v>
      </c>
      <c r="L1766">
        <f>I1766-K1766</f>
        <v>20</v>
      </c>
      <c r="M1766" t="str">
        <f>IF(I1766&lt;100,"small",IF(I1766&lt;500,"medium","large"))</f>
        <v>small</v>
      </c>
      <c r="N1766">
        <f>IF(M1766="small",1,0)</f>
        <v>1</v>
      </c>
      <c r="O1766">
        <f>IF(N1766="medium",1,0)</f>
        <v>0</v>
      </c>
      <c r="P1766">
        <f>IF(O1766="large",1,0)</f>
        <v>0</v>
      </c>
      <c r="Q1766">
        <v>2011</v>
      </c>
      <c r="R1766">
        <v>3</v>
      </c>
      <c r="S1766" t="str">
        <f>IF(R1766=1, "First-time", IF(R1766&lt;=3, "Rising Star", IF(R1766&lt;10, "Established", "Elites")))</f>
        <v>Rising Star</v>
      </c>
      <c r="T1766">
        <f>IF(S1766 = "First-time",1,0)</f>
        <v>0</v>
      </c>
      <c r="U1766">
        <f>IF(S1766 = "Rising Star",1,0)</f>
        <v>1</v>
      </c>
      <c r="V1766">
        <f>IF(S1766 = "Established",1,0)</f>
        <v>0</v>
      </c>
      <c r="W1766">
        <f>IF(S1766 = "Elites",1,0)</f>
        <v>0</v>
      </c>
      <c r="X1766" t="s">
        <v>348</v>
      </c>
      <c r="Y1766" t="str">
        <f>IF(X1766="","-",TRIM(LEFT(X1766,FIND(",",X1766&amp;",")-1)))</f>
        <v>Nashville</v>
      </c>
      <c r="Z1766" t="s">
        <v>208</v>
      </c>
      <c r="AA1766" t="s">
        <v>44</v>
      </c>
    </row>
    <row r="1767" spans="1:27" ht="14.4" x14ac:dyDescent="0.3">
      <c r="A1767">
        <v>1761</v>
      </c>
      <c r="B1767" t="s">
        <v>14123</v>
      </c>
      <c r="C1767" t="s">
        <v>14124</v>
      </c>
      <c r="D1767" t="s">
        <v>14125</v>
      </c>
      <c r="E1767" t="s">
        <v>438</v>
      </c>
      <c r="F1767" s="5">
        <f>_xlfn.TEXTBEFORE(E1767, " ") * 1000000</f>
        <v>6800000</v>
      </c>
      <c r="G1767">
        <v>230.9237</v>
      </c>
      <c r="H1767" t="s">
        <v>803</v>
      </c>
      <c r="I1767">
        <v>52</v>
      </c>
      <c r="J1767">
        <f>IF(I1767="",0,I1767)</f>
        <v>52</v>
      </c>
      <c r="K1767">
        <v>18</v>
      </c>
      <c r="L1767">
        <f>I1767-K1767</f>
        <v>34</v>
      </c>
      <c r="M1767" t="str">
        <f>IF(I1767&lt;100,"small",IF(I1767&lt;500,"medium","large"))</f>
        <v>small</v>
      </c>
      <c r="N1767">
        <f>IF(M1767="small",1,0)</f>
        <v>1</v>
      </c>
      <c r="O1767">
        <f>IF(N1767="medium",1,0)</f>
        <v>0</v>
      </c>
      <c r="P1767">
        <f>IF(O1767="large",1,0)</f>
        <v>0</v>
      </c>
      <c r="Q1767">
        <v>2012</v>
      </c>
      <c r="R1767">
        <v>3</v>
      </c>
      <c r="S1767" t="str">
        <f>IF(R1767=1, "First-time", IF(R1767&lt;=3, "Rising Star", IF(R1767&lt;10, "Established", "Elites")))</f>
        <v>Rising Star</v>
      </c>
      <c r="T1767">
        <f>IF(S1767 = "First-time",1,0)</f>
        <v>0</v>
      </c>
      <c r="U1767">
        <f>IF(S1767 = "Rising Star",1,0)</f>
        <v>1</v>
      </c>
      <c r="V1767">
        <f>IF(S1767 = "Established",1,0)</f>
        <v>0</v>
      </c>
      <c r="W1767">
        <f>IF(S1767 = "Elites",1,0)</f>
        <v>0</v>
      </c>
      <c r="X1767" t="s">
        <v>325</v>
      </c>
      <c r="Y1767" t="str">
        <f>IF(X1767="","-",TRIM(LEFT(X1767,FIND(",",X1767&amp;",")-1)))</f>
        <v>Los Angeles</v>
      </c>
      <c r="Z1767" t="s">
        <v>8082</v>
      </c>
      <c r="AA1767" t="s">
        <v>5</v>
      </c>
    </row>
    <row r="1768" spans="1:27" ht="14.4" x14ac:dyDescent="0.3">
      <c r="A1768">
        <v>1762</v>
      </c>
      <c r="B1768" t="s">
        <v>9765</v>
      </c>
      <c r="C1768" t="s">
        <v>9766</v>
      </c>
      <c r="D1768" t="s">
        <v>9767</v>
      </c>
      <c r="E1768" t="s">
        <v>9768</v>
      </c>
      <c r="F1768" s="5">
        <f>_xlfn.TEXTBEFORE(E1768, " ") * 1000000</f>
        <v>215100000</v>
      </c>
      <c r="G1768">
        <v>230.8929</v>
      </c>
      <c r="H1768" t="s">
        <v>353</v>
      </c>
      <c r="I1768">
        <v>241</v>
      </c>
      <c r="J1768">
        <f>IF(I1768="",0,I1768)</f>
        <v>241</v>
      </c>
      <c r="K1768">
        <v>84</v>
      </c>
      <c r="L1768">
        <f>I1768-K1768</f>
        <v>157</v>
      </c>
      <c r="M1768" t="str">
        <f>IF(I1768&lt;100,"small",IF(I1768&lt;500,"medium","large"))</f>
        <v>medium</v>
      </c>
      <c r="N1768">
        <f>IF(M1768="small",1,0)</f>
        <v>0</v>
      </c>
      <c r="O1768">
        <f>IF(N1768="medium",1,0)</f>
        <v>0</v>
      </c>
      <c r="P1768">
        <f>IF(O1768="large",1,0)</f>
        <v>0</v>
      </c>
      <c r="Q1768">
        <v>2009</v>
      </c>
      <c r="R1768">
        <v>4</v>
      </c>
      <c r="S1768" t="str">
        <f>IF(R1768=1, "First-time", IF(R1768&lt;=3, "Rising Star", IF(R1768&lt;10, "Established", "Elites")))</f>
        <v>Established</v>
      </c>
      <c r="T1768">
        <f>IF(S1768 = "First-time",1,0)</f>
        <v>0</v>
      </c>
      <c r="U1768">
        <f>IF(S1768 = "Rising Star",1,0)</f>
        <v>0</v>
      </c>
      <c r="V1768">
        <f>IF(S1768 = "Established",1,0)</f>
        <v>1</v>
      </c>
      <c r="W1768">
        <f>IF(S1768 = "Elites",1,0)</f>
        <v>0</v>
      </c>
      <c r="X1768" t="s">
        <v>942</v>
      </c>
      <c r="Y1768" t="str">
        <f>IF(X1768="","-",TRIM(LEFT(X1768,FIND(",",X1768&amp;",")-1)))</f>
        <v>Omaha-Council Bluffs</v>
      </c>
      <c r="Z1768" t="s">
        <v>943</v>
      </c>
      <c r="AA1768" t="s">
        <v>30</v>
      </c>
    </row>
    <row r="1769" spans="1:27" ht="14.4" x14ac:dyDescent="0.3">
      <c r="A1769">
        <v>1763</v>
      </c>
      <c r="B1769" t="s">
        <v>10914</v>
      </c>
      <c r="C1769" t="s">
        <v>10915</v>
      </c>
      <c r="D1769" t="s">
        <v>10916</v>
      </c>
      <c r="E1769" t="s">
        <v>5989</v>
      </c>
      <c r="F1769" s="5">
        <f>_xlfn.TEXTBEFORE(E1769, " ") * 1000000</f>
        <v>27200000</v>
      </c>
      <c r="G1769">
        <v>230.82499999999999</v>
      </c>
      <c r="H1769" t="s">
        <v>153</v>
      </c>
      <c r="I1769">
        <v>23</v>
      </c>
      <c r="J1769">
        <f>IF(I1769="",0,I1769)</f>
        <v>23</v>
      </c>
      <c r="K1769">
        <v>7</v>
      </c>
      <c r="L1769">
        <f>I1769-K1769</f>
        <v>16</v>
      </c>
      <c r="M1769" t="str">
        <f>IF(I1769&lt;100,"small",IF(I1769&lt;500,"medium","large"))</f>
        <v>small</v>
      </c>
      <c r="N1769">
        <f>IF(M1769="small",1,0)</f>
        <v>1</v>
      </c>
      <c r="O1769">
        <f>IF(N1769="medium",1,0)</f>
        <v>0</v>
      </c>
      <c r="P1769">
        <f>IF(O1769="large",1,0)</f>
        <v>0</v>
      </c>
      <c r="Q1769">
        <v>2010</v>
      </c>
      <c r="R1769">
        <v>5</v>
      </c>
      <c r="S1769" t="str">
        <f>IF(R1769=1, "First-time", IF(R1769&lt;=3, "Rising Star", IF(R1769&lt;10, "Established", "Elites")))</f>
        <v>Established</v>
      </c>
      <c r="T1769">
        <f>IF(S1769 = "First-time",1,0)</f>
        <v>0</v>
      </c>
      <c r="U1769">
        <f>IF(S1769 = "Rising Star",1,0)</f>
        <v>0</v>
      </c>
      <c r="V1769">
        <f>IF(S1769 = "Established",1,0)</f>
        <v>1</v>
      </c>
      <c r="W1769">
        <f>IF(S1769 = "Elites",1,0)</f>
        <v>0</v>
      </c>
      <c r="X1769" t="s">
        <v>191</v>
      </c>
      <c r="Y1769" t="str">
        <f>IF(X1769="","-",TRIM(LEFT(X1769,FIND(",",X1769&amp;",")-1)))</f>
        <v>Philadelphia</v>
      </c>
      <c r="Z1769" t="s">
        <v>10917</v>
      </c>
      <c r="AA1769" t="s">
        <v>32</v>
      </c>
    </row>
    <row r="1770" spans="1:27" ht="14.4" x14ac:dyDescent="0.3">
      <c r="A1770">
        <v>1764</v>
      </c>
      <c r="B1770" t="s">
        <v>16206</v>
      </c>
      <c r="C1770" t="s">
        <v>16207</v>
      </c>
      <c r="D1770" t="s">
        <v>16208</v>
      </c>
      <c r="E1770" t="s">
        <v>1267</v>
      </c>
      <c r="F1770" s="5">
        <f>_xlfn.TEXTBEFORE(E1770, " ") * 1000000</f>
        <v>2400000</v>
      </c>
      <c r="G1770">
        <v>230.7901</v>
      </c>
      <c r="H1770" t="s">
        <v>129</v>
      </c>
      <c r="I1770">
        <v>16</v>
      </c>
      <c r="J1770">
        <f>IF(I1770="",0,I1770)</f>
        <v>16</v>
      </c>
      <c r="K1770">
        <v>6</v>
      </c>
      <c r="L1770">
        <f>I1770-K1770</f>
        <v>10</v>
      </c>
      <c r="M1770" t="str">
        <f>IF(I1770&lt;100,"small",IF(I1770&lt;500,"medium","large"))</f>
        <v>small</v>
      </c>
      <c r="N1770">
        <f>IF(M1770="small",1,0)</f>
        <v>1</v>
      </c>
      <c r="O1770">
        <f>IF(N1770="medium",1,0)</f>
        <v>0</v>
      </c>
      <c r="P1770">
        <f>IF(O1770="large",1,0)</f>
        <v>0</v>
      </c>
      <c r="Q1770">
        <v>2014</v>
      </c>
      <c r="R1770">
        <v>2</v>
      </c>
      <c r="S1770" t="str">
        <f>IF(R1770=1, "First-time", IF(R1770&lt;=3, "Rising Star", IF(R1770&lt;10, "Established", "Elites")))</f>
        <v>Rising Star</v>
      </c>
      <c r="T1770">
        <f>IF(S1770 = "First-time",1,0)</f>
        <v>0</v>
      </c>
      <c r="U1770">
        <f>IF(S1770 = "Rising Star",1,0)</f>
        <v>1</v>
      </c>
      <c r="V1770">
        <f>IF(S1770 = "Established",1,0)</f>
        <v>0</v>
      </c>
      <c r="W1770">
        <f>IF(S1770 = "Elites",1,0)</f>
        <v>0</v>
      </c>
      <c r="X1770" t="s">
        <v>86</v>
      </c>
      <c r="Y1770" t="str">
        <f>IF(X1770="","-",TRIM(LEFT(X1770,FIND(",",X1770&amp;",")-1)))</f>
        <v>New York City</v>
      </c>
      <c r="Z1770" t="s">
        <v>10873</v>
      </c>
      <c r="AA1770" t="s">
        <v>35</v>
      </c>
    </row>
    <row r="1771" spans="1:27" ht="14.4" x14ac:dyDescent="0.3">
      <c r="A1771">
        <v>1765</v>
      </c>
      <c r="B1771" t="s">
        <v>9508</v>
      </c>
      <c r="C1771" t="s">
        <v>9509</v>
      </c>
      <c r="D1771" t="s">
        <v>9510</v>
      </c>
      <c r="E1771" t="s">
        <v>665</v>
      </c>
      <c r="F1771" s="5">
        <f>_xlfn.TEXTBEFORE(E1771, " ") * 1000000</f>
        <v>8500000</v>
      </c>
      <c r="G1771">
        <v>230.7894</v>
      </c>
      <c r="H1771" t="s">
        <v>353</v>
      </c>
      <c r="I1771">
        <v>81</v>
      </c>
      <c r="J1771">
        <f>IF(I1771="",0,I1771)</f>
        <v>81</v>
      </c>
      <c r="K1771">
        <v>28</v>
      </c>
      <c r="L1771">
        <f>I1771-K1771</f>
        <v>53</v>
      </c>
      <c r="M1771" t="str">
        <f>IF(I1771&lt;100,"small",IF(I1771&lt;500,"medium","large"))</f>
        <v>small</v>
      </c>
      <c r="N1771">
        <f>IF(M1771="small",1,0)</f>
        <v>1</v>
      </c>
      <c r="O1771">
        <f>IF(N1771="medium",1,0)</f>
        <v>0</v>
      </c>
      <c r="P1771">
        <f>IF(O1771="large",1,0)</f>
        <v>0</v>
      </c>
      <c r="Q1771">
        <v>2009</v>
      </c>
      <c r="R1771">
        <v>4</v>
      </c>
      <c r="S1771" t="str">
        <f>IF(R1771=1, "First-time", IF(R1771&lt;=3, "Rising Star", IF(R1771&lt;10, "Established", "Elites")))</f>
        <v>Established</v>
      </c>
      <c r="T1771">
        <f>IF(S1771 = "First-time",1,0)</f>
        <v>0</v>
      </c>
      <c r="U1771">
        <f>IF(S1771 = "Rising Star",1,0)</f>
        <v>0</v>
      </c>
      <c r="V1771">
        <f>IF(S1771 = "Established",1,0)</f>
        <v>1</v>
      </c>
      <c r="W1771">
        <f>IF(S1771 = "Elites",1,0)</f>
        <v>0</v>
      </c>
      <c r="X1771" t="s">
        <v>1744</v>
      </c>
      <c r="Y1771" t="str">
        <f>IF(X1771="","-",TRIM(LEFT(X1771,FIND(",",X1771&amp;",")-1)))</f>
        <v>Charleston</v>
      </c>
      <c r="Z1771" t="s">
        <v>7537</v>
      </c>
      <c r="AA1771" t="s">
        <v>42</v>
      </c>
    </row>
    <row r="1772" spans="1:27" ht="14.4" x14ac:dyDescent="0.3">
      <c r="A1772">
        <v>1766</v>
      </c>
      <c r="B1772" t="s">
        <v>16209</v>
      </c>
      <c r="C1772" t="s">
        <v>16210</v>
      </c>
      <c r="D1772" t="s">
        <v>16211</v>
      </c>
      <c r="E1772" t="s">
        <v>1585</v>
      </c>
      <c r="F1772" s="5">
        <f>_xlfn.TEXTBEFORE(E1772, " ") * 1000000</f>
        <v>5800000</v>
      </c>
      <c r="G1772">
        <v>230.7441</v>
      </c>
      <c r="H1772" t="s">
        <v>129</v>
      </c>
      <c r="I1772">
        <v>20</v>
      </c>
      <c r="J1772">
        <f>IF(I1772="",0,I1772)</f>
        <v>20</v>
      </c>
      <c r="K1772">
        <v>10</v>
      </c>
      <c r="L1772">
        <f>I1772-K1772</f>
        <v>10</v>
      </c>
      <c r="M1772" t="str">
        <f>IF(I1772&lt;100,"small",IF(I1772&lt;500,"medium","large"))</f>
        <v>small</v>
      </c>
      <c r="N1772">
        <f>IF(M1772="small",1,0)</f>
        <v>1</v>
      </c>
      <c r="O1772">
        <f>IF(N1772="medium",1,0)</f>
        <v>0</v>
      </c>
      <c r="P1772">
        <f>IF(O1772="large",1,0)</f>
        <v>0</v>
      </c>
      <c r="Q1772">
        <v>2014</v>
      </c>
      <c r="R1772">
        <v>2</v>
      </c>
      <c r="S1772" t="str">
        <f>IF(R1772=1, "First-time", IF(R1772&lt;=3, "Rising Star", IF(R1772&lt;10, "Established", "Elites")))</f>
        <v>Rising Star</v>
      </c>
      <c r="T1772">
        <f>IF(S1772 = "First-time",1,0)</f>
        <v>0</v>
      </c>
      <c r="U1772">
        <f>IF(S1772 = "Rising Star",1,0)</f>
        <v>1</v>
      </c>
      <c r="V1772">
        <f>IF(S1772 = "Established",1,0)</f>
        <v>0</v>
      </c>
      <c r="W1772">
        <f>IF(S1772 = "Elites",1,0)</f>
        <v>0</v>
      </c>
      <c r="X1772" t="s">
        <v>86</v>
      </c>
      <c r="Y1772" t="str">
        <f>IF(X1772="","-",TRIM(LEFT(X1772,FIND(",",X1772&amp;",")-1)))</f>
        <v>New York City</v>
      </c>
      <c r="Z1772" t="s">
        <v>543</v>
      </c>
      <c r="AA1772" t="s">
        <v>35</v>
      </c>
    </row>
    <row r="1773" spans="1:27" ht="14.4" x14ac:dyDescent="0.3">
      <c r="A1773">
        <v>1767</v>
      </c>
      <c r="B1773" t="s">
        <v>10507</v>
      </c>
      <c r="C1773" t="s">
        <v>10508</v>
      </c>
      <c r="D1773" t="s">
        <v>10509</v>
      </c>
      <c r="E1773" t="s">
        <v>5499</v>
      </c>
      <c r="F1773" s="5">
        <f>_xlfn.TEXTBEFORE(E1773, " ") * 1000000</f>
        <v>30100000</v>
      </c>
      <c r="G1773">
        <v>230.7184</v>
      </c>
      <c r="H1773" t="s">
        <v>751</v>
      </c>
      <c r="I1773">
        <v>105</v>
      </c>
      <c r="J1773">
        <f>IF(I1773="",0,I1773)</f>
        <v>105</v>
      </c>
      <c r="K1773">
        <v>44</v>
      </c>
      <c r="L1773">
        <f>I1773-K1773</f>
        <v>61</v>
      </c>
      <c r="M1773" t="str">
        <f>IF(I1773&lt;100,"small",IF(I1773&lt;500,"medium","large"))</f>
        <v>medium</v>
      </c>
      <c r="N1773">
        <f>IF(M1773="small",1,0)</f>
        <v>0</v>
      </c>
      <c r="O1773">
        <f>IF(N1773="medium",1,0)</f>
        <v>0</v>
      </c>
      <c r="P1773">
        <f>IF(O1773="large",1,0)</f>
        <v>0</v>
      </c>
      <c r="Q1773">
        <v>2010</v>
      </c>
      <c r="R1773">
        <v>5</v>
      </c>
      <c r="S1773" t="str">
        <f>IF(R1773=1, "First-time", IF(R1773&lt;=3, "Rising Star", IF(R1773&lt;10, "Established", "Elites")))</f>
        <v>Established</v>
      </c>
      <c r="T1773">
        <f>IF(S1773 = "First-time",1,0)</f>
        <v>0</v>
      </c>
      <c r="U1773">
        <f>IF(S1773 = "Rising Star",1,0)</f>
        <v>0</v>
      </c>
      <c r="V1773">
        <f>IF(S1773 = "Established",1,0)</f>
        <v>1</v>
      </c>
      <c r="W1773">
        <f>IF(S1773 = "Elites",1,0)</f>
        <v>0</v>
      </c>
      <c r="X1773" t="s">
        <v>427</v>
      </c>
      <c r="Y1773" t="str">
        <f>IF(X1773="","-",TRIM(LEFT(X1773,FIND(",",X1773&amp;",")-1)))</f>
        <v>Washington</v>
      </c>
      <c r="Z1773" t="s">
        <v>1833</v>
      </c>
      <c r="AA1773" t="s">
        <v>47</v>
      </c>
    </row>
    <row r="1774" spans="1:27" ht="14.4" x14ac:dyDescent="0.3">
      <c r="A1774">
        <v>1768</v>
      </c>
      <c r="B1774" t="s">
        <v>4654</v>
      </c>
      <c r="C1774" t="s">
        <v>4655</v>
      </c>
      <c r="D1774" t="s">
        <v>4656</v>
      </c>
      <c r="E1774" t="s">
        <v>1692</v>
      </c>
      <c r="F1774" s="5">
        <f>_xlfn.TEXTBEFORE(E1774, " ") * 1000000</f>
        <v>24800000</v>
      </c>
      <c r="G1774">
        <v>230.42169999999999</v>
      </c>
      <c r="H1774" t="s">
        <v>324</v>
      </c>
      <c r="I1774">
        <v>400</v>
      </c>
      <c r="J1774">
        <f>IF(I1774="",0,I1774)</f>
        <v>400</v>
      </c>
      <c r="K1774">
        <v>200</v>
      </c>
      <c r="L1774">
        <f>I1774-K1774</f>
        <v>200</v>
      </c>
      <c r="M1774" t="str">
        <f>IF(I1774&lt;100,"small",IF(I1774&lt;500,"medium","large"))</f>
        <v>medium</v>
      </c>
      <c r="N1774">
        <f>IF(M1774="small",1,0)</f>
        <v>0</v>
      </c>
      <c r="O1774">
        <f>IF(N1774="medium",1,0)</f>
        <v>0</v>
      </c>
      <c r="P1774">
        <f>IF(O1774="large",1,0)</f>
        <v>0</v>
      </c>
      <c r="Q1774">
        <v>2002</v>
      </c>
      <c r="R1774">
        <v>5</v>
      </c>
      <c r="S1774" t="str">
        <f>IF(R1774=1, "First-time", IF(R1774&lt;=3, "Rising Star", IF(R1774&lt;10, "Established", "Elites")))</f>
        <v>Established</v>
      </c>
      <c r="T1774">
        <f>IF(S1774 = "First-time",1,0)</f>
        <v>0</v>
      </c>
      <c r="U1774">
        <f>IF(S1774 = "Rising Star",1,0)</f>
        <v>0</v>
      </c>
      <c r="V1774">
        <f>IF(S1774 = "Established",1,0)</f>
        <v>1</v>
      </c>
      <c r="W1774">
        <f>IF(S1774 = "Elites",1,0)</f>
        <v>0</v>
      </c>
      <c r="X1774" t="s">
        <v>325</v>
      </c>
      <c r="Y1774" t="str">
        <f>IF(X1774="","-",TRIM(LEFT(X1774,FIND(",",X1774&amp;",")-1)))</f>
        <v>Los Angeles</v>
      </c>
      <c r="Z1774" t="s">
        <v>2986</v>
      </c>
      <c r="AA1774" t="s">
        <v>5</v>
      </c>
    </row>
    <row r="1775" spans="1:27" ht="14.4" x14ac:dyDescent="0.3">
      <c r="A1775">
        <v>1769</v>
      </c>
      <c r="B1775" t="s">
        <v>2246</v>
      </c>
      <c r="C1775" t="s">
        <v>2247</v>
      </c>
      <c r="D1775" t="s">
        <v>2248</v>
      </c>
      <c r="E1775" t="s">
        <v>2249</v>
      </c>
      <c r="F1775" s="5">
        <f>_xlfn.TEXTBEFORE(E1775, " ") * 1000000</f>
        <v>78600000</v>
      </c>
      <c r="G1775">
        <v>230.25559999999999</v>
      </c>
      <c r="H1775" t="s">
        <v>167</v>
      </c>
      <c r="I1775">
        <v>443</v>
      </c>
      <c r="J1775">
        <f>IF(I1775="",0,I1775)</f>
        <v>443</v>
      </c>
      <c r="K1775">
        <v>214</v>
      </c>
      <c r="L1775">
        <f>I1775-K1775</f>
        <v>229</v>
      </c>
      <c r="M1775" t="str">
        <f>IF(I1775&lt;100,"small",IF(I1775&lt;500,"medium","large"))</f>
        <v>medium</v>
      </c>
      <c r="N1775">
        <f>IF(M1775="small",1,0)</f>
        <v>0</v>
      </c>
      <c r="O1775">
        <f>IF(N1775="medium",1,0)</f>
        <v>0</v>
      </c>
      <c r="P1775">
        <f>IF(O1775="large",1,0)</f>
        <v>0</v>
      </c>
      <c r="Q1775">
        <v>1995</v>
      </c>
      <c r="R1775">
        <v>2</v>
      </c>
      <c r="S1775" t="str">
        <f>IF(R1775=1, "First-time", IF(R1775&lt;=3, "Rising Star", IF(R1775&lt;10, "Established", "Elites")))</f>
        <v>Rising Star</v>
      </c>
      <c r="T1775">
        <f>IF(S1775 = "First-time",1,0)</f>
        <v>0</v>
      </c>
      <c r="U1775">
        <f>IF(S1775 = "Rising Star",1,0)</f>
        <v>1</v>
      </c>
      <c r="V1775">
        <f>IF(S1775 = "Established",1,0)</f>
        <v>0</v>
      </c>
      <c r="W1775">
        <f>IF(S1775 = "Elites",1,0)</f>
        <v>0</v>
      </c>
      <c r="X1775" t="s">
        <v>342</v>
      </c>
      <c r="Y1775" t="str">
        <f>IF(X1775="","-",TRIM(LEFT(X1775,FIND(",",X1775&amp;",")-1)))</f>
        <v>San Diego</v>
      </c>
      <c r="Z1775" t="s">
        <v>342</v>
      </c>
      <c r="AA1775" t="s">
        <v>5</v>
      </c>
    </row>
    <row r="1776" spans="1:27" ht="14.4" x14ac:dyDescent="0.3">
      <c r="A1776">
        <v>1770</v>
      </c>
      <c r="B1776" t="s">
        <v>13337</v>
      </c>
      <c r="C1776" t="s">
        <v>13338</v>
      </c>
      <c r="D1776" t="s">
        <v>13339</v>
      </c>
      <c r="E1776" t="s">
        <v>384</v>
      </c>
      <c r="F1776" s="5">
        <f>_xlfn.TEXTBEFORE(E1776, " ") * 1000000</f>
        <v>11900000</v>
      </c>
      <c r="G1776">
        <v>230.22280000000001</v>
      </c>
      <c r="H1776" t="s">
        <v>129</v>
      </c>
      <c r="I1776">
        <v>12</v>
      </c>
      <c r="J1776">
        <f>IF(I1776="",0,I1776)</f>
        <v>12</v>
      </c>
      <c r="K1776">
        <v>10</v>
      </c>
      <c r="L1776">
        <f>I1776-K1776</f>
        <v>2</v>
      </c>
      <c r="M1776" t="str">
        <f>IF(I1776&lt;100,"small",IF(I1776&lt;500,"medium","large"))</f>
        <v>small</v>
      </c>
      <c r="N1776">
        <f>IF(M1776="small",1,0)</f>
        <v>1</v>
      </c>
      <c r="O1776">
        <f>IF(N1776="medium",1,0)</f>
        <v>0</v>
      </c>
      <c r="P1776">
        <f>IF(O1776="large",1,0)</f>
        <v>0</v>
      </c>
      <c r="Q1776">
        <v>2012</v>
      </c>
      <c r="R1776">
        <v>1</v>
      </c>
      <c r="S1776" t="str">
        <f>IF(R1776=1, "First-time", IF(R1776&lt;=3, "Rising Star", IF(R1776&lt;10, "Established", "Elites")))</f>
        <v>First-time</v>
      </c>
      <c r="T1776">
        <f>IF(S1776 = "First-time",1,0)</f>
        <v>1</v>
      </c>
      <c r="U1776">
        <f>IF(S1776 = "Rising Star",1,0)</f>
        <v>0</v>
      </c>
      <c r="V1776">
        <f>IF(S1776 = "Established",1,0)</f>
        <v>0</v>
      </c>
      <c r="W1776">
        <f>IF(S1776 = "Elites",1,0)</f>
        <v>0</v>
      </c>
      <c r="X1776" t="s">
        <v>86</v>
      </c>
      <c r="Y1776" t="str">
        <f>IF(X1776="","-",TRIM(LEFT(X1776,FIND(",",X1776&amp;",")-1)))</f>
        <v>New York City</v>
      </c>
      <c r="Z1776" t="s">
        <v>543</v>
      </c>
      <c r="AA1776" t="s">
        <v>35</v>
      </c>
    </row>
    <row r="1777" spans="1:27" ht="14.4" x14ac:dyDescent="0.3">
      <c r="A1777">
        <v>1771</v>
      </c>
      <c r="B1777" t="s">
        <v>3813</v>
      </c>
      <c r="C1777" t="s">
        <v>3814</v>
      </c>
      <c r="D1777" t="s">
        <v>3815</v>
      </c>
      <c r="E1777" t="s">
        <v>3816</v>
      </c>
      <c r="F1777" s="5">
        <f>_xlfn.TEXTBEFORE(E1777, " ") * 1000000</f>
        <v>75800000</v>
      </c>
      <c r="G1777">
        <v>230.11779999999999</v>
      </c>
      <c r="H1777" t="s">
        <v>118</v>
      </c>
      <c r="I1777">
        <v>48</v>
      </c>
      <c r="J1777">
        <f>IF(I1777="",0,I1777)</f>
        <v>48</v>
      </c>
      <c r="K1777">
        <v>19</v>
      </c>
      <c r="L1777">
        <f>I1777-K1777</f>
        <v>29</v>
      </c>
      <c r="M1777" t="str">
        <f>IF(I1777&lt;100,"small",IF(I1777&lt;500,"medium","large"))</f>
        <v>small</v>
      </c>
      <c r="N1777">
        <f>IF(M1777="small",1,0)</f>
        <v>1</v>
      </c>
      <c r="O1777">
        <f>IF(N1777="medium",1,0)</f>
        <v>0</v>
      </c>
      <c r="P1777">
        <f>IF(O1777="large",1,0)</f>
        <v>0</v>
      </c>
      <c r="Q1777">
        <v>2001</v>
      </c>
      <c r="R1777">
        <v>1</v>
      </c>
      <c r="S1777" t="str">
        <f>IF(R1777=1, "First-time", IF(R1777&lt;=3, "Rising Star", IF(R1777&lt;10, "Established", "Elites")))</f>
        <v>First-time</v>
      </c>
      <c r="T1777">
        <f>IF(S1777 = "First-time",1,0)</f>
        <v>1</v>
      </c>
      <c r="U1777">
        <f>IF(S1777 = "Rising Star",1,0)</f>
        <v>0</v>
      </c>
      <c r="V1777">
        <f>IF(S1777 = "Established",1,0)</f>
        <v>0</v>
      </c>
      <c r="W1777">
        <f>IF(S1777 = "Elites",1,0)</f>
        <v>0</v>
      </c>
      <c r="X1777" t="s">
        <v>130</v>
      </c>
      <c r="Y1777" t="str">
        <f>IF(X1777="","-",TRIM(LEFT(X1777,FIND(",",X1777&amp;",")-1)))</f>
        <v>Dallas</v>
      </c>
      <c r="Z1777" t="s">
        <v>3817</v>
      </c>
      <c r="AA1777" t="s">
        <v>45</v>
      </c>
    </row>
    <row r="1778" spans="1:27" ht="14.4" x14ac:dyDescent="0.3">
      <c r="A1778">
        <v>1772</v>
      </c>
      <c r="B1778" t="s">
        <v>616</v>
      </c>
      <c r="C1778" t="s">
        <v>617</v>
      </c>
      <c r="D1778" t="s">
        <v>618</v>
      </c>
      <c r="E1778" t="s">
        <v>619</v>
      </c>
      <c r="F1778" s="5">
        <f>_xlfn.TEXTBEFORE(E1778, " ") * 1000000</f>
        <v>226100000</v>
      </c>
      <c r="G1778">
        <v>230.03800000000001</v>
      </c>
      <c r="H1778" t="s">
        <v>118</v>
      </c>
      <c r="I1778">
        <v>1100</v>
      </c>
      <c r="J1778">
        <f>IF(I1778="",0,I1778)</f>
        <v>1100</v>
      </c>
      <c r="K1778">
        <v>546</v>
      </c>
      <c r="L1778">
        <f>I1778-K1778</f>
        <v>554</v>
      </c>
      <c r="M1778" t="str">
        <f>IF(I1778&lt;100,"small",IF(I1778&lt;500,"medium","large"))</f>
        <v>large</v>
      </c>
      <c r="N1778">
        <f>IF(M1778="small",1,0)</f>
        <v>0</v>
      </c>
      <c r="O1778">
        <f>IF(N1778="medium",1,0)</f>
        <v>0</v>
      </c>
      <c r="P1778">
        <f>IF(O1778="large",1,0)</f>
        <v>0</v>
      </c>
      <c r="Q1778">
        <v>1977</v>
      </c>
      <c r="R1778">
        <v>1</v>
      </c>
      <c r="S1778" t="str">
        <f>IF(R1778=1, "First-time", IF(R1778&lt;=3, "Rising Star", IF(R1778&lt;10, "Established", "Elites")))</f>
        <v>First-time</v>
      </c>
      <c r="T1778">
        <f>IF(S1778 = "First-time",1,0)</f>
        <v>1</v>
      </c>
      <c r="U1778">
        <f>IF(S1778 = "Rising Star",1,0)</f>
        <v>0</v>
      </c>
      <c r="V1778">
        <f>IF(S1778 = "Established",1,0)</f>
        <v>0</v>
      </c>
      <c r="W1778">
        <f>IF(S1778 = "Elites",1,0)</f>
        <v>0</v>
      </c>
      <c r="X1778" t="s">
        <v>354</v>
      </c>
      <c r="Y1778" t="str">
        <f>IF(X1778="","-",TRIM(LEFT(X1778,FIND(",",X1778&amp;",")-1)))</f>
        <v>Minneapolis</v>
      </c>
      <c r="Z1778" t="s">
        <v>354</v>
      </c>
      <c r="AA1778" t="s">
        <v>39</v>
      </c>
    </row>
    <row r="1779" spans="1:27" ht="14.4" x14ac:dyDescent="0.3">
      <c r="A1779">
        <v>1773</v>
      </c>
      <c r="B1779" t="s">
        <v>2423</v>
      </c>
      <c r="C1779" t="s">
        <v>2424</v>
      </c>
      <c r="D1779" t="s">
        <v>2425</v>
      </c>
      <c r="E1779" t="s">
        <v>2426</v>
      </c>
      <c r="F1779" s="5">
        <f>_xlfn.TEXTBEFORE(E1779, " ") * 1000000</f>
        <v>71400000</v>
      </c>
      <c r="G1779">
        <v>229.89359999999999</v>
      </c>
      <c r="H1779" t="s">
        <v>331</v>
      </c>
      <c r="I1779">
        <v>481</v>
      </c>
      <c r="J1779">
        <f>IF(I1779="",0,I1779)</f>
        <v>481</v>
      </c>
      <c r="K1779">
        <v>132</v>
      </c>
      <c r="L1779">
        <f>I1779-K1779</f>
        <v>349</v>
      </c>
      <c r="M1779" t="str">
        <f>IF(I1779&lt;100,"small",IF(I1779&lt;500,"medium","large"))</f>
        <v>medium</v>
      </c>
      <c r="N1779">
        <f>IF(M1779="small",1,0)</f>
        <v>0</v>
      </c>
      <c r="O1779">
        <f>IF(N1779="medium",1,0)</f>
        <v>0</v>
      </c>
      <c r="P1779">
        <f>IF(O1779="large",1,0)</f>
        <v>0</v>
      </c>
      <c r="Q1779">
        <v>1996</v>
      </c>
      <c r="R1779">
        <v>9</v>
      </c>
      <c r="S1779" t="str">
        <f>IF(R1779=1, "First-time", IF(R1779&lt;=3, "Rising Star", IF(R1779&lt;10, "Established", "Elites")))</f>
        <v>Established</v>
      </c>
      <c r="T1779">
        <f>IF(S1779 = "First-time",1,0)</f>
        <v>0</v>
      </c>
      <c r="U1779">
        <f>IF(S1779 = "Rising Star",1,0)</f>
        <v>0</v>
      </c>
      <c r="V1779">
        <f>IF(S1779 = "Established",1,0)</f>
        <v>1</v>
      </c>
      <c r="W1779">
        <f>IF(S1779 = "Elites",1,0)</f>
        <v>0</v>
      </c>
      <c r="X1779" t="s">
        <v>99</v>
      </c>
      <c r="Y1779" t="str">
        <f>IF(X1779="","-",TRIM(LEFT(X1779,FIND(",",X1779&amp;",")-1)))</f>
        <v>-</v>
      </c>
      <c r="Z1779" t="s">
        <v>1992</v>
      </c>
      <c r="AA1779" t="s">
        <v>22</v>
      </c>
    </row>
    <row r="1780" spans="1:27" ht="14.4" x14ac:dyDescent="0.3">
      <c r="A1780">
        <v>1774</v>
      </c>
      <c r="B1780" t="s">
        <v>5215</v>
      </c>
      <c r="C1780" t="s">
        <v>5216</v>
      </c>
      <c r="D1780" t="s">
        <v>5217</v>
      </c>
      <c r="E1780" t="s">
        <v>5218</v>
      </c>
      <c r="F1780" s="5">
        <f>_xlfn.TEXTBEFORE(E1780, " ") * 1000000</f>
        <v>52500000</v>
      </c>
      <c r="G1780">
        <v>229.67760000000001</v>
      </c>
      <c r="H1780" t="s">
        <v>472</v>
      </c>
      <c r="I1780">
        <v>350</v>
      </c>
      <c r="J1780">
        <f>IF(I1780="",0,I1780)</f>
        <v>350</v>
      </c>
      <c r="K1780">
        <v>75</v>
      </c>
      <c r="L1780">
        <f>I1780-K1780</f>
        <v>275</v>
      </c>
      <c r="M1780" t="str">
        <f>IF(I1780&lt;100,"small",IF(I1780&lt;500,"medium","large"))</f>
        <v>medium</v>
      </c>
      <c r="N1780">
        <f>IF(M1780="small",1,0)</f>
        <v>0</v>
      </c>
      <c r="O1780">
        <f>IF(N1780="medium",1,0)</f>
        <v>0</v>
      </c>
      <c r="P1780">
        <f>IF(O1780="large",1,0)</f>
        <v>0</v>
      </c>
      <c r="Q1780">
        <v>2003</v>
      </c>
      <c r="R1780">
        <v>8</v>
      </c>
      <c r="S1780" t="str">
        <f>IF(R1780=1, "First-time", IF(R1780&lt;=3, "Rising Star", IF(R1780&lt;10, "Established", "Elites")))</f>
        <v>Established</v>
      </c>
      <c r="T1780">
        <f>IF(S1780 = "First-time",1,0)</f>
        <v>0</v>
      </c>
      <c r="U1780">
        <f>IF(S1780 = "Rising Star",1,0)</f>
        <v>0</v>
      </c>
      <c r="V1780">
        <f>IF(S1780 = "Established",1,0)</f>
        <v>1</v>
      </c>
      <c r="W1780">
        <f>IF(S1780 = "Elites",1,0)</f>
        <v>0</v>
      </c>
      <c r="X1780" t="s">
        <v>427</v>
      </c>
      <c r="Y1780" t="str">
        <f>IF(X1780="","-",TRIM(LEFT(X1780,FIND(",",X1780&amp;",")-1)))</f>
        <v>Washington</v>
      </c>
      <c r="Z1780" t="s">
        <v>2498</v>
      </c>
      <c r="AA1780" t="s">
        <v>8</v>
      </c>
    </row>
    <row r="1781" spans="1:27" ht="14.4" x14ac:dyDescent="0.3">
      <c r="A1781">
        <v>1775</v>
      </c>
      <c r="B1781" t="s">
        <v>16774</v>
      </c>
      <c r="C1781" t="s">
        <v>16775</v>
      </c>
      <c r="D1781" t="s">
        <v>16776</v>
      </c>
      <c r="E1781" t="s">
        <v>6470</v>
      </c>
      <c r="F1781" s="5">
        <f>_xlfn.TEXTBEFORE(E1781, " ") * 1000000</f>
        <v>13400000</v>
      </c>
      <c r="G1781">
        <v>229.59039999999999</v>
      </c>
      <c r="H1781" t="s">
        <v>153</v>
      </c>
      <c r="I1781">
        <v>400</v>
      </c>
      <c r="J1781">
        <f>IF(I1781="",0,I1781)</f>
        <v>400</v>
      </c>
      <c r="K1781">
        <v>125</v>
      </c>
      <c r="L1781">
        <f>I1781-K1781</f>
        <v>275</v>
      </c>
      <c r="M1781" t="str">
        <f>IF(I1781&lt;100,"small",IF(I1781&lt;500,"medium","large"))</f>
        <v>medium</v>
      </c>
      <c r="N1781">
        <f>IF(M1781="small",1,0)</f>
        <v>0</v>
      </c>
      <c r="O1781">
        <f>IF(N1781="medium",1,0)</f>
        <v>0</v>
      </c>
      <c r="P1781">
        <f>IF(O1781="large",1,0)</f>
        <v>0</v>
      </c>
      <c r="Q1781">
        <v>2014</v>
      </c>
      <c r="R1781">
        <v>1</v>
      </c>
      <c r="S1781" t="str">
        <f>IF(R1781=1, "First-time", IF(R1781&lt;=3, "Rising Star", IF(R1781&lt;10, "Established", "Elites")))</f>
        <v>First-time</v>
      </c>
      <c r="T1781">
        <f>IF(S1781 = "First-time",1,0)</f>
        <v>1</v>
      </c>
      <c r="U1781">
        <f>IF(S1781 = "Rising Star",1,0)</f>
        <v>0</v>
      </c>
      <c r="V1781">
        <f>IF(S1781 = "Established",1,0)</f>
        <v>0</v>
      </c>
      <c r="W1781">
        <f>IF(S1781 = "Elites",1,0)</f>
        <v>0</v>
      </c>
      <c r="X1781" t="s">
        <v>689</v>
      </c>
      <c r="Y1781" t="str">
        <f>IF(X1781="","-",TRIM(LEFT(X1781,FIND(",",X1781&amp;",")-1)))</f>
        <v>Miami</v>
      </c>
      <c r="Z1781" t="s">
        <v>824</v>
      </c>
      <c r="AA1781" t="s">
        <v>10</v>
      </c>
    </row>
    <row r="1782" spans="1:27" ht="14.4" x14ac:dyDescent="0.3">
      <c r="A1782">
        <v>1776</v>
      </c>
      <c r="B1782" t="s">
        <v>12714</v>
      </c>
      <c r="C1782" t="s">
        <v>12715</v>
      </c>
      <c r="D1782" t="s">
        <v>12716</v>
      </c>
      <c r="E1782" t="s">
        <v>2567</v>
      </c>
      <c r="F1782" s="5">
        <f>_xlfn.TEXTBEFORE(E1782, " ") * 1000000</f>
        <v>14100000</v>
      </c>
      <c r="G1782">
        <v>229.53530000000001</v>
      </c>
      <c r="H1782" t="s">
        <v>111</v>
      </c>
      <c r="I1782">
        <v>64</v>
      </c>
      <c r="J1782">
        <f>IF(I1782="",0,I1782)</f>
        <v>64</v>
      </c>
      <c r="K1782">
        <v>22</v>
      </c>
      <c r="L1782">
        <f>I1782-K1782</f>
        <v>42</v>
      </c>
      <c r="M1782" t="str">
        <f>IF(I1782&lt;100,"small",IF(I1782&lt;500,"medium","large"))</f>
        <v>small</v>
      </c>
      <c r="N1782">
        <f>IF(M1782="small",1,0)</f>
        <v>1</v>
      </c>
      <c r="O1782">
        <f>IF(N1782="medium",1,0)</f>
        <v>0</v>
      </c>
      <c r="P1782">
        <f>IF(O1782="large",1,0)</f>
        <v>0</v>
      </c>
      <c r="Q1782">
        <v>2011</v>
      </c>
      <c r="R1782">
        <v>2</v>
      </c>
      <c r="S1782" t="str">
        <f>IF(R1782=1, "First-time", IF(R1782&lt;=3, "Rising Star", IF(R1782&lt;10, "Established", "Elites")))</f>
        <v>Rising Star</v>
      </c>
      <c r="T1782">
        <f>IF(S1782 = "First-time",1,0)</f>
        <v>0</v>
      </c>
      <c r="U1782">
        <f>IF(S1782 = "Rising Star",1,0)</f>
        <v>1</v>
      </c>
      <c r="V1782">
        <f>IF(S1782 = "Established",1,0)</f>
        <v>0</v>
      </c>
      <c r="W1782">
        <f>IF(S1782 = "Elites",1,0)</f>
        <v>0</v>
      </c>
      <c r="X1782" t="s">
        <v>325</v>
      </c>
      <c r="Y1782" t="str">
        <f>IF(X1782="","-",TRIM(LEFT(X1782,FIND(",",X1782&amp;",")-1)))</f>
        <v>Los Angeles</v>
      </c>
      <c r="Z1782" t="s">
        <v>1027</v>
      </c>
      <c r="AA1782" t="s">
        <v>5</v>
      </c>
    </row>
    <row r="1783" spans="1:27" ht="14.4" x14ac:dyDescent="0.3">
      <c r="A1783">
        <v>1777</v>
      </c>
      <c r="B1783" t="s">
        <v>12717</v>
      </c>
      <c r="C1783" t="s">
        <v>12718</v>
      </c>
      <c r="D1783" t="s">
        <v>12719</v>
      </c>
      <c r="E1783" t="s">
        <v>879</v>
      </c>
      <c r="F1783" s="5">
        <f>_xlfn.TEXTBEFORE(E1783, " ") * 1000000</f>
        <v>23300000</v>
      </c>
      <c r="G1783">
        <v>229.4744</v>
      </c>
      <c r="H1783" t="s">
        <v>140</v>
      </c>
      <c r="I1783">
        <v>721</v>
      </c>
      <c r="J1783">
        <f>IF(I1783="",0,I1783)</f>
        <v>721</v>
      </c>
      <c r="K1783">
        <v>204</v>
      </c>
      <c r="L1783">
        <f>I1783-K1783</f>
        <v>517</v>
      </c>
      <c r="M1783" t="str">
        <f>IF(I1783&lt;100,"small",IF(I1783&lt;500,"medium","large"))</f>
        <v>large</v>
      </c>
      <c r="N1783">
        <f>IF(M1783="small",1,0)</f>
        <v>0</v>
      </c>
      <c r="O1783">
        <f>IF(N1783="medium",1,0)</f>
        <v>0</v>
      </c>
      <c r="P1783">
        <f>IF(O1783="large",1,0)</f>
        <v>0</v>
      </c>
      <c r="Q1783">
        <v>2011</v>
      </c>
      <c r="R1783">
        <v>2</v>
      </c>
      <c r="S1783" t="str">
        <f>IF(R1783=1, "First-time", IF(R1783&lt;=3, "Rising Star", IF(R1783&lt;10, "Established", "Elites")))</f>
        <v>Rising Star</v>
      </c>
      <c r="T1783">
        <f>IF(S1783 = "First-time",1,0)</f>
        <v>0</v>
      </c>
      <c r="U1783">
        <f>IF(S1783 = "Rising Star",1,0)</f>
        <v>1</v>
      </c>
      <c r="V1783">
        <f>IF(S1783 = "Established",1,0)</f>
        <v>0</v>
      </c>
      <c r="W1783">
        <f>IF(S1783 = "Elites",1,0)</f>
        <v>0</v>
      </c>
      <c r="X1783" t="s">
        <v>1396</v>
      </c>
      <c r="Y1783" t="str">
        <f>IF(X1783="","-",TRIM(LEFT(X1783,FIND(",",X1783&amp;",")-1)))</f>
        <v>San Francisco</v>
      </c>
      <c r="Z1783" t="s">
        <v>5696</v>
      </c>
      <c r="AA1783" t="s">
        <v>5</v>
      </c>
    </row>
    <row r="1784" spans="1:27" ht="14.4" x14ac:dyDescent="0.3">
      <c r="A1784">
        <v>1778</v>
      </c>
      <c r="B1784" t="s">
        <v>16444</v>
      </c>
      <c r="C1784" t="s">
        <v>16445</v>
      </c>
      <c r="D1784" t="s">
        <v>16446</v>
      </c>
      <c r="E1784" t="s">
        <v>3023</v>
      </c>
      <c r="F1784" s="5">
        <f>_xlfn.TEXTBEFORE(E1784, " ") * 1000000</f>
        <v>22300000</v>
      </c>
      <c r="G1784">
        <v>229.0977</v>
      </c>
      <c r="H1784" t="s">
        <v>167</v>
      </c>
      <c r="I1784">
        <v>420</v>
      </c>
      <c r="J1784">
        <f>IF(I1784="",0,I1784)</f>
        <v>420</v>
      </c>
      <c r="K1784">
        <v>200</v>
      </c>
      <c r="L1784">
        <f>I1784-K1784</f>
        <v>220</v>
      </c>
      <c r="M1784" t="str">
        <f>IF(I1784&lt;100,"small",IF(I1784&lt;500,"medium","large"))</f>
        <v>medium</v>
      </c>
      <c r="N1784">
        <f>IF(M1784="small",1,0)</f>
        <v>0</v>
      </c>
      <c r="O1784">
        <f>IF(N1784="medium",1,0)</f>
        <v>0</v>
      </c>
      <c r="P1784">
        <f>IF(O1784="large",1,0)</f>
        <v>0</v>
      </c>
      <c r="Q1784">
        <v>2014</v>
      </c>
      <c r="R1784">
        <v>1</v>
      </c>
      <c r="S1784" t="str">
        <f>IF(R1784=1, "First-time", IF(R1784&lt;=3, "Rising Star", IF(R1784&lt;10, "Established", "Elites")))</f>
        <v>First-time</v>
      </c>
      <c r="T1784">
        <f>IF(S1784 = "First-time",1,0)</f>
        <v>1</v>
      </c>
      <c r="U1784">
        <f>IF(S1784 = "Rising Star",1,0)</f>
        <v>0</v>
      </c>
      <c r="V1784">
        <f>IF(S1784 = "Established",1,0)</f>
        <v>0</v>
      </c>
      <c r="W1784">
        <f>IF(S1784 = "Elites",1,0)</f>
        <v>0</v>
      </c>
      <c r="X1784" t="s">
        <v>93</v>
      </c>
      <c r="Y1784" t="str">
        <f>IF(X1784="","-",TRIM(LEFT(X1784,FIND(",",X1784&amp;",")-1)))</f>
        <v>Baltimore</v>
      </c>
      <c r="Z1784" t="s">
        <v>16447</v>
      </c>
      <c r="AA1784" t="s">
        <v>21</v>
      </c>
    </row>
    <row r="1785" spans="1:27" ht="14.4" x14ac:dyDescent="0.3">
      <c r="A1785">
        <v>1779</v>
      </c>
      <c r="B1785" t="s">
        <v>15219</v>
      </c>
      <c r="C1785" t="s">
        <v>15220</v>
      </c>
      <c r="D1785" t="s">
        <v>15221</v>
      </c>
      <c r="E1785" t="s">
        <v>547</v>
      </c>
      <c r="F1785" s="5">
        <f>_xlfn.TEXTBEFORE(E1785, " ") * 1000000</f>
        <v>14200000</v>
      </c>
      <c r="G1785">
        <v>229.03960000000001</v>
      </c>
      <c r="H1785" t="s">
        <v>85</v>
      </c>
      <c r="I1785">
        <v>35</v>
      </c>
      <c r="J1785">
        <f>IF(I1785="",0,I1785)</f>
        <v>35</v>
      </c>
      <c r="K1785">
        <v>11</v>
      </c>
      <c r="L1785">
        <f>I1785-K1785</f>
        <v>24</v>
      </c>
      <c r="M1785" t="str">
        <f>IF(I1785&lt;100,"small",IF(I1785&lt;500,"medium","large"))</f>
        <v>small</v>
      </c>
      <c r="N1785">
        <f>IF(M1785="small",1,0)</f>
        <v>1</v>
      </c>
      <c r="O1785">
        <f>IF(N1785="medium",1,0)</f>
        <v>0</v>
      </c>
      <c r="P1785">
        <f>IF(O1785="large",1,0)</f>
        <v>0</v>
      </c>
      <c r="Q1785">
        <v>2013</v>
      </c>
      <c r="R1785">
        <v>2</v>
      </c>
      <c r="S1785" t="str">
        <f>IF(R1785=1, "First-time", IF(R1785&lt;=3, "Rising Star", IF(R1785&lt;10, "Established", "Elites")))</f>
        <v>Rising Star</v>
      </c>
      <c r="T1785">
        <f>IF(S1785 = "First-time",1,0)</f>
        <v>0</v>
      </c>
      <c r="U1785">
        <f>IF(S1785 = "Rising Star",1,0)</f>
        <v>1</v>
      </c>
      <c r="V1785">
        <f>IF(S1785 = "Established",1,0)</f>
        <v>0</v>
      </c>
      <c r="W1785">
        <f>IF(S1785 = "Elites",1,0)</f>
        <v>0</v>
      </c>
      <c r="X1785" t="s">
        <v>242</v>
      </c>
      <c r="Y1785" t="str">
        <f>IF(X1785="","-",TRIM(LEFT(X1785,FIND(",",X1785&amp;",")-1)))</f>
        <v>Atlanta</v>
      </c>
      <c r="Z1785" t="s">
        <v>242</v>
      </c>
      <c r="AA1785" t="s">
        <v>11</v>
      </c>
    </row>
    <row r="1786" spans="1:27" ht="14.4" x14ac:dyDescent="0.3">
      <c r="A1786">
        <v>1780</v>
      </c>
      <c r="B1786" t="s">
        <v>4657</v>
      </c>
      <c r="C1786" t="s">
        <v>4658</v>
      </c>
      <c r="D1786" t="s">
        <v>4659</v>
      </c>
      <c r="E1786" t="s">
        <v>3799</v>
      </c>
      <c r="F1786" s="5">
        <f>_xlfn.TEXTBEFORE(E1786, " ") * 1000000</f>
        <v>21400000</v>
      </c>
      <c r="G1786">
        <v>228.9692</v>
      </c>
      <c r="H1786" t="s">
        <v>353</v>
      </c>
      <c r="I1786">
        <v>84</v>
      </c>
      <c r="J1786">
        <f>IF(I1786="",0,I1786)</f>
        <v>84</v>
      </c>
      <c r="K1786">
        <v>44</v>
      </c>
      <c r="L1786">
        <f>I1786-K1786</f>
        <v>40</v>
      </c>
      <c r="M1786" t="str">
        <f>IF(I1786&lt;100,"small",IF(I1786&lt;500,"medium","large"))</f>
        <v>small</v>
      </c>
      <c r="N1786">
        <f>IF(M1786="small",1,0)</f>
        <v>1</v>
      </c>
      <c r="O1786">
        <f>IF(N1786="medium",1,0)</f>
        <v>0</v>
      </c>
      <c r="P1786">
        <f>IF(O1786="large",1,0)</f>
        <v>0</v>
      </c>
      <c r="Q1786">
        <v>2002</v>
      </c>
      <c r="R1786">
        <v>2</v>
      </c>
      <c r="S1786" t="str">
        <f>IF(R1786=1, "First-time", IF(R1786&lt;=3, "Rising Star", IF(R1786&lt;10, "Established", "Elites")))</f>
        <v>Rising Star</v>
      </c>
      <c r="T1786">
        <f>IF(S1786 = "First-time",1,0)</f>
        <v>0</v>
      </c>
      <c r="U1786">
        <f>IF(S1786 = "Rising Star",1,0)</f>
        <v>1</v>
      </c>
      <c r="V1786">
        <f>IF(S1786 = "Established",1,0)</f>
        <v>0</v>
      </c>
      <c r="W1786">
        <f>IF(S1786 = "Elites",1,0)</f>
        <v>0</v>
      </c>
      <c r="X1786" t="s">
        <v>3010</v>
      </c>
      <c r="Y1786" t="str">
        <f>IF(X1786="","-",TRIM(LEFT(X1786,FIND(",",X1786&amp;",")-1)))</f>
        <v>San Jose</v>
      </c>
      <c r="Z1786" t="s">
        <v>4660</v>
      </c>
      <c r="AA1786" t="s">
        <v>5</v>
      </c>
    </row>
    <row r="1787" spans="1:27" ht="14.4" x14ac:dyDescent="0.3">
      <c r="A1787">
        <v>1781</v>
      </c>
      <c r="B1787" t="s">
        <v>14982</v>
      </c>
      <c r="C1787" t="s">
        <v>14983</v>
      </c>
      <c r="D1787" t="s">
        <v>14984</v>
      </c>
      <c r="E1787" t="s">
        <v>1267</v>
      </c>
      <c r="F1787" s="5">
        <f>_xlfn.TEXTBEFORE(E1787, " ") * 1000000</f>
        <v>2400000</v>
      </c>
      <c r="G1787">
        <v>228.9616</v>
      </c>
      <c r="H1787" t="s">
        <v>167</v>
      </c>
      <c r="I1787">
        <v>14</v>
      </c>
      <c r="J1787">
        <f>IF(I1787="",0,I1787)</f>
        <v>14</v>
      </c>
      <c r="K1787">
        <v>8</v>
      </c>
      <c r="L1787">
        <f>I1787-K1787</f>
        <v>6</v>
      </c>
      <c r="M1787" t="str">
        <f>IF(I1787&lt;100,"small",IF(I1787&lt;500,"medium","large"))</f>
        <v>small</v>
      </c>
      <c r="N1787">
        <f>IF(M1787="small",1,0)</f>
        <v>1</v>
      </c>
      <c r="O1787">
        <f>IF(N1787="medium",1,0)</f>
        <v>0</v>
      </c>
      <c r="P1787">
        <f>IF(O1787="large",1,0)</f>
        <v>0</v>
      </c>
      <c r="Q1787">
        <v>2013</v>
      </c>
      <c r="R1787">
        <v>2</v>
      </c>
      <c r="S1787" t="str">
        <f>IF(R1787=1, "First-time", IF(R1787&lt;=3, "Rising Star", IF(R1787&lt;10, "Established", "Elites")))</f>
        <v>Rising Star</v>
      </c>
      <c r="T1787">
        <f>IF(S1787 = "First-time",1,0)</f>
        <v>0</v>
      </c>
      <c r="U1787">
        <f>IF(S1787 = "Rising Star",1,0)</f>
        <v>1</v>
      </c>
      <c r="V1787">
        <f>IF(S1787 = "Established",1,0)</f>
        <v>0</v>
      </c>
      <c r="W1787">
        <f>IF(S1787 = "Elites",1,0)</f>
        <v>0</v>
      </c>
      <c r="X1787" t="s">
        <v>99</v>
      </c>
      <c r="Y1787" t="str">
        <f>IF(X1787="","-",TRIM(LEFT(X1787,FIND(",",X1787&amp;",")-1)))</f>
        <v>-</v>
      </c>
      <c r="Z1787" t="s">
        <v>14985</v>
      </c>
      <c r="AA1787" t="s">
        <v>23</v>
      </c>
    </row>
    <row r="1788" spans="1:27" ht="14.4" x14ac:dyDescent="0.3">
      <c r="A1788">
        <v>1782</v>
      </c>
      <c r="B1788" t="s">
        <v>15222</v>
      </c>
      <c r="C1788" t="s">
        <v>15223</v>
      </c>
      <c r="D1788" t="s">
        <v>15224</v>
      </c>
      <c r="E1788" t="s">
        <v>1405</v>
      </c>
      <c r="F1788" s="5">
        <f>_xlfn.TEXTBEFORE(E1788, " ") * 1000000</f>
        <v>2600000</v>
      </c>
      <c r="G1788">
        <v>228.78530000000001</v>
      </c>
      <c r="H1788" t="s">
        <v>472</v>
      </c>
      <c r="I1788">
        <v>19</v>
      </c>
      <c r="J1788">
        <f>IF(I1788="",0,I1788)</f>
        <v>19</v>
      </c>
      <c r="K1788">
        <v>3</v>
      </c>
      <c r="L1788">
        <f>I1788-K1788</f>
        <v>16</v>
      </c>
      <c r="M1788" t="str">
        <f>IF(I1788&lt;100,"small",IF(I1788&lt;500,"medium","large"))</f>
        <v>small</v>
      </c>
      <c r="N1788">
        <f>IF(M1788="small",1,0)</f>
        <v>1</v>
      </c>
      <c r="O1788">
        <f>IF(N1788="medium",1,0)</f>
        <v>0</v>
      </c>
      <c r="P1788">
        <f>IF(O1788="large",1,0)</f>
        <v>0</v>
      </c>
      <c r="Q1788">
        <v>2013</v>
      </c>
      <c r="R1788">
        <v>2</v>
      </c>
      <c r="S1788" t="str">
        <f>IF(R1788=1, "First-time", IF(R1788&lt;=3, "Rising Star", IF(R1788&lt;10, "Established", "Elites")))</f>
        <v>Rising Star</v>
      </c>
      <c r="T1788">
        <f>IF(S1788 = "First-time",1,0)</f>
        <v>0</v>
      </c>
      <c r="U1788">
        <f>IF(S1788 = "Rising Star",1,0)</f>
        <v>1</v>
      </c>
      <c r="V1788">
        <f>IF(S1788 = "Established",1,0)</f>
        <v>0</v>
      </c>
      <c r="W1788">
        <f>IF(S1788 = "Elites",1,0)</f>
        <v>0</v>
      </c>
      <c r="X1788" t="s">
        <v>242</v>
      </c>
      <c r="Y1788" t="str">
        <f>IF(X1788="","-",TRIM(LEFT(X1788,FIND(",",X1788&amp;",")-1)))</f>
        <v>Atlanta</v>
      </c>
      <c r="Z1788" t="s">
        <v>243</v>
      </c>
      <c r="AA1788" t="s">
        <v>11</v>
      </c>
    </row>
    <row r="1789" spans="1:27" ht="14.4" x14ac:dyDescent="0.3">
      <c r="A1789">
        <v>1783</v>
      </c>
      <c r="B1789" t="s">
        <v>12510</v>
      </c>
      <c r="C1789" t="s">
        <v>12511</v>
      </c>
      <c r="D1789" t="s">
        <v>12512</v>
      </c>
      <c r="E1789" t="s">
        <v>302</v>
      </c>
      <c r="F1789" s="5">
        <f>_xlfn.TEXTBEFORE(E1789, " ") * 1000000</f>
        <v>7100000</v>
      </c>
      <c r="G1789">
        <v>228.7713</v>
      </c>
      <c r="H1789" t="s">
        <v>803</v>
      </c>
      <c r="I1789">
        <v>17</v>
      </c>
      <c r="J1789">
        <f>IF(I1789="",0,I1789)</f>
        <v>17</v>
      </c>
      <c r="K1789">
        <v>12</v>
      </c>
      <c r="L1789">
        <f>I1789-K1789</f>
        <v>5</v>
      </c>
      <c r="M1789" t="str">
        <f>IF(I1789&lt;100,"small",IF(I1789&lt;500,"medium","large"))</f>
        <v>small</v>
      </c>
      <c r="N1789">
        <f>IF(M1789="small",1,0)</f>
        <v>1</v>
      </c>
      <c r="O1789">
        <f>IF(N1789="medium",1,0)</f>
        <v>0</v>
      </c>
      <c r="P1789">
        <f>IF(O1789="large",1,0)</f>
        <v>0</v>
      </c>
      <c r="Q1789">
        <v>2011</v>
      </c>
      <c r="R1789">
        <v>4</v>
      </c>
      <c r="S1789" t="str">
        <f>IF(R1789=1, "First-time", IF(R1789&lt;=3, "Rising Star", IF(R1789&lt;10, "Established", "Elites")))</f>
        <v>Established</v>
      </c>
      <c r="T1789">
        <f>IF(S1789 = "First-time",1,0)</f>
        <v>0</v>
      </c>
      <c r="U1789">
        <f>IF(S1789 = "Rising Star",1,0)</f>
        <v>0</v>
      </c>
      <c r="V1789">
        <f>IF(S1789 = "Established",1,0)</f>
        <v>1</v>
      </c>
      <c r="W1789">
        <f>IF(S1789 = "Elites",1,0)</f>
        <v>0</v>
      </c>
      <c r="X1789" t="s">
        <v>689</v>
      </c>
      <c r="Y1789" t="str">
        <f>IF(X1789="","-",TRIM(LEFT(X1789,FIND(",",X1789&amp;",")-1)))</f>
        <v>Miami</v>
      </c>
      <c r="Z1789" t="s">
        <v>689</v>
      </c>
      <c r="AA1789" t="s">
        <v>10</v>
      </c>
    </row>
    <row r="1790" spans="1:27" ht="14.4" x14ac:dyDescent="0.3">
      <c r="A1790">
        <v>1784</v>
      </c>
      <c r="B1790" t="s">
        <v>2814</v>
      </c>
      <c r="C1790" t="s">
        <v>2815</v>
      </c>
      <c r="D1790" t="s">
        <v>2816</v>
      </c>
      <c r="E1790" t="s">
        <v>862</v>
      </c>
      <c r="F1790" s="5">
        <f>_xlfn.TEXTBEFORE(E1790, " ") * 1000000</f>
        <v>15900000</v>
      </c>
      <c r="G1790">
        <v>228.655</v>
      </c>
      <c r="H1790" t="s">
        <v>472</v>
      </c>
      <c r="I1790">
        <v>150</v>
      </c>
      <c r="J1790">
        <f>IF(I1790="",0,I1790)</f>
        <v>150</v>
      </c>
      <c r="K1790">
        <v>98</v>
      </c>
      <c r="L1790">
        <f>I1790-K1790</f>
        <v>52</v>
      </c>
      <c r="M1790" t="str">
        <f>IF(I1790&lt;100,"small",IF(I1790&lt;500,"medium","large"))</f>
        <v>medium</v>
      </c>
      <c r="N1790">
        <f>IF(M1790="small",1,0)</f>
        <v>0</v>
      </c>
      <c r="O1790">
        <f>IF(N1790="medium",1,0)</f>
        <v>0</v>
      </c>
      <c r="P1790">
        <f>IF(O1790="large",1,0)</f>
        <v>0</v>
      </c>
      <c r="Q1790">
        <v>1998</v>
      </c>
      <c r="R1790">
        <v>1</v>
      </c>
      <c r="S1790" t="str">
        <f>IF(R1790=1, "First-time", IF(R1790&lt;=3, "Rising Star", IF(R1790&lt;10, "Established", "Elites")))</f>
        <v>First-time</v>
      </c>
      <c r="T1790">
        <f>IF(S1790 = "First-time",1,0)</f>
        <v>1</v>
      </c>
      <c r="U1790">
        <f>IF(S1790 = "Rising Star",1,0)</f>
        <v>0</v>
      </c>
      <c r="V1790">
        <f>IF(S1790 = "Established",1,0)</f>
        <v>0</v>
      </c>
      <c r="W1790">
        <f>IF(S1790 = "Elites",1,0)</f>
        <v>0</v>
      </c>
      <c r="X1790" t="s">
        <v>427</v>
      </c>
      <c r="Y1790" t="str">
        <f>IF(X1790="","-",TRIM(LEFT(X1790,FIND(",",X1790&amp;",")-1)))</f>
        <v>Washington</v>
      </c>
      <c r="Z1790" t="s">
        <v>1317</v>
      </c>
      <c r="AA1790" t="s">
        <v>47</v>
      </c>
    </row>
    <row r="1791" spans="1:27" ht="14.4" x14ac:dyDescent="0.3">
      <c r="A1791">
        <v>1785</v>
      </c>
      <c r="B1791" t="s">
        <v>6704</v>
      </c>
      <c r="C1791" t="s">
        <v>6705</v>
      </c>
      <c r="D1791" t="s">
        <v>6706</v>
      </c>
      <c r="E1791" t="s">
        <v>490</v>
      </c>
      <c r="F1791" s="5">
        <f>_xlfn.TEXTBEFORE(E1791, " ") * 1000000</f>
        <v>7300000</v>
      </c>
      <c r="G1791">
        <v>228.631</v>
      </c>
      <c r="H1791" t="s">
        <v>129</v>
      </c>
      <c r="I1791">
        <v>50</v>
      </c>
      <c r="J1791">
        <f>IF(I1791="",0,I1791)</f>
        <v>50</v>
      </c>
      <c r="K1791">
        <v>14</v>
      </c>
      <c r="L1791">
        <f>I1791-K1791</f>
        <v>36</v>
      </c>
      <c r="M1791" t="str">
        <f>IF(I1791&lt;100,"small",IF(I1791&lt;500,"medium","large"))</f>
        <v>small</v>
      </c>
      <c r="N1791">
        <f>IF(M1791="small",1,0)</f>
        <v>1</v>
      </c>
      <c r="O1791">
        <f>IF(N1791="medium",1,0)</f>
        <v>0</v>
      </c>
      <c r="P1791">
        <f>IF(O1791="large",1,0)</f>
        <v>0</v>
      </c>
      <c r="Q1791">
        <v>2006</v>
      </c>
      <c r="R1791">
        <v>2</v>
      </c>
      <c r="S1791" t="str">
        <f>IF(R1791=1, "First-time", IF(R1791&lt;=3, "Rising Star", IF(R1791&lt;10, "Established", "Elites")))</f>
        <v>Rising Star</v>
      </c>
      <c r="T1791">
        <f>IF(S1791 = "First-time",1,0)</f>
        <v>0</v>
      </c>
      <c r="U1791">
        <f>IF(S1791 = "Rising Star",1,0)</f>
        <v>1</v>
      </c>
      <c r="V1791">
        <f>IF(S1791 = "Established",1,0)</f>
        <v>0</v>
      </c>
      <c r="W1791">
        <f>IF(S1791 = "Elites",1,0)</f>
        <v>0</v>
      </c>
      <c r="X1791" t="s">
        <v>130</v>
      </c>
      <c r="Y1791" t="str">
        <f>IF(X1791="","-",TRIM(LEFT(X1791,FIND(",",X1791&amp;",")-1)))</f>
        <v>Dallas</v>
      </c>
      <c r="Z1791" t="s">
        <v>130</v>
      </c>
      <c r="AA1791" t="s">
        <v>45</v>
      </c>
    </row>
    <row r="1792" spans="1:27" ht="14.4" x14ac:dyDescent="0.3">
      <c r="A1792">
        <v>1786</v>
      </c>
      <c r="B1792" t="s">
        <v>15566</v>
      </c>
      <c r="C1792" t="s">
        <v>15567</v>
      </c>
      <c r="D1792" t="s">
        <v>15568</v>
      </c>
      <c r="E1792" t="s">
        <v>1276</v>
      </c>
      <c r="F1792" s="5">
        <f>_xlfn.TEXTBEFORE(E1792, " ") * 1000000</f>
        <v>5000000</v>
      </c>
      <c r="G1792">
        <v>228.5659</v>
      </c>
      <c r="H1792" t="s">
        <v>85</v>
      </c>
      <c r="I1792">
        <v>235</v>
      </c>
      <c r="J1792">
        <f>IF(I1792="",0,I1792)</f>
        <v>235</v>
      </c>
      <c r="K1792">
        <v>108</v>
      </c>
      <c r="L1792">
        <f>I1792-K1792</f>
        <v>127</v>
      </c>
      <c r="M1792" t="str">
        <f>IF(I1792&lt;100,"small",IF(I1792&lt;500,"medium","large"))</f>
        <v>medium</v>
      </c>
      <c r="N1792">
        <f>IF(M1792="small",1,0)</f>
        <v>0</v>
      </c>
      <c r="O1792">
        <f>IF(N1792="medium",1,0)</f>
        <v>0</v>
      </c>
      <c r="P1792">
        <f>IF(O1792="large",1,0)</f>
        <v>0</v>
      </c>
      <c r="Q1792">
        <v>2013</v>
      </c>
      <c r="R1792">
        <v>2</v>
      </c>
      <c r="S1792" t="str">
        <f>IF(R1792=1, "First-time", IF(R1792&lt;=3, "Rising Star", IF(R1792&lt;10, "Established", "Elites")))</f>
        <v>Rising Star</v>
      </c>
      <c r="T1792">
        <f>IF(S1792 = "First-time",1,0)</f>
        <v>0</v>
      </c>
      <c r="U1792">
        <f>IF(S1792 = "Rising Star",1,0)</f>
        <v>1</v>
      </c>
      <c r="V1792">
        <f>IF(S1792 = "Established",1,0)</f>
        <v>0</v>
      </c>
      <c r="W1792">
        <f>IF(S1792 = "Elites",1,0)</f>
        <v>0</v>
      </c>
      <c r="X1792" t="s">
        <v>3010</v>
      </c>
      <c r="Y1792" t="str">
        <f>IF(X1792="","-",TRIM(LEFT(X1792,FIND(",",X1792&amp;",")-1)))</f>
        <v>San Jose</v>
      </c>
      <c r="Z1792" t="s">
        <v>4660</v>
      </c>
      <c r="AA1792" t="s">
        <v>5</v>
      </c>
    </row>
    <row r="1793" spans="1:27" ht="14.4" x14ac:dyDescent="0.3">
      <c r="A1793">
        <v>1787</v>
      </c>
      <c r="B1793" t="s">
        <v>5022</v>
      </c>
      <c r="C1793" t="s">
        <v>5023</v>
      </c>
      <c r="D1793" t="s">
        <v>5024</v>
      </c>
      <c r="E1793" t="s">
        <v>5025</v>
      </c>
      <c r="F1793" s="5">
        <f>_xlfn.TEXTBEFORE(E1793, " ") * 1000000</f>
        <v>368600000</v>
      </c>
      <c r="G1793">
        <v>228.4546</v>
      </c>
      <c r="H1793" t="s">
        <v>751</v>
      </c>
      <c r="I1793">
        <v>224</v>
      </c>
      <c r="J1793">
        <f>IF(I1793="",0,I1793)</f>
        <v>224</v>
      </c>
      <c r="K1793">
        <v>104</v>
      </c>
      <c r="L1793">
        <f>I1793-K1793</f>
        <v>120</v>
      </c>
      <c r="M1793" t="str">
        <f>IF(I1793&lt;100,"small",IF(I1793&lt;500,"medium","large"))</f>
        <v>medium</v>
      </c>
      <c r="N1793">
        <f>IF(M1793="small",1,0)</f>
        <v>0</v>
      </c>
      <c r="O1793">
        <f>IF(N1793="medium",1,0)</f>
        <v>0</v>
      </c>
      <c r="P1793">
        <f>IF(O1793="large",1,0)</f>
        <v>0</v>
      </c>
      <c r="Q1793">
        <v>2003</v>
      </c>
      <c r="R1793">
        <v>1</v>
      </c>
      <c r="S1793" t="str">
        <f>IF(R1793=1, "First-time", IF(R1793&lt;=3, "Rising Star", IF(R1793&lt;10, "Established", "Elites")))</f>
        <v>First-time</v>
      </c>
      <c r="T1793">
        <f>IF(S1793 = "First-time",1,0)</f>
        <v>1</v>
      </c>
      <c r="U1793">
        <f>IF(S1793 = "Rising Star",1,0)</f>
        <v>0</v>
      </c>
      <c r="V1793">
        <f>IF(S1793 = "Established",1,0)</f>
        <v>0</v>
      </c>
      <c r="W1793">
        <f>IF(S1793 = "Elites",1,0)</f>
        <v>0</v>
      </c>
      <c r="X1793" t="s">
        <v>185</v>
      </c>
      <c r="Y1793" t="str">
        <f>IF(X1793="","-",TRIM(LEFT(X1793,FIND(",",X1793&amp;",")-1)))</f>
        <v>Boston</v>
      </c>
      <c r="Z1793" t="s">
        <v>185</v>
      </c>
      <c r="AA1793" t="s">
        <v>20</v>
      </c>
    </row>
    <row r="1794" spans="1:27" ht="14.4" x14ac:dyDescent="0.3">
      <c r="A1794">
        <v>1788</v>
      </c>
      <c r="B1794" t="s">
        <v>13178</v>
      </c>
      <c r="C1794" t="s">
        <v>13179</v>
      </c>
      <c r="D1794" t="s">
        <v>13180</v>
      </c>
      <c r="E1794" t="s">
        <v>2101</v>
      </c>
      <c r="F1794" s="5">
        <f>_xlfn.TEXTBEFORE(E1794, " ") * 1000000</f>
        <v>9400000</v>
      </c>
      <c r="G1794">
        <v>228.40969999999999</v>
      </c>
      <c r="H1794" t="s">
        <v>160</v>
      </c>
      <c r="I1794">
        <v>12</v>
      </c>
      <c r="J1794">
        <f>IF(I1794="",0,I1794)</f>
        <v>12</v>
      </c>
      <c r="K1794">
        <v>5</v>
      </c>
      <c r="L1794">
        <f>I1794-K1794</f>
        <v>7</v>
      </c>
      <c r="M1794" t="str">
        <f>IF(I1794&lt;100,"small",IF(I1794&lt;500,"medium","large"))</f>
        <v>small</v>
      </c>
      <c r="N1794">
        <f>IF(M1794="small",1,0)</f>
        <v>1</v>
      </c>
      <c r="O1794">
        <f>IF(N1794="medium",1,0)</f>
        <v>0</v>
      </c>
      <c r="P1794">
        <f>IF(O1794="large",1,0)</f>
        <v>0</v>
      </c>
      <c r="Q1794">
        <v>2012</v>
      </c>
      <c r="R1794">
        <v>3</v>
      </c>
      <c r="S1794" t="str">
        <f>IF(R1794=1, "First-time", IF(R1794&lt;=3, "Rising Star", IF(R1794&lt;10, "Established", "Elites")))</f>
        <v>Rising Star</v>
      </c>
      <c r="T1794">
        <f>IF(S1794 = "First-time",1,0)</f>
        <v>0</v>
      </c>
      <c r="U1794">
        <f>IF(S1794 = "Rising Star",1,0)</f>
        <v>1</v>
      </c>
      <c r="V1794">
        <f>IF(S1794 = "Established",1,0)</f>
        <v>0</v>
      </c>
      <c r="W1794">
        <f>IF(S1794 = "Elites",1,0)</f>
        <v>0</v>
      </c>
      <c r="X1794" t="s">
        <v>1744</v>
      </c>
      <c r="Y1794" t="str">
        <f>IF(X1794="","-",TRIM(LEFT(X1794,FIND(",",X1794&amp;",")-1)))</f>
        <v>Charleston</v>
      </c>
      <c r="Z1794" t="s">
        <v>13181</v>
      </c>
      <c r="AA1794" t="s">
        <v>42</v>
      </c>
    </row>
    <row r="1795" spans="1:27" ht="14.4" x14ac:dyDescent="0.3">
      <c r="A1795">
        <v>1789</v>
      </c>
      <c r="B1795" t="s">
        <v>8602</v>
      </c>
      <c r="C1795" t="s">
        <v>8603</v>
      </c>
      <c r="D1795" t="s">
        <v>8604</v>
      </c>
      <c r="E1795" t="s">
        <v>5593</v>
      </c>
      <c r="F1795" s="5">
        <f>_xlfn.TEXTBEFORE(E1795, " ") * 1000000</f>
        <v>8400000</v>
      </c>
      <c r="G1795">
        <v>228.26920000000001</v>
      </c>
      <c r="H1795" t="s">
        <v>324</v>
      </c>
      <c r="I1795">
        <v>14</v>
      </c>
      <c r="J1795">
        <f>IF(I1795="",0,I1795)</f>
        <v>14</v>
      </c>
      <c r="K1795">
        <v>15</v>
      </c>
      <c r="L1795">
        <f>I1795-K1795</f>
        <v>-1</v>
      </c>
      <c r="M1795" t="str">
        <f>IF(I1795&lt;100,"small",IF(I1795&lt;500,"medium","large"))</f>
        <v>small</v>
      </c>
      <c r="N1795">
        <f>IF(M1795="small",1,0)</f>
        <v>1</v>
      </c>
      <c r="O1795">
        <f>IF(N1795="medium",1,0)</f>
        <v>0</v>
      </c>
      <c r="P1795">
        <f>IF(O1795="large",1,0)</f>
        <v>0</v>
      </c>
      <c r="Q1795">
        <v>2008</v>
      </c>
      <c r="R1795">
        <v>1</v>
      </c>
      <c r="S1795" t="str">
        <f>IF(R1795=1, "First-time", IF(R1795&lt;=3, "Rising Star", IF(R1795&lt;10, "Established", "Elites")))</f>
        <v>First-time</v>
      </c>
      <c r="T1795">
        <f>IF(S1795 = "First-time",1,0)</f>
        <v>1</v>
      </c>
      <c r="U1795">
        <f>IF(S1795 = "Rising Star",1,0)</f>
        <v>0</v>
      </c>
      <c r="V1795">
        <f>IF(S1795 = "Established",1,0)</f>
        <v>0</v>
      </c>
      <c r="W1795">
        <f>IF(S1795 = "Elites",1,0)</f>
        <v>0</v>
      </c>
      <c r="X1795" t="s">
        <v>185</v>
      </c>
      <c r="Y1795" t="str">
        <f>IF(X1795="","-",TRIM(LEFT(X1795,FIND(",",X1795&amp;",")-1)))</f>
        <v>Boston</v>
      </c>
      <c r="Z1795" t="s">
        <v>1889</v>
      </c>
      <c r="AA1795" t="s">
        <v>31</v>
      </c>
    </row>
    <row r="1796" spans="1:27" ht="14.4" x14ac:dyDescent="0.3">
      <c r="A1796">
        <v>1790</v>
      </c>
      <c r="B1796" t="s">
        <v>9286</v>
      </c>
      <c r="C1796" t="s">
        <v>9287</v>
      </c>
      <c r="D1796" t="s">
        <v>9288</v>
      </c>
      <c r="E1796" t="s">
        <v>1225</v>
      </c>
      <c r="F1796" s="5">
        <f>_xlfn.TEXTBEFORE(E1796, " ") * 1000000</f>
        <v>36600000</v>
      </c>
      <c r="G1796">
        <v>228.17529999999999</v>
      </c>
      <c r="H1796" t="s">
        <v>751</v>
      </c>
      <c r="I1796">
        <v>178</v>
      </c>
      <c r="J1796">
        <f>IF(I1796="",0,I1796)</f>
        <v>178</v>
      </c>
      <c r="K1796">
        <v>50</v>
      </c>
      <c r="L1796">
        <f>I1796-K1796</f>
        <v>128</v>
      </c>
      <c r="M1796" t="str">
        <f>IF(I1796&lt;100,"small",IF(I1796&lt;500,"medium","large"))</f>
        <v>medium</v>
      </c>
      <c r="N1796">
        <f>IF(M1796="small",1,0)</f>
        <v>0</v>
      </c>
      <c r="O1796">
        <f>IF(N1796="medium",1,0)</f>
        <v>0</v>
      </c>
      <c r="P1796">
        <f>IF(O1796="large",1,0)</f>
        <v>0</v>
      </c>
      <c r="Q1796">
        <v>2009</v>
      </c>
      <c r="R1796">
        <v>6</v>
      </c>
      <c r="S1796" t="str">
        <f>IF(R1796=1, "First-time", IF(R1796&lt;=3, "Rising Star", IF(R1796&lt;10, "Established", "Elites")))</f>
        <v>Established</v>
      </c>
      <c r="T1796">
        <f>IF(S1796 = "First-time",1,0)</f>
        <v>0</v>
      </c>
      <c r="U1796">
        <f>IF(S1796 = "Rising Star",1,0)</f>
        <v>0</v>
      </c>
      <c r="V1796">
        <f>IF(S1796 = "Established",1,0)</f>
        <v>1</v>
      </c>
      <c r="W1796">
        <f>IF(S1796 = "Elites",1,0)</f>
        <v>0</v>
      </c>
      <c r="X1796" t="s">
        <v>427</v>
      </c>
      <c r="Y1796" t="str">
        <f>IF(X1796="","-",TRIM(LEFT(X1796,FIND(",",X1796&amp;",")-1)))</f>
        <v>Washington</v>
      </c>
      <c r="Z1796" t="s">
        <v>428</v>
      </c>
      <c r="AA1796" t="s">
        <v>47</v>
      </c>
    </row>
    <row r="1797" spans="1:27" ht="14.4" x14ac:dyDescent="0.3">
      <c r="A1797">
        <v>1791</v>
      </c>
      <c r="B1797" t="s">
        <v>14126</v>
      </c>
      <c r="C1797" t="s">
        <v>14127</v>
      </c>
      <c r="D1797" t="s">
        <v>14128</v>
      </c>
      <c r="E1797" t="s">
        <v>1276</v>
      </c>
      <c r="F1797" s="5">
        <f>_xlfn.TEXTBEFORE(E1797, " ") * 1000000</f>
        <v>5000000</v>
      </c>
      <c r="G1797">
        <v>228.02770000000001</v>
      </c>
      <c r="H1797" t="s">
        <v>445</v>
      </c>
      <c r="I1797">
        <v>6</v>
      </c>
      <c r="J1797">
        <f>IF(I1797="",0,I1797)</f>
        <v>6</v>
      </c>
      <c r="K1797">
        <v>2</v>
      </c>
      <c r="L1797">
        <f>I1797-K1797</f>
        <v>4</v>
      </c>
      <c r="M1797" t="str">
        <f>IF(I1797&lt;100,"small",IF(I1797&lt;500,"medium","large"))</f>
        <v>small</v>
      </c>
      <c r="N1797">
        <f>IF(M1797="small",1,0)</f>
        <v>1</v>
      </c>
      <c r="O1797">
        <f>IF(N1797="medium",1,0)</f>
        <v>0</v>
      </c>
      <c r="P1797">
        <f>IF(O1797="large",1,0)</f>
        <v>0</v>
      </c>
      <c r="Q1797">
        <v>2012</v>
      </c>
      <c r="R1797">
        <v>2</v>
      </c>
      <c r="S1797" t="str">
        <f>IF(R1797=1, "First-time", IF(R1797&lt;=3, "Rising Star", IF(R1797&lt;10, "Established", "Elites")))</f>
        <v>Rising Star</v>
      </c>
      <c r="T1797">
        <f>IF(S1797 = "First-time",1,0)</f>
        <v>0</v>
      </c>
      <c r="U1797">
        <f>IF(S1797 = "Rising Star",1,0)</f>
        <v>1</v>
      </c>
      <c r="V1797">
        <f>IF(S1797 = "Established",1,0)</f>
        <v>0</v>
      </c>
      <c r="W1797">
        <f>IF(S1797 = "Elites",1,0)</f>
        <v>0</v>
      </c>
      <c r="X1797" t="s">
        <v>342</v>
      </c>
      <c r="Y1797" t="str">
        <f>IF(X1797="","-",TRIM(LEFT(X1797,FIND(",",X1797&amp;",")-1)))</f>
        <v>San Diego</v>
      </c>
      <c r="Z1797" t="s">
        <v>342</v>
      </c>
      <c r="AA1797" t="s">
        <v>5</v>
      </c>
    </row>
    <row r="1798" spans="1:27" ht="14.4" x14ac:dyDescent="0.3">
      <c r="A1798">
        <v>1792</v>
      </c>
      <c r="B1798" t="s">
        <v>10637</v>
      </c>
      <c r="C1798" t="s">
        <v>10638</v>
      </c>
      <c r="D1798" t="s">
        <v>10639</v>
      </c>
      <c r="E1798" t="s">
        <v>217</v>
      </c>
      <c r="F1798" s="5">
        <f>_xlfn.TEXTBEFORE(E1798, " ") * 1000000</f>
        <v>3300000</v>
      </c>
      <c r="G1798">
        <v>227.67320000000001</v>
      </c>
      <c r="H1798" t="s">
        <v>779</v>
      </c>
      <c r="I1798">
        <v>15</v>
      </c>
      <c r="J1798">
        <f>IF(I1798="",0,I1798)</f>
        <v>15</v>
      </c>
      <c r="K1798">
        <v>10</v>
      </c>
      <c r="L1798">
        <f>I1798-K1798</f>
        <v>5</v>
      </c>
      <c r="M1798" t="str">
        <f>IF(I1798&lt;100,"small",IF(I1798&lt;500,"medium","large"))</f>
        <v>small</v>
      </c>
      <c r="N1798">
        <f>IF(M1798="small",1,0)</f>
        <v>1</v>
      </c>
      <c r="O1798">
        <f>IF(N1798="medium",1,0)</f>
        <v>0</v>
      </c>
      <c r="P1798">
        <f>IF(O1798="large",1,0)</f>
        <v>0</v>
      </c>
      <c r="Q1798">
        <v>2010</v>
      </c>
      <c r="R1798">
        <v>1</v>
      </c>
      <c r="S1798" t="str">
        <f>IF(R1798=1, "First-time", IF(R1798&lt;=3, "Rising Star", IF(R1798&lt;10, "Established", "Elites")))</f>
        <v>First-time</v>
      </c>
      <c r="T1798">
        <f>IF(S1798 = "First-time",1,0)</f>
        <v>1</v>
      </c>
      <c r="U1798">
        <f>IF(S1798 = "Rising Star",1,0)</f>
        <v>0</v>
      </c>
      <c r="V1798">
        <f>IF(S1798 = "Established",1,0)</f>
        <v>0</v>
      </c>
      <c r="W1798">
        <f>IF(S1798 = "Elites",1,0)</f>
        <v>0</v>
      </c>
      <c r="X1798" t="s">
        <v>838</v>
      </c>
      <c r="Y1798" t="str">
        <f>IF(X1798="","-",TRIM(LEFT(X1798,FIND(",",X1798&amp;",")-1)))</f>
        <v>Austin</v>
      </c>
      <c r="Z1798" t="s">
        <v>10640</v>
      </c>
      <c r="AA1798" t="s">
        <v>45</v>
      </c>
    </row>
    <row r="1799" spans="1:27" ht="14.4" x14ac:dyDescent="0.3">
      <c r="A1799">
        <v>1793</v>
      </c>
      <c r="B1799" t="s">
        <v>14671</v>
      </c>
      <c r="C1799" t="s">
        <v>14672</v>
      </c>
      <c r="D1799" t="s">
        <v>14673</v>
      </c>
      <c r="E1799" t="s">
        <v>562</v>
      </c>
      <c r="F1799" s="5">
        <f>_xlfn.TEXTBEFORE(E1799, " ") * 1000000</f>
        <v>14500000</v>
      </c>
      <c r="G1799">
        <v>227.5677</v>
      </c>
      <c r="H1799" t="s">
        <v>153</v>
      </c>
      <c r="I1799">
        <v>20</v>
      </c>
      <c r="J1799">
        <f>IF(I1799="",0,I1799)</f>
        <v>20</v>
      </c>
      <c r="K1799">
        <v>7</v>
      </c>
      <c r="L1799">
        <f>I1799-K1799</f>
        <v>13</v>
      </c>
      <c r="M1799" t="str">
        <f>IF(I1799&lt;100,"small",IF(I1799&lt;500,"medium","large"))</f>
        <v>small</v>
      </c>
      <c r="N1799">
        <f>IF(M1799="small",1,0)</f>
        <v>1</v>
      </c>
      <c r="O1799">
        <f>IF(N1799="medium",1,0)</f>
        <v>0</v>
      </c>
      <c r="P1799">
        <f>IF(O1799="large",1,0)</f>
        <v>0</v>
      </c>
      <c r="Q1799">
        <v>2013</v>
      </c>
      <c r="R1799">
        <v>2</v>
      </c>
      <c r="S1799" t="str">
        <f>IF(R1799=1, "First-time", IF(R1799&lt;=3, "Rising Star", IF(R1799&lt;10, "Established", "Elites")))</f>
        <v>Rising Star</v>
      </c>
      <c r="T1799">
        <f>IF(S1799 = "First-time",1,0)</f>
        <v>0</v>
      </c>
      <c r="U1799">
        <f>IF(S1799 = "Rising Star",1,0)</f>
        <v>1</v>
      </c>
      <c r="V1799">
        <f>IF(S1799 = "Established",1,0)</f>
        <v>0</v>
      </c>
      <c r="W1799">
        <f>IF(S1799 = "Elites",1,0)</f>
        <v>0</v>
      </c>
      <c r="X1799" t="s">
        <v>99</v>
      </c>
      <c r="Y1799" t="str">
        <f>IF(X1799="","-",TRIM(LEFT(X1799,FIND(",",X1799&amp;",")-1)))</f>
        <v>-</v>
      </c>
      <c r="Z1799" t="s">
        <v>6823</v>
      </c>
      <c r="AA1799" t="s">
        <v>36</v>
      </c>
    </row>
    <row r="1800" spans="1:27" ht="14.4" x14ac:dyDescent="0.3">
      <c r="A1800">
        <v>1794</v>
      </c>
      <c r="B1800" t="s">
        <v>11406</v>
      </c>
      <c r="C1800" t="s">
        <v>11407</v>
      </c>
      <c r="D1800" t="s">
        <v>11408</v>
      </c>
      <c r="E1800" t="s">
        <v>1471</v>
      </c>
      <c r="F1800" s="5">
        <f>_xlfn.TEXTBEFORE(E1800, " ") * 1000000</f>
        <v>2500000</v>
      </c>
      <c r="G1800">
        <v>227.3115</v>
      </c>
      <c r="H1800" t="s">
        <v>85</v>
      </c>
      <c r="I1800">
        <v>8</v>
      </c>
      <c r="J1800">
        <f>IF(I1800="",0,I1800)</f>
        <v>8</v>
      </c>
      <c r="K1800">
        <v>2</v>
      </c>
      <c r="L1800">
        <f>I1800-K1800</f>
        <v>6</v>
      </c>
      <c r="M1800" t="str">
        <f>IF(I1800&lt;100,"small",IF(I1800&lt;500,"medium","large"))</f>
        <v>small</v>
      </c>
      <c r="N1800">
        <f>IF(M1800="small",1,0)</f>
        <v>1</v>
      </c>
      <c r="O1800">
        <f>IF(N1800="medium",1,0)</f>
        <v>0</v>
      </c>
      <c r="P1800">
        <f>IF(O1800="large",1,0)</f>
        <v>0</v>
      </c>
      <c r="Q1800">
        <v>2010</v>
      </c>
      <c r="R1800">
        <v>1</v>
      </c>
      <c r="S1800" t="str">
        <f>IF(R1800=1, "First-time", IF(R1800&lt;=3, "Rising Star", IF(R1800&lt;10, "Established", "Elites")))</f>
        <v>First-time</v>
      </c>
      <c r="T1800">
        <f>IF(S1800 = "First-time",1,0)</f>
        <v>1</v>
      </c>
      <c r="U1800">
        <f>IF(S1800 = "Rising Star",1,0)</f>
        <v>0</v>
      </c>
      <c r="V1800">
        <f>IF(S1800 = "Established",1,0)</f>
        <v>0</v>
      </c>
      <c r="W1800">
        <f>IF(S1800 = "Elites",1,0)</f>
        <v>0</v>
      </c>
      <c r="X1800" t="s">
        <v>611</v>
      </c>
      <c r="Y1800" t="str">
        <f>IF(X1800="","-",TRIM(LEFT(X1800,FIND(",",X1800&amp;",")-1)))</f>
        <v>Denver</v>
      </c>
      <c r="Z1800" t="s">
        <v>2979</v>
      </c>
      <c r="AA1800" t="s">
        <v>6</v>
      </c>
    </row>
    <row r="1801" spans="1:27" ht="14.4" x14ac:dyDescent="0.3">
      <c r="A1801">
        <v>1795</v>
      </c>
      <c r="B1801" t="s">
        <v>6263</v>
      </c>
      <c r="C1801" t="s">
        <v>6264</v>
      </c>
      <c r="D1801" t="s">
        <v>6265</v>
      </c>
      <c r="E1801" t="s">
        <v>537</v>
      </c>
      <c r="F1801" s="5">
        <f>_xlfn.TEXTBEFORE(E1801, " ") * 1000000</f>
        <v>5700000</v>
      </c>
      <c r="G1801">
        <v>227.2141</v>
      </c>
      <c r="H1801" t="s">
        <v>803</v>
      </c>
      <c r="I1801">
        <v>40</v>
      </c>
      <c r="J1801">
        <f>IF(I1801="",0,I1801)</f>
        <v>40</v>
      </c>
      <c r="K1801">
        <v>8</v>
      </c>
      <c r="L1801">
        <f>I1801-K1801</f>
        <v>32</v>
      </c>
      <c r="M1801" t="str">
        <f>IF(I1801&lt;100,"small",IF(I1801&lt;500,"medium","large"))</f>
        <v>small</v>
      </c>
      <c r="N1801">
        <f>IF(M1801="small",1,0)</f>
        <v>1</v>
      </c>
      <c r="O1801">
        <f>IF(N1801="medium",1,0)</f>
        <v>0</v>
      </c>
      <c r="P1801">
        <f>IF(O1801="large",1,0)</f>
        <v>0</v>
      </c>
      <c r="Q1801">
        <v>2005</v>
      </c>
      <c r="R1801">
        <v>3</v>
      </c>
      <c r="S1801" t="str">
        <f>IF(R1801=1, "First-time", IF(R1801&lt;=3, "Rising Star", IF(R1801&lt;10, "Established", "Elites")))</f>
        <v>Rising Star</v>
      </c>
      <c r="T1801">
        <f>IF(S1801 = "First-time",1,0)</f>
        <v>0</v>
      </c>
      <c r="U1801">
        <f>IF(S1801 = "Rising Star",1,0)</f>
        <v>1</v>
      </c>
      <c r="V1801">
        <f>IF(S1801 = "Established",1,0)</f>
        <v>0</v>
      </c>
      <c r="W1801">
        <f>IF(S1801 = "Elites",1,0)</f>
        <v>0</v>
      </c>
      <c r="X1801" t="s">
        <v>654</v>
      </c>
      <c r="Y1801" t="str">
        <f>IF(X1801="","-",TRIM(LEFT(X1801,FIND(",",X1801&amp;",")-1)))</f>
        <v>Raleigh</v>
      </c>
      <c r="Z1801" t="s">
        <v>1188</v>
      </c>
      <c r="AA1801" t="s">
        <v>28</v>
      </c>
    </row>
    <row r="1802" spans="1:27" ht="14.4" x14ac:dyDescent="0.3">
      <c r="A1802">
        <v>1796</v>
      </c>
      <c r="B1802" t="s">
        <v>15671</v>
      </c>
      <c r="C1802" t="s">
        <v>15672</v>
      </c>
      <c r="D1802" t="s">
        <v>15673</v>
      </c>
      <c r="E1802" t="s">
        <v>4688</v>
      </c>
      <c r="F1802" s="5">
        <f>_xlfn.TEXTBEFORE(E1802, " ") * 1000000</f>
        <v>27000000</v>
      </c>
      <c r="G1802">
        <v>226.91640000000001</v>
      </c>
      <c r="H1802" t="s">
        <v>118</v>
      </c>
      <c r="I1802">
        <v>85</v>
      </c>
      <c r="J1802">
        <f>IF(I1802="",0,I1802)</f>
        <v>85</v>
      </c>
      <c r="K1802">
        <v>40</v>
      </c>
      <c r="L1802">
        <f>I1802-K1802</f>
        <v>45</v>
      </c>
      <c r="M1802" t="str">
        <f>IF(I1802&lt;100,"small",IF(I1802&lt;500,"medium","large"))</f>
        <v>small</v>
      </c>
      <c r="N1802">
        <f>IF(M1802="small",1,0)</f>
        <v>1</v>
      </c>
      <c r="O1802">
        <f>IF(N1802="medium",1,0)</f>
        <v>0</v>
      </c>
      <c r="P1802">
        <f>IF(O1802="large",1,0)</f>
        <v>0</v>
      </c>
      <c r="Q1802">
        <v>2013</v>
      </c>
      <c r="R1802">
        <v>2</v>
      </c>
      <c r="S1802" t="str">
        <f>IF(R1802=1, "First-time", IF(R1802&lt;=3, "Rising Star", IF(R1802&lt;10, "Established", "Elites")))</f>
        <v>Rising Star</v>
      </c>
      <c r="T1802">
        <f>IF(S1802 = "First-time",1,0)</f>
        <v>0</v>
      </c>
      <c r="U1802">
        <f>IF(S1802 = "Rising Star",1,0)</f>
        <v>1</v>
      </c>
      <c r="V1802">
        <f>IF(S1802 = "Established",1,0)</f>
        <v>0</v>
      </c>
      <c r="W1802">
        <f>IF(S1802 = "Elites",1,0)</f>
        <v>0</v>
      </c>
      <c r="X1802" t="s">
        <v>99</v>
      </c>
      <c r="Y1802" t="str">
        <f>IF(X1802="","-",TRIM(LEFT(X1802,FIND(",",X1802&amp;",")-1)))</f>
        <v>-</v>
      </c>
      <c r="Z1802" t="s">
        <v>15674</v>
      </c>
      <c r="AA1802" t="s">
        <v>3</v>
      </c>
    </row>
    <row r="1803" spans="1:27" ht="14.4" x14ac:dyDescent="0.3">
      <c r="A1803">
        <v>1797</v>
      </c>
      <c r="B1803" t="s">
        <v>12513</v>
      </c>
      <c r="C1803" t="s">
        <v>12514</v>
      </c>
      <c r="D1803" t="s">
        <v>12515</v>
      </c>
      <c r="E1803" t="s">
        <v>517</v>
      </c>
      <c r="F1803" s="5">
        <f>_xlfn.TEXTBEFORE(E1803, " ") * 1000000</f>
        <v>12500000</v>
      </c>
      <c r="G1803">
        <v>226.86609999999999</v>
      </c>
      <c r="H1803" t="s">
        <v>353</v>
      </c>
      <c r="I1803">
        <v>30</v>
      </c>
      <c r="J1803">
        <f>IF(I1803="",0,I1803)</f>
        <v>30</v>
      </c>
      <c r="K1803">
        <v>10</v>
      </c>
      <c r="L1803">
        <f>I1803-K1803</f>
        <v>20</v>
      </c>
      <c r="M1803" t="str">
        <f>IF(I1803&lt;100,"small",IF(I1803&lt;500,"medium","large"))</f>
        <v>small</v>
      </c>
      <c r="N1803">
        <f>IF(M1803="small",1,0)</f>
        <v>1</v>
      </c>
      <c r="O1803">
        <f>IF(N1803="medium",1,0)</f>
        <v>0</v>
      </c>
      <c r="P1803">
        <f>IF(O1803="large",1,0)</f>
        <v>0</v>
      </c>
      <c r="Q1803">
        <v>2011</v>
      </c>
      <c r="R1803">
        <v>1</v>
      </c>
      <c r="S1803" t="str">
        <f>IF(R1803=1, "First-time", IF(R1803&lt;=3, "Rising Star", IF(R1803&lt;10, "Established", "Elites")))</f>
        <v>First-time</v>
      </c>
      <c r="T1803">
        <f>IF(S1803 = "First-time",1,0)</f>
        <v>1</v>
      </c>
      <c r="U1803">
        <f>IF(S1803 = "Rising Star",1,0)</f>
        <v>0</v>
      </c>
      <c r="V1803">
        <f>IF(S1803 = "Established",1,0)</f>
        <v>0</v>
      </c>
      <c r="W1803">
        <f>IF(S1803 = "Elites",1,0)</f>
        <v>0</v>
      </c>
      <c r="X1803" t="s">
        <v>99</v>
      </c>
      <c r="Y1803" t="str">
        <f>IF(X1803="","-",TRIM(LEFT(X1803,FIND(",",X1803&amp;",")-1)))</f>
        <v>-</v>
      </c>
      <c r="Z1803" t="s">
        <v>12516</v>
      </c>
      <c r="AA1803" t="s">
        <v>10</v>
      </c>
    </row>
    <row r="1804" spans="1:27" ht="14.4" x14ac:dyDescent="0.3">
      <c r="A1804">
        <v>1798</v>
      </c>
      <c r="B1804" t="s">
        <v>14129</v>
      </c>
      <c r="C1804" t="s">
        <v>14130</v>
      </c>
      <c r="D1804" t="s">
        <v>14131</v>
      </c>
      <c r="E1804" t="s">
        <v>1942</v>
      </c>
      <c r="F1804" s="5">
        <f>_xlfn.TEXTBEFORE(E1804, " ") * 1000000</f>
        <v>12600000</v>
      </c>
      <c r="G1804">
        <v>226.65889999999999</v>
      </c>
      <c r="H1804" t="s">
        <v>174</v>
      </c>
      <c r="I1804">
        <v>73</v>
      </c>
      <c r="J1804">
        <f>IF(I1804="",0,I1804)</f>
        <v>73</v>
      </c>
      <c r="K1804">
        <v>42</v>
      </c>
      <c r="L1804">
        <f>I1804-K1804</f>
        <v>31</v>
      </c>
      <c r="M1804" t="str">
        <f>IF(I1804&lt;100,"small",IF(I1804&lt;500,"medium","large"))</f>
        <v>small</v>
      </c>
      <c r="N1804">
        <f>IF(M1804="small",1,0)</f>
        <v>1</v>
      </c>
      <c r="O1804">
        <f>IF(N1804="medium",1,0)</f>
        <v>0</v>
      </c>
      <c r="P1804">
        <f>IF(O1804="large",1,0)</f>
        <v>0</v>
      </c>
      <c r="Q1804">
        <v>2012</v>
      </c>
      <c r="R1804">
        <v>5</v>
      </c>
      <c r="S1804" t="str">
        <f>IF(R1804=1, "First-time", IF(R1804&lt;=3, "Rising Star", IF(R1804&lt;10, "Established", "Elites")))</f>
        <v>Established</v>
      </c>
      <c r="T1804">
        <f>IF(S1804 = "First-time",1,0)</f>
        <v>0</v>
      </c>
      <c r="U1804">
        <f>IF(S1804 = "Rising Star",1,0)</f>
        <v>0</v>
      </c>
      <c r="V1804">
        <f>IF(S1804 = "Established",1,0)</f>
        <v>1</v>
      </c>
      <c r="W1804">
        <f>IF(S1804 = "Elites",1,0)</f>
        <v>0</v>
      </c>
      <c r="X1804" t="s">
        <v>325</v>
      </c>
      <c r="Y1804" t="str">
        <f>IF(X1804="","-",TRIM(LEFT(X1804,FIND(",",X1804&amp;",")-1)))</f>
        <v>Los Angeles</v>
      </c>
      <c r="Z1804" t="s">
        <v>14132</v>
      </c>
      <c r="AA1804" t="s">
        <v>5</v>
      </c>
    </row>
    <row r="1805" spans="1:27" ht="14.4" x14ac:dyDescent="0.3">
      <c r="A1805">
        <v>1799</v>
      </c>
      <c r="B1805" t="s">
        <v>8848</v>
      </c>
      <c r="C1805" t="s">
        <v>8849</v>
      </c>
      <c r="D1805" t="s">
        <v>8850</v>
      </c>
      <c r="E1805" t="s">
        <v>1391</v>
      </c>
      <c r="F1805" s="5">
        <f>_xlfn.TEXTBEFORE(E1805, " ") * 1000000</f>
        <v>3800000</v>
      </c>
      <c r="G1805">
        <v>226.4683</v>
      </c>
      <c r="H1805" t="s">
        <v>324</v>
      </c>
      <c r="I1805">
        <v>25</v>
      </c>
      <c r="J1805">
        <f>IF(I1805="",0,I1805)</f>
        <v>25</v>
      </c>
      <c r="K1805">
        <v>12</v>
      </c>
      <c r="L1805">
        <f>I1805-K1805</f>
        <v>13</v>
      </c>
      <c r="M1805" t="str">
        <f>IF(I1805&lt;100,"small",IF(I1805&lt;500,"medium","large"))</f>
        <v>small</v>
      </c>
      <c r="N1805">
        <f>IF(M1805="small",1,0)</f>
        <v>1</v>
      </c>
      <c r="O1805">
        <f>IF(N1805="medium",1,0)</f>
        <v>0</v>
      </c>
      <c r="P1805">
        <f>IF(O1805="large",1,0)</f>
        <v>0</v>
      </c>
      <c r="Q1805">
        <v>2008</v>
      </c>
      <c r="R1805">
        <v>2</v>
      </c>
      <c r="S1805" t="str">
        <f>IF(R1805=1, "First-time", IF(R1805&lt;=3, "Rising Star", IF(R1805&lt;10, "Established", "Elites")))</f>
        <v>Rising Star</v>
      </c>
      <c r="T1805">
        <f>IF(S1805 = "First-time",1,0)</f>
        <v>0</v>
      </c>
      <c r="U1805">
        <f>IF(S1805 = "Rising Star",1,0)</f>
        <v>1</v>
      </c>
      <c r="V1805">
        <f>IF(S1805 = "Established",1,0)</f>
        <v>0</v>
      </c>
      <c r="W1805">
        <f>IF(S1805 = "Elites",1,0)</f>
        <v>0</v>
      </c>
      <c r="X1805" t="s">
        <v>242</v>
      </c>
      <c r="Y1805" t="str">
        <f>IF(X1805="","-",TRIM(LEFT(X1805,FIND(",",X1805&amp;",")-1)))</f>
        <v>Atlanta</v>
      </c>
      <c r="Z1805" t="s">
        <v>766</v>
      </c>
      <c r="AA1805" t="s">
        <v>11</v>
      </c>
    </row>
    <row r="1806" spans="1:27" ht="14.4" x14ac:dyDescent="0.3">
      <c r="A1806">
        <v>1800</v>
      </c>
      <c r="B1806" t="s">
        <v>3227</v>
      </c>
      <c r="C1806" t="s">
        <v>3228</v>
      </c>
      <c r="D1806" t="s">
        <v>3229</v>
      </c>
      <c r="E1806" t="s">
        <v>3230</v>
      </c>
      <c r="F1806" s="5">
        <f>_xlfn.TEXTBEFORE(E1806, " ") * 1000000</f>
        <v>25000000</v>
      </c>
      <c r="G1806">
        <v>226.3141</v>
      </c>
      <c r="H1806" t="s">
        <v>353</v>
      </c>
      <c r="I1806">
        <v>160</v>
      </c>
      <c r="J1806">
        <f>IF(I1806="",0,I1806)</f>
        <v>160</v>
      </c>
      <c r="K1806">
        <v>42</v>
      </c>
      <c r="L1806">
        <f>I1806-K1806</f>
        <v>118</v>
      </c>
      <c r="M1806" t="str">
        <f>IF(I1806&lt;100,"small",IF(I1806&lt;500,"medium","large"))</f>
        <v>medium</v>
      </c>
      <c r="N1806">
        <f>IF(M1806="small",1,0)</f>
        <v>0</v>
      </c>
      <c r="O1806">
        <f>IF(N1806="medium",1,0)</f>
        <v>0</v>
      </c>
      <c r="P1806">
        <f>IF(O1806="large",1,0)</f>
        <v>0</v>
      </c>
      <c r="Q1806">
        <v>1999</v>
      </c>
      <c r="R1806">
        <v>1</v>
      </c>
      <c r="S1806" t="str">
        <f>IF(R1806=1, "First-time", IF(R1806&lt;=3, "Rising Star", IF(R1806&lt;10, "Established", "Elites")))</f>
        <v>First-time</v>
      </c>
      <c r="T1806">
        <f>IF(S1806 = "First-time",1,0)</f>
        <v>1</v>
      </c>
      <c r="U1806">
        <f>IF(S1806 = "Rising Star",1,0)</f>
        <v>0</v>
      </c>
      <c r="V1806">
        <f>IF(S1806 = "Established",1,0)</f>
        <v>0</v>
      </c>
      <c r="W1806">
        <f>IF(S1806 = "Elites",1,0)</f>
        <v>0</v>
      </c>
      <c r="X1806" t="s">
        <v>99</v>
      </c>
      <c r="Y1806" t="str">
        <f>IF(X1806="","-",TRIM(LEFT(X1806,FIND(",",X1806&amp;",")-1)))</f>
        <v>-</v>
      </c>
      <c r="Z1806" t="s">
        <v>3231</v>
      </c>
      <c r="AA1806" t="s">
        <v>20</v>
      </c>
    </row>
    <row r="1807" spans="1:27" ht="14.4" x14ac:dyDescent="0.3">
      <c r="A1807">
        <v>1801</v>
      </c>
      <c r="B1807" t="s">
        <v>10083</v>
      </c>
      <c r="C1807" t="s">
        <v>10084</v>
      </c>
      <c r="D1807" t="s">
        <v>10085</v>
      </c>
      <c r="E1807" t="s">
        <v>1002</v>
      </c>
      <c r="F1807" s="5">
        <f>_xlfn.TEXTBEFORE(E1807, " ") * 1000000</f>
        <v>16900000</v>
      </c>
      <c r="G1807">
        <v>226.27420000000001</v>
      </c>
      <c r="H1807" t="s">
        <v>153</v>
      </c>
      <c r="I1807">
        <v>74</v>
      </c>
      <c r="J1807">
        <f>IF(I1807="",0,I1807)</f>
        <v>74</v>
      </c>
      <c r="K1807">
        <v>15</v>
      </c>
      <c r="L1807">
        <f>I1807-K1807</f>
        <v>59</v>
      </c>
      <c r="M1807" t="str">
        <f>IF(I1807&lt;100,"small",IF(I1807&lt;500,"medium","large"))</f>
        <v>small</v>
      </c>
      <c r="N1807">
        <f>IF(M1807="small",1,0)</f>
        <v>1</v>
      </c>
      <c r="O1807">
        <f>IF(N1807="medium",1,0)</f>
        <v>0</v>
      </c>
      <c r="P1807">
        <f>IF(O1807="large",1,0)</f>
        <v>0</v>
      </c>
      <c r="Q1807">
        <v>2009</v>
      </c>
      <c r="R1807">
        <v>3</v>
      </c>
      <c r="S1807" t="str">
        <f>IF(R1807=1, "First-time", IF(R1807&lt;=3, "Rising Star", IF(R1807&lt;10, "Established", "Elites")))</f>
        <v>Rising Star</v>
      </c>
      <c r="T1807">
        <f>IF(S1807 = "First-time",1,0)</f>
        <v>0</v>
      </c>
      <c r="U1807">
        <f>IF(S1807 = "Rising Star",1,0)</f>
        <v>1</v>
      </c>
      <c r="V1807">
        <f>IF(S1807 = "Established",1,0)</f>
        <v>0</v>
      </c>
      <c r="W1807">
        <f>IF(S1807 = "Elites",1,0)</f>
        <v>0</v>
      </c>
      <c r="X1807" t="s">
        <v>689</v>
      </c>
      <c r="Y1807" t="str">
        <f>IF(X1807="","-",TRIM(LEFT(X1807,FIND(",",X1807&amp;",")-1)))</f>
        <v>Miami</v>
      </c>
      <c r="Z1807" t="s">
        <v>824</v>
      </c>
      <c r="AA1807" t="s">
        <v>10</v>
      </c>
    </row>
    <row r="1808" spans="1:27" ht="14.4" x14ac:dyDescent="0.3">
      <c r="A1808">
        <v>1802</v>
      </c>
      <c r="B1808" t="s">
        <v>4240</v>
      </c>
      <c r="C1808" t="s">
        <v>4241</v>
      </c>
      <c r="D1808" t="s">
        <v>4242</v>
      </c>
      <c r="E1808" t="s">
        <v>2889</v>
      </c>
      <c r="F1808" s="5">
        <f>_xlfn.TEXTBEFORE(E1808, " ") * 1000000</f>
        <v>7700000</v>
      </c>
      <c r="G1808">
        <v>226.26050000000001</v>
      </c>
      <c r="H1808" t="s">
        <v>331</v>
      </c>
      <c r="I1808">
        <v>19</v>
      </c>
      <c r="J1808">
        <f>IF(I1808="",0,I1808)</f>
        <v>19</v>
      </c>
      <c r="K1808">
        <v>9</v>
      </c>
      <c r="L1808">
        <f>I1808-K1808</f>
        <v>10</v>
      </c>
      <c r="M1808" t="str">
        <f>IF(I1808&lt;100,"small",IF(I1808&lt;500,"medium","large"))</f>
        <v>small</v>
      </c>
      <c r="N1808">
        <f>IF(M1808="small",1,0)</f>
        <v>1</v>
      </c>
      <c r="O1808">
        <f>IF(N1808="medium",1,0)</f>
        <v>0</v>
      </c>
      <c r="P1808">
        <f>IF(O1808="large",1,0)</f>
        <v>0</v>
      </c>
      <c r="Q1808">
        <v>2001</v>
      </c>
      <c r="R1808">
        <v>3</v>
      </c>
      <c r="S1808" t="str">
        <f>IF(R1808=1, "First-time", IF(R1808&lt;=3, "Rising Star", IF(R1808&lt;10, "Established", "Elites")))</f>
        <v>Rising Star</v>
      </c>
      <c r="T1808">
        <f>IF(S1808 = "First-time",1,0)</f>
        <v>0</v>
      </c>
      <c r="U1808">
        <f>IF(S1808 = "Rising Star",1,0)</f>
        <v>1</v>
      </c>
      <c r="V1808">
        <f>IF(S1808 = "Established",1,0)</f>
        <v>0</v>
      </c>
      <c r="W1808">
        <f>IF(S1808 = "Elites",1,0)</f>
        <v>0</v>
      </c>
      <c r="X1808" t="s">
        <v>99</v>
      </c>
      <c r="Y1808" t="str">
        <f>IF(X1808="","-",TRIM(LEFT(X1808,FIND(",",X1808&amp;",")-1)))</f>
        <v>-</v>
      </c>
      <c r="Z1808" t="s">
        <v>4243</v>
      </c>
      <c r="AA1808" t="s">
        <v>2</v>
      </c>
    </row>
    <row r="1809" spans="1:27" ht="14.4" x14ac:dyDescent="0.3">
      <c r="A1809">
        <v>1803</v>
      </c>
      <c r="B1809" t="s">
        <v>3138</v>
      </c>
      <c r="C1809" t="s">
        <v>3139</v>
      </c>
      <c r="D1809" t="s">
        <v>3140</v>
      </c>
      <c r="E1809" t="s">
        <v>2739</v>
      </c>
      <c r="F1809" s="5">
        <f>_xlfn.TEXTBEFORE(E1809, " ") * 1000000</f>
        <v>35500000</v>
      </c>
      <c r="G1809">
        <v>226.1369</v>
      </c>
      <c r="H1809" t="s">
        <v>353</v>
      </c>
      <c r="I1809">
        <v>295</v>
      </c>
      <c r="J1809">
        <f>IF(I1809="",0,I1809)</f>
        <v>295</v>
      </c>
      <c r="K1809">
        <v>95</v>
      </c>
      <c r="L1809">
        <f>I1809-K1809</f>
        <v>200</v>
      </c>
      <c r="M1809" t="str">
        <f>IF(I1809&lt;100,"small",IF(I1809&lt;500,"medium","large"))</f>
        <v>medium</v>
      </c>
      <c r="N1809">
        <f>IF(M1809="small",1,0)</f>
        <v>0</v>
      </c>
      <c r="O1809">
        <f>IF(N1809="medium",1,0)</f>
        <v>0</v>
      </c>
      <c r="P1809">
        <f>IF(O1809="large",1,0)</f>
        <v>0</v>
      </c>
      <c r="Q1809">
        <v>1999</v>
      </c>
      <c r="R1809">
        <v>6</v>
      </c>
      <c r="S1809" t="str">
        <f>IF(R1809=1, "First-time", IF(R1809&lt;=3, "Rising Star", IF(R1809&lt;10, "Established", "Elites")))</f>
        <v>Established</v>
      </c>
      <c r="T1809">
        <f>IF(S1809 = "First-time",1,0)</f>
        <v>0</v>
      </c>
      <c r="U1809">
        <f>IF(S1809 = "Rising Star",1,0)</f>
        <v>0</v>
      </c>
      <c r="V1809">
        <f>IF(S1809 = "Established",1,0)</f>
        <v>1</v>
      </c>
      <c r="W1809">
        <f>IF(S1809 = "Elites",1,0)</f>
        <v>0</v>
      </c>
      <c r="X1809" t="s">
        <v>86</v>
      </c>
      <c r="Y1809" t="str">
        <f>IF(X1809="","-",TRIM(LEFT(X1809,FIND(",",X1809&amp;",")-1)))</f>
        <v>New York City</v>
      </c>
      <c r="Z1809" t="s">
        <v>543</v>
      </c>
      <c r="AA1809" t="s">
        <v>35</v>
      </c>
    </row>
    <row r="1810" spans="1:27" ht="14.4" x14ac:dyDescent="0.3">
      <c r="A1810">
        <v>1804</v>
      </c>
      <c r="B1810" t="s">
        <v>15569</v>
      </c>
      <c r="C1810" t="s">
        <v>15570</v>
      </c>
      <c r="D1810" t="s">
        <v>15571</v>
      </c>
      <c r="E1810" t="s">
        <v>289</v>
      </c>
      <c r="F1810" s="5">
        <f>_xlfn.TEXTBEFORE(E1810, " ") * 1000000</f>
        <v>3700000</v>
      </c>
      <c r="G1810">
        <v>225.94229999999999</v>
      </c>
      <c r="H1810" t="s">
        <v>174</v>
      </c>
      <c r="I1810">
        <v>5</v>
      </c>
      <c r="J1810">
        <f>IF(I1810="",0,I1810)</f>
        <v>5</v>
      </c>
      <c r="K1810">
        <v>3</v>
      </c>
      <c r="L1810">
        <f>I1810-K1810</f>
        <v>2</v>
      </c>
      <c r="M1810" t="str">
        <f>IF(I1810&lt;100,"small",IF(I1810&lt;500,"medium","large"))</f>
        <v>small</v>
      </c>
      <c r="N1810">
        <f>IF(M1810="small",1,0)</f>
        <v>1</v>
      </c>
      <c r="O1810">
        <f>IF(N1810="medium",1,0)</f>
        <v>0</v>
      </c>
      <c r="P1810">
        <f>IF(O1810="large",1,0)</f>
        <v>0</v>
      </c>
      <c r="Q1810">
        <v>2013</v>
      </c>
      <c r="R1810">
        <v>2</v>
      </c>
      <c r="S1810" t="str">
        <f>IF(R1810=1, "First-time", IF(R1810&lt;=3, "Rising Star", IF(R1810&lt;10, "Established", "Elites")))</f>
        <v>Rising Star</v>
      </c>
      <c r="T1810">
        <f>IF(S1810 = "First-time",1,0)</f>
        <v>0</v>
      </c>
      <c r="U1810">
        <f>IF(S1810 = "Rising Star",1,0)</f>
        <v>1</v>
      </c>
      <c r="V1810">
        <f>IF(S1810 = "Established",1,0)</f>
        <v>0</v>
      </c>
      <c r="W1810">
        <f>IF(S1810 = "Elites",1,0)</f>
        <v>0</v>
      </c>
      <c r="X1810" t="s">
        <v>325</v>
      </c>
      <c r="Y1810" t="str">
        <f>IF(X1810="","-",TRIM(LEFT(X1810,FIND(",",X1810&amp;",")-1)))</f>
        <v>Los Angeles</v>
      </c>
      <c r="Z1810" t="s">
        <v>2800</v>
      </c>
      <c r="AA1810" t="s">
        <v>5</v>
      </c>
    </row>
    <row r="1811" spans="1:27" ht="14.4" x14ac:dyDescent="0.3">
      <c r="A1811">
        <v>1805</v>
      </c>
      <c r="B1811" t="s">
        <v>9758</v>
      </c>
      <c r="C1811" t="s">
        <v>9759</v>
      </c>
      <c r="D1811" t="s">
        <v>9760</v>
      </c>
      <c r="E1811" t="s">
        <v>4072</v>
      </c>
      <c r="F1811" s="5">
        <f>_xlfn.TEXTBEFORE(E1811, " ") * 1000000</f>
        <v>9100000</v>
      </c>
      <c r="G1811">
        <v>225.79769999999999</v>
      </c>
      <c r="H1811" t="s">
        <v>803</v>
      </c>
      <c r="I1811">
        <v>33</v>
      </c>
      <c r="J1811">
        <f>IF(I1811="",0,I1811)</f>
        <v>33</v>
      </c>
      <c r="K1811">
        <v>16</v>
      </c>
      <c r="L1811">
        <f>I1811-K1811</f>
        <v>17</v>
      </c>
      <c r="M1811" t="str">
        <f>IF(I1811&lt;100,"small",IF(I1811&lt;500,"medium","large"))</f>
        <v>small</v>
      </c>
      <c r="N1811">
        <f>IF(M1811="small",1,0)</f>
        <v>1</v>
      </c>
      <c r="O1811">
        <f>IF(N1811="medium",1,0)</f>
        <v>0</v>
      </c>
      <c r="P1811">
        <f>IF(O1811="large",1,0)</f>
        <v>0</v>
      </c>
      <c r="Q1811">
        <v>2009</v>
      </c>
      <c r="R1811">
        <v>1</v>
      </c>
      <c r="S1811" t="str">
        <f>IF(R1811=1, "First-time", IF(R1811&lt;=3, "Rising Star", IF(R1811&lt;10, "Established", "Elites")))</f>
        <v>First-time</v>
      </c>
      <c r="T1811">
        <f>IF(S1811 = "First-time",1,0)</f>
        <v>1</v>
      </c>
      <c r="U1811">
        <f>IF(S1811 = "Rising Star",1,0)</f>
        <v>0</v>
      </c>
      <c r="V1811">
        <f>IF(S1811 = "Established",1,0)</f>
        <v>0</v>
      </c>
      <c r="W1811">
        <f>IF(S1811 = "Elites",1,0)</f>
        <v>0</v>
      </c>
      <c r="X1811" t="s">
        <v>185</v>
      </c>
      <c r="Y1811" t="str">
        <f>IF(X1811="","-",TRIM(LEFT(X1811,FIND(",",X1811&amp;",")-1)))</f>
        <v>Boston</v>
      </c>
      <c r="Z1811" t="s">
        <v>3944</v>
      </c>
      <c r="AA1811" t="s">
        <v>31</v>
      </c>
    </row>
    <row r="1812" spans="1:27" ht="14.4" x14ac:dyDescent="0.3">
      <c r="A1812">
        <v>1806</v>
      </c>
      <c r="B1812" t="s">
        <v>12517</v>
      </c>
      <c r="C1812" t="s">
        <v>12518</v>
      </c>
      <c r="D1812" t="s">
        <v>12519</v>
      </c>
      <c r="E1812" t="s">
        <v>12520</v>
      </c>
      <c r="F1812" s="5">
        <f>_xlfn.TEXTBEFORE(E1812, " ") * 1000000</f>
        <v>79800000</v>
      </c>
      <c r="G1812">
        <v>225.66120000000001</v>
      </c>
      <c r="H1812" t="s">
        <v>92</v>
      </c>
      <c r="I1812">
        <v>470</v>
      </c>
      <c r="J1812">
        <f>IF(I1812="",0,I1812)</f>
        <v>470</v>
      </c>
      <c r="K1812">
        <v>220</v>
      </c>
      <c r="L1812">
        <f>I1812-K1812</f>
        <v>250</v>
      </c>
      <c r="M1812" t="str">
        <f>IF(I1812&lt;100,"small",IF(I1812&lt;500,"medium","large"))</f>
        <v>medium</v>
      </c>
      <c r="N1812">
        <f>IF(M1812="small",1,0)</f>
        <v>0</v>
      </c>
      <c r="O1812">
        <f>IF(N1812="medium",1,0)</f>
        <v>0</v>
      </c>
      <c r="P1812">
        <f>IF(O1812="large",1,0)</f>
        <v>0</v>
      </c>
      <c r="Q1812">
        <v>2011</v>
      </c>
      <c r="R1812">
        <v>6</v>
      </c>
      <c r="S1812" t="str">
        <f>IF(R1812=1, "First-time", IF(R1812&lt;=3, "Rising Star", IF(R1812&lt;10, "Established", "Elites")))</f>
        <v>Established</v>
      </c>
      <c r="T1812">
        <f>IF(S1812 = "First-time",1,0)</f>
        <v>0</v>
      </c>
      <c r="U1812">
        <f>IF(S1812 = "Rising Star",1,0)</f>
        <v>0</v>
      </c>
      <c r="V1812">
        <f>IF(S1812 = "Established",1,0)</f>
        <v>1</v>
      </c>
      <c r="W1812">
        <f>IF(S1812 = "Elites",1,0)</f>
        <v>0</v>
      </c>
      <c r="X1812" t="s">
        <v>1206</v>
      </c>
      <c r="Y1812" t="str">
        <f>IF(X1812="","-",TRIM(LEFT(X1812,FIND(",",X1812&amp;",")-1)))</f>
        <v>Tampa</v>
      </c>
      <c r="Z1812" t="s">
        <v>1206</v>
      </c>
      <c r="AA1812" t="s">
        <v>10</v>
      </c>
    </row>
    <row r="1813" spans="1:27" ht="14.4" x14ac:dyDescent="0.3">
      <c r="A1813">
        <v>1807</v>
      </c>
      <c r="B1813" t="s">
        <v>13055</v>
      </c>
      <c r="C1813" t="s">
        <v>13056</v>
      </c>
      <c r="D1813" t="s">
        <v>13057</v>
      </c>
      <c r="E1813" t="s">
        <v>5749</v>
      </c>
      <c r="F1813" s="5">
        <f>_xlfn.TEXTBEFORE(E1813, " ") * 1000000</f>
        <v>21000000</v>
      </c>
      <c r="G1813">
        <v>225.58240000000001</v>
      </c>
      <c r="H1813" t="s">
        <v>353</v>
      </c>
      <c r="I1813">
        <v>111</v>
      </c>
      <c r="J1813">
        <f>IF(I1813="",0,I1813)</f>
        <v>111</v>
      </c>
      <c r="K1813">
        <v>55</v>
      </c>
      <c r="L1813">
        <f>I1813-K1813</f>
        <v>56</v>
      </c>
      <c r="M1813" t="str">
        <f>IF(I1813&lt;100,"small",IF(I1813&lt;500,"medium","large"))</f>
        <v>medium</v>
      </c>
      <c r="N1813">
        <f>IF(M1813="small",1,0)</f>
        <v>0</v>
      </c>
      <c r="O1813">
        <f>IF(N1813="medium",1,0)</f>
        <v>0</v>
      </c>
      <c r="P1813">
        <f>IF(O1813="large",1,0)</f>
        <v>0</v>
      </c>
      <c r="Q1813">
        <v>2012</v>
      </c>
      <c r="R1813">
        <v>2</v>
      </c>
      <c r="S1813" t="str">
        <f>IF(R1813=1, "First-time", IF(R1813&lt;=3, "Rising Star", IF(R1813&lt;10, "Established", "Elites")))</f>
        <v>Rising Star</v>
      </c>
      <c r="T1813">
        <f>IF(S1813 = "First-time",1,0)</f>
        <v>0</v>
      </c>
      <c r="U1813">
        <f>IF(S1813 = "Rising Star",1,0)</f>
        <v>1</v>
      </c>
      <c r="V1813">
        <f>IF(S1813 = "Established",1,0)</f>
        <v>0</v>
      </c>
      <c r="W1813">
        <f>IF(S1813 = "Elites",1,0)</f>
        <v>0</v>
      </c>
      <c r="X1813" t="s">
        <v>130</v>
      </c>
      <c r="Y1813" t="str">
        <f>IF(X1813="","-",TRIM(LEFT(X1813,FIND(",",X1813&amp;",")-1)))</f>
        <v>Dallas</v>
      </c>
      <c r="Z1813" t="s">
        <v>3434</v>
      </c>
      <c r="AA1813" t="s">
        <v>45</v>
      </c>
    </row>
    <row r="1814" spans="1:27" ht="14.4" x14ac:dyDescent="0.3">
      <c r="A1814">
        <v>1808</v>
      </c>
      <c r="B1814" t="s">
        <v>8571</v>
      </c>
      <c r="C1814" t="s">
        <v>8572</v>
      </c>
      <c r="D1814" t="s">
        <v>8573</v>
      </c>
      <c r="E1814" t="s">
        <v>1103</v>
      </c>
      <c r="F1814" s="5">
        <f>_xlfn.TEXTBEFORE(E1814, " ") * 1000000</f>
        <v>4500000</v>
      </c>
      <c r="G1814">
        <v>225.4085</v>
      </c>
      <c r="H1814" t="s">
        <v>779</v>
      </c>
      <c r="I1814">
        <v>14</v>
      </c>
      <c r="J1814">
        <f>IF(I1814="",0,I1814)</f>
        <v>14</v>
      </c>
      <c r="K1814">
        <v>5</v>
      </c>
      <c r="L1814">
        <f>I1814-K1814</f>
        <v>9</v>
      </c>
      <c r="M1814" t="str">
        <f>IF(I1814&lt;100,"small",IF(I1814&lt;500,"medium","large"))</f>
        <v>small</v>
      </c>
      <c r="N1814">
        <f>IF(M1814="small",1,0)</f>
        <v>1</v>
      </c>
      <c r="O1814">
        <f>IF(N1814="medium",1,0)</f>
        <v>0</v>
      </c>
      <c r="P1814">
        <f>IF(O1814="large",1,0)</f>
        <v>0</v>
      </c>
      <c r="Q1814">
        <v>2008</v>
      </c>
      <c r="R1814">
        <v>1</v>
      </c>
      <c r="S1814" t="str">
        <f>IF(R1814=1, "First-time", IF(R1814&lt;=3, "Rising Star", IF(R1814&lt;10, "Established", "Elites")))</f>
        <v>First-time</v>
      </c>
      <c r="T1814">
        <f>IF(S1814 = "First-time",1,0)</f>
        <v>1</v>
      </c>
      <c r="U1814">
        <f>IF(S1814 = "Rising Star",1,0)</f>
        <v>0</v>
      </c>
      <c r="V1814">
        <f>IF(S1814 = "Established",1,0)</f>
        <v>0</v>
      </c>
      <c r="W1814">
        <f>IF(S1814 = "Elites",1,0)</f>
        <v>0</v>
      </c>
      <c r="X1814" t="s">
        <v>202</v>
      </c>
      <c r="Y1814" t="str">
        <f>IF(X1814="","-",TRIM(LEFT(X1814,FIND(",",X1814&amp;",")-1)))</f>
        <v>Las Vegas</v>
      </c>
      <c r="Z1814" t="s">
        <v>203</v>
      </c>
      <c r="AA1814" t="s">
        <v>34</v>
      </c>
    </row>
    <row r="1815" spans="1:27" ht="14.4" x14ac:dyDescent="0.3">
      <c r="A1815">
        <v>1809</v>
      </c>
      <c r="B1815" t="s">
        <v>6244</v>
      </c>
      <c r="C1815" t="s">
        <v>6245</v>
      </c>
      <c r="D1815" t="s">
        <v>6246</v>
      </c>
      <c r="E1815" t="s">
        <v>1372</v>
      </c>
      <c r="F1815" s="5">
        <f>_xlfn.TEXTBEFORE(E1815, " ") * 1000000</f>
        <v>6900000</v>
      </c>
      <c r="G1815">
        <v>225.30770000000001</v>
      </c>
      <c r="H1815" t="s">
        <v>779</v>
      </c>
      <c r="I1815">
        <v>54</v>
      </c>
      <c r="J1815">
        <f>IF(I1815="",0,I1815)</f>
        <v>54</v>
      </c>
      <c r="K1815">
        <v>14</v>
      </c>
      <c r="L1815">
        <f>I1815-K1815</f>
        <v>40</v>
      </c>
      <c r="M1815" t="str">
        <f>IF(I1815&lt;100,"small",IF(I1815&lt;500,"medium","large"))</f>
        <v>small</v>
      </c>
      <c r="N1815">
        <f>IF(M1815="small",1,0)</f>
        <v>1</v>
      </c>
      <c r="O1815">
        <f>IF(N1815="medium",1,0)</f>
        <v>0</v>
      </c>
      <c r="P1815">
        <f>IF(O1815="large",1,0)</f>
        <v>0</v>
      </c>
      <c r="Q1815">
        <v>2005</v>
      </c>
      <c r="R1815">
        <v>1</v>
      </c>
      <c r="S1815" t="str">
        <f>IF(R1815=1, "First-time", IF(R1815&lt;=3, "Rising Star", IF(R1815&lt;10, "Established", "Elites")))</f>
        <v>First-time</v>
      </c>
      <c r="T1815">
        <f>IF(S1815 = "First-time",1,0)</f>
        <v>1</v>
      </c>
      <c r="U1815">
        <f>IF(S1815 = "Rising Star",1,0)</f>
        <v>0</v>
      </c>
      <c r="V1815">
        <f>IF(S1815 = "Established",1,0)</f>
        <v>0</v>
      </c>
      <c r="W1815">
        <f>IF(S1815 = "Elites",1,0)</f>
        <v>0</v>
      </c>
      <c r="X1815" t="s">
        <v>185</v>
      </c>
      <c r="Y1815" t="str">
        <f>IF(X1815="","-",TRIM(LEFT(X1815,FIND(",",X1815&amp;",")-1)))</f>
        <v>Boston</v>
      </c>
      <c r="Z1815" t="s">
        <v>3944</v>
      </c>
      <c r="AA1815" t="s">
        <v>31</v>
      </c>
    </row>
    <row r="1816" spans="1:27" ht="14.4" x14ac:dyDescent="0.3">
      <c r="A1816">
        <v>1810</v>
      </c>
      <c r="B1816" t="s">
        <v>9396</v>
      </c>
      <c r="C1816" t="s">
        <v>9397</v>
      </c>
      <c r="D1816" t="s">
        <v>9398</v>
      </c>
      <c r="E1816" t="s">
        <v>537</v>
      </c>
      <c r="F1816" s="5">
        <f>_xlfn.TEXTBEFORE(E1816, " ") * 1000000</f>
        <v>5700000</v>
      </c>
      <c r="G1816">
        <v>225.1216</v>
      </c>
      <c r="H1816" t="s">
        <v>174</v>
      </c>
      <c r="I1816">
        <v>50</v>
      </c>
      <c r="J1816">
        <f>IF(I1816="",0,I1816)</f>
        <v>50</v>
      </c>
      <c r="K1816">
        <v>14</v>
      </c>
      <c r="L1816">
        <f>I1816-K1816</f>
        <v>36</v>
      </c>
      <c r="M1816" t="str">
        <f>IF(I1816&lt;100,"small",IF(I1816&lt;500,"medium","large"))</f>
        <v>small</v>
      </c>
      <c r="N1816">
        <f>IF(M1816="small",1,0)</f>
        <v>1</v>
      </c>
      <c r="O1816">
        <f>IF(N1816="medium",1,0)</f>
        <v>0</v>
      </c>
      <c r="P1816">
        <f>IF(O1816="large",1,0)</f>
        <v>0</v>
      </c>
      <c r="Q1816">
        <v>2009</v>
      </c>
      <c r="R1816">
        <v>2</v>
      </c>
      <c r="S1816" t="str">
        <f>IF(R1816=1, "First-time", IF(R1816&lt;=3, "Rising Star", IF(R1816&lt;10, "Established", "Elites")))</f>
        <v>Rising Star</v>
      </c>
      <c r="T1816">
        <f>IF(S1816 = "First-time",1,0)</f>
        <v>0</v>
      </c>
      <c r="U1816">
        <f>IF(S1816 = "Rising Star",1,0)</f>
        <v>1</v>
      </c>
      <c r="V1816">
        <f>IF(S1816 = "Established",1,0)</f>
        <v>0</v>
      </c>
      <c r="W1816">
        <f>IF(S1816 = "Elites",1,0)</f>
        <v>0</v>
      </c>
      <c r="X1816" t="s">
        <v>130</v>
      </c>
      <c r="Y1816" t="str">
        <f>IF(X1816="","-",TRIM(LEFT(X1816,FIND(",",X1816&amp;",")-1)))</f>
        <v>Dallas</v>
      </c>
      <c r="Z1816" t="s">
        <v>3088</v>
      </c>
      <c r="AA1816" t="s">
        <v>45</v>
      </c>
    </row>
    <row r="1817" spans="1:27" ht="14.4" x14ac:dyDescent="0.3">
      <c r="A1817">
        <v>1811</v>
      </c>
      <c r="B1817" t="s">
        <v>13861</v>
      </c>
      <c r="C1817" t="s">
        <v>13862</v>
      </c>
      <c r="D1817" t="s">
        <v>13863</v>
      </c>
      <c r="E1817" t="s">
        <v>6841</v>
      </c>
      <c r="F1817" s="5">
        <f>_xlfn.TEXTBEFORE(E1817, " ") * 1000000</f>
        <v>30000000</v>
      </c>
      <c r="G1817">
        <v>225.09450000000001</v>
      </c>
      <c r="H1817" t="s">
        <v>353</v>
      </c>
      <c r="I1817">
        <v>65</v>
      </c>
      <c r="J1817">
        <f>IF(I1817="",0,I1817)</f>
        <v>65</v>
      </c>
      <c r="K1817">
        <v>12</v>
      </c>
      <c r="L1817">
        <f>I1817-K1817</f>
        <v>53</v>
      </c>
      <c r="M1817" t="str">
        <f>IF(I1817&lt;100,"small",IF(I1817&lt;500,"medium","large"))</f>
        <v>small</v>
      </c>
      <c r="N1817">
        <f>IF(M1817="small",1,0)</f>
        <v>1</v>
      </c>
      <c r="O1817">
        <f>IF(N1817="medium",1,0)</f>
        <v>0</v>
      </c>
      <c r="P1817">
        <f>IF(O1817="large",1,0)</f>
        <v>0</v>
      </c>
      <c r="Q1817">
        <v>2012</v>
      </c>
      <c r="R1817">
        <v>1</v>
      </c>
      <c r="S1817" t="str">
        <f>IF(R1817=1, "First-time", IF(R1817&lt;=3, "Rising Star", IF(R1817&lt;10, "Established", "Elites")))</f>
        <v>First-time</v>
      </c>
      <c r="T1817">
        <f>IF(S1817 = "First-time",1,0)</f>
        <v>1</v>
      </c>
      <c r="U1817">
        <f>IF(S1817 = "Rising Star",1,0)</f>
        <v>0</v>
      </c>
      <c r="V1817">
        <f>IF(S1817 = "Established",1,0)</f>
        <v>0</v>
      </c>
      <c r="W1817">
        <f>IF(S1817 = "Elites",1,0)</f>
        <v>0</v>
      </c>
      <c r="X1817" t="s">
        <v>689</v>
      </c>
      <c r="Y1817" t="str">
        <f>IF(X1817="","-",TRIM(LEFT(X1817,FIND(",",X1817&amp;",")-1)))</f>
        <v>Miami</v>
      </c>
      <c r="Z1817" t="s">
        <v>5812</v>
      </c>
      <c r="AA1817" t="s">
        <v>10</v>
      </c>
    </row>
    <row r="1818" spans="1:27" ht="14.4" x14ac:dyDescent="0.3">
      <c r="A1818">
        <v>1812</v>
      </c>
      <c r="B1818" t="s">
        <v>13292</v>
      </c>
      <c r="C1818" t="s">
        <v>13293</v>
      </c>
      <c r="D1818" t="s">
        <v>13294</v>
      </c>
      <c r="E1818" t="s">
        <v>2390</v>
      </c>
      <c r="F1818" s="5">
        <f>_xlfn.TEXTBEFORE(E1818, " ") * 1000000</f>
        <v>7900000</v>
      </c>
      <c r="G1818">
        <v>225.0693</v>
      </c>
      <c r="H1818" t="s">
        <v>105</v>
      </c>
      <c r="I1818">
        <v>35</v>
      </c>
      <c r="J1818">
        <f>IF(I1818="",0,I1818)</f>
        <v>35</v>
      </c>
      <c r="K1818">
        <v>10</v>
      </c>
      <c r="L1818">
        <f>I1818-K1818</f>
        <v>25</v>
      </c>
      <c r="M1818" t="str">
        <f>IF(I1818&lt;100,"small",IF(I1818&lt;500,"medium","large"))</f>
        <v>small</v>
      </c>
      <c r="N1818">
        <f>IF(M1818="small",1,0)</f>
        <v>1</v>
      </c>
      <c r="O1818">
        <f>IF(N1818="medium",1,0)</f>
        <v>0</v>
      </c>
      <c r="P1818">
        <f>IF(O1818="large",1,0)</f>
        <v>0</v>
      </c>
      <c r="Q1818">
        <v>2012</v>
      </c>
      <c r="R1818">
        <v>4</v>
      </c>
      <c r="S1818" t="str">
        <f>IF(R1818=1, "First-time", IF(R1818&lt;=3, "Rising Star", IF(R1818&lt;10, "Established", "Elites")))</f>
        <v>Established</v>
      </c>
      <c r="T1818">
        <f>IF(S1818 = "First-time",1,0)</f>
        <v>0</v>
      </c>
      <c r="U1818">
        <f>IF(S1818 = "Rising Star",1,0)</f>
        <v>0</v>
      </c>
      <c r="V1818">
        <f>IF(S1818 = "Established",1,0)</f>
        <v>1</v>
      </c>
      <c r="W1818">
        <f>IF(S1818 = "Elites",1,0)</f>
        <v>0</v>
      </c>
      <c r="X1818" t="s">
        <v>332</v>
      </c>
      <c r="Y1818" t="str">
        <f>IF(X1818="","-",TRIM(LEFT(X1818,FIND(",",X1818&amp;",")-1)))</f>
        <v>Columbus</v>
      </c>
      <c r="Z1818" t="s">
        <v>13295</v>
      </c>
      <c r="AA1818" t="s">
        <v>36</v>
      </c>
    </row>
    <row r="1819" spans="1:27" ht="14.4" x14ac:dyDescent="0.3">
      <c r="A1819">
        <v>1813</v>
      </c>
      <c r="B1819" t="s">
        <v>11719</v>
      </c>
      <c r="C1819" t="s">
        <v>11720</v>
      </c>
      <c r="D1819" t="s">
        <v>11721</v>
      </c>
      <c r="E1819" t="s">
        <v>789</v>
      </c>
      <c r="F1819" s="5">
        <f>_xlfn.TEXTBEFORE(E1819, " ") * 1000000</f>
        <v>15200000</v>
      </c>
      <c r="G1819">
        <v>224.92920000000001</v>
      </c>
      <c r="H1819" t="s">
        <v>160</v>
      </c>
      <c r="I1819">
        <v>28</v>
      </c>
      <c r="J1819">
        <f>IF(I1819="",0,I1819)</f>
        <v>28</v>
      </c>
      <c r="K1819">
        <v>15</v>
      </c>
      <c r="L1819">
        <f>I1819-K1819</f>
        <v>13</v>
      </c>
      <c r="M1819" t="str">
        <f>IF(I1819&lt;100,"small",IF(I1819&lt;500,"medium","large"))</f>
        <v>small</v>
      </c>
      <c r="N1819">
        <f>IF(M1819="small",1,0)</f>
        <v>1</v>
      </c>
      <c r="O1819">
        <f>IF(N1819="medium",1,0)</f>
        <v>0</v>
      </c>
      <c r="P1819">
        <f>IF(O1819="large",1,0)</f>
        <v>0</v>
      </c>
      <c r="Q1819">
        <v>2011</v>
      </c>
      <c r="R1819">
        <v>3</v>
      </c>
      <c r="S1819" t="str">
        <f>IF(R1819=1, "First-time", IF(R1819&lt;=3, "Rising Star", IF(R1819&lt;10, "Established", "Elites")))</f>
        <v>Rising Star</v>
      </c>
      <c r="T1819">
        <f>IF(S1819 = "First-time",1,0)</f>
        <v>0</v>
      </c>
      <c r="U1819">
        <f>IF(S1819 = "Rising Star",1,0)</f>
        <v>1</v>
      </c>
      <c r="V1819">
        <f>IF(S1819 = "Established",1,0)</f>
        <v>0</v>
      </c>
      <c r="W1819">
        <f>IF(S1819 = "Elites",1,0)</f>
        <v>0</v>
      </c>
      <c r="X1819" t="s">
        <v>409</v>
      </c>
      <c r="Y1819" t="str">
        <f>IF(X1819="","-",TRIM(LEFT(X1819,FIND(",",X1819&amp;",")-1)))</f>
        <v>Salt Lake City</v>
      </c>
      <c r="Z1819" t="s">
        <v>794</v>
      </c>
      <c r="AA1819" t="s">
        <v>46</v>
      </c>
    </row>
    <row r="1820" spans="1:27" ht="14.4" x14ac:dyDescent="0.3">
      <c r="A1820">
        <v>1814</v>
      </c>
      <c r="B1820" t="s">
        <v>12521</v>
      </c>
      <c r="C1820" t="s">
        <v>12522</v>
      </c>
      <c r="D1820" t="s">
        <v>12523</v>
      </c>
      <c r="E1820" t="s">
        <v>3410</v>
      </c>
      <c r="F1820" s="5">
        <f>_xlfn.TEXTBEFORE(E1820, " ") * 1000000</f>
        <v>8300000.0000000009</v>
      </c>
      <c r="G1820">
        <v>224.58349999999999</v>
      </c>
      <c r="H1820" t="s">
        <v>129</v>
      </c>
      <c r="I1820">
        <v>8</v>
      </c>
      <c r="J1820">
        <f>IF(I1820="",0,I1820)</f>
        <v>8</v>
      </c>
      <c r="K1820">
        <v>7</v>
      </c>
      <c r="L1820">
        <f>I1820-K1820</f>
        <v>1</v>
      </c>
      <c r="M1820" t="str">
        <f>IF(I1820&lt;100,"small",IF(I1820&lt;500,"medium","large"))</f>
        <v>small</v>
      </c>
      <c r="N1820">
        <f>IF(M1820="small",1,0)</f>
        <v>1</v>
      </c>
      <c r="O1820">
        <f>IF(N1820="medium",1,0)</f>
        <v>0</v>
      </c>
      <c r="P1820">
        <f>IF(O1820="large",1,0)</f>
        <v>0</v>
      </c>
      <c r="Q1820">
        <v>2011</v>
      </c>
      <c r="R1820">
        <v>1</v>
      </c>
      <c r="S1820" t="str">
        <f>IF(R1820=1, "First-time", IF(R1820&lt;=3, "Rising Star", IF(R1820&lt;10, "Established", "Elites")))</f>
        <v>First-time</v>
      </c>
      <c r="T1820">
        <f>IF(S1820 = "First-time",1,0)</f>
        <v>1</v>
      </c>
      <c r="U1820">
        <f>IF(S1820 = "Rising Star",1,0)</f>
        <v>0</v>
      </c>
      <c r="V1820">
        <f>IF(S1820 = "Established",1,0)</f>
        <v>0</v>
      </c>
      <c r="W1820">
        <f>IF(S1820 = "Elites",1,0)</f>
        <v>0</v>
      </c>
      <c r="X1820" t="s">
        <v>1206</v>
      </c>
      <c r="Y1820" t="str">
        <f>IF(X1820="","-",TRIM(LEFT(X1820,FIND(",",X1820&amp;",")-1)))</f>
        <v>Tampa</v>
      </c>
      <c r="Z1820" t="s">
        <v>1206</v>
      </c>
      <c r="AA1820" t="s">
        <v>10</v>
      </c>
    </row>
    <row r="1821" spans="1:27" ht="14.4" x14ac:dyDescent="0.3">
      <c r="A1821">
        <v>1815</v>
      </c>
      <c r="B1821" t="s">
        <v>8755</v>
      </c>
      <c r="C1821" t="s">
        <v>8756</v>
      </c>
      <c r="D1821" t="s">
        <v>8757</v>
      </c>
      <c r="E1821" t="s">
        <v>615</v>
      </c>
      <c r="F1821" s="5">
        <f>_xlfn.TEXTBEFORE(E1821, " ") * 1000000</f>
        <v>2800000</v>
      </c>
      <c r="G1821">
        <v>224.5095</v>
      </c>
      <c r="H1821" t="s">
        <v>803</v>
      </c>
      <c r="I1821">
        <v>13</v>
      </c>
      <c r="J1821">
        <f>IF(I1821="",0,I1821)</f>
        <v>13</v>
      </c>
      <c r="K1821">
        <v>5</v>
      </c>
      <c r="L1821">
        <f>I1821-K1821</f>
        <v>8</v>
      </c>
      <c r="M1821" t="str">
        <f>IF(I1821&lt;100,"small",IF(I1821&lt;500,"medium","large"))</f>
        <v>small</v>
      </c>
      <c r="N1821">
        <f>IF(M1821="small",1,0)</f>
        <v>1</v>
      </c>
      <c r="O1821">
        <f>IF(N1821="medium",1,0)</f>
        <v>0</v>
      </c>
      <c r="P1821">
        <f>IF(O1821="large",1,0)</f>
        <v>0</v>
      </c>
      <c r="Q1821">
        <v>2008</v>
      </c>
      <c r="R1821">
        <v>1</v>
      </c>
      <c r="S1821" t="str">
        <f>IF(R1821=1, "First-time", IF(R1821&lt;=3, "Rising Star", IF(R1821&lt;10, "Established", "Elites")))</f>
        <v>First-time</v>
      </c>
      <c r="T1821">
        <f>IF(S1821 = "First-time",1,0)</f>
        <v>1</v>
      </c>
      <c r="U1821">
        <f>IF(S1821 = "Rising Star",1,0)</f>
        <v>0</v>
      </c>
      <c r="V1821">
        <f>IF(S1821 = "Established",1,0)</f>
        <v>0</v>
      </c>
      <c r="W1821">
        <f>IF(S1821 = "Elites",1,0)</f>
        <v>0</v>
      </c>
      <c r="X1821" t="s">
        <v>99</v>
      </c>
      <c r="Y1821" t="str">
        <f>IF(X1821="","-",TRIM(LEFT(X1821,FIND(",",X1821&amp;",")-1)))</f>
        <v>-</v>
      </c>
      <c r="Z1821" t="s">
        <v>500</v>
      </c>
      <c r="AA1821" t="s">
        <v>19</v>
      </c>
    </row>
    <row r="1822" spans="1:27" ht="14.4" x14ac:dyDescent="0.3">
      <c r="A1822">
        <v>1816</v>
      </c>
      <c r="B1822" t="s">
        <v>11953</v>
      </c>
      <c r="C1822" t="s">
        <v>11954</v>
      </c>
      <c r="D1822" t="s">
        <v>11955</v>
      </c>
      <c r="E1822" t="s">
        <v>6682</v>
      </c>
      <c r="F1822" s="5">
        <f>_xlfn.TEXTBEFORE(E1822, " ") * 1000000</f>
        <v>44700000</v>
      </c>
      <c r="G1822">
        <v>224.50720000000001</v>
      </c>
      <c r="H1822" t="s">
        <v>751</v>
      </c>
      <c r="I1822">
        <v>15</v>
      </c>
      <c r="J1822">
        <f>IF(I1822="",0,I1822)</f>
        <v>15</v>
      </c>
      <c r="K1822">
        <v>9</v>
      </c>
      <c r="L1822">
        <f>I1822-K1822</f>
        <v>6</v>
      </c>
      <c r="M1822" t="str">
        <f>IF(I1822&lt;100,"small",IF(I1822&lt;500,"medium","large"))</f>
        <v>small</v>
      </c>
      <c r="N1822">
        <f>IF(M1822="small",1,0)</f>
        <v>1</v>
      </c>
      <c r="O1822">
        <f>IF(N1822="medium",1,0)</f>
        <v>0</v>
      </c>
      <c r="P1822">
        <f>IF(O1822="large",1,0)</f>
        <v>0</v>
      </c>
      <c r="Q1822">
        <v>2011</v>
      </c>
      <c r="R1822">
        <v>4</v>
      </c>
      <c r="S1822" t="str">
        <f>IF(R1822=1, "First-time", IF(R1822&lt;=3, "Rising Star", IF(R1822&lt;10, "Established", "Elites")))</f>
        <v>Established</v>
      </c>
      <c r="T1822">
        <f>IF(S1822 = "First-time",1,0)</f>
        <v>0</v>
      </c>
      <c r="U1822">
        <f>IF(S1822 = "Rising Star",1,0)</f>
        <v>0</v>
      </c>
      <c r="V1822">
        <f>IF(S1822 = "Established",1,0)</f>
        <v>1</v>
      </c>
      <c r="W1822">
        <f>IF(S1822 = "Elites",1,0)</f>
        <v>0</v>
      </c>
      <c r="X1822" t="s">
        <v>99</v>
      </c>
      <c r="Y1822" t="str">
        <f>IF(X1822="","-",TRIM(LEFT(X1822,FIND(",",X1822&amp;",")-1)))</f>
        <v>-</v>
      </c>
      <c r="Z1822" t="s">
        <v>1992</v>
      </c>
      <c r="AA1822" t="s">
        <v>38</v>
      </c>
    </row>
    <row r="1823" spans="1:27" ht="14.4" x14ac:dyDescent="0.3">
      <c r="A1823">
        <v>1817</v>
      </c>
      <c r="B1823" t="s">
        <v>7277</v>
      </c>
      <c r="C1823" t="s">
        <v>7278</v>
      </c>
      <c r="D1823" t="s">
        <v>7279</v>
      </c>
      <c r="E1823" t="s">
        <v>1405</v>
      </c>
      <c r="F1823" s="5">
        <f>_xlfn.TEXTBEFORE(E1823, " ") * 1000000</f>
        <v>2600000</v>
      </c>
      <c r="G1823">
        <v>224.35890000000001</v>
      </c>
      <c r="H1823" t="s">
        <v>353</v>
      </c>
      <c r="I1823">
        <v>8</v>
      </c>
      <c r="J1823">
        <f>IF(I1823="",0,I1823)</f>
        <v>8</v>
      </c>
      <c r="K1823">
        <v>4</v>
      </c>
      <c r="L1823">
        <f>I1823-K1823</f>
        <v>4</v>
      </c>
      <c r="M1823" t="str">
        <f>IF(I1823&lt;100,"small",IF(I1823&lt;500,"medium","large"))</f>
        <v>small</v>
      </c>
      <c r="N1823">
        <f>IF(M1823="small",1,0)</f>
        <v>1</v>
      </c>
      <c r="O1823">
        <f>IF(N1823="medium",1,0)</f>
        <v>0</v>
      </c>
      <c r="P1823">
        <f>IF(O1823="large",1,0)</f>
        <v>0</v>
      </c>
      <c r="Q1823">
        <v>2006</v>
      </c>
      <c r="R1823">
        <v>1</v>
      </c>
      <c r="S1823" t="str">
        <f>IF(R1823=1, "First-time", IF(R1823&lt;=3, "Rising Star", IF(R1823&lt;10, "Established", "Elites")))</f>
        <v>First-time</v>
      </c>
      <c r="T1823">
        <f>IF(S1823 = "First-time",1,0)</f>
        <v>1</v>
      </c>
      <c r="U1823">
        <f>IF(S1823 = "Rising Star",1,0)</f>
        <v>0</v>
      </c>
      <c r="V1823">
        <f>IF(S1823 = "Established",1,0)</f>
        <v>0</v>
      </c>
      <c r="W1823">
        <f>IF(S1823 = "Elites",1,0)</f>
        <v>0</v>
      </c>
      <c r="X1823" t="s">
        <v>272</v>
      </c>
      <c r="Y1823" t="str">
        <f>IF(X1823="","-",TRIM(LEFT(X1823,FIND(",",X1823&amp;",")-1)))</f>
        <v>Phoenix</v>
      </c>
      <c r="Z1823" t="s">
        <v>2809</v>
      </c>
      <c r="AA1823" t="s">
        <v>4</v>
      </c>
    </row>
    <row r="1824" spans="1:27" ht="14.4" x14ac:dyDescent="0.3">
      <c r="A1824">
        <v>1818</v>
      </c>
      <c r="B1824" t="s">
        <v>8330</v>
      </c>
      <c r="C1824" t="s">
        <v>8331</v>
      </c>
      <c r="D1824" t="s">
        <v>8332</v>
      </c>
      <c r="E1824" t="s">
        <v>4251</v>
      </c>
      <c r="F1824" s="5">
        <f>_xlfn.TEXTBEFORE(E1824, " ") * 1000000</f>
        <v>3400000</v>
      </c>
      <c r="G1824">
        <v>224.1388</v>
      </c>
      <c r="H1824" t="s">
        <v>105</v>
      </c>
      <c r="I1824">
        <v>14</v>
      </c>
      <c r="J1824">
        <f>IF(I1824="",0,I1824)</f>
        <v>14</v>
      </c>
      <c r="K1824">
        <v>3</v>
      </c>
      <c r="L1824">
        <f>I1824-K1824</f>
        <v>11</v>
      </c>
      <c r="M1824" t="str">
        <f>IF(I1824&lt;100,"small",IF(I1824&lt;500,"medium","large"))</f>
        <v>small</v>
      </c>
      <c r="N1824">
        <f>IF(M1824="small",1,0)</f>
        <v>1</v>
      </c>
      <c r="O1824">
        <f>IF(N1824="medium",1,0)</f>
        <v>0</v>
      </c>
      <c r="P1824">
        <f>IF(O1824="large",1,0)</f>
        <v>0</v>
      </c>
      <c r="Q1824">
        <v>2008</v>
      </c>
      <c r="R1824">
        <v>2</v>
      </c>
      <c r="S1824" t="str">
        <f>IF(R1824=1, "First-time", IF(R1824&lt;=3, "Rising Star", IF(R1824&lt;10, "Established", "Elites")))</f>
        <v>Rising Star</v>
      </c>
      <c r="T1824">
        <f>IF(S1824 = "First-time",1,0)</f>
        <v>0</v>
      </c>
      <c r="U1824">
        <f>IF(S1824 = "Rising Star",1,0)</f>
        <v>1</v>
      </c>
      <c r="V1824">
        <f>IF(S1824 = "Established",1,0)</f>
        <v>0</v>
      </c>
      <c r="W1824">
        <f>IF(S1824 = "Elites",1,0)</f>
        <v>0</v>
      </c>
      <c r="X1824" t="s">
        <v>130</v>
      </c>
      <c r="Y1824" t="str">
        <f>IF(X1824="","-",TRIM(LEFT(X1824,FIND(",",X1824&amp;",")-1)))</f>
        <v>Dallas</v>
      </c>
      <c r="Z1824" t="s">
        <v>3438</v>
      </c>
      <c r="AA1824" t="s">
        <v>45</v>
      </c>
    </row>
    <row r="1825" spans="1:27" ht="14.4" x14ac:dyDescent="0.3">
      <c r="A1825">
        <v>1819</v>
      </c>
      <c r="B1825" t="s">
        <v>14915</v>
      </c>
      <c r="C1825" t="s">
        <v>14916</v>
      </c>
      <c r="D1825" t="s">
        <v>14917</v>
      </c>
      <c r="E1825" t="s">
        <v>2766</v>
      </c>
      <c r="F1825" s="5">
        <f>_xlfn.TEXTBEFORE(E1825, " ") * 1000000</f>
        <v>2700000</v>
      </c>
      <c r="G1825">
        <v>223.73070000000001</v>
      </c>
      <c r="H1825" t="s">
        <v>751</v>
      </c>
      <c r="I1825">
        <v>16</v>
      </c>
      <c r="J1825">
        <f>IF(I1825="",0,I1825)</f>
        <v>16</v>
      </c>
      <c r="K1825">
        <v>8</v>
      </c>
      <c r="L1825">
        <f>I1825-K1825</f>
        <v>8</v>
      </c>
      <c r="M1825" t="str">
        <f>IF(I1825&lt;100,"small",IF(I1825&lt;500,"medium","large"))</f>
        <v>small</v>
      </c>
      <c r="N1825">
        <f>IF(M1825="small",1,0)</f>
        <v>1</v>
      </c>
      <c r="O1825">
        <f>IF(N1825="medium",1,0)</f>
        <v>0</v>
      </c>
      <c r="P1825">
        <f>IF(O1825="large",1,0)</f>
        <v>0</v>
      </c>
      <c r="Q1825">
        <v>2013</v>
      </c>
      <c r="R1825">
        <v>3</v>
      </c>
      <c r="S1825" t="str">
        <f>IF(R1825=1, "First-time", IF(R1825&lt;=3, "Rising Star", IF(R1825&lt;10, "Established", "Elites")))</f>
        <v>Rising Star</v>
      </c>
      <c r="T1825">
        <f>IF(S1825 = "First-time",1,0)</f>
        <v>0</v>
      </c>
      <c r="U1825">
        <f>IF(S1825 = "Rising Star",1,0)</f>
        <v>1</v>
      </c>
      <c r="V1825">
        <f>IF(S1825 = "Established",1,0)</f>
        <v>0</v>
      </c>
      <c r="W1825">
        <f>IF(S1825 = "Elites",1,0)</f>
        <v>0</v>
      </c>
      <c r="X1825" t="s">
        <v>99</v>
      </c>
      <c r="Y1825" t="str">
        <f>IF(X1825="","-",TRIM(LEFT(X1825,FIND(",",X1825&amp;",")-1)))</f>
        <v>-</v>
      </c>
      <c r="Z1825" t="s">
        <v>14918</v>
      </c>
      <c r="AA1825" t="s">
        <v>26</v>
      </c>
    </row>
    <row r="1826" spans="1:27" ht="14.4" x14ac:dyDescent="0.3">
      <c r="A1826">
        <v>1820</v>
      </c>
      <c r="B1826" t="s">
        <v>5222</v>
      </c>
      <c r="C1826" t="s">
        <v>5223</v>
      </c>
      <c r="D1826" t="s">
        <v>5224</v>
      </c>
      <c r="E1826" t="s">
        <v>3689</v>
      </c>
      <c r="F1826" s="5">
        <f>_xlfn.TEXTBEFORE(E1826, " ") * 1000000</f>
        <v>8199999.9999999991</v>
      </c>
      <c r="G1826">
        <v>223.54499999999999</v>
      </c>
      <c r="H1826" t="s">
        <v>129</v>
      </c>
      <c r="I1826">
        <v>10</v>
      </c>
      <c r="J1826">
        <f>IF(I1826="",0,I1826)</f>
        <v>10</v>
      </c>
      <c r="K1826">
        <v>8</v>
      </c>
      <c r="L1826">
        <f>I1826-K1826</f>
        <v>2</v>
      </c>
      <c r="M1826" t="str">
        <f>IF(I1826&lt;100,"small",IF(I1826&lt;500,"medium","large"))</f>
        <v>small</v>
      </c>
      <c r="N1826">
        <f>IF(M1826="small",1,0)</f>
        <v>1</v>
      </c>
      <c r="O1826">
        <f>IF(N1826="medium",1,0)</f>
        <v>0</v>
      </c>
      <c r="P1826">
        <f>IF(O1826="large",1,0)</f>
        <v>0</v>
      </c>
      <c r="Q1826">
        <v>2003</v>
      </c>
      <c r="R1826">
        <v>3</v>
      </c>
      <c r="S1826" t="str">
        <f>IF(R1826=1, "First-time", IF(R1826&lt;=3, "Rising Star", IF(R1826&lt;10, "Established", "Elites")))</f>
        <v>Rising Star</v>
      </c>
      <c r="T1826">
        <f>IF(S1826 = "First-time",1,0)</f>
        <v>0</v>
      </c>
      <c r="U1826">
        <f>IF(S1826 = "Rising Star",1,0)</f>
        <v>1</v>
      </c>
      <c r="V1826">
        <f>IF(S1826 = "Established",1,0)</f>
        <v>0</v>
      </c>
      <c r="W1826">
        <f>IF(S1826 = "Elites",1,0)</f>
        <v>0</v>
      </c>
      <c r="X1826" t="s">
        <v>99</v>
      </c>
      <c r="Y1826" t="str">
        <f>IF(X1826="","-",TRIM(LEFT(X1826,FIND(",",X1826&amp;",")-1)))</f>
        <v>-</v>
      </c>
      <c r="Z1826" t="s">
        <v>611</v>
      </c>
      <c r="AA1826" t="s">
        <v>6</v>
      </c>
    </row>
    <row r="1827" spans="1:27" ht="14.4" x14ac:dyDescent="0.3">
      <c r="A1827">
        <v>1821</v>
      </c>
      <c r="B1827" t="s">
        <v>16512</v>
      </c>
      <c r="C1827" t="s">
        <v>16513</v>
      </c>
      <c r="D1827" t="s">
        <v>16514</v>
      </c>
      <c r="E1827" t="s">
        <v>3106</v>
      </c>
      <c r="F1827" s="5">
        <f>_xlfn.TEXTBEFORE(E1827, " ") * 1000000</f>
        <v>21600000</v>
      </c>
      <c r="G1827">
        <v>223.5257</v>
      </c>
      <c r="H1827" t="s">
        <v>129</v>
      </c>
      <c r="I1827">
        <v>165</v>
      </c>
      <c r="J1827">
        <f>IF(I1827="",0,I1827)</f>
        <v>165</v>
      </c>
      <c r="K1827">
        <v>90</v>
      </c>
      <c r="L1827">
        <f>I1827-K1827</f>
        <v>75</v>
      </c>
      <c r="M1827" t="str">
        <f>IF(I1827&lt;100,"small",IF(I1827&lt;500,"medium","large"))</f>
        <v>medium</v>
      </c>
      <c r="N1827">
        <f>IF(M1827="small",1,0)</f>
        <v>0</v>
      </c>
      <c r="O1827">
        <f>IF(N1827="medium",1,0)</f>
        <v>0</v>
      </c>
      <c r="P1827">
        <f>IF(O1827="large",1,0)</f>
        <v>0</v>
      </c>
      <c r="Q1827">
        <v>2014</v>
      </c>
      <c r="R1827">
        <v>2</v>
      </c>
      <c r="S1827" t="str">
        <f>IF(R1827=1, "First-time", IF(R1827&lt;=3, "Rising Star", IF(R1827&lt;10, "Established", "Elites")))</f>
        <v>Rising Star</v>
      </c>
      <c r="T1827">
        <f>IF(S1827 = "First-time",1,0)</f>
        <v>0</v>
      </c>
      <c r="U1827">
        <f>IF(S1827 = "Rising Star",1,0)</f>
        <v>1</v>
      </c>
      <c r="V1827">
        <f>IF(S1827 = "Established",1,0)</f>
        <v>0</v>
      </c>
      <c r="W1827">
        <f>IF(S1827 = "Elites",1,0)</f>
        <v>0</v>
      </c>
      <c r="X1827" t="s">
        <v>636</v>
      </c>
      <c r="Y1827" t="str">
        <f>IF(X1827="","-",TRIM(LEFT(X1827,FIND(",",X1827&amp;",")-1)))</f>
        <v>Indianapolis</v>
      </c>
      <c r="Z1827" t="s">
        <v>1196</v>
      </c>
      <c r="AA1827" t="s">
        <v>16</v>
      </c>
    </row>
    <row r="1828" spans="1:27" ht="14.4" x14ac:dyDescent="0.3">
      <c r="A1828">
        <v>1822</v>
      </c>
      <c r="B1828" t="s">
        <v>7688</v>
      </c>
      <c r="C1828" t="s">
        <v>7689</v>
      </c>
      <c r="D1828" t="s">
        <v>7690</v>
      </c>
      <c r="E1828" t="s">
        <v>392</v>
      </c>
      <c r="F1828" s="5">
        <f>_xlfn.TEXTBEFORE(E1828, " ") * 1000000</f>
        <v>2000000</v>
      </c>
      <c r="G1828">
        <v>223.44499999999999</v>
      </c>
      <c r="H1828" t="s">
        <v>129</v>
      </c>
      <c r="I1828">
        <v>23</v>
      </c>
      <c r="J1828">
        <f>IF(I1828="",0,I1828)</f>
        <v>23</v>
      </c>
      <c r="K1828">
        <v>2</v>
      </c>
      <c r="L1828">
        <f>I1828-K1828</f>
        <v>21</v>
      </c>
      <c r="M1828" t="str">
        <f>IF(I1828&lt;100,"small",IF(I1828&lt;500,"medium","large"))</f>
        <v>small</v>
      </c>
      <c r="N1828">
        <f>IF(M1828="small",1,0)</f>
        <v>1</v>
      </c>
      <c r="O1828">
        <f>IF(N1828="medium",1,0)</f>
        <v>0</v>
      </c>
      <c r="P1828">
        <f>IF(O1828="large",1,0)</f>
        <v>0</v>
      </c>
      <c r="Q1828">
        <v>2007</v>
      </c>
      <c r="R1828">
        <v>2</v>
      </c>
      <c r="S1828" t="str">
        <f>IF(R1828=1, "First-time", IF(R1828&lt;=3, "Rising Star", IF(R1828&lt;10, "Established", "Elites")))</f>
        <v>Rising Star</v>
      </c>
      <c r="T1828">
        <f>IF(S1828 = "First-time",1,0)</f>
        <v>0</v>
      </c>
      <c r="U1828">
        <f>IF(S1828 = "Rising Star",1,0)</f>
        <v>1</v>
      </c>
      <c r="V1828">
        <f>IF(S1828 = "Established",1,0)</f>
        <v>0</v>
      </c>
      <c r="W1828">
        <f>IF(S1828 = "Elites",1,0)</f>
        <v>0</v>
      </c>
      <c r="X1828" t="s">
        <v>202</v>
      </c>
      <c r="Y1828" t="str">
        <f>IF(X1828="","-",TRIM(LEFT(X1828,FIND(",",X1828&amp;",")-1)))</f>
        <v>Las Vegas</v>
      </c>
      <c r="Z1828" t="s">
        <v>7691</v>
      </c>
      <c r="AA1828" t="s">
        <v>33</v>
      </c>
    </row>
    <row r="1829" spans="1:27" ht="14.4" x14ac:dyDescent="0.3">
      <c r="A1829">
        <v>1823</v>
      </c>
      <c r="B1829" t="s">
        <v>13676</v>
      </c>
      <c r="C1829" t="s">
        <v>13677</v>
      </c>
      <c r="D1829" t="s">
        <v>13678</v>
      </c>
      <c r="E1829" t="s">
        <v>352</v>
      </c>
      <c r="F1829" s="5">
        <f>_xlfn.TEXTBEFORE(E1829, " ") * 1000000</f>
        <v>2100000</v>
      </c>
      <c r="G1829">
        <v>223.40469999999999</v>
      </c>
      <c r="H1829" t="s">
        <v>472</v>
      </c>
      <c r="I1829">
        <v>7</v>
      </c>
      <c r="J1829">
        <f>IF(I1829="",0,I1829)</f>
        <v>7</v>
      </c>
      <c r="K1829">
        <v>3</v>
      </c>
      <c r="L1829">
        <f>I1829-K1829</f>
        <v>4</v>
      </c>
      <c r="M1829" t="str">
        <f>IF(I1829&lt;100,"small",IF(I1829&lt;500,"medium","large"))</f>
        <v>small</v>
      </c>
      <c r="N1829">
        <f>IF(M1829="small",1,0)</f>
        <v>1</v>
      </c>
      <c r="O1829">
        <f>IF(N1829="medium",1,0)</f>
        <v>0</v>
      </c>
      <c r="P1829">
        <f>IF(O1829="large",1,0)</f>
        <v>0</v>
      </c>
      <c r="Q1829">
        <v>2012</v>
      </c>
      <c r="R1829">
        <v>1</v>
      </c>
      <c r="S1829" t="str">
        <f>IF(R1829=1, "First-time", IF(R1829&lt;=3, "Rising Star", IF(R1829&lt;10, "Established", "Elites")))</f>
        <v>First-time</v>
      </c>
      <c r="T1829">
        <f>IF(S1829 = "First-time",1,0)</f>
        <v>1</v>
      </c>
      <c r="U1829">
        <f>IF(S1829 = "Rising Star",1,0)</f>
        <v>0</v>
      </c>
      <c r="V1829">
        <f>IF(S1829 = "Established",1,0)</f>
        <v>0</v>
      </c>
      <c r="W1829">
        <f>IF(S1829 = "Elites",1,0)</f>
        <v>0</v>
      </c>
      <c r="X1829" t="s">
        <v>636</v>
      </c>
      <c r="Y1829" t="str">
        <f>IF(X1829="","-",TRIM(LEFT(X1829,FIND(",",X1829&amp;",")-1)))</f>
        <v>Indianapolis</v>
      </c>
      <c r="Z1829" t="s">
        <v>1196</v>
      </c>
      <c r="AA1829" t="s">
        <v>16</v>
      </c>
    </row>
    <row r="1830" spans="1:27" ht="14.4" x14ac:dyDescent="0.3">
      <c r="A1830">
        <v>1824</v>
      </c>
      <c r="B1830" t="s">
        <v>9399</v>
      </c>
      <c r="C1830" t="s">
        <v>9400</v>
      </c>
      <c r="D1830" t="s">
        <v>9401</v>
      </c>
      <c r="E1830" t="s">
        <v>2270</v>
      </c>
      <c r="F1830" s="5">
        <f>_xlfn.TEXTBEFORE(E1830, " ") * 1000000</f>
        <v>47000000</v>
      </c>
      <c r="G1830">
        <v>223.16159999999999</v>
      </c>
      <c r="H1830" t="s">
        <v>353</v>
      </c>
      <c r="I1830">
        <v>400</v>
      </c>
      <c r="J1830">
        <f>IF(I1830="",0,I1830)</f>
        <v>400</v>
      </c>
      <c r="K1830">
        <v>140</v>
      </c>
      <c r="L1830">
        <f>I1830-K1830</f>
        <v>260</v>
      </c>
      <c r="M1830" t="str">
        <f>IF(I1830&lt;100,"small",IF(I1830&lt;500,"medium","large"))</f>
        <v>medium</v>
      </c>
      <c r="N1830">
        <f>IF(M1830="small",1,0)</f>
        <v>0</v>
      </c>
      <c r="O1830">
        <f>IF(N1830="medium",1,0)</f>
        <v>0</v>
      </c>
      <c r="P1830">
        <f>IF(O1830="large",1,0)</f>
        <v>0</v>
      </c>
      <c r="Q1830">
        <v>2009</v>
      </c>
      <c r="R1830">
        <v>1</v>
      </c>
      <c r="S1830" t="str">
        <f>IF(R1830=1, "First-time", IF(R1830&lt;=3, "Rising Star", IF(R1830&lt;10, "Established", "Elites")))</f>
        <v>First-time</v>
      </c>
      <c r="T1830">
        <f>IF(S1830 = "First-time",1,0)</f>
        <v>1</v>
      </c>
      <c r="U1830">
        <f>IF(S1830 = "Rising Star",1,0)</f>
        <v>0</v>
      </c>
      <c r="V1830">
        <f>IF(S1830 = "Established",1,0)</f>
        <v>0</v>
      </c>
      <c r="W1830">
        <f>IF(S1830 = "Elites",1,0)</f>
        <v>0</v>
      </c>
      <c r="X1830" t="s">
        <v>99</v>
      </c>
      <c r="Y1830" t="str">
        <f>IF(X1830="","-",TRIM(LEFT(X1830,FIND(",",X1830&amp;",")-1)))</f>
        <v>-</v>
      </c>
      <c r="Z1830" t="s">
        <v>9402</v>
      </c>
      <c r="AA1830" t="s">
        <v>45</v>
      </c>
    </row>
    <row r="1831" spans="1:27" ht="14.4" x14ac:dyDescent="0.3">
      <c r="A1831">
        <v>1825</v>
      </c>
      <c r="B1831" t="s">
        <v>13713</v>
      </c>
      <c r="C1831" t="s">
        <v>13714</v>
      </c>
      <c r="D1831" t="s">
        <v>13715</v>
      </c>
      <c r="E1831" t="s">
        <v>1933</v>
      </c>
      <c r="F1831" s="5">
        <f>_xlfn.TEXTBEFORE(E1831, " ") * 1000000</f>
        <v>6200000</v>
      </c>
      <c r="G1831">
        <v>223.154</v>
      </c>
      <c r="H1831" t="s">
        <v>1069</v>
      </c>
      <c r="I1831">
        <v>15</v>
      </c>
      <c r="J1831">
        <f>IF(I1831="",0,I1831)</f>
        <v>15</v>
      </c>
      <c r="K1831">
        <v>6</v>
      </c>
      <c r="L1831">
        <f>I1831-K1831</f>
        <v>9</v>
      </c>
      <c r="M1831" t="str">
        <f>IF(I1831&lt;100,"small",IF(I1831&lt;500,"medium","large"))</f>
        <v>small</v>
      </c>
      <c r="N1831">
        <f>IF(M1831="small",1,0)</f>
        <v>1</v>
      </c>
      <c r="O1831">
        <f>IF(N1831="medium",1,0)</f>
        <v>0</v>
      </c>
      <c r="P1831">
        <f>IF(O1831="large",1,0)</f>
        <v>0</v>
      </c>
      <c r="Q1831">
        <v>2012</v>
      </c>
      <c r="R1831">
        <v>3</v>
      </c>
      <c r="S1831" t="str">
        <f>IF(R1831=1, "First-time", IF(R1831&lt;=3, "Rising Star", IF(R1831&lt;10, "Established", "Elites")))</f>
        <v>Rising Star</v>
      </c>
      <c r="T1831">
        <f>IF(S1831 = "First-time",1,0)</f>
        <v>0</v>
      </c>
      <c r="U1831">
        <f>IF(S1831 = "Rising Star",1,0)</f>
        <v>1</v>
      </c>
      <c r="V1831">
        <f>IF(S1831 = "Established",1,0)</f>
        <v>0</v>
      </c>
      <c r="W1831">
        <f>IF(S1831 = "Elites",1,0)</f>
        <v>0</v>
      </c>
      <c r="X1831" t="s">
        <v>271</v>
      </c>
      <c r="Y1831" t="str">
        <f>IF(X1831="","-",TRIM(LEFT(X1831,FIND(",",X1831&amp;",")-1)))</f>
        <v>Chicago</v>
      </c>
      <c r="Z1831" t="s">
        <v>271</v>
      </c>
      <c r="AA1831" t="s">
        <v>15</v>
      </c>
    </row>
    <row r="1832" spans="1:27" ht="14.4" x14ac:dyDescent="0.3">
      <c r="A1832">
        <v>1826</v>
      </c>
      <c r="B1832" t="s">
        <v>15956</v>
      </c>
      <c r="C1832" t="s">
        <v>15957</v>
      </c>
      <c r="D1832" t="s">
        <v>15958</v>
      </c>
      <c r="E1832" t="s">
        <v>1225</v>
      </c>
      <c r="F1832" s="5">
        <f>_xlfn.TEXTBEFORE(E1832, " ") * 1000000</f>
        <v>36600000</v>
      </c>
      <c r="G1832">
        <v>223.1182</v>
      </c>
      <c r="H1832" t="s">
        <v>118</v>
      </c>
      <c r="I1832">
        <v>170</v>
      </c>
      <c r="J1832">
        <f>IF(I1832="",0,I1832)</f>
        <v>170</v>
      </c>
      <c r="K1832">
        <v>55</v>
      </c>
      <c r="L1832">
        <f>I1832-K1832</f>
        <v>115</v>
      </c>
      <c r="M1832" t="str">
        <f>IF(I1832&lt;100,"small",IF(I1832&lt;500,"medium","large"))</f>
        <v>medium</v>
      </c>
      <c r="N1832">
        <f>IF(M1832="small",1,0)</f>
        <v>0</v>
      </c>
      <c r="O1832">
        <f>IF(N1832="medium",1,0)</f>
        <v>0</v>
      </c>
      <c r="P1832">
        <f>IF(O1832="large",1,0)</f>
        <v>0</v>
      </c>
      <c r="Q1832">
        <v>2014</v>
      </c>
      <c r="R1832">
        <v>1</v>
      </c>
      <c r="S1832" t="str">
        <f>IF(R1832=1, "First-time", IF(R1832&lt;=3, "Rising Star", IF(R1832&lt;10, "Established", "Elites")))</f>
        <v>First-time</v>
      </c>
      <c r="T1832">
        <f>IF(S1832 = "First-time",1,0)</f>
        <v>1</v>
      </c>
      <c r="U1832">
        <f>IF(S1832 = "Rising Star",1,0)</f>
        <v>0</v>
      </c>
      <c r="V1832">
        <f>IF(S1832 = "Established",1,0)</f>
        <v>0</v>
      </c>
      <c r="W1832">
        <f>IF(S1832 = "Elites",1,0)</f>
        <v>0</v>
      </c>
      <c r="X1832" t="s">
        <v>130</v>
      </c>
      <c r="Y1832" t="str">
        <f>IF(X1832="","-",TRIM(LEFT(X1832,FIND(",",X1832&amp;",")-1)))</f>
        <v>Dallas</v>
      </c>
      <c r="Z1832" t="s">
        <v>15959</v>
      </c>
      <c r="AA1832" t="s">
        <v>45</v>
      </c>
    </row>
    <row r="1833" spans="1:27" ht="14.4" x14ac:dyDescent="0.3">
      <c r="A1833">
        <v>1827</v>
      </c>
      <c r="B1833" t="s">
        <v>10724</v>
      </c>
      <c r="C1833" t="s">
        <v>10725</v>
      </c>
      <c r="D1833" t="s">
        <v>10726</v>
      </c>
      <c r="E1833" t="s">
        <v>2567</v>
      </c>
      <c r="F1833" s="5">
        <f>_xlfn.TEXTBEFORE(E1833, " ") * 1000000</f>
        <v>14100000</v>
      </c>
      <c r="G1833">
        <v>223.10509999999999</v>
      </c>
      <c r="H1833" t="s">
        <v>353</v>
      </c>
      <c r="I1833">
        <v>806</v>
      </c>
      <c r="J1833">
        <f>IF(I1833="",0,I1833)</f>
        <v>806</v>
      </c>
      <c r="K1833">
        <v>260</v>
      </c>
      <c r="L1833">
        <f>I1833-K1833</f>
        <v>546</v>
      </c>
      <c r="M1833" t="str">
        <f>IF(I1833&lt;100,"small",IF(I1833&lt;500,"medium","large"))</f>
        <v>large</v>
      </c>
      <c r="N1833">
        <f>IF(M1833="small",1,0)</f>
        <v>0</v>
      </c>
      <c r="O1833">
        <f>IF(N1833="medium",1,0)</f>
        <v>0</v>
      </c>
      <c r="P1833">
        <f>IF(O1833="large",1,0)</f>
        <v>0</v>
      </c>
      <c r="Q1833">
        <v>2010</v>
      </c>
      <c r="R1833">
        <v>2</v>
      </c>
      <c r="S1833" t="str">
        <f>IF(R1833=1, "First-time", IF(R1833&lt;=3, "Rising Star", IF(R1833&lt;10, "Established", "Elites")))</f>
        <v>Rising Star</v>
      </c>
      <c r="T1833">
        <f>IF(S1833 = "First-time",1,0)</f>
        <v>0</v>
      </c>
      <c r="U1833">
        <f>IF(S1833 = "Rising Star",1,0)</f>
        <v>1</v>
      </c>
      <c r="V1833">
        <f>IF(S1833 = "Established",1,0)</f>
        <v>0</v>
      </c>
      <c r="W1833">
        <f>IF(S1833 = "Elites",1,0)</f>
        <v>0</v>
      </c>
      <c r="X1833" t="s">
        <v>348</v>
      </c>
      <c r="Y1833" t="str">
        <f>IF(X1833="","-",TRIM(LEFT(X1833,FIND(",",X1833&amp;",")-1)))</f>
        <v>Nashville</v>
      </c>
      <c r="Z1833" t="s">
        <v>3457</v>
      </c>
      <c r="AA1833" t="s">
        <v>44</v>
      </c>
    </row>
    <row r="1834" spans="1:27" ht="14.4" x14ac:dyDescent="0.3">
      <c r="A1834">
        <v>1828</v>
      </c>
      <c r="B1834" t="s">
        <v>4159</v>
      </c>
      <c r="C1834" t="s">
        <v>4160</v>
      </c>
      <c r="D1834" t="s">
        <v>4161</v>
      </c>
      <c r="E1834" t="s">
        <v>1161</v>
      </c>
      <c r="F1834" s="5">
        <f>_xlfn.TEXTBEFORE(E1834, " ") * 1000000</f>
        <v>26500000</v>
      </c>
      <c r="G1834">
        <v>222.8809</v>
      </c>
      <c r="H1834" t="s">
        <v>803</v>
      </c>
      <c r="I1834">
        <v>65</v>
      </c>
      <c r="J1834">
        <f>IF(I1834="",0,I1834)</f>
        <v>65</v>
      </c>
      <c r="K1834">
        <v>30</v>
      </c>
      <c r="L1834">
        <f>I1834-K1834</f>
        <v>35</v>
      </c>
      <c r="M1834" t="str">
        <f>IF(I1834&lt;100,"small",IF(I1834&lt;500,"medium","large"))</f>
        <v>small</v>
      </c>
      <c r="N1834">
        <f>IF(M1834="small",1,0)</f>
        <v>1</v>
      </c>
      <c r="O1834">
        <f>IF(N1834="medium",1,0)</f>
        <v>0</v>
      </c>
      <c r="P1834">
        <f>IF(O1834="large",1,0)</f>
        <v>0</v>
      </c>
      <c r="Q1834">
        <v>2001</v>
      </c>
      <c r="R1834">
        <v>2</v>
      </c>
      <c r="S1834" t="str">
        <f>IF(R1834=1, "First-time", IF(R1834&lt;=3, "Rising Star", IF(R1834&lt;10, "Established", "Elites")))</f>
        <v>Rising Star</v>
      </c>
      <c r="T1834">
        <f>IF(S1834 = "First-time",1,0)</f>
        <v>0</v>
      </c>
      <c r="U1834">
        <f>IF(S1834 = "Rising Star",1,0)</f>
        <v>1</v>
      </c>
      <c r="V1834">
        <f>IF(S1834 = "Established",1,0)</f>
        <v>0</v>
      </c>
      <c r="W1834">
        <f>IF(S1834 = "Elites",1,0)</f>
        <v>0</v>
      </c>
      <c r="X1834" t="s">
        <v>342</v>
      </c>
      <c r="Y1834" t="str">
        <f>IF(X1834="","-",TRIM(LEFT(X1834,FIND(",",X1834&amp;",")-1)))</f>
        <v>San Diego</v>
      </c>
      <c r="Z1834" t="s">
        <v>342</v>
      </c>
      <c r="AA1834" t="s">
        <v>5</v>
      </c>
    </row>
    <row r="1835" spans="1:27" ht="14.4" x14ac:dyDescent="0.3">
      <c r="A1835">
        <v>1829</v>
      </c>
      <c r="B1835" t="s">
        <v>6501</v>
      </c>
      <c r="C1835" t="s">
        <v>6502</v>
      </c>
      <c r="D1835" t="s">
        <v>6503</v>
      </c>
      <c r="E1835" t="s">
        <v>5627</v>
      </c>
      <c r="F1835" s="5">
        <f>_xlfn.TEXTBEFORE(E1835, " ") * 1000000</f>
        <v>84100000</v>
      </c>
      <c r="G1835">
        <v>222.6079</v>
      </c>
      <c r="H1835" t="s">
        <v>140</v>
      </c>
      <c r="I1835">
        <v>105</v>
      </c>
      <c r="J1835">
        <f>IF(I1835="",0,I1835)</f>
        <v>105</v>
      </c>
      <c r="K1835">
        <v>121</v>
      </c>
      <c r="L1835">
        <f>I1835-K1835</f>
        <v>-16</v>
      </c>
      <c r="M1835" t="str">
        <f>IF(I1835&lt;100,"small",IF(I1835&lt;500,"medium","large"))</f>
        <v>medium</v>
      </c>
      <c r="N1835">
        <f>IF(M1835="small",1,0)</f>
        <v>0</v>
      </c>
      <c r="O1835">
        <f>IF(N1835="medium",1,0)</f>
        <v>0</v>
      </c>
      <c r="P1835">
        <f>IF(O1835="large",1,0)</f>
        <v>0</v>
      </c>
      <c r="Q1835">
        <v>2005</v>
      </c>
      <c r="R1835">
        <v>2</v>
      </c>
      <c r="S1835" t="str">
        <f>IF(R1835=1, "First-time", IF(R1835&lt;=3, "Rising Star", IF(R1835&lt;10, "Established", "Elites")))</f>
        <v>Rising Star</v>
      </c>
      <c r="T1835">
        <f>IF(S1835 = "First-time",1,0)</f>
        <v>0</v>
      </c>
      <c r="U1835">
        <f>IF(S1835 = "Rising Star",1,0)</f>
        <v>1</v>
      </c>
      <c r="V1835">
        <f>IF(S1835 = "Established",1,0)</f>
        <v>0</v>
      </c>
      <c r="W1835">
        <f>IF(S1835 = "Elites",1,0)</f>
        <v>0</v>
      </c>
      <c r="X1835" t="s">
        <v>342</v>
      </c>
      <c r="Y1835" t="str">
        <f>IF(X1835="","-",TRIM(LEFT(X1835,FIND(",",X1835&amp;",")-1)))</f>
        <v>San Diego</v>
      </c>
      <c r="Z1835" t="s">
        <v>342</v>
      </c>
      <c r="AA1835" t="s">
        <v>5</v>
      </c>
    </row>
    <row r="1836" spans="1:27" ht="14.4" x14ac:dyDescent="0.3">
      <c r="A1836">
        <v>1830</v>
      </c>
      <c r="B1836" t="s">
        <v>10086</v>
      </c>
      <c r="C1836" t="s">
        <v>10087</v>
      </c>
      <c r="D1836" t="s">
        <v>10088</v>
      </c>
      <c r="E1836" t="s">
        <v>10089</v>
      </c>
      <c r="F1836" s="5">
        <f>_xlfn.TEXTBEFORE(E1836, " ") * 1000000</f>
        <v>179600000</v>
      </c>
      <c r="G1836">
        <v>222.56469999999999</v>
      </c>
      <c r="H1836" t="s">
        <v>353</v>
      </c>
      <c r="I1836">
        <v>451</v>
      </c>
      <c r="J1836">
        <f>IF(I1836="",0,I1836)</f>
        <v>451</v>
      </c>
      <c r="K1836">
        <v>179</v>
      </c>
      <c r="L1836">
        <f>I1836-K1836</f>
        <v>272</v>
      </c>
      <c r="M1836" t="str">
        <f>IF(I1836&lt;100,"small",IF(I1836&lt;500,"medium","large"))</f>
        <v>medium</v>
      </c>
      <c r="N1836">
        <f>IF(M1836="small",1,0)</f>
        <v>0</v>
      </c>
      <c r="O1836">
        <f>IF(N1836="medium",1,0)</f>
        <v>0</v>
      </c>
      <c r="P1836">
        <f>IF(O1836="large",1,0)</f>
        <v>0</v>
      </c>
      <c r="Q1836">
        <v>2009</v>
      </c>
      <c r="R1836">
        <v>6</v>
      </c>
      <c r="S1836" t="str">
        <f>IF(R1836=1, "First-time", IF(R1836&lt;=3, "Rising Star", IF(R1836&lt;10, "Established", "Elites")))</f>
        <v>Established</v>
      </c>
      <c r="T1836">
        <f>IF(S1836 = "First-time",1,0)</f>
        <v>0</v>
      </c>
      <c r="U1836">
        <f>IF(S1836 = "Rising Star",1,0)</f>
        <v>0</v>
      </c>
      <c r="V1836">
        <f>IF(S1836 = "Established",1,0)</f>
        <v>1</v>
      </c>
      <c r="W1836">
        <f>IF(S1836 = "Elites",1,0)</f>
        <v>0</v>
      </c>
      <c r="X1836" t="s">
        <v>689</v>
      </c>
      <c r="Y1836" t="str">
        <f>IF(X1836="","-",TRIM(LEFT(X1836,FIND(",",X1836&amp;",")-1)))</f>
        <v>Miami</v>
      </c>
      <c r="Z1836" t="s">
        <v>690</v>
      </c>
      <c r="AA1836" t="s">
        <v>10</v>
      </c>
    </row>
    <row r="1837" spans="1:27" ht="14.4" x14ac:dyDescent="0.3">
      <c r="A1837">
        <v>1831</v>
      </c>
      <c r="B1837" t="s">
        <v>12287</v>
      </c>
      <c r="C1837" t="s">
        <v>12288</v>
      </c>
      <c r="D1837" t="s">
        <v>12289</v>
      </c>
      <c r="E1837" t="s">
        <v>3207</v>
      </c>
      <c r="F1837" s="5">
        <f>_xlfn.TEXTBEFORE(E1837, " ") * 1000000</f>
        <v>9800000</v>
      </c>
      <c r="G1837">
        <v>222.39789999999999</v>
      </c>
      <c r="H1837" t="s">
        <v>153</v>
      </c>
      <c r="I1837">
        <v>63</v>
      </c>
      <c r="J1837">
        <f>IF(I1837="",0,I1837)</f>
        <v>63</v>
      </c>
      <c r="K1837">
        <v>11</v>
      </c>
      <c r="L1837">
        <f>I1837-K1837</f>
        <v>52</v>
      </c>
      <c r="M1837" t="str">
        <f>IF(I1837&lt;100,"small",IF(I1837&lt;500,"medium","large"))</f>
        <v>small</v>
      </c>
      <c r="N1837">
        <f>IF(M1837="small",1,0)</f>
        <v>1</v>
      </c>
      <c r="O1837">
        <f>IF(N1837="medium",1,0)</f>
        <v>0</v>
      </c>
      <c r="P1837">
        <f>IF(O1837="large",1,0)</f>
        <v>0</v>
      </c>
      <c r="Q1837">
        <v>2011</v>
      </c>
      <c r="R1837">
        <v>4</v>
      </c>
      <c r="S1837" t="str">
        <f>IF(R1837=1, "First-time", IF(R1837&lt;=3, "Rising Star", IF(R1837&lt;10, "Established", "Elites")))</f>
        <v>Established</v>
      </c>
      <c r="T1837">
        <f>IF(S1837 = "First-time",1,0)</f>
        <v>0</v>
      </c>
      <c r="U1837">
        <f>IF(S1837 = "Rising Star",1,0)</f>
        <v>0</v>
      </c>
      <c r="V1837">
        <f>IF(S1837 = "Established",1,0)</f>
        <v>1</v>
      </c>
      <c r="W1837">
        <f>IF(S1837 = "Elites",1,0)</f>
        <v>0</v>
      </c>
      <c r="X1837" t="s">
        <v>636</v>
      </c>
      <c r="Y1837" t="str">
        <f>IF(X1837="","-",TRIM(LEFT(X1837,FIND(",",X1837&amp;",")-1)))</f>
        <v>Indianapolis</v>
      </c>
      <c r="Z1837" t="s">
        <v>1196</v>
      </c>
      <c r="AA1837" t="s">
        <v>16</v>
      </c>
    </row>
    <row r="1838" spans="1:27" ht="14.4" x14ac:dyDescent="0.3">
      <c r="A1838">
        <v>1832</v>
      </c>
      <c r="B1838" t="s">
        <v>6036</v>
      </c>
      <c r="C1838" t="s">
        <v>6037</v>
      </c>
      <c r="D1838" t="s">
        <v>6038</v>
      </c>
      <c r="E1838" t="s">
        <v>6039</v>
      </c>
      <c r="F1838" s="5">
        <f>_xlfn.TEXTBEFORE(E1838, " ") * 1000000</f>
        <v>296300000</v>
      </c>
      <c r="G1838">
        <v>222.20679999999999</v>
      </c>
      <c r="H1838" t="s">
        <v>472</v>
      </c>
      <c r="I1838">
        <v>1174</v>
      </c>
      <c r="J1838">
        <f>IF(I1838="",0,I1838)</f>
        <v>1174</v>
      </c>
      <c r="K1838">
        <v>287</v>
      </c>
      <c r="L1838">
        <f>I1838-K1838</f>
        <v>887</v>
      </c>
      <c r="M1838" t="str">
        <f>IF(I1838&lt;100,"small",IF(I1838&lt;500,"medium","large"))</f>
        <v>large</v>
      </c>
      <c r="N1838">
        <f>IF(M1838="small",1,0)</f>
        <v>0</v>
      </c>
      <c r="O1838">
        <f>IF(N1838="medium",1,0)</f>
        <v>0</v>
      </c>
      <c r="P1838">
        <f>IF(O1838="large",1,0)</f>
        <v>0</v>
      </c>
      <c r="Q1838">
        <v>2005</v>
      </c>
      <c r="R1838">
        <v>8</v>
      </c>
      <c r="S1838" t="str">
        <f>IF(R1838=1, "First-time", IF(R1838&lt;=3, "Rising Star", IF(R1838&lt;10, "Established", "Elites")))</f>
        <v>Established</v>
      </c>
      <c r="T1838">
        <f>IF(S1838 = "First-time",1,0)</f>
        <v>0</v>
      </c>
      <c r="U1838">
        <f>IF(S1838 = "Rising Star",1,0)</f>
        <v>0</v>
      </c>
      <c r="V1838">
        <f>IF(S1838 = "Established",1,0)</f>
        <v>1</v>
      </c>
      <c r="W1838">
        <f>IF(S1838 = "Elites",1,0)</f>
        <v>0</v>
      </c>
      <c r="X1838" t="s">
        <v>427</v>
      </c>
      <c r="Y1838" t="str">
        <f>IF(X1838="","-",TRIM(LEFT(X1838,FIND(",",X1838&amp;",")-1)))</f>
        <v>Washington</v>
      </c>
      <c r="Z1838" t="s">
        <v>2551</v>
      </c>
      <c r="AA1838" t="s">
        <v>47</v>
      </c>
    </row>
    <row r="1839" spans="1:27" ht="14.4" x14ac:dyDescent="0.3">
      <c r="A1839">
        <v>1833</v>
      </c>
      <c r="B1839" t="s">
        <v>3293</v>
      </c>
      <c r="C1839" t="s">
        <v>3294</v>
      </c>
      <c r="D1839" t="s">
        <v>3295</v>
      </c>
      <c r="E1839" t="s">
        <v>2216</v>
      </c>
      <c r="F1839" s="5">
        <f>_xlfn.TEXTBEFORE(E1839, " ") * 1000000</f>
        <v>44300000</v>
      </c>
      <c r="G1839">
        <v>221.78110000000001</v>
      </c>
      <c r="H1839" t="s">
        <v>353</v>
      </c>
      <c r="I1839">
        <v>3543</v>
      </c>
      <c r="J1839">
        <f>IF(I1839="",0,I1839)</f>
        <v>3543</v>
      </c>
      <c r="K1839">
        <v>1170</v>
      </c>
      <c r="L1839">
        <f>I1839-K1839</f>
        <v>2373</v>
      </c>
      <c r="M1839" t="str">
        <f>IF(I1839&lt;100,"small",IF(I1839&lt;500,"medium","large"))</f>
        <v>large</v>
      </c>
      <c r="N1839">
        <f>IF(M1839="small",1,0)</f>
        <v>0</v>
      </c>
      <c r="O1839">
        <f>IF(N1839="medium",1,0)</f>
        <v>0</v>
      </c>
      <c r="P1839">
        <f>IF(O1839="large",1,0)</f>
        <v>0</v>
      </c>
      <c r="Q1839">
        <v>1999</v>
      </c>
      <c r="R1839">
        <v>4</v>
      </c>
      <c r="S1839" t="str">
        <f>IF(R1839=1, "First-time", IF(R1839&lt;=3, "Rising Star", IF(R1839&lt;10, "Established", "Elites")))</f>
        <v>Established</v>
      </c>
      <c r="T1839">
        <f>IF(S1839 = "First-time",1,0)</f>
        <v>0</v>
      </c>
      <c r="U1839">
        <f>IF(S1839 = "Rising Star",1,0)</f>
        <v>0</v>
      </c>
      <c r="V1839">
        <f>IF(S1839 = "Established",1,0)</f>
        <v>1</v>
      </c>
      <c r="W1839">
        <f>IF(S1839 = "Elites",1,0)</f>
        <v>0</v>
      </c>
      <c r="X1839" t="s">
        <v>99</v>
      </c>
      <c r="Y1839" t="str">
        <f>IF(X1839="","-",TRIM(LEFT(X1839,FIND(",",X1839&amp;",")-1)))</f>
        <v>-</v>
      </c>
      <c r="Z1839" t="s">
        <v>3296</v>
      </c>
      <c r="AA1839" t="s">
        <v>13</v>
      </c>
    </row>
    <row r="1840" spans="1:27" ht="14.4" x14ac:dyDescent="0.3">
      <c r="A1840">
        <v>1834</v>
      </c>
      <c r="B1840" t="s">
        <v>16777</v>
      </c>
      <c r="C1840" t="s">
        <v>16778</v>
      </c>
      <c r="D1840" t="s">
        <v>16779</v>
      </c>
      <c r="E1840" t="s">
        <v>2092</v>
      </c>
      <c r="F1840" s="5">
        <f>_xlfn.TEXTBEFORE(E1840, " ") * 1000000</f>
        <v>5600000</v>
      </c>
      <c r="G1840">
        <v>221.5085</v>
      </c>
      <c r="H1840" t="s">
        <v>85</v>
      </c>
      <c r="I1840">
        <v>15</v>
      </c>
      <c r="J1840">
        <f>IF(I1840="",0,I1840)</f>
        <v>15</v>
      </c>
      <c r="K1840">
        <v>6</v>
      </c>
      <c r="L1840">
        <f>I1840-K1840</f>
        <v>9</v>
      </c>
      <c r="M1840" t="str">
        <f>IF(I1840&lt;100,"small",IF(I1840&lt;500,"medium","large"))</f>
        <v>small</v>
      </c>
      <c r="N1840">
        <f>IF(M1840="small",1,0)</f>
        <v>1</v>
      </c>
      <c r="O1840">
        <f>IF(N1840="medium",1,0)</f>
        <v>0</v>
      </c>
      <c r="P1840">
        <f>IF(O1840="large",1,0)</f>
        <v>0</v>
      </c>
      <c r="Q1840">
        <v>2014</v>
      </c>
      <c r="R1840">
        <v>1</v>
      </c>
      <c r="S1840" t="str">
        <f>IF(R1840=1, "First-time", IF(R1840&lt;=3, "Rising Star", IF(R1840&lt;10, "Established", "Elites")))</f>
        <v>First-time</v>
      </c>
      <c r="T1840">
        <f>IF(S1840 = "First-time",1,0)</f>
        <v>1</v>
      </c>
      <c r="U1840">
        <f>IF(S1840 = "Rising Star",1,0)</f>
        <v>0</v>
      </c>
      <c r="V1840">
        <f>IF(S1840 = "Established",1,0)</f>
        <v>0</v>
      </c>
      <c r="W1840">
        <f>IF(S1840 = "Elites",1,0)</f>
        <v>0</v>
      </c>
      <c r="X1840" t="s">
        <v>683</v>
      </c>
      <c r="Y1840" t="str">
        <f>IF(X1840="","-",TRIM(LEFT(X1840,FIND(",",X1840&amp;",")-1)))</f>
        <v>Orlando</v>
      </c>
      <c r="Z1840" t="s">
        <v>10170</v>
      </c>
      <c r="AA1840" t="s">
        <v>10</v>
      </c>
    </row>
    <row r="1841" spans="1:27" ht="14.4" x14ac:dyDescent="0.3">
      <c r="A1841">
        <v>1835</v>
      </c>
      <c r="B1841" t="s">
        <v>2547</v>
      </c>
      <c r="C1841" t="s">
        <v>2548</v>
      </c>
      <c r="D1841" t="s">
        <v>2549</v>
      </c>
      <c r="E1841" t="s">
        <v>2550</v>
      </c>
      <c r="F1841" s="5">
        <f>_xlfn.TEXTBEFORE(E1841, " ") * 1000000</f>
        <v>166300000</v>
      </c>
      <c r="G1841">
        <v>221.49109999999999</v>
      </c>
      <c r="H1841" t="s">
        <v>751</v>
      </c>
      <c r="I1841">
        <v>1638</v>
      </c>
      <c r="J1841">
        <f>IF(I1841="",0,I1841)</f>
        <v>1638</v>
      </c>
      <c r="K1841">
        <v>541</v>
      </c>
      <c r="L1841">
        <f>I1841-K1841</f>
        <v>1097</v>
      </c>
      <c r="M1841" t="str">
        <f>IF(I1841&lt;100,"small",IF(I1841&lt;500,"medium","large"))</f>
        <v>large</v>
      </c>
      <c r="N1841">
        <f>IF(M1841="small",1,0)</f>
        <v>0</v>
      </c>
      <c r="O1841">
        <f>IF(N1841="medium",1,0)</f>
        <v>0</v>
      </c>
      <c r="P1841">
        <f>IF(O1841="large",1,0)</f>
        <v>0</v>
      </c>
      <c r="Q1841">
        <v>1997</v>
      </c>
      <c r="R1841">
        <v>11</v>
      </c>
      <c r="S1841" t="str">
        <f>IF(R1841=1, "First-time", IF(R1841&lt;=3, "Rising Star", IF(R1841&lt;10, "Established", "Elites")))</f>
        <v>Elites</v>
      </c>
      <c r="T1841">
        <f>IF(S1841 = "First-time",1,0)</f>
        <v>0</v>
      </c>
      <c r="U1841">
        <f>IF(S1841 = "Rising Star",1,0)</f>
        <v>0</v>
      </c>
      <c r="V1841">
        <f>IF(S1841 = "Established",1,0)</f>
        <v>0</v>
      </c>
      <c r="W1841">
        <f>IF(S1841 = "Elites",1,0)</f>
        <v>1</v>
      </c>
      <c r="X1841" t="s">
        <v>86</v>
      </c>
      <c r="Y1841" t="str">
        <f>IF(X1841="","-",TRIM(LEFT(X1841,FIND(",",X1841&amp;",")-1)))</f>
        <v>New York City</v>
      </c>
      <c r="Z1841" t="s">
        <v>2551</v>
      </c>
      <c r="AA1841" t="s">
        <v>47</v>
      </c>
    </row>
    <row r="1842" spans="1:27" ht="14.4" x14ac:dyDescent="0.3">
      <c r="A1842">
        <v>1836</v>
      </c>
      <c r="B1842" t="s">
        <v>6707</v>
      </c>
      <c r="C1842" t="s">
        <v>6708</v>
      </c>
      <c r="D1842" t="s">
        <v>6709</v>
      </c>
      <c r="E1842" t="s">
        <v>5371</v>
      </c>
      <c r="F1842" s="5">
        <f>_xlfn.TEXTBEFORE(E1842, " ") * 1000000</f>
        <v>8900000</v>
      </c>
      <c r="G1842">
        <v>221.4819</v>
      </c>
      <c r="H1842" t="s">
        <v>353</v>
      </c>
      <c r="I1842">
        <v>70</v>
      </c>
      <c r="J1842">
        <f>IF(I1842="",0,I1842)</f>
        <v>70</v>
      </c>
      <c r="K1842">
        <v>24</v>
      </c>
      <c r="L1842">
        <f>I1842-K1842</f>
        <v>46</v>
      </c>
      <c r="M1842" t="str">
        <f>IF(I1842&lt;100,"small",IF(I1842&lt;500,"medium","large"))</f>
        <v>small</v>
      </c>
      <c r="N1842">
        <f>IF(M1842="small",1,0)</f>
        <v>1</v>
      </c>
      <c r="O1842">
        <f>IF(N1842="medium",1,0)</f>
        <v>0</v>
      </c>
      <c r="P1842">
        <f>IF(O1842="large",1,0)</f>
        <v>0</v>
      </c>
      <c r="Q1842">
        <v>2006</v>
      </c>
      <c r="R1842">
        <v>5</v>
      </c>
      <c r="S1842" t="str">
        <f>IF(R1842=1, "First-time", IF(R1842&lt;=3, "Rising Star", IF(R1842&lt;10, "Established", "Elites")))</f>
        <v>Established</v>
      </c>
      <c r="T1842">
        <f>IF(S1842 = "First-time",1,0)</f>
        <v>0</v>
      </c>
      <c r="U1842">
        <f>IF(S1842 = "Rising Star",1,0)</f>
        <v>0</v>
      </c>
      <c r="V1842">
        <f>IF(S1842 = "Established",1,0)</f>
        <v>1</v>
      </c>
      <c r="W1842">
        <f>IF(S1842 = "Elites",1,0)</f>
        <v>0</v>
      </c>
      <c r="X1842" t="s">
        <v>130</v>
      </c>
      <c r="Y1842" t="str">
        <f>IF(X1842="","-",TRIM(LEFT(X1842,FIND(",",X1842&amp;",")-1)))</f>
        <v>Dallas</v>
      </c>
      <c r="Z1842" t="s">
        <v>130</v>
      </c>
      <c r="AA1842" t="s">
        <v>45</v>
      </c>
    </row>
    <row r="1843" spans="1:27" ht="14.4" x14ac:dyDescent="0.3">
      <c r="A1843">
        <v>1837</v>
      </c>
      <c r="B1843" t="s">
        <v>13864</v>
      </c>
      <c r="C1843" t="s">
        <v>13865</v>
      </c>
      <c r="D1843" t="s">
        <v>13866</v>
      </c>
      <c r="E1843" t="s">
        <v>1246</v>
      </c>
      <c r="F1843" s="5">
        <f>_xlfn.TEXTBEFORE(E1843, " ") * 1000000</f>
        <v>2900000</v>
      </c>
      <c r="G1843">
        <v>221.45349999999999</v>
      </c>
      <c r="H1843" t="s">
        <v>167</v>
      </c>
      <c r="I1843">
        <v>9</v>
      </c>
      <c r="J1843">
        <f>IF(I1843="",0,I1843)</f>
        <v>9</v>
      </c>
      <c r="K1843">
        <v>1</v>
      </c>
      <c r="L1843">
        <f>I1843-K1843</f>
        <v>8</v>
      </c>
      <c r="M1843" t="str">
        <f>IF(I1843&lt;100,"small",IF(I1843&lt;500,"medium","large"))</f>
        <v>small</v>
      </c>
      <c r="N1843">
        <f>IF(M1843="small",1,0)</f>
        <v>1</v>
      </c>
      <c r="O1843">
        <f>IF(N1843="medium",1,0)</f>
        <v>0</v>
      </c>
      <c r="P1843">
        <f>IF(O1843="large",1,0)</f>
        <v>0</v>
      </c>
      <c r="Q1843">
        <v>2012</v>
      </c>
      <c r="R1843">
        <v>1</v>
      </c>
      <c r="S1843" t="str">
        <f>IF(R1843=1, "First-time", IF(R1843&lt;=3, "Rising Star", IF(R1843&lt;10, "Established", "Elites")))</f>
        <v>First-time</v>
      </c>
      <c r="T1843">
        <f>IF(S1843 = "First-time",1,0)</f>
        <v>1</v>
      </c>
      <c r="U1843">
        <f>IF(S1843 = "Rising Star",1,0)</f>
        <v>0</v>
      </c>
      <c r="V1843">
        <f>IF(S1843 = "Established",1,0)</f>
        <v>0</v>
      </c>
      <c r="W1843">
        <f>IF(S1843 = "Elites",1,0)</f>
        <v>0</v>
      </c>
      <c r="X1843" t="s">
        <v>683</v>
      </c>
      <c r="Y1843" t="str">
        <f>IF(X1843="","-",TRIM(LEFT(X1843,FIND(",",X1843&amp;",")-1)))</f>
        <v>Orlando</v>
      </c>
      <c r="Z1843" t="s">
        <v>1016</v>
      </c>
      <c r="AA1843" t="s">
        <v>10</v>
      </c>
    </row>
    <row r="1844" spans="1:27" ht="14.4" x14ac:dyDescent="0.3">
      <c r="A1844">
        <v>1838</v>
      </c>
      <c r="B1844" t="s">
        <v>14746</v>
      </c>
      <c r="C1844" t="s">
        <v>14747</v>
      </c>
      <c r="D1844" t="s">
        <v>14748</v>
      </c>
      <c r="E1844" t="s">
        <v>1405</v>
      </c>
      <c r="F1844" s="5">
        <f>_xlfn.TEXTBEFORE(E1844, " ") * 1000000</f>
        <v>2600000</v>
      </c>
      <c r="G1844">
        <v>220.595</v>
      </c>
      <c r="H1844" t="s">
        <v>803</v>
      </c>
      <c r="I1844">
        <v>30</v>
      </c>
      <c r="J1844">
        <f>IF(I1844="",0,I1844)</f>
        <v>30</v>
      </c>
      <c r="K1844">
        <v>7</v>
      </c>
      <c r="L1844">
        <f>I1844-K1844</f>
        <v>23</v>
      </c>
      <c r="M1844" t="str">
        <f>IF(I1844&lt;100,"small",IF(I1844&lt;500,"medium","large"))</f>
        <v>small</v>
      </c>
      <c r="N1844">
        <f>IF(M1844="small",1,0)</f>
        <v>1</v>
      </c>
      <c r="O1844">
        <f>IF(N1844="medium",1,0)</f>
        <v>0</v>
      </c>
      <c r="P1844">
        <f>IF(O1844="large",1,0)</f>
        <v>0</v>
      </c>
      <c r="Q1844">
        <v>2013</v>
      </c>
      <c r="R1844">
        <v>1</v>
      </c>
      <c r="S1844" t="str">
        <f>IF(R1844=1, "First-time", IF(R1844&lt;=3, "Rising Star", IF(R1844&lt;10, "Established", "Elites")))</f>
        <v>First-time</v>
      </c>
      <c r="T1844">
        <f>IF(S1844 = "First-time",1,0)</f>
        <v>1</v>
      </c>
      <c r="U1844">
        <f>IF(S1844 = "Rising Star",1,0)</f>
        <v>0</v>
      </c>
      <c r="V1844">
        <f>IF(S1844 = "Established",1,0)</f>
        <v>0</v>
      </c>
      <c r="W1844">
        <f>IF(S1844 = "Elites",1,0)</f>
        <v>0</v>
      </c>
      <c r="X1844" t="s">
        <v>86</v>
      </c>
      <c r="Y1844" t="str">
        <f>IF(X1844="","-",TRIM(LEFT(X1844,FIND(",",X1844&amp;",")-1)))</f>
        <v>New York City</v>
      </c>
      <c r="Z1844" t="s">
        <v>543</v>
      </c>
      <c r="AA1844" t="s">
        <v>35</v>
      </c>
    </row>
    <row r="1845" spans="1:27" ht="14.4" x14ac:dyDescent="0.3">
      <c r="A1845">
        <v>1839</v>
      </c>
      <c r="B1845" t="s">
        <v>14262</v>
      </c>
      <c r="C1845" t="s">
        <v>14263</v>
      </c>
      <c r="D1845" t="s">
        <v>14264</v>
      </c>
      <c r="E1845" t="s">
        <v>318</v>
      </c>
      <c r="F1845" s="5">
        <f>_xlfn.TEXTBEFORE(E1845, " ") * 1000000</f>
        <v>10600000</v>
      </c>
      <c r="G1845">
        <v>220.56890000000001</v>
      </c>
      <c r="H1845" t="s">
        <v>85</v>
      </c>
      <c r="I1845">
        <v>412</v>
      </c>
      <c r="J1845">
        <f>IF(I1845="",0,I1845)</f>
        <v>412</v>
      </c>
      <c r="K1845">
        <v>95</v>
      </c>
      <c r="L1845">
        <f>I1845-K1845</f>
        <v>317</v>
      </c>
      <c r="M1845" t="str">
        <f>IF(I1845&lt;100,"small",IF(I1845&lt;500,"medium","large"))</f>
        <v>medium</v>
      </c>
      <c r="N1845">
        <f>IF(M1845="small",1,0)</f>
        <v>0</v>
      </c>
      <c r="O1845">
        <f>IF(N1845="medium",1,0)</f>
        <v>0</v>
      </c>
      <c r="P1845">
        <f>IF(O1845="large",1,0)</f>
        <v>0</v>
      </c>
      <c r="Q1845">
        <v>2012</v>
      </c>
      <c r="R1845">
        <v>3</v>
      </c>
      <c r="S1845" t="str">
        <f>IF(R1845=1, "First-time", IF(R1845&lt;=3, "Rising Star", IF(R1845&lt;10, "Established", "Elites")))</f>
        <v>Rising Star</v>
      </c>
      <c r="T1845">
        <f>IF(S1845 = "First-time",1,0)</f>
        <v>0</v>
      </c>
      <c r="U1845">
        <f>IF(S1845 = "Rising Star",1,0)</f>
        <v>1</v>
      </c>
      <c r="V1845">
        <f>IF(S1845 = "Established",1,0)</f>
        <v>0</v>
      </c>
      <c r="W1845">
        <f>IF(S1845 = "Elites",1,0)</f>
        <v>0</v>
      </c>
      <c r="X1845" t="s">
        <v>272</v>
      </c>
      <c r="Y1845" t="str">
        <f>IF(X1845="","-",TRIM(LEFT(X1845,FIND(",",X1845&amp;",")-1)))</f>
        <v>Phoenix</v>
      </c>
      <c r="Z1845" t="s">
        <v>1719</v>
      </c>
      <c r="AA1845" t="s">
        <v>4</v>
      </c>
    </row>
    <row r="1846" spans="1:27" ht="14.4" x14ac:dyDescent="0.3">
      <c r="A1846">
        <v>1840</v>
      </c>
      <c r="B1846" t="s">
        <v>14636</v>
      </c>
      <c r="C1846" t="s">
        <v>14637</v>
      </c>
      <c r="D1846" t="s">
        <v>14638</v>
      </c>
      <c r="E1846" t="s">
        <v>870</v>
      </c>
      <c r="F1846" s="5">
        <f>_xlfn.TEXTBEFORE(E1846, " ") * 1000000</f>
        <v>3000000</v>
      </c>
      <c r="G1846">
        <v>220.56540000000001</v>
      </c>
      <c r="H1846" t="s">
        <v>433</v>
      </c>
      <c r="I1846">
        <v>15</v>
      </c>
      <c r="J1846">
        <f>IF(I1846="",0,I1846)</f>
        <v>15</v>
      </c>
      <c r="K1846">
        <v>5</v>
      </c>
      <c r="L1846">
        <f>I1846-K1846</f>
        <v>10</v>
      </c>
      <c r="M1846" t="str">
        <f>IF(I1846&lt;100,"small",IF(I1846&lt;500,"medium","large"))</f>
        <v>small</v>
      </c>
      <c r="N1846">
        <f>IF(M1846="small",1,0)</f>
        <v>1</v>
      </c>
      <c r="O1846">
        <f>IF(N1846="medium",1,0)</f>
        <v>0</v>
      </c>
      <c r="P1846">
        <f>IF(O1846="large",1,0)</f>
        <v>0</v>
      </c>
      <c r="Q1846">
        <v>2013</v>
      </c>
      <c r="R1846">
        <v>1</v>
      </c>
      <c r="S1846" t="str">
        <f>IF(R1846=1, "First-time", IF(R1846&lt;=3, "Rising Star", IF(R1846&lt;10, "Established", "Elites")))</f>
        <v>First-time</v>
      </c>
      <c r="T1846">
        <f>IF(S1846 = "First-time",1,0)</f>
        <v>1</v>
      </c>
      <c r="U1846">
        <f>IF(S1846 = "Rising Star",1,0)</f>
        <v>0</v>
      </c>
      <c r="V1846">
        <f>IF(S1846 = "Established",1,0)</f>
        <v>0</v>
      </c>
      <c r="W1846">
        <f>IF(S1846 = "Elites",1,0)</f>
        <v>0</v>
      </c>
      <c r="X1846" t="s">
        <v>712</v>
      </c>
      <c r="Y1846" t="str">
        <f>IF(X1846="","-",TRIM(LEFT(X1846,FIND(",",X1846&amp;",")-1)))</f>
        <v>Oklahoma City</v>
      </c>
      <c r="Z1846" t="s">
        <v>713</v>
      </c>
      <c r="AA1846" t="s">
        <v>37</v>
      </c>
    </row>
    <row r="1847" spans="1:27" ht="14.4" x14ac:dyDescent="0.3">
      <c r="A1847">
        <v>1841</v>
      </c>
      <c r="B1847" t="s">
        <v>7109</v>
      </c>
      <c r="C1847" t="s">
        <v>7110</v>
      </c>
      <c r="D1847" t="s">
        <v>7111</v>
      </c>
      <c r="E1847" t="s">
        <v>7112</v>
      </c>
      <c r="F1847" s="5">
        <f>_xlfn.TEXTBEFORE(E1847, " ") * 1000000</f>
        <v>92100000</v>
      </c>
      <c r="G1847">
        <v>220.5307</v>
      </c>
      <c r="H1847" t="s">
        <v>167</v>
      </c>
      <c r="I1847">
        <v>62</v>
      </c>
      <c r="J1847">
        <f>IF(I1847="",0,I1847)</f>
        <v>62</v>
      </c>
      <c r="K1847">
        <v>45</v>
      </c>
      <c r="L1847">
        <f>I1847-K1847</f>
        <v>17</v>
      </c>
      <c r="M1847" t="str">
        <f>IF(I1847&lt;100,"small",IF(I1847&lt;500,"medium","large"))</f>
        <v>small</v>
      </c>
      <c r="N1847">
        <f>IF(M1847="small",1,0)</f>
        <v>1</v>
      </c>
      <c r="O1847">
        <f>IF(N1847="medium",1,0)</f>
        <v>0</v>
      </c>
      <c r="P1847">
        <f>IF(O1847="large",1,0)</f>
        <v>0</v>
      </c>
      <c r="Q1847">
        <v>2006</v>
      </c>
      <c r="R1847">
        <v>8</v>
      </c>
      <c r="S1847" t="str">
        <f>IF(R1847=1, "First-time", IF(R1847&lt;=3, "Rising Star", IF(R1847&lt;10, "Established", "Elites")))</f>
        <v>Established</v>
      </c>
      <c r="T1847">
        <f>IF(S1847 = "First-time",1,0)</f>
        <v>0</v>
      </c>
      <c r="U1847">
        <f>IF(S1847 = "Rising Star",1,0)</f>
        <v>0</v>
      </c>
      <c r="V1847">
        <f>IF(S1847 = "Established",1,0)</f>
        <v>1</v>
      </c>
      <c r="W1847">
        <f>IF(S1847 = "Elites",1,0)</f>
        <v>0</v>
      </c>
      <c r="X1847" t="s">
        <v>900</v>
      </c>
      <c r="Y1847" t="str">
        <f>IF(X1847="","-",TRIM(LEFT(X1847,FIND(",",X1847&amp;",")-1)))</f>
        <v>Jacksonville</v>
      </c>
      <c r="Z1847" t="s">
        <v>901</v>
      </c>
      <c r="AA1847" t="s">
        <v>10</v>
      </c>
    </row>
    <row r="1848" spans="1:27" ht="14.4" x14ac:dyDescent="0.3">
      <c r="A1848">
        <v>1842</v>
      </c>
      <c r="B1848" t="s">
        <v>1599</v>
      </c>
      <c r="C1848" t="s">
        <v>1600</v>
      </c>
      <c r="D1848" t="s">
        <v>1601</v>
      </c>
      <c r="E1848" t="s">
        <v>1602</v>
      </c>
      <c r="F1848" s="5">
        <f>_xlfn.TEXTBEFORE(E1848, " ") * 1000000</f>
        <v>144300000</v>
      </c>
      <c r="G1848">
        <v>220.43100000000001</v>
      </c>
      <c r="H1848" t="s">
        <v>803</v>
      </c>
      <c r="I1848">
        <v>312</v>
      </c>
      <c r="J1848">
        <f>IF(I1848="",0,I1848)</f>
        <v>312</v>
      </c>
      <c r="K1848">
        <v>172</v>
      </c>
      <c r="L1848">
        <f>I1848-K1848</f>
        <v>140</v>
      </c>
      <c r="M1848" t="str">
        <f>IF(I1848&lt;100,"small",IF(I1848&lt;500,"medium","large"))</f>
        <v>medium</v>
      </c>
      <c r="N1848">
        <f>IF(M1848="small",1,0)</f>
        <v>0</v>
      </c>
      <c r="O1848">
        <f>IF(N1848="medium",1,0)</f>
        <v>0</v>
      </c>
      <c r="P1848">
        <f>IF(O1848="large",1,0)</f>
        <v>0</v>
      </c>
      <c r="Q1848">
        <v>1990</v>
      </c>
      <c r="R1848">
        <v>9</v>
      </c>
      <c r="S1848" t="str">
        <f>IF(R1848=1, "First-time", IF(R1848&lt;=3, "Rising Star", IF(R1848&lt;10, "Established", "Elites")))</f>
        <v>Established</v>
      </c>
      <c r="T1848">
        <f>IF(S1848 = "First-time",1,0)</f>
        <v>0</v>
      </c>
      <c r="U1848">
        <f>IF(S1848 = "Rising Star",1,0)</f>
        <v>0</v>
      </c>
      <c r="V1848">
        <f>IF(S1848 = "Established",1,0)</f>
        <v>1</v>
      </c>
      <c r="W1848">
        <f>IF(S1848 = "Elites",1,0)</f>
        <v>0</v>
      </c>
      <c r="X1848" t="s">
        <v>1206</v>
      </c>
      <c r="Y1848" t="str">
        <f>IF(X1848="","-",TRIM(LEFT(X1848,FIND(",",X1848&amp;",")-1)))</f>
        <v>Tampa</v>
      </c>
      <c r="Z1848" t="s">
        <v>1603</v>
      </c>
      <c r="AA1848" t="s">
        <v>10</v>
      </c>
    </row>
    <row r="1849" spans="1:27" ht="14.4" x14ac:dyDescent="0.3">
      <c r="A1849">
        <v>1843</v>
      </c>
      <c r="B1849" t="s">
        <v>12720</v>
      </c>
      <c r="C1849" t="s">
        <v>12721</v>
      </c>
      <c r="D1849" t="s">
        <v>12722</v>
      </c>
      <c r="E1849" t="s">
        <v>3035</v>
      </c>
      <c r="F1849" s="5">
        <f>_xlfn.TEXTBEFORE(E1849, " ") * 1000000</f>
        <v>8100000</v>
      </c>
      <c r="G1849">
        <v>220.41909999999999</v>
      </c>
      <c r="H1849" t="s">
        <v>779</v>
      </c>
      <c r="I1849">
        <v>100</v>
      </c>
      <c r="J1849">
        <f>IF(I1849="",0,I1849)</f>
        <v>100</v>
      </c>
      <c r="K1849">
        <v>30</v>
      </c>
      <c r="L1849">
        <f>I1849-K1849</f>
        <v>70</v>
      </c>
      <c r="M1849" t="str">
        <f>IF(I1849&lt;100,"small",IF(I1849&lt;500,"medium","large"))</f>
        <v>medium</v>
      </c>
      <c r="N1849">
        <f>IF(M1849="small",1,0)</f>
        <v>0</v>
      </c>
      <c r="O1849">
        <f>IF(N1849="medium",1,0)</f>
        <v>0</v>
      </c>
      <c r="P1849">
        <f>IF(O1849="large",1,0)</f>
        <v>0</v>
      </c>
      <c r="Q1849">
        <v>2011</v>
      </c>
      <c r="R1849">
        <v>2</v>
      </c>
      <c r="S1849" t="str">
        <f>IF(R1849=1, "First-time", IF(R1849&lt;=3, "Rising Star", IF(R1849&lt;10, "Established", "Elites")))</f>
        <v>Rising Star</v>
      </c>
      <c r="T1849">
        <f>IF(S1849 = "First-time",1,0)</f>
        <v>0</v>
      </c>
      <c r="U1849">
        <f>IF(S1849 = "Rising Star",1,0)</f>
        <v>1</v>
      </c>
      <c r="V1849">
        <f>IF(S1849 = "Established",1,0)</f>
        <v>0</v>
      </c>
      <c r="W1849">
        <f>IF(S1849 = "Elites",1,0)</f>
        <v>0</v>
      </c>
      <c r="X1849" t="s">
        <v>3010</v>
      </c>
      <c r="Y1849" t="str">
        <f>IF(X1849="","-",TRIM(LEFT(X1849,FIND(",",X1849&amp;",")-1)))</f>
        <v>San Jose</v>
      </c>
      <c r="Z1849" t="s">
        <v>4660</v>
      </c>
      <c r="AA1849" t="s">
        <v>5</v>
      </c>
    </row>
    <row r="1850" spans="1:27" ht="14.4" x14ac:dyDescent="0.3">
      <c r="A1850">
        <v>1844</v>
      </c>
      <c r="B1850" t="s">
        <v>8214</v>
      </c>
      <c r="C1850" t="s">
        <v>8215</v>
      </c>
      <c r="D1850" t="s">
        <v>8216</v>
      </c>
      <c r="E1850" t="s">
        <v>1267</v>
      </c>
      <c r="F1850" s="5">
        <f>_xlfn.TEXTBEFORE(E1850, " ") * 1000000</f>
        <v>2400000</v>
      </c>
      <c r="G1850">
        <v>220.41820000000001</v>
      </c>
      <c r="H1850" t="s">
        <v>472</v>
      </c>
      <c r="I1850">
        <v>21</v>
      </c>
      <c r="J1850">
        <f>IF(I1850="",0,I1850)</f>
        <v>21</v>
      </c>
      <c r="K1850">
        <v>4</v>
      </c>
      <c r="L1850">
        <f>I1850-K1850</f>
        <v>17</v>
      </c>
      <c r="M1850" t="str">
        <f>IF(I1850&lt;100,"small",IF(I1850&lt;500,"medium","large"))</f>
        <v>small</v>
      </c>
      <c r="N1850">
        <f>IF(M1850="small",1,0)</f>
        <v>1</v>
      </c>
      <c r="O1850">
        <f>IF(N1850="medium",1,0)</f>
        <v>0</v>
      </c>
      <c r="P1850">
        <f>IF(O1850="large",1,0)</f>
        <v>0</v>
      </c>
      <c r="Q1850">
        <v>2008</v>
      </c>
      <c r="R1850">
        <v>1</v>
      </c>
      <c r="S1850" t="str">
        <f>IF(R1850=1, "First-time", IF(R1850&lt;=3, "Rising Star", IF(R1850&lt;10, "Established", "Elites")))</f>
        <v>First-time</v>
      </c>
      <c r="T1850">
        <f>IF(S1850 = "First-time",1,0)</f>
        <v>1</v>
      </c>
      <c r="U1850">
        <f>IF(S1850 = "Rising Star",1,0)</f>
        <v>0</v>
      </c>
      <c r="V1850">
        <f>IF(S1850 = "Established",1,0)</f>
        <v>0</v>
      </c>
      <c r="W1850">
        <f>IF(S1850 = "Elites",1,0)</f>
        <v>0</v>
      </c>
      <c r="X1850" t="s">
        <v>427</v>
      </c>
      <c r="Y1850" t="str">
        <f>IF(X1850="","-",TRIM(LEFT(X1850,FIND(",",X1850&amp;",")-1)))</f>
        <v>Washington</v>
      </c>
      <c r="Z1850" t="s">
        <v>3766</v>
      </c>
      <c r="AA1850" t="s">
        <v>47</v>
      </c>
    </row>
    <row r="1851" spans="1:27" ht="14.4" x14ac:dyDescent="0.3">
      <c r="A1851">
        <v>1845</v>
      </c>
      <c r="B1851" t="s">
        <v>4010</v>
      </c>
      <c r="C1851" t="s">
        <v>4011</v>
      </c>
      <c r="D1851" t="s">
        <v>4012</v>
      </c>
      <c r="E1851" t="s">
        <v>4013</v>
      </c>
      <c r="F1851" s="5">
        <f>_xlfn.TEXTBEFORE(E1851, " ") * 1000000</f>
        <v>50800000</v>
      </c>
      <c r="G1851">
        <v>220.1763</v>
      </c>
      <c r="H1851" t="s">
        <v>85</v>
      </c>
      <c r="I1851">
        <v>150</v>
      </c>
      <c r="J1851">
        <f>IF(I1851="",0,I1851)</f>
        <v>150</v>
      </c>
      <c r="K1851">
        <v>116</v>
      </c>
      <c r="L1851">
        <f>I1851-K1851</f>
        <v>34</v>
      </c>
      <c r="M1851" t="str">
        <f>IF(I1851&lt;100,"small",IF(I1851&lt;500,"medium","large"))</f>
        <v>medium</v>
      </c>
      <c r="N1851">
        <f>IF(M1851="small",1,0)</f>
        <v>0</v>
      </c>
      <c r="O1851">
        <f>IF(N1851="medium",1,0)</f>
        <v>0</v>
      </c>
      <c r="P1851">
        <f>IF(O1851="large",1,0)</f>
        <v>0</v>
      </c>
      <c r="Q1851">
        <v>2001</v>
      </c>
      <c r="R1851">
        <v>2</v>
      </c>
      <c r="S1851" t="str">
        <f>IF(R1851=1, "First-time", IF(R1851&lt;=3, "Rising Star", IF(R1851&lt;10, "Established", "Elites")))</f>
        <v>Rising Star</v>
      </c>
      <c r="T1851">
        <f>IF(S1851 = "First-time",1,0)</f>
        <v>0</v>
      </c>
      <c r="U1851">
        <f>IF(S1851 = "Rising Star",1,0)</f>
        <v>1</v>
      </c>
      <c r="V1851">
        <f>IF(S1851 = "Established",1,0)</f>
        <v>0</v>
      </c>
      <c r="W1851">
        <f>IF(S1851 = "Elites",1,0)</f>
        <v>0</v>
      </c>
      <c r="X1851" t="s">
        <v>185</v>
      </c>
      <c r="Y1851" t="str">
        <f>IF(X1851="","-",TRIM(LEFT(X1851,FIND(",",X1851&amp;",")-1)))</f>
        <v>Boston</v>
      </c>
      <c r="Z1851" t="s">
        <v>1899</v>
      </c>
      <c r="AA1851" t="s">
        <v>20</v>
      </c>
    </row>
    <row r="1852" spans="1:27" ht="14.4" x14ac:dyDescent="0.3">
      <c r="A1852">
        <v>1846</v>
      </c>
      <c r="B1852" t="s">
        <v>13912</v>
      </c>
      <c r="C1852" t="s">
        <v>13913</v>
      </c>
      <c r="D1852" t="s">
        <v>13914</v>
      </c>
      <c r="E1852" t="s">
        <v>1276</v>
      </c>
      <c r="F1852" s="5">
        <f>_xlfn.TEXTBEFORE(E1852, " ") * 1000000</f>
        <v>5000000</v>
      </c>
      <c r="G1852">
        <v>220.11590000000001</v>
      </c>
      <c r="H1852" t="s">
        <v>803</v>
      </c>
      <c r="I1852">
        <v>42</v>
      </c>
      <c r="J1852">
        <f>IF(I1852="",0,I1852)</f>
        <v>42</v>
      </c>
      <c r="K1852">
        <v>24</v>
      </c>
      <c r="L1852">
        <f>I1852-K1852</f>
        <v>18</v>
      </c>
      <c r="M1852" t="str">
        <f>IF(I1852&lt;100,"small",IF(I1852&lt;500,"medium","large"))</f>
        <v>small</v>
      </c>
      <c r="N1852">
        <f>IF(M1852="small",1,0)</f>
        <v>1</v>
      </c>
      <c r="O1852">
        <f>IF(N1852="medium",1,0)</f>
        <v>0</v>
      </c>
      <c r="P1852">
        <f>IF(O1852="large",1,0)</f>
        <v>0</v>
      </c>
      <c r="Q1852">
        <v>2012</v>
      </c>
      <c r="R1852">
        <v>1</v>
      </c>
      <c r="S1852" t="str">
        <f>IF(R1852=1, "First-time", IF(R1852&lt;=3, "Rising Star", IF(R1852&lt;10, "Established", "Elites")))</f>
        <v>First-time</v>
      </c>
      <c r="T1852">
        <f>IF(S1852 = "First-time",1,0)</f>
        <v>1</v>
      </c>
      <c r="U1852">
        <f>IF(S1852 = "Rising Star",1,0)</f>
        <v>0</v>
      </c>
      <c r="V1852">
        <f>IF(S1852 = "Established",1,0)</f>
        <v>0</v>
      </c>
      <c r="W1852">
        <f>IF(S1852 = "Elites",1,0)</f>
        <v>0</v>
      </c>
      <c r="X1852" t="s">
        <v>99</v>
      </c>
      <c r="Y1852" t="str">
        <f>IF(X1852="","-",TRIM(LEFT(X1852,FIND(",",X1852&amp;",")-1)))</f>
        <v>-</v>
      </c>
      <c r="Z1852" t="s">
        <v>4257</v>
      </c>
      <c r="AA1852" t="s">
        <v>7</v>
      </c>
    </row>
    <row r="1853" spans="1:27" ht="14.4" x14ac:dyDescent="0.3">
      <c r="A1853">
        <v>1847</v>
      </c>
      <c r="B1853" t="s">
        <v>10090</v>
      </c>
      <c r="C1853" t="s">
        <v>10091</v>
      </c>
      <c r="D1853" t="s">
        <v>10092</v>
      </c>
      <c r="E1853" t="s">
        <v>84</v>
      </c>
      <c r="F1853" s="5">
        <f>_xlfn.TEXTBEFORE(E1853, " ") * 1000000</f>
        <v>11000000</v>
      </c>
      <c r="G1853">
        <v>219.70310000000001</v>
      </c>
      <c r="H1853" t="s">
        <v>111</v>
      </c>
      <c r="I1853">
        <v>275</v>
      </c>
      <c r="J1853">
        <f>IF(I1853="",0,I1853)</f>
        <v>275</v>
      </c>
      <c r="K1853">
        <v>125</v>
      </c>
      <c r="L1853">
        <f>I1853-K1853</f>
        <v>150</v>
      </c>
      <c r="M1853" t="str">
        <f>IF(I1853&lt;100,"small",IF(I1853&lt;500,"medium","large"))</f>
        <v>medium</v>
      </c>
      <c r="N1853">
        <f>IF(M1853="small",1,0)</f>
        <v>0</v>
      </c>
      <c r="O1853">
        <f>IF(N1853="medium",1,0)</f>
        <v>0</v>
      </c>
      <c r="P1853">
        <f>IF(O1853="large",1,0)</f>
        <v>0</v>
      </c>
      <c r="Q1853">
        <v>2009</v>
      </c>
      <c r="R1853">
        <v>4</v>
      </c>
      <c r="S1853" t="str">
        <f>IF(R1853=1, "First-time", IF(R1853&lt;=3, "Rising Star", IF(R1853&lt;10, "Established", "Elites")))</f>
        <v>Established</v>
      </c>
      <c r="T1853">
        <f>IF(S1853 = "First-time",1,0)</f>
        <v>0</v>
      </c>
      <c r="U1853">
        <f>IF(S1853 = "Rising Star",1,0)</f>
        <v>0</v>
      </c>
      <c r="V1853">
        <f>IF(S1853 = "Established",1,0)</f>
        <v>1</v>
      </c>
      <c r="W1853">
        <f>IF(S1853 = "Elites",1,0)</f>
        <v>0</v>
      </c>
      <c r="X1853" t="s">
        <v>689</v>
      </c>
      <c r="Y1853" t="str">
        <f>IF(X1853="","-",TRIM(LEFT(X1853,FIND(",",X1853&amp;",")-1)))</f>
        <v>Miami</v>
      </c>
      <c r="Z1853" t="s">
        <v>690</v>
      </c>
      <c r="AA1853" t="s">
        <v>10</v>
      </c>
    </row>
    <row r="1854" spans="1:27" ht="14.4" x14ac:dyDescent="0.3">
      <c r="A1854">
        <v>1848</v>
      </c>
      <c r="B1854" t="s">
        <v>15572</v>
      </c>
      <c r="C1854" t="s">
        <v>15573</v>
      </c>
      <c r="D1854" t="s">
        <v>15574</v>
      </c>
      <c r="E1854" t="s">
        <v>15575</v>
      </c>
      <c r="F1854" s="5">
        <f>_xlfn.TEXTBEFORE(E1854, " ") * 1000000</f>
        <v>51800000</v>
      </c>
      <c r="G1854">
        <v>219.4247</v>
      </c>
      <c r="H1854" t="s">
        <v>129</v>
      </c>
      <c r="I1854">
        <v>276</v>
      </c>
      <c r="J1854">
        <f>IF(I1854="",0,I1854)</f>
        <v>276</v>
      </c>
      <c r="K1854">
        <v>156</v>
      </c>
      <c r="L1854">
        <f>I1854-K1854</f>
        <v>120</v>
      </c>
      <c r="M1854" t="str">
        <f>IF(I1854&lt;100,"small",IF(I1854&lt;500,"medium","large"))</f>
        <v>medium</v>
      </c>
      <c r="N1854">
        <f>IF(M1854="small",1,0)</f>
        <v>0</v>
      </c>
      <c r="O1854">
        <f>IF(N1854="medium",1,0)</f>
        <v>0</v>
      </c>
      <c r="P1854">
        <f>IF(O1854="large",1,0)</f>
        <v>0</v>
      </c>
      <c r="Q1854">
        <v>2013</v>
      </c>
      <c r="R1854">
        <v>3</v>
      </c>
      <c r="S1854" t="str">
        <f>IF(R1854=1, "First-time", IF(R1854&lt;=3, "Rising Star", IF(R1854&lt;10, "Established", "Elites")))</f>
        <v>Rising Star</v>
      </c>
      <c r="T1854">
        <f>IF(S1854 = "First-time",1,0)</f>
        <v>0</v>
      </c>
      <c r="U1854">
        <f>IF(S1854 = "Rising Star",1,0)</f>
        <v>1</v>
      </c>
      <c r="V1854">
        <f>IF(S1854 = "Established",1,0)</f>
        <v>0</v>
      </c>
      <c r="W1854">
        <f>IF(S1854 = "Elites",1,0)</f>
        <v>0</v>
      </c>
      <c r="X1854" t="s">
        <v>342</v>
      </c>
      <c r="Y1854" t="str">
        <f>IF(X1854="","-",TRIM(LEFT(X1854,FIND(",",X1854&amp;",")-1)))</f>
        <v>San Diego</v>
      </c>
      <c r="Z1854" t="s">
        <v>342</v>
      </c>
      <c r="AA1854" t="s">
        <v>5</v>
      </c>
    </row>
    <row r="1855" spans="1:27" ht="14.4" x14ac:dyDescent="0.3">
      <c r="A1855">
        <v>1849</v>
      </c>
      <c r="B1855" t="s">
        <v>5606</v>
      </c>
      <c r="C1855" t="s">
        <v>5607</v>
      </c>
      <c r="D1855" t="s">
        <v>5608</v>
      </c>
      <c r="E1855" t="s">
        <v>438</v>
      </c>
      <c r="F1855" s="5">
        <f>_xlfn.TEXTBEFORE(E1855, " ") * 1000000</f>
        <v>6800000</v>
      </c>
      <c r="G1855">
        <v>219.3819</v>
      </c>
      <c r="H1855" t="s">
        <v>160</v>
      </c>
      <c r="I1855">
        <v>55</v>
      </c>
      <c r="J1855">
        <f>IF(I1855="",0,I1855)</f>
        <v>55</v>
      </c>
      <c r="K1855">
        <v>22</v>
      </c>
      <c r="L1855">
        <f>I1855-K1855</f>
        <v>33</v>
      </c>
      <c r="M1855" t="str">
        <f>IF(I1855&lt;100,"small",IF(I1855&lt;500,"medium","large"))</f>
        <v>small</v>
      </c>
      <c r="N1855">
        <f>IF(M1855="small",1,0)</f>
        <v>1</v>
      </c>
      <c r="O1855">
        <f>IF(N1855="medium",1,0)</f>
        <v>0</v>
      </c>
      <c r="P1855">
        <f>IF(O1855="large",1,0)</f>
        <v>0</v>
      </c>
      <c r="Q1855">
        <v>2004</v>
      </c>
      <c r="R1855">
        <v>2</v>
      </c>
      <c r="S1855" t="str">
        <f>IF(R1855=1, "First-time", IF(R1855&lt;=3, "Rising Star", IF(R1855&lt;10, "Established", "Elites")))</f>
        <v>Rising Star</v>
      </c>
      <c r="T1855">
        <f>IF(S1855 = "First-time",1,0)</f>
        <v>0</v>
      </c>
      <c r="U1855">
        <f>IF(S1855 = "Rising Star",1,0)</f>
        <v>1</v>
      </c>
      <c r="V1855">
        <f>IF(S1855 = "Established",1,0)</f>
        <v>0</v>
      </c>
      <c r="W1855">
        <f>IF(S1855 = "Elites",1,0)</f>
        <v>0</v>
      </c>
      <c r="X1855" t="s">
        <v>99</v>
      </c>
      <c r="Y1855" t="str">
        <f>IF(X1855="","-",TRIM(LEFT(X1855,FIND(",",X1855&amp;",")-1)))</f>
        <v>-</v>
      </c>
      <c r="Z1855" t="s">
        <v>5609</v>
      </c>
      <c r="AA1855" t="s">
        <v>23</v>
      </c>
    </row>
    <row r="1856" spans="1:27" ht="14.4" x14ac:dyDescent="0.3">
      <c r="A1856">
        <v>1850</v>
      </c>
      <c r="B1856" t="s">
        <v>11239</v>
      </c>
      <c r="C1856" t="s">
        <v>11240</v>
      </c>
      <c r="D1856" t="s">
        <v>11241</v>
      </c>
      <c r="E1856" t="s">
        <v>947</v>
      </c>
      <c r="F1856" s="5">
        <f>_xlfn.TEXTBEFORE(E1856, " ") * 1000000</f>
        <v>4600000</v>
      </c>
      <c r="G1856">
        <v>219.35890000000001</v>
      </c>
      <c r="H1856" t="s">
        <v>472</v>
      </c>
      <c r="I1856">
        <v>38</v>
      </c>
      <c r="J1856">
        <f>IF(I1856="",0,I1856)</f>
        <v>38</v>
      </c>
      <c r="K1856">
        <v>13</v>
      </c>
      <c r="L1856">
        <f>I1856-K1856</f>
        <v>25</v>
      </c>
      <c r="M1856" t="str">
        <f>IF(I1856&lt;100,"small",IF(I1856&lt;500,"medium","large"))</f>
        <v>small</v>
      </c>
      <c r="N1856">
        <f>IF(M1856="small",1,0)</f>
        <v>1</v>
      </c>
      <c r="O1856">
        <f>IF(N1856="medium",1,0)</f>
        <v>0</v>
      </c>
      <c r="P1856">
        <f>IF(O1856="large",1,0)</f>
        <v>0</v>
      </c>
      <c r="Q1856">
        <v>2010</v>
      </c>
      <c r="R1856">
        <v>3</v>
      </c>
      <c r="S1856" t="str">
        <f>IF(R1856=1, "First-time", IF(R1856&lt;=3, "Rising Star", IF(R1856&lt;10, "Established", "Elites")))</f>
        <v>Rising Star</v>
      </c>
      <c r="T1856">
        <f>IF(S1856 = "First-time",1,0)</f>
        <v>0</v>
      </c>
      <c r="U1856">
        <f>IF(S1856 = "Rising Star",1,0)</f>
        <v>1</v>
      </c>
      <c r="V1856">
        <f>IF(S1856 = "Established",1,0)</f>
        <v>0</v>
      </c>
      <c r="W1856">
        <f>IF(S1856 = "Elites",1,0)</f>
        <v>0</v>
      </c>
      <c r="X1856" t="s">
        <v>242</v>
      </c>
      <c r="Y1856" t="str">
        <f>IF(X1856="","-",TRIM(LEFT(X1856,FIND(",",X1856&amp;",")-1)))</f>
        <v>Atlanta</v>
      </c>
      <c r="Z1856" t="s">
        <v>243</v>
      </c>
      <c r="AA1856" t="s">
        <v>11</v>
      </c>
    </row>
    <row r="1857" spans="1:27" ht="14.4" x14ac:dyDescent="0.3">
      <c r="A1857">
        <v>1851</v>
      </c>
      <c r="B1857" t="s">
        <v>2326</v>
      </c>
      <c r="C1857" t="s">
        <v>2327</v>
      </c>
      <c r="D1857" t="s">
        <v>2328</v>
      </c>
      <c r="E1857" t="s">
        <v>2329</v>
      </c>
      <c r="F1857" s="5">
        <f>_xlfn.TEXTBEFORE(E1857, " ") * 1000000</f>
        <v>323300000</v>
      </c>
      <c r="G1857">
        <v>218.96019999999999</v>
      </c>
      <c r="H1857" t="s">
        <v>129</v>
      </c>
      <c r="I1857">
        <v>1097</v>
      </c>
      <c r="J1857">
        <f>IF(I1857="",0,I1857)</f>
        <v>1097</v>
      </c>
      <c r="K1857">
        <v>338</v>
      </c>
      <c r="L1857">
        <f>I1857-K1857</f>
        <v>759</v>
      </c>
      <c r="M1857" t="str">
        <f>IF(I1857&lt;100,"small",IF(I1857&lt;500,"medium","large"))</f>
        <v>large</v>
      </c>
      <c r="N1857">
        <f>IF(M1857="small",1,0)</f>
        <v>0</v>
      </c>
      <c r="O1857">
        <f>IF(N1857="medium",1,0)</f>
        <v>0</v>
      </c>
      <c r="P1857">
        <f>IF(O1857="large",1,0)</f>
        <v>0</v>
      </c>
      <c r="Q1857">
        <v>1996</v>
      </c>
      <c r="R1857">
        <v>8</v>
      </c>
      <c r="S1857" t="str">
        <f>IF(R1857=1, "First-time", IF(R1857&lt;=3, "Rising Star", IF(R1857&lt;10, "Established", "Elites")))</f>
        <v>Established</v>
      </c>
      <c r="T1857">
        <f>IF(S1857 = "First-time",1,0)</f>
        <v>0</v>
      </c>
      <c r="U1857">
        <f>IF(S1857 = "Rising Star",1,0)</f>
        <v>0</v>
      </c>
      <c r="V1857">
        <f>IF(S1857 = "Established",1,0)</f>
        <v>1</v>
      </c>
      <c r="W1857">
        <f>IF(S1857 = "Elites",1,0)</f>
        <v>0</v>
      </c>
      <c r="X1857" t="s">
        <v>348</v>
      </c>
      <c r="Y1857" t="str">
        <f>IF(X1857="","-",TRIM(LEFT(X1857,FIND(",",X1857&amp;",")-1)))</f>
        <v>Nashville</v>
      </c>
      <c r="Z1857" t="s">
        <v>348</v>
      </c>
      <c r="AA1857" t="s">
        <v>44</v>
      </c>
    </row>
    <row r="1858" spans="1:27" ht="14.4" x14ac:dyDescent="0.3">
      <c r="A1858">
        <v>1852</v>
      </c>
      <c r="B1858" t="s">
        <v>15783</v>
      </c>
      <c r="C1858" t="s">
        <v>15784</v>
      </c>
      <c r="D1858" t="s">
        <v>15785</v>
      </c>
      <c r="E1858" t="s">
        <v>615</v>
      </c>
      <c r="F1858" s="5">
        <f>_xlfn.TEXTBEFORE(E1858, " ") * 1000000</f>
        <v>2800000</v>
      </c>
      <c r="G1858">
        <v>218.88079999999999</v>
      </c>
      <c r="H1858" t="s">
        <v>433</v>
      </c>
      <c r="I1858">
        <v>11</v>
      </c>
      <c r="J1858">
        <f>IF(I1858="",0,I1858)</f>
        <v>11</v>
      </c>
      <c r="K1858">
        <v>3</v>
      </c>
      <c r="L1858">
        <f>I1858-K1858</f>
        <v>8</v>
      </c>
      <c r="M1858" t="str">
        <f>IF(I1858&lt;100,"small",IF(I1858&lt;500,"medium","large"))</f>
        <v>small</v>
      </c>
      <c r="N1858">
        <f>IF(M1858="small",1,0)</f>
        <v>1</v>
      </c>
      <c r="O1858">
        <f>IF(N1858="medium",1,0)</f>
        <v>0</v>
      </c>
      <c r="P1858">
        <f>IF(O1858="large",1,0)</f>
        <v>0</v>
      </c>
      <c r="Q1858">
        <v>2014</v>
      </c>
      <c r="R1858">
        <v>1</v>
      </c>
      <c r="S1858" t="str">
        <f>IF(R1858=1, "First-time", IF(R1858&lt;=3, "Rising Star", IF(R1858&lt;10, "Established", "Elites")))</f>
        <v>First-time</v>
      </c>
      <c r="T1858">
        <f>IF(S1858 = "First-time",1,0)</f>
        <v>1</v>
      </c>
      <c r="U1858">
        <f>IF(S1858 = "Rising Star",1,0)</f>
        <v>0</v>
      </c>
      <c r="V1858">
        <f>IF(S1858 = "Established",1,0)</f>
        <v>0</v>
      </c>
      <c r="W1858">
        <f>IF(S1858 = "Elites",1,0)</f>
        <v>0</v>
      </c>
      <c r="X1858" t="s">
        <v>112</v>
      </c>
      <c r="Y1858" t="str">
        <f>IF(X1858="","-",TRIM(LEFT(X1858,FIND(",",X1858&amp;",")-1)))</f>
        <v>Richmond</v>
      </c>
      <c r="Z1858" t="s">
        <v>113</v>
      </c>
      <c r="AA1858" t="s">
        <v>47</v>
      </c>
    </row>
    <row r="1859" spans="1:27" ht="14.4" x14ac:dyDescent="0.3">
      <c r="A1859">
        <v>1853</v>
      </c>
      <c r="B1859" t="s">
        <v>15576</v>
      </c>
      <c r="C1859" t="s">
        <v>15577</v>
      </c>
      <c r="D1859" t="s">
        <v>15578</v>
      </c>
      <c r="E1859" t="s">
        <v>529</v>
      </c>
      <c r="F1859" s="5">
        <f>_xlfn.TEXTBEFORE(E1859, " ") * 1000000</f>
        <v>4200000</v>
      </c>
      <c r="G1859">
        <v>218.76079999999999</v>
      </c>
      <c r="H1859" t="s">
        <v>779</v>
      </c>
      <c r="I1859">
        <v>2</v>
      </c>
      <c r="J1859">
        <f>IF(I1859="",0,I1859)</f>
        <v>2</v>
      </c>
      <c r="K1859">
        <v>1</v>
      </c>
      <c r="L1859">
        <f>I1859-K1859</f>
        <v>1</v>
      </c>
      <c r="M1859" t="str">
        <f>IF(I1859&lt;100,"small",IF(I1859&lt;500,"medium","large"))</f>
        <v>small</v>
      </c>
      <c r="N1859">
        <f>IF(M1859="small",1,0)</f>
        <v>1</v>
      </c>
      <c r="O1859">
        <f>IF(N1859="medium",1,0)</f>
        <v>0</v>
      </c>
      <c r="P1859">
        <f>IF(O1859="large",1,0)</f>
        <v>0</v>
      </c>
      <c r="Q1859">
        <v>2013</v>
      </c>
      <c r="R1859">
        <v>1</v>
      </c>
      <c r="S1859" t="str">
        <f>IF(R1859=1, "First-time", IF(R1859&lt;=3, "Rising Star", IF(R1859&lt;10, "Established", "Elites")))</f>
        <v>First-time</v>
      </c>
      <c r="T1859">
        <f>IF(S1859 = "First-time",1,0)</f>
        <v>1</v>
      </c>
      <c r="U1859">
        <f>IF(S1859 = "Rising Star",1,0)</f>
        <v>0</v>
      </c>
      <c r="V1859">
        <f>IF(S1859 = "Established",1,0)</f>
        <v>0</v>
      </c>
      <c r="W1859">
        <f>IF(S1859 = "Elites",1,0)</f>
        <v>0</v>
      </c>
      <c r="X1859" t="s">
        <v>325</v>
      </c>
      <c r="Y1859" t="str">
        <f>IF(X1859="","-",TRIM(LEFT(X1859,FIND(",",X1859&amp;",")-1)))</f>
        <v>Los Angeles</v>
      </c>
      <c r="Z1859" t="s">
        <v>325</v>
      </c>
      <c r="AA1859" t="s">
        <v>5</v>
      </c>
    </row>
    <row r="1860" spans="1:27" ht="14.4" x14ac:dyDescent="0.3">
      <c r="A1860">
        <v>1854</v>
      </c>
      <c r="B1860" t="s">
        <v>3897</v>
      </c>
      <c r="C1860" t="s">
        <v>3898</v>
      </c>
      <c r="D1860" t="s">
        <v>3899</v>
      </c>
      <c r="E1860" t="s">
        <v>808</v>
      </c>
      <c r="F1860" s="5">
        <f>_xlfn.TEXTBEFORE(E1860, " ") * 1000000</f>
        <v>2200000</v>
      </c>
      <c r="G1860">
        <v>218.21369999999999</v>
      </c>
      <c r="H1860" t="s">
        <v>803</v>
      </c>
      <c r="I1860">
        <v>17</v>
      </c>
      <c r="J1860">
        <f>IF(I1860="",0,I1860)</f>
        <v>17</v>
      </c>
      <c r="K1860">
        <v>4</v>
      </c>
      <c r="L1860">
        <f>I1860-K1860</f>
        <v>13</v>
      </c>
      <c r="M1860" t="str">
        <f>IF(I1860&lt;100,"small",IF(I1860&lt;500,"medium","large"))</f>
        <v>small</v>
      </c>
      <c r="N1860">
        <f>IF(M1860="small",1,0)</f>
        <v>1</v>
      </c>
      <c r="O1860">
        <f>IF(N1860="medium",1,0)</f>
        <v>0</v>
      </c>
      <c r="P1860">
        <f>IF(O1860="large",1,0)</f>
        <v>0</v>
      </c>
      <c r="Q1860">
        <v>2001</v>
      </c>
      <c r="R1860">
        <v>1</v>
      </c>
      <c r="S1860" t="str">
        <f>IF(R1860=1, "First-time", IF(R1860&lt;=3, "Rising Star", IF(R1860&lt;10, "Established", "Elites")))</f>
        <v>First-time</v>
      </c>
      <c r="T1860">
        <f>IF(S1860 = "First-time",1,0)</f>
        <v>1</v>
      </c>
      <c r="U1860">
        <f>IF(S1860 = "Rising Star",1,0)</f>
        <v>0</v>
      </c>
      <c r="V1860">
        <f>IF(S1860 = "Established",1,0)</f>
        <v>0</v>
      </c>
      <c r="W1860">
        <f>IF(S1860 = "Elites",1,0)</f>
        <v>0</v>
      </c>
      <c r="X1860" t="s">
        <v>86</v>
      </c>
      <c r="Y1860" t="str">
        <f>IF(X1860="","-",TRIM(LEFT(X1860,FIND(",",X1860&amp;",")-1)))</f>
        <v>New York City</v>
      </c>
      <c r="Z1860" t="s">
        <v>543</v>
      </c>
      <c r="AA1860" t="s">
        <v>35</v>
      </c>
    </row>
    <row r="1861" spans="1:27" ht="14.4" x14ac:dyDescent="0.3">
      <c r="A1861">
        <v>1855</v>
      </c>
      <c r="B1861" t="s">
        <v>6824</v>
      </c>
      <c r="C1861" t="s">
        <v>6825</v>
      </c>
      <c r="D1861" t="s">
        <v>6826</v>
      </c>
      <c r="E1861" t="s">
        <v>605</v>
      </c>
      <c r="F1861" s="5">
        <f>_xlfn.TEXTBEFORE(E1861, " ") * 1000000</f>
        <v>8700000</v>
      </c>
      <c r="G1861">
        <v>218.10050000000001</v>
      </c>
      <c r="H1861" t="s">
        <v>803</v>
      </c>
      <c r="I1861">
        <v>39</v>
      </c>
      <c r="J1861">
        <f>IF(I1861="",0,I1861)</f>
        <v>39</v>
      </c>
      <c r="K1861">
        <v>17</v>
      </c>
      <c r="L1861">
        <f>I1861-K1861</f>
        <v>22</v>
      </c>
      <c r="M1861" t="str">
        <f>IF(I1861&lt;100,"small",IF(I1861&lt;500,"medium","large"))</f>
        <v>small</v>
      </c>
      <c r="N1861">
        <f>IF(M1861="small",1,0)</f>
        <v>1</v>
      </c>
      <c r="O1861">
        <f>IF(N1861="medium",1,0)</f>
        <v>0</v>
      </c>
      <c r="P1861">
        <f>IF(O1861="large",1,0)</f>
        <v>0</v>
      </c>
      <c r="Q1861">
        <v>2006</v>
      </c>
      <c r="R1861">
        <v>5</v>
      </c>
      <c r="S1861" t="str">
        <f>IF(R1861=1, "First-time", IF(R1861&lt;=3, "Rising Star", IF(R1861&lt;10, "Established", "Elites")))</f>
        <v>Established</v>
      </c>
      <c r="T1861">
        <f>IF(S1861 = "First-time",1,0)</f>
        <v>0</v>
      </c>
      <c r="U1861">
        <f>IF(S1861 = "Rising Star",1,0)</f>
        <v>0</v>
      </c>
      <c r="V1861">
        <f>IF(S1861 = "Established",1,0)</f>
        <v>1</v>
      </c>
      <c r="W1861">
        <f>IF(S1861 = "Elites",1,0)</f>
        <v>0</v>
      </c>
      <c r="X1861" t="s">
        <v>180</v>
      </c>
      <c r="Y1861" t="str">
        <f>IF(X1861="","-",TRIM(LEFT(X1861,FIND(",",X1861&amp;",")-1)))</f>
        <v>Cincinnati</v>
      </c>
      <c r="Z1861" t="s">
        <v>6827</v>
      </c>
      <c r="AA1861" t="s">
        <v>36</v>
      </c>
    </row>
    <row r="1862" spans="1:27" ht="14.4" x14ac:dyDescent="0.3">
      <c r="A1862">
        <v>1856</v>
      </c>
      <c r="B1862" t="s">
        <v>1163</v>
      </c>
      <c r="C1862" t="s">
        <v>1164</v>
      </c>
      <c r="D1862" t="s">
        <v>1165</v>
      </c>
      <c r="E1862" t="s">
        <v>397</v>
      </c>
      <c r="F1862" s="5">
        <f>_xlfn.TEXTBEFORE(E1862, " ") * 1000000</f>
        <v>13600000</v>
      </c>
      <c r="G1862">
        <v>217.95410000000001</v>
      </c>
      <c r="H1862" t="s">
        <v>803</v>
      </c>
      <c r="I1862">
        <v>45</v>
      </c>
      <c r="J1862">
        <f>IF(I1862="",0,I1862)</f>
        <v>45</v>
      </c>
      <c r="K1862">
        <v>25</v>
      </c>
      <c r="L1862">
        <f>I1862-K1862</f>
        <v>20</v>
      </c>
      <c r="M1862" t="str">
        <f>IF(I1862&lt;100,"small",IF(I1862&lt;500,"medium","large"))</f>
        <v>small</v>
      </c>
      <c r="N1862">
        <f>IF(M1862="small",1,0)</f>
        <v>1</v>
      </c>
      <c r="O1862">
        <f>IF(N1862="medium",1,0)</f>
        <v>0</v>
      </c>
      <c r="P1862">
        <f>IF(O1862="large",1,0)</f>
        <v>0</v>
      </c>
      <c r="Q1862">
        <v>1986</v>
      </c>
      <c r="R1862">
        <v>2</v>
      </c>
      <c r="S1862" t="str">
        <f>IF(R1862=1, "First-time", IF(R1862&lt;=3, "Rising Star", IF(R1862&lt;10, "Established", "Elites")))</f>
        <v>Rising Star</v>
      </c>
      <c r="T1862">
        <f>IF(S1862 = "First-time",1,0)</f>
        <v>0</v>
      </c>
      <c r="U1862">
        <f>IF(S1862 = "Rising Star",1,0)</f>
        <v>1</v>
      </c>
      <c r="V1862">
        <f>IF(S1862 = "Established",1,0)</f>
        <v>0</v>
      </c>
      <c r="W1862">
        <f>IF(S1862 = "Elites",1,0)</f>
        <v>0</v>
      </c>
      <c r="X1862" t="s">
        <v>180</v>
      </c>
      <c r="Y1862" t="str">
        <f>IF(X1862="","-",TRIM(LEFT(X1862,FIND(",",X1862&amp;",")-1)))</f>
        <v>Cincinnati</v>
      </c>
      <c r="Z1862" t="s">
        <v>180</v>
      </c>
      <c r="AA1862" t="s">
        <v>36</v>
      </c>
    </row>
    <row r="1863" spans="1:27" ht="14.4" x14ac:dyDescent="0.3">
      <c r="A1863">
        <v>1857</v>
      </c>
      <c r="B1863" t="s">
        <v>7575</v>
      </c>
      <c r="C1863" t="s">
        <v>7576</v>
      </c>
      <c r="D1863" t="s">
        <v>7577</v>
      </c>
      <c r="E1863" t="s">
        <v>330</v>
      </c>
      <c r="F1863" s="5">
        <f>_xlfn.TEXTBEFORE(E1863, " ") * 1000000</f>
        <v>4099999.9999999995</v>
      </c>
      <c r="G1863">
        <v>217.91720000000001</v>
      </c>
      <c r="H1863" t="s">
        <v>160</v>
      </c>
      <c r="I1863">
        <v>50</v>
      </c>
      <c r="J1863">
        <f>IF(I1863="",0,I1863)</f>
        <v>50</v>
      </c>
      <c r="K1863">
        <v>15</v>
      </c>
      <c r="L1863">
        <f>I1863-K1863</f>
        <v>35</v>
      </c>
      <c r="M1863" t="str">
        <f>IF(I1863&lt;100,"small",IF(I1863&lt;500,"medium","large"))</f>
        <v>small</v>
      </c>
      <c r="N1863">
        <f>IF(M1863="small",1,0)</f>
        <v>1</v>
      </c>
      <c r="O1863">
        <f>IF(N1863="medium",1,0)</f>
        <v>0</v>
      </c>
      <c r="P1863">
        <f>IF(O1863="large",1,0)</f>
        <v>0</v>
      </c>
      <c r="Q1863">
        <v>2007</v>
      </c>
      <c r="R1863">
        <v>2</v>
      </c>
      <c r="S1863" t="str">
        <f>IF(R1863=1, "First-time", IF(R1863&lt;=3, "Rising Star", IF(R1863&lt;10, "Established", "Elites")))</f>
        <v>Rising Star</v>
      </c>
      <c r="T1863">
        <f>IF(S1863 = "First-time",1,0)</f>
        <v>0</v>
      </c>
      <c r="U1863">
        <f>IF(S1863 = "Rising Star",1,0)</f>
        <v>1</v>
      </c>
      <c r="V1863">
        <f>IF(S1863 = "Established",1,0)</f>
        <v>0</v>
      </c>
      <c r="W1863">
        <f>IF(S1863 = "Elites",1,0)</f>
        <v>0</v>
      </c>
      <c r="X1863" t="s">
        <v>99</v>
      </c>
      <c r="Y1863" t="str">
        <f>IF(X1863="","-",TRIM(LEFT(X1863,FIND(",",X1863&amp;",")-1)))</f>
        <v>-</v>
      </c>
      <c r="Z1863" t="s">
        <v>1992</v>
      </c>
      <c r="AA1863" t="s">
        <v>38</v>
      </c>
    </row>
    <row r="1864" spans="1:27" ht="14.4" x14ac:dyDescent="0.3">
      <c r="A1864">
        <v>1858</v>
      </c>
      <c r="B1864" t="s">
        <v>7145</v>
      </c>
      <c r="C1864" t="s">
        <v>7146</v>
      </c>
      <c r="D1864" t="s">
        <v>7147</v>
      </c>
      <c r="E1864" t="s">
        <v>1391</v>
      </c>
      <c r="F1864" s="5">
        <f>_xlfn.TEXTBEFORE(E1864, " ") * 1000000</f>
        <v>3800000</v>
      </c>
      <c r="G1864">
        <v>217.8708</v>
      </c>
      <c r="H1864" t="s">
        <v>118</v>
      </c>
      <c r="I1864">
        <v>9</v>
      </c>
      <c r="J1864">
        <f>IF(I1864="",0,I1864)</f>
        <v>9</v>
      </c>
      <c r="K1864">
        <v>4</v>
      </c>
      <c r="L1864">
        <f>I1864-K1864</f>
        <v>5</v>
      </c>
      <c r="M1864" t="str">
        <f>IF(I1864&lt;100,"small",IF(I1864&lt;500,"medium","large"))</f>
        <v>small</v>
      </c>
      <c r="N1864">
        <f>IF(M1864="small",1,0)</f>
        <v>1</v>
      </c>
      <c r="O1864">
        <f>IF(N1864="medium",1,0)</f>
        <v>0</v>
      </c>
      <c r="P1864">
        <f>IF(O1864="large",1,0)</f>
        <v>0</v>
      </c>
      <c r="Q1864">
        <v>2006</v>
      </c>
      <c r="R1864">
        <v>3</v>
      </c>
      <c r="S1864" t="str">
        <f>IF(R1864=1, "First-time", IF(R1864&lt;=3, "Rising Star", IF(R1864&lt;10, "Established", "Elites")))</f>
        <v>Rising Star</v>
      </c>
      <c r="T1864">
        <f>IF(S1864 = "First-time",1,0)</f>
        <v>0</v>
      </c>
      <c r="U1864">
        <f>IF(S1864 = "Rising Star",1,0)</f>
        <v>1</v>
      </c>
      <c r="V1864">
        <f>IF(S1864 = "Established",1,0)</f>
        <v>0</v>
      </c>
      <c r="W1864">
        <f>IF(S1864 = "Elites",1,0)</f>
        <v>0</v>
      </c>
      <c r="X1864" t="s">
        <v>1021</v>
      </c>
      <c r="Y1864" t="str">
        <f>IF(X1864="","-",TRIM(LEFT(X1864,FIND(",",X1864&amp;",")-1)))</f>
        <v>Bridgeport-Stamford-Norwalk</v>
      </c>
      <c r="Z1864" t="s">
        <v>7148</v>
      </c>
      <c r="AA1864" t="s">
        <v>7</v>
      </c>
    </row>
    <row r="1865" spans="1:27" ht="14.4" x14ac:dyDescent="0.3">
      <c r="A1865">
        <v>1859</v>
      </c>
      <c r="B1865" t="s">
        <v>8480</v>
      </c>
      <c r="C1865" t="s">
        <v>8481</v>
      </c>
      <c r="D1865" t="s">
        <v>8482</v>
      </c>
      <c r="E1865" t="s">
        <v>8483</v>
      </c>
      <c r="F1865" s="5">
        <f>_xlfn.TEXTBEFORE(E1865, " ") * 1000000</f>
        <v>139600000</v>
      </c>
      <c r="G1865">
        <v>217.55459999999999</v>
      </c>
      <c r="H1865" t="s">
        <v>353</v>
      </c>
      <c r="I1865">
        <v>297</v>
      </c>
      <c r="J1865">
        <f>IF(I1865="",0,I1865)</f>
        <v>297</v>
      </c>
      <c r="K1865">
        <v>109</v>
      </c>
      <c r="L1865">
        <f>I1865-K1865</f>
        <v>188</v>
      </c>
      <c r="M1865" t="str">
        <f>IF(I1865&lt;100,"small",IF(I1865&lt;500,"medium","large"))</f>
        <v>medium</v>
      </c>
      <c r="N1865">
        <f>IF(M1865="small",1,0)</f>
        <v>0</v>
      </c>
      <c r="O1865">
        <f>IF(N1865="medium",1,0)</f>
        <v>0</v>
      </c>
      <c r="P1865">
        <f>IF(O1865="large",1,0)</f>
        <v>0</v>
      </c>
      <c r="Q1865">
        <v>2008</v>
      </c>
      <c r="R1865">
        <v>3</v>
      </c>
      <c r="S1865" t="str">
        <f>IF(R1865=1, "First-time", IF(R1865&lt;=3, "Rising Star", IF(R1865&lt;10, "Established", "Elites")))</f>
        <v>Rising Star</v>
      </c>
      <c r="T1865">
        <f>IF(S1865 = "First-time",1,0)</f>
        <v>0</v>
      </c>
      <c r="U1865">
        <f>IF(S1865 = "Rising Star",1,0)</f>
        <v>1</v>
      </c>
      <c r="V1865">
        <f>IF(S1865 = "Established",1,0)</f>
        <v>0</v>
      </c>
      <c r="W1865">
        <f>IF(S1865 = "Elites",1,0)</f>
        <v>0</v>
      </c>
      <c r="X1865" t="s">
        <v>99</v>
      </c>
      <c r="Y1865" t="str">
        <f>IF(X1865="","-",TRIM(LEFT(X1865,FIND(",",X1865&amp;",")-1)))</f>
        <v>-</v>
      </c>
      <c r="Z1865" t="s">
        <v>1992</v>
      </c>
      <c r="AA1865" t="s">
        <v>38</v>
      </c>
    </row>
    <row r="1866" spans="1:27" ht="14.4" x14ac:dyDescent="0.3">
      <c r="A1866">
        <v>1860</v>
      </c>
      <c r="B1866" t="s">
        <v>13586</v>
      </c>
      <c r="C1866" t="s">
        <v>13587</v>
      </c>
      <c r="D1866" t="s">
        <v>13588</v>
      </c>
      <c r="E1866" t="s">
        <v>2072</v>
      </c>
      <c r="F1866" s="5">
        <f>_xlfn.TEXTBEFORE(E1866, " ") * 1000000</f>
        <v>6400000</v>
      </c>
      <c r="G1866">
        <v>217.41220000000001</v>
      </c>
      <c r="H1866" t="s">
        <v>751</v>
      </c>
      <c r="I1866">
        <v>32</v>
      </c>
      <c r="J1866">
        <f>IF(I1866="",0,I1866)</f>
        <v>32</v>
      </c>
      <c r="K1866">
        <v>10</v>
      </c>
      <c r="L1866">
        <f>I1866-K1866</f>
        <v>22</v>
      </c>
      <c r="M1866" t="str">
        <f>IF(I1866&lt;100,"small",IF(I1866&lt;500,"medium","large"))</f>
        <v>small</v>
      </c>
      <c r="N1866">
        <f>IF(M1866="small",1,0)</f>
        <v>1</v>
      </c>
      <c r="O1866">
        <f>IF(N1866="medium",1,0)</f>
        <v>0</v>
      </c>
      <c r="P1866">
        <f>IF(O1866="large",1,0)</f>
        <v>0</v>
      </c>
      <c r="Q1866">
        <v>2012</v>
      </c>
      <c r="R1866">
        <v>3</v>
      </c>
      <c r="S1866" t="str">
        <f>IF(R1866=1, "First-time", IF(R1866&lt;=3, "Rising Star", IF(R1866&lt;10, "Established", "Elites")))</f>
        <v>Rising Star</v>
      </c>
      <c r="T1866">
        <f>IF(S1866 = "First-time",1,0)</f>
        <v>0</v>
      </c>
      <c r="U1866">
        <f>IF(S1866 = "Rising Star",1,0)</f>
        <v>1</v>
      </c>
      <c r="V1866">
        <f>IF(S1866 = "Established",1,0)</f>
        <v>0</v>
      </c>
      <c r="W1866">
        <f>IF(S1866 = "Elites",1,0)</f>
        <v>0</v>
      </c>
      <c r="X1866" t="s">
        <v>93</v>
      </c>
      <c r="Y1866" t="str">
        <f>IF(X1866="","-",TRIM(LEFT(X1866,FIND(",",X1866&amp;",")-1)))</f>
        <v>Baltimore</v>
      </c>
      <c r="Z1866" t="s">
        <v>13589</v>
      </c>
      <c r="AA1866" t="s">
        <v>21</v>
      </c>
    </row>
    <row r="1867" spans="1:27" ht="14.4" x14ac:dyDescent="0.3">
      <c r="A1867">
        <v>1861</v>
      </c>
      <c r="B1867" t="s">
        <v>8054</v>
      </c>
      <c r="C1867" t="s">
        <v>8055</v>
      </c>
      <c r="D1867" t="s">
        <v>8056</v>
      </c>
      <c r="E1867" t="s">
        <v>1476</v>
      </c>
      <c r="F1867" s="5">
        <f>_xlfn.TEXTBEFORE(E1867, " ") * 1000000</f>
        <v>10100000</v>
      </c>
      <c r="G1867">
        <v>217.0514</v>
      </c>
      <c r="H1867" t="s">
        <v>85</v>
      </c>
      <c r="I1867">
        <v>50</v>
      </c>
      <c r="J1867">
        <f>IF(I1867="",0,I1867)</f>
        <v>50</v>
      </c>
      <c r="K1867">
        <v>20</v>
      </c>
      <c r="L1867">
        <f>I1867-K1867</f>
        <v>30</v>
      </c>
      <c r="M1867" t="str">
        <f>IF(I1867&lt;100,"small",IF(I1867&lt;500,"medium","large"))</f>
        <v>small</v>
      </c>
      <c r="N1867">
        <f>IF(M1867="small",1,0)</f>
        <v>1</v>
      </c>
      <c r="O1867">
        <f>IF(N1867="medium",1,0)</f>
        <v>0</v>
      </c>
      <c r="P1867">
        <f>IF(O1867="large",1,0)</f>
        <v>0</v>
      </c>
      <c r="Q1867">
        <v>2007</v>
      </c>
      <c r="R1867">
        <v>3</v>
      </c>
      <c r="S1867" t="str">
        <f>IF(R1867=1, "First-time", IF(R1867&lt;=3, "Rising Star", IF(R1867&lt;10, "Established", "Elites")))</f>
        <v>Rising Star</v>
      </c>
      <c r="T1867">
        <f>IF(S1867 = "First-time",1,0)</f>
        <v>0</v>
      </c>
      <c r="U1867">
        <f>IF(S1867 = "Rising Star",1,0)</f>
        <v>1</v>
      </c>
      <c r="V1867">
        <f>IF(S1867 = "Established",1,0)</f>
        <v>0</v>
      </c>
      <c r="W1867">
        <f>IF(S1867 = "Elites",1,0)</f>
        <v>0</v>
      </c>
      <c r="X1867" t="s">
        <v>325</v>
      </c>
      <c r="Y1867" t="str">
        <f>IF(X1867="","-",TRIM(LEFT(X1867,FIND(",",X1867&amp;",")-1)))</f>
        <v>Los Angeles</v>
      </c>
      <c r="Z1867" t="s">
        <v>495</v>
      </c>
      <c r="AA1867" t="s">
        <v>5</v>
      </c>
    </row>
    <row r="1868" spans="1:27" ht="14.4" x14ac:dyDescent="0.3">
      <c r="A1868">
        <v>1862</v>
      </c>
      <c r="B1868" t="s">
        <v>7642</v>
      </c>
      <c r="C1868" t="s">
        <v>7643</v>
      </c>
      <c r="D1868" t="s">
        <v>7644</v>
      </c>
      <c r="E1868" t="s">
        <v>7645</v>
      </c>
      <c r="F1868" s="5">
        <f>_xlfn.TEXTBEFORE(E1868, " ") * 1000000</f>
        <v>32700000.000000004</v>
      </c>
      <c r="G1868">
        <v>217.0427</v>
      </c>
      <c r="H1868" t="s">
        <v>1406</v>
      </c>
      <c r="I1868">
        <v>70</v>
      </c>
      <c r="J1868">
        <f>IF(I1868="",0,I1868)</f>
        <v>70</v>
      </c>
      <c r="K1868">
        <v>40</v>
      </c>
      <c r="L1868">
        <f>I1868-K1868</f>
        <v>30</v>
      </c>
      <c r="M1868" t="str">
        <f>IF(I1868&lt;100,"small",IF(I1868&lt;500,"medium","large"))</f>
        <v>small</v>
      </c>
      <c r="N1868">
        <f>IF(M1868="small",1,0)</f>
        <v>1</v>
      </c>
      <c r="O1868">
        <f>IF(N1868="medium",1,0)</f>
        <v>0</v>
      </c>
      <c r="P1868">
        <f>IF(O1868="large",1,0)</f>
        <v>0</v>
      </c>
      <c r="Q1868">
        <v>2007</v>
      </c>
      <c r="R1868">
        <v>2</v>
      </c>
      <c r="S1868" t="str">
        <f>IF(R1868=1, "First-time", IF(R1868&lt;=3, "Rising Star", IF(R1868&lt;10, "Established", "Elites")))</f>
        <v>Rising Star</v>
      </c>
      <c r="T1868">
        <f>IF(S1868 = "First-time",1,0)</f>
        <v>0</v>
      </c>
      <c r="U1868">
        <f>IF(S1868 = "Rising Star",1,0)</f>
        <v>1</v>
      </c>
      <c r="V1868">
        <f>IF(S1868 = "Established",1,0)</f>
        <v>0</v>
      </c>
      <c r="W1868">
        <f>IF(S1868 = "Elites",1,0)</f>
        <v>0</v>
      </c>
      <c r="X1868" t="s">
        <v>86</v>
      </c>
      <c r="Y1868" t="str">
        <f>IF(X1868="","-",TRIM(LEFT(X1868,FIND(",",X1868&amp;",")-1)))</f>
        <v>New York City</v>
      </c>
      <c r="Z1868" t="s">
        <v>543</v>
      </c>
      <c r="AA1868" t="s">
        <v>35</v>
      </c>
    </row>
    <row r="1869" spans="1:27" ht="14.4" x14ac:dyDescent="0.3">
      <c r="A1869">
        <v>1863</v>
      </c>
      <c r="B1869" t="s">
        <v>7723</v>
      </c>
      <c r="C1869" t="s">
        <v>7724</v>
      </c>
      <c r="D1869" t="s">
        <v>7725</v>
      </c>
      <c r="E1869" t="s">
        <v>3311</v>
      </c>
      <c r="F1869" s="5">
        <f>_xlfn.TEXTBEFORE(E1869, " ") * 1000000</f>
        <v>57200000</v>
      </c>
      <c r="G1869">
        <v>217.01310000000001</v>
      </c>
      <c r="H1869" t="s">
        <v>445</v>
      </c>
      <c r="I1869">
        <v>450</v>
      </c>
      <c r="J1869">
        <f>IF(I1869="",0,I1869)</f>
        <v>450</v>
      </c>
      <c r="K1869">
        <v>150</v>
      </c>
      <c r="L1869">
        <f>I1869-K1869</f>
        <v>300</v>
      </c>
      <c r="M1869" t="str">
        <f>IF(I1869&lt;100,"small",IF(I1869&lt;500,"medium","large"))</f>
        <v>medium</v>
      </c>
      <c r="N1869">
        <f>IF(M1869="small",1,0)</f>
        <v>0</v>
      </c>
      <c r="O1869">
        <f>IF(N1869="medium",1,0)</f>
        <v>0</v>
      </c>
      <c r="P1869">
        <f>IF(O1869="large",1,0)</f>
        <v>0</v>
      </c>
      <c r="Q1869">
        <v>2007</v>
      </c>
      <c r="R1869">
        <v>2</v>
      </c>
      <c r="S1869" t="str">
        <f>IF(R1869=1, "First-time", IF(R1869&lt;=3, "Rising Star", IF(R1869&lt;10, "Established", "Elites")))</f>
        <v>Rising Star</v>
      </c>
      <c r="T1869">
        <f>IF(S1869 = "First-time",1,0)</f>
        <v>0</v>
      </c>
      <c r="U1869">
        <f>IF(S1869 = "Rising Star",1,0)</f>
        <v>1</v>
      </c>
      <c r="V1869">
        <f>IF(S1869 = "Established",1,0)</f>
        <v>0</v>
      </c>
      <c r="W1869">
        <f>IF(S1869 = "Elites",1,0)</f>
        <v>0</v>
      </c>
      <c r="X1869" t="s">
        <v>654</v>
      </c>
      <c r="Y1869" t="str">
        <f>IF(X1869="","-",TRIM(LEFT(X1869,FIND(",",X1869&amp;",")-1)))</f>
        <v>Raleigh</v>
      </c>
      <c r="Z1869" t="s">
        <v>1188</v>
      </c>
      <c r="AA1869" t="s">
        <v>28</v>
      </c>
    </row>
    <row r="1870" spans="1:27" ht="14.4" x14ac:dyDescent="0.3">
      <c r="A1870">
        <v>1864</v>
      </c>
      <c r="B1870" t="s">
        <v>10229</v>
      </c>
      <c r="C1870" t="s">
        <v>10230</v>
      </c>
      <c r="D1870" t="s">
        <v>10231</v>
      </c>
      <c r="E1870" t="s">
        <v>10232</v>
      </c>
      <c r="F1870" s="5">
        <f>_xlfn.TEXTBEFORE(E1870, " ") * 1000000</f>
        <v>83000000</v>
      </c>
      <c r="G1870">
        <v>216.81270000000001</v>
      </c>
      <c r="H1870" t="s">
        <v>353</v>
      </c>
      <c r="I1870">
        <v>424</v>
      </c>
      <c r="J1870">
        <f>IF(I1870="",0,I1870)</f>
        <v>424</v>
      </c>
      <c r="K1870">
        <v>345</v>
      </c>
      <c r="L1870">
        <f>I1870-K1870</f>
        <v>79</v>
      </c>
      <c r="M1870" t="str">
        <f>IF(I1870&lt;100,"small",IF(I1870&lt;500,"medium","large"))</f>
        <v>medium</v>
      </c>
      <c r="N1870">
        <f>IF(M1870="small",1,0)</f>
        <v>0</v>
      </c>
      <c r="O1870">
        <f>IF(N1870="medium",1,0)</f>
        <v>0</v>
      </c>
      <c r="P1870">
        <f>IF(O1870="large",1,0)</f>
        <v>0</v>
      </c>
      <c r="Q1870">
        <v>2009</v>
      </c>
      <c r="R1870">
        <v>5</v>
      </c>
      <c r="S1870" t="str">
        <f>IF(R1870=1, "First-time", IF(R1870&lt;=3, "Rising Star", IF(R1870&lt;10, "Established", "Elites")))</f>
        <v>Established</v>
      </c>
      <c r="T1870">
        <f>IF(S1870 = "First-time",1,0)</f>
        <v>0</v>
      </c>
      <c r="U1870">
        <f>IF(S1870 = "Rising Star",1,0)</f>
        <v>0</v>
      </c>
      <c r="V1870">
        <f>IF(S1870 = "Established",1,0)</f>
        <v>1</v>
      </c>
      <c r="W1870">
        <f>IF(S1870 = "Elites",1,0)</f>
        <v>0</v>
      </c>
      <c r="X1870" t="s">
        <v>611</v>
      </c>
      <c r="Y1870" t="str">
        <f>IF(X1870="","-",TRIM(LEFT(X1870,FIND(",",X1870&amp;",")-1)))</f>
        <v>Denver</v>
      </c>
      <c r="Z1870" t="s">
        <v>611</v>
      </c>
      <c r="AA1870" t="s">
        <v>6</v>
      </c>
    </row>
    <row r="1871" spans="1:27" ht="14.4" x14ac:dyDescent="0.3">
      <c r="A1871">
        <v>1865</v>
      </c>
      <c r="B1871" t="s">
        <v>9983</v>
      </c>
      <c r="C1871" t="s">
        <v>9984</v>
      </c>
      <c r="D1871" t="s">
        <v>9985</v>
      </c>
      <c r="E1871" t="s">
        <v>1391</v>
      </c>
      <c r="F1871" s="5">
        <f>_xlfn.TEXTBEFORE(E1871, " ") * 1000000</f>
        <v>3800000</v>
      </c>
      <c r="G1871">
        <v>216.80439999999999</v>
      </c>
      <c r="H1871" t="s">
        <v>167</v>
      </c>
      <c r="I1871">
        <v>30</v>
      </c>
      <c r="J1871">
        <f>IF(I1871="",0,I1871)</f>
        <v>30</v>
      </c>
      <c r="K1871">
        <v>15</v>
      </c>
      <c r="L1871">
        <f>I1871-K1871</f>
        <v>15</v>
      </c>
      <c r="M1871" t="str">
        <f>IF(I1871&lt;100,"small",IF(I1871&lt;500,"medium","large"))</f>
        <v>small</v>
      </c>
      <c r="N1871">
        <f>IF(M1871="small",1,0)</f>
        <v>1</v>
      </c>
      <c r="O1871">
        <f>IF(N1871="medium",1,0)</f>
        <v>0</v>
      </c>
      <c r="P1871">
        <f>IF(O1871="large",1,0)</f>
        <v>0</v>
      </c>
      <c r="Q1871">
        <v>2009</v>
      </c>
      <c r="R1871">
        <v>2</v>
      </c>
      <c r="S1871" t="str">
        <f>IF(R1871=1, "First-time", IF(R1871&lt;=3, "Rising Star", IF(R1871&lt;10, "Established", "Elites")))</f>
        <v>Rising Star</v>
      </c>
      <c r="T1871">
        <f>IF(S1871 = "First-time",1,0)</f>
        <v>0</v>
      </c>
      <c r="U1871">
        <f>IF(S1871 = "Rising Star",1,0)</f>
        <v>1</v>
      </c>
      <c r="V1871">
        <f>IF(S1871 = "Established",1,0)</f>
        <v>0</v>
      </c>
      <c r="W1871">
        <f>IF(S1871 = "Elites",1,0)</f>
        <v>0</v>
      </c>
      <c r="X1871" t="s">
        <v>271</v>
      </c>
      <c r="Y1871" t="str">
        <f>IF(X1871="","-",TRIM(LEFT(X1871,FIND(",",X1871&amp;",")-1)))</f>
        <v>Chicago</v>
      </c>
      <c r="Z1871" t="s">
        <v>271</v>
      </c>
      <c r="AA1871" t="s">
        <v>15</v>
      </c>
    </row>
    <row r="1872" spans="1:27" ht="14.4" x14ac:dyDescent="0.3">
      <c r="A1872">
        <v>1866</v>
      </c>
      <c r="B1872" t="s">
        <v>5244</v>
      </c>
      <c r="C1872" t="s">
        <v>5245</v>
      </c>
      <c r="D1872" t="s">
        <v>5246</v>
      </c>
      <c r="E1872" t="s">
        <v>1661</v>
      </c>
      <c r="F1872" s="5">
        <f>_xlfn.TEXTBEFORE(E1872, " ") * 1000000</f>
        <v>5300000</v>
      </c>
      <c r="G1872">
        <v>216.77250000000001</v>
      </c>
      <c r="H1872" t="s">
        <v>472</v>
      </c>
      <c r="I1872">
        <v>61</v>
      </c>
      <c r="J1872">
        <f>IF(I1872="",0,I1872)</f>
        <v>61</v>
      </c>
      <c r="K1872">
        <v>31</v>
      </c>
      <c r="L1872">
        <f>I1872-K1872</f>
        <v>30</v>
      </c>
      <c r="M1872" t="str">
        <f>IF(I1872&lt;100,"small",IF(I1872&lt;500,"medium","large"))</f>
        <v>small</v>
      </c>
      <c r="N1872">
        <f>IF(M1872="small",1,0)</f>
        <v>1</v>
      </c>
      <c r="O1872">
        <f>IF(N1872="medium",1,0)</f>
        <v>0</v>
      </c>
      <c r="P1872">
        <f>IF(O1872="large",1,0)</f>
        <v>0</v>
      </c>
      <c r="Q1872">
        <v>2003</v>
      </c>
      <c r="R1872">
        <v>1</v>
      </c>
      <c r="S1872" t="str">
        <f>IF(R1872=1, "First-time", IF(R1872&lt;=3, "Rising Star", IF(R1872&lt;10, "Established", "Elites")))</f>
        <v>First-time</v>
      </c>
      <c r="T1872">
        <f>IF(S1872 = "First-time",1,0)</f>
        <v>1</v>
      </c>
      <c r="U1872">
        <f>IF(S1872 = "Rising Star",1,0)</f>
        <v>0</v>
      </c>
      <c r="V1872">
        <f>IF(S1872 = "Established",1,0)</f>
        <v>0</v>
      </c>
      <c r="W1872">
        <f>IF(S1872 = "Elites",1,0)</f>
        <v>0</v>
      </c>
      <c r="X1872" t="s">
        <v>1396</v>
      </c>
      <c r="Y1872" t="str">
        <f>IF(X1872="","-",TRIM(LEFT(X1872,FIND(",",X1872&amp;",")-1)))</f>
        <v>San Francisco</v>
      </c>
      <c r="Z1872" t="s">
        <v>5247</v>
      </c>
      <c r="AA1872" t="s">
        <v>5</v>
      </c>
    </row>
    <row r="1873" spans="1:27" ht="14.4" x14ac:dyDescent="0.3">
      <c r="A1873">
        <v>1867</v>
      </c>
      <c r="B1873" t="s">
        <v>17716</v>
      </c>
      <c r="C1873" t="s">
        <v>17717</v>
      </c>
      <c r="D1873" t="s">
        <v>17718</v>
      </c>
      <c r="E1873" t="s">
        <v>1875</v>
      </c>
      <c r="F1873" s="5">
        <f>_xlfn.TEXTBEFORE(E1873, " ") * 1000000</f>
        <v>5100000</v>
      </c>
      <c r="G1873">
        <v>216.69380000000001</v>
      </c>
      <c r="H1873" t="s">
        <v>779</v>
      </c>
      <c r="I1873">
        <v>76</v>
      </c>
      <c r="J1873">
        <f>IF(I1873="",0,I1873)</f>
        <v>76</v>
      </c>
      <c r="K1873">
        <v>23</v>
      </c>
      <c r="L1873">
        <f>I1873-K1873</f>
        <v>53</v>
      </c>
      <c r="M1873" t="str">
        <f>IF(I1873&lt;100,"small",IF(I1873&lt;500,"medium","large"))</f>
        <v>small</v>
      </c>
      <c r="N1873">
        <f>IF(M1873="small",1,0)</f>
        <v>1</v>
      </c>
      <c r="O1873">
        <f>IF(N1873="medium",1,0)</f>
        <v>0</v>
      </c>
      <c r="P1873">
        <f>IF(O1873="large",1,0)</f>
        <v>0</v>
      </c>
      <c r="Q1873">
        <v>2015</v>
      </c>
      <c r="R1873">
        <v>1</v>
      </c>
      <c r="S1873" t="str">
        <f>IF(R1873=1, "First-time", IF(R1873&lt;=3, "Rising Star", IF(R1873&lt;10, "Established", "Elites")))</f>
        <v>First-time</v>
      </c>
      <c r="T1873">
        <f>IF(S1873 = "First-time",1,0)</f>
        <v>1</v>
      </c>
      <c r="U1873">
        <f>IF(S1873 = "Rising Star",1,0)</f>
        <v>0</v>
      </c>
      <c r="V1873">
        <f>IF(S1873 = "Established",1,0)</f>
        <v>0</v>
      </c>
      <c r="W1873">
        <f>IF(S1873 = "Elites",1,0)</f>
        <v>0</v>
      </c>
      <c r="X1873" t="s">
        <v>325</v>
      </c>
      <c r="Y1873" t="str">
        <f>IF(X1873="","-",TRIM(LEFT(X1873,FIND(",",X1873&amp;",")-1)))</f>
        <v>Los Angeles</v>
      </c>
      <c r="Z1873" t="s">
        <v>7224</v>
      </c>
      <c r="AA1873" t="s">
        <v>5</v>
      </c>
    </row>
    <row r="1874" spans="1:27" ht="14.4" x14ac:dyDescent="0.3">
      <c r="A1874">
        <v>1868</v>
      </c>
      <c r="B1874" t="s">
        <v>11912</v>
      </c>
      <c r="C1874" t="s">
        <v>11913</v>
      </c>
      <c r="D1874" t="s">
        <v>11914</v>
      </c>
      <c r="E1874" t="s">
        <v>3087</v>
      </c>
      <c r="F1874" s="5">
        <f>_xlfn.TEXTBEFORE(E1874, " ") * 1000000</f>
        <v>22700000</v>
      </c>
      <c r="G1874">
        <v>216.52799999999999</v>
      </c>
      <c r="H1874" t="s">
        <v>472</v>
      </c>
      <c r="I1874">
        <v>70</v>
      </c>
      <c r="J1874">
        <f>IF(I1874="",0,I1874)</f>
        <v>70</v>
      </c>
      <c r="K1874">
        <v>55</v>
      </c>
      <c r="L1874">
        <f>I1874-K1874</f>
        <v>15</v>
      </c>
      <c r="M1874" t="str">
        <f>IF(I1874&lt;100,"small",IF(I1874&lt;500,"medium","large"))</f>
        <v>small</v>
      </c>
      <c r="N1874">
        <f>IF(M1874="small",1,0)</f>
        <v>1</v>
      </c>
      <c r="O1874">
        <f>IF(N1874="medium",1,0)</f>
        <v>0</v>
      </c>
      <c r="P1874">
        <f>IF(O1874="large",1,0)</f>
        <v>0</v>
      </c>
      <c r="Q1874">
        <v>2011</v>
      </c>
      <c r="R1874">
        <v>4</v>
      </c>
      <c r="S1874" t="str">
        <f>IF(R1874=1, "First-time", IF(R1874&lt;=3, "Rising Star", IF(R1874&lt;10, "Established", "Elites")))</f>
        <v>Established</v>
      </c>
      <c r="T1874">
        <f>IF(S1874 = "First-time",1,0)</f>
        <v>0</v>
      </c>
      <c r="U1874">
        <f>IF(S1874 = "Rising Star",1,0)</f>
        <v>0</v>
      </c>
      <c r="V1874">
        <f>IF(S1874 = "Established",1,0)</f>
        <v>1</v>
      </c>
      <c r="W1874">
        <f>IF(S1874 = "Elites",1,0)</f>
        <v>0</v>
      </c>
      <c r="X1874" t="s">
        <v>809</v>
      </c>
      <c r="Y1874" t="str">
        <f>IF(X1874="","-",TRIM(LEFT(X1874,FIND(",",X1874&amp;",")-1)))</f>
        <v>Greenville-Mauldin-Easley</v>
      </c>
      <c r="Z1874" t="s">
        <v>303</v>
      </c>
      <c r="AA1874" t="s">
        <v>42</v>
      </c>
    </row>
    <row r="1875" spans="1:27" ht="14.4" x14ac:dyDescent="0.3">
      <c r="A1875">
        <v>1869</v>
      </c>
      <c r="B1875" t="s">
        <v>8574</v>
      </c>
      <c r="C1875" t="s">
        <v>8575</v>
      </c>
      <c r="D1875" t="s">
        <v>8576</v>
      </c>
      <c r="E1875" t="s">
        <v>1147</v>
      </c>
      <c r="F1875" s="5">
        <f>_xlfn.TEXTBEFORE(E1875, " ") * 1000000</f>
        <v>3900000</v>
      </c>
      <c r="G1875">
        <v>216.47730000000001</v>
      </c>
      <c r="H1875" t="s">
        <v>472</v>
      </c>
      <c r="I1875">
        <v>5</v>
      </c>
      <c r="J1875">
        <f>IF(I1875="",0,I1875)</f>
        <v>5</v>
      </c>
      <c r="K1875">
        <v>4</v>
      </c>
      <c r="L1875">
        <f>I1875-K1875</f>
        <v>1</v>
      </c>
      <c r="M1875" t="str">
        <f>IF(I1875&lt;100,"small",IF(I1875&lt;500,"medium","large"))</f>
        <v>small</v>
      </c>
      <c r="N1875">
        <f>IF(M1875="small",1,0)</f>
        <v>1</v>
      </c>
      <c r="O1875">
        <f>IF(N1875="medium",1,0)</f>
        <v>0</v>
      </c>
      <c r="P1875">
        <f>IF(O1875="large",1,0)</f>
        <v>0</v>
      </c>
      <c r="Q1875">
        <v>2008</v>
      </c>
      <c r="R1875">
        <v>1</v>
      </c>
      <c r="S1875" t="str">
        <f>IF(R1875=1, "First-time", IF(R1875&lt;=3, "Rising Star", IF(R1875&lt;10, "Established", "Elites")))</f>
        <v>First-time</v>
      </c>
      <c r="T1875">
        <f>IF(S1875 = "First-time",1,0)</f>
        <v>1</v>
      </c>
      <c r="U1875">
        <f>IF(S1875 = "Rising Star",1,0)</f>
        <v>0</v>
      </c>
      <c r="V1875">
        <f>IF(S1875 = "Established",1,0)</f>
        <v>0</v>
      </c>
      <c r="W1875">
        <f>IF(S1875 = "Elites",1,0)</f>
        <v>0</v>
      </c>
      <c r="X1875" t="s">
        <v>99</v>
      </c>
      <c r="Y1875" t="str">
        <f>IF(X1875="","-",TRIM(LEFT(X1875,FIND(",",X1875&amp;",")-1)))</f>
        <v>-</v>
      </c>
      <c r="Z1875" t="s">
        <v>8577</v>
      </c>
      <c r="AA1875" t="s">
        <v>34</v>
      </c>
    </row>
    <row r="1876" spans="1:27" ht="14.4" x14ac:dyDescent="0.3">
      <c r="A1876">
        <v>1870</v>
      </c>
      <c r="B1876" t="s">
        <v>11165</v>
      </c>
      <c r="C1876" t="s">
        <v>11166</v>
      </c>
      <c r="D1876" t="s">
        <v>11167</v>
      </c>
      <c r="E1876" t="s">
        <v>3965</v>
      </c>
      <c r="F1876" s="5">
        <f>_xlfn.TEXTBEFORE(E1876, " ") * 1000000</f>
        <v>7600000</v>
      </c>
      <c r="G1876">
        <v>216.44139999999999</v>
      </c>
      <c r="H1876" t="s">
        <v>140</v>
      </c>
      <c r="I1876">
        <v>21</v>
      </c>
      <c r="J1876">
        <f>IF(I1876="",0,I1876)</f>
        <v>21</v>
      </c>
      <c r="K1876">
        <v>10</v>
      </c>
      <c r="L1876">
        <f>I1876-K1876</f>
        <v>11</v>
      </c>
      <c r="M1876" t="str">
        <f>IF(I1876&lt;100,"small",IF(I1876&lt;500,"medium","large"))</f>
        <v>small</v>
      </c>
      <c r="N1876">
        <f>IF(M1876="small",1,0)</f>
        <v>1</v>
      </c>
      <c r="O1876">
        <f>IF(N1876="medium",1,0)</f>
        <v>0</v>
      </c>
      <c r="P1876">
        <f>IF(O1876="large",1,0)</f>
        <v>0</v>
      </c>
      <c r="Q1876">
        <v>2010</v>
      </c>
      <c r="R1876">
        <v>3</v>
      </c>
      <c r="S1876" t="str">
        <f>IF(R1876=1, "First-time", IF(R1876&lt;=3, "Rising Star", IF(R1876&lt;10, "Established", "Elites")))</f>
        <v>Rising Star</v>
      </c>
      <c r="T1876">
        <f>IF(S1876 = "First-time",1,0)</f>
        <v>0</v>
      </c>
      <c r="U1876">
        <f>IF(S1876 = "Rising Star",1,0)</f>
        <v>1</v>
      </c>
      <c r="V1876">
        <f>IF(S1876 = "Established",1,0)</f>
        <v>0</v>
      </c>
      <c r="W1876">
        <f>IF(S1876 = "Elites",1,0)</f>
        <v>0</v>
      </c>
      <c r="X1876" t="s">
        <v>271</v>
      </c>
      <c r="Y1876" t="str">
        <f>IF(X1876="","-",TRIM(LEFT(X1876,FIND(",",X1876&amp;",")-1)))</f>
        <v>Chicago</v>
      </c>
      <c r="Z1876" t="s">
        <v>271</v>
      </c>
      <c r="AA1876" t="s">
        <v>15</v>
      </c>
    </row>
    <row r="1877" spans="1:27" ht="14.4" x14ac:dyDescent="0.3">
      <c r="A1877">
        <v>1871</v>
      </c>
      <c r="B1877" t="s">
        <v>10093</v>
      </c>
      <c r="C1877" t="s">
        <v>10094</v>
      </c>
      <c r="D1877" t="s">
        <v>10095</v>
      </c>
      <c r="E1877" t="s">
        <v>1002</v>
      </c>
      <c r="F1877" s="5">
        <f>_xlfn.TEXTBEFORE(E1877, " ") * 1000000</f>
        <v>16900000</v>
      </c>
      <c r="G1877">
        <v>216.41839999999999</v>
      </c>
      <c r="H1877" t="s">
        <v>140</v>
      </c>
      <c r="I1877">
        <v>40</v>
      </c>
      <c r="J1877">
        <f>IF(I1877="",0,I1877)</f>
        <v>40</v>
      </c>
      <c r="K1877">
        <v>15</v>
      </c>
      <c r="L1877">
        <f>I1877-K1877</f>
        <v>25</v>
      </c>
      <c r="M1877" t="str">
        <f>IF(I1877&lt;100,"small",IF(I1877&lt;500,"medium","large"))</f>
        <v>small</v>
      </c>
      <c r="N1877">
        <f>IF(M1877="small",1,0)</f>
        <v>1</v>
      </c>
      <c r="O1877">
        <f>IF(N1877="medium",1,0)</f>
        <v>0</v>
      </c>
      <c r="P1877">
        <f>IF(O1877="large",1,0)</f>
        <v>0</v>
      </c>
      <c r="Q1877">
        <v>2009</v>
      </c>
      <c r="R1877">
        <v>1</v>
      </c>
      <c r="S1877" t="str">
        <f>IF(R1877=1, "First-time", IF(R1877&lt;=3, "Rising Star", IF(R1877&lt;10, "Established", "Elites")))</f>
        <v>First-time</v>
      </c>
      <c r="T1877">
        <f>IF(S1877 = "First-time",1,0)</f>
        <v>1</v>
      </c>
      <c r="U1877">
        <f>IF(S1877 = "Rising Star",1,0)</f>
        <v>0</v>
      </c>
      <c r="V1877">
        <f>IF(S1877 = "Established",1,0)</f>
        <v>0</v>
      </c>
      <c r="W1877">
        <f>IF(S1877 = "Elites",1,0)</f>
        <v>0</v>
      </c>
      <c r="X1877" t="s">
        <v>1206</v>
      </c>
      <c r="Y1877" t="str">
        <f>IF(X1877="","-",TRIM(LEFT(X1877,FIND(",",X1877&amp;",")-1)))</f>
        <v>Tampa</v>
      </c>
      <c r="Z1877" t="s">
        <v>1206</v>
      </c>
      <c r="AA1877" t="s">
        <v>10</v>
      </c>
    </row>
    <row r="1878" spans="1:27" ht="14.4" x14ac:dyDescent="0.3">
      <c r="A1878">
        <v>1872</v>
      </c>
      <c r="B1878" t="s">
        <v>5700</v>
      </c>
      <c r="C1878" t="s">
        <v>5701</v>
      </c>
      <c r="D1878" t="s">
        <v>5702</v>
      </c>
      <c r="E1878" t="s">
        <v>5703</v>
      </c>
      <c r="F1878" s="5">
        <f>_xlfn.TEXTBEFORE(E1878, " ") * 1000000</f>
        <v>43600000</v>
      </c>
      <c r="G1878">
        <v>216.05969999999999</v>
      </c>
      <c r="H1878" t="s">
        <v>353</v>
      </c>
      <c r="I1878">
        <v>65</v>
      </c>
      <c r="J1878">
        <f>IF(I1878="",0,I1878)</f>
        <v>65</v>
      </c>
      <c r="K1878">
        <v>40</v>
      </c>
      <c r="L1878">
        <f>I1878-K1878</f>
        <v>25</v>
      </c>
      <c r="M1878" t="str">
        <f>IF(I1878&lt;100,"small",IF(I1878&lt;500,"medium","large"))</f>
        <v>small</v>
      </c>
      <c r="N1878">
        <f>IF(M1878="small",1,0)</f>
        <v>1</v>
      </c>
      <c r="O1878">
        <f>IF(N1878="medium",1,0)</f>
        <v>0</v>
      </c>
      <c r="P1878">
        <f>IF(O1878="large",1,0)</f>
        <v>0</v>
      </c>
      <c r="Q1878">
        <v>2004</v>
      </c>
      <c r="R1878">
        <v>8</v>
      </c>
      <c r="S1878" t="str">
        <f>IF(R1878=1, "First-time", IF(R1878&lt;=3, "Rising Star", IF(R1878&lt;10, "Established", "Elites")))</f>
        <v>Established</v>
      </c>
      <c r="T1878">
        <f>IF(S1878 = "First-time",1,0)</f>
        <v>0</v>
      </c>
      <c r="U1878">
        <f>IF(S1878 = "Rising Star",1,0)</f>
        <v>0</v>
      </c>
      <c r="V1878">
        <f>IF(S1878 = "Established",1,0)</f>
        <v>1</v>
      </c>
      <c r="W1878">
        <f>IF(S1878 = "Elites",1,0)</f>
        <v>0</v>
      </c>
      <c r="X1878" t="s">
        <v>271</v>
      </c>
      <c r="Y1878" t="str">
        <f>IF(X1878="","-",TRIM(LEFT(X1878,FIND(",",X1878&amp;",")-1)))</f>
        <v>Chicago</v>
      </c>
      <c r="Z1878" t="s">
        <v>271</v>
      </c>
      <c r="AA1878" t="s">
        <v>15</v>
      </c>
    </row>
    <row r="1879" spans="1:27" ht="14.4" x14ac:dyDescent="0.3">
      <c r="A1879">
        <v>1873</v>
      </c>
      <c r="B1879" t="s">
        <v>15579</v>
      </c>
      <c r="C1879" t="s">
        <v>15580</v>
      </c>
      <c r="D1879" t="s">
        <v>15581</v>
      </c>
      <c r="E1879" t="s">
        <v>2080</v>
      </c>
      <c r="F1879" s="5">
        <f>_xlfn.TEXTBEFORE(E1879, " ") * 1000000</f>
        <v>13800000</v>
      </c>
      <c r="G1879">
        <v>216.04740000000001</v>
      </c>
      <c r="H1879" t="s">
        <v>1750</v>
      </c>
      <c r="I1879">
        <v>250</v>
      </c>
      <c r="J1879">
        <f>IF(I1879="",0,I1879)</f>
        <v>250</v>
      </c>
      <c r="K1879">
        <v>50</v>
      </c>
      <c r="L1879">
        <f>I1879-K1879</f>
        <v>200</v>
      </c>
      <c r="M1879" t="str">
        <f>IF(I1879&lt;100,"small",IF(I1879&lt;500,"medium","large"))</f>
        <v>medium</v>
      </c>
      <c r="N1879">
        <f>IF(M1879="small",1,0)</f>
        <v>0</v>
      </c>
      <c r="O1879">
        <f>IF(N1879="medium",1,0)</f>
        <v>0</v>
      </c>
      <c r="P1879">
        <f>IF(O1879="large",1,0)</f>
        <v>0</v>
      </c>
      <c r="Q1879">
        <v>2013</v>
      </c>
      <c r="R1879">
        <v>3</v>
      </c>
      <c r="S1879" t="str">
        <f>IF(R1879=1, "First-time", IF(R1879&lt;=3, "Rising Star", IF(R1879&lt;10, "Established", "Elites")))</f>
        <v>Rising Star</v>
      </c>
      <c r="T1879">
        <f>IF(S1879 = "First-time",1,0)</f>
        <v>0</v>
      </c>
      <c r="U1879">
        <f>IF(S1879 = "Rising Star",1,0)</f>
        <v>1</v>
      </c>
      <c r="V1879">
        <f>IF(S1879 = "Established",1,0)</f>
        <v>0</v>
      </c>
      <c r="W1879">
        <f>IF(S1879 = "Elites",1,0)</f>
        <v>0</v>
      </c>
      <c r="X1879" t="s">
        <v>325</v>
      </c>
      <c r="Y1879" t="str">
        <f>IF(X1879="","-",TRIM(LEFT(X1879,FIND(",",X1879&amp;",")-1)))</f>
        <v>Los Angeles</v>
      </c>
      <c r="Z1879" t="s">
        <v>15582</v>
      </c>
      <c r="AA1879" t="s">
        <v>5</v>
      </c>
    </row>
    <row r="1880" spans="1:27" ht="14.4" x14ac:dyDescent="0.3">
      <c r="A1880">
        <v>1874</v>
      </c>
      <c r="B1880" t="s">
        <v>9968</v>
      </c>
      <c r="C1880" t="s">
        <v>9969</v>
      </c>
      <c r="D1880" t="s">
        <v>9970</v>
      </c>
      <c r="E1880" t="s">
        <v>9971</v>
      </c>
      <c r="F1880" s="5">
        <f>_xlfn.TEXTBEFORE(E1880, " ") * 1000000</f>
        <v>201400000</v>
      </c>
      <c r="G1880">
        <v>215.95269999999999</v>
      </c>
      <c r="H1880" t="s">
        <v>153</v>
      </c>
      <c r="I1880">
        <v>173</v>
      </c>
      <c r="J1880">
        <f>IF(I1880="",0,I1880)</f>
        <v>173</v>
      </c>
      <c r="K1880">
        <v>62</v>
      </c>
      <c r="L1880">
        <f>I1880-K1880</f>
        <v>111</v>
      </c>
      <c r="M1880" t="str">
        <f>IF(I1880&lt;100,"small",IF(I1880&lt;500,"medium","large"))</f>
        <v>medium</v>
      </c>
      <c r="N1880">
        <f>IF(M1880="small",1,0)</f>
        <v>0</v>
      </c>
      <c r="O1880">
        <f>IF(N1880="medium",1,0)</f>
        <v>0</v>
      </c>
      <c r="P1880">
        <f>IF(O1880="large",1,0)</f>
        <v>0</v>
      </c>
      <c r="Q1880">
        <v>2009</v>
      </c>
      <c r="R1880">
        <v>6</v>
      </c>
      <c r="S1880" t="str">
        <f>IF(R1880=1, "First-time", IF(R1880&lt;=3, "Rising Star", IF(R1880&lt;10, "Established", "Elites")))</f>
        <v>Established</v>
      </c>
      <c r="T1880">
        <f>IF(S1880 = "First-time",1,0)</f>
        <v>0</v>
      </c>
      <c r="U1880">
        <f>IF(S1880 = "Rising Star",1,0)</f>
        <v>0</v>
      </c>
      <c r="V1880">
        <f>IF(S1880 = "Established",1,0)</f>
        <v>1</v>
      </c>
      <c r="W1880">
        <f>IF(S1880 = "Elites",1,0)</f>
        <v>0</v>
      </c>
      <c r="X1880" t="s">
        <v>636</v>
      </c>
      <c r="Y1880" t="str">
        <f>IF(X1880="","-",TRIM(LEFT(X1880,FIND(",",X1880&amp;",")-1)))</f>
        <v>Indianapolis</v>
      </c>
      <c r="Z1880" t="s">
        <v>1196</v>
      </c>
      <c r="AA1880" t="s">
        <v>16</v>
      </c>
    </row>
    <row r="1881" spans="1:27" ht="14.4" x14ac:dyDescent="0.3">
      <c r="A1881">
        <v>1875</v>
      </c>
      <c r="B1881" t="s">
        <v>14133</v>
      </c>
      <c r="C1881" t="s">
        <v>14134</v>
      </c>
      <c r="D1881" t="s">
        <v>14135</v>
      </c>
      <c r="E1881" t="s">
        <v>14136</v>
      </c>
      <c r="F1881" s="5">
        <f>_xlfn.TEXTBEFORE(E1881, " ") * 1000000</f>
        <v>60600000</v>
      </c>
      <c r="G1881">
        <v>215.7587</v>
      </c>
      <c r="H1881" t="s">
        <v>167</v>
      </c>
      <c r="I1881">
        <v>17</v>
      </c>
      <c r="J1881">
        <f>IF(I1881="",0,I1881)</f>
        <v>17</v>
      </c>
      <c r="K1881">
        <v>5</v>
      </c>
      <c r="L1881">
        <f>I1881-K1881</f>
        <v>12</v>
      </c>
      <c r="M1881" t="str">
        <f>IF(I1881&lt;100,"small",IF(I1881&lt;500,"medium","large"))</f>
        <v>small</v>
      </c>
      <c r="N1881">
        <f>IF(M1881="small",1,0)</f>
        <v>1</v>
      </c>
      <c r="O1881">
        <f>IF(N1881="medium",1,0)</f>
        <v>0</v>
      </c>
      <c r="P1881">
        <f>IF(O1881="large",1,0)</f>
        <v>0</v>
      </c>
      <c r="Q1881">
        <v>2012</v>
      </c>
      <c r="R1881">
        <v>4</v>
      </c>
      <c r="S1881" t="str">
        <f>IF(R1881=1, "First-time", IF(R1881&lt;=3, "Rising Star", IF(R1881&lt;10, "Established", "Elites")))</f>
        <v>Established</v>
      </c>
      <c r="T1881">
        <f>IF(S1881 = "First-time",1,0)</f>
        <v>0</v>
      </c>
      <c r="U1881">
        <f>IF(S1881 = "Rising Star",1,0)</f>
        <v>0</v>
      </c>
      <c r="V1881">
        <f>IF(S1881 = "Established",1,0)</f>
        <v>1</v>
      </c>
      <c r="W1881">
        <f>IF(S1881 = "Elites",1,0)</f>
        <v>0</v>
      </c>
      <c r="X1881" t="s">
        <v>342</v>
      </c>
      <c r="Y1881" t="str">
        <f>IF(X1881="","-",TRIM(LEFT(X1881,FIND(",",X1881&amp;",")-1)))</f>
        <v>San Diego</v>
      </c>
      <c r="Z1881" t="s">
        <v>342</v>
      </c>
      <c r="AA1881" t="s">
        <v>5</v>
      </c>
    </row>
    <row r="1882" spans="1:27" ht="14.4" x14ac:dyDescent="0.3">
      <c r="A1882">
        <v>1876</v>
      </c>
      <c r="B1882" t="s">
        <v>11242</v>
      </c>
      <c r="C1882" t="s">
        <v>11243</v>
      </c>
      <c r="D1882" t="s">
        <v>11244</v>
      </c>
      <c r="E1882" t="s">
        <v>184</v>
      </c>
      <c r="F1882" s="5">
        <f>_xlfn.TEXTBEFORE(E1882, " ") * 1000000</f>
        <v>21700000</v>
      </c>
      <c r="G1882">
        <v>215.4435</v>
      </c>
      <c r="H1882" t="s">
        <v>803</v>
      </c>
      <c r="I1882">
        <v>56</v>
      </c>
      <c r="J1882">
        <f>IF(I1882="",0,I1882)</f>
        <v>56</v>
      </c>
      <c r="K1882">
        <v>30</v>
      </c>
      <c r="L1882">
        <f>I1882-K1882</f>
        <v>26</v>
      </c>
      <c r="M1882" t="str">
        <f>IF(I1882&lt;100,"small",IF(I1882&lt;500,"medium","large"))</f>
        <v>small</v>
      </c>
      <c r="N1882">
        <f>IF(M1882="small",1,0)</f>
        <v>1</v>
      </c>
      <c r="O1882">
        <f>IF(N1882="medium",1,0)</f>
        <v>0</v>
      </c>
      <c r="P1882">
        <f>IF(O1882="large",1,0)</f>
        <v>0</v>
      </c>
      <c r="Q1882">
        <v>2010</v>
      </c>
      <c r="R1882">
        <v>4</v>
      </c>
      <c r="S1882" t="str">
        <f>IF(R1882=1, "First-time", IF(R1882&lt;=3, "Rising Star", IF(R1882&lt;10, "Established", "Elites")))</f>
        <v>Established</v>
      </c>
      <c r="T1882">
        <f>IF(S1882 = "First-time",1,0)</f>
        <v>0</v>
      </c>
      <c r="U1882">
        <f>IF(S1882 = "Rising Star",1,0)</f>
        <v>0</v>
      </c>
      <c r="V1882">
        <f>IF(S1882 = "Established",1,0)</f>
        <v>1</v>
      </c>
      <c r="W1882">
        <f>IF(S1882 = "Elites",1,0)</f>
        <v>0</v>
      </c>
      <c r="X1882" t="s">
        <v>242</v>
      </c>
      <c r="Y1882" t="str">
        <f>IF(X1882="","-",TRIM(LEFT(X1882,FIND(",",X1882&amp;",")-1)))</f>
        <v>Atlanta</v>
      </c>
      <c r="Z1882" t="s">
        <v>243</v>
      </c>
      <c r="AA1882" t="s">
        <v>11</v>
      </c>
    </row>
    <row r="1883" spans="1:27" ht="14.4" x14ac:dyDescent="0.3">
      <c r="A1883">
        <v>1877</v>
      </c>
      <c r="B1883" t="s">
        <v>13867</v>
      </c>
      <c r="C1883" t="s">
        <v>13868</v>
      </c>
      <c r="D1883" t="s">
        <v>13869</v>
      </c>
      <c r="E1883" t="s">
        <v>13870</v>
      </c>
      <c r="F1883" s="5">
        <f>_xlfn.TEXTBEFORE(E1883, " ") * 1000000</f>
        <v>34600000</v>
      </c>
      <c r="G1883">
        <v>215.40690000000001</v>
      </c>
      <c r="H1883" t="s">
        <v>174</v>
      </c>
      <c r="I1883">
        <v>800</v>
      </c>
      <c r="J1883">
        <f>IF(I1883="",0,I1883)</f>
        <v>800</v>
      </c>
      <c r="K1883">
        <v>300</v>
      </c>
      <c r="L1883">
        <f>I1883-K1883</f>
        <v>500</v>
      </c>
      <c r="M1883" t="str">
        <f>IF(I1883&lt;100,"small",IF(I1883&lt;500,"medium","large"))</f>
        <v>large</v>
      </c>
      <c r="N1883">
        <f>IF(M1883="small",1,0)</f>
        <v>0</v>
      </c>
      <c r="O1883">
        <f>IF(N1883="medium",1,0)</f>
        <v>0</v>
      </c>
      <c r="P1883">
        <f>IF(O1883="large",1,0)</f>
        <v>0</v>
      </c>
      <c r="Q1883">
        <v>2012</v>
      </c>
      <c r="R1883">
        <v>4</v>
      </c>
      <c r="S1883" t="str">
        <f>IF(R1883=1, "First-time", IF(R1883&lt;=3, "Rising Star", IF(R1883&lt;10, "Established", "Elites")))</f>
        <v>Established</v>
      </c>
      <c r="T1883">
        <f>IF(S1883 = "First-time",1,0)</f>
        <v>0</v>
      </c>
      <c r="U1883">
        <f>IF(S1883 = "Rising Star",1,0)</f>
        <v>0</v>
      </c>
      <c r="V1883">
        <f>IF(S1883 = "Established",1,0)</f>
        <v>1</v>
      </c>
      <c r="W1883">
        <f>IF(S1883 = "Elites",1,0)</f>
        <v>0</v>
      </c>
      <c r="X1883" t="s">
        <v>1206</v>
      </c>
      <c r="Y1883" t="str">
        <f>IF(X1883="","-",TRIM(LEFT(X1883,FIND(",",X1883&amp;",")-1)))</f>
        <v>Tampa</v>
      </c>
      <c r="Z1883" t="s">
        <v>13871</v>
      </c>
      <c r="AA1883" t="s">
        <v>10</v>
      </c>
    </row>
    <row r="1884" spans="1:27" ht="14.4" x14ac:dyDescent="0.3">
      <c r="A1884">
        <v>1878</v>
      </c>
      <c r="B1884" t="s">
        <v>16561</v>
      </c>
      <c r="C1884" t="s">
        <v>16562</v>
      </c>
      <c r="D1884" t="s">
        <v>16563</v>
      </c>
      <c r="E1884" t="s">
        <v>318</v>
      </c>
      <c r="F1884" s="5">
        <f>_xlfn.TEXTBEFORE(E1884, " ") * 1000000</f>
        <v>10600000</v>
      </c>
      <c r="G1884">
        <v>215.32599999999999</v>
      </c>
      <c r="H1884" t="s">
        <v>1238</v>
      </c>
      <c r="I1884">
        <v>27</v>
      </c>
      <c r="J1884">
        <f>IF(I1884="",0,I1884)</f>
        <v>27</v>
      </c>
      <c r="K1884">
        <v>13</v>
      </c>
      <c r="L1884">
        <f>I1884-K1884</f>
        <v>14</v>
      </c>
      <c r="M1884" t="str">
        <f>IF(I1884&lt;100,"small",IF(I1884&lt;500,"medium","large"))</f>
        <v>small</v>
      </c>
      <c r="N1884">
        <f>IF(M1884="small",1,0)</f>
        <v>1</v>
      </c>
      <c r="O1884">
        <f>IF(N1884="medium",1,0)</f>
        <v>0</v>
      </c>
      <c r="P1884">
        <f>IF(O1884="large",1,0)</f>
        <v>0</v>
      </c>
      <c r="Q1884">
        <v>2014</v>
      </c>
      <c r="R1884">
        <v>2</v>
      </c>
      <c r="S1884" t="str">
        <f>IF(R1884=1, "First-time", IF(R1884&lt;=3, "Rising Star", IF(R1884&lt;10, "Established", "Elites")))</f>
        <v>Rising Star</v>
      </c>
      <c r="T1884">
        <f>IF(S1884 = "First-time",1,0)</f>
        <v>0</v>
      </c>
      <c r="U1884">
        <f>IF(S1884 = "Rising Star",1,0)</f>
        <v>1</v>
      </c>
      <c r="V1884">
        <f>IF(S1884 = "Established",1,0)</f>
        <v>0</v>
      </c>
      <c r="W1884">
        <f>IF(S1884 = "Elites",1,0)</f>
        <v>0</v>
      </c>
      <c r="X1884" t="s">
        <v>271</v>
      </c>
      <c r="Y1884" t="str">
        <f>IF(X1884="","-",TRIM(LEFT(X1884,FIND(",",X1884&amp;",")-1)))</f>
        <v>Chicago</v>
      </c>
      <c r="Z1884" t="s">
        <v>2719</v>
      </c>
      <c r="AA1884" t="s">
        <v>15</v>
      </c>
    </row>
    <row r="1885" spans="1:27" ht="14.4" x14ac:dyDescent="0.3">
      <c r="A1885">
        <v>1879</v>
      </c>
      <c r="B1885" t="s">
        <v>13340</v>
      </c>
      <c r="C1885" t="s">
        <v>13341</v>
      </c>
      <c r="D1885" t="s">
        <v>13342</v>
      </c>
      <c r="E1885" t="s">
        <v>1246</v>
      </c>
      <c r="F1885" s="5">
        <f>_xlfn.TEXTBEFORE(E1885, " ") * 1000000</f>
        <v>2900000</v>
      </c>
      <c r="G1885">
        <v>215.142</v>
      </c>
      <c r="H1885" t="s">
        <v>140</v>
      </c>
      <c r="I1885">
        <v>78</v>
      </c>
      <c r="J1885">
        <f>IF(I1885="",0,I1885)</f>
        <v>78</v>
      </c>
      <c r="K1885">
        <v>15</v>
      </c>
      <c r="L1885">
        <f>I1885-K1885</f>
        <v>63</v>
      </c>
      <c r="M1885" t="str">
        <f>IF(I1885&lt;100,"small",IF(I1885&lt;500,"medium","large"))</f>
        <v>small</v>
      </c>
      <c r="N1885">
        <f>IF(M1885="small",1,0)</f>
        <v>1</v>
      </c>
      <c r="O1885">
        <f>IF(N1885="medium",1,0)</f>
        <v>0</v>
      </c>
      <c r="P1885">
        <f>IF(O1885="large",1,0)</f>
        <v>0</v>
      </c>
      <c r="Q1885">
        <v>2012</v>
      </c>
      <c r="R1885">
        <v>2</v>
      </c>
      <c r="S1885" t="str">
        <f>IF(R1885=1, "First-time", IF(R1885&lt;=3, "Rising Star", IF(R1885&lt;10, "Established", "Elites")))</f>
        <v>Rising Star</v>
      </c>
      <c r="T1885">
        <f>IF(S1885 = "First-time",1,0)</f>
        <v>0</v>
      </c>
      <c r="U1885">
        <f>IF(S1885 = "Rising Star",1,0)</f>
        <v>1</v>
      </c>
      <c r="V1885">
        <f>IF(S1885 = "Established",1,0)</f>
        <v>0</v>
      </c>
      <c r="W1885">
        <f>IF(S1885 = "Elites",1,0)</f>
        <v>0</v>
      </c>
      <c r="X1885" t="s">
        <v>576</v>
      </c>
      <c r="Y1885" t="str">
        <f>IF(X1885="","-",TRIM(LEFT(X1885,FIND(",",X1885&amp;",")-1)))</f>
        <v>Rochester</v>
      </c>
      <c r="Z1885" t="s">
        <v>1075</v>
      </c>
      <c r="AA1885" t="s">
        <v>35</v>
      </c>
    </row>
    <row r="1886" spans="1:27" ht="14.4" x14ac:dyDescent="0.3">
      <c r="A1886">
        <v>1880</v>
      </c>
      <c r="B1886" t="s">
        <v>5570</v>
      </c>
      <c r="C1886" t="s">
        <v>5571</v>
      </c>
      <c r="D1886" t="s">
        <v>5572</v>
      </c>
      <c r="E1886" t="s">
        <v>870</v>
      </c>
      <c r="F1886" s="5">
        <f>_xlfn.TEXTBEFORE(E1886, " ") * 1000000</f>
        <v>3000000</v>
      </c>
      <c r="G1886">
        <v>214.99469999999999</v>
      </c>
      <c r="H1886" t="s">
        <v>472</v>
      </c>
      <c r="I1886">
        <v>15</v>
      </c>
      <c r="J1886">
        <f>IF(I1886="",0,I1886)</f>
        <v>15</v>
      </c>
      <c r="K1886">
        <v>5</v>
      </c>
      <c r="L1886">
        <f>I1886-K1886</f>
        <v>10</v>
      </c>
      <c r="M1886" t="str">
        <f>IF(I1886&lt;100,"small",IF(I1886&lt;500,"medium","large"))</f>
        <v>small</v>
      </c>
      <c r="N1886">
        <f>IF(M1886="small",1,0)</f>
        <v>1</v>
      </c>
      <c r="O1886">
        <f>IF(N1886="medium",1,0)</f>
        <v>0</v>
      </c>
      <c r="P1886">
        <f>IF(O1886="large",1,0)</f>
        <v>0</v>
      </c>
      <c r="Q1886">
        <v>2004</v>
      </c>
      <c r="R1886">
        <v>2</v>
      </c>
      <c r="S1886" t="str">
        <f>IF(R1886=1, "First-time", IF(R1886&lt;=3, "Rising Star", IF(R1886&lt;10, "Established", "Elites")))</f>
        <v>Rising Star</v>
      </c>
      <c r="T1886">
        <f>IF(S1886 = "First-time",1,0)</f>
        <v>0</v>
      </c>
      <c r="U1886">
        <f>IF(S1886 = "Rising Star",1,0)</f>
        <v>1</v>
      </c>
      <c r="V1886">
        <f>IF(S1886 = "Established",1,0)</f>
        <v>0</v>
      </c>
      <c r="W1886">
        <f>IF(S1886 = "Elites",1,0)</f>
        <v>0</v>
      </c>
      <c r="X1886" t="s">
        <v>654</v>
      </c>
      <c r="Y1886" t="str">
        <f>IF(X1886="","-",TRIM(LEFT(X1886,FIND(",",X1886&amp;",")-1)))</f>
        <v>Raleigh</v>
      </c>
      <c r="Z1886" t="s">
        <v>1188</v>
      </c>
      <c r="AA1886" t="s">
        <v>28</v>
      </c>
    </row>
    <row r="1887" spans="1:27" ht="14.4" x14ac:dyDescent="0.3">
      <c r="A1887">
        <v>1881</v>
      </c>
      <c r="B1887" t="s">
        <v>6040</v>
      </c>
      <c r="C1887" t="s">
        <v>6041</v>
      </c>
      <c r="D1887" t="s">
        <v>6042</v>
      </c>
      <c r="E1887" t="s">
        <v>1237</v>
      </c>
      <c r="F1887" s="5">
        <f>_xlfn.TEXTBEFORE(E1887, " ") * 1000000</f>
        <v>11600000</v>
      </c>
      <c r="G1887">
        <v>214.8509</v>
      </c>
      <c r="H1887" t="s">
        <v>751</v>
      </c>
      <c r="I1887">
        <v>39</v>
      </c>
      <c r="J1887">
        <f>IF(I1887="",0,I1887)</f>
        <v>39</v>
      </c>
      <c r="K1887">
        <v>25</v>
      </c>
      <c r="L1887">
        <f>I1887-K1887</f>
        <v>14</v>
      </c>
      <c r="M1887" t="str">
        <f>IF(I1887&lt;100,"small",IF(I1887&lt;500,"medium","large"))</f>
        <v>small</v>
      </c>
      <c r="N1887">
        <f>IF(M1887="small",1,0)</f>
        <v>1</v>
      </c>
      <c r="O1887">
        <f>IF(N1887="medium",1,0)</f>
        <v>0</v>
      </c>
      <c r="P1887">
        <f>IF(O1887="large",1,0)</f>
        <v>0</v>
      </c>
      <c r="Q1887">
        <v>2005</v>
      </c>
      <c r="R1887">
        <v>1</v>
      </c>
      <c r="S1887" t="str">
        <f>IF(R1887=1, "First-time", IF(R1887&lt;=3, "Rising Star", IF(R1887&lt;10, "Established", "Elites")))</f>
        <v>First-time</v>
      </c>
      <c r="T1887">
        <f>IF(S1887 = "First-time",1,0)</f>
        <v>1</v>
      </c>
      <c r="U1887">
        <f>IF(S1887 = "Rising Star",1,0)</f>
        <v>0</v>
      </c>
      <c r="V1887">
        <f>IF(S1887 = "Established",1,0)</f>
        <v>0</v>
      </c>
      <c r="W1887">
        <f>IF(S1887 = "Elites",1,0)</f>
        <v>0</v>
      </c>
      <c r="X1887" t="s">
        <v>427</v>
      </c>
      <c r="Y1887" t="str">
        <f>IF(X1887="","-",TRIM(LEFT(X1887,FIND(",",X1887&amp;",")-1)))</f>
        <v>Washington</v>
      </c>
      <c r="Z1887" t="s">
        <v>3770</v>
      </c>
      <c r="AA1887" t="s">
        <v>47</v>
      </c>
    </row>
    <row r="1888" spans="1:27" ht="14.4" x14ac:dyDescent="0.3">
      <c r="A1888">
        <v>1882</v>
      </c>
      <c r="B1888" t="s">
        <v>15378</v>
      </c>
      <c r="C1888" t="s">
        <v>15379</v>
      </c>
      <c r="D1888" t="s">
        <v>15380</v>
      </c>
      <c r="E1888" t="s">
        <v>1103</v>
      </c>
      <c r="F1888" s="5">
        <f>_xlfn.TEXTBEFORE(E1888, " ") * 1000000</f>
        <v>4500000</v>
      </c>
      <c r="G1888">
        <v>214.82509999999999</v>
      </c>
      <c r="H1888" t="s">
        <v>85</v>
      </c>
      <c r="I1888">
        <v>53</v>
      </c>
      <c r="J1888">
        <f>IF(I1888="",0,I1888)</f>
        <v>53</v>
      </c>
      <c r="K1888">
        <v>22</v>
      </c>
      <c r="L1888">
        <f>I1888-K1888</f>
        <v>31</v>
      </c>
      <c r="M1888" t="str">
        <f>IF(I1888&lt;100,"small",IF(I1888&lt;500,"medium","large"))</f>
        <v>small</v>
      </c>
      <c r="N1888">
        <f>IF(M1888="small",1,0)</f>
        <v>1</v>
      </c>
      <c r="O1888">
        <f>IF(N1888="medium",1,0)</f>
        <v>0</v>
      </c>
      <c r="P1888">
        <f>IF(O1888="large",1,0)</f>
        <v>0</v>
      </c>
      <c r="Q1888">
        <v>2013</v>
      </c>
      <c r="R1888">
        <v>3</v>
      </c>
      <c r="S1888" t="str">
        <f>IF(R1888=1, "First-time", IF(R1888&lt;=3, "Rising Star", IF(R1888&lt;10, "Established", "Elites")))</f>
        <v>Rising Star</v>
      </c>
      <c r="T1888">
        <f>IF(S1888 = "First-time",1,0)</f>
        <v>0</v>
      </c>
      <c r="U1888">
        <f>IF(S1888 = "Rising Star",1,0)</f>
        <v>1</v>
      </c>
      <c r="V1888">
        <f>IF(S1888 = "Established",1,0)</f>
        <v>0</v>
      </c>
      <c r="W1888">
        <f>IF(S1888 = "Elites",1,0)</f>
        <v>0</v>
      </c>
      <c r="X1888" t="s">
        <v>427</v>
      </c>
      <c r="Y1888" t="str">
        <f>IF(X1888="","-",TRIM(LEFT(X1888,FIND(",",X1888&amp;",")-1)))</f>
        <v>Washington</v>
      </c>
      <c r="Z1888" t="s">
        <v>2498</v>
      </c>
      <c r="AA1888" t="s">
        <v>8</v>
      </c>
    </row>
    <row r="1889" spans="1:27" ht="14.4" x14ac:dyDescent="0.3">
      <c r="A1889">
        <v>1883</v>
      </c>
      <c r="B1889" t="s">
        <v>4302</v>
      </c>
      <c r="C1889" t="s">
        <v>4303</v>
      </c>
      <c r="D1889" t="s">
        <v>4304</v>
      </c>
      <c r="E1889" t="s">
        <v>4305</v>
      </c>
      <c r="F1889" s="5">
        <f>_xlfn.TEXTBEFORE(E1889, " ") * 1000000</f>
        <v>119100000</v>
      </c>
      <c r="G1889">
        <v>214.73869999999999</v>
      </c>
      <c r="H1889" t="s">
        <v>331</v>
      </c>
      <c r="I1889">
        <v>150</v>
      </c>
      <c r="J1889">
        <f>IF(I1889="",0,I1889)</f>
        <v>150</v>
      </c>
      <c r="K1889">
        <v>58</v>
      </c>
      <c r="L1889">
        <f>I1889-K1889</f>
        <v>92</v>
      </c>
      <c r="M1889" t="str">
        <f>IF(I1889&lt;100,"small",IF(I1889&lt;500,"medium","large"))</f>
        <v>medium</v>
      </c>
      <c r="N1889">
        <f>IF(M1889="small",1,0)</f>
        <v>0</v>
      </c>
      <c r="O1889">
        <f>IF(N1889="medium",1,0)</f>
        <v>0</v>
      </c>
      <c r="P1889">
        <f>IF(O1889="large",1,0)</f>
        <v>0</v>
      </c>
      <c r="Q1889">
        <v>2002</v>
      </c>
      <c r="R1889">
        <v>3</v>
      </c>
      <c r="S1889" t="str">
        <f>IF(R1889=1, "First-time", IF(R1889&lt;=3, "Rising Star", IF(R1889&lt;10, "Established", "Elites")))</f>
        <v>Rising Star</v>
      </c>
      <c r="T1889">
        <f>IF(S1889 = "First-time",1,0)</f>
        <v>0</v>
      </c>
      <c r="U1889">
        <f>IF(S1889 = "Rising Star",1,0)</f>
        <v>1</v>
      </c>
      <c r="V1889">
        <f>IF(S1889 = "Established",1,0)</f>
        <v>0</v>
      </c>
      <c r="W1889">
        <f>IF(S1889 = "Elites",1,0)</f>
        <v>0</v>
      </c>
      <c r="X1889" t="s">
        <v>409</v>
      </c>
      <c r="Y1889" t="str">
        <f>IF(X1889="","-",TRIM(LEFT(X1889,FIND(",",X1889&amp;",")-1)))</f>
        <v>Salt Lake City</v>
      </c>
      <c r="Z1889" t="s">
        <v>3795</v>
      </c>
      <c r="AA1889" t="s">
        <v>46</v>
      </c>
    </row>
    <row r="1890" spans="1:27" ht="14.4" x14ac:dyDescent="0.3">
      <c r="A1890">
        <v>1884</v>
      </c>
      <c r="B1890" t="s">
        <v>5500</v>
      </c>
      <c r="C1890" t="s">
        <v>5501</v>
      </c>
      <c r="D1890" t="s">
        <v>5502</v>
      </c>
      <c r="E1890" t="s">
        <v>3230</v>
      </c>
      <c r="F1890" s="5">
        <f>_xlfn.TEXTBEFORE(E1890, " ") * 1000000</f>
        <v>25000000</v>
      </c>
      <c r="G1890">
        <v>214.1379</v>
      </c>
      <c r="H1890" t="s">
        <v>353</v>
      </c>
      <c r="I1890">
        <v>38</v>
      </c>
      <c r="J1890">
        <f>IF(I1890="",0,I1890)</f>
        <v>38</v>
      </c>
      <c r="K1890">
        <v>23</v>
      </c>
      <c r="L1890">
        <f>I1890-K1890</f>
        <v>15</v>
      </c>
      <c r="M1890" t="str">
        <f>IF(I1890&lt;100,"small",IF(I1890&lt;500,"medium","large"))</f>
        <v>small</v>
      </c>
      <c r="N1890">
        <f>IF(M1890="small",1,0)</f>
        <v>1</v>
      </c>
      <c r="O1890">
        <f>IF(N1890="medium",1,0)</f>
        <v>0</v>
      </c>
      <c r="P1890">
        <f>IF(O1890="large",1,0)</f>
        <v>0</v>
      </c>
      <c r="Q1890">
        <v>2004</v>
      </c>
      <c r="R1890">
        <v>4</v>
      </c>
      <c r="S1890" t="str">
        <f>IF(R1890=1, "First-time", IF(R1890&lt;=3, "Rising Star", IF(R1890&lt;10, "Established", "Elites")))</f>
        <v>Established</v>
      </c>
      <c r="T1890">
        <f>IF(S1890 = "First-time",1,0)</f>
        <v>0</v>
      </c>
      <c r="U1890">
        <f>IF(S1890 = "Rising Star",1,0)</f>
        <v>0</v>
      </c>
      <c r="V1890">
        <f>IF(S1890 = "Established",1,0)</f>
        <v>1</v>
      </c>
      <c r="W1890">
        <f>IF(S1890 = "Elites",1,0)</f>
        <v>0</v>
      </c>
      <c r="X1890" t="s">
        <v>86</v>
      </c>
      <c r="Y1890" t="str">
        <f>IF(X1890="","-",TRIM(LEFT(X1890,FIND(",",X1890&amp;",")-1)))</f>
        <v>New York City</v>
      </c>
      <c r="Z1890" t="s">
        <v>5503</v>
      </c>
      <c r="AA1890" t="s">
        <v>35</v>
      </c>
    </row>
    <row r="1891" spans="1:27" ht="14.4" x14ac:dyDescent="0.3">
      <c r="A1891">
        <v>1885</v>
      </c>
      <c r="B1891" t="s">
        <v>7526</v>
      </c>
      <c r="C1891" t="s">
        <v>7527</v>
      </c>
      <c r="D1891" t="s">
        <v>7528</v>
      </c>
      <c r="E1891" t="s">
        <v>1942</v>
      </c>
      <c r="F1891" s="5">
        <f>_xlfn.TEXTBEFORE(E1891, " ") * 1000000</f>
        <v>12600000</v>
      </c>
      <c r="G1891">
        <v>213.49590000000001</v>
      </c>
      <c r="H1891" t="s">
        <v>167</v>
      </c>
      <c r="I1891">
        <v>23</v>
      </c>
      <c r="J1891">
        <f>IF(I1891="",0,I1891)</f>
        <v>23</v>
      </c>
      <c r="K1891">
        <v>14</v>
      </c>
      <c r="L1891">
        <f>I1891-K1891</f>
        <v>9</v>
      </c>
      <c r="M1891" t="str">
        <f>IF(I1891&lt;100,"small",IF(I1891&lt;500,"medium","large"))</f>
        <v>small</v>
      </c>
      <c r="N1891">
        <f>IF(M1891="small",1,0)</f>
        <v>1</v>
      </c>
      <c r="O1891">
        <f>IF(N1891="medium",1,0)</f>
        <v>0</v>
      </c>
      <c r="P1891">
        <f>IF(O1891="large",1,0)</f>
        <v>0</v>
      </c>
      <c r="Q1891">
        <v>2007</v>
      </c>
      <c r="R1891">
        <v>3</v>
      </c>
      <c r="S1891" t="str">
        <f>IF(R1891=1, "First-time", IF(R1891&lt;=3, "Rising Star", IF(R1891&lt;10, "Established", "Elites")))</f>
        <v>Rising Star</v>
      </c>
      <c r="T1891">
        <f>IF(S1891 = "First-time",1,0)</f>
        <v>0</v>
      </c>
      <c r="U1891">
        <f>IF(S1891 = "Rising Star",1,0)</f>
        <v>1</v>
      </c>
      <c r="V1891">
        <f>IF(S1891 = "Established",1,0)</f>
        <v>0</v>
      </c>
      <c r="W1891">
        <f>IF(S1891 = "Elites",1,0)</f>
        <v>0</v>
      </c>
      <c r="X1891" t="s">
        <v>809</v>
      </c>
      <c r="Y1891" t="str">
        <f>IF(X1891="","-",TRIM(LEFT(X1891,FIND(",",X1891&amp;",")-1)))</f>
        <v>Greenville-Mauldin-Easley</v>
      </c>
      <c r="Z1891" t="s">
        <v>303</v>
      </c>
      <c r="AA1891" t="s">
        <v>42</v>
      </c>
    </row>
    <row r="1892" spans="1:27" ht="14.4" x14ac:dyDescent="0.3">
      <c r="A1892">
        <v>1886</v>
      </c>
      <c r="B1892" t="s">
        <v>2146</v>
      </c>
      <c r="C1892" t="s">
        <v>2147</v>
      </c>
      <c r="D1892" t="s">
        <v>2148</v>
      </c>
      <c r="E1892" t="s">
        <v>760</v>
      </c>
      <c r="F1892" s="5">
        <f>_xlfn.TEXTBEFORE(E1892, " ") * 1000000</f>
        <v>57700000</v>
      </c>
      <c r="G1892">
        <v>213.28639999999999</v>
      </c>
      <c r="H1892" t="s">
        <v>85</v>
      </c>
      <c r="I1892">
        <v>70</v>
      </c>
      <c r="J1892">
        <f>IF(I1892="",0,I1892)</f>
        <v>70</v>
      </c>
      <c r="K1892">
        <v>30</v>
      </c>
      <c r="L1892">
        <f>I1892-K1892</f>
        <v>40</v>
      </c>
      <c r="M1892" t="str">
        <f>IF(I1892&lt;100,"small",IF(I1892&lt;500,"medium","large"))</f>
        <v>small</v>
      </c>
      <c r="N1892">
        <f>IF(M1892="small",1,0)</f>
        <v>1</v>
      </c>
      <c r="O1892">
        <f>IF(N1892="medium",1,0)</f>
        <v>0</v>
      </c>
      <c r="P1892">
        <f>IF(O1892="large",1,0)</f>
        <v>0</v>
      </c>
      <c r="Q1892">
        <v>1995</v>
      </c>
      <c r="R1892">
        <v>2</v>
      </c>
      <c r="S1892" t="str">
        <f>IF(R1892=1, "First-time", IF(R1892&lt;=3, "Rising Star", IF(R1892&lt;10, "Established", "Elites")))</f>
        <v>Rising Star</v>
      </c>
      <c r="T1892">
        <f>IF(S1892 = "First-time",1,0)</f>
        <v>0</v>
      </c>
      <c r="U1892">
        <f>IF(S1892 = "Rising Star",1,0)</f>
        <v>1</v>
      </c>
      <c r="V1892">
        <f>IF(S1892 = "Established",1,0)</f>
        <v>0</v>
      </c>
      <c r="W1892">
        <f>IF(S1892 = "Elites",1,0)</f>
        <v>0</v>
      </c>
      <c r="X1892" t="s">
        <v>838</v>
      </c>
      <c r="Y1892" t="str">
        <f>IF(X1892="","-",TRIM(LEFT(X1892,FIND(",",X1892&amp;",")-1)))</f>
        <v>Austin</v>
      </c>
      <c r="Z1892" t="s">
        <v>838</v>
      </c>
      <c r="AA1892" t="s">
        <v>45</v>
      </c>
    </row>
    <row r="1893" spans="1:27" ht="14.4" x14ac:dyDescent="0.3">
      <c r="A1893">
        <v>1887</v>
      </c>
      <c r="B1893" t="s">
        <v>4625</v>
      </c>
      <c r="C1893" t="s">
        <v>4626</v>
      </c>
      <c r="D1893" t="s">
        <v>4627</v>
      </c>
      <c r="E1893" t="s">
        <v>369</v>
      </c>
      <c r="F1893" s="5">
        <f>_xlfn.TEXTBEFORE(E1893, " ") * 1000000</f>
        <v>14700000</v>
      </c>
      <c r="G1893">
        <v>213.2499</v>
      </c>
      <c r="H1893" t="s">
        <v>353</v>
      </c>
      <c r="I1893">
        <v>45</v>
      </c>
      <c r="J1893">
        <f>IF(I1893="",0,I1893)</f>
        <v>45</v>
      </c>
      <c r="K1893">
        <v>20</v>
      </c>
      <c r="L1893">
        <f>I1893-K1893</f>
        <v>25</v>
      </c>
      <c r="M1893" t="str">
        <f>IF(I1893&lt;100,"small",IF(I1893&lt;500,"medium","large"))</f>
        <v>small</v>
      </c>
      <c r="N1893">
        <f>IF(M1893="small",1,0)</f>
        <v>1</v>
      </c>
      <c r="O1893">
        <f>IF(N1893="medium",1,0)</f>
        <v>0</v>
      </c>
      <c r="P1893">
        <f>IF(O1893="large",1,0)</f>
        <v>0</v>
      </c>
      <c r="Q1893">
        <v>2002</v>
      </c>
      <c r="R1893">
        <v>2</v>
      </c>
      <c r="S1893" t="str">
        <f>IF(R1893=1, "First-time", IF(R1893&lt;=3, "Rising Star", IF(R1893&lt;10, "Established", "Elites")))</f>
        <v>Rising Star</v>
      </c>
      <c r="T1893">
        <f>IF(S1893 = "First-time",1,0)</f>
        <v>0</v>
      </c>
      <c r="U1893">
        <f>IF(S1893 = "Rising Star",1,0)</f>
        <v>1</v>
      </c>
      <c r="V1893">
        <f>IF(S1893 = "Established",1,0)</f>
        <v>0</v>
      </c>
      <c r="W1893">
        <f>IF(S1893 = "Elites",1,0)</f>
        <v>0</v>
      </c>
      <c r="X1893" t="s">
        <v>1021</v>
      </c>
      <c r="Y1893" t="str">
        <f>IF(X1893="","-",TRIM(LEFT(X1893,FIND(",",X1893&amp;",")-1)))</f>
        <v>Bridgeport-Stamford-Norwalk</v>
      </c>
      <c r="Z1893" t="s">
        <v>4628</v>
      </c>
      <c r="AA1893" t="s">
        <v>7</v>
      </c>
    </row>
    <row r="1894" spans="1:27" ht="14.4" x14ac:dyDescent="0.3">
      <c r="A1894">
        <v>1888</v>
      </c>
      <c r="B1894" t="s">
        <v>11124</v>
      </c>
      <c r="C1894" t="s">
        <v>11125</v>
      </c>
      <c r="D1894" t="s">
        <v>11126</v>
      </c>
      <c r="E1894" t="s">
        <v>4285</v>
      </c>
      <c r="F1894" s="5">
        <f>_xlfn.TEXTBEFORE(E1894, " ") * 1000000</f>
        <v>17700000</v>
      </c>
      <c r="G1894">
        <v>213.12979999999999</v>
      </c>
      <c r="H1894" t="s">
        <v>118</v>
      </c>
      <c r="I1894">
        <v>102</v>
      </c>
      <c r="J1894">
        <f>IF(I1894="",0,I1894)</f>
        <v>102</v>
      </c>
      <c r="K1894">
        <v>55</v>
      </c>
      <c r="L1894">
        <f>I1894-K1894</f>
        <v>47</v>
      </c>
      <c r="M1894" t="str">
        <f>IF(I1894&lt;100,"small",IF(I1894&lt;500,"medium","large"))</f>
        <v>medium</v>
      </c>
      <c r="N1894">
        <f>IF(M1894="small",1,0)</f>
        <v>0</v>
      </c>
      <c r="O1894">
        <f>IF(N1894="medium",1,0)</f>
        <v>0</v>
      </c>
      <c r="P1894">
        <f>IF(O1894="large",1,0)</f>
        <v>0</v>
      </c>
      <c r="Q1894">
        <v>2010</v>
      </c>
      <c r="R1894">
        <v>5</v>
      </c>
      <c r="S1894" t="str">
        <f>IF(R1894=1, "First-time", IF(R1894&lt;=3, "Rising Star", IF(R1894&lt;10, "Established", "Elites")))</f>
        <v>Established</v>
      </c>
      <c r="T1894">
        <f>IF(S1894 = "First-time",1,0)</f>
        <v>0</v>
      </c>
      <c r="U1894">
        <f>IF(S1894 = "Rising Star",1,0)</f>
        <v>0</v>
      </c>
      <c r="V1894">
        <f>IF(S1894 = "Established",1,0)</f>
        <v>1</v>
      </c>
      <c r="W1894">
        <f>IF(S1894 = "Elites",1,0)</f>
        <v>0</v>
      </c>
      <c r="X1894" t="s">
        <v>2903</v>
      </c>
      <c r="Y1894" t="str">
        <f>IF(X1894="","-",TRIM(LEFT(X1894,FIND(",",X1894&amp;",")-1)))</f>
        <v>Baton Rouge</v>
      </c>
      <c r="Z1894" t="s">
        <v>2904</v>
      </c>
      <c r="AA1894" t="s">
        <v>19</v>
      </c>
    </row>
    <row r="1895" spans="1:27" ht="14.4" x14ac:dyDescent="0.3">
      <c r="A1895">
        <v>1889</v>
      </c>
      <c r="B1895" t="s">
        <v>12102</v>
      </c>
      <c r="C1895" t="s">
        <v>12103</v>
      </c>
      <c r="D1895" t="s">
        <v>12104</v>
      </c>
      <c r="E1895" t="s">
        <v>289</v>
      </c>
      <c r="F1895" s="5">
        <f>_xlfn.TEXTBEFORE(E1895, " ") * 1000000</f>
        <v>3700000</v>
      </c>
      <c r="G1895">
        <v>212.98480000000001</v>
      </c>
      <c r="H1895" t="s">
        <v>129</v>
      </c>
      <c r="I1895">
        <v>12</v>
      </c>
      <c r="J1895">
        <f>IF(I1895="",0,I1895)</f>
        <v>12</v>
      </c>
      <c r="K1895">
        <v>5</v>
      </c>
      <c r="L1895">
        <f>I1895-K1895</f>
        <v>7</v>
      </c>
      <c r="M1895" t="str">
        <f>IF(I1895&lt;100,"small",IF(I1895&lt;500,"medium","large"))</f>
        <v>small</v>
      </c>
      <c r="N1895">
        <f>IF(M1895="small",1,0)</f>
        <v>1</v>
      </c>
      <c r="O1895">
        <f>IF(N1895="medium",1,0)</f>
        <v>0</v>
      </c>
      <c r="P1895">
        <f>IF(O1895="large",1,0)</f>
        <v>0</v>
      </c>
      <c r="Q1895">
        <v>2011</v>
      </c>
      <c r="R1895">
        <v>2</v>
      </c>
      <c r="S1895" t="str">
        <f>IF(R1895=1, "First-time", IF(R1895&lt;=3, "Rising Star", IF(R1895&lt;10, "Established", "Elites")))</f>
        <v>Rising Star</v>
      </c>
      <c r="T1895">
        <f>IF(S1895 = "First-time",1,0)</f>
        <v>0</v>
      </c>
      <c r="U1895">
        <f>IF(S1895 = "Rising Star",1,0)</f>
        <v>1</v>
      </c>
      <c r="V1895">
        <f>IF(S1895 = "Established",1,0)</f>
        <v>0</v>
      </c>
      <c r="W1895">
        <f>IF(S1895 = "Elites",1,0)</f>
        <v>0</v>
      </c>
      <c r="X1895" t="s">
        <v>86</v>
      </c>
      <c r="Y1895" t="str">
        <f>IF(X1895="","-",TRIM(LEFT(X1895,FIND(",",X1895&amp;",")-1)))</f>
        <v>New York City</v>
      </c>
      <c r="Z1895" t="s">
        <v>12105</v>
      </c>
      <c r="AA1895" t="s">
        <v>32</v>
      </c>
    </row>
    <row r="1896" spans="1:27" ht="14.4" x14ac:dyDescent="0.3">
      <c r="A1896">
        <v>1890</v>
      </c>
      <c r="B1896" t="s">
        <v>9127</v>
      </c>
      <c r="C1896" t="s">
        <v>9128</v>
      </c>
      <c r="D1896" t="s">
        <v>9129</v>
      </c>
      <c r="E1896" t="s">
        <v>3993</v>
      </c>
      <c r="F1896" s="5">
        <f>_xlfn.TEXTBEFORE(E1896, " ") * 1000000</f>
        <v>35200000</v>
      </c>
      <c r="G1896">
        <v>212.98150000000001</v>
      </c>
      <c r="H1896" t="s">
        <v>118</v>
      </c>
      <c r="I1896">
        <v>10</v>
      </c>
      <c r="J1896">
        <f>IF(I1896="",0,I1896)</f>
        <v>10</v>
      </c>
      <c r="K1896">
        <v>4</v>
      </c>
      <c r="L1896">
        <f>I1896-K1896</f>
        <v>6</v>
      </c>
      <c r="M1896" t="str">
        <f>IF(I1896&lt;100,"small",IF(I1896&lt;500,"medium","large"))</f>
        <v>small</v>
      </c>
      <c r="N1896">
        <f>IF(M1896="small",1,0)</f>
        <v>1</v>
      </c>
      <c r="O1896">
        <f>IF(N1896="medium",1,0)</f>
        <v>0</v>
      </c>
      <c r="P1896">
        <f>IF(O1896="large",1,0)</f>
        <v>0</v>
      </c>
      <c r="Q1896">
        <v>2008</v>
      </c>
      <c r="R1896">
        <v>6</v>
      </c>
      <c r="S1896" t="str">
        <f>IF(R1896=1, "First-time", IF(R1896&lt;=3, "Rising Star", IF(R1896&lt;10, "Established", "Elites")))</f>
        <v>Established</v>
      </c>
      <c r="T1896">
        <f>IF(S1896 = "First-time",1,0)</f>
        <v>0</v>
      </c>
      <c r="U1896">
        <f>IF(S1896 = "Rising Star",1,0)</f>
        <v>0</v>
      </c>
      <c r="V1896">
        <f>IF(S1896 = "Established",1,0)</f>
        <v>1</v>
      </c>
      <c r="W1896">
        <f>IF(S1896 = "Elites",1,0)</f>
        <v>0</v>
      </c>
      <c r="X1896" t="s">
        <v>272</v>
      </c>
      <c r="Y1896" t="str">
        <f>IF(X1896="","-",TRIM(LEFT(X1896,FIND(",",X1896&amp;",")-1)))</f>
        <v>Phoenix</v>
      </c>
      <c r="Z1896" t="s">
        <v>2809</v>
      </c>
      <c r="AA1896" t="s">
        <v>4</v>
      </c>
    </row>
    <row r="1897" spans="1:27" ht="14.4" x14ac:dyDescent="0.3">
      <c r="A1897">
        <v>1891</v>
      </c>
      <c r="B1897" t="s">
        <v>14137</v>
      </c>
      <c r="C1897" t="s">
        <v>14138</v>
      </c>
      <c r="D1897" t="s">
        <v>14139</v>
      </c>
      <c r="E1897" t="s">
        <v>1147</v>
      </c>
      <c r="F1897" s="5">
        <f>_xlfn.TEXTBEFORE(E1897, " ") * 1000000</f>
        <v>3900000</v>
      </c>
      <c r="G1897">
        <v>212.8964</v>
      </c>
      <c r="H1897" t="s">
        <v>433</v>
      </c>
      <c r="I1897">
        <v>28</v>
      </c>
      <c r="J1897">
        <f>IF(I1897="",0,I1897)</f>
        <v>28</v>
      </c>
      <c r="K1897">
        <v>15</v>
      </c>
      <c r="L1897">
        <f>I1897-K1897</f>
        <v>13</v>
      </c>
      <c r="M1897" t="str">
        <f>IF(I1897&lt;100,"small",IF(I1897&lt;500,"medium","large"))</f>
        <v>small</v>
      </c>
      <c r="N1897">
        <f>IF(M1897="small",1,0)</f>
        <v>1</v>
      </c>
      <c r="O1897">
        <f>IF(N1897="medium",1,0)</f>
        <v>0</v>
      </c>
      <c r="P1897">
        <f>IF(O1897="large",1,0)</f>
        <v>0</v>
      </c>
      <c r="Q1897">
        <v>2012</v>
      </c>
      <c r="R1897">
        <v>2</v>
      </c>
      <c r="S1897" t="str">
        <f>IF(R1897=1, "First-time", IF(R1897&lt;=3, "Rising Star", IF(R1897&lt;10, "Established", "Elites")))</f>
        <v>Rising Star</v>
      </c>
      <c r="T1897">
        <f>IF(S1897 = "First-time",1,0)</f>
        <v>0</v>
      </c>
      <c r="U1897">
        <f>IF(S1897 = "Rising Star",1,0)</f>
        <v>1</v>
      </c>
      <c r="V1897">
        <f>IF(S1897 = "Established",1,0)</f>
        <v>0</v>
      </c>
      <c r="W1897">
        <f>IF(S1897 = "Elites",1,0)</f>
        <v>0</v>
      </c>
      <c r="X1897" t="s">
        <v>3010</v>
      </c>
      <c r="Y1897" t="str">
        <f>IF(X1897="","-",TRIM(LEFT(X1897,FIND(",",X1897&amp;",")-1)))</f>
        <v>San Jose</v>
      </c>
      <c r="Z1897" t="s">
        <v>12797</v>
      </c>
      <c r="AA1897" t="s">
        <v>5</v>
      </c>
    </row>
    <row r="1898" spans="1:27" ht="14.4" x14ac:dyDescent="0.3">
      <c r="A1898">
        <v>1893</v>
      </c>
      <c r="B1898" t="s">
        <v>10866</v>
      </c>
      <c r="C1898" t="s">
        <v>10867</v>
      </c>
      <c r="D1898" t="s">
        <v>10868</v>
      </c>
      <c r="E1898" t="s">
        <v>2766</v>
      </c>
      <c r="F1898" s="5">
        <f>_xlfn.TEXTBEFORE(E1898, " ") * 1000000</f>
        <v>2700000</v>
      </c>
      <c r="G1898">
        <v>212.57650000000001</v>
      </c>
      <c r="H1898" t="s">
        <v>803</v>
      </c>
      <c r="I1898">
        <v>16</v>
      </c>
      <c r="J1898">
        <f>IF(I1898="",0,I1898)</f>
        <v>16</v>
      </c>
      <c r="K1898">
        <v>3</v>
      </c>
      <c r="L1898">
        <f>I1898-K1898</f>
        <v>13</v>
      </c>
      <c r="M1898" t="str">
        <f>IF(I1898&lt;100,"small",IF(I1898&lt;500,"medium","large"))</f>
        <v>small</v>
      </c>
      <c r="N1898">
        <f>IF(M1898="small",1,0)</f>
        <v>1</v>
      </c>
      <c r="O1898">
        <f>IF(N1898="medium",1,0)</f>
        <v>0</v>
      </c>
      <c r="P1898">
        <f>IF(O1898="large",1,0)</f>
        <v>0</v>
      </c>
      <c r="Q1898">
        <v>2010</v>
      </c>
      <c r="R1898">
        <v>1</v>
      </c>
      <c r="S1898" t="str">
        <f>IF(R1898=1, "First-time", IF(R1898&lt;=3, "Rising Star", IF(R1898&lt;10, "Established", "Elites")))</f>
        <v>First-time</v>
      </c>
      <c r="T1898">
        <f>IF(S1898 = "First-time",1,0)</f>
        <v>1</v>
      </c>
      <c r="U1898">
        <f>IF(S1898 = "Rising Star",1,0)</f>
        <v>0</v>
      </c>
      <c r="V1898">
        <f>IF(S1898 = "Established",1,0)</f>
        <v>0</v>
      </c>
      <c r="W1898">
        <f>IF(S1898 = "Elites",1,0)</f>
        <v>0</v>
      </c>
      <c r="X1898" t="s">
        <v>86</v>
      </c>
      <c r="Y1898" t="str">
        <f>IF(X1898="","-",TRIM(LEFT(X1898,FIND(",",X1898&amp;",")-1)))</f>
        <v>New York City</v>
      </c>
      <c r="Z1898" t="s">
        <v>543</v>
      </c>
      <c r="AA1898" t="s">
        <v>35</v>
      </c>
    </row>
    <row r="1899" spans="1:27" ht="14.4" x14ac:dyDescent="0.3">
      <c r="A1899">
        <v>1894</v>
      </c>
      <c r="B1899" t="s">
        <v>9584</v>
      </c>
      <c r="C1899" t="s">
        <v>9585</v>
      </c>
      <c r="D1899" t="s">
        <v>9586</v>
      </c>
      <c r="E1899" t="s">
        <v>557</v>
      </c>
      <c r="F1899" s="5">
        <f>_xlfn.TEXTBEFORE(E1899, " ") * 1000000</f>
        <v>17200000</v>
      </c>
      <c r="G1899">
        <v>212.5471</v>
      </c>
      <c r="H1899" t="s">
        <v>803</v>
      </c>
      <c r="I1899">
        <v>189</v>
      </c>
      <c r="J1899">
        <f>IF(I1899="",0,I1899)</f>
        <v>189</v>
      </c>
      <c r="K1899">
        <v>81</v>
      </c>
      <c r="L1899">
        <f>I1899-K1899</f>
        <v>108</v>
      </c>
      <c r="M1899" t="str">
        <f>IF(I1899&lt;100,"small",IF(I1899&lt;500,"medium","large"))</f>
        <v>medium</v>
      </c>
      <c r="N1899">
        <f>IF(M1899="small",1,0)</f>
        <v>0</v>
      </c>
      <c r="O1899">
        <f>IF(N1899="medium",1,0)</f>
        <v>0</v>
      </c>
      <c r="P1899">
        <f>IF(O1899="large",1,0)</f>
        <v>0</v>
      </c>
      <c r="Q1899">
        <v>2009</v>
      </c>
      <c r="R1899">
        <v>4</v>
      </c>
      <c r="S1899" t="str">
        <f>IF(R1899=1, "First-time", IF(R1899&lt;=3, "Rising Star", IF(R1899&lt;10, "Established", "Elites")))</f>
        <v>Established</v>
      </c>
      <c r="T1899">
        <f>IF(S1899 = "First-time",1,0)</f>
        <v>0</v>
      </c>
      <c r="U1899">
        <f>IF(S1899 = "Rising Star",1,0)</f>
        <v>0</v>
      </c>
      <c r="V1899">
        <f>IF(S1899 = "Established",1,0)</f>
        <v>1</v>
      </c>
      <c r="W1899">
        <f>IF(S1899 = "Elites",1,0)</f>
        <v>0</v>
      </c>
      <c r="X1899" t="s">
        <v>99</v>
      </c>
      <c r="Y1899" t="str">
        <f>IF(X1899="","-",TRIM(LEFT(X1899,FIND(",",X1899&amp;",")-1)))</f>
        <v>-</v>
      </c>
      <c r="Z1899" t="s">
        <v>1992</v>
      </c>
      <c r="AA1899" t="s">
        <v>38</v>
      </c>
    </row>
    <row r="1900" spans="1:27" ht="14.4" x14ac:dyDescent="0.3">
      <c r="A1900">
        <v>1895</v>
      </c>
      <c r="B1900" t="s">
        <v>11409</v>
      </c>
      <c r="C1900" t="s">
        <v>11410</v>
      </c>
      <c r="D1900" t="s">
        <v>11411</v>
      </c>
      <c r="E1900" t="s">
        <v>1267</v>
      </c>
      <c r="F1900" s="5">
        <f>_xlfn.TEXTBEFORE(E1900, " ") * 1000000</f>
        <v>2400000</v>
      </c>
      <c r="G1900">
        <v>212.26939999999999</v>
      </c>
      <c r="H1900" t="s">
        <v>803</v>
      </c>
      <c r="I1900">
        <v>10</v>
      </c>
      <c r="J1900">
        <f>IF(I1900="",0,I1900)</f>
        <v>10</v>
      </c>
      <c r="K1900">
        <v>4</v>
      </c>
      <c r="L1900">
        <f>I1900-K1900</f>
        <v>6</v>
      </c>
      <c r="M1900" t="str">
        <f>IF(I1900&lt;100,"small",IF(I1900&lt;500,"medium","large"))</f>
        <v>small</v>
      </c>
      <c r="N1900">
        <f>IF(M1900="small",1,0)</f>
        <v>1</v>
      </c>
      <c r="O1900">
        <f>IF(N1900="medium",1,0)</f>
        <v>0</v>
      </c>
      <c r="P1900">
        <f>IF(O1900="large",1,0)</f>
        <v>0</v>
      </c>
      <c r="Q1900">
        <v>2010</v>
      </c>
      <c r="R1900">
        <v>1</v>
      </c>
      <c r="S1900" t="str">
        <f>IF(R1900=1, "First-time", IF(R1900&lt;=3, "Rising Star", IF(R1900&lt;10, "Established", "Elites")))</f>
        <v>First-time</v>
      </c>
      <c r="T1900">
        <f>IF(S1900 = "First-time",1,0)</f>
        <v>1</v>
      </c>
      <c r="U1900">
        <f>IF(S1900 = "Rising Star",1,0)</f>
        <v>0</v>
      </c>
      <c r="V1900">
        <f>IF(S1900 = "Established",1,0)</f>
        <v>0</v>
      </c>
      <c r="W1900">
        <f>IF(S1900 = "Elites",1,0)</f>
        <v>0</v>
      </c>
      <c r="X1900" t="s">
        <v>611</v>
      </c>
      <c r="Y1900" t="str">
        <f>IF(X1900="","-",TRIM(LEFT(X1900,FIND(",",X1900&amp;",")-1)))</f>
        <v>Denver</v>
      </c>
      <c r="Z1900" t="s">
        <v>2771</v>
      </c>
      <c r="AA1900" t="s">
        <v>6</v>
      </c>
    </row>
    <row r="1901" spans="1:27" ht="14.4" x14ac:dyDescent="0.3">
      <c r="A1901">
        <v>1896</v>
      </c>
      <c r="B1901" t="s">
        <v>13156</v>
      </c>
      <c r="C1901" t="s">
        <v>13157</v>
      </c>
      <c r="D1901" t="s">
        <v>13158</v>
      </c>
      <c r="E1901" t="s">
        <v>6002</v>
      </c>
      <c r="F1901" s="5">
        <f>_xlfn.TEXTBEFORE(E1901, " ") * 1000000</f>
        <v>27800000</v>
      </c>
      <c r="G1901">
        <v>212.1506</v>
      </c>
      <c r="H1901" t="s">
        <v>153</v>
      </c>
      <c r="I1901">
        <v>38</v>
      </c>
      <c r="J1901">
        <f>IF(I1901="",0,I1901)</f>
        <v>38</v>
      </c>
      <c r="K1901">
        <v>16</v>
      </c>
      <c r="L1901">
        <f>I1901-K1901</f>
        <v>22</v>
      </c>
      <c r="M1901" t="str">
        <f>IF(I1901&lt;100,"small",IF(I1901&lt;500,"medium","large"))</f>
        <v>small</v>
      </c>
      <c r="N1901">
        <f>IF(M1901="small",1,0)</f>
        <v>1</v>
      </c>
      <c r="O1901">
        <f>IF(N1901="medium",1,0)</f>
        <v>0</v>
      </c>
      <c r="P1901">
        <f>IF(O1901="large",1,0)</f>
        <v>0</v>
      </c>
      <c r="Q1901">
        <v>2012</v>
      </c>
      <c r="R1901">
        <v>3</v>
      </c>
      <c r="S1901" t="str">
        <f>IF(R1901=1, "First-time", IF(R1901&lt;=3, "Rising Star", IF(R1901&lt;10, "Established", "Elites")))</f>
        <v>Rising Star</v>
      </c>
      <c r="T1901">
        <f>IF(S1901 = "First-time",1,0)</f>
        <v>0</v>
      </c>
      <c r="U1901">
        <f>IF(S1901 = "Rising Star",1,0)</f>
        <v>1</v>
      </c>
      <c r="V1901">
        <f>IF(S1901 = "Established",1,0)</f>
        <v>0</v>
      </c>
      <c r="W1901">
        <f>IF(S1901 = "Elites",1,0)</f>
        <v>0</v>
      </c>
      <c r="X1901" t="s">
        <v>99</v>
      </c>
      <c r="Y1901" t="str">
        <f>IF(X1901="","-",TRIM(LEFT(X1901,FIND(",",X1901&amp;",")-1)))</f>
        <v>-</v>
      </c>
      <c r="Z1901" t="s">
        <v>8422</v>
      </c>
      <c r="AA1901" t="s">
        <v>44</v>
      </c>
    </row>
    <row r="1902" spans="1:27" ht="14.4" x14ac:dyDescent="0.3">
      <c r="A1902">
        <v>1897</v>
      </c>
      <c r="B1902" t="s">
        <v>17087</v>
      </c>
      <c r="C1902" t="s">
        <v>17088</v>
      </c>
      <c r="D1902" t="s">
        <v>17089</v>
      </c>
      <c r="E1902" t="s">
        <v>3113</v>
      </c>
      <c r="F1902" s="5">
        <f>_xlfn.TEXTBEFORE(E1902, " ") * 1000000</f>
        <v>6300000</v>
      </c>
      <c r="G1902">
        <v>212.01910000000001</v>
      </c>
      <c r="H1902" t="s">
        <v>167</v>
      </c>
      <c r="I1902">
        <v>27</v>
      </c>
      <c r="J1902">
        <f>IF(I1902="",0,I1902)</f>
        <v>27</v>
      </c>
      <c r="K1902">
        <v>15</v>
      </c>
      <c r="L1902">
        <f>I1902-K1902</f>
        <v>12</v>
      </c>
      <c r="M1902" t="str">
        <f>IF(I1902&lt;100,"small",IF(I1902&lt;500,"medium","large"))</f>
        <v>small</v>
      </c>
      <c r="N1902">
        <f>IF(M1902="small",1,0)</f>
        <v>1</v>
      </c>
      <c r="O1902">
        <f>IF(N1902="medium",1,0)</f>
        <v>0</v>
      </c>
      <c r="P1902">
        <f>IF(O1902="large",1,0)</f>
        <v>0</v>
      </c>
      <c r="Q1902">
        <v>2014</v>
      </c>
      <c r="R1902">
        <v>1</v>
      </c>
      <c r="S1902" t="str">
        <f>IF(R1902=1, "First-time", IF(R1902&lt;=3, "Rising Star", IF(R1902&lt;10, "Established", "Elites")))</f>
        <v>First-time</v>
      </c>
      <c r="T1902">
        <f>IF(S1902 = "First-time",1,0)</f>
        <v>1</v>
      </c>
      <c r="U1902">
        <f>IF(S1902 = "Rising Star",1,0)</f>
        <v>0</v>
      </c>
      <c r="V1902">
        <f>IF(S1902 = "Established",1,0)</f>
        <v>0</v>
      </c>
      <c r="W1902">
        <f>IF(S1902 = "Elites",1,0)</f>
        <v>0</v>
      </c>
      <c r="X1902" t="s">
        <v>1396</v>
      </c>
      <c r="Y1902" t="str">
        <f>IF(X1902="","-",TRIM(LEFT(X1902,FIND(",",X1902&amp;",")-1)))</f>
        <v>San Francisco</v>
      </c>
      <c r="Z1902" t="s">
        <v>13976</v>
      </c>
      <c r="AA1902" t="s">
        <v>5</v>
      </c>
    </row>
    <row r="1903" spans="1:27" ht="14.4" x14ac:dyDescent="0.3">
      <c r="A1903">
        <v>1898</v>
      </c>
      <c r="B1903" t="s">
        <v>9739</v>
      </c>
      <c r="C1903" t="s">
        <v>9740</v>
      </c>
      <c r="D1903" t="s">
        <v>9741</v>
      </c>
      <c r="E1903" t="s">
        <v>1971</v>
      </c>
      <c r="F1903" s="5">
        <f>_xlfn.TEXTBEFORE(E1903, " ") * 1000000</f>
        <v>7000000</v>
      </c>
      <c r="G1903">
        <v>211.99619999999999</v>
      </c>
      <c r="H1903" t="s">
        <v>472</v>
      </c>
      <c r="I1903">
        <v>13</v>
      </c>
      <c r="J1903">
        <f>IF(I1903="",0,I1903)</f>
        <v>13</v>
      </c>
      <c r="K1903">
        <v>10</v>
      </c>
      <c r="L1903">
        <f>I1903-K1903</f>
        <v>3</v>
      </c>
      <c r="M1903" t="str">
        <f>IF(I1903&lt;100,"small",IF(I1903&lt;500,"medium","large"))</f>
        <v>small</v>
      </c>
      <c r="N1903">
        <f>IF(M1903="small",1,0)</f>
        <v>1</v>
      </c>
      <c r="O1903">
        <f>IF(N1903="medium",1,0)</f>
        <v>0</v>
      </c>
      <c r="P1903">
        <f>IF(O1903="large",1,0)</f>
        <v>0</v>
      </c>
      <c r="Q1903">
        <v>2009</v>
      </c>
      <c r="R1903">
        <v>3</v>
      </c>
      <c r="S1903" t="str">
        <f>IF(R1903=1, "First-time", IF(R1903&lt;=3, "Rising Star", IF(R1903&lt;10, "Established", "Elites")))</f>
        <v>Rising Star</v>
      </c>
      <c r="T1903">
        <f>IF(S1903 = "First-time",1,0)</f>
        <v>0</v>
      </c>
      <c r="U1903">
        <f>IF(S1903 = "Rising Star",1,0)</f>
        <v>1</v>
      </c>
      <c r="V1903">
        <f>IF(S1903 = "Established",1,0)</f>
        <v>0</v>
      </c>
      <c r="W1903">
        <f>IF(S1903 = "Elites",1,0)</f>
        <v>0</v>
      </c>
      <c r="X1903" t="s">
        <v>99</v>
      </c>
      <c r="Y1903" t="str">
        <f>IF(X1903="","-",TRIM(LEFT(X1903,FIND(",",X1903&amp;",")-1)))</f>
        <v>-</v>
      </c>
      <c r="Z1903" t="s">
        <v>9742</v>
      </c>
      <c r="AA1903" t="s">
        <v>32</v>
      </c>
    </row>
    <row r="1904" spans="1:27" ht="14.4" x14ac:dyDescent="0.3">
      <c r="A1904">
        <v>1899</v>
      </c>
      <c r="B1904" t="s">
        <v>5628</v>
      </c>
      <c r="C1904" t="s">
        <v>5629</v>
      </c>
      <c r="D1904" t="s">
        <v>5630</v>
      </c>
      <c r="E1904" t="s">
        <v>2292</v>
      </c>
      <c r="F1904" s="5">
        <f>_xlfn.TEXTBEFORE(E1904, " ") * 1000000</f>
        <v>15100000</v>
      </c>
      <c r="G1904">
        <v>211.74770000000001</v>
      </c>
      <c r="H1904" t="s">
        <v>779</v>
      </c>
      <c r="I1904">
        <v>149</v>
      </c>
      <c r="J1904">
        <f>IF(I1904="",0,I1904)</f>
        <v>149</v>
      </c>
      <c r="K1904">
        <v>52</v>
      </c>
      <c r="L1904">
        <f>I1904-K1904</f>
        <v>97</v>
      </c>
      <c r="M1904" t="str">
        <f>IF(I1904&lt;100,"small",IF(I1904&lt;500,"medium","large"))</f>
        <v>medium</v>
      </c>
      <c r="N1904">
        <f>IF(M1904="small",1,0)</f>
        <v>0</v>
      </c>
      <c r="O1904">
        <f>IF(N1904="medium",1,0)</f>
        <v>0</v>
      </c>
      <c r="P1904">
        <f>IF(O1904="large",1,0)</f>
        <v>0</v>
      </c>
      <c r="Q1904">
        <v>2004</v>
      </c>
      <c r="R1904">
        <v>4</v>
      </c>
      <c r="S1904" t="str">
        <f>IF(R1904=1, "First-time", IF(R1904&lt;=3, "Rising Star", IF(R1904&lt;10, "Established", "Elites")))</f>
        <v>Established</v>
      </c>
      <c r="T1904">
        <f>IF(S1904 = "First-time",1,0)</f>
        <v>0</v>
      </c>
      <c r="U1904">
        <f>IF(S1904 = "Rising Star",1,0)</f>
        <v>0</v>
      </c>
      <c r="V1904">
        <f>IF(S1904 = "Established",1,0)</f>
        <v>1</v>
      </c>
      <c r="W1904">
        <f>IF(S1904 = "Elites",1,0)</f>
        <v>0</v>
      </c>
      <c r="X1904" t="s">
        <v>185</v>
      </c>
      <c r="Y1904" t="str">
        <f>IF(X1904="","-",TRIM(LEFT(X1904,FIND(",",X1904&amp;",")-1)))</f>
        <v>Boston</v>
      </c>
      <c r="Z1904" t="s">
        <v>185</v>
      </c>
      <c r="AA1904" t="s">
        <v>20</v>
      </c>
    </row>
    <row r="1905" spans="1:27" ht="14.4" x14ac:dyDescent="0.3">
      <c r="A1905">
        <v>1900</v>
      </c>
      <c r="B1905" t="s">
        <v>11799</v>
      </c>
      <c r="C1905" t="s">
        <v>11800</v>
      </c>
      <c r="D1905" t="s">
        <v>11801</v>
      </c>
      <c r="E1905" t="s">
        <v>11802</v>
      </c>
      <c r="F1905" s="5">
        <f>_xlfn.TEXTBEFORE(E1905, " ") * 1000000</f>
        <v>56600000</v>
      </c>
      <c r="G1905">
        <v>211.71809999999999</v>
      </c>
      <c r="H1905" t="s">
        <v>105</v>
      </c>
      <c r="I1905">
        <v>101</v>
      </c>
      <c r="J1905">
        <f>IF(I1905="",0,I1905)</f>
        <v>101</v>
      </c>
      <c r="K1905">
        <v>54</v>
      </c>
      <c r="L1905">
        <f>I1905-K1905</f>
        <v>47</v>
      </c>
      <c r="M1905" t="str">
        <f>IF(I1905&lt;100,"small",IF(I1905&lt;500,"medium","large"))</f>
        <v>medium</v>
      </c>
      <c r="N1905">
        <f>IF(M1905="small",1,0)</f>
        <v>0</v>
      </c>
      <c r="O1905">
        <f>IF(N1905="medium",1,0)</f>
        <v>0</v>
      </c>
      <c r="P1905">
        <f>IF(O1905="large",1,0)</f>
        <v>0</v>
      </c>
      <c r="Q1905">
        <v>2011</v>
      </c>
      <c r="R1905">
        <v>1</v>
      </c>
      <c r="S1905" t="str">
        <f>IF(R1905=1, "First-time", IF(R1905&lt;=3, "Rising Star", IF(R1905&lt;10, "Established", "Elites")))</f>
        <v>First-time</v>
      </c>
      <c r="T1905">
        <f>IF(S1905 = "First-time",1,0)</f>
        <v>1</v>
      </c>
      <c r="U1905">
        <f>IF(S1905 = "Rising Star",1,0)</f>
        <v>0</v>
      </c>
      <c r="V1905">
        <f>IF(S1905 = "Established",1,0)</f>
        <v>0</v>
      </c>
      <c r="W1905">
        <f>IF(S1905 = "Elites",1,0)</f>
        <v>0</v>
      </c>
      <c r="X1905" t="s">
        <v>232</v>
      </c>
      <c r="Y1905" t="str">
        <f>IF(X1905="","-",TRIM(LEFT(X1905,FIND(",",X1905&amp;",")-1)))</f>
        <v>Houston</v>
      </c>
      <c r="Z1905" t="s">
        <v>11803</v>
      </c>
      <c r="AA1905" t="s">
        <v>45</v>
      </c>
    </row>
    <row r="1906" spans="1:27" ht="14.4" x14ac:dyDescent="0.3">
      <c r="A1906">
        <v>1901</v>
      </c>
      <c r="B1906" t="s">
        <v>11130</v>
      </c>
      <c r="C1906" t="s">
        <v>11131</v>
      </c>
      <c r="D1906" t="s">
        <v>11132</v>
      </c>
      <c r="E1906" t="s">
        <v>1435</v>
      </c>
      <c r="F1906" s="5">
        <f>_xlfn.TEXTBEFORE(E1906, " ") * 1000000</f>
        <v>20700000</v>
      </c>
      <c r="G1906">
        <v>211.4075</v>
      </c>
      <c r="H1906" t="s">
        <v>803</v>
      </c>
      <c r="I1906">
        <v>150</v>
      </c>
      <c r="J1906">
        <f>IF(I1906="",0,I1906)</f>
        <v>150</v>
      </c>
      <c r="K1906">
        <v>22</v>
      </c>
      <c r="L1906">
        <f>I1906-K1906</f>
        <v>128</v>
      </c>
      <c r="M1906" t="str">
        <f>IF(I1906&lt;100,"small",IF(I1906&lt;500,"medium","large"))</f>
        <v>medium</v>
      </c>
      <c r="N1906">
        <f>IF(M1906="small",1,0)</f>
        <v>0</v>
      </c>
      <c r="O1906">
        <f>IF(N1906="medium",1,0)</f>
        <v>0</v>
      </c>
      <c r="P1906">
        <f>IF(O1906="large",1,0)</f>
        <v>0</v>
      </c>
      <c r="Q1906">
        <v>2010</v>
      </c>
      <c r="R1906">
        <v>1</v>
      </c>
      <c r="S1906" t="str">
        <f>IF(R1906=1, "First-time", IF(R1906&lt;=3, "Rising Star", IF(R1906&lt;10, "Established", "Elites")))</f>
        <v>First-time</v>
      </c>
      <c r="T1906">
        <f>IF(S1906 = "First-time",1,0)</f>
        <v>1</v>
      </c>
      <c r="U1906">
        <f>IF(S1906 = "Rising Star",1,0)</f>
        <v>0</v>
      </c>
      <c r="V1906">
        <f>IF(S1906 = "Established",1,0)</f>
        <v>0</v>
      </c>
      <c r="W1906">
        <f>IF(S1906 = "Elites",1,0)</f>
        <v>0</v>
      </c>
      <c r="X1906" t="s">
        <v>168</v>
      </c>
      <c r="Y1906" t="str">
        <f>IF(X1906="","-",TRIM(LEFT(X1906,FIND(",",X1906&amp;",")-1)))</f>
        <v>Kansas City</v>
      </c>
      <c r="Z1906" t="s">
        <v>1904</v>
      </c>
      <c r="AA1906" t="s">
        <v>17</v>
      </c>
    </row>
    <row r="1907" spans="1:27" ht="14.4" x14ac:dyDescent="0.3">
      <c r="A1907">
        <v>1902</v>
      </c>
      <c r="B1907" t="s">
        <v>13471</v>
      </c>
      <c r="C1907" t="s">
        <v>13472</v>
      </c>
      <c r="D1907" t="s">
        <v>13473</v>
      </c>
      <c r="E1907" t="s">
        <v>1585</v>
      </c>
      <c r="F1907" s="5">
        <f>_xlfn.TEXTBEFORE(E1907, " ") * 1000000</f>
        <v>5800000</v>
      </c>
      <c r="G1907">
        <v>211.20689999999999</v>
      </c>
      <c r="H1907" t="s">
        <v>85</v>
      </c>
      <c r="I1907">
        <v>40</v>
      </c>
      <c r="J1907">
        <f>IF(I1907="",0,I1907)</f>
        <v>40</v>
      </c>
      <c r="K1907">
        <v>10</v>
      </c>
      <c r="L1907">
        <f>I1907-K1907</f>
        <v>30</v>
      </c>
      <c r="M1907" t="str">
        <f>IF(I1907&lt;100,"small",IF(I1907&lt;500,"medium","large"))</f>
        <v>small</v>
      </c>
      <c r="N1907">
        <f>IF(M1907="small",1,0)</f>
        <v>1</v>
      </c>
      <c r="O1907">
        <f>IF(N1907="medium",1,0)</f>
        <v>0</v>
      </c>
      <c r="P1907">
        <f>IF(O1907="large",1,0)</f>
        <v>0</v>
      </c>
      <c r="Q1907">
        <v>2012</v>
      </c>
      <c r="R1907">
        <v>3</v>
      </c>
      <c r="S1907" t="str">
        <f>IF(R1907=1, "First-time", IF(R1907&lt;=3, "Rising Star", IF(R1907&lt;10, "Established", "Elites")))</f>
        <v>Rising Star</v>
      </c>
      <c r="T1907">
        <f>IF(S1907 = "First-time",1,0)</f>
        <v>0</v>
      </c>
      <c r="U1907">
        <f>IF(S1907 = "Rising Star",1,0)</f>
        <v>1</v>
      </c>
      <c r="V1907">
        <f>IF(S1907 = "Established",1,0)</f>
        <v>0</v>
      </c>
      <c r="W1907">
        <f>IF(S1907 = "Elites",1,0)</f>
        <v>0</v>
      </c>
      <c r="X1907" t="s">
        <v>466</v>
      </c>
      <c r="Y1907" t="str">
        <f>IF(X1907="","-",TRIM(LEFT(X1907,FIND(",",X1907&amp;",")-1)))</f>
        <v>Charlotte</v>
      </c>
      <c r="Z1907" t="s">
        <v>466</v>
      </c>
      <c r="AA1907" t="s">
        <v>28</v>
      </c>
    </row>
    <row r="1908" spans="1:27" ht="14.4" x14ac:dyDescent="0.3">
      <c r="A1908">
        <v>1903</v>
      </c>
      <c r="B1908" t="s">
        <v>14511</v>
      </c>
      <c r="C1908" t="s">
        <v>14512</v>
      </c>
      <c r="D1908" t="s">
        <v>14513</v>
      </c>
      <c r="E1908" t="s">
        <v>870</v>
      </c>
      <c r="F1908" s="5">
        <f>_xlfn.TEXTBEFORE(E1908, " ") * 1000000</f>
        <v>3000000</v>
      </c>
      <c r="G1908">
        <v>211.17310000000001</v>
      </c>
      <c r="H1908" t="s">
        <v>160</v>
      </c>
      <c r="I1908">
        <v>15</v>
      </c>
      <c r="J1908">
        <f>IF(I1908="",0,I1908)</f>
        <v>15</v>
      </c>
      <c r="K1908">
        <v>7</v>
      </c>
      <c r="L1908">
        <f>I1908-K1908</f>
        <v>8</v>
      </c>
      <c r="M1908" t="str">
        <f>IF(I1908&lt;100,"small",IF(I1908&lt;500,"medium","large"))</f>
        <v>small</v>
      </c>
      <c r="N1908">
        <f>IF(M1908="small",1,0)</f>
        <v>1</v>
      </c>
      <c r="O1908">
        <f>IF(N1908="medium",1,0)</f>
        <v>0</v>
      </c>
      <c r="P1908">
        <f>IF(O1908="large",1,0)</f>
        <v>0</v>
      </c>
      <c r="Q1908">
        <v>2013</v>
      </c>
      <c r="R1908">
        <v>1</v>
      </c>
      <c r="S1908" t="str">
        <f>IF(R1908=1, "First-time", IF(R1908&lt;=3, "Rising Star", IF(R1908&lt;10, "Established", "Elites")))</f>
        <v>First-time</v>
      </c>
      <c r="T1908">
        <f>IF(S1908 = "First-time",1,0)</f>
        <v>1</v>
      </c>
      <c r="U1908">
        <f>IF(S1908 = "Rising Star",1,0)</f>
        <v>0</v>
      </c>
      <c r="V1908">
        <f>IF(S1908 = "Established",1,0)</f>
        <v>0</v>
      </c>
      <c r="W1908">
        <f>IF(S1908 = "Elites",1,0)</f>
        <v>0</v>
      </c>
      <c r="X1908" t="s">
        <v>130</v>
      </c>
      <c r="Y1908" t="str">
        <f>IF(X1908="","-",TRIM(LEFT(X1908,FIND(",",X1908&amp;",")-1)))</f>
        <v>Dallas</v>
      </c>
      <c r="Z1908" t="s">
        <v>8402</v>
      </c>
      <c r="AA1908" t="s">
        <v>45</v>
      </c>
    </row>
    <row r="1909" spans="1:27" ht="14.4" x14ac:dyDescent="0.3">
      <c r="A1909">
        <v>1904</v>
      </c>
      <c r="B1909" t="s">
        <v>5119</v>
      </c>
      <c r="C1909" t="s">
        <v>5120</v>
      </c>
      <c r="D1909" t="s">
        <v>5121</v>
      </c>
      <c r="E1909" t="s">
        <v>2390</v>
      </c>
      <c r="F1909" s="5">
        <f>_xlfn.TEXTBEFORE(E1909, " ") * 1000000</f>
        <v>7900000</v>
      </c>
      <c r="G1909">
        <v>210.983</v>
      </c>
      <c r="H1909" t="s">
        <v>779</v>
      </c>
      <c r="I1909">
        <v>62</v>
      </c>
      <c r="J1909">
        <f>IF(I1909="",0,I1909)</f>
        <v>62</v>
      </c>
      <c r="K1909">
        <v>40</v>
      </c>
      <c r="L1909">
        <f>I1909-K1909</f>
        <v>22</v>
      </c>
      <c r="M1909" t="str">
        <f>IF(I1909&lt;100,"small",IF(I1909&lt;500,"medium","large"))</f>
        <v>small</v>
      </c>
      <c r="N1909">
        <f>IF(M1909="small",1,0)</f>
        <v>1</v>
      </c>
      <c r="O1909">
        <f>IF(N1909="medium",1,0)</f>
        <v>0</v>
      </c>
      <c r="P1909">
        <f>IF(O1909="large",1,0)</f>
        <v>0</v>
      </c>
      <c r="Q1909">
        <v>2003</v>
      </c>
      <c r="R1909">
        <v>3</v>
      </c>
      <c r="S1909" t="str">
        <f>IF(R1909=1, "First-time", IF(R1909&lt;=3, "Rising Star", IF(R1909&lt;10, "Established", "Elites")))</f>
        <v>Rising Star</v>
      </c>
      <c r="T1909">
        <f>IF(S1909 = "First-time",1,0)</f>
        <v>0</v>
      </c>
      <c r="U1909">
        <f>IF(S1909 = "Rising Star",1,0)</f>
        <v>1</v>
      </c>
      <c r="V1909">
        <f>IF(S1909 = "Established",1,0)</f>
        <v>0</v>
      </c>
      <c r="W1909">
        <f>IF(S1909 = "Elites",1,0)</f>
        <v>0</v>
      </c>
      <c r="X1909" t="s">
        <v>242</v>
      </c>
      <c r="Y1909" t="str">
        <f>IF(X1909="","-",TRIM(LEFT(X1909,FIND(",",X1909&amp;",")-1)))</f>
        <v>Atlanta</v>
      </c>
      <c r="Z1909" t="s">
        <v>243</v>
      </c>
      <c r="AA1909" t="s">
        <v>11</v>
      </c>
    </row>
    <row r="1910" spans="1:27" ht="14.4" x14ac:dyDescent="0.3">
      <c r="A1910">
        <v>1905</v>
      </c>
      <c r="B1910" t="s">
        <v>6954</v>
      </c>
      <c r="C1910" t="s">
        <v>6955</v>
      </c>
      <c r="D1910" t="s">
        <v>6956</v>
      </c>
      <c r="E1910" t="s">
        <v>746</v>
      </c>
      <c r="F1910" s="5">
        <f>_xlfn.TEXTBEFORE(E1910, " ") * 1000000</f>
        <v>9500000</v>
      </c>
      <c r="G1910">
        <v>210.851</v>
      </c>
      <c r="H1910" t="s">
        <v>160</v>
      </c>
      <c r="I1910">
        <v>230</v>
      </c>
      <c r="J1910">
        <f>IF(I1910="",0,I1910)</f>
        <v>230</v>
      </c>
      <c r="K1910">
        <v>75</v>
      </c>
      <c r="L1910">
        <f>I1910-K1910</f>
        <v>155</v>
      </c>
      <c r="M1910" t="str">
        <f>IF(I1910&lt;100,"small",IF(I1910&lt;500,"medium","large"))</f>
        <v>medium</v>
      </c>
      <c r="N1910">
        <f>IF(M1910="small",1,0)</f>
        <v>0</v>
      </c>
      <c r="O1910">
        <f>IF(N1910="medium",1,0)</f>
        <v>0</v>
      </c>
      <c r="P1910">
        <f>IF(O1910="large",1,0)</f>
        <v>0</v>
      </c>
      <c r="Q1910">
        <v>2006</v>
      </c>
      <c r="R1910">
        <v>3</v>
      </c>
      <c r="S1910" t="str">
        <f>IF(R1910=1, "First-time", IF(R1910&lt;=3, "Rising Star", IF(R1910&lt;10, "Established", "Elites")))</f>
        <v>Rising Star</v>
      </c>
      <c r="T1910">
        <f>IF(S1910 = "First-time",1,0)</f>
        <v>0</v>
      </c>
      <c r="U1910">
        <f>IF(S1910 = "Rising Star",1,0)</f>
        <v>1</v>
      </c>
      <c r="V1910">
        <f>IF(S1910 = "Established",1,0)</f>
        <v>0</v>
      </c>
      <c r="W1910">
        <f>IF(S1910 = "Elites",1,0)</f>
        <v>0</v>
      </c>
      <c r="X1910" t="s">
        <v>99</v>
      </c>
      <c r="Y1910" t="str">
        <f>IF(X1910="","-",TRIM(LEFT(X1910,FIND(",",X1910&amp;",")-1)))</f>
        <v>-</v>
      </c>
      <c r="Z1910" t="s">
        <v>2710</v>
      </c>
      <c r="AA1910" t="s">
        <v>28</v>
      </c>
    </row>
    <row r="1911" spans="1:27" ht="14.4" x14ac:dyDescent="0.3">
      <c r="A1911">
        <v>1906</v>
      </c>
      <c r="B1911" t="s">
        <v>1799</v>
      </c>
      <c r="C1911" t="s">
        <v>1800</v>
      </c>
      <c r="D1911" t="s">
        <v>1801</v>
      </c>
      <c r="E1911" t="s">
        <v>1405</v>
      </c>
      <c r="F1911" s="5">
        <f>_xlfn.TEXTBEFORE(E1911, " ") * 1000000</f>
        <v>2600000</v>
      </c>
      <c r="G1911">
        <v>210.44399999999999</v>
      </c>
      <c r="H1911" t="s">
        <v>85</v>
      </c>
      <c r="I1911">
        <v>13</v>
      </c>
      <c r="J1911">
        <f>IF(I1911="",0,I1911)</f>
        <v>13</v>
      </c>
      <c r="K1911">
        <v>5</v>
      </c>
      <c r="L1911">
        <f>I1911-K1911</f>
        <v>8</v>
      </c>
      <c r="M1911" t="str">
        <f>IF(I1911&lt;100,"small",IF(I1911&lt;500,"medium","large"))</f>
        <v>small</v>
      </c>
      <c r="N1911">
        <f>IF(M1911="small",1,0)</f>
        <v>1</v>
      </c>
      <c r="O1911">
        <f>IF(N1911="medium",1,0)</f>
        <v>0</v>
      </c>
      <c r="P1911">
        <f>IF(O1911="large",1,0)</f>
        <v>0</v>
      </c>
      <c r="Q1911">
        <v>1992</v>
      </c>
      <c r="R1911">
        <v>1</v>
      </c>
      <c r="S1911" t="str">
        <f>IF(R1911=1, "First-time", IF(R1911&lt;=3, "Rising Star", IF(R1911&lt;10, "Established", "Elites")))</f>
        <v>First-time</v>
      </c>
      <c r="T1911">
        <f>IF(S1911 = "First-time",1,0)</f>
        <v>1</v>
      </c>
      <c r="U1911">
        <f>IF(S1911 = "Rising Star",1,0)</f>
        <v>0</v>
      </c>
      <c r="V1911">
        <f>IF(S1911 = "Established",1,0)</f>
        <v>0</v>
      </c>
      <c r="W1911">
        <f>IF(S1911 = "Elites",1,0)</f>
        <v>0</v>
      </c>
      <c r="X1911" t="s">
        <v>683</v>
      </c>
      <c r="Y1911" t="str">
        <f>IF(X1911="","-",TRIM(LEFT(X1911,FIND(",",X1911&amp;",")-1)))</f>
        <v>Orlando</v>
      </c>
      <c r="Z1911" t="s">
        <v>1016</v>
      </c>
      <c r="AA1911" t="s">
        <v>10</v>
      </c>
    </row>
    <row r="1912" spans="1:27" ht="14.4" x14ac:dyDescent="0.3">
      <c r="A1912">
        <v>1907</v>
      </c>
      <c r="B1912" t="s">
        <v>790</v>
      </c>
      <c r="C1912" t="s">
        <v>791</v>
      </c>
      <c r="D1912" t="s">
        <v>792</v>
      </c>
      <c r="E1912" t="s">
        <v>793</v>
      </c>
      <c r="F1912" s="5">
        <f>_xlfn.TEXTBEFORE(E1912, " ") * 1000000</f>
        <v>153800000</v>
      </c>
      <c r="G1912">
        <v>210.31899999999999</v>
      </c>
      <c r="H1912" t="s">
        <v>118</v>
      </c>
      <c r="I1912">
        <v>80</v>
      </c>
      <c r="J1912">
        <f>IF(I1912="",0,I1912)</f>
        <v>80</v>
      </c>
      <c r="K1912">
        <v>51</v>
      </c>
      <c r="L1912">
        <f>I1912-K1912</f>
        <v>29</v>
      </c>
      <c r="M1912" t="str">
        <f>IF(I1912&lt;100,"small",IF(I1912&lt;500,"medium","large"))</f>
        <v>small</v>
      </c>
      <c r="N1912">
        <f>IF(M1912="small",1,0)</f>
        <v>1</v>
      </c>
      <c r="O1912">
        <f>IF(N1912="medium",1,0)</f>
        <v>0</v>
      </c>
      <c r="P1912">
        <f>IF(O1912="large",1,0)</f>
        <v>0</v>
      </c>
      <c r="Q1912">
        <v>1981</v>
      </c>
      <c r="R1912">
        <v>2</v>
      </c>
      <c r="S1912" t="str">
        <f>IF(R1912=1, "First-time", IF(R1912&lt;=3, "Rising Star", IF(R1912&lt;10, "Established", "Elites")))</f>
        <v>Rising Star</v>
      </c>
      <c r="T1912">
        <f>IF(S1912 = "First-time",1,0)</f>
        <v>0</v>
      </c>
      <c r="U1912">
        <f>IF(S1912 = "Rising Star",1,0)</f>
        <v>1</v>
      </c>
      <c r="V1912">
        <f>IF(S1912 = "Established",1,0)</f>
        <v>0</v>
      </c>
      <c r="W1912">
        <f>IF(S1912 = "Elites",1,0)</f>
        <v>0</v>
      </c>
      <c r="X1912" t="s">
        <v>409</v>
      </c>
      <c r="Y1912" t="str">
        <f>IF(X1912="","-",TRIM(LEFT(X1912,FIND(",",X1912&amp;",")-1)))</f>
        <v>Salt Lake City</v>
      </c>
      <c r="Z1912" t="s">
        <v>794</v>
      </c>
      <c r="AA1912" t="s">
        <v>46</v>
      </c>
    </row>
    <row r="1913" spans="1:27" ht="14.4" x14ac:dyDescent="0.3">
      <c r="A1913">
        <v>1908</v>
      </c>
      <c r="B1913" t="s">
        <v>6625</v>
      </c>
      <c r="C1913" t="s">
        <v>6626</v>
      </c>
      <c r="D1913" t="s">
        <v>6627</v>
      </c>
      <c r="E1913" t="s">
        <v>2681</v>
      </c>
      <c r="F1913" s="5">
        <f>_xlfn.TEXTBEFORE(E1913, " ") * 1000000</f>
        <v>13300000</v>
      </c>
      <c r="G1913">
        <v>210.2371</v>
      </c>
      <c r="H1913" t="s">
        <v>174</v>
      </c>
      <c r="I1913">
        <v>136</v>
      </c>
      <c r="J1913">
        <f>IF(I1913="",0,I1913)</f>
        <v>136</v>
      </c>
      <c r="K1913">
        <v>53</v>
      </c>
      <c r="L1913">
        <f>I1913-K1913</f>
        <v>83</v>
      </c>
      <c r="M1913" t="str">
        <f>IF(I1913&lt;100,"small",IF(I1913&lt;500,"medium","large"))</f>
        <v>medium</v>
      </c>
      <c r="N1913">
        <f>IF(M1913="small",1,0)</f>
        <v>0</v>
      </c>
      <c r="O1913">
        <f>IF(N1913="medium",1,0)</f>
        <v>0</v>
      </c>
      <c r="P1913">
        <f>IF(O1913="large",1,0)</f>
        <v>0</v>
      </c>
      <c r="Q1913">
        <v>2006</v>
      </c>
      <c r="R1913">
        <v>1</v>
      </c>
      <c r="S1913" t="str">
        <f>IF(R1913=1, "First-time", IF(R1913&lt;=3, "Rising Star", IF(R1913&lt;10, "Established", "Elites")))</f>
        <v>First-time</v>
      </c>
      <c r="T1913">
        <f>IF(S1913 = "First-time",1,0)</f>
        <v>1</v>
      </c>
      <c r="U1913">
        <f>IF(S1913 = "Rising Star",1,0)</f>
        <v>0</v>
      </c>
      <c r="V1913">
        <f>IF(S1913 = "Established",1,0)</f>
        <v>0</v>
      </c>
      <c r="W1913">
        <f>IF(S1913 = "Elites",1,0)</f>
        <v>0</v>
      </c>
      <c r="X1913" t="s">
        <v>99</v>
      </c>
      <c r="Y1913" t="str">
        <f>IF(X1913="","-",TRIM(LEFT(X1913,FIND(",",X1913&amp;",")-1)))</f>
        <v>-</v>
      </c>
      <c r="Z1913" t="s">
        <v>6628</v>
      </c>
      <c r="AA1913" t="s">
        <v>49</v>
      </c>
    </row>
    <row r="1914" spans="1:27" ht="14.4" x14ac:dyDescent="0.3">
      <c r="A1914">
        <v>1909</v>
      </c>
      <c r="B1914" t="s">
        <v>9222</v>
      </c>
      <c r="C1914" t="s">
        <v>9223</v>
      </c>
      <c r="D1914" t="s">
        <v>9224</v>
      </c>
      <c r="E1914" t="s">
        <v>1418</v>
      </c>
      <c r="F1914" s="5">
        <f>_xlfn.TEXTBEFORE(E1914, " ") * 1000000</f>
        <v>26900000</v>
      </c>
      <c r="G1914">
        <v>210.02070000000001</v>
      </c>
      <c r="H1914" t="s">
        <v>779</v>
      </c>
      <c r="I1914">
        <v>501</v>
      </c>
      <c r="J1914">
        <f>IF(I1914="",0,I1914)</f>
        <v>501</v>
      </c>
      <c r="K1914">
        <v>187</v>
      </c>
      <c r="L1914">
        <f>I1914-K1914</f>
        <v>314</v>
      </c>
      <c r="M1914" t="str">
        <f>IF(I1914&lt;100,"small",IF(I1914&lt;500,"medium","large"))</f>
        <v>large</v>
      </c>
      <c r="N1914">
        <f>IF(M1914="small",1,0)</f>
        <v>0</v>
      </c>
      <c r="O1914">
        <f>IF(N1914="medium",1,0)</f>
        <v>0</v>
      </c>
      <c r="P1914">
        <f>IF(O1914="large",1,0)</f>
        <v>0</v>
      </c>
      <c r="Q1914">
        <v>2009</v>
      </c>
      <c r="R1914">
        <v>5</v>
      </c>
      <c r="S1914" t="str">
        <f>IF(R1914=1, "First-time", IF(R1914&lt;=3, "Rising Star", IF(R1914&lt;10, "Established", "Elites")))</f>
        <v>Established</v>
      </c>
      <c r="T1914">
        <f>IF(S1914 = "First-time",1,0)</f>
        <v>0</v>
      </c>
      <c r="U1914">
        <f>IF(S1914 = "Rising Star",1,0)</f>
        <v>0</v>
      </c>
      <c r="V1914">
        <f>IF(S1914 = "Established",1,0)</f>
        <v>1</v>
      </c>
      <c r="W1914">
        <f>IF(S1914 = "Elites",1,0)</f>
        <v>0</v>
      </c>
      <c r="X1914" t="s">
        <v>99</v>
      </c>
      <c r="Y1914" t="str">
        <f>IF(X1914="","-",TRIM(LEFT(X1914,FIND(",",X1914&amp;",")-1)))</f>
        <v>-</v>
      </c>
      <c r="Z1914" t="s">
        <v>3028</v>
      </c>
      <c r="AA1914" t="s">
        <v>49</v>
      </c>
    </row>
    <row r="1915" spans="1:27" ht="14.4" x14ac:dyDescent="0.3">
      <c r="A1915">
        <v>1910</v>
      </c>
      <c r="B1915" t="s">
        <v>7080</v>
      </c>
      <c r="C1915" t="s">
        <v>7081</v>
      </c>
      <c r="D1915" t="s">
        <v>7082</v>
      </c>
      <c r="E1915" t="s">
        <v>2292</v>
      </c>
      <c r="F1915" s="5">
        <f>_xlfn.TEXTBEFORE(E1915, " ") * 1000000</f>
        <v>15100000</v>
      </c>
      <c r="G1915">
        <v>210.01230000000001</v>
      </c>
      <c r="H1915" t="s">
        <v>153</v>
      </c>
      <c r="I1915">
        <v>101</v>
      </c>
      <c r="J1915">
        <f>IF(I1915="",0,I1915)</f>
        <v>101</v>
      </c>
      <c r="K1915">
        <v>34</v>
      </c>
      <c r="L1915">
        <f>I1915-K1915</f>
        <v>67</v>
      </c>
      <c r="M1915" t="str">
        <f>IF(I1915&lt;100,"small",IF(I1915&lt;500,"medium","large"))</f>
        <v>medium</v>
      </c>
      <c r="N1915">
        <f>IF(M1915="small",1,0)</f>
        <v>0</v>
      </c>
      <c r="O1915">
        <f>IF(N1915="medium",1,0)</f>
        <v>0</v>
      </c>
      <c r="P1915">
        <f>IF(O1915="large",1,0)</f>
        <v>0</v>
      </c>
      <c r="Q1915">
        <v>2006</v>
      </c>
      <c r="R1915">
        <v>1</v>
      </c>
      <c r="S1915" t="str">
        <f>IF(R1915=1, "First-time", IF(R1915&lt;=3, "Rising Star", IF(R1915&lt;10, "Established", "Elites")))</f>
        <v>First-time</v>
      </c>
      <c r="T1915">
        <f>IF(S1915 = "First-time",1,0)</f>
        <v>1</v>
      </c>
      <c r="U1915">
        <f>IF(S1915 = "Rising Star",1,0)</f>
        <v>0</v>
      </c>
      <c r="V1915">
        <f>IF(S1915 = "Established",1,0)</f>
        <v>0</v>
      </c>
      <c r="W1915">
        <f>IF(S1915 = "Elites",1,0)</f>
        <v>0</v>
      </c>
      <c r="X1915" t="s">
        <v>242</v>
      </c>
      <c r="Y1915" t="str">
        <f>IF(X1915="","-",TRIM(LEFT(X1915,FIND(",",X1915&amp;",")-1)))</f>
        <v>Atlanta</v>
      </c>
      <c r="Z1915" t="s">
        <v>7083</v>
      </c>
      <c r="AA1915" t="s">
        <v>11</v>
      </c>
    </row>
    <row r="1916" spans="1:27" ht="14.4" x14ac:dyDescent="0.3">
      <c r="A1916">
        <v>1911</v>
      </c>
      <c r="B1916" t="s">
        <v>15686</v>
      </c>
      <c r="C1916" t="s">
        <v>15687</v>
      </c>
      <c r="D1916" t="s">
        <v>15688</v>
      </c>
      <c r="E1916" t="s">
        <v>808</v>
      </c>
      <c r="F1916" s="5">
        <f>_xlfn.TEXTBEFORE(E1916, " ") * 1000000</f>
        <v>2200000</v>
      </c>
      <c r="G1916">
        <v>209.61199999999999</v>
      </c>
      <c r="H1916" t="s">
        <v>85</v>
      </c>
      <c r="I1916">
        <v>12</v>
      </c>
      <c r="J1916">
        <f>IF(I1916="",0,I1916)</f>
        <v>12</v>
      </c>
      <c r="K1916">
        <v>4</v>
      </c>
      <c r="L1916">
        <f>I1916-K1916</f>
        <v>8</v>
      </c>
      <c r="M1916" t="str">
        <f>IF(I1916&lt;100,"small",IF(I1916&lt;500,"medium","large"))</f>
        <v>small</v>
      </c>
      <c r="N1916">
        <f>IF(M1916="small",1,0)</f>
        <v>1</v>
      </c>
      <c r="O1916">
        <f>IF(N1916="medium",1,0)</f>
        <v>0</v>
      </c>
      <c r="P1916">
        <f>IF(O1916="large",1,0)</f>
        <v>0</v>
      </c>
      <c r="Q1916">
        <v>2013</v>
      </c>
      <c r="R1916">
        <v>2</v>
      </c>
      <c r="S1916" t="str">
        <f>IF(R1916=1, "First-time", IF(R1916&lt;=3, "Rising Star", IF(R1916&lt;10, "Established", "Elites")))</f>
        <v>Rising Star</v>
      </c>
      <c r="T1916">
        <f>IF(S1916 = "First-time",1,0)</f>
        <v>0</v>
      </c>
      <c r="U1916">
        <f>IF(S1916 = "Rising Star",1,0)</f>
        <v>1</v>
      </c>
      <c r="V1916">
        <f>IF(S1916 = "Established",1,0)</f>
        <v>0</v>
      </c>
      <c r="W1916">
        <f>IF(S1916 = "Elites",1,0)</f>
        <v>0</v>
      </c>
      <c r="X1916" t="s">
        <v>248</v>
      </c>
      <c r="Y1916" t="str">
        <f>IF(X1916="","-",TRIM(LEFT(X1916,FIND(",",X1916&amp;",")-1)))</f>
        <v>Birmingham</v>
      </c>
      <c r="Z1916" t="s">
        <v>249</v>
      </c>
      <c r="AA1916" t="s">
        <v>2</v>
      </c>
    </row>
    <row r="1917" spans="1:27" ht="14.4" x14ac:dyDescent="0.3">
      <c r="A1917">
        <v>1912</v>
      </c>
      <c r="B1917" t="s">
        <v>7437</v>
      </c>
      <c r="C1917" t="s">
        <v>7438</v>
      </c>
      <c r="D1917" t="s">
        <v>7439</v>
      </c>
      <c r="E1917" t="s">
        <v>1276</v>
      </c>
      <c r="F1917" s="5">
        <f>_xlfn.TEXTBEFORE(E1917, " ") * 1000000</f>
        <v>5000000</v>
      </c>
      <c r="G1917">
        <v>209.5899</v>
      </c>
      <c r="H1917" t="s">
        <v>779</v>
      </c>
      <c r="I1917">
        <v>29</v>
      </c>
      <c r="J1917">
        <f>IF(I1917="",0,I1917)</f>
        <v>29</v>
      </c>
      <c r="K1917">
        <v>8</v>
      </c>
      <c r="L1917">
        <f>I1917-K1917</f>
        <v>21</v>
      </c>
      <c r="M1917" t="str">
        <f>IF(I1917&lt;100,"small",IF(I1917&lt;500,"medium","large"))</f>
        <v>small</v>
      </c>
      <c r="N1917">
        <f>IF(M1917="small",1,0)</f>
        <v>1</v>
      </c>
      <c r="O1917">
        <f>IF(N1917="medium",1,0)</f>
        <v>0</v>
      </c>
      <c r="P1917">
        <f>IF(O1917="large",1,0)</f>
        <v>0</v>
      </c>
      <c r="Q1917">
        <v>2007</v>
      </c>
      <c r="R1917">
        <v>1</v>
      </c>
      <c r="S1917" t="str">
        <f>IF(R1917=1, "First-time", IF(R1917&lt;=3, "Rising Star", IF(R1917&lt;10, "Established", "Elites")))</f>
        <v>First-time</v>
      </c>
      <c r="T1917">
        <f>IF(S1917 = "First-time",1,0)</f>
        <v>1</v>
      </c>
      <c r="U1917">
        <f>IF(S1917 = "Rising Star",1,0)</f>
        <v>0</v>
      </c>
      <c r="V1917">
        <f>IF(S1917 = "Established",1,0)</f>
        <v>0</v>
      </c>
      <c r="W1917">
        <f>IF(S1917 = "Elites",1,0)</f>
        <v>0</v>
      </c>
      <c r="X1917" t="s">
        <v>130</v>
      </c>
      <c r="Y1917" t="str">
        <f>IF(X1917="","-",TRIM(LEFT(X1917,FIND(",",X1917&amp;",")-1)))</f>
        <v>Dallas</v>
      </c>
      <c r="Z1917" t="s">
        <v>7440</v>
      </c>
      <c r="AA1917" t="s">
        <v>45</v>
      </c>
    </row>
    <row r="1918" spans="1:27" ht="14.4" x14ac:dyDescent="0.3">
      <c r="A1918">
        <v>1913</v>
      </c>
      <c r="B1918" t="s">
        <v>13648</v>
      </c>
      <c r="C1918" t="s">
        <v>13649</v>
      </c>
      <c r="D1918" t="s">
        <v>13650</v>
      </c>
      <c r="E1918" t="s">
        <v>318</v>
      </c>
      <c r="F1918" s="5">
        <f>_xlfn.TEXTBEFORE(E1918, " ") * 1000000</f>
        <v>10600000</v>
      </c>
      <c r="G1918">
        <v>209.24250000000001</v>
      </c>
      <c r="H1918" t="s">
        <v>118</v>
      </c>
      <c r="I1918">
        <v>200</v>
      </c>
      <c r="J1918">
        <f>IF(I1918="",0,I1918)</f>
        <v>200</v>
      </c>
      <c r="K1918">
        <v>8</v>
      </c>
      <c r="L1918">
        <f>I1918-K1918</f>
        <v>192</v>
      </c>
      <c r="M1918" t="str">
        <f>IF(I1918&lt;100,"small",IF(I1918&lt;500,"medium","large"))</f>
        <v>medium</v>
      </c>
      <c r="N1918">
        <f>IF(M1918="small",1,0)</f>
        <v>0</v>
      </c>
      <c r="O1918">
        <f>IF(N1918="medium",1,0)</f>
        <v>0</v>
      </c>
      <c r="P1918">
        <f>IF(O1918="large",1,0)</f>
        <v>0</v>
      </c>
      <c r="Q1918">
        <v>2012</v>
      </c>
      <c r="R1918">
        <v>5</v>
      </c>
      <c r="S1918" t="str">
        <f>IF(R1918=1, "First-time", IF(R1918&lt;=3, "Rising Star", IF(R1918&lt;10, "Established", "Elites")))</f>
        <v>Established</v>
      </c>
      <c r="T1918">
        <f>IF(S1918 = "First-time",1,0)</f>
        <v>0</v>
      </c>
      <c r="U1918">
        <f>IF(S1918 = "Rising Star",1,0)</f>
        <v>0</v>
      </c>
      <c r="V1918">
        <f>IF(S1918 = "Established",1,0)</f>
        <v>1</v>
      </c>
      <c r="W1918">
        <f>IF(S1918 = "Elites",1,0)</f>
        <v>0</v>
      </c>
      <c r="X1918" t="s">
        <v>180</v>
      </c>
      <c r="Y1918" t="str">
        <f>IF(X1918="","-",TRIM(LEFT(X1918,FIND(",",X1918&amp;",")-1)))</f>
        <v>Cincinnati</v>
      </c>
      <c r="Z1918" t="s">
        <v>13651</v>
      </c>
      <c r="AA1918" t="s">
        <v>18</v>
      </c>
    </row>
    <row r="1919" spans="1:27" ht="14.4" x14ac:dyDescent="0.3">
      <c r="A1919">
        <v>1914</v>
      </c>
      <c r="B1919" t="s">
        <v>10096</v>
      </c>
      <c r="C1919" t="s">
        <v>10097</v>
      </c>
      <c r="D1919" t="s">
        <v>10098</v>
      </c>
      <c r="E1919" t="s">
        <v>3113</v>
      </c>
      <c r="F1919" s="5">
        <f>_xlfn.TEXTBEFORE(E1919, " ") * 1000000</f>
        <v>6300000</v>
      </c>
      <c r="G1919">
        <v>209.22550000000001</v>
      </c>
      <c r="H1919" t="s">
        <v>331</v>
      </c>
      <c r="I1919">
        <v>43</v>
      </c>
      <c r="J1919">
        <f>IF(I1919="",0,I1919)</f>
        <v>43</v>
      </c>
      <c r="K1919">
        <v>15</v>
      </c>
      <c r="L1919">
        <f>I1919-K1919</f>
        <v>28</v>
      </c>
      <c r="M1919" t="str">
        <f>IF(I1919&lt;100,"small",IF(I1919&lt;500,"medium","large"))</f>
        <v>small</v>
      </c>
      <c r="N1919">
        <f>IF(M1919="small",1,0)</f>
        <v>1</v>
      </c>
      <c r="O1919">
        <f>IF(N1919="medium",1,0)</f>
        <v>0</v>
      </c>
      <c r="P1919">
        <f>IF(O1919="large",1,0)</f>
        <v>0</v>
      </c>
      <c r="Q1919">
        <v>2009</v>
      </c>
      <c r="R1919">
        <v>4</v>
      </c>
      <c r="S1919" t="str">
        <f>IF(R1919=1, "First-time", IF(R1919&lt;=3, "Rising Star", IF(R1919&lt;10, "Established", "Elites")))</f>
        <v>Established</v>
      </c>
      <c r="T1919">
        <f>IF(S1919 = "First-time",1,0)</f>
        <v>0</v>
      </c>
      <c r="U1919">
        <f>IF(S1919 = "Rising Star",1,0)</f>
        <v>0</v>
      </c>
      <c r="V1919">
        <f>IF(S1919 = "Established",1,0)</f>
        <v>1</v>
      </c>
      <c r="W1919">
        <f>IF(S1919 = "Elites",1,0)</f>
        <v>0</v>
      </c>
      <c r="X1919" t="s">
        <v>1477</v>
      </c>
      <c r="Y1919" t="str">
        <f>IF(X1919="","-",TRIM(LEFT(X1919,FIND(",",X1919&amp;",")-1)))</f>
        <v>Sarasota-Bradenton-Venice</v>
      </c>
      <c r="Z1919" t="s">
        <v>10099</v>
      </c>
      <c r="AA1919" t="s">
        <v>10</v>
      </c>
    </row>
    <row r="1920" spans="1:27" ht="14.4" x14ac:dyDescent="0.3">
      <c r="A1920">
        <v>1915</v>
      </c>
      <c r="B1920" t="s">
        <v>11412</v>
      </c>
      <c r="C1920" t="s">
        <v>11413</v>
      </c>
      <c r="D1920" t="s">
        <v>11414</v>
      </c>
      <c r="E1920" t="s">
        <v>1405</v>
      </c>
      <c r="F1920" s="5">
        <f>_xlfn.TEXTBEFORE(E1920, " ") * 1000000</f>
        <v>2600000</v>
      </c>
      <c r="G1920">
        <v>209.20650000000001</v>
      </c>
      <c r="H1920" t="s">
        <v>803</v>
      </c>
      <c r="I1920">
        <v>15</v>
      </c>
      <c r="J1920">
        <f>IF(I1920="",0,I1920)</f>
        <v>15</v>
      </c>
      <c r="K1920">
        <v>6</v>
      </c>
      <c r="L1920">
        <f>I1920-K1920</f>
        <v>9</v>
      </c>
      <c r="M1920" t="str">
        <f>IF(I1920&lt;100,"small",IF(I1920&lt;500,"medium","large"))</f>
        <v>small</v>
      </c>
      <c r="N1920">
        <f>IF(M1920="small",1,0)</f>
        <v>1</v>
      </c>
      <c r="O1920">
        <f>IF(N1920="medium",1,0)</f>
        <v>0</v>
      </c>
      <c r="P1920">
        <f>IF(O1920="large",1,0)</f>
        <v>0</v>
      </c>
      <c r="Q1920">
        <v>2010</v>
      </c>
      <c r="R1920">
        <v>2</v>
      </c>
      <c r="S1920" t="str">
        <f>IF(R1920=1, "First-time", IF(R1920&lt;=3, "Rising Star", IF(R1920&lt;10, "Established", "Elites")))</f>
        <v>Rising Star</v>
      </c>
      <c r="T1920">
        <f>IF(S1920 = "First-time",1,0)</f>
        <v>0</v>
      </c>
      <c r="U1920">
        <f>IF(S1920 = "Rising Star",1,0)</f>
        <v>1</v>
      </c>
      <c r="V1920">
        <f>IF(S1920 = "Established",1,0)</f>
        <v>0</v>
      </c>
      <c r="W1920">
        <f>IF(S1920 = "Elites",1,0)</f>
        <v>0</v>
      </c>
      <c r="X1920" t="s">
        <v>99</v>
      </c>
      <c r="Y1920" t="str">
        <f>IF(X1920="","-",TRIM(LEFT(X1920,FIND(",",X1920&amp;",")-1)))</f>
        <v>-</v>
      </c>
      <c r="Z1920" t="s">
        <v>1812</v>
      </c>
      <c r="AA1920" t="s">
        <v>6</v>
      </c>
    </row>
    <row r="1921" spans="1:27" ht="14.4" x14ac:dyDescent="0.3">
      <c r="A1921">
        <v>1916</v>
      </c>
      <c r="B1921" t="s">
        <v>10869</v>
      </c>
      <c r="C1921" t="s">
        <v>10870</v>
      </c>
      <c r="D1921" t="s">
        <v>10871</v>
      </c>
      <c r="E1921" t="s">
        <v>10872</v>
      </c>
      <c r="F1921" s="5">
        <f>_xlfn.TEXTBEFORE(E1921, " ") * 1000000</f>
        <v>206100000</v>
      </c>
      <c r="G1921">
        <v>209.1756</v>
      </c>
      <c r="H1921" t="s">
        <v>160</v>
      </c>
      <c r="I1921">
        <v>550</v>
      </c>
      <c r="J1921">
        <f>IF(I1921="",0,I1921)</f>
        <v>550</v>
      </c>
      <c r="K1921">
        <v>280</v>
      </c>
      <c r="L1921">
        <f>I1921-K1921</f>
        <v>270</v>
      </c>
      <c r="M1921" t="str">
        <f>IF(I1921&lt;100,"small",IF(I1921&lt;500,"medium","large"))</f>
        <v>large</v>
      </c>
      <c r="N1921">
        <f>IF(M1921="small",1,0)</f>
        <v>0</v>
      </c>
      <c r="O1921">
        <f>IF(N1921="medium",1,0)</f>
        <v>0</v>
      </c>
      <c r="P1921">
        <f>IF(O1921="large",1,0)</f>
        <v>0</v>
      </c>
      <c r="Q1921">
        <v>2010</v>
      </c>
      <c r="R1921">
        <v>5</v>
      </c>
      <c r="S1921" t="str">
        <f>IF(R1921=1, "First-time", IF(R1921&lt;=3, "Rising Star", IF(R1921&lt;10, "Established", "Elites")))</f>
        <v>Established</v>
      </c>
      <c r="T1921">
        <f>IF(S1921 = "First-time",1,0)</f>
        <v>0</v>
      </c>
      <c r="U1921">
        <f>IF(S1921 = "Rising Star",1,0)</f>
        <v>0</v>
      </c>
      <c r="V1921">
        <f>IF(S1921 = "Established",1,0)</f>
        <v>1</v>
      </c>
      <c r="W1921">
        <f>IF(S1921 = "Elites",1,0)</f>
        <v>0</v>
      </c>
      <c r="X1921" t="s">
        <v>86</v>
      </c>
      <c r="Y1921" t="str">
        <f>IF(X1921="","-",TRIM(LEFT(X1921,FIND(",",X1921&amp;",")-1)))</f>
        <v>New York City</v>
      </c>
      <c r="Z1921" t="s">
        <v>10873</v>
      </c>
      <c r="AA1921" t="s">
        <v>35</v>
      </c>
    </row>
    <row r="1922" spans="1:27" ht="14.4" x14ac:dyDescent="0.3">
      <c r="A1922">
        <v>1917</v>
      </c>
      <c r="B1922" t="s">
        <v>7361</v>
      </c>
      <c r="C1922" t="s">
        <v>7362</v>
      </c>
      <c r="D1922" t="s">
        <v>7363</v>
      </c>
      <c r="E1922" t="s">
        <v>7364</v>
      </c>
      <c r="F1922" s="5">
        <f>_xlfn.TEXTBEFORE(E1922, " ") * 1000000</f>
        <v>59600000</v>
      </c>
      <c r="G1922">
        <v>209.03059999999999</v>
      </c>
      <c r="H1922" t="s">
        <v>779</v>
      </c>
      <c r="I1922">
        <v>335</v>
      </c>
      <c r="J1922">
        <f>IF(I1922="",0,I1922)</f>
        <v>335</v>
      </c>
      <c r="K1922">
        <v>84</v>
      </c>
      <c r="L1922">
        <f>I1922-K1922</f>
        <v>251</v>
      </c>
      <c r="M1922" t="str">
        <f>IF(I1922&lt;100,"small",IF(I1922&lt;500,"medium","large"))</f>
        <v>medium</v>
      </c>
      <c r="N1922">
        <f>IF(M1922="small",1,0)</f>
        <v>0</v>
      </c>
      <c r="O1922">
        <f>IF(N1922="medium",1,0)</f>
        <v>0</v>
      </c>
      <c r="P1922">
        <f>IF(O1922="large",1,0)</f>
        <v>0</v>
      </c>
      <c r="Q1922">
        <v>2007</v>
      </c>
      <c r="R1922">
        <v>7</v>
      </c>
      <c r="S1922" t="str">
        <f>IF(R1922=1, "First-time", IF(R1922&lt;=3, "Rising Star", IF(R1922&lt;10, "Established", "Elites")))</f>
        <v>Established</v>
      </c>
      <c r="T1922">
        <f>IF(S1922 = "First-time",1,0)</f>
        <v>0</v>
      </c>
      <c r="U1922">
        <f>IF(S1922 = "Rising Star",1,0)</f>
        <v>0</v>
      </c>
      <c r="V1922">
        <f>IF(S1922 = "Established",1,0)</f>
        <v>1</v>
      </c>
      <c r="W1922">
        <f>IF(S1922 = "Elites",1,0)</f>
        <v>0</v>
      </c>
      <c r="X1922" t="s">
        <v>427</v>
      </c>
      <c r="Y1922" t="str">
        <f>IF(X1922="","-",TRIM(LEFT(X1922,FIND(",",X1922&amp;",")-1)))</f>
        <v>Washington</v>
      </c>
      <c r="Z1922" t="s">
        <v>1407</v>
      </c>
      <c r="AA1922" t="s">
        <v>47</v>
      </c>
    </row>
    <row r="1923" spans="1:27" ht="14.4" x14ac:dyDescent="0.3">
      <c r="A1923">
        <v>1918</v>
      </c>
      <c r="B1923" t="s">
        <v>8156</v>
      </c>
      <c r="C1923" t="s">
        <v>8157</v>
      </c>
      <c r="D1923" t="s">
        <v>8158</v>
      </c>
      <c r="E1923" t="s">
        <v>1471</v>
      </c>
      <c r="F1923" s="5">
        <f>_xlfn.TEXTBEFORE(E1923, " ") * 1000000</f>
        <v>2500000</v>
      </c>
      <c r="G1923">
        <v>208.99510000000001</v>
      </c>
      <c r="H1923" t="s">
        <v>129</v>
      </c>
      <c r="I1923">
        <v>20</v>
      </c>
      <c r="J1923">
        <f>IF(I1923="",0,I1923)</f>
        <v>20</v>
      </c>
      <c r="K1923">
        <v>7</v>
      </c>
      <c r="L1923">
        <f>I1923-K1923</f>
        <v>13</v>
      </c>
      <c r="M1923" t="str">
        <f>IF(I1923&lt;100,"small",IF(I1923&lt;500,"medium","large"))</f>
        <v>small</v>
      </c>
      <c r="N1923">
        <f>IF(M1923="small",1,0)</f>
        <v>1</v>
      </c>
      <c r="O1923">
        <f>IF(N1923="medium",1,0)</f>
        <v>0</v>
      </c>
      <c r="P1923">
        <f>IF(O1923="large",1,0)</f>
        <v>0</v>
      </c>
      <c r="Q1923">
        <v>2007</v>
      </c>
      <c r="R1923">
        <v>1</v>
      </c>
      <c r="S1923" t="str">
        <f>IF(R1923=1, "First-time", IF(R1923&lt;=3, "Rising Star", IF(R1923&lt;10, "Established", "Elites")))</f>
        <v>First-time</v>
      </c>
      <c r="T1923">
        <f>IF(S1923 = "First-time",1,0)</f>
        <v>1</v>
      </c>
      <c r="U1923">
        <f>IF(S1923 = "Rising Star",1,0)</f>
        <v>0</v>
      </c>
      <c r="V1923">
        <f>IF(S1923 = "Established",1,0)</f>
        <v>0</v>
      </c>
      <c r="W1923">
        <f>IF(S1923 = "Elites",1,0)</f>
        <v>0</v>
      </c>
      <c r="X1923" t="s">
        <v>272</v>
      </c>
      <c r="Y1923" t="str">
        <f>IF(X1923="","-",TRIM(LEFT(X1923,FIND(",",X1923&amp;",")-1)))</f>
        <v>Phoenix</v>
      </c>
      <c r="Z1923" t="s">
        <v>5312</v>
      </c>
      <c r="AA1923" t="s">
        <v>4</v>
      </c>
    </row>
    <row r="1924" spans="1:27" ht="14.4" x14ac:dyDescent="0.3">
      <c r="A1924">
        <v>1919</v>
      </c>
      <c r="B1924" t="s">
        <v>4420</v>
      </c>
      <c r="C1924" t="s">
        <v>4421</v>
      </c>
      <c r="D1924" t="s">
        <v>4422</v>
      </c>
      <c r="E1924" t="s">
        <v>91</v>
      </c>
      <c r="F1924" s="5">
        <f>_xlfn.TEXTBEFORE(E1924, " ") * 1000000</f>
        <v>26100000</v>
      </c>
      <c r="G1924">
        <v>208.76079999999999</v>
      </c>
      <c r="H1924" t="s">
        <v>779</v>
      </c>
      <c r="I1924">
        <v>113</v>
      </c>
      <c r="J1924">
        <f>IF(I1924="",0,I1924)</f>
        <v>113</v>
      </c>
      <c r="K1924">
        <v>35</v>
      </c>
      <c r="L1924">
        <f>I1924-K1924</f>
        <v>78</v>
      </c>
      <c r="M1924" t="str">
        <f>IF(I1924&lt;100,"small",IF(I1924&lt;500,"medium","large"))</f>
        <v>medium</v>
      </c>
      <c r="N1924">
        <f>IF(M1924="small",1,0)</f>
        <v>0</v>
      </c>
      <c r="O1924">
        <f>IF(N1924="medium",1,0)</f>
        <v>0</v>
      </c>
      <c r="P1924">
        <f>IF(O1924="large",1,0)</f>
        <v>0</v>
      </c>
      <c r="Q1924">
        <v>2002</v>
      </c>
      <c r="R1924">
        <v>7</v>
      </c>
      <c r="S1924" t="str">
        <f>IF(R1924=1, "First-time", IF(R1924&lt;=3, "Rising Star", IF(R1924&lt;10, "Established", "Elites")))</f>
        <v>Established</v>
      </c>
      <c r="T1924">
        <f>IF(S1924 = "First-time",1,0)</f>
        <v>0</v>
      </c>
      <c r="U1924">
        <f>IF(S1924 = "Rising Star",1,0)</f>
        <v>0</v>
      </c>
      <c r="V1924">
        <f>IF(S1924 = "Established",1,0)</f>
        <v>1</v>
      </c>
      <c r="W1924">
        <f>IF(S1924 = "Elites",1,0)</f>
        <v>0</v>
      </c>
      <c r="X1924" t="s">
        <v>86</v>
      </c>
      <c r="Y1924" t="str">
        <f>IF(X1924="","-",TRIM(LEFT(X1924,FIND(",",X1924&amp;",")-1)))</f>
        <v>New York City</v>
      </c>
      <c r="Z1924" t="s">
        <v>543</v>
      </c>
      <c r="AA1924" t="s">
        <v>35</v>
      </c>
    </row>
    <row r="1925" spans="1:27" ht="14.4" x14ac:dyDescent="0.3">
      <c r="A1925">
        <v>1920</v>
      </c>
      <c r="B1925" t="s">
        <v>7588</v>
      </c>
      <c r="C1925" t="s">
        <v>7589</v>
      </c>
      <c r="D1925" t="s">
        <v>7590</v>
      </c>
      <c r="E1925" t="s">
        <v>7591</v>
      </c>
      <c r="F1925" s="5">
        <f>_xlfn.TEXTBEFORE(E1925, " ") * 1000000</f>
        <v>445600000</v>
      </c>
      <c r="G1925">
        <v>208.5325</v>
      </c>
      <c r="H1925" t="s">
        <v>1750</v>
      </c>
      <c r="I1925">
        <v>420</v>
      </c>
      <c r="J1925">
        <f>IF(I1925="",0,I1925)</f>
        <v>420</v>
      </c>
      <c r="K1925">
        <v>200</v>
      </c>
      <c r="L1925">
        <f>I1925-K1925</f>
        <v>220</v>
      </c>
      <c r="M1925" t="str">
        <f>IF(I1925&lt;100,"small",IF(I1925&lt;500,"medium","large"))</f>
        <v>medium</v>
      </c>
      <c r="N1925">
        <f>IF(M1925="small",1,0)</f>
        <v>0</v>
      </c>
      <c r="O1925">
        <f>IF(N1925="medium",1,0)</f>
        <v>0</v>
      </c>
      <c r="P1925">
        <f>IF(O1925="large",1,0)</f>
        <v>0</v>
      </c>
      <c r="Q1925">
        <v>2007</v>
      </c>
      <c r="R1925">
        <v>8</v>
      </c>
      <c r="S1925" t="str">
        <f>IF(R1925=1, "First-time", IF(R1925&lt;=3, "Rising Star", IF(R1925&lt;10, "Established", "Elites")))</f>
        <v>Established</v>
      </c>
      <c r="T1925">
        <f>IF(S1925 = "First-time",1,0)</f>
        <v>0</v>
      </c>
      <c r="U1925">
        <f>IF(S1925 = "Rising Star",1,0)</f>
        <v>0</v>
      </c>
      <c r="V1925">
        <f>IF(S1925 = "Established",1,0)</f>
        <v>1</v>
      </c>
      <c r="W1925">
        <f>IF(S1925 = "Elites",1,0)</f>
        <v>0</v>
      </c>
      <c r="X1925" t="s">
        <v>180</v>
      </c>
      <c r="Y1925" t="str">
        <f>IF(X1925="","-",TRIM(LEFT(X1925,FIND(",",X1925&amp;",")-1)))</f>
        <v>Cincinnati</v>
      </c>
      <c r="Z1925" t="s">
        <v>180</v>
      </c>
      <c r="AA1925" t="s">
        <v>36</v>
      </c>
    </row>
    <row r="1926" spans="1:27" ht="14.4" x14ac:dyDescent="0.3">
      <c r="A1926">
        <v>1921</v>
      </c>
      <c r="B1926" t="s">
        <v>13252</v>
      </c>
      <c r="C1926" t="s">
        <v>13253</v>
      </c>
      <c r="D1926" t="s">
        <v>13254</v>
      </c>
      <c r="E1926" t="s">
        <v>529</v>
      </c>
      <c r="F1926" s="5">
        <f>_xlfn.TEXTBEFORE(E1926, " ") * 1000000</f>
        <v>4200000</v>
      </c>
      <c r="G1926">
        <v>208.5264</v>
      </c>
      <c r="H1926" t="s">
        <v>779</v>
      </c>
      <c r="I1926">
        <v>29</v>
      </c>
      <c r="J1926">
        <f>IF(I1926="",0,I1926)</f>
        <v>29</v>
      </c>
      <c r="K1926">
        <v>15</v>
      </c>
      <c r="L1926">
        <f>I1926-K1926</f>
        <v>14</v>
      </c>
      <c r="M1926" t="str">
        <f>IF(I1926&lt;100,"small",IF(I1926&lt;500,"medium","large"))</f>
        <v>small</v>
      </c>
      <c r="N1926">
        <f>IF(M1926="small",1,0)</f>
        <v>1</v>
      </c>
      <c r="O1926">
        <f>IF(N1926="medium",1,0)</f>
        <v>0</v>
      </c>
      <c r="P1926">
        <f>IF(O1926="large",1,0)</f>
        <v>0</v>
      </c>
      <c r="Q1926">
        <v>2012</v>
      </c>
      <c r="R1926">
        <v>3</v>
      </c>
      <c r="S1926" t="str">
        <f>IF(R1926=1, "First-time", IF(R1926&lt;=3, "Rising Star", IF(R1926&lt;10, "Established", "Elites")))</f>
        <v>Rising Star</v>
      </c>
      <c r="T1926">
        <f>IF(S1926 = "First-time",1,0)</f>
        <v>0</v>
      </c>
      <c r="U1926">
        <f>IF(S1926 = "Rising Star",1,0)</f>
        <v>1</v>
      </c>
      <c r="V1926">
        <f>IF(S1926 = "Established",1,0)</f>
        <v>0</v>
      </c>
      <c r="W1926">
        <f>IF(S1926 = "Elites",1,0)</f>
        <v>0</v>
      </c>
      <c r="X1926" t="s">
        <v>99</v>
      </c>
      <c r="Y1926" t="str">
        <f>IF(X1926="","-",TRIM(LEFT(X1926,FIND(",",X1926&amp;",")-1)))</f>
        <v>-</v>
      </c>
      <c r="Z1926" t="s">
        <v>1992</v>
      </c>
      <c r="AA1926" t="s">
        <v>38</v>
      </c>
    </row>
    <row r="1927" spans="1:27" ht="14.4" x14ac:dyDescent="0.3">
      <c r="A1927">
        <v>1922</v>
      </c>
      <c r="B1927" t="s">
        <v>14832</v>
      </c>
      <c r="C1927" t="s">
        <v>14833</v>
      </c>
      <c r="D1927" t="s">
        <v>14834</v>
      </c>
      <c r="E1927" t="s">
        <v>1276</v>
      </c>
      <c r="F1927" s="5">
        <f>_xlfn.TEXTBEFORE(E1927, " ") * 1000000</f>
        <v>5000000</v>
      </c>
      <c r="G1927">
        <v>208.44820000000001</v>
      </c>
      <c r="H1927" t="s">
        <v>1750</v>
      </c>
      <c r="I1927">
        <v>71</v>
      </c>
      <c r="J1927">
        <f>IF(I1927="",0,I1927)</f>
        <v>71</v>
      </c>
      <c r="K1927">
        <v>30</v>
      </c>
      <c r="L1927">
        <f>I1927-K1927</f>
        <v>41</v>
      </c>
      <c r="M1927" t="str">
        <f>IF(I1927&lt;100,"small",IF(I1927&lt;500,"medium","large"))</f>
        <v>small</v>
      </c>
      <c r="N1927">
        <f>IF(M1927="small",1,0)</f>
        <v>1</v>
      </c>
      <c r="O1927">
        <f>IF(N1927="medium",1,0)</f>
        <v>0</v>
      </c>
      <c r="P1927">
        <f>IF(O1927="large",1,0)</f>
        <v>0</v>
      </c>
      <c r="Q1927">
        <v>2013</v>
      </c>
      <c r="R1927">
        <v>2</v>
      </c>
      <c r="S1927" t="str">
        <f>IF(R1927=1, "First-time", IF(R1927&lt;=3, "Rising Star", IF(R1927&lt;10, "Established", "Elites")))</f>
        <v>Rising Star</v>
      </c>
      <c r="T1927">
        <f>IF(S1927 = "First-time",1,0)</f>
        <v>0</v>
      </c>
      <c r="U1927">
        <f>IF(S1927 = "Rising Star",1,0)</f>
        <v>1</v>
      </c>
      <c r="V1927">
        <f>IF(S1927 = "Established",1,0)</f>
        <v>0</v>
      </c>
      <c r="W1927">
        <f>IF(S1927 = "Elites",1,0)</f>
        <v>0</v>
      </c>
      <c r="X1927" t="s">
        <v>86</v>
      </c>
      <c r="Y1927" t="str">
        <f>IF(X1927="","-",TRIM(LEFT(X1927,FIND(",",X1927&amp;",")-1)))</f>
        <v>New York City</v>
      </c>
      <c r="Z1927" t="s">
        <v>2644</v>
      </c>
      <c r="AA1927" t="s">
        <v>32</v>
      </c>
    </row>
    <row r="1928" spans="1:27" ht="14.4" x14ac:dyDescent="0.3">
      <c r="A1928">
        <v>1923</v>
      </c>
      <c r="B1928" t="s">
        <v>6179</v>
      </c>
      <c r="C1928" t="s">
        <v>6180</v>
      </c>
      <c r="D1928" t="s">
        <v>6181</v>
      </c>
      <c r="E1928" t="s">
        <v>1237</v>
      </c>
      <c r="F1928" s="5">
        <f>_xlfn.TEXTBEFORE(E1928, " ") * 1000000</f>
        <v>11600000</v>
      </c>
      <c r="G1928">
        <v>208.01750000000001</v>
      </c>
      <c r="H1928" t="s">
        <v>167</v>
      </c>
      <c r="I1928">
        <v>152</v>
      </c>
      <c r="J1928">
        <f>IF(I1928="",0,I1928)</f>
        <v>152</v>
      </c>
      <c r="K1928">
        <v>55</v>
      </c>
      <c r="L1928">
        <f>I1928-K1928</f>
        <v>97</v>
      </c>
      <c r="M1928" t="str">
        <f>IF(I1928&lt;100,"small",IF(I1928&lt;500,"medium","large"))</f>
        <v>medium</v>
      </c>
      <c r="N1928">
        <f>IF(M1928="small",1,0)</f>
        <v>0</v>
      </c>
      <c r="O1928">
        <f>IF(N1928="medium",1,0)</f>
        <v>0</v>
      </c>
      <c r="P1928">
        <f>IF(O1928="large",1,0)</f>
        <v>0</v>
      </c>
      <c r="Q1928">
        <v>2005</v>
      </c>
      <c r="R1928">
        <v>2</v>
      </c>
      <c r="S1928" t="str">
        <f>IF(R1928=1, "First-time", IF(R1928&lt;=3, "Rising Star", IF(R1928&lt;10, "Established", "Elites")))</f>
        <v>Rising Star</v>
      </c>
      <c r="T1928">
        <f>IF(S1928 = "First-time",1,0)</f>
        <v>0</v>
      </c>
      <c r="U1928">
        <f>IF(S1928 = "Rising Star",1,0)</f>
        <v>1</v>
      </c>
      <c r="V1928">
        <f>IF(S1928 = "Established",1,0)</f>
        <v>0</v>
      </c>
      <c r="W1928">
        <f>IF(S1928 = "Elites",1,0)</f>
        <v>0</v>
      </c>
      <c r="X1928" t="s">
        <v>99</v>
      </c>
      <c r="Y1928" t="str">
        <f>IF(X1928="","-",TRIM(LEFT(X1928,FIND(",",X1928&amp;",")-1)))</f>
        <v>-</v>
      </c>
      <c r="Z1928" t="s">
        <v>6182</v>
      </c>
      <c r="AA1928" t="s">
        <v>38</v>
      </c>
    </row>
    <row r="1929" spans="1:27" ht="14.4" x14ac:dyDescent="0.3">
      <c r="A1929">
        <v>1924</v>
      </c>
      <c r="B1929" t="s">
        <v>10727</v>
      </c>
      <c r="C1929" t="s">
        <v>10728</v>
      </c>
      <c r="D1929" t="s">
        <v>10729</v>
      </c>
      <c r="E1929" t="s">
        <v>1372</v>
      </c>
      <c r="F1929" s="5">
        <f>_xlfn.TEXTBEFORE(E1929, " ") * 1000000</f>
        <v>6900000</v>
      </c>
      <c r="G1929">
        <v>207.95830000000001</v>
      </c>
      <c r="H1929" t="s">
        <v>1069</v>
      </c>
      <c r="I1929">
        <v>17</v>
      </c>
      <c r="J1929">
        <f>IF(I1929="",0,I1929)</f>
        <v>17</v>
      </c>
      <c r="K1929">
        <v>8</v>
      </c>
      <c r="L1929">
        <f>I1929-K1929</f>
        <v>9</v>
      </c>
      <c r="M1929" t="str">
        <f>IF(I1929&lt;100,"small",IF(I1929&lt;500,"medium","large"))</f>
        <v>small</v>
      </c>
      <c r="N1929">
        <f>IF(M1929="small",1,0)</f>
        <v>1</v>
      </c>
      <c r="O1929">
        <f>IF(N1929="medium",1,0)</f>
        <v>0</v>
      </c>
      <c r="P1929">
        <f>IF(O1929="large",1,0)</f>
        <v>0</v>
      </c>
      <c r="Q1929">
        <v>2010</v>
      </c>
      <c r="R1929">
        <v>2</v>
      </c>
      <c r="S1929" t="str">
        <f>IF(R1929=1, "First-time", IF(R1929&lt;=3, "Rising Star", IF(R1929&lt;10, "Established", "Elites")))</f>
        <v>Rising Star</v>
      </c>
      <c r="T1929">
        <f>IF(S1929 = "First-time",1,0)</f>
        <v>0</v>
      </c>
      <c r="U1929">
        <f>IF(S1929 = "Rising Star",1,0)</f>
        <v>1</v>
      </c>
      <c r="V1929">
        <f>IF(S1929 = "Established",1,0)</f>
        <v>0</v>
      </c>
      <c r="W1929">
        <f>IF(S1929 = "Elites",1,0)</f>
        <v>0</v>
      </c>
      <c r="X1929" t="s">
        <v>348</v>
      </c>
      <c r="Y1929" t="str">
        <f>IF(X1929="","-",TRIM(LEFT(X1929,FIND(",",X1929&amp;",")-1)))</f>
        <v>Nashville</v>
      </c>
      <c r="Z1929" t="s">
        <v>2399</v>
      </c>
      <c r="AA1929" t="s">
        <v>44</v>
      </c>
    </row>
    <row r="1930" spans="1:27" ht="14.4" x14ac:dyDescent="0.3">
      <c r="A1930">
        <v>1925</v>
      </c>
      <c r="B1930" t="s">
        <v>10641</v>
      </c>
      <c r="C1930" t="s">
        <v>10642</v>
      </c>
      <c r="D1930" t="s">
        <v>10643</v>
      </c>
      <c r="E1930" t="s">
        <v>1391</v>
      </c>
      <c r="F1930" s="5">
        <f>_xlfn.TEXTBEFORE(E1930, " ") * 1000000</f>
        <v>3800000</v>
      </c>
      <c r="G1930">
        <v>207.89279999999999</v>
      </c>
      <c r="H1930" t="s">
        <v>85</v>
      </c>
      <c r="I1930">
        <v>19</v>
      </c>
      <c r="J1930">
        <f>IF(I1930="",0,I1930)</f>
        <v>19</v>
      </c>
      <c r="K1930">
        <v>2</v>
      </c>
      <c r="L1930">
        <f>I1930-K1930</f>
        <v>17</v>
      </c>
      <c r="M1930" t="str">
        <f>IF(I1930&lt;100,"small",IF(I1930&lt;500,"medium","large"))</f>
        <v>small</v>
      </c>
      <c r="N1930">
        <f>IF(M1930="small",1,0)</f>
        <v>1</v>
      </c>
      <c r="O1930">
        <f>IF(N1930="medium",1,0)</f>
        <v>0</v>
      </c>
      <c r="P1930">
        <f>IF(O1930="large",1,0)</f>
        <v>0</v>
      </c>
      <c r="Q1930">
        <v>2010</v>
      </c>
      <c r="R1930">
        <v>1</v>
      </c>
      <c r="S1930" t="str">
        <f>IF(R1930=1, "First-time", IF(R1930&lt;=3, "Rising Star", IF(R1930&lt;10, "Established", "Elites")))</f>
        <v>First-time</v>
      </c>
      <c r="T1930">
        <f>IF(S1930 = "First-time",1,0)</f>
        <v>1</v>
      </c>
      <c r="U1930">
        <f>IF(S1930 = "Rising Star",1,0)</f>
        <v>0</v>
      </c>
      <c r="V1930">
        <f>IF(S1930 = "Established",1,0)</f>
        <v>0</v>
      </c>
      <c r="W1930">
        <f>IF(S1930 = "Elites",1,0)</f>
        <v>0</v>
      </c>
      <c r="X1930" t="s">
        <v>838</v>
      </c>
      <c r="Y1930" t="str">
        <f>IF(X1930="","-",TRIM(LEFT(X1930,FIND(",",X1930&amp;",")-1)))</f>
        <v>Austin</v>
      </c>
      <c r="Z1930" t="s">
        <v>838</v>
      </c>
      <c r="AA1930" t="s">
        <v>45</v>
      </c>
    </row>
    <row r="1931" spans="1:27" ht="14.4" x14ac:dyDescent="0.3">
      <c r="A1931">
        <v>1926</v>
      </c>
      <c r="B1931" t="s">
        <v>238</v>
      </c>
      <c r="C1931" t="s">
        <v>239</v>
      </c>
      <c r="D1931" t="s">
        <v>240</v>
      </c>
      <c r="E1931" t="s">
        <v>241</v>
      </c>
      <c r="F1931" s="5">
        <f>_xlfn.TEXTBEFORE(E1931, " ") * 1000000</f>
        <v>67400000</v>
      </c>
      <c r="G1931">
        <v>207.87450000000001</v>
      </c>
      <c r="H1931" t="s">
        <v>85</v>
      </c>
      <c r="I1931">
        <v>565</v>
      </c>
      <c r="J1931">
        <f>IF(I1931="",0,I1931)</f>
        <v>565</v>
      </c>
      <c r="K1931">
        <v>182</v>
      </c>
      <c r="L1931">
        <f>I1931-K1931</f>
        <v>383</v>
      </c>
      <c r="M1931" t="str">
        <f>IF(I1931&lt;100,"small",IF(I1931&lt;500,"medium","large"))</f>
        <v>large</v>
      </c>
      <c r="N1931">
        <f>IF(M1931="small",1,0)</f>
        <v>0</v>
      </c>
      <c r="O1931">
        <f>IF(N1931="medium",1,0)</f>
        <v>0</v>
      </c>
      <c r="P1931">
        <f>IF(O1931="large",1,0)</f>
        <v>0</v>
      </c>
      <c r="Q1931">
        <v>1946</v>
      </c>
      <c r="R1931">
        <v>1</v>
      </c>
      <c r="S1931" t="str">
        <f>IF(R1931=1, "First-time", IF(R1931&lt;=3, "Rising Star", IF(R1931&lt;10, "Established", "Elites")))</f>
        <v>First-time</v>
      </c>
      <c r="T1931">
        <f>IF(S1931 = "First-time",1,0)</f>
        <v>1</v>
      </c>
      <c r="U1931">
        <f>IF(S1931 = "Rising Star",1,0)</f>
        <v>0</v>
      </c>
      <c r="V1931">
        <f>IF(S1931 = "Established",1,0)</f>
        <v>0</v>
      </c>
      <c r="W1931">
        <f>IF(S1931 = "Elites",1,0)</f>
        <v>0</v>
      </c>
      <c r="X1931" t="s">
        <v>242</v>
      </c>
      <c r="Y1931" t="str">
        <f>IF(X1931="","-",TRIM(LEFT(X1931,FIND(",",X1931&amp;",")-1)))</f>
        <v>Atlanta</v>
      </c>
      <c r="Z1931" t="s">
        <v>243</v>
      </c>
      <c r="AA1931" t="s">
        <v>11</v>
      </c>
    </row>
    <row r="1932" spans="1:27" ht="14.4" x14ac:dyDescent="0.3">
      <c r="A1932">
        <v>1927</v>
      </c>
      <c r="B1932" t="s">
        <v>10815</v>
      </c>
      <c r="C1932" t="s">
        <v>10816</v>
      </c>
      <c r="D1932" t="s">
        <v>10817</v>
      </c>
      <c r="E1932" t="s">
        <v>352</v>
      </c>
      <c r="F1932" s="5">
        <f>_xlfn.TEXTBEFORE(E1932, " ") * 1000000</f>
        <v>2100000</v>
      </c>
      <c r="G1932">
        <v>207.78440000000001</v>
      </c>
      <c r="H1932" t="s">
        <v>779</v>
      </c>
      <c r="I1932">
        <v>45</v>
      </c>
      <c r="J1932">
        <f>IF(I1932="",0,I1932)</f>
        <v>45</v>
      </c>
      <c r="K1932">
        <v>28</v>
      </c>
      <c r="L1932">
        <f>I1932-K1932</f>
        <v>17</v>
      </c>
      <c r="M1932" t="str">
        <f>IF(I1932&lt;100,"small",IF(I1932&lt;500,"medium","large"))</f>
        <v>small</v>
      </c>
      <c r="N1932">
        <f>IF(M1932="small",1,0)</f>
        <v>1</v>
      </c>
      <c r="O1932">
        <f>IF(N1932="medium",1,0)</f>
        <v>0</v>
      </c>
      <c r="P1932">
        <f>IF(O1932="large",1,0)</f>
        <v>0</v>
      </c>
      <c r="Q1932">
        <v>2010</v>
      </c>
      <c r="R1932">
        <v>1</v>
      </c>
      <c r="S1932" t="str">
        <f>IF(R1932=1, "First-time", IF(R1932&lt;=3, "Rising Star", IF(R1932&lt;10, "Established", "Elites")))</f>
        <v>First-time</v>
      </c>
      <c r="T1932">
        <f>IF(S1932 = "First-time",1,0)</f>
        <v>1</v>
      </c>
      <c r="U1932">
        <f>IF(S1932 = "Rising Star",1,0)</f>
        <v>0</v>
      </c>
      <c r="V1932">
        <f>IF(S1932 = "Established",1,0)</f>
        <v>0</v>
      </c>
      <c r="W1932">
        <f>IF(S1932 = "Elites",1,0)</f>
        <v>0</v>
      </c>
      <c r="X1932" t="s">
        <v>180</v>
      </c>
      <c r="Y1932" t="str">
        <f>IF(X1932="","-",TRIM(LEFT(X1932,FIND(",",X1932&amp;",")-1)))</f>
        <v>Cincinnati</v>
      </c>
      <c r="Z1932" t="s">
        <v>2370</v>
      </c>
      <c r="AA1932" t="s">
        <v>36</v>
      </c>
    </row>
    <row r="1933" spans="1:27" ht="14.4" x14ac:dyDescent="0.3">
      <c r="A1933">
        <v>1928</v>
      </c>
      <c r="B1933" t="s">
        <v>13716</v>
      </c>
      <c r="C1933" t="s">
        <v>13717</v>
      </c>
      <c r="D1933" t="s">
        <v>13718</v>
      </c>
      <c r="E1933" t="s">
        <v>823</v>
      </c>
      <c r="F1933" s="5">
        <f>_xlfn.TEXTBEFORE(E1933, " ") * 1000000</f>
        <v>5200000</v>
      </c>
      <c r="G1933">
        <v>207.6498</v>
      </c>
      <c r="H1933" t="s">
        <v>140</v>
      </c>
      <c r="I1933">
        <v>5</v>
      </c>
      <c r="J1933">
        <f>IF(I1933="",0,I1933)</f>
        <v>5</v>
      </c>
      <c r="K1933">
        <v>1</v>
      </c>
      <c r="L1933">
        <f>I1933-K1933</f>
        <v>4</v>
      </c>
      <c r="M1933" t="str">
        <f>IF(I1933&lt;100,"small",IF(I1933&lt;500,"medium","large"))</f>
        <v>small</v>
      </c>
      <c r="N1933">
        <f>IF(M1933="small",1,0)</f>
        <v>1</v>
      </c>
      <c r="O1933">
        <f>IF(N1933="medium",1,0)</f>
        <v>0</v>
      </c>
      <c r="P1933">
        <f>IF(O1933="large",1,0)</f>
        <v>0</v>
      </c>
      <c r="Q1933">
        <v>2012</v>
      </c>
      <c r="R1933">
        <v>1</v>
      </c>
      <c r="S1933" t="str">
        <f>IF(R1933=1, "First-time", IF(R1933&lt;=3, "Rising Star", IF(R1933&lt;10, "Established", "Elites")))</f>
        <v>First-time</v>
      </c>
      <c r="T1933">
        <f>IF(S1933 = "First-time",1,0)</f>
        <v>1</v>
      </c>
      <c r="U1933">
        <f>IF(S1933 = "Rising Star",1,0)</f>
        <v>0</v>
      </c>
      <c r="V1933">
        <f>IF(S1933 = "Established",1,0)</f>
        <v>0</v>
      </c>
      <c r="W1933">
        <f>IF(S1933 = "Elites",1,0)</f>
        <v>0</v>
      </c>
      <c r="X1933" t="s">
        <v>271</v>
      </c>
      <c r="Y1933" t="str">
        <f>IF(X1933="","-",TRIM(LEFT(X1933,FIND(",",X1933&amp;",")-1)))</f>
        <v>Chicago</v>
      </c>
      <c r="Z1933" t="s">
        <v>271</v>
      </c>
      <c r="AA1933" t="s">
        <v>15</v>
      </c>
    </row>
    <row r="1934" spans="1:27" ht="14.4" x14ac:dyDescent="0.3">
      <c r="A1934">
        <v>1929</v>
      </c>
      <c r="B1934" t="s">
        <v>1537</v>
      </c>
      <c r="C1934" t="s">
        <v>1538</v>
      </c>
      <c r="D1934" t="s">
        <v>1539</v>
      </c>
      <c r="E1934" t="s">
        <v>665</v>
      </c>
      <c r="F1934" s="5">
        <f>_xlfn.TEXTBEFORE(E1934, " ") * 1000000</f>
        <v>8500000</v>
      </c>
      <c r="G1934">
        <v>207.59370000000001</v>
      </c>
      <c r="H1934" t="s">
        <v>174</v>
      </c>
      <c r="I1934">
        <v>18</v>
      </c>
      <c r="J1934">
        <f>IF(I1934="",0,I1934)</f>
        <v>18</v>
      </c>
      <c r="K1934">
        <v>10</v>
      </c>
      <c r="L1934">
        <f>I1934-K1934</f>
        <v>8</v>
      </c>
      <c r="M1934" t="str">
        <f>IF(I1934&lt;100,"small",IF(I1934&lt;500,"medium","large"))</f>
        <v>small</v>
      </c>
      <c r="N1934">
        <f>IF(M1934="small",1,0)</f>
        <v>1</v>
      </c>
      <c r="O1934">
        <f>IF(N1934="medium",1,0)</f>
        <v>0</v>
      </c>
      <c r="P1934">
        <f>IF(O1934="large",1,0)</f>
        <v>0</v>
      </c>
      <c r="Q1934">
        <v>1990</v>
      </c>
      <c r="R1934">
        <v>1</v>
      </c>
      <c r="S1934" t="str">
        <f>IF(R1934=1, "First-time", IF(R1934&lt;=3, "Rising Star", IF(R1934&lt;10, "Established", "Elites")))</f>
        <v>First-time</v>
      </c>
      <c r="T1934">
        <f>IF(S1934 = "First-time",1,0)</f>
        <v>1</v>
      </c>
      <c r="U1934">
        <f>IF(S1934 = "Rising Star",1,0)</f>
        <v>0</v>
      </c>
      <c r="V1934">
        <f>IF(S1934 = "Established",1,0)</f>
        <v>0</v>
      </c>
      <c r="W1934">
        <f>IF(S1934 = "Elites",1,0)</f>
        <v>0</v>
      </c>
      <c r="X1934" t="s">
        <v>99</v>
      </c>
      <c r="Y1934" t="str">
        <f>IF(X1934="","-",TRIM(LEFT(X1934,FIND(",",X1934&amp;",")-1)))</f>
        <v>-</v>
      </c>
      <c r="Z1934" t="s">
        <v>1540</v>
      </c>
      <c r="AA1934" t="s">
        <v>44</v>
      </c>
    </row>
    <row r="1935" spans="1:27" ht="14.4" x14ac:dyDescent="0.3">
      <c r="A1935">
        <v>1930</v>
      </c>
      <c r="B1935" t="s">
        <v>5248</v>
      </c>
      <c r="C1935" t="s">
        <v>5249</v>
      </c>
      <c r="D1935" t="s">
        <v>5250</v>
      </c>
      <c r="E1935" t="s">
        <v>1971</v>
      </c>
      <c r="F1935" s="5">
        <f>_xlfn.TEXTBEFORE(E1935, " ") * 1000000</f>
        <v>7000000</v>
      </c>
      <c r="G1935">
        <v>207.41499999999999</v>
      </c>
      <c r="H1935" t="s">
        <v>779</v>
      </c>
      <c r="I1935">
        <v>22</v>
      </c>
      <c r="J1935">
        <f>IF(I1935="",0,I1935)</f>
        <v>22</v>
      </c>
      <c r="K1935">
        <v>8</v>
      </c>
      <c r="L1935">
        <f>I1935-K1935</f>
        <v>14</v>
      </c>
      <c r="M1935" t="str">
        <f>IF(I1935&lt;100,"small",IF(I1935&lt;500,"medium","large"))</f>
        <v>small</v>
      </c>
      <c r="N1935">
        <f>IF(M1935="small",1,0)</f>
        <v>1</v>
      </c>
      <c r="O1935">
        <f>IF(N1935="medium",1,0)</f>
        <v>0</v>
      </c>
      <c r="P1935">
        <f>IF(O1935="large",1,0)</f>
        <v>0</v>
      </c>
      <c r="Q1935">
        <v>2003</v>
      </c>
      <c r="R1935">
        <v>3</v>
      </c>
      <c r="S1935" t="str">
        <f>IF(R1935=1, "First-time", IF(R1935&lt;=3, "Rising Star", IF(R1935&lt;10, "Established", "Elites")))</f>
        <v>Rising Star</v>
      </c>
      <c r="T1935">
        <f>IF(S1935 = "First-time",1,0)</f>
        <v>0</v>
      </c>
      <c r="U1935">
        <f>IF(S1935 = "Rising Star",1,0)</f>
        <v>1</v>
      </c>
      <c r="V1935">
        <f>IF(S1935 = "Established",1,0)</f>
        <v>0</v>
      </c>
      <c r="W1935">
        <f>IF(S1935 = "Elites",1,0)</f>
        <v>0</v>
      </c>
      <c r="X1935" t="s">
        <v>342</v>
      </c>
      <c r="Y1935" t="str">
        <f>IF(X1935="","-",TRIM(LEFT(X1935,FIND(",",X1935&amp;",")-1)))</f>
        <v>San Diego</v>
      </c>
      <c r="Z1935" t="s">
        <v>5251</v>
      </c>
      <c r="AA1935" t="s">
        <v>5</v>
      </c>
    </row>
    <row r="1936" spans="1:27" ht="14.4" x14ac:dyDescent="0.3">
      <c r="A1936">
        <v>1931</v>
      </c>
      <c r="B1936" t="s">
        <v>6043</v>
      </c>
      <c r="C1936" t="s">
        <v>6044</v>
      </c>
      <c r="D1936" t="s">
        <v>6045</v>
      </c>
      <c r="E1936" t="s">
        <v>6046</v>
      </c>
      <c r="F1936" s="5">
        <f>_xlfn.TEXTBEFORE(E1936, " ") * 1000000</f>
        <v>209700000</v>
      </c>
      <c r="G1936">
        <v>207.34880000000001</v>
      </c>
      <c r="H1936" t="s">
        <v>1750</v>
      </c>
      <c r="I1936">
        <v>948</v>
      </c>
      <c r="J1936">
        <f>IF(I1936="",0,I1936)</f>
        <v>948</v>
      </c>
      <c r="K1936">
        <v>201</v>
      </c>
      <c r="L1936">
        <f>I1936-K1936</f>
        <v>747</v>
      </c>
      <c r="M1936" t="str">
        <f>IF(I1936&lt;100,"small",IF(I1936&lt;500,"medium","large"))</f>
        <v>large</v>
      </c>
      <c r="N1936">
        <f>IF(M1936="small",1,0)</f>
        <v>0</v>
      </c>
      <c r="O1936">
        <f>IF(N1936="medium",1,0)</f>
        <v>0</v>
      </c>
      <c r="P1936">
        <f>IF(O1936="large",1,0)</f>
        <v>0</v>
      </c>
      <c r="Q1936">
        <v>2005</v>
      </c>
      <c r="R1936">
        <v>4</v>
      </c>
      <c r="S1936" t="str">
        <f>IF(R1936=1, "First-time", IF(R1936&lt;=3, "Rising Star", IF(R1936&lt;10, "Established", "Elites")))</f>
        <v>Established</v>
      </c>
      <c r="T1936">
        <f>IF(S1936 = "First-time",1,0)</f>
        <v>0</v>
      </c>
      <c r="U1936">
        <f>IF(S1936 = "Rising Star",1,0)</f>
        <v>0</v>
      </c>
      <c r="V1936">
        <f>IF(S1936 = "Established",1,0)</f>
        <v>1</v>
      </c>
      <c r="W1936">
        <f>IF(S1936 = "Elites",1,0)</f>
        <v>0</v>
      </c>
      <c r="X1936" t="s">
        <v>427</v>
      </c>
      <c r="Y1936" t="str">
        <f>IF(X1936="","-",TRIM(LEFT(X1936,FIND(",",X1936&amp;",")-1)))</f>
        <v>Washington</v>
      </c>
      <c r="Z1936" t="s">
        <v>2551</v>
      </c>
      <c r="AA1936" t="s">
        <v>47</v>
      </c>
    </row>
    <row r="1937" spans="1:27" ht="14.4" x14ac:dyDescent="0.3">
      <c r="A1937">
        <v>1932</v>
      </c>
      <c r="B1937" t="s">
        <v>8217</v>
      </c>
      <c r="C1937" t="s">
        <v>8218</v>
      </c>
      <c r="D1937" t="s">
        <v>8219</v>
      </c>
      <c r="E1937" t="s">
        <v>3035</v>
      </c>
      <c r="F1937" s="5">
        <f>_xlfn.TEXTBEFORE(E1937, " ") * 1000000</f>
        <v>8100000</v>
      </c>
      <c r="G1937">
        <v>207.33940000000001</v>
      </c>
      <c r="H1937" t="s">
        <v>779</v>
      </c>
      <c r="I1937">
        <v>16</v>
      </c>
      <c r="J1937">
        <f>IF(I1937="",0,I1937)</f>
        <v>16</v>
      </c>
      <c r="K1937">
        <v>7</v>
      </c>
      <c r="L1937">
        <f>I1937-K1937</f>
        <v>9</v>
      </c>
      <c r="M1937" t="str">
        <f>IF(I1937&lt;100,"small",IF(I1937&lt;500,"medium","large"))</f>
        <v>small</v>
      </c>
      <c r="N1937">
        <f>IF(M1937="small",1,0)</f>
        <v>1</v>
      </c>
      <c r="O1937">
        <f>IF(N1937="medium",1,0)</f>
        <v>0</v>
      </c>
      <c r="P1937">
        <f>IF(O1937="large",1,0)</f>
        <v>0</v>
      </c>
      <c r="Q1937">
        <v>2008</v>
      </c>
      <c r="R1937">
        <v>5</v>
      </c>
      <c r="S1937" t="str">
        <f>IF(R1937=1, "First-time", IF(R1937&lt;=3, "Rising Star", IF(R1937&lt;10, "Established", "Elites")))</f>
        <v>Established</v>
      </c>
      <c r="T1937">
        <f>IF(S1937 = "First-time",1,0)</f>
        <v>0</v>
      </c>
      <c r="U1937">
        <f>IF(S1937 = "Rising Star",1,0)</f>
        <v>0</v>
      </c>
      <c r="V1937">
        <f>IF(S1937 = "Established",1,0)</f>
        <v>1</v>
      </c>
      <c r="W1937">
        <f>IF(S1937 = "Elites",1,0)</f>
        <v>0</v>
      </c>
      <c r="X1937" t="s">
        <v>112</v>
      </c>
      <c r="Y1937" t="str">
        <f>IF(X1937="","-",TRIM(LEFT(X1937,FIND(",",X1937&amp;",")-1)))</f>
        <v>Richmond</v>
      </c>
      <c r="Z1937" t="s">
        <v>3775</v>
      </c>
      <c r="AA1937" t="s">
        <v>47</v>
      </c>
    </row>
    <row r="1938" spans="1:27" ht="14.4" x14ac:dyDescent="0.3">
      <c r="A1938">
        <v>1933</v>
      </c>
      <c r="B1938" t="s">
        <v>14381</v>
      </c>
      <c r="C1938" t="s">
        <v>14382</v>
      </c>
      <c r="D1938" t="s">
        <v>14383</v>
      </c>
      <c r="E1938" t="s">
        <v>721</v>
      </c>
      <c r="F1938" s="5">
        <f>_xlfn.TEXTBEFORE(E1938, " ") * 1000000</f>
        <v>8000000</v>
      </c>
      <c r="G1938">
        <v>207.25129999999999</v>
      </c>
      <c r="H1938" t="s">
        <v>1750</v>
      </c>
      <c r="I1938">
        <v>43</v>
      </c>
      <c r="J1938">
        <f>IF(I1938="",0,I1938)</f>
        <v>43</v>
      </c>
      <c r="K1938">
        <v>23</v>
      </c>
      <c r="L1938">
        <f>I1938-K1938</f>
        <v>20</v>
      </c>
      <c r="M1938" t="str">
        <f>IF(I1938&lt;100,"small",IF(I1938&lt;500,"medium","large"))</f>
        <v>small</v>
      </c>
      <c r="N1938">
        <f>IF(M1938="small",1,0)</f>
        <v>1</v>
      </c>
      <c r="O1938">
        <f>IF(N1938="medium",1,0)</f>
        <v>0</v>
      </c>
      <c r="P1938">
        <f>IF(O1938="large",1,0)</f>
        <v>0</v>
      </c>
      <c r="Q1938">
        <v>2013</v>
      </c>
      <c r="R1938">
        <v>2</v>
      </c>
      <c r="S1938" t="str">
        <f>IF(R1938=1, "First-time", IF(R1938&lt;=3, "Rising Star", IF(R1938&lt;10, "Established", "Elites")))</f>
        <v>Rising Star</v>
      </c>
      <c r="T1938">
        <f>IF(S1938 = "First-time",1,0)</f>
        <v>0</v>
      </c>
      <c r="U1938">
        <f>IF(S1938 = "Rising Star",1,0)</f>
        <v>1</v>
      </c>
      <c r="V1938">
        <f>IF(S1938 = "Established",1,0)</f>
        <v>0</v>
      </c>
      <c r="W1938">
        <f>IF(S1938 = "Elites",1,0)</f>
        <v>0</v>
      </c>
      <c r="X1938" t="s">
        <v>427</v>
      </c>
      <c r="Y1938" t="str">
        <f>IF(X1938="","-",TRIM(LEFT(X1938,FIND(",",X1938&amp;",")-1)))</f>
        <v>Washington</v>
      </c>
      <c r="Z1938" t="s">
        <v>2551</v>
      </c>
      <c r="AA1938" t="s">
        <v>47</v>
      </c>
    </row>
    <row r="1939" spans="1:27" ht="14.4" x14ac:dyDescent="0.3">
      <c r="A1939">
        <v>1934</v>
      </c>
      <c r="B1939" t="s">
        <v>9289</v>
      </c>
      <c r="C1939" t="s">
        <v>9290</v>
      </c>
      <c r="D1939" t="s">
        <v>9291</v>
      </c>
      <c r="E1939" t="s">
        <v>2390</v>
      </c>
      <c r="F1939" s="5">
        <f>_xlfn.TEXTBEFORE(E1939, " ") * 1000000</f>
        <v>7900000</v>
      </c>
      <c r="G1939">
        <v>207.18299999999999</v>
      </c>
      <c r="H1939" t="s">
        <v>751</v>
      </c>
      <c r="I1939">
        <v>34</v>
      </c>
      <c r="J1939">
        <f>IF(I1939="",0,I1939)</f>
        <v>34</v>
      </c>
      <c r="K1939">
        <v>18</v>
      </c>
      <c r="L1939">
        <f>I1939-K1939</f>
        <v>16</v>
      </c>
      <c r="M1939" t="str">
        <f>IF(I1939&lt;100,"small",IF(I1939&lt;500,"medium","large"))</f>
        <v>small</v>
      </c>
      <c r="N1939">
        <f>IF(M1939="small",1,0)</f>
        <v>1</v>
      </c>
      <c r="O1939">
        <f>IF(N1939="medium",1,0)</f>
        <v>0</v>
      </c>
      <c r="P1939">
        <f>IF(O1939="large",1,0)</f>
        <v>0</v>
      </c>
      <c r="Q1939">
        <v>2009</v>
      </c>
      <c r="R1939">
        <v>2</v>
      </c>
      <c r="S1939" t="str">
        <f>IF(R1939=1, "First-time", IF(R1939&lt;=3, "Rising Star", IF(R1939&lt;10, "Established", "Elites")))</f>
        <v>Rising Star</v>
      </c>
      <c r="T1939">
        <f>IF(S1939 = "First-time",1,0)</f>
        <v>0</v>
      </c>
      <c r="U1939">
        <f>IF(S1939 = "Rising Star",1,0)</f>
        <v>1</v>
      </c>
      <c r="V1939">
        <f>IF(S1939 = "Established",1,0)</f>
        <v>0</v>
      </c>
      <c r="W1939">
        <f>IF(S1939 = "Elites",1,0)</f>
        <v>0</v>
      </c>
      <c r="X1939" t="s">
        <v>427</v>
      </c>
      <c r="Y1939" t="str">
        <f>IF(X1939="","-",TRIM(LEFT(X1939,FIND(",",X1939&amp;",")-1)))</f>
        <v>Washington</v>
      </c>
      <c r="Z1939" t="s">
        <v>3047</v>
      </c>
      <c r="AA1939" t="s">
        <v>47</v>
      </c>
    </row>
    <row r="1940" spans="1:27" ht="14.4" x14ac:dyDescent="0.3">
      <c r="A1940">
        <v>1935</v>
      </c>
      <c r="B1940" t="s">
        <v>3039</v>
      </c>
      <c r="C1940" t="s">
        <v>3040</v>
      </c>
      <c r="D1940" t="s">
        <v>3041</v>
      </c>
      <c r="E1940" t="s">
        <v>3042</v>
      </c>
      <c r="F1940" s="5">
        <f>_xlfn.TEXTBEFORE(E1940, " ") * 1000000</f>
        <v>55700000</v>
      </c>
      <c r="G1940">
        <v>206.32140000000001</v>
      </c>
      <c r="H1940" t="s">
        <v>118</v>
      </c>
      <c r="I1940">
        <v>116</v>
      </c>
      <c r="J1940">
        <f>IF(I1940="",0,I1940)</f>
        <v>116</v>
      </c>
      <c r="K1940">
        <v>45</v>
      </c>
      <c r="L1940">
        <f>I1940-K1940</f>
        <v>71</v>
      </c>
      <c r="M1940" t="str">
        <f>IF(I1940&lt;100,"small",IF(I1940&lt;500,"medium","large"))</f>
        <v>medium</v>
      </c>
      <c r="N1940">
        <f>IF(M1940="small",1,0)</f>
        <v>0</v>
      </c>
      <c r="O1940">
        <f>IF(N1940="medium",1,0)</f>
        <v>0</v>
      </c>
      <c r="P1940">
        <f>IF(O1940="large",1,0)</f>
        <v>0</v>
      </c>
      <c r="Q1940">
        <v>1999</v>
      </c>
      <c r="R1940">
        <v>2</v>
      </c>
      <c r="S1940" t="str">
        <f>IF(R1940=1, "First-time", IF(R1940&lt;=3, "Rising Star", IF(R1940&lt;10, "Established", "Elites")))</f>
        <v>Rising Star</v>
      </c>
      <c r="T1940">
        <f>IF(S1940 = "First-time",1,0)</f>
        <v>0</v>
      </c>
      <c r="U1940">
        <f>IF(S1940 = "Rising Star",1,0)</f>
        <v>1</v>
      </c>
      <c r="V1940">
        <f>IF(S1940 = "Established",1,0)</f>
        <v>0</v>
      </c>
      <c r="W1940">
        <f>IF(S1940 = "Elites",1,0)</f>
        <v>0</v>
      </c>
      <c r="X1940" t="s">
        <v>427</v>
      </c>
      <c r="Y1940" t="str">
        <f>IF(X1940="","-",TRIM(LEFT(X1940,FIND(",",X1940&amp;",")-1)))</f>
        <v>Washington</v>
      </c>
      <c r="Z1940" t="s">
        <v>1528</v>
      </c>
      <c r="AA1940" t="s">
        <v>47</v>
      </c>
    </row>
    <row r="1941" spans="1:27" ht="14.4" x14ac:dyDescent="0.3">
      <c r="A1941">
        <v>1936</v>
      </c>
      <c r="B1941" t="s">
        <v>13214</v>
      </c>
      <c r="C1941" t="s">
        <v>13215</v>
      </c>
      <c r="D1941" t="s">
        <v>13216</v>
      </c>
      <c r="E1941" t="s">
        <v>352</v>
      </c>
      <c r="F1941" s="5">
        <f>_xlfn.TEXTBEFORE(E1941, " ") * 1000000</f>
        <v>2100000</v>
      </c>
      <c r="G1941">
        <v>206.233</v>
      </c>
      <c r="H1941" t="s">
        <v>803</v>
      </c>
      <c r="I1941">
        <v>10</v>
      </c>
      <c r="J1941">
        <f>IF(I1941="",0,I1941)</f>
        <v>10</v>
      </c>
      <c r="K1941">
        <v>4</v>
      </c>
      <c r="L1941">
        <f>I1941-K1941</f>
        <v>6</v>
      </c>
      <c r="M1941" t="str">
        <f>IF(I1941&lt;100,"small",IF(I1941&lt;500,"medium","large"))</f>
        <v>small</v>
      </c>
      <c r="N1941">
        <f>IF(M1941="small",1,0)</f>
        <v>1</v>
      </c>
      <c r="O1941">
        <f>IF(N1941="medium",1,0)</f>
        <v>0</v>
      </c>
      <c r="P1941">
        <f>IF(O1941="large",1,0)</f>
        <v>0</v>
      </c>
      <c r="Q1941">
        <v>2012</v>
      </c>
      <c r="R1941">
        <v>1</v>
      </c>
      <c r="S1941" t="str">
        <f>IF(R1941=1, "First-time", IF(R1941&lt;=3, "Rising Star", IF(R1941&lt;10, "Established", "Elites")))</f>
        <v>First-time</v>
      </c>
      <c r="T1941">
        <f>IF(S1941 = "First-time",1,0)</f>
        <v>1</v>
      </c>
      <c r="U1941">
        <f>IF(S1941 = "Rising Star",1,0)</f>
        <v>0</v>
      </c>
      <c r="V1941">
        <f>IF(S1941 = "Established",1,0)</f>
        <v>0</v>
      </c>
      <c r="W1941">
        <f>IF(S1941 = "Elites",1,0)</f>
        <v>0</v>
      </c>
      <c r="X1941" t="s">
        <v>191</v>
      </c>
      <c r="Y1941" t="str">
        <f>IF(X1941="","-",TRIM(LEFT(X1941,FIND(",",X1941&amp;",")-1)))</f>
        <v>Philadelphia</v>
      </c>
      <c r="Z1941" t="s">
        <v>13217</v>
      </c>
      <c r="AA1941" t="s">
        <v>39</v>
      </c>
    </row>
    <row r="1942" spans="1:27" ht="14.4" x14ac:dyDescent="0.3">
      <c r="A1942">
        <v>1937</v>
      </c>
      <c r="B1942" t="s">
        <v>17090</v>
      </c>
      <c r="C1942" t="s">
        <v>17091</v>
      </c>
      <c r="D1942" t="s">
        <v>17092</v>
      </c>
      <c r="E1942" t="s">
        <v>352</v>
      </c>
      <c r="F1942" s="5">
        <f>_xlfn.TEXTBEFORE(E1942, " ") * 1000000</f>
        <v>2100000</v>
      </c>
      <c r="G1942">
        <v>206.21899999999999</v>
      </c>
      <c r="H1942" t="s">
        <v>433</v>
      </c>
      <c r="I1942">
        <v>7</v>
      </c>
      <c r="J1942">
        <f>IF(I1942="",0,I1942)</f>
        <v>7</v>
      </c>
      <c r="K1942">
        <v>1</v>
      </c>
      <c r="L1942">
        <f>I1942-K1942</f>
        <v>6</v>
      </c>
      <c r="M1942" t="str">
        <f>IF(I1942&lt;100,"small",IF(I1942&lt;500,"medium","large"))</f>
        <v>small</v>
      </c>
      <c r="N1942">
        <f>IF(M1942="small",1,0)</f>
        <v>1</v>
      </c>
      <c r="O1942">
        <f>IF(N1942="medium",1,0)</f>
        <v>0</v>
      </c>
      <c r="P1942">
        <f>IF(O1942="large",1,0)</f>
        <v>0</v>
      </c>
      <c r="Q1942">
        <v>2014</v>
      </c>
      <c r="R1942">
        <v>1</v>
      </c>
      <c r="S1942" t="str">
        <f>IF(R1942=1, "First-time", IF(R1942&lt;=3, "Rising Star", IF(R1942&lt;10, "Established", "Elites")))</f>
        <v>First-time</v>
      </c>
      <c r="T1942">
        <f>IF(S1942 = "First-time",1,0)</f>
        <v>1</v>
      </c>
      <c r="U1942">
        <f>IF(S1942 = "Rising Star",1,0)</f>
        <v>0</v>
      </c>
      <c r="V1942">
        <f>IF(S1942 = "Established",1,0)</f>
        <v>0</v>
      </c>
      <c r="W1942">
        <f>IF(S1942 = "Elites",1,0)</f>
        <v>0</v>
      </c>
      <c r="X1942" t="s">
        <v>99</v>
      </c>
      <c r="Y1942" t="str">
        <f>IF(X1942="","-",TRIM(LEFT(X1942,FIND(",",X1942&amp;",")-1)))</f>
        <v>-</v>
      </c>
      <c r="Z1942" t="s">
        <v>5900</v>
      </c>
      <c r="AA1942" t="s">
        <v>5</v>
      </c>
    </row>
    <row r="1943" spans="1:27" ht="14.4" x14ac:dyDescent="0.3">
      <c r="A1943">
        <v>1938</v>
      </c>
      <c r="B1943" t="s">
        <v>17093</v>
      </c>
      <c r="C1943" t="s">
        <v>17094</v>
      </c>
      <c r="D1943" t="s">
        <v>17095</v>
      </c>
      <c r="E1943" t="s">
        <v>808</v>
      </c>
      <c r="F1943" s="5">
        <f>_xlfn.TEXTBEFORE(E1943, " ") * 1000000</f>
        <v>2200000</v>
      </c>
      <c r="G1943">
        <v>206.1712</v>
      </c>
      <c r="H1943" t="s">
        <v>353</v>
      </c>
      <c r="I1943">
        <v>6</v>
      </c>
      <c r="J1943">
        <f>IF(I1943="",0,I1943)</f>
        <v>6</v>
      </c>
      <c r="K1943">
        <v>3</v>
      </c>
      <c r="L1943">
        <f>I1943-K1943</f>
        <v>3</v>
      </c>
      <c r="M1943" t="str">
        <f>IF(I1943&lt;100,"small",IF(I1943&lt;500,"medium","large"))</f>
        <v>small</v>
      </c>
      <c r="N1943">
        <f>IF(M1943="small",1,0)</f>
        <v>1</v>
      </c>
      <c r="O1943">
        <f>IF(N1943="medium",1,0)</f>
        <v>0</v>
      </c>
      <c r="P1943">
        <f>IF(O1943="large",1,0)</f>
        <v>0</v>
      </c>
      <c r="Q1943">
        <v>2014</v>
      </c>
      <c r="R1943">
        <v>1</v>
      </c>
      <c r="S1943" t="str">
        <f>IF(R1943=1, "First-time", IF(R1943&lt;=3, "Rising Star", IF(R1943&lt;10, "Established", "Elites")))</f>
        <v>First-time</v>
      </c>
      <c r="T1943">
        <f>IF(S1943 = "First-time",1,0)</f>
        <v>1</v>
      </c>
      <c r="U1943">
        <f>IF(S1943 = "Rising Star",1,0)</f>
        <v>0</v>
      </c>
      <c r="V1943">
        <f>IF(S1943 = "Established",1,0)</f>
        <v>0</v>
      </c>
      <c r="W1943">
        <f>IF(S1943 = "Elites",1,0)</f>
        <v>0</v>
      </c>
      <c r="X1943" t="s">
        <v>342</v>
      </c>
      <c r="Y1943" t="str">
        <f>IF(X1943="","-",TRIM(LEFT(X1943,FIND(",",X1943&amp;",")-1)))</f>
        <v>San Diego</v>
      </c>
      <c r="Z1943" t="s">
        <v>1705</v>
      </c>
      <c r="AA1943" t="s">
        <v>5</v>
      </c>
    </row>
    <row r="1944" spans="1:27" ht="14.4" x14ac:dyDescent="0.3">
      <c r="A1944">
        <v>1939</v>
      </c>
      <c r="B1944" t="s">
        <v>11304</v>
      </c>
      <c r="C1944" t="s">
        <v>11305</v>
      </c>
      <c r="D1944" t="s">
        <v>11306</v>
      </c>
      <c r="E1944" t="s">
        <v>2889</v>
      </c>
      <c r="F1944" s="5">
        <f>_xlfn.TEXTBEFORE(E1944, " ") * 1000000</f>
        <v>7700000</v>
      </c>
      <c r="G1944">
        <v>206.154</v>
      </c>
      <c r="H1944" t="s">
        <v>118</v>
      </c>
      <c r="I1944">
        <v>28</v>
      </c>
      <c r="J1944">
        <f>IF(I1944="",0,I1944)</f>
        <v>28</v>
      </c>
      <c r="K1944">
        <v>15</v>
      </c>
      <c r="L1944">
        <f>I1944-K1944</f>
        <v>13</v>
      </c>
      <c r="M1944" t="str">
        <f>IF(I1944&lt;100,"small",IF(I1944&lt;500,"medium","large"))</f>
        <v>small</v>
      </c>
      <c r="N1944">
        <f>IF(M1944="small",1,0)</f>
        <v>1</v>
      </c>
      <c r="O1944">
        <f>IF(N1944="medium",1,0)</f>
        <v>0</v>
      </c>
      <c r="P1944">
        <f>IF(O1944="large",1,0)</f>
        <v>0</v>
      </c>
      <c r="Q1944">
        <v>2010</v>
      </c>
      <c r="R1944">
        <v>1</v>
      </c>
      <c r="S1944" t="str">
        <f>IF(R1944=1, "First-time", IF(R1944&lt;=3, "Rising Star", IF(R1944&lt;10, "Established", "Elites")))</f>
        <v>First-time</v>
      </c>
      <c r="T1944">
        <f>IF(S1944 = "First-time",1,0)</f>
        <v>1</v>
      </c>
      <c r="U1944">
        <f>IF(S1944 = "Rising Star",1,0)</f>
        <v>0</v>
      </c>
      <c r="V1944">
        <f>IF(S1944 = "Established",1,0)</f>
        <v>0</v>
      </c>
      <c r="W1944">
        <f>IF(S1944 = "Elites",1,0)</f>
        <v>0</v>
      </c>
      <c r="X1944" t="s">
        <v>689</v>
      </c>
      <c r="Y1944" t="str">
        <f>IF(X1944="","-",TRIM(LEFT(X1944,FIND(",",X1944&amp;",")-1)))</f>
        <v>Miami</v>
      </c>
      <c r="Z1944" t="s">
        <v>5812</v>
      </c>
      <c r="AA1944" t="s">
        <v>10</v>
      </c>
    </row>
    <row r="1945" spans="1:27" ht="14.4" x14ac:dyDescent="0.3">
      <c r="A1945">
        <v>1940</v>
      </c>
      <c r="B1945" t="s">
        <v>6183</v>
      </c>
      <c r="C1945" t="s">
        <v>6184</v>
      </c>
      <c r="D1945" t="s">
        <v>6185</v>
      </c>
      <c r="E1945" t="s">
        <v>6186</v>
      </c>
      <c r="F1945" s="5">
        <f>_xlfn.TEXTBEFORE(E1945, " ") * 1000000</f>
        <v>27500000</v>
      </c>
      <c r="G1945">
        <v>206.14250000000001</v>
      </c>
      <c r="H1945" t="s">
        <v>445</v>
      </c>
      <c r="I1945">
        <v>115</v>
      </c>
      <c r="J1945">
        <f>IF(I1945="",0,I1945)</f>
        <v>115</v>
      </c>
      <c r="K1945">
        <v>94</v>
      </c>
      <c r="L1945">
        <f>I1945-K1945</f>
        <v>21</v>
      </c>
      <c r="M1945" t="str">
        <f>IF(I1945&lt;100,"small",IF(I1945&lt;500,"medium","large"))</f>
        <v>medium</v>
      </c>
      <c r="N1945">
        <f>IF(M1945="small",1,0)</f>
        <v>0</v>
      </c>
      <c r="O1945">
        <f>IF(N1945="medium",1,0)</f>
        <v>0</v>
      </c>
      <c r="P1945">
        <f>IF(O1945="large",1,0)</f>
        <v>0</v>
      </c>
      <c r="Q1945">
        <v>2005</v>
      </c>
      <c r="R1945">
        <v>3</v>
      </c>
      <c r="S1945" t="str">
        <f>IF(R1945=1, "First-time", IF(R1945&lt;=3, "Rising Star", IF(R1945&lt;10, "Established", "Elites")))</f>
        <v>Rising Star</v>
      </c>
      <c r="T1945">
        <f>IF(S1945 = "First-time",1,0)</f>
        <v>0</v>
      </c>
      <c r="U1945">
        <f>IF(S1945 = "Rising Star",1,0)</f>
        <v>1</v>
      </c>
      <c r="V1945">
        <f>IF(S1945 = "Established",1,0)</f>
        <v>0</v>
      </c>
      <c r="W1945">
        <f>IF(S1945 = "Elites",1,0)</f>
        <v>0</v>
      </c>
      <c r="X1945" t="s">
        <v>99</v>
      </c>
      <c r="Y1945" t="str">
        <f>IF(X1945="","-",TRIM(LEFT(X1945,FIND(",",X1945&amp;",")-1)))</f>
        <v>-</v>
      </c>
      <c r="Z1945" t="s">
        <v>6187</v>
      </c>
      <c r="AA1945" t="s">
        <v>38</v>
      </c>
    </row>
    <row r="1946" spans="1:27" ht="14.4" x14ac:dyDescent="0.3">
      <c r="A1946">
        <v>1941</v>
      </c>
      <c r="B1946" t="s">
        <v>5871</v>
      </c>
      <c r="C1946" t="s">
        <v>5872</v>
      </c>
      <c r="D1946" t="s">
        <v>5873</v>
      </c>
      <c r="E1946" t="s">
        <v>5874</v>
      </c>
      <c r="F1946" s="5">
        <f>_xlfn.TEXTBEFORE(E1946, " ") * 1000000</f>
        <v>99400000</v>
      </c>
      <c r="G1946">
        <v>206.1146</v>
      </c>
      <c r="H1946" t="s">
        <v>1238</v>
      </c>
      <c r="I1946">
        <v>101</v>
      </c>
      <c r="J1946">
        <f>IF(I1946="",0,I1946)</f>
        <v>101</v>
      </c>
      <c r="K1946">
        <v>79</v>
      </c>
      <c r="L1946">
        <f>I1946-K1946</f>
        <v>22</v>
      </c>
      <c r="M1946" t="str">
        <f>IF(I1946&lt;100,"small",IF(I1946&lt;500,"medium","large"))</f>
        <v>medium</v>
      </c>
      <c r="N1946">
        <f>IF(M1946="small",1,0)</f>
        <v>0</v>
      </c>
      <c r="O1946">
        <f>IF(N1946="medium",1,0)</f>
        <v>0</v>
      </c>
      <c r="P1946">
        <f>IF(O1946="large",1,0)</f>
        <v>0</v>
      </c>
      <c r="Q1946">
        <v>2004</v>
      </c>
      <c r="R1946">
        <v>4</v>
      </c>
      <c r="S1946" t="str">
        <f>IF(R1946=1, "First-time", IF(R1946&lt;=3, "Rising Star", IF(R1946&lt;10, "Established", "Elites")))</f>
        <v>Established</v>
      </c>
      <c r="T1946">
        <f>IF(S1946 = "First-time",1,0)</f>
        <v>0</v>
      </c>
      <c r="U1946">
        <f>IF(S1946 = "Rising Star",1,0)</f>
        <v>0</v>
      </c>
      <c r="V1946">
        <f>IF(S1946 = "Established",1,0)</f>
        <v>1</v>
      </c>
      <c r="W1946">
        <f>IF(S1946 = "Elites",1,0)</f>
        <v>0</v>
      </c>
      <c r="X1946" t="s">
        <v>342</v>
      </c>
      <c r="Y1946" t="str">
        <f>IF(X1946="","-",TRIM(LEFT(X1946,FIND(",",X1946&amp;",")-1)))</f>
        <v>San Diego</v>
      </c>
      <c r="Z1946" t="s">
        <v>5875</v>
      </c>
      <c r="AA1946" t="s">
        <v>5</v>
      </c>
    </row>
    <row r="1947" spans="1:27" ht="14.4" x14ac:dyDescent="0.3">
      <c r="A1947">
        <v>1942</v>
      </c>
      <c r="B1947" t="s">
        <v>2663</v>
      </c>
      <c r="C1947" t="s">
        <v>2664</v>
      </c>
      <c r="D1947" t="s">
        <v>2665</v>
      </c>
      <c r="E1947" t="s">
        <v>2666</v>
      </c>
      <c r="F1947" s="5">
        <f>_xlfn.TEXTBEFORE(E1947, " ") * 1000000</f>
        <v>71100000</v>
      </c>
      <c r="G1947">
        <v>206.10560000000001</v>
      </c>
      <c r="H1947" t="s">
        <v>118</v>
      </c>
      <c r="I1947">
        <v>611</v>
      </c>
      <c r="J1947">
        <f>IF(I1947="",0,I1947)</f>
        <v>611</v>
      </c>
      <c r="K1947">
        <v>262</v>
      </c>
      <c r="L1947">
        <f>I1947-K1947</f>
        <v>349</v>
      </c>
      <c r="M1947" t="str">
        <f>IF(I1947&lt;100,"small",IF(I1947&lt;500,"medium","large"))</f>
        <v>large</v>
      </c>
      <c r="N1947">
        <f>IF(M1947="small",1,0)</f>
        <v>0</v>
      </c>
      <c r="O1947">
        <f>IF(N1947="medium",1,0)</f>
        <v>0</v>
      </c>
      <c r="P1947">
        <f>IF(O1947="large",1,0)</f>
        <v>0</v>
      </c>
      <c r="Q1947">
        <v>1997</v>
      </c>
      <c r="R1947">
        <v>1</v>
      </c>
      <c r="S1947" t="str">
        <f>IF(R1947=1, "First-time", IF(R1947&lt;=3, "Rising Star", IF(R1947&lt;10, "Established", "Elites")))</f>
        <v>First-time</v>
      </c>
      <c r="T1947">
        <f>IF(S1947 = "First-time",1,0)</f>
        <v>1</v>
      </c>
      <c r="U1947">
        <f>IF(S1947 = "Rising Star",1,0)</f>
        <v>0</v>
      </c>
      <c r="V1947">
        <f>IF(S1947 = "Established",1,0)</f>
        <v>0</v>
      </c>
      <c r="W1947">
        <f>IF(S1947 = "Elites",1,0)</f>
        <v>0</v>
      </c>
      <c r="X1947" t="s">
        <v>409</v>
      </c>
      <c r="Y1947" t="str">
        <f>IF(X1947="","-",TRIM(LEFT(X1947,FIND(",",X1947&amp;",")-1)))</f>
        <v>Salt Lake City</v>
      </c>
      <c r="Z1947" t="s">
        <v>2667</v>
      </c>
      <c r="AA1947" t="s">
        <v>28</v>
      </c>
    </row>
    <row r="1948" spans="1:27" ht="14.4" x14ac:dyDescent="0.3">
      <c r="A1948">
        <v>1943</v>
      </c>
      <c r="B1948" t="s">
        <v>8057</v>
      </c>
      <c r="C1948" t="s">
        <v>8058</v>
      </c>
      <c r="D1948" t="s">
        <v>8059</v>
      </c>
      <c r="E1948" t="s">
        <v>952</v>
      </c>
      <c r="F1948" s="5">
        <f>_xlfn.TEXTBEFORE(E1948, " ") * 1000000</f>
        <v>38100000</v>
      </c>
      <c r="G1948">
        <v>206.1028</v>
      </c>
      <c r="H1948" t="s">
        <v>779</v>
      </c>
      <c r="I1948">
        <v>237</v>
      </c>
      <c r="J1948">
        <f>IF(I1948="",0,I1948)</f>
        <v>237</v>
      </c>
      <c r="K1948">
        <v>120</v>
      </c>
      <c r="L1948">
        <f>I1948-K1948</f>
        <v>117</v>
      </c>
      <c r="M1948" t="str">
        <f>IF(I1948&lt;100,"small",IF(I1948&lt;500,"medium","large"))</f>
        <v>medium</v>
      </c>
      <c r="N1948">
        <f>IF(M1948="small",1,0)</f>
        <v>0</v>
      </c>
      <c r="O1948">
        <f>IF(N1948="medium",1,0)</f>
        <v>0</v>
      </c>
      <c r="P1948">
        <f>IF(O1948="large",1,0)</f>
        <v>0</v>
      </c>
      <c r="Q1948">
        <v>2007</v>
      </c>
      <c r="R1948">
        <v>4</v>
      </c>
      <c r="S1948" t="str">
        <f>IF(R1948=1, "First-time", IF(R1948&lt;=3, "Rising Star", IF(R1948&lt;10, "Established", "Elites")))</f>
        <v>Established</v>
      </c>
      <c r="T1948">
        <f>IF(S1948 = "First-time",1,0)</f>
        <v>0</v>
      </c>
      <c r="U1948">
        <f>IF(S1948 = "Rising Star",1,0)</f>
        <v>0</v>
      </c>
      <c r="V1948">
        <f>IF(S1948 = "Established",1,0)</f>
        <v>1</v>
      </c>
      <c r="W1948">
        <f>IF(S1948 = "Elites",1,0)</f>
        <v>0</v>
      </c>
      <c r="X1948" t="s">
        <v>1396</v>
      </c>
      <c r="Y1948" t="str">
        <f>IF(X1948="","-",TRIM(LEFT(X1948,FIND(",",X1948&amp;",")-1)))</f>
        <v>San Francisco</v>
      </c>
      <c r="Z1948" t="s">
        <v>6507</v>
      </c>
      <c r="AA1948" t="s">
        <v>5</v>
      </c>
    </row>
    <row r="1949" spans="1:27" ht="14.4" x14ac:dyDescent="0.3">
      <c r="A1949">
        <v>1944</v>
      </c>
      <c r="B1949" t="s">
        <v>8981</v>
      </c>
      <c r="C1949" t="s">
        <v>8982</v>
      </c>
      <c r="D1949" t="s">
        <v>8983</v>
      </c>
      <c r="E1949" t="s">
        <v>3852</v>
      </c>
      <c r="F1949" s="5">
        <f>_xlfn.TEXTBEFORE(E1949, " ") * 1000000</f>
        <v>19300000</v>
      </c>
      <c r="G1949">
        <v>206.05529999999999</v>
      </c>
      <c r="H1949" t="s">
        <v>324</v>
      </c>
      <c r="I1949">
        <v>98</v>
      </c>
      <c r="J1949">
        <f>IF(I1949="",0,I1949)</f>
        <v>98</v>
      </c>
      <c r="K1949">
        <v>27</v>
      </c>
      <c r="L1949">
        <f>I1949-K1949</f>
        <v>71</v>
      </c>
      <c r="M1949" t="str">
        <f>IF(I1949&lt;100,"small",IF(I1949&lt;500,"medium","large"))</f>
        <v>small</v>
      </c>
      <c r="N1949">
        <f>IF(M1949="small",1,0)</f>
        <v>1</v>
      </c>
      <c r="O1949">
        <f>IF(N1949="medium",1,0)</f>
        <v>0</v>
      </c>
      <c r="P1949">
        <f>IF(O1949="large",1,0)</f>
        <v>0</v>
      </c>
      <c r="Q1949">
        <v>2008</v>
      </c>
      <c r="R1949">
        <v>1</v>
      </c>
      <c r="S1949" t="str">
        <f>IF(R1949=1, "First-time", IF(R1949&lt;=3, "Rising Star", IF(R1949&lt;10, "Established", "Elites")))</f>
        <v>First-time</v>
      </c>
      <c r="T1949">
        <f>IF(S1949 = "First-time",1,0)</f>
        <v>1</v>
      </c>
      <c r="U1949">
        <f>IF(S1949 = "Rising Star",1,0)</f>
        <v>0</v>
      </c>
      <c r="V1949">
        <f>IF(S1949 = "Established",1,0)</f>
        <v>0</v>
      </c>
      <c r="W1949">
        <f>IF(S1949 = "Elites",1,0)</f>
        <v>0</v>
      </c>
      <c r="X1949" t="s">
        <v>1118</v>
      </c>
      <c r="Y1949" t="str">
        <f>IF(X1949="","-",TRIM(LEFT(X1949,FIND(",",X1949&amp;",")-1)))</f>
        <v>Boulder</v>
      </c>
      <c r="Z1949" t="s">
        <v>4646</v>
      </c>
      <c r="AA1949" t="s">
        <v>6</v>
      </c>
    </row>
    <row r="1950" spans="1:27" ht="14.4" x14ac:dyDescent="0.3">
      <c r="A1950">
        <v>1945</v>
      </c>
      <c r="B1950" t="s">
        <v>13218</v>
      </c>
      <c r="C1950" t="s">
        <v>13219</v>
      </c>
      <c r="D1950" t="s">
        <v>13220</v>
      </c>
      <c r="E1950" t="s">
        <v>529</v>
      </c>
      <c r="F1950" s="5">
        <f>_xlfn.TEXTBEFORE(E1950, " ") * 1000000</f>
        <v>4200000</v>
      </c>
      <c r="G1950">
        <v>206.01509999999999</v>
      </c>
      <c r="H1950" t="s">
        <v>129</v>
      </c>
      <c r="I1950">
        <v>28</v>
      </c>
      <c r="J1950">
        <f>IF(I1950="",0,I1950)</f>
        <v>28</v>
      </c>
      <c r="K1950">
        <v>9</v>
      </c>
      <c r="L1950">
        <f>I1950-K1950</f>
        <v>19</v>
      </c>
      <c r="M1950" t="str">
        <f>IF(I1950&lt;100,"small",IF(I1950&lt;500,"medium","large"))</f>
        <v>small</v>
      </c>
      <c r="N1950">
        <f>IF(M1950="small",1,0)</f>
        <v>1</v>
      </c>
      <c r="O1950">
        <f>IF(N1950="medium",1,0)</f>
        <v>0</v>
      </c>
      <c r="P1950">
        <f>IF(O1950="large",1,0)</f>
        <v>0</v>
      </c>
      <c r="Q1950">
        <v>2012</v>
      </c>
      <c r="R1950">
        <v>3</v>
      </c>
      <c r="S1950" t="str">
        <f>IF(R1950=1, "First-time", IF(R1950&lt;=3, "Rising Star", IF(R1950&lt;10, "Established", "Elites")))</f>
        <v>Rising Star</v>
      </c>
      <c r="T1950">
        <f>IF(S1950 = "First-time",1,0)</f>
        <v>0</v>
      </c>
      <c r="U1950">
        <f>IF(S1950 = "Rising Star",1,0)</f>
        <v>1</v>
      </c>
      <c r="V1950">
        <f>IF(S1950 = "Established",1,0)</f>
        <v>0</v>
      </c>
      <c r="W1950">
        <f>IF(S1950 = "Elites",1,0)</f>
        <v>0</v>
      </c>
      <c r="X1950" t="s">
        <v>191</v>
      </c>
      <c r="Y1950" t="str">
        <f>IF(X1950="","-",TRIM(LEFT(X1950,FIND(",",X1950&amp;",")-1)))</f>
        <v>Philadelphia</v>
      </c>
      <c r="Z1950" t="s">
        <v>553</v>
      </c>
      <c r="AA1950" t="s">
        <v>39</v>
      </c>
    </row>
    <row r="1951" spans="1:27" ht="14.4" x14ac:dyDescent="0.3">
      <c r="A1951">
        <v>1946</v>
      </c>
      <c r="B1951" t="s">
        <v>10100</v>
      </c>
      <c r="C1951" t="s">
        <v>10101</v>
      </c>
      <c r="D1951" t="s">
        <v>10102</v>
      </c>
      <c r="E1951" t="s">
        <v>10103</v>
      </c>
      <c r="F1951" s="5">
        <f>_xlfn.TEXTBEFORE(E1951, " ") * 1000000</f>
        <v>352300000</v>
      </c>
      <c r="G1951">
        <v>206.00460000000001</v>
      </c>
      <c r="H1951" t="s">
        <v>353</v>
      </c>
      <c r="I1951">
        <v>1200</v>
      </c>
      <c r="J1951">
        <f>IF(I1951="",0,I1951)</f>
        <v>1200</v>
      </c>
      <c r="K1951">
        <v>200</v>
      </c>
      <c r="L1951">
        <f>I1951-K1951</f>
        <v>1000</v>
      </c>
      <c r="M1951" t="str">
        <f>IF(I1951&lt;100,"small",IF(I1951&lt;500,"medium","large"))</f>
        <v>large</v>
      </c>
      <c r="N1951">
        <f>IF(M1951="small",1,0)</f>
        <v>0</v>
      </c>
      <c r="O1951">
        <f>IF(N1951="medium",1,0)</f>
        <v>0</v>
      </c>
      <c r="P1951">
        <f>IF(O1951="large",1,0)</f>
        <v>0</v>
      </c>
      <c r="Q1951">
        <v>2009</v>
      </c>
      <c r="R1951">
        <v>5</v>
      </c>
      <c r="S1951" t="str">
        <f>IF(R1951=1, "First-time", IF(R1951&lt;=3, "Rising Star", IF(R1951&lt;10, "Established", "Elites")))</f>
        <v>Established</v>
      </c>
      <c r="T1951">
        <f>IF(S1951 = "First-time",1,0)</f>
        <v>0</v>
      </c>
      <c r="U1951">
        <f>IF(S1951 = "Rising Star",1,0)</f>
        <v>0</v>
      </c>
      <c r="V1951">
        <f>IF(S1951 = "Established",1,0)</f>
        <v>1</v>
      </c>
      <c r="W1951">
        <f>IF(S1951 = "Elites",1,0)</f>
        <v>0</v>
      </c>
      <c r="X1951" t="s">
        <v>1206</v>
      </c>
      <c r="Y1951" t="str">
        <f>IF(X1951="","-",TRIM(LEFT(X1951,FIND(",",X1951&amp;",")-1)))</f>
        <v>Tampa</v>
      </c>
      <c r="Z1951" t="s">
        <v>1206</v>
      </c>
      <c r="AA1951" t="s">
        <v>10</v>
      </c>
    </row>
    <row r="1952" spans="1:27" ht="14.4" x14ac:dyDescent="0.3">
      <c r="A1952">
        <v>1947</v>
      </c>
      <c r="B1952" t="s">
        <v>12082</v>
      </c>
      <c r="C1952" t="s">
        <v>12083</v>
      </c>
      <c r="D1952" t="s">
        <v>12084</v>
      </c>
      <c r="E1952" t="s">
        <v>870</v>
      </c>
      <c r="F1952" s="5">
        <f>_xlfn.TEXTBEFORE(E1952, " ") * 1000000</f>
        <v>3000000</v>
      </c>
      <c r="G1952">
        <v>205.9907</v>
      </c>
      <c r="H1952" t="s">
        <v>105</v>
      </c>
      <c r="I1952">
        <v>11</v>
      </c>
      <c r="J1952">
        <f>IF(I1952="",0,I1952)</f>
        <v>11</v>
      </c>
      <c r="K1952">
        <v>4</v>
      </c>
      <c r="L1952">
        <f>I1952-K1952</f>
        <v>7</v>
      </c>
      <c r="M1952" t="str">
        <f>IF(I1952&lt;100,"small",IF(I1952&lt;500,"medium","large"))</f>
        <v>small</v>
      </c>
      <c r="N1952">
        <f>IF(M1952="small",1,0)</f>
        <v>1</v>
      </c>
      <c r="O1952">
        <f>IF(N1952="medium",1,0)</f>
        <v>0</v>
      </c>
      <c r="P1952">
        <f>IF(O1952="large",1,0)</f>
        <v>0</v>
      </c>
      <c r="Q1952">
        <v>2011</v>
      </c>
      <c r="R1952">
        <v>2</v>
      </c>
      <c r="S1952" t="str">
        <f>IF(R1952=1, "First-time", IF(R1952&lt;=3, "Rising Star", IF(R1952&lt;10, "Established", "Elites")))</f>
        <v>Rising Star</v>
      </c>
      <c r="T1952">
        <f>IF(S1952 = "First-time",1,0)</f>
        <v>0</v>
      </c>
      <c r="U1952">
        <f>IF(S1952 = "Rising Star",1,0)</f>
        <v>1</v>
      </c>
      <c r="V1952">
        <f>IF(S1952 = "Established",1,0)</f>
        <v>0</v>
      </c>
      <c r="W1952">
        <f>IF(S1952 = "Elites",1,0)</f>
        <v>0</v>
      </c>
      <c r="X1952" t="s">
        <v>202</v>
      </c>
      <c r="Y1952" t="str">
        <f>IF(X1952="","-",TRIM(LEFT(X1952,FIND(",",X1952&amp;",")-1)))</f>
        <v>Las Vegas</v>
      </c>
      <c r="Z1952" t="s">
        <v>203</v>
      </c>
      <c r="AA1952" t="s">
        <v>34</v>
      </c>
    </row>
    <row r="1953" spans="1:27" ht="14.4" x14ac:dyDescent="0.3">
      <c r="A1953">
        <v>1948</v>
      </c>
      <c r="B1953" t="s">
        <v>2440</v>
      </c>
      <c r="C1953" t="s">
        <v>2441</v>
      </c>
      <c r="D1953" t="s">
        <v>2442</v>
      </c>
      <c r="E1953" t="s">
        <v>1532</v>
      </c>
      <c r="F1953" s="5">
        <f>_xlfn.TEXTBEFORE(E1953, " ") * 1000000</f>
        <v>14400000</v>
      </c>
      <c r="G1953">
        <v>205.92580000000001</v>
      </c>
      <c r="H1953" t="s">
        <v>727</v>
      </c>
      <c r="I1953">
        <v>56</v>
      </c>
      <c r="J1953">
        <f>IF(I1953="",0,I1953)</f>
        <v>56</v>
      </c>
      <c r="K1953">
        <v>34</v>
      </c>
      <c r="L1953">
        <f>I1953-K1953</f>
        <v>22</v>
      </c>
      <c r="M1953" t="str">
        <f>IF(I1953&lt;100,"small",IF(I1953&lt;500,"medium","large"))</f>
        <v>small</v>
      </c>
      <c r="N1953">
        <f>IF(M1953="small",1,0)</f>
        <v>1</v>
      </c>
      <c r="O1953">
        <f>IF(N1953="medium",1,0)</f>
        <v>0</v>
      </c>
      <c r="P1953">
        <f>IF(O1953="large",1,0)</f>
        <v>0</v>
      </c>
      <c r="Q1953">
        <v>1996</v>
      </c>
      <c r="R1953">
        <v>4</v>
      </c>
      <c r="S1953" t="str">
        <f>IF(R1953=1, "First-time", IF(R1953&lt;=3, "Rising Star", IF(R1953&lt;10, "Established", "Elites")))</f>
        <v>Established</v>
      </c>
      <c r="T1953">
        <f>IF(S1953 = "First-time",1,0)</f>
        <v>0</v>
      </c>
      <c r="U1953">
        <f>IF(S1953 = "Rising Star",1,0)</f>
        <v>0</v>
      </c>
      <c r="V1953">
        <f>IF(S1953 = "Established",1,0)</f>
        <v>1</v>
      </c>
      <c r="W1953">
        <f>IF(S1953 = "Elites",1,0)</f>
        <v>0</v>
      </c>
      <c r="X1953" t="s">
        <v>99</v>
      </c>
      <c r="Y1953" t="str">
        <f>IF(X1953="","-",TRIM(LEFT(X1953,FIND(",",X1953&amp;",")-1)))</f>
        <v>-</v>
      </c>
      <c r="Z1953" t="s">
        <v>2443</v>
      </c>
      <c r="AA1953" t="s">
        <v>19</v>
      </c>
    </row>
    <row r="1954" spans="1:27" ht="14.4" x14ac:dyDescent="0.3">
      <c r="A1954">
        <v>1949</v>
      </c>
      <c r="B1954" t="s">
        <v>8333</v>
      </c>
      <c r="C1954" t="s">
        <v>8334</v>
      </c>
      <c r="D1954" t="s">
        <v>8335</v>
      </c>
      <c r="E1954" t="s">
        <v>418</v>
      </c>
      <c r="F1954" s="5">
        <f>_xlfn.TEXTBEFORE(E1954, " ") * 1000000</f>
        <v>11700000</v>
      </c>
      <c r="G1954">
        <v>205.8484</v>
      </c>
      <c r="H1954" t="s">
        <v>1069</v>
      </c>
      <c r="I1954">
        <v>42</v>
      </c>
      <c r="J1954">
        <f>IF(I1954="",0,I1954)</f>
        <v>42</v>
      </c>
      <c r="K1954">
        <v>29</v>
      </c>
      <c r="L1954">
        <f>I1954-K1954</f>
        <v>13</v>
      </c>
      <c r="M1954" t="str">
        <f>IF(I1954&lt;100,"small",IF(I1954&lt;500,"medium","large"))</f>
        <v>small</v>
      </c>
      <c r="N1954">
        <f>IF(M1954="small",1,0)</f>
        <v>1</v>
      </c>
      <c r="O1954">
        <f>IF(N1954="medium",1,0)</f>
        <v>0</v>
      </c>
      <c r="P1954">
        <f>IF(O1954="large",1,0)</f>
        <v>0</v>
      </c>
      <c r="Q1954">
        <v>2008</v>
      </c>
      <c r="R1954">
        <v>3</v>
      </c>
      <c r="S1954" t="str">
        <f>IF(R1954=1, "First-time", IF(R1954&lt;=3, "Rising Star", IF(R1954&lt;10, "Established", "Elites")))</f>
        <v>Rising Star</v>
      </c>
      <c r="T1954">
        <f>IF(S1954 = "First-time",1,0)</f>
        <v>0</v>
      </c>
      <c r="U1954">
        <f>IF(S1954 = "Rising Star",1,0)</f>
        <v>1</v>
      </c>
      <c r="V1954">
        <f>IF(S1954 = "Established",1,0)</f>
        <v>0</v>
      </c>
      <c r="W1954">
        <f>IF(S1954 = "Elites",1,0)</f>
        <v>0</v>
      </c>
      <c r="X1954" t="s">
        <v>130</v>
      </c>
      <c r="Y1954" t="str">
        <f>IF(X1954="","-",TRIM(LEFT(X1954,FIND(",",X1954&amp;",")-1)))</f>
        <v>Dallas</v>
      </c>
      <c r="Z1954" t="s">
        <v>3415</v>
      </c>
      <c r="AA1954" t="s">
        <v>45</v>
      </c>
    </row>
    <row r="1955" spans="1:27" ht="14.4" x14ac:dyDescent="0.3">
      <c r="A1955">
        <v>1950</v>
      </c>
      <c r="B1955" t="s">
        <v>4461</v>
      </c>
      <c r="C1955" t="s">
        <v>4462</v>
      </c>
      <c r="D1955" t="s">
        <v>4463</v>
      </c>
      <c r="E1955" t="s">
        <v>1634</v>
      </c>
      <c r="F1955" s="5">
        <f>_xlfn.TEXTBEFORE(E1955, " ") * 1000000</f>
        <v>36100000</v>
      </c>
      <c r="G1955">
        <v>205.79239999999999</v>
      </c>
      <c r="H1955" t="s">
        <v>445</v>
      </c>
      <c r="I1955">
        <v>638</v>
      </c>
      <c r="J1955">
        <f>IF(I1955="",0,I1955)</f>
        <v>638</v>
      </c>
      <c r="K1955">
        <v>295</v>
      </c>
      <c r="L1955">
        <f>I1955-K1955</f>
        <v>343</v>
      </c>
      <c r="M1955" t="str">
        <f>IF(I1955&lt;100,"small",IF(I1955&lt;500,"medium","large"))</f>
        <v>large</v>
      </c>
      <c r="N1955">
        <f>IF(M1955="small",1,0)</f>
        <v>0</v>
      </c>
      <c r="O1955">
        <f>IF(N1955="medium",1,0)</f>
        <v>0</v>
      </c>
      <c r="P1955">
        <f>IF(O1955="large",1,0)</f>
        <v>0</v>
      </c>
      <c r="Q1955">
        <v>2002</v>
      </c>
      <c r="R1955">
        <v>5</v>
      </c>
      <c r="S1955" t="str">
        <f>IF(R1955=1, "First-time", IF(R1955&lt;=3, "Rising Star", IF(R1955&lt;10, "Established", "Elites")))</f>
        <v>Established</v>
      </c>
      <c r="T1955">
        <f>IF(S1955 = "First-time",1,0)</f>
        <v>0</v>
      </c>
      <c r="U1955">
        <f>IF(S1955 = "Rising Star",1,0)</f>
        <v>0</v>
      </c>
      <c r="V1955">
        <f>IF(S1955 = "Established",1,0)</f>
        <v>1</v>
      </c>
      <c r="W1955">
        <f>IF(S1955 = "Elites",1,0)</f>
        <v>0</v>
      </c>
      <c r="X1955" t="s">
        <v>1788</v>
      </c>
      <c r="Y1955" t="str">
        <f>IF(X1955="","-",TRIM(LEFT(X1955,FIND(",",X1955&amp;",")-1)))</f>
        <v>Springfield</v>
      </c>
      <c r="Z1955" t="s">
        <v>1789</v>
      </c>
      <c r="AA1955" t="s">
        <v>25</v>
      </c>
    </row>
    <row r="1956" spans="1:27" ht="14.4" x14ac:dyDescent="0.3">
      <c r="A1956">
        <v>1951</v>
      </c>
      <c r="B1956" t="s">
        <v>2723</v>
      </c>
      <c r="C1956" t="s">
        <v>2724</v>
      </c>
      <c r="D1956" t="s">
        <v>2725</v>
      </c>
      <c r="E1956" t="s">
        <v>2284</v>
      </c>
      <c r="F1956" s="5">
        <f>_xlfn.TEXTBEFORE(E1956, " ") * 1000000</f>
        <v>19500000</v>
      </c>
      <c r="G1956">
        <v>205.67420000000001</v>
      </c>
      <c r="H1956" t="s">
        <v>167</v>
      </c>
      <c r="I1956">
        <v>186</v>
      </c>
      <c r="J1956">
        <f>IF(I1956="",0,I1956)</f>
        <v>186</v>
      </c>
      <c r="K1956">
        <v>50</v>
      </c>
      <c r="L1956">
        <f>I1956-K1956</f>
        <v>136</v>
      </c>
      <c r="M1956" t="str">
        <f>IF(I1956&lt;100,"small",IF(I1956&lt;500,"medium","large"))</f>
        <v>medium</v>
      </c>
      <c r="N1956">
        <f>IF(M1956="small",1,0)</f>
        <v>0</v>
      </c>
      <c r="O1956">
        <f>IF(N1956="medium",1,0)</f>
        <v>0</v>
      </c>
      <c r="P1956">
        <f>IF(O1956="large",1,0)</f>
        <v>0</v>
      </c>
      <c r="Q1956">
        <v>1997</v>
      </c>
      <c r="R1956">
        <v>4</v>
      </c>
      <c r="S1956" t="str">
        <f>IF(R1956=1, "First-time", IF(R1956&lt;=3, "Rising Star", IF(R1956&lt;10, "Established", "Elites")))</f>
        <v>Established</v>
      </c>
      <c r="T1956">
        <f>IF(S1956 = "First-time",1,0)</f>
        <v>0</v>
      </c>
      <c r="U1956">
        <f>IF(S1956 = "Rising Star",1,0)</f>
        <v>0</v>
      </c>
      <c r="V1956">
        <f>IF(S1956 = "Established",1,0)</f>
        <v>1</v>
      </c>
      <c r="W1956">
        <f>IF(S1956 = "Elites",1,0)</f>
        <v>0</v>
      </c>
      <c r="X1956" t="s">
        <v>242</v>
      </c>
      <c r="Y1956" t="str">
        <f>IF(X1956="","-",TRIM(LEFT(X1956,FIND(",",X1956&amp;",")-1)))</f>
        <v>Atlanta</v>
      </c>
      <c r="Z1956" t="s">
        <v>243</v>
      </c>
      <c r="AA1956" t="s">
        <v>11</v>
      </c>
    </row>
    <row r="1957" spans="1:27" ht="14.4" x14ac:dyDescent="0.3">
      <c r="A1957">
        <v>1952</v>
      </c>
      <c r="B1957" t="s">
        <v>729</v>
      </c>
      <c r="C1957" t="s">
        <v>730</v>
      </c>
      <c r="D1957" t="s">
        <v>731</v>
      </c>
      <c r="E1957" t="s">
        <v>732</v>
      </c>
      <c r="F1957" s="5">
        <f>_xlfn.TEXTBEFORE(E1957, " ") * 1000000</f>
        <v>9200000</v>
      </c>
      <c r="G1957">
        <v>205.58699999999999</v>
      </c>
      <c r="H1957" t="s">
        <v>353</v>
      </c>
      <c r="I1957">
        <v>14</v>
      </c>
      <c r="J1957">
        <f>IF(I1957="",0,I1957)</f>
        <v>14</v>
      </c>
      <c r="K1957">
        <v>5</v>
      </c>
      <c r="L1957">
        <f>I1957-K1957</f>
        <v>9</v>
      </c>
      <c r="M1957" t="str">
        <f>IF(I1957&lt;100,"small",IF(I1957&lt;500,"medium","large"))</f>
        <v>small</v>
      </c>
      <c r="N1957">
        <f>IF(M1957="small",1,0)</f>
        <v>1</v>
      </c>
      <c r="O1957">
        <f>IF(N1957="medium",1,0)</f>
        <v>0</v>
      </c>
      <c r="P1957">
        <f>IF(O1957="large",1,0)</f>
        <v>0</v>
      </c>
      <c r="Q1957">
        <v>1979</v>
      </c>
      <c r="R1957">
        <v>3</v>
      </c>
      <c r="S1957" t="str">
        <f>IF(R1957=1, "First-time", IF(R1957&lt;=3, "Rising Star", IF(R1957&lt;10, "Established", "Elites")))</f>
        <v>Rising Star</v>
      </c>
      <c r="T1957">
        <f>IF(S1957 = "First-time",1,0)</f>
        <v>0</v>
      </c>
      <c r="U1957">
        <f>IF(S1957 = "Rising Star",1,0)</f>
        <v>1</v>
      </c>
      <c r="V1957">
        <f>IF(S1957 = "Established",1,0)</f>
        <v>0</v>
      </c>
      <c r="W1957">
        <f>IF(S1957 = "Elites",1,0)</f>
        <v>0</v>
      </c>
      <c r="X1957" t="s">
        <v>325</v>
      </c>
      <c r="Y1957" t="str">
        <f>IF(X1957="","-",TRIM(LEFT(X1957,FIND(",",X1957&amp;",")-1)))</f>
        <v>Los Angeles</v>
      </c>
      <c r="Z1957" t="s">
        <v>325</v>
      </c>
      <c r="AA1957" t="s">
        <v>5</v>
      </c>
    </row>
    <row r="1958" spans="1:27" ht="14.4" x14ac:dyDescent="0.3">
      <c r="A1958">
        <v>1953</v>
      </c>
      <c r="B1958" t="s">
        <v>4790</v>
      </c>
      <c r="C1958" t="s">
        <v>4791</v>
      </c>
      <c r="D1958" t="s">
        <v>4792</v>
      </c>
      <c r="E1958" t="s">
        <v>1405</v>
      </c>
      <c r="F1958" s="5">
        <f>_xlfn.TEXTBEFORE(E1958, " ") * 1000000</f>
        <v>2600000</v>
      </c>
      <c r="G1958">
        <v>205.57159999999999</v>
      </c>
      <c r="H1958" t="s">
        <v>167</v>
      </c>
      <c r="I1958">
        <v>12</v>
      </c>
      <c r="J1958">
        <f>IF(I1958="",0,I1958)</f>
        <v>12</v>
      </c>
      <c r="K1958">
        <v>5</v>
      </c>
      <c r="L1958">
        <f>I1958-K1958</f>
        <v>7</v>
      </c>
      <c r="M1958" t="str">
        <f>IF(I1958&lt;100,"small",IF(I1958&lt;500,"medium","large"))</f>
        <v>small</v>
      </c>
      <c r="N1958">
        <f>IF(M1958="small",1,0)</f>
        <v>1</v>
      </c>
      <c r="O1958">
        <f>IF(N1958="medium",1,0)</f>
        <v>0</v>
      </c>
      <c r="P1958">
        <f>IF(O1958="large",1,0)</f>
        <v>0</v>
      </c>
      <c r="Q1958">
        <v>2003</v>
      </c>
      <c r="R1958">
        <v>1</v>
      </c>
      <c r="S1958" t="str">
        <f>IF(R1958=1, "First-time", IF(R1958&lt;=3, "Rising Star", IF(R1958&lt;10, "Established", "Elites")))</f>
        <v>First-time</v>
      </c>
      <c r="T1958">
        <f>IF(S1958 = "First-time",1,0)</f>
        <v>1</v>
      </c>
      <c r="U1958">
        <f>IF(S1958 = "Rising Star",1,0)</f>
        <v>0</v>
      </c>
      <c r="V1958">
        <f>IF(S1958 = "Established",1,0)</f>
        <v>0</v>
      </c>
      <c r="W1958">
        <f>IF(S1958 = "Elites",1,0)</f>
        <v>0</v>
      </c>
      <c r="X1958" t="s">
        <v>99</v>
      </c>
      <c r="Y1958" t="str">
        <f>IF(X1958="","-",TRIM(LEFT(X1958,FIND(",",X1958&amp;",")-1)))</f>
        <v>-</v>
      </c>
      <c r="Z1958" t="s">
        <v>4793</v>
      </c>
      <c r="AA1958" t="s">
        <v>45</v>
      </c>
    </row>
    <row r="1959" spans="1:27" ht="14.4" x14ac:dyDescent="0.3">
      <c r="A1959">
        <v>1954</v>
      </c>
      <c r="B1959" t="s">
        <v>309</v>
      </c>
      <c r="C1959" t="s">
        <v>310</v>
      </c>
      <c r="D1959" t="s">
        <v>311</v>
      </c>
      <c r="E1959" t="s">
        <v>312</v>
      </c>
      <c r="F1959" s="5">
        <f>_xlfn.TEXTBEFORE(E1959, " ") * 1000000</f>
        <v>38900000</v>
      </c>
      <c r="G1959">
        <v>205.46430000000001</v>
      </c>
      <c r="H1959" t="s">
        <v>111</v>
      </c>
      <c r="I1959">
        <v>248</v>
      </c>
      <c r="J1959">
        <f>IF(I1959="",0,I1959)</f>
        <v>248</v>
      </c>
      <c r="K1959">
        <v>112</v>
      </c>
      <c r="L1959">
        <f>I1959-K1959</f>
        <v>136</v>
      </c>
      <c r="M1959" t="str">
        <f>IF(I1959&lt;100,"small",IF(I1959&lt;500,"medium","large"))</f>
        <v>medium</v>
      </c>
      <c r="N1959">
        <f>IF(M1959="small",1,0)</f>
        <v>0</v>
      </c>
      <c r="O1959">
        <f>IF(N1959="medium",1,0)</f>
        <v>0</v>
      </c>
      <c r="P1959">
        <f>IF(O1959="large",1,0)</f>
        <v>0</v>
      </c>
      <c r="Q1959">
        <v>1956</v>
      </c>
      <c r="R1959">
        <v>4</v>
      </c>
      <c r="S1959" t="str">
        <f>IF(R1959=1, "First-time", IF(R1959&lt;=3, "Rising Star", IF(R1959&lt;10, "Established", "Elites")))</f>
        <v>Established</v>
      </c>
      <c r="T1959">
        <f>IF(S1959 = "First-time",1,0)</f>
        <v>0</v>
      </c>
      <c r="U1959">
        <f>IF(S1959 = "Rising Star",1,0)</f>
        <v>0</v>
      </c>
      <c r="V1959">
        <f>IF(S1959 = "Established",1,0)</f>
        <v>1</v>
      </c>
      <c r="W1959">
        <f>IF(S1959 = "Elites",1,0)</f>
        <v>0</v>
      </c>
      <c r="X1959" t="s">
        <v>313</v>
      </c>
      <c r="Y1959" t="str">
        <f>IF(X1959="","-",TRIM(LEFT(X1959,FIND(",",X1959&amp;",")-1)))</f>
        <v>Des Moines</v>
      </c>
      <c r="Z1959" t="s">
        <v>314</v>
      </c>
      <c r="AA1959" t="s">
        <v>13</v>
      </c>
    </row>
    <row r="1960" spans="1:27" ht="14.4" x14ac:dyDescent="0.3">
      <c r="A1960">
        <v>1955</v>
      </c>
      <c r="B1960" t="s">
        <v>10510</v>
      </c>
      <c r="C1960" t="s">
        <v>10511</v>
      </c>
      <c r="D1960" t="s">
        <v>10512</v>
      </c>
      <c r="E1960" t="s">
        <v>909</v>
      </c>
      <c r="F1960" s="5">
        <f>_xlfn.TEXTBEFORE(E1960, " ") * 1000000</f>
        <v>10900000</v>
      </c>
      <c r="G1960">
        <v>205.44820000000001</v>
      </c>
      <c r="H1960" t="s">
        <v>472</v>
      </c>
      <c r="I1960">
        <v>38</v>
      </c>
      <c r="J1960">
        <f>IF(I1960="",0,I1960)</f>
        <v>38</v>
      </c>
      <c r="K1960">
        <v>22</v>
      </c>
      <c r="L1960">
        <f>I1960-K1960</f>
        <v>16</v>
      </c>
      <c r="M1960" t="str">
        <f>IF(I1960&lt;100,"small",IF(I1960&lt;500,"medium","large"))</f>
        <v>small</v>
      </c>
      <c r="N1960">
        <f>IF(M1960="small",1,0)</f>
        <v>1</v>
      </c>
      <c r="O1960">
        <f>IF(N1960="medium",1,0)</f>
        <v>0</v>
      </c>
      <c r="P1960">
        <f>IF(O1960="large",1,0)</f>
        <v>0</v>
      </c>
      <c r="Q1960">
        <v>2010</v>
      </c>
      <c r="R1960">
        <v>3</v>
      </c>
      <c r="S1960" t="str">
        <f>IF(R1960=1, "First-time", IF(R1960&lt;=3, "Rising Star", IF(R1960&lt;10, "Established", "Elites")))</f>
        <v>Rising Star</v>
      </c>
      <c r="T1960">
        <f>IF(S1960 = "First-time",1,0)</f>
        <v>0</v>
      </c>
      <c r="U1960">
        <f>IF(S1960 = "Rising Star",1,0)</f>
        <v>1</v>
      </c>
      <c r="V1960">
        <f>IF(S1960 = "Established",1,0)</f>
        <v>0</v>
      </c>
      <c r="W1960">
        <f>IF(S1960 = "Elites",1,0)</f>
        <v>0</v>
      </c>
      <c r="X1960" t="s">
        <v>427</v>
      </c>
      <c r="Y1960" t="str">
        <f>IF(X1960="","-",TRIM(LEFT(X1960,FIND(",",X1960&amp;",")-1)))</f>
        <v>Washington</v>
      </c>
      <c r="Z1960" t="s">
        <v>4769</v>
      </c>
      <c r="AA1960" t="s">
        <v>47</v>
      </c>
    </row>
    <row r="1961" spans="1:27" ht="14.4" x14ac:dyDescent="0.3">
      <c r="A1961">
        <v>1956</v>
      </c>
      <c r="B1961" t="s">
        <v>1134</v>
      </c>
      <c r="C1961" t="s">
        <v>1135</v>
      </c>
      <c r="D1961" t="s">
        <v>1136</v>
      </c>
      <c r="E1961" t="s">
        <v>1137</v>
      </c>
      <c r="F1961" s="5">
        <f>_xlfn.TEXTBEFORE(E1961, " ") * 1000000</f>
        <v>23600000</v>
      </c>
      <c r="G1961">
        <v>205.44649999999999</v>
      </c>
      <c r="H1961" t="s">
        <v>140</v>
      </c>
      <c r="I1961">
        <v>58</v>
      </c>
      <c r="J1961">
        <f>IF(I1961="",0,I1961)</f>
        <v>58</v>
      </c>
      <c r="K1961">
        <v>24</v>
      </c>
      <c r="L1961">
        <f>I1961-K1961</f>
        <v>34</v>
      </c>
      <c r="M1961" t="str">
        <f>IF(I1961&lt;100,"small",IF(I1961&lt;500,"medium","large"))</f>
        <v>small</v>
      </c>
      <c r="N1961">
        <f>IF(M1961="small",1,0)</f>
        <v>1</v>
      </c>
      <c r="O1961">
        <f>IF(N1961="medium",1,0)</f>
        <v>0</v>
      </c>
      <c r="P1961">
        <f>IF(O1961="large",1,0)</f>
        <v>0</v>
      </c>
      <c r="Q1961">
        <v>1985</v>
      </c>
      <c r="R1961">
        <v>2</v>
      </c>
      <c r="S1961" t="str">
        <f>IF(R1961=1, "First-time", IF(R1961&lt;=3, "Rising Star", IF(R1961&lt;10, "Established", "Elites")))</f>
        <v>Rising Star</v>
      </c>
      <c r="T1961">
        <f>IF(S1961 = "First-time",1,0)</f>
        <v>0</v>
      </c>
      <c r="U1961">
        <f>IF(S1961 = "Rising Star",1,0)</f>
        <v>1</v>
      </c>
      <c r="V1961">
        <f>IF(S1961 = "Established",1,0)</f>
        <v>0</v>
      </c>
      <c r="W1961">
        <f>IF(S1961 = "Elites",1,0)</f>
        <v>0</v>
      </c>
      <c r="X1961" t="s">
        <v>99</v>
      </c>
      <c r="Y1961" t="str">
        <f>IF(X1961="","-",TRIM(LEFT(X1961,FIND(",",X1961&amp;",")-1)))</f>
        <v>-</v>
      </c>
      <c r="Z1961" t="s">
        <v>1138</v>
      </c>
      <c r="AA1961" t="s">
        <v>4</v>
      </c>
    </row>
    <row r="1962" spans="1:27" ht="14.4" x14ac:dyDescent="0.3">
      <c r="A1962">
        <v>1957</v>
      </c>
      <c r="B1962" t="s">
        <v>14384</v>
      </c>
      <c r="C1962" t="s">
        <v>14385</v>
      </c>
      <c r="D1962" t="s">
        <v>14386</v>
      </c>
      <c r="E1962" t="s">
        <v>2197</v>
      </c>
      <c r="F1962" s="5">
        <f>_xlfn.TEXTBEFORE(E1962, " ") * 1000000</f>
        <v>16200000</v>
      </c>
      <c r="G1962">
        <v>205.42939999999999</v>
      </c>
      <c r="H1962" t="s">
        <v>85</v>
      </c>
      <c r="I1962">
        <v>54</v>
      </c>
      <c r="J1962">
        <f>IF(I1962="",0,I1962)</f>
        <v>54</v>
      </c>
      <c r="K1962">
        <v>40</v>
      </c>
      <c r="L1962">
        <f>I1962-K1962</f>
        <v>14</v>
      </c>
      <c r="M1962" t="str">
        <f>IF(I1962&lt;100,"small",IF(I1962&lt;500,"medium","large"))</f>
        <v>small</v>
      </c>
      <c r="N1962">
        <f>IF(M1962="small",1,0)</f>
        <v>1</v>
      </c>
      <c r="O1962">
        <f>IF(N1962="medium",1,0)</f>
        <v>0</v>
      </c>
      <c r="P1962">
        <f>IF(O1962="large",1,0)</f>
        <v>0</v>
      </c>
      <c r="Q1962">
        <v>2013</v>
      </c>
      <c r="R1962">
        <v>3</v>
      </c>
      <c r="S1962" t="str">
        <f>IF(R1962=1, "First-time", IF(R1962&lt;=3, "Rising Star", IF(R1962&lt;10, "Established", "Elites")))</f>
        <v>Rising Star</v>
      </c>
      <c r="T1962">
        <f>IF(S1962 = "First-time",1,0)</f>
        <v>0</v>
      </c>
      <c r="U1962">
        <f>IF(S1962 = "Rising Star",1,0)</f>
        <v>1</v>
      </c>
      <c r="V1962">
        <f>IF(S1962 = "Established",1,0)</f>
        <v>0</v>
      </c>
      <c r="W1962">
        <f>IF(S1962 = "Elites",1,0)</f>
        <v>0</v>
      </c>
      <c r="X1962" t="s">
        <v>427</v>
      </c>
      <c r="Y1962" t="str">
        <f>IF(X1962="","-",TRIM(LEFT(X1962,FIND(",",X1962&amp;",")-1)))</f>
        <v>Washington</v>
      </c>
      <c r="Z1962" t="s">
        <v>1964</v>
      </c>
      <c r="AA1962" t="s">
        <v>47</v>
      </c>
    </row>
    <row r="1963" spans="1:27" ht="14.4" x14ac:dyDescent="0.3">
      <c r="A1963">
        <v>1958</v>
      </c>
      <c r="B1963" t="s">
        <v>1473</v>
      </c>
      <c r="C1963" t="s">
        <v>1474</v>
      </c>
      <c r="D1963" t="s">
        <v>1475</v>
      </c>
      <c r="E1963" t="s">
        <v>1476</v>
      </c>
      <c r="F1963" s="5">
        <f>_xlfn.TEXTBEFORE(E1963, " ") * 1000000</f>
        <v>10100000</v>
      </c>
      <c r="G1963">
        <v>205.34010000000001</v>
      </c>
      <c r="H1963" t="s">
        <v>779</v>
      </c>
      <c r="I1963">
        <v>62</v>
      </c>
      <c r="J1963">
        <f>IF(I1963="",0,I1963)</f>
        <v>62</v>
      </c>
      <c r="K1963">
        <v>15</v>
      </c>
      <c r="L1963">
        <f>I1963-K1963</f>
        <v>47</v>
      </c>
      <c r="M1963" t="str">
        <f>IF(I1963&lt;100,"small",IF(I1963&lt;500,"medium","large"))</f>
        <v>small</v>
      </c>
      <c r="N1963">
        <f>IF(M1963="small",1,0)</f>
        <v>1</v>
      </c>
      <c r="O1963">
        <f>IF(N1963="medium",1,0)</f>
        <v>0</v>
      </c>
      <c r="P1963">
        <f>IF(O1963="large",1,0)</f>
        <v>0</v>
      </c>
      <c r="Q1963">
        <v>1989</v>
      </c>
      <c r="R1963">
        <v>3</v>
      </c>
      <c r="S1963" t="str">
        <f>IF(R1963=1, "First-time", IF(R1963&lt;=3, "Rising Star", IF(R1963&lt;10, "Established", "Elites")))</f>
        <v>Rising Star</v>
      </c>
      <c r="T1963">
        <f>IF(S1963 = "First-time",1,0)</f>
        <v>0</v>
      </c>
      <c r="U1963">
        <f>IF(S1963 = "Rising Star",1,0)</f>
        <v>1</v>
      </c>
      <c r="V1963">
        <f>IF(S1963 = "Established",1,0)</f>
        <v>0</v>
      </c>
      <c r="W1963">
        <f>IF(S1963 = "Elites",1,0)</f>
        <v>0</v>
      </c>
      <c r="X1963" t="s">
        <v>1477</v>
      </c>
      <c r="Y1963" t="str">
        <f>IF(X1963="","-",TRIM(LEFT(X1963,FIND(",",X1963&amp;",")-1)))</f>
        <v>Sarasota-Bradenton-Venice</v>
      </c>
      <c r="Z1963" t="s">
        <v>1478</v>
      </c>
      <c r="AA1963" t="s">
        <v>10</v>
      </c>
    </row>
    <row r="1964" spans="1:27" ht="14.4" x14ac:dyDescent="0.3">
      <c r="A1964">
        <v>1959</v>
      </c>
      <c r="B1964" t="s">
        <v>13783</v>
      </c>
      <c r="C1964" t="s">
        <v>13784</v>
      </c>
      <c r="D1964" t="s">
        <v>13785</v>
      </c>
      <c r="E1964" t="s">
        <v>2033</v>
      </c>
      <c r="F1964" s="5">
        <f>_xlfn.TEXTBEFORE(E1964, " ") * 1000000</f>
        <v>18400000</v>
      </c>
      <c r="G1964">
        <v>205.19640000000001</v>
      </c>
      <c r="H1964" t="s">
        <v>803</v>
      </c>
      <c r="I1964">
        <v>42</v>
      </c>
      <c r="J1964">
        <f>IF(I1964="",0,I1964)</f>
        <v>42</v>
      </c>
      <c r="K1964">
        <v>22</v>
      </c>
      <c r="L1964">
        <f>I1964-K1964</f>
        <v>20</v>
      </c>
      <c r="M1964" t="str">
        <f>IF(I1964&lt;100,"small",IF(I1964&lt;500,"medium","large"))</f>
        <v>small</v>
      </c>
      <c r="N1964">
        <f>IF(M1964="small",1,0)</f>
        <v>1</v>
      </c>
      <c r="O1964">
        <f>IF(N1964="medium",1,0)</f>
        <v>0</v>
      </c>
      <c r="P1964">
        <f>IF(O1964="large",1,0)</f>
        <v>0</v>
      </c>
      <c r="Q1964">
        <v>2012</v>
      </c>
      <c r="R1964">
        <v>3</v>
      </c>
      <c r="S1964" t="str">
        <f>IF(R1964=1, "First-time", IF(R1964&lt;=3, "Rising Star", IF(R1964&lt;10, "Established", "Elites")))</f>
        <v>Rising Star</v>
      </c>
      <c r="T1964">
        <f>IF(S1964 = "First-time",1,0)</f>
        <v>0</v>
      </c>
      <c r="U1964">
        <f>IF(S1964 = "Rising Star",1,0)</f>
        <v>1</v>
      </c>
      <c r="V1964">
        <f>IF(S1964 = "Established",1,0)</f>
        <v>0</v>
      </c>
      <c r="W1964">
        <f>IF(S1964 = "Elites",1,0)</f>
        <v>0</v>
      </c>
      <c r="X1964" t="s">
        <v>242</v>
      </c>
      <c r="Y1964" t="str">
        <f>IF(X1964="","-",TRIM(LEFT(X1964,FIND(",",X1964&amp;",")-1)))</f>
        <v>Atlanta</v>
      </c>
      <c r="Z1964" t="s">
        <v>2063</v>
      </c>
      <c r="AA1964" t="s">
        <v>11</v>
      </c>
    </row>
    <row r="1965" spans="1:27" ht="14.4" x14ac:dyDescent="0.3">
      <c r="A1965">
        <v>1960</v>
      </c>
      <c r="B1965" t="s">
        <v>14514</v>
      </c>
      <c r="C1965" t="s">
        <v>14515</v>
      </c>
      <c r="D1965" t="s">
        <v>14516</v>
      </c>
      <c r="E1965" t="s">
        <v>1661</v>
      </c>
      <c r="F1965" s="5">
        <f>_xlfn.TEXTBEFORE(E1965, " ") * 1000000</f>
        <v>5300000</v>
      </c>
      <c r="G1965">
        <v>205.036</v>
      </c>
      <c r="H1965" t="s">
        <v>779</v>
      </c>
      <c r="I1965">
        <v>46</v>
      </c>
      <c r="J1965">
        <f>IF(I1965="",0,I1965)</f>
        <v>46</v>
      </c>
      <c r="K1965">
        <v>22</v>
      </c>
      <c r="L1965">
        <f>I1965-K1965</f>
        <v>24</v>
      </c>
      <c r="M1965" t="str">
        <f>IF(I1965&lt;100,"small",IF(I1965&lt;500,"medium","large"))</f>
        <v>small</v>
      </c>
      <c r="N1965">
        <f>IF(M1965="small",1,0)</f>
        <v>1</v>
      </c>
      <c r="O1965">
        <f>IF(N1965="medium",1,0)</f>
        <v>0</v>
      </c>
      <c r="P1965">
        <f>IF(O1965="large",1,0)</f>
        <v>0</v>
      </c>
      <c r="Q1965">
        <v>2013</v>
      </c>
      <c r="R1965">
        <v>3</v>
      </c>
      <c r="S1965" t="str">
        <f>IF(R1965=1, "First-time", IF(R1965&lt;=3, "Rising Star", IF(R1965&lt;10, "Established", "Elites")))</f>
        <v>Rising Star</v>
      </c>
      <c r="T1965">
        <f>IF(S1965 = "First-time",1,0)</f>
        <v>0</v>
      </c>
      <c r="U1965">
        <f>IF(S1965 = "Rising Star",1,0)</f>
        <v>1</v>
      </c>
      <c r="V1965">
        <f>IF(S1965 = "Established",1,0)</f>
        <v>0</v>
      </c>
      <c r="W1965">
        <f>IF(S1965 = "Elites",1,0)</f>
        <v>0</v>
      </c>
      <c r="X1965" t="s">
        <v>130</v>
      </c>
      <c r="Y1965" t="str">
        <f>IF(X1965="","-",TRIM(LEFT(X1965,FIND(",",X1965&amp;",")-1)))</f>
        <v>Dallas</v>
      </c>
      <c r="Z1965" t="s">
        <v>2575</v>
      </c>
      <c r="AA1965" t="s">
        <v>45</v>
      </c>
    </row>
    <row r="1966" spans="1:27" ht="14.4" x14ac:dyDescent="0.3">
      <c r="A1966">
        <v>1961</v>
      </c>
      <c r="B1966" t="s">
        <v>11245</v>
      </c>
      <c r="C1966" t="s">
        <v>11246</v>
      </c>
      <c r="D1966" t="s">
        <v>11247</v>
      </c>
      <c r="E1966" t="s">
        <v>1329</v>
      </c>
      <c r="F1966" s="5">
        <f>_xlfn.TEXTBEFORE(E1966, " ") * 1000000</f>
        <v>3600000</v>
      </c>
      <c r="G1966">
        <v>204.9546</v>
      </c>
      <c r="H1966" t="s">
        <v>140</v>
      </c>
      <c r="I1966">
        <v>115</v>
      </c>
      <c r="J1966">
        <f>IF(I1966="",0,I1966)</f>
        <v>115</v>
      </c>
      <c r="K1966">
        <v>50</v>
      </c>
      <c r="L1966">
        <f>I1966-K1966</f>
        <v>65</v>
      </c>
      <c r="M1966" t="str">
        <f>IF(I1966&lt;100,"small",IF(I1966&lt;500,"medium","large"))</f>
        <v>medium</v>
      </c>
      <c r="N1966">
        <f>IF(M1966="small",1,0)</f>
        <v>0</v>
      </c>
      <c r="O1966">
        <f>IF(N1966="medium",1,0)</f>
        <v>0</v>
      </c>
      <c r="P1966">
        <f>IF(O1966="large",1,0)</f>
        <v>0</v>
      </c>
      <c r="Q1966">
        <v>2010</v>
      </c>
      <c r="R1966">
        <v>2</v>
      </c>
      <c r="S1966" t="str">
        <f>IF(R1966=1, "First-time", IF(R1966&lt;=3, "Rising Star", IF(R1966&lt;10, "Established", "Elites")))</f>
        <v>Rising Star</v>
      </c>
      <c r="T1966">
        <f>IF(S1966 = "First-time",1,0)</f>
        <v>0</v>
      </c>
      <c r="U1966">
        <f>IF(S1966 = "Rising Star",1,0)</f>
        <v>1</v>
      </c>
      <c r="V1966">
        <f>IF(S1966 = "Established",1,0)</f>
        <v>0</v>
      </c>
      <c r="W1966">
        <f>IF(S1966 = "Elites",1,0)</f>
        <v>0</v>
      </c>
      <c r="X1966" t="s">
        <v>242</v>
      </c>
      <c r="Y1966" t="str">
        <f>IF(X1966="","-",TRIM(LEFT(X1966,FIND(",",X1966&amp;",")-1)))</f>
        <v>Atlanta</v>
      </c>
      <c r="Z1966" t="s">
        <v>1472</v>
      </c>
      <c r="AA1966" t="s">
        <v>11</v>
      </c>
    </row>
    <row r="1967" spans="1:27" ht="14.4" x14ac:dyDescent="0.3">
      <c r="A1967">
        <v>1962</v>
      </c>
      <c r="B1967" t="s">
        <v>7193</v>
      </c>
      <c r="C1967" t="s">
        <v>7194</v>
      </c>
      <c r="D1967" t="s">
        <v>7195</v>
      </c>
      <c r="E1967" t="s">
        <v>3595</v>
      </c>
      <c r="F1967" s="5">
        <f>_xlfn.TEXTBEFORE(E1967, " ") * 1000000</f>
        <v>45700000</v>
      </c>
      <c r="G1967">
        <v>204.85749999999999</v>
      </c>
      <c r="H1967" t="s">
        <v>779</v>
      </c>
      <c r="I1967">
        <v>397</v>
      </c>
      <c r="J1967">
        <f>IF(I1967="",0,I1967)</f>
        <v>397</v>
      </c>
      <c r="K1967">
        <v>159</v>
      </c>
      <c r="L1967">
        <f>I1967-K1967</f>
        <v>238</v>
      </c>
      <c r="M1967" t="str">
        <f>IF(I1967&lt;100,"small",IF(I1967&lt;500,"medium","large"))</f>
        <v>medium</v>
      </c>
      <c r="N1967">
        <f>IF(M1967="small",1,0)</f>
        <v>0</v>
      </c>
      <c r="O1967">
        <f>IF(N1967="medium",1,0)</f>
        <v>0</v>
      </c>
      <c r="P1967">
        <f>IF(O1967="large",1,0)</f>
        <v>0</v>
      </c>
      <c r="Q1967">
        <v>2006</v>
      </c>
      <c r="R1967">
        <v>1</v>
      </c>
      <c r="S1967" t="str">
        <f>IF(R1967=1, "First-time", IF(R1967&lt;=3, "Rising Star", IF(R1967&lt;10, "Established", "Elites")))</f>
        <v>First-time</v>
      </c>
      <c r="T1967">
        <f>IF(S1967 = "First-time",1,0)</f>
        <v>1</v>
      </c>
      <c r="U1967">
        <f>IF(S1967 = "Rising Star",1,0)</f>
        <v>0</v>
      </c>
      <c r="V1967">
        <f>IF(S1967 = "Established",1,0)</f>
        <v>0</v>
      </c>
      <c r="W1967">
        <f>IF(S1967 = "Elites",1,0)</f>
        <v>0</v>
      </c>
      <c r="X1967" t="s">
        <v>1396</v>
      </c>
      <c r="Y1967" t="str">
        <f>IF(X1967="","-",TRIM(LEFT(X1967,FIND(",",X1967&amp;",")-1)))</f>
        <v>San Francisco</v>
      </c>
      <c r="Z1967" t="s">
        <v>2523</v>
      </c>
      <c r="AA1967" t="s">
        <v>5</v>
      </c>
    </row>
    <row r="1968" spans="1:27" ht="14.4" x14ac:dyDescent="0.3">
      <c r="A1968">
        <v>1963</v>
      </c>
      <c r="B1968" t="s">
        <v>14517</v>
      </c>
      <c r="C1968" t="s">
        <v>14518</v>
      </c>
      <c r="D1968" t="s">
        <v>14519</v>
      </c>
      <c r="E1968" t="s">
        <v>1933</v>
      </c>
      <c r="F1968" s="5">
        <f>_xlfn.TEXTBEFORE(E1968, " ") * 1000000</f>
        <v>6200000</v>
      </c>
      <c r="G1968">
        <v>204.80279999999999</v>
      </c>
      <c r="H1968" t="s">
        <v>433</v>
      </c>
      <c r="I1968">
        <v>30</v>
      </c>
      <c r="J1968">
        <f>IF(I1968="",0,I1968)</f>
        <v>30</v>
      </c>
      <c r="K1968">
        <v>10</v>
      </c>
      <c r="L1968">
        <f>I1968-K1968</f>
        <v>20</v>
      </c>
      <c r="M1968" t="str">
        <f>IF(I1968&lt;100,"small",IF(I1968&lt;500,"medium","large"))</f>
        <v>small</v>
      </c>
      <c r="N1968">
        <f>IF(M1968="small",1,0)</f>
        <v>1</v>
      </c>
      <c r="O1968">
        <f>IF(N1968="medium",1,0)</f>
        <v>0</v>
      </c>
      <c r="P1968">
        <f>IF(O1968="large",1,0)</f>
        <v>0</v>
      </c>
      <c r="Q1968">
        <v>2013</v>
      </c>
      <c r="R1968">
        <v>3</v>
      </c>
      <c r="S1968" t="str">
        <f>IF(R1968=1, "First-time", IF(R1968&lt;=3, "Rising Star", IF(R1968&lt;10, "Established", "Elites")))</f>
        <v>Rising Star</v>
      </c>
      <c r="T1968">
        <f>IF(S1968 = "First-time",1,0)</f>
        <v>0</v>
      </c>
      <c r="U1968">
        <f>IF(S1968 = "Rising Star",1,0)</f>
        <v>1</v>
      </c>
      <c r="V1968">
        <f>IF(S1968 = "Established",1,0)</f>
        <v>0</v>
      </c>
      <c r="W1968">
        <f>IF(S1968 = "Elites",1,0)</f>
        <v>0</v>
      </c>
      <c r="X1968" t="s">
        <v>130</v>
      </c>
      <c r="Y1968" t="str">
        <f>IF(X1968="","-",TRIM(LEFT(X1968,FIND(",",X1968&amp;",")-1)))</f>
        <v>Dallas</v>
      </c>
      <c r="Z1968" t="s">
        <v>130</v>
      </c>
      <c r="AA1968" t="s">
        <v>45</v>
      </c>
    </row>
    <row r="1969" spans="1:27" ht="14.4" x14ac:dyDescent="0.3">
      <c r="A1969">
        <v>1964</v>
      </c>
      <c r="B1969" t="s">
        <v>3694</v>
      </c>
      <c r="C1969" t="s">
        <v>3695</v>
      </c>
      <c r="D1969" t="s">
        <v>3696</v>
      </c>
      <c r="E1969" t="s">
        <v>426</v>
      </c>
      <c r="F1969" s="5">
        <f>_xlfn.TEXTBEFORE(E1969, " ") * 1000000</f>
        <v>73500000</v>
      </c>
      <c r="G1969">
        <v>204.68279999999999</v>
      </c>
      <c r="H1969" t="s">
        <v>779</v>
      </c>
      <c r="I1969">
        <v>374</v>
      </c>
      <c r="J1969">
        <f>IF(I1969="",0,I1969)</f>
        <v>374</v>
      </c>
      <c r="K1969">
        <v>164</v>
      </c>
      <c r="L1969">
        <f>I1969-K1969</f>
        <v>210</v>
      </c>
      <c r="M1969" t="str">
        <f>IF(I1969&lt;100,"small",IF(I1969&lt;500,"medium","large"))</f>
        <v>medium</v>
      </c>
      <c r="N1969">
        <f>IF(M1969="small",1,0)</f>
        <v>0</v>
      </c>
      <c r="O1969">
        <f>IF(N1969="medium",1,0)</f>
        <v>0</v>
      </c>
      <c r="P1969">
        <f>IF(O1969="large",1,0)</f>
        <v>0</v>
      </c>
      <c r="Q1969">
        <v>2000</v>
      </c>
      <c r="R1969">
        <v>1</v>
      </c>
      <c r="S1969" t="str">
        <f>IF(R1969=1, "First-time", IF(R1969&lt;=3, "Rising Star", IF(R1969&lt;10, "Established", "Elites")))</f>
        <v>First-time</v>
      </c>
      <c r="T1969">
        <f>IF(S1969 = "First-time",1,0)</f>
        <v>1</v>
      </c>
      <c r="U1969">
        <f>IF(S1969 = "Rising Star",1,0)</f>
        <v>0</v>
      </c>
      <c r="V1969">
        <f>IF(S1969 = "Established",1,0)</f>
        <v>0</v>
      </c>
      <c r="W1969">
        <f>IF(S1969 = "Elites",1,0)</f>
        <v>0</v>
      </c>
      <c r="X1969" t="s">
        <v>1396</v>
      </c>
      <c r="Y1969" t="str">
        <f>IF(X1969="","-",TRIM(LEFT(X1969,FIND(",",X1969&amp;",")-1)))</f>
        <v>San Francisco</v>
      </c>
      <c r="Z1969" t="s">
        <v>2523</v>
      </c>
      <c r="AA1969" t="s">
        <v>5</v>
      </c>
    </row>
    <row r="1970" spans="1:27" ht="14.4" x14ac:dyDescent="0.3">
      <c r="A1970">
        <v>1965</v>
      </c>
      <c r="B1970" t="s">
        <v>2571</v>
      </c>
      <c r="C1970" t="s">
        <v>2572</v>
      </c>
      <c r="D1970" t="s">
        <v>2573</v>
      </c>
      <c r="E1970" t="s">
        <v>2574</v>
      </c>
      <c r="F1970" s="5">
        <f>_xlfn.TEXTBEFORE(E1970, " ") * 1000000</f>
        <v>66500000</v>
      </c>
      <c r="G1970">
        <v>204.48840000000001</v>
      </c>
      <c r="H1970" t="s">
        <v>118</v>
      </c>
      <c r="I1970">
        <v>140</v>
      </c>
      <c r="J1970">
        <f>IF(I1970="",0,I1970)</f>
        <v>140</v>
      </c>
      <c r="K1970">
        <v>65</v>
      </c>
      <c r="L1970">
        <f>I1970-K1970</f>
        <v>75</v>
      </c>
      <c r="M1970" t="str">
        <f>IF(I1970&lt;100,"small",IF(I1970&lt;500,"medium","large"))</f>
        <v>medium</v>
      </c>
      <c r="N1970">
        <f>IF(M1970="small",1,0)</f>
        <v>0</v>
      </c>
      <c r="O1970">
        <f>IF(N1970="medium",1,0)</f>
        <v>0</v>
      </c>
      <c r="P1970">
        <f>IF(O1970="large",1,0)</f>
        <v>0</v>
      </c>
      <c r="Q1970">
        <v>1997</v>
      </c>
      <c r="R1970">
        <v>1</v>
      </c>
      <c r="S1970" t="str">
        <f>IF(R1970=1, "First-time", IF(R1970&lt;=3, "Rising Star", IF(R1970&lt;10, "Established", "Elites")))</f>
        <v>First-time</v>
      </c>
      <c r="T1970">
        <f>IF(S1970 = "First-time",1,0)</f>
        <v>1</v>
      </c>
      <c r="U1970">
        <f>IF(S1970 = "Rising Star",1,0)</f>
        <v>0</v>
      </c>
      <c r="V1970">
        <f>IF(S1970 = "Established",1,0)</f>
        <v>0</v>
      </c>
      <c r="W1970">
        <f>IF(S1970 = "Elites",1,0)</f>
        <v>0</v>
      </c>
      <c r="X1970" t="s">
        <v>130</v>
      </c>
      <c r="Y1970" t="str">
        <f>IF(X1970="","-",TRIM(LEFT(X1970,FIND(",",X1970&amp;",")-1)))</f>
        <v>Dallas</v>
      </c>
      <c r="Z1970" t="s">
        <v>2575</v>
      </c>
      <c r="AA1970" t="s">
        <v>45</v>
      </c>
    </row>
    <row r="1971" spans="1:27" ht="14.4" x14ac:dyDescent="0.3">
      <c r="A1971">
        <v>1966</v>
      </c>
      <c r="B1971" t="s">
        <v>12873</v>
      </c>
      <c r="C1971" t="s">
        <v>12874</v>
      </c>
      <c r="D1971" t="s">
        <v>12875</v>
      </c>
      <c r="E1971" t="s">
        <v>2284</v>
      </c>
      <c r="F1971" s="5">
        <f>_xlfn.TEXTBEFORE(E1971, " ") * 1000000</f>
        <v>19500000</v>
      </c>
      <c r="G1971">
        <v>204.37209999999999</v>
      </c>
      <c r="H1971" t="s">
        <v>160</v>
      </c>
      <c r="I1971">
        <v>94</v>
      </c>
      <c r="J1971">
        <f>IF(I1971="",0,I1971)</f>
        <v>94</v>
      </c>
      <c r="K1971">
        <v>35</v>
      </c>
      <c r="L1971">
        <f>I1971-K1971</f>
        <v>59</v>
      </c>
      <c r="M1971" t="str">
        <f>IF(I1971&lt;100,"small",IF(I1971&lt;500,"medium","large"))</f>
        <v>small</v>
      </c>
      <c r="N1971">
        <f>IF(M1971="small",1,0)</f>
        <v>1</v>
      </c>
      <c r="O1971">
        <f>IF(N1971="medium",1,0)</f>
        <v>0</v>
      </c>
      <c r="P1971">
        <f>IF(O1971="large",1,0)</f>
        <v>0</v>
      </c>
      <c r="Q1971">
        <v>2012</v>
      </c>
      <c r="R1971">
        <v>1</v>
      </c>
      <c r="S1971" t="str">
        <f>IF(R1971=1, "First-time", IF(R1971&lt;=3, "Rising Star", IF(R1971&lt;10, "Established", "Elites")))</f>
        <v>First-time</v>
      </c>
      <c r="T1971">
        <f>IF(S1971 = "First-time",1,0)</f>
        <v>1</v>
      </c>
      <c r="U1971">
        <f>IF(S1971 = "Rising Star",1,0)</f>
        <v>0</v>
      </c>
      <c r="V1971">
        <f>IF(S1971 = "Established",1,0)</f>
        <v>0</v>
      </c>
      <c r="W1971">
        <f>IF(S1971 = "Elites",1,0)</f>
        <v>0</v>
      </c>
      <c r="X1971" t="s">
        <v>99</v>
      </c>
      <c r="Y1971" t="str">
        <f>IF(X1971="","-",TRIM(LEFT(X1971,FIND(",",X1971&amp;",")-1)))</f>
        <v>-</v>
      </c>
      <c r="Z1971" t="s">
        <v>100</v>
      </c>
      <c r="AA1971" t="s">
        <v>50</v>
      </c>
    </row>
    <row r="1972" spans="1:27" ht="14.4" x14ac:dyDescent="0.3">
      <c r="A1972">
        <v>1967</v>
      </c>
      <c r="B1972" t="s">
        <v>11415</v>
      </c>
      <c r="C1972" t="s">
        <v>11416</v>
      </c>
      <c r="D1972" t="s">
        <v>11417</v>
      </c>
      <c r="E1972" t="s">
        <v>1938</v>
      </c>
      <c r="F1972" s="5">
        <f>_xlfn.TEXTBEFORE(E1972, " ") * 1000000</f>
        <v>21500000</v>
      </c>
      <c r="G1972">
        <v>204.33150000000001</v>
      </c>
      <c r="H1972" t="s">
        <v>118</v>
      </c>
      <c r="I1972">
        <v>32</v>
      </c>
      <c r="J1972">
        <f>IF(I1972="",0,I1972)</f>
        <v>32</v>
      </c>
      <c r="K1972">
        <v>22</v>
      </c>
      <c r="L1972">
        <f>I1972-K1972</f>
        <v>10</v>
      </c>
      <c r="M1972" t="str">
        <f>IF(I1972&lt;100,"small",IF(I1972&lt;500,"medium","large"))</f>
        <v>small</v>
      </c>
      <c r="N1972">
        <f>IF(M1972="small",1,0)</f>
        <v>1</v>
      </c>
      <c r="O1972">
        <f>IF(N1972="medium",1,0)</f>
        <v>0</v>
      </c>
      <c r="P1972">
        <f>IF(O1972="large",1,0)</f>
        <v>0</v>
      </c>
      <c r="Q1972">
        <v>2010</v>
      </c>
      <c r="R1972">
        <v>2</v>
      </c>
      <c r="S1972" t="str">
        <f>IF(R1972=1, "First-time", IF(R1972&lt;=3, "Rising Star", IF(R1972&lt;10, "Established", "Elites")))</f>
        <v>Rising Star</v>
      </c>
      <c r="T1972">
        <f>IF(S1972 = "First-time",1,0)</f>
        <v>0</v>
      </c>
      <c r="U1972">
        <f>IF(S1972 = "Rising Star",1,0)</f>
        <v>1</v>
      </c>
      <c r="V1972">
        <f>IF(S1972 = "Established",1,0)</f>
        <v>0</v>
      </c>
      <c r="W1972">
        <f>IF(S1972 = "Elites",1,0)</f>
        <v>0</v>
      </c>
      <c r="X1972" t="s">
        <v>611</v>
      </c>
      <c r="Y1972" t="str">
        <f>IF(X1972="","-",TRIM(LEFT(X1972,FIND(",",X1972&amp;",")-1)))</f>
        <v>Denver</v>
      </c>
      <c r="Z1972" t="s">
        <v>611</v>
      </c>
      <c r="AA1972" t="s">
        <v>6</v>
      </c>
    </row>
    <row r="1973" spans="1:27" ht="14.4" x14ac:dyDescent="0.3">
      <c r="A1973">
        <v>1968</v>
      </c>
      <c r="B1973" t="s">
        <v>8609</v>
      </c>
      <c r="C1973" t="s">
        <v>8610</v>
      </c>
      <c r="D1973" t="s">
        <v>8611</v>
      </c>
      <c r="E1973" t="s">
        <v>2366</v>
      </c>
      <c r="F1973" s="5">
        <f>_xlfn.TEXTBEFORE(E1973, " ") * 1000000</f>
        <v>57000000</v>
      </c>
      <c r="G1973">
        <v>204.18119999999999</v>
      </c>
      <c r="H1973" t="s">
        <v>353</v>
      </c>
      <c r="I1973">
        <v>270</v>
      </c>
      <c r="J1973">
        <f>IF(I1973="",0,I1973)</f>
        <v>270</v>
      </c>
      <c r="K1973">
        <v>98</v>
      </c>
      <c r="L1973">
        <f>I1973-K1973</f>
        <v>172</v>
      </c>
      <c r="M1973" t="str">
        <f>IF(I1973&lt;100,"small",IF(I1973&lt;500,"medium","large"))</f>
        <v>medium</v>
      </c>
      <c r="N1973">
        <f>IF(M1973="small",1,0)</f>
        <v>0</v>
      </c>
      <c r="O1973">
        <f>IF(N1973="medium",1,0)</f>
        <v>0</v>
      </c>
      <c r="P1973">
        <f>IF(O1973="large",1,0)</f>
        <v>0</v>
      </c>
      <c r="Q1973">
        <v>2008</v>
      </c>
      <c r="R1973">
        <v>6</v>
      </c>
      <c r="S1973" t="str">
        <f>IF(R1973=1, "First-time", IF(R1973&lt;=3, "Rising Star", IF(R1973&lt;10, "Established", "Elites")))</f>
        <v>Established</v>
      </c>
      <c r="T1973">
        <f>IF(S1973 = "First-time",1,0)</f>
        <v>0</v>
      </c>
      <c r="U1973">
        <f>IF(S1973 = "Rising Star",1,0)</f>
        <v>0</v>
      </c>
      <c r="V1973">
        <f>IF(S1973 = "Established",1,0)</f>
        <v>1</v>
      </c>
      <c r="W1973">
        <f>IF(S1973 = "Elites",1,0)</f>
        <v>0</v>
      </c>
      <c r="X1973" t="s">
        <v>2413</v>
      </c>
      <c r="Y1973" t="str">
        <f>IF(X1973="","-",TRIM(LEFT(X1973,FIND(",",X1973&amp;",")-1)))</f>
        <v>Durham</v>
      </c>
      <c r="Z1973" t="s">
        <v>4457</v>
      </c>
      <c r="AA1973" t="s">
        <v>30</v>
      </c>
    </row>
    <row r="1974" spans="1:27" ht="14.4" x14ac:dyDescent="0.3">
      <c r="A1974">
        <v>1969</v>
      </c>
      <c r="B1974" t="s">
        <v>9258</v>
      </c>
      <c r="C1974" t="s">
        <v>9259</v>
      </c>
      <c r="D1974" t="s">
        <v>9260</v>
      </c>
      <c r="E1974" t="s">
        <v>2766</v>
      </c>
      <c r="F1974" s="5">
        <f>_xlfn.TEXTBEFORE(E1974, " ") * 1000000</f>
        <v>2700000</v>
      </c>
      <c r="G1974">
        <v>204.1746</v>
      </c>
      <c r="H1974" t="s">
        <v>803</v>
      </c>
      <c r="I1974">
        <v>23</v>
      </c>
      <c r="J1974">
        <f>IF(I1974="",0,I1974)</f>
        <v>23</v>
      </c>
      <c r="K1974">
        <v>12</v>
      </c>
      <c r="L1974">
        <f>I1974-K1974</f>
        <v>11</v>
      </c>
      <c r="M1974" t="str">
        <f>IF(I1974&lt;100,"small",IF(I1974&lt;500,"medium","large"))</f>
        <v>small</v>
      </c>
      <c r="N1974">
        <f>IF(M1974="small",1,0)</f>
        <v>1</v>
      </c>
      <c r="O1974">
        <f>IF(N1974="medium",1,0)</f>
        <v>0</v>
      </c>
      <c r="P1974">
        <f>IF(O1974="large",1,0)</f>
        <v>0</v>
      </c>
      <c r="Q1974">
        <v>2009</v>
      </c>
      <c r="R1974">
        <v>1</v>
      </c>
      <c r="S1974" t="str">
        <f>IF(R1974=1, "First-time", IF(R1974&lt;=3, "Rising Star", IF(R1974&lt;10, "Established", "Elites")))</f>
        <v>First-time</v>
      </c>
      <c r="T1974">
        <f>IF(S1974 = "First-time",1,0)</f>
        <v>1</v>
      </c>
      <c r="U1974">
        <f>IF(S1974 = "Rising Star",1,0)</f>
        <v>0</v>
      </c>
      <c r="V1974">
        <f>IF(S1974 = "Established",1,0)</f>
        <v>0</v>
      </c>
      <c r="W1974">
        <f>IF(S1974 = "Elites",1,0)</f>
        <v>0</v>
      </c>
      <c r="X1974" t="s">
        <v>99</v>
      </c>
      <c r="Y1974" t="str">
        <f>IF(X1974="","-",TRIM(LEFT(X1974,FIND(",",X1974&amp;",")-1)))</f>
        <v>-</v>
      </c>
      <c r="Z1974" t="s">
        <v>9261</v>
      </c>
      <c r="AA1974" t="s">
        <v>48</v>
      </c>
    </row>
    <row r="1975" spans="1:27" ht="14.4" x14ac:dyDescent="0.3">
      <c r="A1975">
        <v>1970</v>
      </c>
      <c r="B1975" t="s">
        <v>14387</v>
      </c>
      <c r="C1975" t="s">
        <v>14388</v>
      </c>
      <c r="D1975" t="s">
        <v>14389</v>
      </c>
      <c r="E1975" t="s">
        <v>870</v>
      </c>
      <c r="F1975" s="5">
        <f>_xlfn.TEXTBEFORE(E1975, " ") * 1000000</f>
        <v>3000000</v>
      </c>
      <c r="G1975">
        <v>204.09110000000001</v>
      </c>
      <c r="H1975" t="s">
        <v>472</v>
      </c>
      <c r="I1975">
        <v>0</v>
      </c>
      <c r="J1975">
        <f>IF(I1975="",0,I1975)</f>
        <v>0</v>
      </c>
      <c r="K1975">
        <v>4</v>
      </c>
      <c r="L1975">
        <f>I1975-K1975</f>
        <v>-4</v>
      </c>
      <c r="M1975" t="str">
        <f>IF(I1975&lt;100,"small",IF(I1975&lt;500,"medium","large"))</f>
        <v>small</v>
      </c>
      <c r="N1975">
        <f>IF(M1975="small",1,0)</f>
        <v>1</v>
      </c>
      <c r="O1975">
        <f>IF(N1975="medium",1,0)</f>
        <v>0</v>
      </c>
      <c r="P1975">
        <f>IF(O1975="large",1,0)</f>
        <v>0</v>
      </c>
      <c r="Q1975">
        <v>2013</v>
      </c>
      <c r="R1975">
        <v>1</v>
      </c>
      <c r="S1975" t="str">
        <f>IF(R1975=1, "First-time", IF(R1975&lt;=3, "Rising Star", IF(R1975&lt;10, "Established", "Elites")))</f>
        <v>First-time</v>
      </c>
      <c r="T1975">
        <f>IF(S1975 = "First-time",1,0)</f>
        <v>1</v>
      </c>
      <c r="U1975">
        <f>IF(S1975 = "Rising Star",1,0)</f>
        <v>0</v>
      </c>
      <c r="V1975">
        <f>IF(S1975 = "Established",1,0)</f>
        <v>0</v>
      </c>
      <c r="W1975">
        <f>IF(S1975 = "Elites",1,0)</f>
        <v>0</v>
      </c>
      <c r="X1975" t="s">
        <v>427</v>
      </c>
      <c r="Y1975" t="str">
        <f>IF(X1975="","-",TRIM(LEFT(X1975,FIND(",",X1975&amp;",")-1)))</f>
        <v>Washington</v>
      </c>
      <c r="Z1975" t="s">
        <v>1411</v>
      </c>
      <c r="AA1975" t="s">
        <v>47</v>
      </c>
    </row>
    <row r="1976" spans="1:27" ht="14.4" x14ac:dyDescent="0.3">
      <c r="A1976">
        <v>1971</v>
      </c>
      <c r="B1976" t="s">
        <v>7365</v>
      </c>
      <c r="C1976" t="s">
        <v>7366</v>
      </c>
      <c r="D1976" t="s">
        <v>7367</v>
      </c>
      <c r="E1976" t="s">
        <v>3774</v>
      </c>
      <c r="F1976" s="5">
        <f>_xlfn.TEXTBEFORE(E1976, " ") * 1000000</f>
        <v>19000000</v>
      </c>
      <c r="G1976">
        <v>204.02289999999999</v>
      </c>
      <c r="H1976" t="s">
        <v>85</v>
      </c>
      <c r="I1976">
        <v>27</v>
      </c>
      <c r="J1976">
        <f>IF(I1976="",0,I1976)</f>
        <v>27</v>
      </c>
      <c r="K1976">
        <v>17</v>
      </c>
      <c r="L1976">
        <f>I1976-K1976</f>
        <v>10</v>
      </c>
      <c r="M1976" t="str">
        <f>IF(I1976&lt;100,"small",IF(I1976&lt;500,"medium","large"))</f>
        <v>small</v>
      </c>
      <c r="N1976">
        <f>IF(M1976="small",1,0)</f>
        <v>1</v>
      </c>
      <c r="O1976">
        <f>IF(N1976="medium",1,0)</f>
        <v>0</v>
      </c>
      <c r="P1976">
        <f>IF(O1976="large",1,0)</f>
        <v>0</v>
      </c>
      <c r="Q1976">
        <v>2007</v>
      </c>
      <c r="R1976">
        <v>1</v>
      </c>
      <c r="S1976" t="str">
        <f>IF(R1976=1, "First-time", IF(R1976&lt;=3, "Rising Star", IF(R1976&lt;10, "Established", "Elites")))</f>
        <v>First-time</v>
      </c>
      <c r="T1976">
        <f>IF(S1976 = "First-time",1,0)</f>
        <v>1</v>
      </c>
      <c r="U1976">
        <f>IF(S1976 = "Rising Star",1,0)</f>
        <v>0</v>
      </c>
      <c r="V1976">
        <f>IF(S1976 = "Established",1,0)</f>
        <v>0</v>
      </c>
      <c r="W1976">
        <f>IF(S1976 = "Elites",1,0)</f>
        <v>0</v>
      </c>
      <c r="X1976" t="s">
        <v>154</v>
      </c>
      <c r="Y1976" t="str">
        <f>IF(X1976="","-",TRIM(LEFT(X1976,FIND(",",X1976&amp;",")-1)))</f>
        <v>Virginia Beach</v>
      </c>
      <c r="Z1976" t="s">
        <v>155</v>
      </c>
      <c r="AA1976" t="s">
        <v>47</v>
      </c>
    </row>
    <row r="1977" spans="1:27" ht="14.4" x14ac:dyDescent="0.3">
      <c r="A1977">
        <v>1972</v>
      </c>
      <c r="B1977" t="s">
        <v>15340</v>
      </c>
      <c r="C1977" t="s">
        <v>15341</v>
      </c>
      <c r="D1977" t="s">
        <v>15342</v>
      </c>
      <c r="E1977" t="s">
        <v>1147</v>
      </c>
      <c r="F1977" s="5">
        <f>_xlfn.TEXTBEFORE(E1977, " ") * 1000000</f>
        <v>3900000</v>
      </c>
      <c r="G1977">
        <v>203.98259999999999</v>
      </c>
      <c r="H1977" t="s">
        <v>779</v>
      </c>
      <c r="I1977">
        <v>26</v>
      </c>
      <c r="J1977">
        <f>IF(I1977="",0,I1977)</f>
        <v>26</v>
      </c>
      <c r="K1977">
        <v>8</v>
      </c>
      <c r="L1977">
        <f>I1977-K1977</f>
        <v>18</v>
      </c>
      <c r="M1977" t="str">
        <f>IF(I1977&lt;100,"small",IF(I1977&lt;500,"medium","large"))</f>
        <v>small</v>
      </c>
      <c r="N1977">
        <f>IF(M1977="small",1,0)</f>
        <v>1</v>
      </c>
      <c r="O1977">
        <f>IF(N1977="medium",1,0)</f>
        <v>0</v>
      </c>
      <c r="P1977">
        <f>IF(O1977="large",1,0)</f>
        <v>0</v>
      </c>
      <c r="Q1977">
        <v>2013</v>
      </c>
      <c r="R1977">
        <v>2</v>
      </c>
      <c r="S1977" t="str">
        <f>IF(R1977=1, "First-time", IF(R1977&lt;=3, "Rising Star", IF(R1977&lt;10, "Established", "Elites")))</f>
        <v>Rising Star</v>
      </c>
      <c r="T1977">
        <f>IF(S1977 = "First-time",1,0)</f>
        <v>0</v>
      </c>
      <c r="U1977">
        <f>IF(S1977 = "Rising Star",1,0)</f>
        <v>1</v>
      </c>
      <c r="V1977">
        <f>IF(S1977 = "Established",1,0)</f>
        <v>0</v>
      </c>
      <c r="W1977">
        <f>IF(S1977 = "Elites",1,0)</f>
        <v>0</v>
      </c>
      <c r="X1977" t="s">
        <v>689</v>
      </c>
      <c r="Y1977" t="str">
        <f>IF(X1977="","-",TRIM(LEFT(X1977,FIND(",",X1977&amp;",")-1)))</f>
        <v>Miami</v>
      </c>
      <c r="Z1977" t="s">
        <v>11352</v>
      </c>
      <c r="AA1977" t="s">
        <v>10</v>
      </c>
    </row>
    <row r="1978" spans="1:27" ht="14.4" x14ac:dyDescent="0.3">
      <c r="A1978">
        <v>1973</v>
      </c>
      <c r="B1978" t="s">
        <v>15960</v>
      </c>
      <c r="C1978" t="s">
        <v>15961</v>
      </c>
      <c r="D1978" t="s">
        <v>15962</v>
      </c>
      <c r="E1978" t="s">
        <v>2889</v>
      </c>
      <c r="F1978" s="5">
        <f>_xlfn.TEXTBEFORE(E1978, " ") * 1000000</f>
        <v>7700000</v>
      </c>
      <c r="G1978">
        <v>203.98079999999999</v>
      </c>
      <c r="H1978" t="s">
        <v>118</v>
      </c>
      <c r="I1978">
        <v>25</v>
      </c>
      <c r="J1978">
        <f>IF(I1978="",0,I1978)</f>
        <v>25</v>
      </c>
      <c r="K1978">
        <v>8</v>
      </c>
      <c r="L1978">
        <f>I1978-K1978</f>
        <v>17</v>
      </c>
      <c r="M1978" t="str">
        <f>IF(I1978&lt;100,"small",IF(I1978&lt;500,"medium","large"))</f>
        <v>small</v>
      </c>
      <c r="N1978">
        <f>IF(M1978="small",1,0)</f>
        <v>1</v>
      </c>
      <c r="O1978">
        <f>IF(N1978="medium",1,0)</f>
        <v>0</v>
      </c>
      <c r="P1978">
        <f>IF(O1978="large",1,0)</f>
        <v>0</v>
      </c>
      <c r="Q1978">
        <v>2014</v>
      </c>
      <c r="R1978">
        <v>1</v>
      </c>
      <c r="S1978" t="str">
        <f>IF(R1978=1, "First-time", IF(R1978&lt;=3, "Rising Star", IF(R1978&lt;10, "Established", "Elites")))</f>
        <v>First-time</v>
      </c>
      <c r="T1978">
        <f>IF(S1978 = "First-time",1,0)</f>
        <v>1</v>
      </c>
      <c r="U1978">
        <f>IF(S1978 = "Rising Star",1,0)</f>
        <v>0</v>
      </c>
      <c r="V1978">
        <f>IF(S1978 = "Established",1,0)</f>
        <v>0</v>
      </c>
      <c r="W1978">
        <f>IF(S1978 = "Elites",1,0)</f>
        <v>0</v>
      </c>
      <c r="X1978" t="s">
        <v>232</v>
      </c>
      <c r="Y1978" t="str">
        <f>IF(X1978="","-",TRIM(LEFT(X1978,FIND(",",X1978&amp;",")-1)))</f>
        <v>Houston</v>
      </c>
      <c r="Z1978" t="s">
        <v>232</v>
      </c>
      <c r="AA1978" t="s">
        <v>45</v>
      </c>
    </row>
    <row r="1979" spans="1:27" ht="14.4" x14ac:dyDescent="0.3">
      <c r="A1979">
        <v>1974</v>
      </c>
      <c r="B1979" t="s">
        <v>8890</v>
      </c>
      <c r="C1979" t="s">
        <v>8891</v>
      </c>
      <c r="D1979" t="s">
        <v>8892</v>
      </c>
      <c r="E1979" t="s">
        <v>8893</v>
      </c>
      <c r="F1979" s="5">
        <f>_xlfn.TEXTBEFORE(E1979, " ") * 1000000</f>
        <v>229800000</v>
      </c>
      <c r="G1979">
        <v>203.5975</v>
      </c>
      <c r="H1979" t="s">
        <v>353</v>
      </c>
      <c r="I1979">
        <v>1626</v>
      </c>
      <c r="J1979">
        <f>IF(I1979="",0,I1979)</f>
        <v>1626</v>
      </c>
      <c r="K1979">
        <v>250</v>
      </c>
      <c r="L1979">
        <f>I1979-K1979</f>
        <v>1376</v>
      </c>
      <c r="M1979" t="str">
        <f>IF(I1979&lt;100,"small",IF(I1979&lt;500,"medium","large"))</f>
        <v>large</v>
      </c>
      <c r="N1979">
        <f>IF(M1979="small",1,0)</f>
        <v>0</v>
      </c>
      <c r="O1979">
        <f>IF(N1979="medium",1,0)</f>
        <v>0</v>
      </c>
      <c r="P1979">
        <f>IF(O1979="large",1,0)</f>
        <v>0</v>
      </c>
      <c r="Q1979">
        <v>2008</v>
      </c>
      <c r="R1979">
        <v>7</v>
      </c>
      <c r="S1979" t="str">
        <f>IF(R1979=1, "First-time", IF(R1979&lt;=3, "Rising Star", IF(R1979&lt;10, "Established", "Elites")))</f>
        <v>Established</v>
      </c>
      <c r="T1979">
        <f>IF(S1979 = "First-time",1,0)</f>
        <v>0</v>
      </c>
      <c r="U1979">
        <f>IF(S1979 = "Rising Star",1,0)</f>
        <v>0</v>
      </c>
      <c r="V1979">
        <f>IF(S1979 = "Established",1,0)</f>
        <v>1</v>
      </c>
      <c r="W1979">
        <f>IF(S1979 = "Elites",1,0)</f>
        <v>0</v>
      </c>
      <c r="X1979" t="s">
        <v>900</v>
      </c>
      <c r="Y1979" t="str">
        <f>IF(X1979="","-",TRIM(LEFT(X1979,FIND(",",X1979&amp;",")-1)))</f>
        <v>Jacksonville</v>
      </c>
      <c r="Z1979" t="s">
        <v>901</v>
      </c>
      <c r="AA1979" t="s">
        <v>10</v>
      </c>
    </row>
    <row r="1980" spans="1:27" ht="14.4" x14ac:dyDescent="0.3">
      <c r="A1980">
        <v>1975</v>
      </c>
      <c r="B1980" t="s">
        <v>13058</v>
      </c>
      <c r="C1980" t="s">
        <v>13059</v>
      </c>
      <c r="D1980" t="s">
        <v>13060</v>
      </c>
      <c r="E1980" t="s">
        <v>2206</v>
      </c>
      <c r="F1980" s="5">
        <f>_xlfn.TEXTBEFORE(E1980, " ") * 1000000</f>
        <v>26700000</v>
      </c>
      <c r="G1980">
        <v>203.43350000000001</v>
      </c>
      <c r="H1980" t="s">
        <v>353</v>
      </c>
      <c r="I1980">
        <v>220</v>
      </c>
      <c r="J1980">
        <f>IF(I1980="",0,I1980)</f>
        <v>220</v>
      </c>
      <c r="K1980">
        <v>55</v>
      </c>
      <c r="L1980">
        <f>I1980-K1980</f>
        <v>165</v>
      </c>
      <c r="M1980" t="str">
        <f>IF(I1980&lt;100,"small",IF(I1980&lt;500,"medium","large"))</f>
        <v>medium</v>
      </c>
      <c r="N1980">
        <f>IF(M1980="small",1,0)</f>
        <v>0</v>
      </c>
      <c r="O1980">
        <f>IF(N1980="medium",1,0)</f>
        <v>0</v>
      </c>
      <c r="P1980">
        <f>IF(O1980="large",1,0)</f>
        <v>0</v>
      </c>
      <c r="Q1980">
        <v>2012</v>
      </c>
      <c r="R1980">
        <v>3</v>
      </c>
      <c r="S1980" t="str">
        <f>IF(R1980=1, "First-time", IF(R1980&lt;=3, "Rising Star", IF(R1980&lt;10, "Established", "Elites")))</f>
        <v>Rising Star</v>
      </c>
      <c r="T1980">
        <f>IF(S1980 = "First-time",1,0)</f>
        <v>0</v>
      </c>
      <c r="U1980">
        <f>IF(S1980 = "Rising Star",1,0)</f>
        <v>1</v>
      </c>
      <c r="V1980">
        <f>IF(S1980 = "Established",1,0)</f>
        <v>0</v>
      </c>
      <c r="W1980">
        <f>IF(S1980 = "Elites",1,0)</f>
        <v>0</v>
      </c>
      <c r="X1980" t="s">
        <v>838</v>
      </c>
      <c r="Y1980" t="str">
        <f>IF(X1980="","-",TRIM(LEFT(X1980,FIND(",",X1980&amp;",")-1)))</f>
        <v>Austin</v>
      </c>
      <c r="Z1980" t="s">
        <v>838</v>
      </c>
      <c r="AA1980" t="s">
        <v>45</v>
      </c>
    </row>
    <row r="1981" spans="1:27" ht="14.4" x14ac:dyDescent="0.3">
      <c r="A1981">
        <v>1976</v>
      </c>
      <c r="B1981" t="s">
        <v>14140</v>
      </c>
      <c r="C1981" t="s">
        <v>14141</v>
      </c>
      <c r="D1981" t="s">
        <v>14142</v>
      </c>
      <c r="E1981" t="s">
        <v>547</v>
      </c>
      <c r="F1981" s="5">
        <f>_xlfn.TEXTBEFORE(E1981, " ") * 1000000</f>
        <v>14200000</v>
      </c>
      <c r="G1981">
        <v>203.40880000000001</v>
      </c>
      <c r="H1981" t="s">
        <v>174</v>
      </c>
      <c r="I1981">
        <v>65</v>
      </c>
      <c r="J1981">
        <f>IF(I1981="",0,I1981)</f>
        <v>65</v>
      </c>
      <c r="K1981">
        <v>12</v>
      </c>
      <c r="L1981">
        <f>I1981-K1981</f>
        <v>53</v>
      </c>
      <c r="M1981" t="str">
        <f>IF(I1981&lt;100,"small",IF(I1981&lt;500,"medium","large"))</f>
        <v>small</v>
      </c>
      <c r="N1981">
        <f>IF(M1981="small",1,0)</f>
        <v>1</v>
      </c>
      <c r="O1981">
        <f>IF(N1981="medium",1,0)</f>
        <v>0</v>
      </c>
      <c r="P1981">
        <f>IF(O1981="large",1,0)</f>
        <v>0</v>
      </c>
      <c r="Q1981">
        <v>2012</v>
      </c>
      <c r="R1981">
        <v>1</v>
      </c>
      <c r="S1981" t="str">
        <f>IF(R1981=1, "First-time", IF(R1981&lt;=3, "Rising Star", IF(R1981&lt;10, "Established", "Elites")))</f>
        <v>First-time</v>
      </c>
      <c r="T1981">
        <f>IF(S1981 = "First-time",1,0)</f>
        <v>1</v>
      </c>
      <c r="U1981">
        <f>IF(S1981 = "Rising Star",1,0)</f>
        <v>0</v>
      </c>
      <c r="V1981">
        <f>IF(S1981 = "Established",1,0)</f>
        <v>0</v>
      </c>
      <c r="W1981">
        <f>IF(S1981 = "Elites",1,0)</f>
        <v>0</v>
      </c>
      <c r="X1981" t="s">
        <v>325</v>
      </c>
      <c r="Y1981" t="str">
        <f>IF(X1981="","-",TRIM(LEFT(X1981,FIND(",",X1981&amp;",")-1)))</f>
        <v>Los Angeles</v>
      </c>
      <c r="Z1981" t="s">
        <v>14143</v>
      </c>
      <c r="AA1981" t="s">
        <v>5</v>
      </c>
    </row>
    <row r="1982" spans="1:27" ht="14.4" x14ac:dyDescent="0.3">
      <c r="A1982">
        <v>1977</v>
      </c>
      <c r="B1982" t="s">
        <v>16780</v>
      </c>
      <c r="C1982" t="s">
        <v>16781</v>
      </c>
      <c r="D1982" t="s">
        <v>16782</v>
      </c>
      <c r="E1982" t="s">
        <v>808</v>
      </c>
      <c r="F1982" s="5">
        <f>_xlfn.TEXTBEFORE(E1982, " ") * 1000000</f>
        <v>2200000</v>
      </c>
      <c r="G1982">
        <v>203.33840000000001</v>
      </c>
      <c r="H1982" t="s">
        <v>331</v>
      </c>
      <c r="I1982">
        <v>16</v>
      </c>
      <c r="J1982">
        <f>IF(I1982="",0,I1982)</f>
        <v>16</v>
      </c>
      <c r="K1982">
        <v>8</v>
      </c>
      <c r="L1982">
        <f>I1982-K1982</f>
        <v>8</v>
      </c>
      <c r="M1982" t="str">
        <f>IF(I1982&lt;100,"small",IF(I1982&lt;500,"medium","large"))</f>
        <v>small</v>
      </c>
      <c r="N1982">
        <f>IF(M1982="small",1,0)</f>
        <v>1</v>
      </c>
      <c r="O1982">
        <f>IF(N1982="medium",1,0)</f>
        <v>0</v>
      </c>
      <c r="P1982">
        <f>IF(O1982="large",1,0)</f>
        <v>0</v>
      </c>
      <c r="Q1982">
        <v>2014</v>
      </c>
      <c r="R1982">
        <v>1</v>
      </c>
      <c r="S1982" t="str">
        <f>IF(R1982=1, "First-time", IF(R1982&lt;=3, "Rising Star", IF(R1982&lt;10, "Established", "Elites")))</f>
        <v>First-time</v>
      </c>
      <c r="T1982">
        <f>IF(S1982 = "First-time",1,0)</f>
        <v>1</v>
      </c>
      <c r="U1982">
        <f>IF(S1982 = "Rising Star",1,0)</f>
        <v>0</v>
      </c>
      <c r="V1982">
        <f>IF(S1982 = "Established",1,0)</f>
        <v>0</v>
      </c>
      <c r="W1982">
        <f>IF(S1982 = "Elites",1,0)</f>
        <v>0</v>
      </c>
      <c r="X1982" t="s">
        <v>1206</v>
      </c>
      <c r="Y1982" t="str">
        <f>IF(X1982="","-",TRIM(LEFT(X1982,FIND(",",X1982&amp;",")-1)))</f>
        <v>Tampa</v>
      </c>
      <c r="Z1982" t="s">
        <v>13871</v>
      </c>
      <c r="AA1982" t="s">
        <v>10</v>
      </c>
    </row>
    <row r="1983" spans="1:27" ht="14.4" x14ac:dyDescent="0.3">
      <c r="A1983">
        <v>1978</v>
      </c>
      <c r="B1983" t="s">
        <v>14749</v>
      </c>
      <c r="C1983" t="s">
        <v>14750</v>
      </c>
      <c r="D1983" t="s">
        <v>14751</v>
      </c>
      <c r="E1983" t="s">
        <v>808</v>
      </c>
      <c r="F1983" s="5">
        <f>_xlfn.TEXTBEFORE(E1983, " ") * 1000000</f>
        <v>2200000</v>
      </c>
      <c r="G1983">
        <v>202.97890000000001</v>
      </c>
      <c r="H1983" t="s">
        <v>160</v>
      </c>
      <c r="I1983">
        <v>6</v>
      </c>
      <c r="J1983">
        <f>IF(I1983="",0,I1983)</f>
        <v>6</v>
      </c>
      <c r="K1983">
        <v>3</v>
      </c>
      <c r="L1983">
        <f>I1983-K1983</f>
        <v>3</v>
      </c>
      <c r="M1983" t="str">
        <f>IF(I1983&lt;100,"small",IF(I1983&lt;500,"medium","large"))</f>
        <v>small</v>
      </c>
      <c r="N1983">
        <f>IF(M1983="small",1,0)</f>
        <v>1</v>
      </c>
      <c r="O1983">
        <f>IF(N1983="medium",1,0)</f>
        <v>0</v>
      </c>
      <c r="P1983">
        <f>IF(O1983="large",1,0)</f>
        <v>0</v>
      </c>
      <c r="Q1983">
        <v>2013</v>
      </c>
      <c r="R1983">
        <v>1</v>
      </c>
      <c r="S1983" t="str">
        <f>IF(R1983=1, "First-time", IF(R1983&lt;=3, "Rising Star", IF(R1983&lt;10, "Established", "Elites")))</f>
        <v>First-time</v>
      </c>
      <c r="T1983">
        <f>IF(S1983 = "First-time",1,0)</f>
        <v>1</v>
      </c>
      <c r="U1983">
        <f>IF(S1983 = "Rising Star",1,0)</f>
        <v>0</v>
      </c>
      <c r="V1983">
        <f>IF(S1983 = "Established",1,0)</f>
        <v>0</v>
      </c>
      <c r="W1983">
        <f>IF(S1983 = "Elites",1,0)</f>
        <v>0</v>
      </c>
      <c r="X1983" t="s">
        <v>86</v>
      </c>
      <c r="Y1983" t="str">
        <f>IF(X1983="","-",TRIM(LEFT(X1983,FIND(",",X1983&amp;",")-1)))</f>
        <v>New York City</v>
      </c>
      <c r="Z1983" t="s">
        <v>6876</v>
      </c>
      <c r="AA1983" t="s">
        <v>35</v>
      </c>
    </row>
    <row r="1984" spans="1:27" ht="14.4" x14ac:dyDescent="0.3">
      <c r="A1984">
        <v>1979</v>
      </c>
      <c r="B1984" t="s">
        <v>9607</v>
      </c>
      <c r="C1984" t="s">
        <v>9608</v>
      </c>
      <c r="D1984" t="s">
        <v>9609</v>
      </c>
      <c r="E1984" t="s">
        <v>1875</v>
      </c>
      <c r="F1984" s="5">
        <f>_xlfn.TEXTBEFORE(E1984, " ") * 1000000</f>
        <v>5100000</v>
      </c>
      <c r="G1984">
        <v>202.88939999999999</v>
      </c>
      <c r="H1984" t="s">
        <v>118</v>
      </c>
      <c r="I1984">
        <v>17</v>
      </c>
      <c r="J1984">
        <f>IF(I1984="",0,I1984)</f>
        <v>17</v>
      </c>
      <c r="K1984">
        <v>7</v>
      </c>
      <c r="L1984">
        <f>I1984-K1984</f>
        <v>10</v>
      </c>
      <c r="M1984" t="str">
        <f>IF(I1984&lt;100,"small",IF(I1984&lt;500,"medium","large"))</f>
        <v>small</v>
      </c>
      <c r="N1984">
        <f>IF(M1984="small",1,0)</f>
        <v>1</v>
      </c>
      <c r="O1984">
        <f>IF(N1984="medium",1,0)</f>
        <v>0</v>
      </c>
      <c r="P1984">
        <f>IF(O1984="large",1,0)</f>
        <v>0</v>
      </c>
      <c r="Q1984">
        <v>2009</v>
      </c>
      <c r="R1984">
        <v>1</v>
      </c>
      <c r="S1984" t="str">
        <f>IF(R1984=1, "First-time", IF(R1984&lt;=3, "Rising Star", IF(R1984&lt;10, "Established", "Elites")))</f>
        <v>First-time</v>
      </c>
      <c r="T1984">
        <f>IF(S1984 = "First-time",1,0)</f>
        <v>1</v>
      </c>
      <c r="U1984">
        <f>IF(S1984 = "Rising Star",1,0)</f>
        <v>0</v>
      </c>
      <c r="V1984">
        <f>IF(S1984 = "Established",1,0)</f>
        <v>0</v>
      </c>
      <c r="W1984">
        <f>IF(S1984 = "Elites",1,0)</f>
        <v>0</v>
      </c>
      <c r="X1984" t="s">
        <v>99</v>
      </c>
      <c r="Y1984" t="str">
        <f>IF(X1984="","-",TRIM(LEFT(X1984,FIND(",",X1984&amp;",")-1)))</f>
        <v>-</v>
      </c>
      <c r="Z1984" t="s">
        <v>9610</v>
      </c>
      <c r="AA1984" t="s">
        <v>36</v>
      </c>
    </row>
    <row r="1985" spans="1:27" ht="14.4" x14ac:dyDescent="0.3">
      <c r="A1985">
        <v>1980</v>
      </c>
      <c r="B1985" t="s">
        <v>7043</v>
      </c>
      <c r="C1985" t="s">
        <v>7044</v>
      </c>
      <c r="D1985" t="s">
        <v>7045</v>
      </c>
      <c r="E1985" t="s">
        <v>627</v>
      </c>
      <c r="F1985" s="5">
        <f>_xlfn.TEXTBEFORE(E1985, " ") * 1000000</f>
        <v>84900000</v>
      </c>
      <c r="G1985">
        <v>202.34110000000001</v>
      </c>
      <c r="H1985" t="s">
        <v>153</v>
      </c>
      <c r="I1985">
        <v>137</v>
      </c>
      <c r="J1985">
        <f>IF(I1985="",0,I1985)</f>
        <v>137</v>
      </c>
      <c r="K1985">
        <v>32</v>
      </c>
      <c r="L1985">
        <f>I1985-K1985</f>
        <v>105</v>
      </c>
      <c r="M1985" t="str">
        <f>IF(I1985&lt;100,"small",IF(I1985&lt;500,"medium","large"))</f>
        <v>medium</v>
      </c>
      <c r="N1985">
        <f>IF(M1985="small",1,0)</f>
        <v>0</v>
      </c>
      <c r="O1985">
        <f>IF(N1985="medium",1,0)</f>
        <v>0</v>
      </c>
      <c r="P1985">
        <f>IF(O1985="large",1,0)</f>
        <v>0</v>
      </c>
      <c r="Q1985">
        <v>2006</v>
      </c>
      <c r="R1985">
        <v>4</v>
      </c>
      <c r="S1985" t="str">
        <f>IF(R1985=1, "First-time", IF(R1985&lt;=3, "Rising Star", IF(R1985&lt;10, "Established", "Elites")))</f>
        <v>Established</v>
      </c>
      <c r="T1985">
        <f>IF(S1985 = "First-time",1,0)</f>
        <v>0</v>
      </c>
      <c r="U1985">
        <f>IF(S1985 = "Rising Star",1,0)</f>
        <v>0</v>
      </c>
      <c r="V1985">
        <f>IF(S1985 = "Established",1,0)</f>
        <v>1</v>
      </c>
      <c r="W1985">
        <f>IF(S1985 = "Elites",1,0)</f>
        <v>0</v>
      </c>
      <c r="X1985" t="s">
        <v>271</v>
      </c>
      <c r="Y1985" t="str">
        <f>IF(X1985="","-",TRIM(LEFT(X1985,FIND(",",X1985&amp;",")-1)))</f>
        <v>Chicago</v>
      </c>
      <c r="Z1985" t="s">
        <v>7046</v>
      </c>
      <c r="AA1985" t="s">
        <v>15</v>
      </c>
    </row>
    <row r="1986" spans="1:27" ht="14.4" x14ac:dyDescent="0.3">
      <c r="A1986">
        <v>1981</v>
      </c>
      <c r="B1986" t="s">
        <v>3270</v>
      </c>
      <c r="C1986" t="s">
        <v>3271</v>
      </c>
      <c r="D1986" t="s">
        <v>3272</v>
      </c>
      <c r="E1986" t="s">
        <v>3273</v>
      </c>
      <c r="F1986" s="5">
        <f>_xlfn.TEXTBEFORE(E1986, " ") * 1000000</f>
        <v>62400000</v>
      </c>
      <c r="G1986">
        <v>202.32570000000001</v>
      </c>
      <c r="H1986" t="s">
        <v>85</v>
      </c>
      <c r="I1986">
        <v>57</v>
      </c>
      <c r="J1986">
        <f>IF(I1986="",0,I1986)</f>
        <v>57</v>
      </c>
      <c r="K1986">
        <v>23</v>
      </c>
      <c r="L1986">
        <f>I1986-K1986</f>
        <v>34</v>
      </c>
      <c r="M1986" t="str">
        <f>IF(I1986&lt;100,"small",IF(I1986&lt;500,"medium","large"))</f>
        <v>small</v>
      </c>
      <c r="N1986">
        <f>IF(M1986="small",1,0)</f>
        <v>1</v>
      </c>
      <c r="O1986">
        <f>IF(N1986="medium",1,0)</f>
        <v>0</v>
      </c>
      <c r="P1986">
        <f>IF(O1986="large",1,0)</f>
        <v>0</v>
      </c>
      <c r="Q1986">
        <v>1999</v>
      </c>
      <c r="R1986">
        <v>2</v>
      </c>
      <c r="S1986" t="str">
        <f>IF(R1986=1, "First-time", IF(R1986&lt;=3, "Rising Star", IF(R1986&lt;10, "Established", "Elites")))</f>
        <v>Rising Star</v>
      </c>
      <c r="T1986">
        <f>IF(S1986 = "First-time",1,0)</f>
        <v>0</v>
      </c>
      <c r="U1986">
        <f>IF(S1986 = "Rising Star",1,0)</f>
        <v>1</v>
      </c>
      <c r="V1986">
        <f>IF(S1986 = "Established",1,0)</f>
        <v>0</v>
      </c>
      <c r="W1986">
        <f>IF(S1986 = "Elites",1,0)</f>
        <v>0</v>
      </c>
      <c r="X1986" t="s">
        <v>271</v>
      </c>
      <c r="Y1986" t="str">
        <f>IF(X1986="","-",TRIM(LEFT(X1986,FIND(",",X1986&amp;",")-1)))</f>
        <v>Chicago</v>
      </c>
      <c r="Z1986" t="s">
        <v>271</v>
      </c>
      <c r="AA1986" t="s">
        <v>15</v>
      </c>
    </row>
    <row r="1987" spans="1:27" ht="14.4" x14ac:dyDescent="0.3">
      <c r="A1987">
        <v>1982</v>
      </c>
      <c r="B1987" t="s">
        <v>17096</v>
      </c>
      <c r="C1987" t="s">
        <v>17097</v>
      </c>
      <c r="D1987" t="s">
        <v>17098</v>
      </c>
      <c r="E1987" t="s">
        <v>302</v>
      </c>
      <c r="F1987" s="5">
        <f>_xlfn.TEXTBEFORE(E1987, " ") * 1000000</f>
        <v>7100000</v>
      </c>
      <c r="G1987">
        <v>202.32509999999999</v>
      </c>
      <c r="H1987" t="s">
        <v>803</v>
      </c>
      <c r="I1987">
        <v>28</v>
      </c>
      <c r="J1987">
        <f>IF(I1987="",0,I1987)</f>
        <v>28</v>
      </c>
      <c r="K1987">
        <v>3</v>
      </c>
      <c r="L1987">
        <f>I1987-K1987</f>
        <v>25</v>
      </c>
      <c r="M1987" t="str">
        <f>IF(I1987&lt;100,"small",IF(I1987&lt;500,"medium","large"))</f>
        <v>small</v>
      </c>
      <c r="N1987">
        <f>IF(M1987="small",1,0)</f>
        <v>1</v>
      </c>
      <c r="O1987">
        <f>IF(N1987="medium",1,0)</f>
        <v>0</v>
      </c>
      <c r="P1987">
        <f>IF(O1987="large",1,0)</f>
        <v>0</v>
      </c>
      <c r="Q1987">
        <v>2014</v>
      </c>
      <c r="R1987">
        <v>1</v>
      </c>
      <c r="S1987" t="str">
        <f>IF(R1987=1, "First-time", IF(R1987&lt;=3, "Rising Star", IF(R1987&lt;10, "Established", "Elites")))</f>
        <v>First-time</v>
      </c>
      <c r="T1987">
        <f>IF(S1987 = "First-time",1,0)</f>
        <v>1</v>
      </c>
      <c r="U1987">
        <f>IF(S1987 = "Rising Star",1,0)</f>
        <v>0</v>
      </c>
      <c r="V1987">
        <f>IF(S1987 = "Established",1,0)</f>
        <v>0</v>
      </c>
      <c r="W1987">
        <f>IF(S1987 = "Elites",1,0)</f>
        <v>0</v>
      </c>
      <c r="X1987" t="s">
        <v>325</v>
      </c>
      <c r="Y1987" t="str">
        <f>IF(X1987="","-",TRIM(LEFT(X1987,FIND(",",X1987&amp;",")-1)))</f>
        <v>Los Angeles</v>
      </c>
      <c r="Z1987" t="s">
        <v>325</v>
      </c>
      <c r="AA1987" t="s">
        <v>5</v>
      </c>
    </row>
    <row r="1988" spans="1:27" ht="14.4" x14ac:dyDescent="0.3">
      <c r="A1988">
        <v>1983</v>
      </c>
      <c r="B1988" t="s">
        <v>10644</v>
      </c>
      <c r="C1988" t="s">
        <v>10645</v>
      </c>
      <c r="D1988" t="s">
        <v>10646</v>
      </c>
      <c r="E1988" t="s">
        <v>552</v>
      </c>
      <c r="F1988" s="5">
        <f>_xlfn.TEXTBEFORE(E1988, " ") * 1000000</f>
        <v>6600000</v>
      </c>
      <c r="G1988">
        <v>202.26499999999999</v>
      </c>
      <c r="H1988" t="s">
        <v>472</v>
      </c>
      <c r="I1988">
        <v>10</v>
      </c>
      <c r="J1988">
        <f>IF(I1988="",0,I1988)</f>
        <v>10</v>
      </c>
      <c r="K1988">
        <v>6</v>
      </c>
      <c r="L1988">
        <f>I1988-K1988</f>
        <v>4</v>
      </c>
      <c r="M1988" t="str">
        <f>IF(I1988&lt;100,"small",IF(I1988&lt;500,"medium","large"))</f>
        <v>small</v>
      </c>
      <c r="N1988">
        <f>IF(M1988="small",1,0)</f>
        <v>1</v>
      </c>
      <c r="O1988">
        <f>IF(N1988="medium",1,0)</f>
        <v>0</v>
      </c>
      <c r="P1988">
        <f>IF(O1988="large",1,0)</f>
        <v>0</v>
      </c>
      <c r="Q1988">
        <v>2010</v>
      </c>
      <c r="R1988">
        <v>1</v>
      </c>
      <c r="S1988" t="str">
        <f>IF(R1988=1, "First-time", IF(R1988&lt;=3, "Rising Star", IF(R1988&lt;10, "Established", "Elites")))</f>
        <v>First-time</v>
      </c>
      <c r="T1988">
        <f>IF(S1988 = "First-time",1,0)</f>
        <v>1</v>
      </c>
      <c r="U1988">
        <f>IF(S1988 = "Rising Star",1,0)</f>
        <v>0</v>
      </c>
      <c r="V1988">
        <f>IF(S1988 = "Established",1,0)</f>
        <v>0</v>
      </c>
      <c r="W1988">
        <f>IF(S1988 = "Elites",1,0)</f>
        <v>0</v>
      </c>
      <c r="X1988" t="s">
        <v>99</v>
      </c>
      <c r="Y1988" t="str">
        <f>IF(X1988="","-",TRIM(LEFT(X1988,FIND(",",X1988&amp;",")-1)))</f>
        <v>-</v>
      </c>
      <c r="Z1988" t="s">
        <v>232</v>
      </c>
      <c r="AA1988" t="s">
        <v>45</v>
      </c>
    </row>
    <row r="1989" spans="1:27" ht="14.4" x14ac:dyDescent="0.3">
      <c r="A1989">
        <v>1984</v>
      </c>
      <c r="B1989" t="s">
        <v>15424</v>
      </c>
      <c r="C1989" t="s">
        <v>15425</v>
      </c>
      <c r="D1989" t="s">
        <v>15426</v>
      </c>
      <c r="E1989" t="s">
        <v>2648</v>
      </c>
      <c r="F1989" s="5">
        <f>_xlfn.TEXTBEFORE(E1989, " ") * 1000000</f>
        <v>7400000</v>
      </c>
      <c r="G1989">
        <v>202.26310000000001</v>
      </c>
      <c r="H1989" t="s">
        <v>85</v>
      </c>
      <c r="I1989">
        <v>9</v>
      </c>
      <c r="J1989">
        <f>IF(I1989="",0,I1989)</f>
        <v>9</v>
      </c>
      <c r="K1989">
        <v>5</v>
      </c>
      <c r="L1989">
        <f>I1989-K1989</f>
        <v>4</v>
      </c>
      <c r="M1989" t="str">
        <f>IF(I1989&lt;100,"small",IF(I1989&lt;500,"medium","large"))</f>
        <v>small</v>
      </c>
      <c r="N1989">
        <f>IF(M1989="small",1,0)</f>
        <v>1</v>
      </c>
      <c r="O1989">
        <f>IF(N1989="medium",1,0)</f>
        <v>0</v>
      </c>
      <c r="P1989">
        <f>IF(O1989="large",1,0)</f>
        <v>0</v>
      </c>
      <c r="Q1989">
        <v>2013</v>
      </c>
      <c r="R1989">
        <v>1</v>
      </c>
      <c r="S1989" t="str">
        <f>IF(R1989=1, "First-time", IF(R1989&lt;=3, "Rising Star", IF(R1989&lt;10, "Established", "Elites")))</f>
        <v>First-time</v>
      </c>
      <c r="T1989">
        <f>IF(S1989 = "First-time",1,0)</f>
        <v>1</v>
      </c>
      <c r="U1989">
        <f>IF(S1989 = "Rising Star",1,0)</f>
        <v>0</v>
      </c>
      <c r="V1989">
        <f>IF(S1989 = "Established",1,0)</f>
        <v>0</v>
      </c>
      <c r="W1989">
        <f>IF(S1989 = "Elites",1,0)</f>
        <v>0</v>
      </c>
      <c r="X1989" t="s">
        <v>611</v>
      </c>
      <c r="Y1989" t="str">
        <f>IF(X1989="","-",TRIM(LEFT(X1989,FIND(",",X1989&amp;",")-1)))</f>
        <v>Denver</v>
      </c>
      <c r="Z1989" t="s">
        <v>10244</v>
      </c>
      <c r="AA1989" t="s">
        <v>6</v>
      </c>
    </row>
    <row r="1990" spans="1:27" ht="14.4" x14ac:dyDescent="0.3">
      <c r="A1990">
        <v>1985</v>
      </c>
      <c r="B1990" t="s">
        <v>11086</v>
      </c>
      <c r="C1990" t="s">
        <v>11087</v>
      </c>
      <c r="D1990" t="s">
        <v>11088</v>
      </c>
      <c r="E1990" t="s">
        <v>1147</v>
      </c>
      <c r="F1990" s="5">
        <f>_xlfn.TEXTBEFORE(E1990, " ") * 1000000</f>
        <v>3900000</v>
      </c>
      <c r="G1990">
        <v>202.10929999999999</v>
      </c>
      <c r="H1990" t="s">
        <v>324</v>
      </c>
      <c r="I1990">
        <v>50</v>
      </c>
      <c r="J1990">
        <f>IF(I1990="",0,I1990)</f>
        <v>50</v>
      </c>
      <c r="K1990">
        <v>30</v>
      </c>
      <c r="L1990">
        <f>I1990-K1990</f>
        <v>20</v>
      </c>
      <c r="M1990" t="str">
        <f>IF(I1990&lt;100,"small",IF(I1990&lt;500,"medium","large"))</f>
        <v>small</v>
      </c>
      <c r="N1990">
        <f>IF(M1990="small",1,0)</f>
        <v>1</v>
      </c>
      <c r="O1990">
        <f>IF(N1990="medium",1,0)</f>
        <v>0</v>
      </c>
      <c r="P1990">
        <f>IF(O1990="large",1,0)</f>
        <v>0</v>
      </c>
      <c r="Q1990">
        <v>2010</v>
      </c>
      <c r="R1990">
        <v>2</v>
      </c>
      <c r="S1990" t="str">
        <f>IF(R1990=1, "First-time", IF(R1990&lt;=3, "Rising Star", IF(R1990&lt;10, "Established", "Elites")))</f>
        <v>Rising Star</v>
      </c>
      <c r="T1990">
        <f>IF(S1990 = "First-time",1,0)</f>
        <v>0</v>
      </c>
      <c r="U1990">
        <f>IF(S1990 = "Rising Star",1,0)</f>
        <v>1</v>
      </c>
      <c r="V1990">
        <f>IF(S1990 = "Established",1,0)</f>
        <v>0</v>
      </c>
      <c r="W1990">
        <f>IF(S1990 = "Elites",1,0)</f>
        <v>0</v>
      </c>
      <c r="X1990" t="s">
        <v>427</v>
      </c>
      <c r="Y1990" t="str">
        <f>IF(X1990="","-",TRIM(LEFT(X1990,FIND(",",X1990&amp;",")-1)))</f>
        <v>Washington</v>
      </c>
      <c r="Z1990" t="s">
        <v>553</v>
      </c>
      <c r="AA1990" t="s">
        <v>21</v>
      </c>
    </row>
    <row r="1991" spans="1:27" ht="14.4" x14ac:dyDescent="0.3">
      <c r="A1991">
        <v>1986</v>
      </c>
      <c r="B1991" t="s">
        <v>6073</v>
      </c>
      <c r="C1991" t="s">
        <v>6074</v>
      </c>
      <c r="D1991" t="s">
        <v>6075</v>
      </c>
      <c r="E1991" t="s">
        <v>923</v>
      </c>
      <c r="F1991" s="5">
        <f>_xlfn.TEXTBEFORE(E1991, " ") * 1000000</f>
        <v>5500000</v>
      </c>
      <c r="G1991">
        <v>202.08359999999999</v>
      </c>
      <c r="H1991" t="s">
        <v>174</v>
      </c>
      <c r="I1991">
        <v>20</v>
      </c>
      <c r="J1991">
        <f>IF(I1991="",0,I1991)</f>
        <v>20</v>
      </c>
      <c r="K1991">
        <v>10</v>
      </c>
      <c r="L1991">
        <f>I1991-K1991</f>
        <v>10</v>
      </c>
      <c r="M1991" t="str">
        <f>IF(I1991&lt;100,"small",IF(I1991&lt;500,"medium","large"))</f>
        <v>small</v>
      </c>
      <c r="N1991">
        <f>IF(M1991="small",1,0)</f>
        <v>1</v>
      </c>
      <c r="O1991">
        <f>IF(N1991="medium",1,0)</f>
        <v>0</v>
      </c>
      <c r="P1991">
        <f>IF(O1991="large",1,0)</f>
        <v>0</v>
      </c>
      <c r="Q1991">
        <v>2005</v>
      </c>
      <c r="R1991">
        <v>2</v>
      </c>
      <c r="S1991" t="str">
        <f>IF(R1991=1, "First-time", IF(R1991&lt;=3, "Rising Star", IF(R1991&lt;10, "Established", "Elites")))</f>
        <v>Rising Star</v>
      </c>
      <c r="T1991">
        <f>IF(S1991 = "First-time",1,0)</f>
        <v>0</v>
      </c>
      <c r="U1991">
        <f>IF(S1991 = "Rising Star",1,0)</f>
        <v>1</v>
      </c>
      <c r="V1991">
        <f>IF(S1991 = "Established",1,0)</f>
        <v>0</v>
      </c>
      <c r="W1991">
        <f>IF(S1991 = "Elites",1,0)</f>
        <v>0</v>
      </c>
      <c r="X1991" t="s">
        <v>3805</v>
      </c>
      <c r="Y1991" t="str">
        <f>IF(X1991="","-",TRIM(LEFT(X1991,FIND(",",X1991&amp;",")-1)))</f>
        <v>Provo-Orem</v>
      </c>
      <c r="Z1991" t="s">
        <v>3806</v>
      </c>
      <c r="AA1991" t="s">
        <v>46</v>
      </c>
    </row>
    <row r="1992" spans="1:27" ht="14.4" x14ac:dyDescent="0.3">
      <c r="A1992">
        <v>1987</v>
      </c>
      <c r="B1992" t="s">
        <v>12601</v>
      </c>
      <c r="C1992" t="s">
        <v>12602</v>
      </c>
      <c r="D1992" t="s">
        <v>12603</v>
      </c>
      <c r="E1992" t="s">
        <v>961</v>
      </c>
      <c r="F1992" s="5">
        <f>_xlfn.TEXTBEFORE(E1992, " ") * 1000000</f>
        <v>10300000</v>
      </c>
      <c r="G1992">
        <v>201.92660000000001</v>
      </c>
      <c r="H1992" t="s">
        <v>324</v>
      </c>
      <c r="I1992">
        <v>32</v>
      </c>
      <c r="J1992">
        <f>IF(I1992="",0,I1992)</f>
        <v>32</v>
      </c>
      <c r="K1992">
        <v>20</v>
      </c>
      <c r="L1992">
        <f>I1992-K1992</f>
        <v>12</v>
      </c>
      <c r="M1992" t="str">
        <f>IF(I1992&lt;100,"small",IF(I1992&lt;500,"medium","large"))</f>
        <v>small</v>
      </c>
      <c r="N1992">
        <f>IF(M1992="small",1,0)</f>
        <v>1</v>
      </c>
      <c r="O1992">
        <f>IF(N1992="medium",1,0)</f>
        <v>0</v>
      </c>
      <c r="P1992">
        <f>IF(O1992="large",1,0)</f>
        <v>0</v>
      </c>
      <c r="Q1992">
        <v>2011</v>
      </c>
      <c r="R1992">
        <v>4</v>
      </c>
      <c r="S1992" t="str">
        <f>IF(R1992=1, "First-time", IF(R1992&lt;=3, "Rising Star", IF(R1992&lt;10, "Established", "Elites")))</f>
        <v>Established</v>
      </c>
      <c r="T1992">
        <f>IF(S1992 = "First-time",1,0)</f>
        <v>0</v>
      </c>
      <c r="U1992">
        <f>IF(S1992 = "Rising Star",1,0)</f>
        <v>0</v>
      </c>
      <c r="V1992">
        <f>IF(S1992 = "Established",1,0)</f>
        <v>1</v>
      </c>
      <c r="W1992">
        <f>IF(S1992 = "Elites",1,0)</f>
        <v>0</v>
      </c>
      <c r="X1992" t="s">
        <v>611</v>
      </c>
      <c r="Y1992" t="str">
        <f>IF(X1992="","-",TRIM(LEFT(X1992,FIND(",",X1992&amp;",")-1)))</f>
        <v>Denver</v>
      </c>
      <c r="Z1992" t="s">
        <v>2238</v>
      </c>
      <c r="AA1992" t="s">
        <v>6</v>
      </c>
    </row>
    <row r="1993" spans="1:27" ht="14.4" x14ac:dyDescent="0.3">
      <c r="A1993">
        <v>1988</v>
      </c>
      <c r="B1993" t="s">
        <v>4896</v>
      </c>
      <c r="C1993" t="s">
        <v>4897</v>
      </c>
      <c r="D1993" t="s">
        <v>4898</v>
      </c>
      <c r="E1993" t="s">
        <v>4899</v>
      </c>
      <c r="F1993" s="5">
        <f>_xlfn.TEXTBEFORE(E1993, " ") * 1000000</f>
        <v>333400000</v>
      </c>
      <c r="G1993">
        <v>201.9238</v>
      </c>
      <c r="H1993" t="s">
        <v>129</v>
      </c>
      <c r="I1993">
        <v>2446</v>
      </c>
      <c r="J1993">
        <f>IF(I1993="",0,I1993)</f>
        <v>2446</v>
      </c>
      <c r="K1993">
        <v>735</v>
      </c>
      <c r="L1993">
        <f>I1993-K1993</f>
        <v>1711</v>
      </c>
      <c r="M1993" t="str">
        <f>IF(I1993&lt;100,"small",IF(I1993&lt;500,"medium","large"))</f>
        <v>large</v>
      </c>
      <c r="N1993">
        <f>IF(M1993="small",1,0)</f>
        <v>0</v>
      </c>
      <c r="O1993">
        <f>IF(N1993="medium",1,0)</f>
        <v>0</v>
      </c>
      <c r="P1993">
        <f>IF(O1993="large",1,0)</f>
        <v>0</v>
      </c>
      <c r="Q1993">
        <v>2003</v>
      </c>
      <c r="R1993">
        <v>6</v>
      </c>
      <c r="S1993" t="str">
        <f>IF(R1993=1, "First-time", IF(R1993&lt;=3, "Rising Star", IF(R1993&lt;10, "Established", "Elites")))</f>
        <v>Established</v>
      </c>
      <c r="T1993">
        <f>IF(S1993 = "First-time",1,0)</f>
        <v>0</v>
      </c>
      <c r="U1993">
        <f>IF(S1993 = "Rising Star",1,0)</f>
        <v>0</v>
      </c>
      <c r="V1993">
        <f>IF(S1993 = "Established",1,0)</f>
        <v>1</v>
      </c>
      <c r="W1993">
        <f>IF(S1993 = "Elites",1,0)</f>
        <v>0</v>
      </c>
      <c r="X1993" t="s">
        <v>106</v>
      </c>
      <c r="Y1993" t="str">
        <f>IF(X1993="","-",TRIM(LEFT(X1993,FIND(",",X1993&amp;",")-1)))</f>
        <v>Cleveland</v>
      </c>
      <c r="Z1993" t="s">
        <v>4900</v>
      </c>
      <c r="AA1993" t="s">
        <v>36</v>
      </c>
    </row>
    <row r="1994" spans="1:27" ht="14.4" x14ac:dyDescent="0.3">
      <c r="A1994">
        <v>1989</v>
      </c>
      <c r="B1994" t="s">
        <v>15843</v>
      </c>
      <c r="C1994" t="s">
        <v>15844</v>
      </c>
      <c r="D1994" t="s">
        <v>15845</v>
      </c>
      <c r="E1994" t="s">
        <v>3268</v>
      </c>
      <c r="F1994" s="5">
        <f>_xlfn.TEXTBEFORE(E1994, " ") * 1000000</f>
        <v>46800000</v>
      </c>
      <c r="G1994">
        <v>201.81729999999999</v>
      </c>
      <c r="H1994" t="s">
        <v>174</v>
      </c>
      <c r="I1994">
        <v>68</v>
      </c>
      <c r="J1994">
        <f>IF(I1994="",0,I1994)</f>
        <v>68</v>
      </c>
      <c r="K1994">
        <v>23</v>
      </c>
      <c r="L1994">
        <f>I1994-K1994</f>
        <v>45</v>
      </c>
      <c r="M1994" t="str">
        <f>IF(I1994&lt;100,"small",IF(I1994&lt;500,"medium","large"))</f>
        <v>small</v>
      </c>
      <c r="N1994">
        <f>IF(M1994="small",1,0)</f>
        <v>1</v>
      </c>
      <c r="O1994">
        <f>IF(N1994="medium",1,0)</f>
        <v>0</v>
      </c>
      <c r="P1994">
        <f>IF(O1994="large",1,0)</f>
        <v>0</v>
      </c>
      <c r="Q1994">
        <v>2014</v>
      </c>
      <c r="R1994">
        <v>1</v>
      </c>
      <c r="S1994" t="str">
        <f>IF(R1994=1, "First-time", IF(R1994&lt;=3, "Rising Star", IF(R1994&lt;10, "Established", "Elites")))</f>
        <v>First-time</v>
      </c>
      <c r="T1994">
        <f>IF(S1994 = "First-time",1,0)</f>
        <v>1</v>
      </c>
      <c r="U1994">
        <f>IF(S1994 = "Rising Star",1,0)</f>
        <v>0</v>
      </c>
      <c r="V1994">
        <f>IF(S1994 = "Established",1,0)</f>
        <v>0</v>
      </c>
      <c r="W1994">
        <f>IF(S1994 = "Elites",1,0)</f>
        <v>0</v>
      </c>
      <c r="X1994" t="s">
        <v>3805</v>
      </c>
      <c r="Y1994" t="str">
        <f>IF(X1994="","-",TRIM(LEFT(X1994,FIND(",",X1994&amp;",")-1)))</f>
        <v>Provo-Orem</v>
      </c>
      <c r="Z1994" t="s">
        <v>3806</v>
      </c>
      <c r="AA1994" t="s">
        <v>46</v>
      </c>
    </row>
    <row r="1995" spans="1:27" ht="14.4" x14ac:dyDescent="0.3">
      <c r="A1995">
        <v>1990</v>
      </c>
      <c r="B1995" t="s">
        <v>8220</v>
      </c>
      <c r="C1995" t="s">
        <v>8221</v>
      </c>
      <c r="D1995" t="s">
        <v>8222</v>
      </c>
      <c r="E1995" t="s">
        <v>8223</v>
      </c>
      <c r="F1995" s="5">
        <f>_xlfn.TEXTBEFORE(E1995, " ") * 1000000</f>
        <v>23500000</v>
      </c>
      <c r="G1995">
        <v>201.76990000000001</v>
      </c>
      <c r="H1995" t="s">
        <v>433</v>
      </c>
      <c r="I1995">
        <v>268</v>
      </c>
      <c r="J1995">
        <f>IF(I1995="",0,I1995)</f>
        <v>268</v>
      </c>
      <c r="K1995">
        <v>82</v>
      </c>
      <c r="L1995">
        <f>I1995-K1995</f>
        <v>186</v>
      </c>
      <c r="M1995" t="str">
        <f>IF(I1995&lt;100,"small",IF(I1995&lt;500,"medium","large"))</f>
        <v>medium</v>
      </c>
      <c r="N1995">
        <f>IF(M1995="small",1,0)</f>
        <v>0</v>
      </c>
      <c r="O1995">
        <f>IF(N1995="medium",1,0)</f>
        <v>0</v>
      </c>
      <c r="P1995">
        <f>IF(O1995="large",1,0)</f>
        <v>0</v>
      </c>
      <c r="Q1995">
        <v>2008</v>
      </c>
      <c r="R1995">
        <v>4</v>
      </c>
      <c r="S1995" t="str">
        <f>IF(R1995=1, "First-time", IF(R1995&lt;=3, "Rising Star", IF(R1995&lt;10, "Established", "Elites")))</f>
        <v>Established</v>
      </c>
      <c r="T1995">
        <f>IF(S1995 = "First-time",1,0)</f>
        <v>0</v>
      </c>
      <c r="U1995">
        <f>IF(S1995 = "Rising Star",1,0)</f>
        <v>0</v>
      </c>
      <c r="V1995">
        <f>IF(S1995 = "Established",1,0)</f>
        <v>1</v>
      </c>
      <c r="W1995">
        <f>IF(S1995 = "Elites",1,0)</f>
        <v>0</v>
      </c>
      <c r="X1995" t="s">
        <v>427</v>
      </c>
      <c r="Y1995" t="str">
        <f>IF(X1995="","-",TRIM(LEFT(X1995,FIND(",",X1995&amp;",")-1)))</f>
        <v>Washington</v>
      </c>
      <c r="Z1995" t="s">
        <v>3770</v>
      </c>
      <c r="AA1995" t="s">
        <v>47</v>
      </c>
    </row>
    <row r="1996" spans="1:27" ht="14.4" x14ac:dyDescent="0.3">
      <c r="A1996">
        <v>1991</v>
      </c>
      <c r="B1996" t="s">
        <v>11969</v>
      </c>
      <c r="C1996" t="s">
        <v>11970</v>
      </c>
      <c r="D1996" t="s">
        <v>11971</v>
      </c>
      <c r="E1996" t="s">
        <v>11972</v>
      </c>
      <c r="F1996" s="5">
        <f>_xlfn.TEXTBEFORE(E1996, " ") * 1000000</f>
        <v>82500000</v>
      </c>
      <c r="G1996">
        <v>201.55179999999999</v>
      </c>
      <c r="H1996" t="s">
        <v>433</v>
      </c>
      <c r="I1996">
        <v>290</v>
      </c>
      <c r="J1996">
        <f>IF(I1996="",0,I1996)</f>
        <v>290</v>
      </c>
      <c r="K1996">
        <v>102</v>
      </c>
      <c r="L1996">
        <f>I1996-K1996</f>
        <v>188</v>
      </c>
      <c r="M1996" t="str">
        <f>IF(I1996&lt;100,"small",IF(I1996&lt;500,"medium","large"))</f>
        <v>medium</v>
      </c>
      <c r="N1996">
        <f>IF(M1996="small",1,0)</f>
        <v>0</v>
      </c>
      <c r="O1996">
        <f>IF(N1996="medium",1,0)</f>
        <v>0</v>
      </c>
      <c r="P1996">
        <f>IF(O1996="large",1,0)</f>
        <v>0</v>
      </c>
      <c r="Q1996">
        <v>2011</v>
      </c>
      <c r="R1996">
        <v>2</v>
      </c>
      <c r="S1996" t="str">
        <f>IF(R1996=1, "First-time", IF(R1996&lt;=3, "Rising Star", IF(R1996&lt;10, "Established", "Elites")))</f>
        <v>Rising Star</v>
      </c>
      <c r="T1996">
        <f>IF(S1996 = "First-time",1,0)</f>
        <v>0</v>
      </c>
      <c r="U1996">
        <f>IF(S1996 = "Rising Star",1,0)</f>
        <v>1</v>
      </c>
      <c r="V1996">
        <f>IF(S1996 = "Established",1,0)</f>
        <v>0</v>
      </c>
      <c r="W1996">
        <f>IF(S1996 = "Elites",1,0)</f>
        <v>0</v>
      </c>
      <c r="X1996" t="s">
        <v>180</v>
      </c>
      <c r="Y1996" t="str">
        <f>IF(X1996="","-",TRIM(LEFT(X1996,FIND(",",X1996&amp;",")-1)))</f>
        <v>Cincinnati</v>
      </c>
      <c r="Z1996" t="s">
        <v>11973</v>
      </c>
      <c r="AA1996" t="s">
        <v>36</v>
      </c>
    </row>
    <row r="1997" spans="1:27" ht="14.4" x14ac:dyDescent="0.3">
      <c r="A1997">
        <v>1992</v>
      </c>
      <c r="B1997" t="s">
        <v>16564</v>
      </c>
      <c r="C1997" t="s">
        <v>16565</v>
      </c>
      <c r="D1997" t="s">
        <v>16566</v>
      </c>
      <c r="E1997" t="s">
        <v>1585</v>
      </c>
      <c r="F1997" s="5">
        <f>_xlfn.TEXTBEFORE(E1997, " ") * 1000000</f>
        <v>5800000</v>
      </c>
      <c r="G1997">
        <v>201.3768</v>
      </c>
      <c r="H1997" t="s">
        <v>167</v>
      </c>
      <c r="I1997">
        <v>11</v>
      </c>
      <c r="J1997">
        <f>IF(I1997="",0,I1997)</f>
        <v>11</v>
      </c>
      <c r="K1997">
        <v>5</v>
      </c>
      <c r="L1997">
        <f>I1997-K1997</f>
        <v>6</v>
      </c>
      <c r="M1997" t="str">
        <f>IF(I1997&lt;100,"small",IF(I1997&lt;500,"medium","large"))</f>
        <v>small</v>
      </c>
      <c r="N1997">
        <f>IF(M1997="small",1,0)</f>
        <v>1</v>
      </c>
      <c r="O1997">
        <f>IF(N1997="medium",1,0)</f>
        <v>0</v>
      </c>
      <c r="P1997">
        <f>IF(O1997="large",1,0)</f>
        <v>0</v>
      </c>
      <c r="Q1997">
        <v>2014</v>
      </c>
      <c r="R1997">
        <v>2</v>
      </c>
      <c r="S1997" t="str">
        <f>IF(R1997=1, "First-time", IF(R1997&lt;=3, "Rising Star", IF(R1997&lt;10, "Established", "Elites")))</f>
        <v>Rising Star</v>
      </c>
      <c r="T1997">
        <f>IF(S1997 = "First-time",1,0)</f>
        <v>0</v>
      </c>
      <c r="U1997">
        <f>IF(S1997 = "Rising Star",1,0)</f>
        <v>1</v>
      </c>
      <c r="V1997">
        <f>IF(S1997 = "Established",1,0)</f>
        <v>0</v>
      </c>
      <c r="W1997">
        <f>IF(S1997 = "Elites",1,0)</f>
        <v>0</v>
      </c>
      <c r="X1997" t="s">
        <v>271</v>
      </c>
      <c r="Y1997" t="str">
        <f>IF(X1997="","-",TRIM(LEFT(X1997,FIND(",",X1997&amp;",")-1)))</f>
        <v>Chicago</v>
      </c>
      <c r="Z1997" t="s">
        <v>271</v>
      </c>
      <c r="AA1997" t="s">
        <v>15</v>
      </c>
    </row>
    <row r="1998" spans="1:27" ht="14.4" x14ac:dyDescent="0.3">
      <c r="A1998">
        <v>1993</v>
      </c>
      <c r="B1998" t="s">
        <v>12186</v>
      </c>
      <c r="C1998" t="s">
        <v>12187</v>
      </c>
      <c r="D1998" t="s">
        <v>12188</v>
      </c>
      <c r="E1998" t="s">
        <v>1466</v>
      </c>
      <c r="F1998" s="5">
        <f>_xlfn.TEXTBEFORE(E1998, " ") * 1000000</f>
        <v>4000000</v>
      </c>
      <c r="G1998">
        <v>201.37309999999999</v>
      </c>
      <c r="H1998" t="s">
        <v>779</v>
      </c>
      <c r="I1998">
        <v>25</v>
      </c>
      <c r="J1998">
        <f>IF(I1998="",0,I1998)</f>
        <v>25</v>
      </c>
      <c r="K1998">
        <v>15</v>
      </c>
      <c r="L1998">
        <f>I1998-K1998</f>
        <v>10</v>
      </c>
      <c r="M1998" t="str">
        <f>IF(I1998&lt;100,"small",IF(I1998&lt;500,"medium","large"))</f>
        <v>small</v>
      </c>
      <c r="N1998">
        <f>IF(M1998="small",1,0)</f>
        <v>1</v>
      </c>
      <c r="O1998">
        <f>IF(N1998="medium",1,0)</f>
        <v>0</v>
      </c>
      <c r="P1998">
        <f>IF(O1998="large",1,0)</f>
        <v>0</v>
      </c>
      <c r="Q1998">
        <v>2011</v>
      </c>
      <c r="R1998">
        <v>1</v>
      </c>
      <c r="S1998" t="str">
        <f>IF(R1998=1, "First-time", IF(R1998&lt;=3, "Rising Star", IF(R1998&lt;10, "Established", "Elites")))</f>
        <v>First-time</v>
      </c>
      <c r="T1998">
        <f>IF(S1998 = "First-time",1,0)</f>
        <v>1</v>
      </c>
      <c r="U1998">
        <f>IF(S1998 = "Rising Star",1,0)</f>
        <v>0</v>
      </c>
      <c r="V1998">
        <f>IF(S1998 = "Established",1,0)</f>
        <v>0</v>
      </c>
      <c r="W1998">
        <f>IF(S1998 = "Elites",1,0)</f>
        <v>0</v>
      </c>
      <c r="X1998" t="s">
        <v>354</v>
      </c>
      <c r="Y1998" t="str">
        <f>IF(X1998="","-",TRIM(LEFT(X1998,FIND(",",X1998&amp;",")-1)))</f>
        <v>Minneapolis</v>
      </c>
      <c r="Z1998" t="s">
        <v>354</v>
      </c>
      <c r="AA1998" t="s">
        <v>24</v>
      </c>
    </row>
    <row r="1999" spans="1:27" ht="14.4" x14ac:dyDescent="0.3">
      <c r="A1999">
        <v>1994</v>
      </c>
      <c r="B1999" t="s">
        <v>7592</v>
      </c>
      <c r="C1999" t="s">
        <v>7593</v>
      </c>
      <c r="D1999" t="s">
        <v>7594</v>
      </c>
      <c r="E1999" t="s">
        <v>7595</v>
      </c>
      <c r="F1999" s="5">
        <f>_xlfn.TEXTBEFORE(E1999, " ") * 1000000</f>
        <v>74000000</v>
      </c>
      <c r="G1999">
        <v>201.23439999999999</v>
      </c>
      <c r="H1999" t="s">
        <v>153</v>
      </c>
      <c r="I1999">
        <v>30</v>
      </c>
      <c r="J1999">
        <f>IF(I1999="",0,I1999)</f>
        <v>30</v>
      </c>
      <c r="K1999">
        <v>20</v>
      </c>
      <c r="L1999">
        <f>I1999-K1999</f>
        <v>10</v>
      </c>
      <c r="M1999" t="str">
        <f>IF(I1999&lt;100,"small",IF(I1999&lt;500,"medium","large"))</f>
        <v>small</v>
      </c>
      <c r="N1999">
        <f>IF(M1999="small",1,0)</f>
        <v>1</v>
      </c>
      <c r="O1999">
        <f>IF(N1999="medium",1,0)</f>
        <v>0</v>
      </c>
      <c r="P1999">
        <f>IF(O1999="large",1,0)</f>
        <v>0</v>
      </c>
      <c r="Q1999">
        <v>2007</v>
      </c>
      <c r="R1999">
        <v>4</v>
      </c>
      <c r="S1999" t="str">
        <f>IF(R1999=1, "First-time", IF(R1999&lt;=3, "Rising Star", IF(R1999&lt;10, "Established", "Elites")))</f>
        <v>Established</v>
      </c>
      <c r="T1999">
        <f>IF(S1999 = "First-time",1,0)</f>
        <v>0</v>
      </c>
      <c r="U1999">
        <f>IF(S1999 = "Rising Star",1,0)</f>
        <v>0</v>
      </c>
      <c r="V1999">
        <f>IF(S1999 = "Established",1,0)</f>
        <v>1</v>
      </c>
      <c r="W1999">
        <f>IF(S1999 = "Elites",1,0)</f>
        <v>0</v>
      </c>
      <c r="X1999" t="s">
        <v>180</v>
      </c>
      <c r="Y1999" t="str">
        <f>IF(X1999="","-",TRIM(LEFT(X1999,FIND(",",X1999&amp;",")-1)))</f>
        <v>Cincinnati</v>
      </c>
      <c r="Z1999" t="s">
        <v>180</v>
      </c>
      <c r="AA1999" t="s">
        <v>36</v>
      </c>
    </row>
    <row r="2000" spans="1:27" ht="14.4" x14ac:dyDescent="0.3">
      <c r="A2000">
        <v>1995</v>
      </c>
      <c r="B2000" t="s">
        <v>5704</v>
      </c>
      <c r="C2000" t="s">
        <v>5705</v>
      </c>
      <c r="D2000" t="s">
        <v>5706</v>
      </c>
      <c r="E2000" t="s">
        <v>5707</v>
      </c>
      <c r="F2000" s="5">
        <f>_xlfn.TEXTBEFORE(E2000, " ") * 1000000</f>
        <v>25200000</v>
      </c>
      <c r="G2000">
        <v>201.17830000000001</v>
      </c>
      <c r="H2000" t="s">
        <v>353</v>
      </c>
      <c r="I2000">
        <v>44</v>
      </c>
      <c r="J2000">
        <f>IF(I2000="",0,I2000)</f>
        <v>44</v>
      </c>
      <c r="K2000">
        <v>23</v>
      </c>
      <c r="L2000">
        <f>I2000-K2000</f>
        <v>21</v>
      </c>
      <c r="M2000" t="str">
        <f>IF(I2000&lt;100,"small",IF(I2000&lt;500,"medium","large"))</f>
        <v>small</v>
      </c>
      <c r="N2000">
        <f>IF(M2000="small",1,0)</f>
        <v>1</v>
      </c>
      <c r="O2000">
        <f>IF(N2000="medium",1,0)</f>
        <v>0</v>
      </c>
      <c r="P2000">
        <f>IF(O2000="large",1,0)</f>
        <v>0</v>
      </c>
      <c r="Q2000">
        <v>2004</v>
      </c>
      <c r="R2000">
        <v>3</v>
      </c>
      <c r="S2000" t="str">
        <f>IF(R2000=1, "First-time", IF(R2000&lt;=3, "Rising Star", IF(R2000&lt;10, "Established", "Elites")))</f>
        <v>Rising Star</v>
      </c>
      <c r="T2000">
        <f>IF(S2000 = "First-time",1,0)</f>
        <v>0</v>
      </c>
      <c r="U2000">
        <f>IF(S2000 = "Rising Star",1,0)</f>
        <v>1</v>
      </c>
      <c r="V2000">
        <f>IF(S2000 = "Established",1,0)</f>
        <v>0</v>
      </c>
      <c r="W2000">
        <f>IF(S2000 = "Elites",1,0)</f>
        <v>0</v>
      </c>
      <c r="X2000" t="s">
        <v>272</v>
      </c>
      <c r="Y2000" t="str">
        <f>IF(X2000="","-",TRIM(LEFT(X2000,FIND(",",X2000&amp;",")-1)))</f>
        <v>Phoenix</v>
      </c>
      <c r="Z2000" t="s">
        <v>2809</v>
      </c>
      <c r="AA2000" t="s">
        <v>15</v>
      </c>
    </row>
    <row r="2001" spans="1:27" ht="14.4" x14ac:dyDescent="0.3">
      <c r="A2001">
        <v>1996</v>
      </c>
      <c r="B2001" t="s">
        <v>5761</v>
      </c>
      <c r="C2001" t="s">
        <v>5762</v>
      </c>
      <c r="D2001" t="s">
        <v>5763</v>
      </c>
      <c r="E2001" t="s">
        <v>4251</v>
      </c>
      <c r="F2001" s="5">
        <f>_xlfn.TEXTBEFORE(E2001, " ") * 1000000</f>
        <v>3400000</v>
      </c>
      <c r="G2001">
        <v>201.16069999999999</v>
      </c>
      <c r="H2001" t="s">
        <v>174</v>
      </c>
      <c r="I2001">
        <v>25</v>
      </c>
      <c r="J2001">
        <f>IF(I2001="",0,I2001)</f>
        <v>25</v>
      </c>
      <c r="K2001">
        <v>11</v>
      </c>
      <c r="L2001">
        <f>I2001-K2001</f>
        <v>14</v>
      </c>
      <c r="M2001" t="str">
        <f>IF(I2001&lt;100,"small",IF(I2001&lt;500,"medium","large"))</f>
        <v>small</v>
      </c>
      <c r="N2001">
        <f>IF(M2001="small",1,0)</f>
        <v>1</v>
      </c>
      <c r="O2001">
        <f>IF(N2001="medium",1,0)</f>
        <v>0</v>
      </c>
      <c r="P2001">
        <f>IF(O2001="large",1,0)</f>
        <v>0</v>
      </c>
      <c r="Q2001">
        <v>2004</v>
      </c>
      <c r="R2001">
        <v>3</v>
      </c>
      <c r="S2001" t="str">
        <f>IF(R2001=1, "First-time", IF(R2001&lt;=3, "Rising Star", IF(R2001&lt;10, "Established", "Elites")))</f>
        <v>Rising Star</v>
      </c>
      <c r="T2001">
        <f>IF(S2001 = "First-time",1,0)</f>
        <v>0</v>
      </c>
      <c r="U2001">
        <f>IF(S2001 = "Rising Star",1,0)</f>
        <v>1</v>
      </c>
      <c r="V2001">
        <f>IF(S2001 = "Established",1,0)</f>
        <v>0</v>
      </c>
      <c r="W2001">
        <f>IF(S2001 = "Elites",1,0)</f>
        <v>0</v>
      </c>
      <c r="X2001" t="s">
        <v>900</v>
      </c>
      <c r="Y2001" t="str">
        <f>IF(X2001="","-",TRIM(LEFT(X2001,FIND(",",X2001&amp;",")-1)))</f>
        <v>Jacksonville</v>
      </c>
      <c r="Z2001" t="s">
        <v>4106</v>
      </c>
      <c r="AA2001" t="s">
        <v>10</v>
      </c>
    </row>
    <row r="2002" spans="1:27" ht="14.4" x14ac:dyDescent="0.3">
      <c r="A2002">
        <v>1997</v>
      </c>
      <c r="B2002" t="s">
        <v>13590</v>
      </c>
      <c r="C2002" t="s">
        <v>13591</v>
      </c>
      <c r="D2002" t="s">
        <v>13592</v>
      </c>
      <c r="E2002" t="s">
        <v>808</v>
      </c>
      <c r="F2002" s="5">
        <f>_xlfn.TEXTBEFORE(E2002, " ") * 1000000</f>
        <v>2200000</v>
      </c>
      <c r="G2002">
        <v>201.1369</v>
      </c>
      <c r="H2002" t="s">
        <v>803</v>
      </c>
      <c r="I2002">
        <v>2</v>
      </c>
      <c r="J2002">
        <f>IF(I2002="",0,I2002)</f>
        <v>2</v>
      </c>
      <c r="K2002">
        <v>2</v>
      </c>
      <c r="L2002">
        <f>I2002-K2002</f>
        <v>0</v>
      </c>
      <c r="M2002" t="str">
        <f>IF(I2002&lt;100,"small",IF(I2002&lt;500,"medium","large"))</f>
        <v>small</v>
      </c>
      <c r="N2002">
        <f>IF(M2002="small",1,0)</f>
        <v>1</v>
      </c>
      <c r="O2002">
        <f>IF(N2002="medium",1,0)</f>
        <v>0</v>
      </c>
      <c r="P2002">
        <f>IF(O2002="large",1,0)</f>
        <v>0</v>
      </c>
      <c r="Q2002">
        <v>2012</v>
      </c>
      <c r="R2002">
        <v>1</v>
      </c>
      <c r="S2002" t="str">
        <f>IF(R2002=1, "First-time", IF(R2002&lt;=3, "Rising Star", IF(R2002&lt;10, "Established", "Elites")))</f>
        <v>First-time</v>
      </c>
      <c r="T2002">
        <f>IF(S2002 = "First-time",1,0)</f>
        <v>1</v>
      </c>
      <c r="U2002">
        <f>IF(S2002 = "Rising Star",1,0)</f>
        <v>0</v>
      </c>
      <c r="V2002">
        <f>IF(S2002 = "Established",1,0)</f>
        <v>0</v>
      </c>
      <c r="W2002">
        <f>IF(S2002 = "Elites",1,0)</f>
        <v>0</v>
      </c>
      <c r="X2002" t="s">
        <v>427</v>
      </c>
      <c r="Y2002" t="str">
        <f>IF(X2002="","-",TRIM(LEFT(X2002,FIND(",",X2002&amp;",")-1)))</f>
        <v>Washington</v>
      </c>
      <c r="Z2002" t="s">
        <v>752</v>
      </c>
      <c r="AA2002" t="s">
        <v>21</v>
      </c>
    </row>
    <row r="2003" spans="1:27" ht="14.4" x14ac:dyDescent="0.3">
      <c r="A2003">
        <v>1998</v>
      </c>
      <c r="B2003" t="s">
        <v>7824</v>
      </c>
      <c r="C2003" t="s">
        <v>7825</v>
      </c>
      <c r="D2003" t="s">
        <v>7826</v>
      </c>
      <c r="E2003" t="s">
        <v>4256</v>
      </c>
      <c r="F2003" s="5">
        <f>_xlfn.TEXTBEFORE(E2003, " ") * 1000000</f>
        <v>10400000</v>
      </c>
      <c r="G2003">
        <v>201.12620000000001</v>
      </c>
      <c r="H2003" t="s">
        <v>118</v>
      </c>
      <c r="I2003">
        <v>24</v>
      </c>
      <c r="J2003">
        <f>IF(I2003="",0,I2003)</f>
        <v>24</v>
      </c>
      <c r="K2003">
        <v>5</v>
      </c>
      <c r="L2003">
        <f>I2003-K2003</f>
        <v>19</v>
      </c>
      <c r="M2003" t="str">
        <f>IF(I2003&lt;100,"small",IF(I2003&lt;500,"medium","large"))</f>
        <v>small</v>
      </c>
      <c r="N2003">
        <f>IF(M2003="small",1,0)</f>
        <v>1</v>
      </c>
      <c r="O2003">
        <f>IF(N2003="medium",1,0)</f>
        <v>0</v>
      </c>
      <c r="P2003">
        <f>IF(O2003="large",1,0)</f>
        <v>0</v>
      </c>
      <c r="Q2003">
        <v>2007</v>
      </c>
      <c r="R2003">
        <v>2</v>
      </c>
      <c r="S2003" t="str">
        <f>IF(R2003=1, "First-time", IF(R2003&lt;=3, "Rising Star", IF(R2003&lt;10, "Established", "Elites")))</f>
        <v>Rising Star</v>
      </c>
      <c r="T2003">
        <f>IF(S2003 = "First-time",1,0)</f>
        <v>0</v>
      </c>
      <c r="U2003">
        <f>IF(S2003 = "Rising Star",1,0)</f>
        <v>1</v>
      </c>
      <c r="V2003">
        <f>IF(S2003 = "Established",1,0)</f>
        <v>0</v>
      </c>
      <c r="W2003">
        <f>IF(S2003 = "Elites",1,0)</f>
        <v>0</v>
      </c>
      <c r="X2003" t="s">
        <v>99</v>
      </c>
      <c r="Y2003" t="str">
        <f>IF(X2003="","-",TRIM(LEFT(X2003,FIND(",",X2003&amp;",")-1)))</f>
        <v>-</v>
      </c>
      <c r="Z2003" t="s">
        <v>5064</v>
      </c>
      <c r="AA2003" t="s">
        <v>16</v>
      </c>
    </row>
    <row r="2004" spans="1:27" ht="14.4" x14ac:dyDescent="0.3">
      <c r="A2004">
        <v>1999</v>
      </c>
      <c r="B2004" t="s">
        <v>10295</v>
      </c>
      <c r="C2004" t="s">
        <v>10296</v>
      </c>
      <c r="D2004" t="s">
        <v>10297</v>
      </c>
      <c r="E2004" t="s">
        <v>5507</v>
      </c>
      <c r="F2004" s="5">
        <f>_xlfn.TEXTBEFORE(E2004, " ") * 1000000</f>
        <v>27600000</v>
      </c>
      <c r="G2004">
        <v>201.0986</v>
      </c>
      <c r="H2004" t="s">
        <v>118</v>
      </c>
      <c r="I2004">
        <v>140</v>
      </c>
      <c r="J2004">
        <f>IF(I2004="",0,I2004)</f>
        <v>140</v>
      </c>
      <c r="K2004">
        <v>45</v>
      </c>
      <c r="L2004">
        <f>I2004-K2004</f>
        <v>95</v>
      </c>
      <c r="M2004" t="str">
        <f>IF(I2004&lt;100,"small",IF(I2004&lt;500,"medium","large"))</f>
        <v>medium</v>
      </c>
      <c r="N2004">
        <f>IF(M2004="small",1,0)</f>
        <v>0</v>
      </c>
      <c r="O2004">
        <f>IF(N2004="medium",1,0)</f>
        <v>0</v>
      </c>
      <c r="P2004">
        <f>IF(O2004="large",1,0)</f>
        <v>0</v>
      </c>
      <c r="Q2004">
        <v>2009</v>
      </c>
      <c r="R2004">
        <v>6</v>
      </c>
      <c r="S2004" t="str">
        <f>IF(R2004=1, "First-time", IF(R2004&lt;=3, "Rising Star", IF(R2004&lt;10, "Established", "Elites")))</f>
        <v>Established</v>
      </c>
      <c r="T2004">
        <f>IF(S2004 = "First-time",1,0)</f>
        <v>0</v>
      </c>
      <c r="U2004">
        <f>IF(S2004 = "Rising Star",1,0)</f>
        <v>0</v>
      </c>
      <c r="V2004">
        <f>IF(S2004 = "Established",1,0)</f>
        <v>1</v>
      </c>
      <c r="W2004">
        <f>IF(S2004 = "Elites",1,0)</f>
        <v>0</v>
      </c>
      <c r="X2004" t="s">
        <v>99</v>
      </c>
      <c r="Y2004" t="str">
        <f>IF(X2004="","-",TRIM(LEFT(X2004,FIND(",",X2004&amp;",")-1)))</f>
        <v>-</v>
      </c>
      <c r="Z2004" t="s">
        <v>10298</v>
      </c>
      <c r="AA2004" t="s">
        <v>5</v>
      </c>
    </row>
    <row r="2005" spans="1:27" ht="14.4" x14ac:dyDescent="0.3">
      <c r="A2005">
        <v>2000</v>
      </c>
      <c r="B2005" t="s">
        <v>10104</v>
      </c>
      <c r="C2005" t="s">
        <v>10105</v>
      </c>
      <c r="D2005" t="s">
        <v>10106</v>
      </c>
      <c r="E2005" t="s">
        <v>670</v>
      </c>
      <c r="F2005" s="5">
        <f>_xlfn.TEXTBEFORE(E2005, " ") * 1000000</f>
        <v>30200000</v>
      </c>
      <c r="G2005">
        <v>200.95330000000001</v>
      </c>
      <c r="H2005" t="s">
        <v>167</v>
      </c>
      <c r="I2005">
        <v>11</v>
      </c>
      <c r="J2005">
        <f>IF(I2005="",0,I2005)</f>
        <v>11</v>
      </c>
      <c r="K2005">
        <v>4</v>
      </c>
      <c r="L2005">
        <f>I2005-K2005</f>
        <v>7</v>
      </c>
      <c r="M2005" t="str">
        <f>IF(I2005&lt;100,"small",IF(I2005&lt;500,"medium","large"))</f>
        <v>small</v>
      </c>
      <c r="N2005">
        <f>IF(M2005="small",1,0)</f>
        <v>1</v>
      </c>
      <c r="O2005">
        <f>IF(N2005="medium",1,0)</f>
        <v>0</v>
      </c>
      <c r="P2005">
        <f>IF(O2005="large",1,0)</f>
        <v>0</v>
      </c>
      <c r="Q2005">
        <v>2009</v>
      </c>
      <c r="R2005">
        <v>5</v>
      </c>
      <c r="S2005" t="str">
        <f>IF(R2005=1, "First-time", IF(R2005&lt;=3, "Rising Star", IF(R2005&lt;10, "Established", "Elites")))</f>
        <v>Established</v>
      </c>
      <c r="T2005">
        <f>IF(S2005 = "First-time",1,0)</f>
        <v>0</v>
      </c>
      <c r="U2005">
        <f>IF(S2005 = "Rising Star",1,0)</f>
        <v>0</v>
      </c>
      <c r="V2005">
        <f>IF(S2005 = "Established",1,0)</f>
        <v>1</v>
      </c>
      <c r="W2005">
        <f>IF(S2005 = "Elites",1,0)</f>
        <v>0</v>
      </c>
      <c r="X2005" t="s">
        <v>689</v>
      </c>
      <c r="Y2005" t="str">
        <f>IF(X2005="","-",TRIM(LEFT(X2005,FIND(",",X2005&amp;",")-1)))</f>
        <v>Miami</v>
      </c>
      <c r="Z2005" t="s">
        <v>10107</v>
      </c>
      <c r="AA2005" t="s">
        <v>10</v>
      </c>
    </row>
    <row r="2006" spans="1:27" ht="14.4" x14ac:dyDescent="0.3">
      <c r="A2006">
        <v>2001</v>
      </c>
      <c r="B2006" t="s">
        <v>15400</v>
      </c>
      <c r="C2006" t="s">
        <v>15401</v>
      </c>
      <c r="D2006" t="s">
        <v>15402</v>
      </c>
      <c r="E2006" t="s">
        <v>330</v>
      </c>
      <c r="F2006" s="5">
        <f>_xlfn.TEXTBEFORE(E2006, " ") * 1000000</f>
        <v>4099999.9999999995</v>
      </c>
      <c r="G2006">
        <v>200.93389999999999</v>
      </c>
      <c r="H2006" t="s">
        <v>433</v>
      </c>
      <c r="I2006">
        <v>19</v>
      </c>
      <c r="J2006">
        <f>IF(I2006="",0,I2006)</f>
        <v>19</v>
      </c>
      <c r="K2006">
        <v>6</v>
      </c>
      <c r="L2006">
        <f>I2006-K2006</f>
        <v>13</v>
      </c>
      <c r="M2006" t="str">
        <f>IF(I2006&lt;100,"small",IF(I2006&lt;500,"medium","large"))</f>
        <v>small</v>
      </c>
      <c r="N2006">
        <f>IF(M2006="small",1,0)</f>
        <v>1</v>
      </c>
      <c r="O2006">
        <f>IF(N2006="medium",1,0)</f>
        <v>0</v>
      </c>
      <c r="P2006">
        <f>IF(O2006="large",1,0)</f>
        <v>0</v>
      </c>
      <c r="Q2006">
        <v>2013</v>
      </c>
      <c r="R2006">
        <v>2</v>
      </c>
      <c r="S2006" t="str">
        <f>IF(R2006=1, "First-time", IF(R2006&lt;=3, "Rising Star", IF(R2006&lt;10, "Established", "Elites")))</f>
        <v>Rising Star</v>
      </c>
      <c r="T2006">
        <f>IF(S2006 = "First-time",1,0)</f>
        <v>0</v>
      </c>
      <c r="U2006">
        <f>IF(S2006 = "Rising Star",1,0)</f>
        <v>1</v>
      </c>
      <c r="V2006">
        <f>IF(S2006 = "Established",1,0)</f>
        <v>0</v>
      </c>
      <c r="W2006">
        <f>IF(S2006 = "Elites",1,0)</f>
        <v>0</v>
      </c>
      <c r="X2006" t="s">
        <v>1021</v>
      </c>
      <c r="Y2006" t="str">
        <f>IF(X2006="","-",TRIM(LEFT(X2006,FIND(",",X2006&amp;",")-1)))</f>
        <v>Bridgeport-Stamford-Norwalk</v>
      </c>
      <c r="Z2006" t="s">
        <v>7046</v>
      </c>
      <c r="AA2006" t="s">
        <v>7</v>
      </c>
    </row>
    <row r="2007" spans="1:27" ht="14.4" x14ac:dyDescent="0.3">
      <c r="A2007">
        <v>2002</v>
      </c>
      <c r="B2007" t="s">
        <v>9743</v>
      </c>
      <c r="C2007" t="s">
        <v>9744</v>
      </c>
      <c r="D2007" t="s">
        <v>9745</v>
      </c>
      <c r="E2007" t="s">
        <v>1585</v>
      </c>
      <c r="F2007" s="5">
        <f>_xlfn.TEXTBEFORE(E2007, " ") * 1000000</f>
        <v>5800000</v>
      </c>
      <c r="G2007">
        <v>200.87899999999999</v>
      </c>
      <c r="H2007" t="s">
        <v>118</v>
      </c>
      <c r="I2007">
        <v>20</v>
      </c>
      <c r="J2007">
        <f>IF(I2007="",0,I2007)</f>
        <v>20</v>
      </c>
      <c r="K2007">
        <v>6</v>
      </c>
      <c r="L2007">
        <f>I2007-K2007</f>
        <v>14</v>
      </c>
      <c r="M2007" t="str">
        <f>IF(I2007&lt;100,"small",IF(I2007&lt;500,"medium","large"))</f>
        <v>small</v>
      </c>
      <c r="N2007">
        <f>IF(M2007="small",1,0)</f>
        <v>1</v>
      </c>
      <c r="O2007">
        <f>IF(N2007="medium",1,0)</f>
        <v>0</v>
      </c>
      <c r="P2007">
        <f>IF(O2007="large",1,0)</f>
        <v>0</v>
      </c>
      <c r="Q2007">
        <v>2009</v>
      </c>
      <c r="R2007">
        <v>3</v>
      </c>
      <c r="S2007" t="str">
        <f>IF(R2007=1, "First-time", IF(R2007&lt;=3, "Rising Star", IF(R2007&lt;10, "Established", "Elites")))</f>
        <v>Rising Star</v>
      </c>
      <c r="T2007">
        <f>IF(S2007 = "First-time",1,0)</f>
        <v>0</v>
      </c>
      <c r="U2007">
        <f>IF(S2007 = "Rising Star",1,0)</f>
        <v>1</v>
      </c>
      <c r="V2007">
        <f>IF(S2007 = "Established",1,0)</f>
        <v>0</v>
      </c>
      <c r="W2007">
        <f>IF(S2007 = "Elites",1,0)</f>
        <v>0</v>
      </c>
      <c r="X2007" t="s">
        <v>86</v>
      </c>
      <c r="Y2007" t="str">
        <f>IF(X2007="","-",TRIM(LEFT(X2007,FIND(",",X2007&amp;",")-1)))</f>
        <v>New York City</v>
      </c>
      <c r="Z2007" t="s">
        <v>9746</v>
      </c>
      <c r="AA2007" t="s">
        <v>32</v>
      </c>
    </row>
    <row r="2008" spans="1:27" ht="14.4" x14ac:dyDescent="0.3">
      <c r="A2008">
        <v>2003</v>
      </c>
      <c r="B2008" t="s">
        <v>10108</v>
      </c>
      <c r="C2008" t="s">
        <v>10109</v>
      </c>
      <c r="D2008" t="s">
        <v>10110</v>
      </c>
      <c r="E2008" t="s">
        <v>914</v>
      </c>
      <c r="F2008" s="5">
        <f>_xlfn.TEXTBEFORE(E2008, " ") * 1000000</f>
        <v>12400000</v>
      </c>
      <c r="G2008">
        <v>200.7064</v>
      </c>
      <c r="H2008" t="s">
        <v>118</v>
      </c>
      <c r="I2008">
        <v>116</v>
      </c>
      <c r="J2008">
        <f>IF(I2008="",0,I2008)</f>
        <v>116</v>
      </c>
      <c r="K2008">
        <v>22</v>
      </c>
      <c r="L2008">
        <f>I2008-K2008</f>
        <v>94</v>
      </c>
      <c r="M2008" t="str">
        <f>IF(I2008&lt;100,"small",IF(I2008&lt;500,"medium","large"))</f>
        <v>medium</v>
      </c>
      <c r="N2008">
        <f>IF(M2008="small",1,0)</f>
        <v>0</v>
      </c>
      <c r="O2008">
        <f>IF(N2008="medium",1,0)</f>
        <v>0</v>
      </c>
      <c r="P2008">
        <f>IF(O2008="large",1,0)</f>
        <v>0</v>
      </c>
      <c r="Q2008">
        <v>2009</v>
      </c>
      <c r="R2008">
        <v>1</v>
      </c>
      <c r="S2008" t="str">
        <f>IF(R2008=1, "First-time", IF(R2008&lt;=3, "Rising Star", IF(R2008&lt;10, "Established", "Elites")))</f>
        <v>First-time</v>
      </c>
      <c r="T2008">
        <f>IF(S2008 = "First-time",1,0)</f>
        <v>1</v>
      </c>
      <c r="U2008">
        <f>IF(S2008 = "Rising Star",1,0)</f>
        <v>0</v>
      </c>
      <c r="V2008">
        <f>IF(S2008 = "Established",1,0)</f>
        <v>0</v>
      </c>
      <c r="W2008">
        <f>IF(S2008 = "Elites",1,0)</f>
        <v>0</v>
      </c>
      <c r="X2008" t="s">
        <v>99</v>
      </c>
      <c r="Y2008" t="str">
        <f>IF(X2008="","-",TRIM(LEFT(X2008,FIND(",",X2008&amp;",")-1)))</f>
        <v>-</v>
      </c>
      <c r="Z2008" t="s">
        <v>1497</v>
      </c>
      <c r="AA2008" t="s">
        <v>10</v>
      </c>
    </row>
    <row r="2009" spans="1:27" ht="14.4" x14ac:dyDescent="0.3">
      <c r="A2009">
        <v>2004</v>
      </c>
      <c r="B2009" t="s">
        <v>14986</v>
      </c>
      <c r="C2009" t="s">
        <v>14987</v>
      </c>
      <c r="D2009" t="s">
        <v>14988</v>
      </c>
      <c r="E2009" t="s">
        <v>870</v>
      </c>
      <c r="F2009" s="5">
        <f>_xlfn.TEXTBEFORE(E2009, " ") * 1000000</f>
        <v>3000000</v>
      </c>
      <c r="G2009">
        <v>200.49090000000001</v>
      </c>
      <c r="H2009" t="s">
        <v>92</v>
      </c>
      <c r="I2009">
        <v>38</v>
      </c>
      <c r="J2009">
        <f>IF(I2009="",0,I2009)</f>
        <v>38</v>
      </c>
      <c r="K2009">
        <v>13</v>
      </c>
      <c r="L2009">
        <f>I2009-K2009</f>
        <v>25</v>
      </c>
      <c r="M2009" t="str">
        <f>IF(I2009&lt;100,"small",IF(I2009&lt;500,"medium","large"))</f>
        <v>small</v>
      </c>
      <c r="N2009">
        <f>IF(M2009="small",1,0)</f>
        <v>1</v>
      </c>
      <c r="O2009">
        <f>IF(N2009="medium",1,0)</f>
        <v>0</v>
      </c>
      <c r="P2009">
        <f>IF(O2009="large",1,0)</f>
        <v>0</v>
      </c>
      <c r="Q2009">
        <v>2013</v>
      </c>
      <c r="R2009">
        <v>2</v>
      </c>
      <c r="S2009" t="str">
        <f>IF(R2009=1, "First-time", IF(R2009&lt;=3, "Rising Star", IF(R2009&lt;10, "Established", "Elites")))</f>
        <v>Rising Star</v>
      </c>
      <c r="T2009">
        <f>IF(S2009 = "First-time",1,0)</f>
        <v>0</v>
      </c>
      <c r="U2009">
        <f>IF(S2009 = "Rising Star",1,0)</f>
        <v>1</v>
      </c>
      <c r="V2009">
        <f>IF(S2009 = "Established",1,0)</f>
        <v>0</v>
      </c>
      <c r="W2009">
        <f>IF(S2009 = "Elites",1,0)</f>
        <v>0</v>
      </c>
      <c r="X2009" t="s">
        <v>439</v>
      </c>
      <c r="Y2009" t="str">
        <f>IF(X2009="","-",TRIM(LEFT(X2009,FIND(",",X2009&amp;",")-1)))</f>
        <v>Detroit</v>
      </c>
      <c r="Z2009" t="s">
        <v>14989</v>
      </c>
      <c r="AA2009" t="s">
        <v>23</v>
      </c>
    </row>
    <row r="2010" spans="1:27" ht="14.4" x14ac:dyDescent="0.3">
      <c r="A2010">
        <v>2005</v>
      </c>
      <c r="B2010" t="s">
        <v>7646</v>
      </c>
      <c r="C2010" t="s">
        <v>7647</v>
      </c>
      <c r="D2010" t="s">
        <v>7648</v>
      </c>
      <c r="E2010" t="s">
        <v>7255</v>
      </c>
      <c r="F2010" s="5">
        <f>_xlfn.TEXTBEFORE(E2010, " ") * 1000000</f>
        <v>18500000</v>
      </c>
      <c r="G2010">
        <v>200.3997</v>
      </c>
      <c r="H2010" t="s">
        <v>353</v>
      </c>
      <c r="I2010">
        <v>74</v>
      </c>
      <c r="J2010">
        <f>IF(I2010="",0,I2010)</f>
        <v>74</v>
      </c>
      <c r="K2010">
        <v>47</v>
      </c>
      <c r="L2010">
        <f>I2010-K2010</f>
        <v>27</v>
      </c>
      <c r="M2010" t="str">
        <f>IF(I2010&lt;100,"small",IF(I2010&lt;500,"medium","large"))</f>
        <v>small</v>
      </c>
      <c r="N2010">
        <f>IF(M2010="small",1,0)</f>
        <v>1</v>
      </c>
      <c r="O2010">
        <f>IF(N2010="medium",1,0)</f>
        <v>0</v>
      </c>
      <c r="P2010">
        <f>IF(O2010="large",1,0)</f>
        <v>0</v>
      </c>
      <c r="Q2010">
        <v>2007</v>
      </c>
      <c r="R2010">
        <v>2</v>
      </c>
      <c r="S2010" t="str">
        <f>IF(R2010=1, "First-time", IF(R2010&lt;=3, "Rising Star", IF(R2010&lt;10, "Established", "Elites")))</f>
        <v>Rising Star</v>
      </c>
      <c r="T2010">
        <f>IF(S2010 = "First-time",1,0)</f>
        <v>0</v>
      </c>
      <c r="U2010">
        <f>IF(S2010 = "Rising Star",1,0)</f>
        <v>1</v>
      </c>
      <c r="V2010">
        <f>IF(S2010 = "Established",1,0)</f>
        <v>0</v>
      </c>
      <c r="W2010">
        <f>IF(S2010 = "Elites",1,0)</f>
        <v>0</v>
      </c>
      <c r="X2010" t="s">
        <v>99</v>
      </c>
      <c r="Y2010" t="str">
        <f>IF(X2010="","-",TRIM(LEFT(X2010,FIND(",",X2010&amp;",")-1)))</f>
        <v>-</v>
      </c>
      <c r="Z2010" t="s">
        <v>543</v>
      </c>
      <c r="AA2010" t="s">
        <v>35</v>
      </c>
    </row>
    <row r="2011" spans="1:27" ht="14.4" x14ac:dyDescent="0.3">
      <c r="A2011">
        <v>2006</v>
      </c>
      <c r="B2011" t="s">
        <v>9403</v>
      </c>
      <c r="C2011" t="s">
        <v>9404</v>
      </c>
      <c r="D2011" t="s">
        <v>9405</v>
      </c>
      <c r="E2011" t="s">
        <v>9406</v>
      </c>
      <c r="F2011" s="5">
        <f>_xlfn.TEXTBEFORE(E2011, " ") * 1000000</f>
        <v>146500000</v>
      </c>
      <c r="G2011">
        <v>200.28890000000001</v>
      </c>
      <c r="H2011" t="s">
        <v>761</v>
      </c>
      <c r="I2011">
        <v>150</v>
      </c>
      <c r="J2011">
        <f>IF(I2011="",0,I2011)</f>
        <v>150</v>
      </c>
      <c r="K2011">
        <v>10</v>
      </c>
      <c r="L2011">
        <f>I2011-K2011</f>
        <v>140</v>
      </c>
      <c r="M2011" t="str">
        <f>IF(I2011&lt;100,"small",IF(I2011&lt;500,"medium","large"))</f>
        <v>medium</v>
      </c>
      <c r="N2011">
        <f>IF(M2011="small",1,0)</f>
        <v>0</v>
      </c>
      <c r="O2011">
        <f>IF(N2011="medium",1,0)</f>
        <v>0</v>
      </c>
      <c r="P2011">
        <f>IF(O2011="large",1,0)</f>
        <v>0</v>
      </c>
      <c r="Q2011">
        <v>2009</v>
      </c>
      <c r="R2011">
        <v>2</v>
      </c>
      <c r="S2011" t="str">
        <f>IF(R2011=1, "First-time", IF(R2011&lt;=3, "Rising Star", IF(R2011&lt;10, "Established", "Elites")))</f>
        <v>Rising Star</v>
      </c>
      <c r="T2011">
        <f>IF(S2011 = "First-time",1,0)</f>
        <v>0</v>
      </c>
      <c r="U2011">
        <f>IF(S2011 = "Rising Star",1,0)</f>
        <v>1</v>
      </c>
      <c r="V2011">
        <f>IF(S2011 = "Established",1,0)</f>
        <v>0</v>
      </c>
      <c r="W2011">
        <f>IF(S2011 = "Elites",1,0)</f>
        <v>0</v>
      </c>
      <c r="X2011" t="s">
        <v>130</v>
      </c>
      <c r="Y2011" t="str">
        <f>IF(X2011="","-",TRIM(LEFT(X2011,FIND(",",X2011&amp;",")-1)))</f>
        <v>Dallas</v>
      </c>
      <c r="Z2011" t="s">
        <v>9407</v>
      </c>
      <c r="AA2011" t="s">
        <v>45</v>
      </c>
    </row>
    <row r="2012" spans="1:27" ht="14.4" x14ac:dyDescent="0.3">
      <c r="A2012">
        <v>2007</v>
      </c>
      <c r="B2012" t="s">
        <v>6710</v>
      </c>
      <c r="C2012" t="s">
        <v>6711</v>
      </c>
      <c r="D2012" t="s">
        <v>6712</v>
      </c>
      <c r="E2012" t="s">
        <v>5075</v>
      </c>
      <c r="F2012" s="5">
        <f>_xlfn.TEXTBEFORE(E2012, " ") * 1000000</f>
        <v>79600000</v>
      </c>
      <c r="G2012">
        <v>200.2047</v>
      </c>
      <c r="H2012" t="s">
        <v>353</v>
      </c>
      <c r="I2012">
        <v>478</v>
      </c>
      <c r="J2012">
        <f>IF(I2012="",0,I2012)</f>
        <v>478</v>
      </c>
      <c r="K2012">
        <v>44</v>
      </c>
      <c r="L2012">
        <f>I2012-K2012</f>
        <v>434</v>
      </c>
      <c r="M2012" t="str">
        <f>IF(I2012&lt;100,"small",IF(I2012&lt;500,"medium","large"))</f>
        <v>medium</v>
      </c>
      <c r="N2012">
        <f>IF(M2012="small",1,0)</f>
        <v>0</v>
      </c>
      <c r="O2012">
        <f>IF(N2012="medium",1,0)</f>
        <v>0</v>
      </c>
      <c r="P2012">
        <f>IF(O2012="large",1,0)</f>
        <v>0</v>
      </c>
      <c r="Q2012">
        <v>2006</v>
      </c>
      <c r="R2012">
        <v>5</v>
      </c>
      <c r="S2012" t="str">
        <f>IF(R2012=1, "First-time", IF(R2012&lt;=3, "Rising Star", IF(R2012&lt;10, "Established", "Elites")))</f>
        <v>Established</v>
      </c>
      <c r="T2012">
        <f>IF(S2012 = "First-time",1,0)</f>
        <v>0</v>
      </c>
      <c r="U2012">
        <f>IF(S2012 = "Rising Star",1,0)</f>
        <v>0</v>
      </c>
      <c r="V2012">
        <f>IF(S2012 = "Established",1,0)</f>
        <v>1</v>
      </c>
      <c r="W2012">
        <f>IF(S2012 = "Elites",1,0)</f>
        <v>0</v>
      </c>
      <c r="X2012" t="s">
        <v>130</v>
      </c>
      <c r="Y2012" t="str">
        <f>IF(X2012="","-",TRIM(LEFT(X2012,FIND(",",X2012&amp;",")-1)))</f>
        <v>Dallas</v>
      </c>
      <c r="Z2012" t="s">
        <v>3434</v>
      </c>
      <c r="AA2012" t="s">
        <v>45</v>
      </c>
    </row>
    <row r="2013" spans="1:27" ht="14.4" x14ac:dyDescent="0.3">
      <c r="A2013">
        <v>2008</v>
      </c>
      <c r="B2013" t="s">
        <v>17647</v>
      </c>
      <c r="C2013" t="s">
        <v>17648</v>
      </c>
      <c r="D2013" t="s">
        <v>17649</v>
      </c>
      <c r="E2013" t="s">
        <v>392</v>
      </c>
      <c r="F2013" s="5">
        <f>_xlfn.TEXTBEFORE(E2013, " ") * 1000000</f>
        <v>2000000</v>
      </c>
      <c r="G2013">
        <v>199.91730000000001</v>
      </c>
      <c r="H2013" t="s">
        <v>353</v>
      </c>
      <c r="I2013">
        <v>4</v>
      </c>
      <c r="J2013">
        <f>IF(I2013="",0,I2013)</f>
        <v>4</v>
      </c>
      <c r="K2013">
        <v>1</v>
      </c>
      <c r="L2013">
        <f>I2013-K2013</f>
        <v>3</v>
      </c>
      <c r="M2013" t="str">
        <f>IF(I2013&lt;100,"small",IF(I2013&lt;500,"medium","large"))</f>
        <v>small</v>
      </c>
      <c r="N2013">
        <f>IF(M2013="small",1,0)</f>
        <v>1</v>
      </c>
      <c r="O2013">
        <f>IF(N2013="medium",1,0)</f>
        <v>0</v>
      </c>
      <c r="P2013">
        <f>IF(O2013="large",1,0)</f>
        <v>0</v>
      </c>
      <c r="Q2013">
        <v>2015</v>
      </c>
      <c r="R2013">
        <v>1</v>
      </c>
      <c r="S2013" t="str">
        <f>IF(R2013=1, "First-time", IF(R2013&lt;=3, "Rising Star", IF(R2013&lt;10, "Established", "Elites")))</f>
        <v>First-time</v>
      </c>
      <c r="T2013">
        <f>IF(S2013 = "First-time",1,0)</f>
        <v>1</v>
      </c>
      <c r="U2013">
        <f>IF(S2013 = "Rising Star",1,0)</f>
        <v>0</v>
      </c>
      <c r="V2013">
        <f>IF(S2013 = "Established",1,0)</f>
        <v>0</v>
      </c>
      <c r="W2013">
        <f>IF(S2013 = "Elites",1,0)</f>
        <v>0</v>
      </c>
      <c r="X2013" t="s">
        <v>611</v>
      </c>
      <c r="Y2013" t="str">
        <f>IF(X2013="","-",TRIM(LEFT(X2013,FIND(",",X2013&amp;",")-1)))</f>
        <v>Denver</v>
      </c>
      <c r="Z2013" t="s">
        <v>8017</v>
      </c>
      <c r="AA2013" t="s">
        <v>6</v>
      </c>
    </row>
    <row r="2014" spans="1:27" ht="14.4" x14ac:dyDescent="0.3">
      <c r="A2014">
        <v>2009</v>
      </c>
      <c r="B2014" t="s">
        <v>12128</v>
      </c>
      <c r="C2014" t="s">
        <v>12129</v>
      </c>
      <c r="D2014" t="s">
        <v>12130</v>
      </c>
      <c r="E2014" t="s">
        <v>4800</v>
      </c>
      <c r="F2014" s="5">
        <f>_xlfn.TEXTBEFORE(E2014, " ") * 1000000</f>
        <v>3100000</v>
      </c>
      <c r="G2014">
        <v>199.77099999999999</v>
      </c>
      <c r="H2014" t="s">
        <v>85</v>
      </c>
      <c r="I2014">
        <v>29</v>
      </c>
      <c r="J2014">
        <f>IF(I2014="",0,I2014)</f>
        <v>29</v>
      </c>
      <c r="K2014">
        <v>8</v>
      </c>
      <c r="L2014">
        <f>I2014-K2014</f>
        <v>21</v>
      </c>
      <c r="M2014" t="str">
        <f>IF(I2014&lt;100,"small",IF(I2014&lt;500,"medium","large"))</f>
        <v>small</v>
      </c>
      <c r="N2014">
        <f>IF(M2014="small",1,0)</f>
        <v>1</v>
      </c>
      <c r="O2014">
        <f>IF(N2014="medium",1,0)</f>
        <v>0</v>
      </c>
      <c r="P2014">
        <f>IF(O2014="large",1,0)</f>
        <v>0</v>
      </c>
      <c r="Q2014">
        <v>2011</v>
      </c>
      <c r="R2014">
        <v>3</v>
      </c>
      <c r="S2014" t="str">
        <f>IF(R2014=1, "First-time", IF(R2014&lt;=3, "Rising Star", IF(R2014&lt;10, "Established", "Elites")))</f>
        <v>Rising Star</v>
      </c>
      <c r="T2014">
        <f>IF(S2014 = "First-time",1,0)</f>
        <v>0</v>
      </c>
      <c r="U2014">
        <f>IF(S2014 = "Rising Star",1,0)</f>
        <v>1</v>
      </c>
      <c r="V2014">
        <f>IF(S2014 = "Established",1,0)</f>
        <v>0</v>
      </c>
      <c r="W2014">
        <f>IF(S2014 = "Elites",1,0)</f>
        <v>0</v>
      </c>
      <c r="X2014" t="s">
        <v>99</v>
      </c>
      <c r="Y2014" t="str">
        <f>IF(X2014="","-",TRIM(LEFT(X2014,FIND(",",X2014&amp;",")-1)))</f>
        <v>-</v>
      </c>
      <c r="Z2014" t="s">
        <v>388</v>
      </c>
      <c r="AA2014" t="s">
        <v>30</v>
      </c>
    </row>
    <row r="2015" spans="1:27" ht="14.4" x14ac:dyDescent="0.3">
      <c r="A2015">
        <v>2010</v>
      </c>
      <c r="B2015" t="s">
        <v>7938</v>
      </c>
      <c r="C2015" t="s">
        <v>7939</v>
      </c>
      <c r="D2015" t="s">
        <v>7940</v>
      </c>
      <c r="E2015" t="s">
        <v>7941</v>
      </c>
      <c r="F2015" s="5">
        <f>_xlfn.TEXTBEFORE(E2015, " ") * 1000000</f>
        <v>37400000</v>
      </c>
      <c r="G2015">
        <v>199.70869999999999</v>
      </c>
      <c r="H2015" t="s">
        <v>118</v>
      </c>
      <c r="I2015">
        <v>50</v>
      </c>
      <c r="J2015">
        <f>IF(I2015="",0,I2015)</f>
        <v>50</v>
      </c>
      <c r="K2015">
        <v>30</v>
      </c>
      <c r="L2015">
        <f>I2015-K2015</f>
        <v>20</v>
      </c>
      <c r="M2015" t="str">
        <f>IF(I2015&lt;100,"small",IF(I2015&lt;500,"medium","large"))</f>
        <v>small</v>
      </c>
      <c r="N2015">
        <f>IF(M2015="small",1,0)</f>
        <v>1</v>
      </c>
      <c r="O2015">
        <f>IF(N2015="medium",1,0)</f>
        <v>0</v>
      </c>
      <c r="P2015">
        <f>IF(O2015="large",1,0)</f>
        <v>0</v>
      </c>
      <c r="Q2015">
        <v>2007</v>
      </c>
      <c r="R2015">
        <v>2</v>
      </c>
      <c r="S2015" t="str">
        <f>IF(R2015=1, "First-time", IF(R2015&lt;=3, "Rising Star", IF(R2015&lt;10, "Established", "Elites")))</f>
        <v>Rising Star</v>
      </c>
      <c r="T2015">
        <f>IF(S2015 = "First-time",1,0)</f>
        <v>0</v>
      </c>
      <c r="U2015">
        <f>IF(S2015 = "Rising Star",1,0)</f>
        <v>1</v>
      </c>
      <c r="V2015">
        <f>IF(S2015 = "Established",1,0)</f>
        <v>0</v>
      </c>
      <c r="W2015">
        <f>IF(S2015 = "Elites",1,0)</f>
        <v>0</v>
      </c>
      <c r="X2015" t="s">
        <v>689</v>
      </c>
      <c r="Y2015" t="str">
        <f>IF(X2015="","-",TRIM(LEFT(X2015,FIND(",",X2015&amp;",")-1)))</f>
        <v>Miami</v>
      </c>
      <c r="Z2015" t="s">
        <v>5767</v>
      </c>
      <c r="AA2015" t="s">
        <v>10</v>
      </c>
    </row>
    <row r="2016" spans="1:27" ht="14.4" x14ac:dyDescent="0.3">
      <c r="A2016">
        <v>2011</v>
      </c>
      <c r="B2016" t="s">
        <v>14639</v>
      </c>
      <c r="C2016" t="s">
        <v>14640</v>
      </c>
      <c r="D2016" t="s">
        <v>14641</v>
      </c>
      <c r="E2016" t="s">
        <v>14642</v>
      </c>
      <c r="F2016" s="5">
        <f>_xlfn.TEXTBEFORE(E2016, " ") * 1000000</f>
        <v>31900000</v>
      </c>
      <c r="G2016">
        <v>199.6259</v>
      </c>
      <c r="H2016" t="s">
        <v>105</v>
      </c>
      <c r="I2016">
        <v>115</v>
      </c>
      <c r="J2016">
        <f>IF(I2016="",0,I2016)</f>
        <v>115</v>
      </c>
      <c r="K2016">
        <v>50</v>
      </c>
      <c r="L2016">
        <f>I2016-K2016</f>
        <v>65</v>
      </c>
      <c r="M2016" t="str">
        <f>IF(I2016&lt;100,"small",IF(I2016&lt;500,"medium","large"))</f>
        <v>medium</v>
      </c>
      <c r="N2016">
        <f>IF(M2016="small",1,0)</f>
        <v>0</v>
      </c>
      <c r="O2016">
        <f>IF(N2016="medium",1,0)</f>
        <v>0</v>
      </c>
      <c r="P2016">
        <f>IF(O2016="large",1,0)</f>
        <v>0</v>
      </c>
      <c r="Q2016">
        <v>2013</v>
      </c>
      <c r="R2016">
        <v>2</v>
      </c>
      <c r="S2016" t="str">
        <f>IF(R2016=1, "First-time", IF(R2016&lt;=3, "Rising Star", IF(R2016&lt;10, "Established", "Elites")))</f>
        <v>Rising Star</v>
      </c>
      <c r="T2016">
        <f>IF(S2016 = "First-time",1,0)</f>
        <v>0</v>
      </c>
      <c r="U2016">
        <f>IF(S2016 = "Rising Star",1,0)</f>
        <v>1</v>
      </c>
      <c r="V2016">
        <f>IF(S2016 = "Established",1,0)</f>
        <v>0</v>
      </c>
      <c r="W2016">
        <f>IF(S2016 = "Elites",1,0)</f>
        <v>0</v>
      </c>
      <c r="X2016" t="s">
        <v>254</v>
      </c>
      <c r="Y2016" t="str">
        <f>IF(X2016="","-",TRIM(LEFT(X2016,FIND(",",X2016&amp;",")-1)))</f>
        <v>Tulsa</v>
      </c>
      <c r="Z2016" t="s">
        <v>255</v>
      </c>
      <c r="AA2016" t="s">
        <v>37</v>
      </c>
    </row>
    <row r="2017" spans="1:27" ht="14.4" x14ac:dyDescent="0.3">
      <c r="A2017">
        <v>2011</v>
      </c>
      <c r="B2017" t="s">
        <v>7814</v>
      </c>
      <c r="C2017" t="s">
        <v>7815</v>
      </c>
      <c r="D2017" t="s">
        <v>7816</v>
      </c>
      <c r="E2017" t="s">
        <v>1832</v>
      </c>
      <c r="F2017" s="5">
        <f>_xlfn.TEXTBEFORE(E2017, " ") * 1000000</f>
        <v>19700000</v>
      </c>
      <c r="G2017">
        <v>199.62200000000001</v>
      </c>
      <c r="H2017" t="s">
        <v>803</v>
      </c>
      <c r="I2017">
        <v>84</v>
      </c>
      <c r="J2017">
        <f>IF(I2017="",0,I2017)</f>
        <v>84</v>
      </c>
      <c r="K2017">
        <v>42</v>
      </c>
      <c r="L2017">
        <f>I2017-K2017</f>
        <v>42</v>
      </c>
      <c r="M2017" t="str">
        <f>IF(I2017&lt;100,"small",IF(I2017&lt;500,"medium","large"))</f>
        <v>small</v>
      </c>
      <c r="N2017">
        <f>IF(M2017="small",1,0)</f>
        <v>1</v>
      </c>
      <c r="O2017">
        <f>IF(N2017="medium",1,0)</f>
        <v>0</v>
      </c>
      <c r="P2017">
        <f>IF(O2017="large",1,0)</f>
        <v>0</v>
      </c>
      <c r="Q2017">
        <v>2007</v>
      </c>
      <c r="R2017">
        <v>6</v>
      </c>
      <c r="S2017" t="str">
        <f>IF(R2017=1, "First-time", IF(R2017&lt;=3, "Rising Star", IF(R2017&lt;10, "Established", "Elites")))</f>
        <v>Established</v>
      </c>
      <c r="T2017">
        <f>IF(S2017 = "First-time",1,0)</f>
        <v>0</v>
      </c>
      <c r="U2017">
        <f>IF(S2017 = "Rising Star",1,0)</f>
        <v>0</v>
      </c>
      <c r="V2017">
        <f>IF(S2017 = "Established",1,0)</f>
        <v>1</v>
      </c>
      <c r="W2017">
        <f>IF(S2017 = "Elites",1,0)</f>
        <v>0</v>
      </c>
      <c r="X2017" t="s">
        <v>99</v>
      </c>
      <c r="Y2017" t="str">
        <f>IF(X2017="","-",TRIM(LEFT(X2017,FIND(",",X2017&amp;",")-1)))</f>
        <v>-</v>
      </c>
      <c r="Z2017" t="s">
        <v>1119</v>
      </c>
      <c r="AA2017" t="s">
        <v>19</v>
      </c>
    </row>
    <row r="2018" spans="1:27" ht="14.4" x14ac:dyDescent="0.3">
      <c r="A2018">
        <v>2012</v>
      </c>
      <c r="B2018" t="s">
        <v>10647</v>
      </c>
      <c r="C2018" t="s">
        <v>10648</v>
      </c>
      <c r="D2018" t="s">
        <v>10649</v>
      </c>
      <c r="E2018" t="s">
        <v>4369</v>
      </c>
      <c r="F2018" s="5">
        <f>_xlfn.TEXTBEFORE(E2018, " ") * 1000000</f>
        <v>23100000</v>
      </c>
      <c r="G2018">
        <v>199.6019</v>
      </c>
      <c r="H2018" t="s">
        <v>353</v>
      </c>
      <c r="I2018">
        <v>1733</v>
      </c>
      <c r="J2018">
        <f>IF(I2018="",0,I2018)</f>
        <v>1733</v>
      </c>
      <c r="K2018">
        <v>701</v>
      </c>
      <c r="L2018">
        <f>I2018-K2018</f>
        <v>1032</v>
      </c>
      <c r="M2018" t="str">
        <f>IF(I2018&lt;100,"small",IF(I2018&lt;500,"medium","large"))</f>
        <v>large</v>
      </c>
      <c r="N2018">
        <f>IF(M2018="small",1,0)</f>
        <v>0</v>
      </c>
      <c r="O2018">
        <f>IF(N2018="medium",1,0)</f>
        <v>0</v>
      </c>
      <c r="P2018">
        <f>IF(O2018="large",1,0)</f>
        <v>0</v>
      </c>
      <c r="Q2018">
        <v>2010</v>
      </c>
      <c r="R2018">
        <v>2</v>
      </c>
      <c r="S2018" t="str">
        <f>IF(R2018=1, "First-time", IF(R2018&lt;=3, "Rising Star", IF(R2018&lt;10, "Established", "Elites")))</f>
        <v>Rising Star</v>
      </c>
      <c r="T2018">
        <f>IF(S2018 = "First-time",1,0)</f>
        <v>0</v>
      </c>
      <c r="U2018">
        <f>IF(S2018 = "Rising Star",1,0)</f>
        <v>1</v>
      </c>
      <c r="V2018">
        <f>IF(S2018 = "Established",1,0)</f>
        <v>0</v>
      </c>
      <c r="W2018">
        <f>IF(S2018 = "Elites",1,0)</f>
        <v>0</v>
      </c>
      <c r="X2018" t="s">
        <v>4323</v>
      </c>
      <c r="Y2018" t="str">
        <f>IF(X2018="","-",TRIM(LEFT(X2018,FIND(",",X2018&amp;",")-1)))</f>
        <v>San Antonio</v>
      </c>
      <c r="Z2018" t="s">
        <v>839</v>
      </c>
      <c r="AA2018" t="s">
        <v>45</v>
      </c>
    </row>
    <row r="2019" spans="1:27" ht="14.4" x14ac:dyDescent="0.3">
      <c r="A2019">
        <v>2013</v>
      </c>
      <c r="B2019" t="s">
        <v>14144</v>
      </c>
      <c r="C2019" t="s">
        <v>14145</v>
      </c>
      <c r="D2019" t="s">
        <v>14146</v>
      </c>
      <c r="E2019" t="s">
        <v>392</v>
      </c>
      <c r="F2019" s="5">
        <f>_xlfn.TEXTBEFORE(E2019, " ") * 1000000</f>
        <v>2000000</v>
      </c>
      <c r="G2019">
        <v>199.56139999999999</v>
      </c>
      <c r="H2019" t="s">
        <v>803</v>
      </c>
      <c r="I2019">
        <v>5</v>
      </c>
      <c r="J2019">
        <f>IF(I2019="",0,I2019)</f>
        <v>5</v>
      </c>
      <c r="K2019">
        <v>2</v>
      </c>
      <c r="L2019">
        <f>I2019-K2019</f>
        <v>3</v>
      </c>
      <c r="M2019" t="str">
        <f>IF(I2019&lt;100,"small",IF(I2019&lt;500,"medium","large"))</f>
        <v>small</v>
      </c>
      <c r="N2019">
        <f>IF(M2019="small",1,0)</f>
        <v>1</v>
      </c>
      <c r="O2019">
        <f>IF(N2019="medium",1,0)</f>
        <v>0</v>
      </c>
      <c r="P2019">
        <f>IF(O2019="large",1,0)</f>
        <v>0</v>
      </c>
      <c r="Q2019">
        <v>2012</v>
      </c>
      <c r="R2019">
        <v>1</v>
      </c>
      <c r="S2019" t="str">
        <f>IF(R2019=1, "First-time", IF(R2019&lt;=3, "Rising Star", IF(R2019&lt;10, "Established", "Elites")))</f>
        <v>First-time</v>
      </c>
      <c r="T2019">
        <f>IF(S2019 = "First-time",1,0)</f>
        <v>1</v>
      </c>
      <c r="U2019">
        <f>IF(S2019 = "Rising Star",1,0)</f>
        <v>0</v>
      </c>
      <c r="V2019">
        <f>IF(S2019 = "Established",1,0)</f>
        <v>0</v>
      </c>
      <c r="W2019">
        <f>IF(S2019 = "Elites",1,0)</f>
        <v>0</v>
      </c>
      <c r="X2019" t="s">
        <v>342</v>
      </c>
      <c r="Y2019" t="str">
        <f>IF(X2019="","-",TRIM(LEFT(X2019,FIND(",",X2019&amp;",")-1)))</f>
        <v>San Diego</v>
      </c>
      <c r="Z2019" t="s">
        <v>342</v>
      </c>
      <c r="AA2019" t="s">
        <v>5</v>
      </c>
    </row>
    <row r="2020" spans="1:27" ht="14.4" x14ac:dyDescent="0.3">
      <c r="A2020">
        <v>2014</v>
      </c>
      <c r="B2020" t="s">
        <v>14147</v>
      </c>
      <c r="C2020" t="s">
        <v>14148</v>
      </c>
      <c r="D2020" t="s">
        <v>14149</v>
      </c>
      <c r="E2020" t="s">
        <v>1466</v>
      </c>
      <c r="F2020" s="5">
        <f>_xlfn.TEXTBEFORE(E2020, " ") * 1000000</f>
        <v>4000000</v>
      </c>
      <c r="G2020">
        <v>199.53389999999999</v>
      </c>
      <c r="H2020" t="s">
        <v>85</v>
      </c>
      <c r="I2020">
        <v>20</v>
      </c>
      <c r="J2020">
        <f>IF(I2020="",0,I2020)</f>
        <v>20</v>
      </c>
      <c r="K2020">
        <v>8</v>
      </c>
      <c r="L2020">
        <f>I2020-K2020</f>
        <v>12</v>
      </c>
      <c r="M2020" t="str">
        <f>IF(I2020&lt;100,"small",IF(I2020&lt;500,"medium","large"))</f>
        <v>small</v>
      </c>
      <c r="N2020">
        <f>IF(M2020="small",1,0)</f>
        <v>1</v>
      </c>
      <c r="O2020">
        <f>IF(N2020="medium",1,0)</f>
        <v>0</v>
      </c>
      <c r="P2020">
        <f>IF(O2020="large",1,0)</f>
        <v>0</v>
      </c>
      <c r="Q2020">
        <v>2012</v>
      </c>
      <c r="R2020">
        <v>3</v>
      </c>
      <c r="S2020" t="str">
        <f>IF(R2020=1, "First-time", IF(R2020&lt;=3, "Rising Star", IF(R2020&lt;10, "Established", "Elites")))</f>
        <v>Rising Star</v>
      </c>
      <c r="T2020">
        <f>IF(S2020 = "First-time",1,0)</f>
        <v>0</v>
      </c>
      <c r="U2020">
        <f>IF(S2020 = "Rising Star",1,0)</f>
        <v>1</v>
      </c>
      <c r="V2020">
        <f>IF(S2020 = "Established",1,0)</f>
        <v>0</v>
      </c>
      <c r="W2020">
        <f>IF(S2020 = "Elites",1,0)</f>
        <v>0</v>
      </c>
      <c r="X2020" t="s">
        <v>325</v>
      </c>
      <c r="Y2020" t="str">
        <f>IF(X2020="","-",TRIM(LEFT(X2020,FIND(",",X2020&amp;",")-1)))</f>
        <v>Los Angeles</v>
      </c>
      <c r="Z2020" t="s">
        <v>325</v>
      </c>
      <c r="AA2020" t="s">
        <v>5</v>
      </c>
    </row>
    <row r="2021" spans="1:27" ht="14.4" x14ac:dyDescent="0.3">
      <c r="A2021">
        <v>2015</v>
      </c>
      <c r="B2021" t="s">
        <v>10299</v>
      </c>
      <c r="C2021" t="s">
        <v>10300</v>
      </c>
      <c r="D2021" t="s">
        <v>10301</v>
      </c>
      <c r="E2021" t="s">
        <v>123</v>
      </c>
      <c r="F2021" s="5">
        <f>_xlfn.TEXTBEFORE(E2021, " ") * 1000000</f>
        <v>11300000</v>
      </c>
      <c r="G2021">
        <v>199.5137</v>
      </c>
      <c r="H2021" t="s">
        <v>174</v>
      </c>
      <c r="I2021">
        <v>50</v>
      </c>
      <c r="J2021">
        <f>IF(I2021="",0,I2021)</f>
        <v>50</v>
      </c>
      <c r="K2021">
        <v>17</v>
      </c>
      <c r="L2021">
        <f>I2021-K2021</f>
        <v>33</v>
      </c>
      <c r="M2021" t="str">
        <f>IF(I2021&lt;100,"small",IF(I2021&lt;500,"medium","large"))</f>
        <v>small</v>
      </c>
      <c r="N2021">
        <f>IF(M2021="small",1,0)</f>
        <v>1</v>
      </c>
      <c r="O2021">
        <f>IF(N2021="medium",1,0)</f>
        <v>0</v>
      </c>
      <c r="P2021">
        <f>IF(O2021="large",1,0)</f>
        <v>0</v>
      </c>
      <c r="Q2021">
        <v>2009</v>
      </c>
      <c r="R2021">
        <v>3</v>
      </c>
      <c r="S2021" t="str">
        <f>IF(R2021=1, "First-time", IF(R2021&lt;=3, "Rising Star", IF(R2021&lt;10, "Established", "Elites")))</f>
        <v>Rising Star</v>
      </c>
      <c r="T2021">
        <f>IF(S2021 = "First-time",1,0)</f>
        <v>0</v>
      </c>
      <c r="U2021">
        <f>IF(S2021 = "Rising Star",1,0)</f>
        <v>1</v>
      </c>
      <c r="V2021">
        <f>IF(S2021 = "Established",1,0)</f>
        <v>0</v>
      </c>
      <c r="W2021">
        <f>IF(S2021 = "Elites",1,0)</f>
        <v>0</v>
      </c>
      <c r="X2021" t="s">
        <v>99</v>
      </c>
      <c r="Y2021" t="str">
        <f>IF(X2021="","-",TRIM(LEFT(X2021,FIND(",",X2021&amp;",")-1)))</f>
        <v>-</v>
      </c>
      <c r="Z2021" t="s">
        <v>4653</v>
      </c>
      <c r="AA2021" t="s">
        <v>5</v>
      </c>
    </row>
    <row r="2022" spans="1:27" ht="14.4" x14ac:dyDescent="0.3">
      <c r="A2022">
        <v>2016</v>
      </c>
      <c r="B2022" t="s">
        <v>14674</v>
      </c>
      <c r="C2022" t="s">
        <v>14675</v>
      </c>
      <c r="D2022" t="s">
        <v>14676</v>
      </c>
      <c r="E2022" t="s">
        <v>10849</v>
      </c>
      <c r="F2022" s="5">
        <f>_xlfn.TEXTBEFORE(E2022, " ") * 1000000</f>
        <v>31000000</v>
      </c>
      <c r="G2022">
        <v>199.4556</v>
      </c>
      <c r="H2022" t="s">
        <v>153</v>
      </c>
      <c r="I2022">
        <v>27</v>
      </c>
      <c r="J2022">
        <f>IF(I2022="",0,I2022)</f>
        <v>27</v>
      </c>
      <c r="K2022">
        <v>6</v>
      </c>
      <c r="L2022">
        <f>I2022-K2022</f>
        <v>21</v>
      </c>
      <c r="M2022" t="str">
        <f>IF(I2022&lt;100,"small",IF(I2022&lt;500,"medium","large"))</f>
        <v>small</v>
      </c>
      <c r="N2022">
        <f>IF(M2022="small",1,0)</f>
        <v>1</v>
      </c>
      <c r="O2022">
        <f>IF(N2022="medium",1,0)</f>
        <v>0</v>
      </c>
      <c r="P2022">
        <f>IF(O2022="large",1,0)</f>
        <v>0</v>
      </c>
      <c r="Q2022">
        <v>2013</v>
      </c>
      <c r="R2022">
        <v>2</v>
      </c>
      <c r="S2022" t="str">
        <f>IF(R2022=1, "First-time", IF(R2022&lt;=3, "Rising Star", IF(R2022&lt;10, "Established", "Elites")))</f>
        <v>Rising Star</v>
      </c>
      <c r="T2022">
        <f>IF(S2022 = "First-time",1,0)</f>
        <v>0</v>
      </c>
      <c r="U2022">
        <f>IF(S2022 = "Rising Star",1,0)</f>
        <v>1</v>
      </c>
      <c r="V2022">
        <f>IF(S2022 = "Established",1,0)</f>
        <v>0</v>
      </c>
      <c r="W2022">
        <f>IF(S2022 = "Elites",1,0)</f>
        <v>0</v>
      </c>
      <c r="X2022" t="s">
        <v>180</v>
      </c>
      <c r="Y2022" t="str">
        <f>IF(X2022="","-",TRIM(LEFT(X2022,FIND(",",X2022&amp;",")-1)))</f>
        <v>Cincinnati</v>
      </c>
      <c r="Z2022" t="s">
        <v>180</v>
      </c>
      <c r="AA2022" t="s">
        <v>36</v>
      </c>
    </row>
    <row r="2023" spans="1:27" ht="14.4" x14ac:dyDescent="0.3">
      <c r="A2023">
        <v>2017</v>
      </c>
      <c r="B2023" t="s">
        <v>11307</v>
      </c>
      <c r="C2023" t="s">
        <v>11308</v>
      </c>
      <c r="D2023" t="s">
        <v>11309</v>
      </c>
      <c r="E2023" t="s">
        <v>4251</v>
      </c>
      <c r="F2023" s="5">
        <f>_xlfn.TEXTBEFORE(E2023, " ") * 1000000</f>
        <v>3400000</v>
      </c>
      <c r="G2023">
        <v>199.45179999999999</v>
      </c>
      <c r="H2023" t="s">
        <v>433</v>
      </c>
      <c r="I2023">
        <v>9</v>
      </c>
      <c r="J2023">
        <f>IF(I2023="",0,I2023)</f>
        <v>9</v>
      </c>
      <c r="K2023">
        <v>4</v>
      </c>
      <c r="L2023">
        <f>I2023-K2023</f>
        <v>5</v>
      </c>
      <c r="M2023" t="str">
        <f>IF(I2023&lt;100,"small",IF(I2023&lt;500,"medium","large"))</f>
        <v>small</v>
      </c>
      <c r="N2023">
        <f>IF(M2023="small",1,0)</f>
        <v>1</v>
      </c>
      <c r="O2023">
        <f>IF(N2023="medium",1,0)</f>
        <v>0</v>
      </c>
      <c r="P2023">
        <f>IF(O2023="large",1,0)</f>
        <v>0</v>
      </c>
      <c r="Q2023">
        <v>2010</v>
      </c>
      <c r="R2023">
        <v>1</v>
      </c>
      <c r="S2023" t="str">
        <f>IF(R2023=1, "First-time", IF(R2023&lt;=3, "Rising Star", IF(R2023&lt;10, "Established", "Elites")))</f>
        <v>First-time</v>
      </c>
      <c r="T2023">
        <f>IF(S2023 = "First-time",1,0)</f>
        <v>1</v>
      </c>
      <c r="U2023">
        <f>IF(S2023 = "Rising Star",1,0)</f>
        <v>0</v>
      </c>
      <c r="V2023">
        <f>IF(S2023 = "Established",1,0)</f>
        <v>0</v>
      </c>
      <c r="W2023">
        <f>IF(S2023 = "Elites",1,0)</f>
        <v>0</v>
      </c>
      <c r="X2023" t="s">
        <v>683</v>
      </c>
      <c r="Y2023" t="str">
        <f>IF(X2023="","-",TRIM(LEFT(X2023,FIND(",",X2023&amp;",")-1)))</f>
        <v>Orlando</v>
      </c>
      <c r="Z2023" t="s">
        <v>10170</v>
      </c>
      <c r="AA2023" t="s">
        <v>10</v>
      </c>
    </row>
    <row r="2024" spans="1:27" ht="14.4" x14ac:dyDescent="0.3">
      <c r="A2024">
        <v>2018</v>
      </c>
      <c r="B2024" t="s">
        <v>2629</v>
      </c>
      <c r="C2024" t="s">
        <v>2630</v>
      </c>
      <c r="D2024" t="s">
        <v>2631</v>
      </c>
      <c r="E2024" t="s">
        <v>2632</v>
      </c>
      <c r="F2024" s="5">
        <f>_xlfn.TEXTBEFORE(E2024, " ") * 1000000</f>
        <v>10500000</v>
      </c>
      <c r="G2024">
        <v>199.42250000000001</v>
      </c>
      <c r="H2024" t="s">
        <v>445</v>
      </c>
      <c r="I2024">
        <v>100</v>
      </c>
      <c r="J2024">
        <f>IF(I2024="",0,I2024)</f>
        <v>100</v>
      </c>
      <c r="K2024">
        <v>30</v>
      </c>
      <c r="L2024">
        <f>I2024-K2024</f>
        <v>70</v>
      </c>
      <c r="M2024" t="str">
        <f>IF(I2024&lt;100,"small",IF(I2024&lt;500,"medium","large"))</f>
        <v>medium</v>
      </c>
      <c r="N2024">
        <f>IF(M2024="small",1,0)</f>
        <v>0</v>
      </c>
      <c r="O2024">
        <f>IF(N2024="medium",1,0)</f>
        <v>0</v>
      </c>
      <c r="P2024">
        <f>IF(O2024="large",1,0)</f>
        <v>0</v>
      </c>
      <c r="Q2024">
        <v>1997</v>
      </c>
      <c r="R2024">
        <v>2</v>
      </c>
      <c r="S2024" t="str">
        <f>IF(R2024=1, "First-time", IF(R2024&lt;=3, "Rising Star", IF(R2024&lt;10, "Established", "Elites")))</f>
        <v>Rising Star</v>
      </c>
      <c r="T2024">
        <f>IF(S2024 = "First-time",1,0)</f>
        <v>0</v>
      </c>
      <c r="U2024">
        <f>IF(S2024 = "Rising Star",1,0)</f>
        <v>1</v>
      </c>
      <c r="V2024">
        <f>IF(S2024 = "Established",1,0)</f>
        <v>0</v>
      </c>
      <c r="W2024">
        <f>IF(S2024 = "Elites",1,0)</f>
        <v>0</v>
      </c>
      <c r="X2024" t="s">
        <v>202</v>
      </c>
      <c r="Y2024" t="str">
        <f>IF(X2024="","-",TRIM(LEFT(X2024,FIND(",",X2024&amp;",")-1)))</f>
        <v>Las Vegas</v>
      </c>
      <c r="Z2024" t="s">
        <v>203</v>
      </c>
      <c r="AA2024" t="s">
        <v>34</v>
      </c>
    </row>
    <row r="2025" spans="1:27" ht="14.4" x14ac:dyDescent="0.3">
      <c r="A2025">
        <v>2019</v>
      </c>
      <c r="B2025" t="s">
        <v>13945</v>
      </c>
      <c r="C2025" t="s">
        <v>13946</v>
      </c>
      <c r="D2025" t="s">
        <v>13947</v>
      </c>
      <c r="E2025" t="s">
        <v>1496</v>
      </c>
      <c r="F2025" s="5">
        <f>_xlfn.TEXTBEFORE(E2025, " ") * 1000000</f>
        <v>6500000</v>
      </c>
      <c r="G2025">
        <v>199.1208</v>
      </c>
      <c r="H2025" t="s">
        <v>779</v>
      </c>
      <c r="I2025">
        <v>75</v>
      </c>
      <c r="J2025">
        <f>IF(I2025="",0,I2025)</f>
        <v>75</v>
      </c>
      <c r="K2025">
        <v>52</v>
      </c>
      <c r="L2025">
        <f>I2025-K2025</f>
        <v>23</v>
      </c>
      <c r="M2025" t="str">
        <f>IF(I2025&lt;100,"small",IF(I2025&lt;500,"medium","large"))</f>
        <v>small</v>
      </c>
      <c r="N2025">
        <f>IF(M2025="small",1,0)</f>
        <v>1</v>
      </c>
      <c r="O2025">
        <f>IF(N2025="medium",1,0)</f>
        <v>0</v>
      </c>
      <c r="P2025">
        <f>IF(O2025="large",1,0)</f>
        <v>0</v>
      </c>
      <c r="Q2025">
        <v>2012</v>
      </c>
      <c r="R2025">
        <v>4</v>
      </c>
      <c r="S2025" t="str">
        <f>IF(R2025=1, "First-time", IF(R2025&lt;=3, "Rising Star", IF(R2025&lt;10, "Established", "Elites")))</f>
        <v>Established</v>
      </c>
      <c r="T2025">
        <f>IF(S2025 = "First-time",1,0)</f>
        <v>0</v>
      </c>
      <c r="U2025">
        <f>IF(S2025 = "Rising Star",1,0)</f>
        <v>0</v>
      </c>
      <c r="V2025">
        <f>IF(S2025 = "Established",1,0)</f>
        <v>1</v>
      </c>
      <c r="W2025">
        <f>IF(S2025 = "Elites",1,0)</f>
        <v>0</v>
      </c>
      <c r="X2025" t="s">
        <v>611</v>
      </c>
      <c r="Y2025" t="str">
        <f>IF(X2025="","-",TRIM(LEFT(X2025,FIND(",",X2025&amp;",")-1)))</f>
        <v>Denver</v>
      </c>
      <c r="Z2025" t="s">
        <v>611</v>
      </c>
      <c r="AA2025" t="s">
        <v>6</v>
      </c>
    </row>
    <row r="2026" spans="1:27" ht="14.4" x14ac:dyDescent="0.3">
      <c r="A2026">
        <v>2020</v>
      </c>
      <c r="B2026" t="s">
        <v>1845</v>
      </c>
      <c r="C2026" t="s">
        <v>1846</v>
      </c>
      <c r="D2026" t="s">
        <v>1847</v>
      </c>
      <c r="E2026" t="s">
        <v>1848</v>
      </c>
      <c r="F2026" s="5">
        <f>_xlfn.TEXTBEFORE(E2026, " ") * 1000000</f>
        <v>140700000</v>
      </c>
      <c r="G2026">
        <v>199.0779</v>
      </c>
      <c r="H2026" t="s">
        <v>803</v>
      </c>
      <c r="I2026">
        <v>407</v>
      </c>
      <c r="J2026">
        <f>IF(I2026="",0,I2026)</f>
        <v>407</v>
      </c>
      <c r="K2026">
        <v>128</v>
      </c>
      <c r="L2026">
        <f>I2026-K2026</f>
        <v>279</v>
      </c>
      <c r="M2026" t="str">
        <f>IF(I2026&lt;100,"small",IF(I2026&lt;500,"medium","large"))</f>
        <v>medium</v>
      </c>
      <c r="N2026">
        <f>IF(M2026="small",1,0)</f>
        <v>0</v>
      </c>
      <c r="O2026">
        <f>IF(N2026="medium",1,0)</f>
        <v>0</v>
      </c>
      <c r="P2026">
        <f>IF(O2026="large",1,0)</f>
        <v>0</v>
      </c>
      <c r="Q2026">
        <v>1993</v>
      </c>
      <c r="R2026">
        <v>5</v>
      </c>
      <c r="S2026" t="str">
        <f>IF(R2026=1, "First-time", IF(R2026&lt;=3, "Rising Star", IF(R2026&lt;10, "Established", "Elites")))</f>
        <v>Established</v>
      </c>
      <c r="T2026">
        <f>IF(S2026 = "First-time",1,0)</f>
        <v>0</v>
      </c>
      <c r="U2026">
        <f>IF(S2026 = "Rising Star",1,0)</f>
        <v>0</v>
      </c>
      <c r="V2026">
        <f>IF(S2026 = "Established",1,0)</f>
        <v>1</v>
      </c>
      <c r="W2026">
        <f>IF(S2026 = "Elites",1,0)</f>
        <v>0</v>
      </c>
      <c r="X2026" t="s">
        <v>99</v>
      </c>
      <c r="Y2026" t="str">
        <f>IF(X2026="","-",TRIM(LEFT(X2026,FIND(",",X2026&amp;",")-1)))</f>
        <v>-</v>
      </c>
      <c r="Z2026" t="s">
        <v>175</v>
      </c>
      <c r="AA2026" t="s">
        <v>38</v>
      </c>
    </row>
    <row r="2027" spans="1:27" ht="14.4" x14ac:dyDescent="0.3">
      <c r="A2027">
        <v>2021</v>
      </c>
      <c r="B2027" t="s">
        <v>14990</v>
      </c>
      <c r="C2027" t="s">
        <v>14991</v>
      </c>
      <c r="D2027" t="s">
        <v>14992</v>
      </c>
      <c r="E2027" t="s">
        <v>1267</v>
      </c>
      <c r="F2027" s="5">
        <f>_xlfn.TEXTBEFORE(E2027, " ") * 1000000</f>
        <v>2400000</v>
      </c>
      <c r="G2027">
        <v>198.60159999999999</v>
      </c>
      <c r="H2027" t="s">
        <v>118</v>
      </c>
      <c r="I2027">
        <v>7</v>
      </c>
      <c r="J2027">
        <f>IF(I2027="",0,I2027)</f>
        <v>7</v>
      </c>
      <c r="K2027">
        <v>2</v>
      </c>
      <c r="L2027">
        <f>I2027-K2027</f>
        <v>5</v>
      </c>
      <c r="M2027" t="str">
        <f>IF(I2027&lt;100,"small",IF(I2027&lt;500,"medium","large"))</f>
        <v>small</v>
      </c>
      <c r="N2027">
        <f>IF(M2027="small",1,0)</f>
        <v>1</v>
      </c>
      <c r="O2027">
        <f>IF(N2027="medium",1,0)</f>
        <v>0</v>
      </c>
      <c r="P2027">
        <f>IF(O2027="large",1,0)</f>
        <v>0</v>
      </c>
      <c r="Q2027">
        <v>2013</v>
      </c>
      <c r="R2027">
        <v>1</v>
      </c>
      <c r="S2027" t="str">
        <f>IF(R2027=1, "First-time", IF(R2027&lt;=3, "Rising Star", IF(R2027&lt;10, "Established", "Elites")))</f>
        <v>First-time</v>
      </c>
      <c r="T2027">
        <f>IF(S2027 = "First-time",1,0)</f>
        <v>1</v>
      </c>
      <c r="U2027">
        <f>IF(S2027 = "Rising Star",1,0)</f>
        <v>0</v>
      </c>
      <c r="V2027">
        <f>IF(S2027 = "Established",1,0)</f>
        <v>0</v>
      </c>
      <c r="W2027">
        <f>IF(S2027 = "Elites",1,0)</f>
        <v>0</v>
      </c>
      <c r="X2027" t="s">
        <v>439</v>
      </c>
      <c r="Y2027" t="str">
        <f>IF(X2027="","-",TRIM(LEFT(X2027,FIND(",",X2027&amp;",")-1)))</f>
        <v>Detroit</v>
      </c>
      <c r="Z2027" t="s">
        <v>9754</v>
      </c>
      <c r="AA2027" t="s">
        <v>23</v>
      </c>
    </row>
    <row r="2028" spans="1:27" ht="14.4" x14ac:dyDescent="0.3">
      <c r="A2028">
        <v>2022</v>
      </c>
      <c r="B2028" t="s">
        <v>13343</v>
      </c>
      <c r="C2028" t="s">
        <v>13344</v>
      </c>
      <c r="D2028" t="s">
        <v>13345</v>
      </c>
      <c r="E2028" t="s">
        <v>7330</v>
      </c>
      <c r="F2028" s="5">
        <f>_xlfn.TEXTBEFORE(E2028, " ") * 1000000</f>
        <v>13000000</v>
      </c>
      <c r="G2028">
        <v>198.57830000000001</v>
      </c>
      <c r="H2028" t="s">
        <v>472</v>
      </c>
      <c r="I2028">
        <v>7</v>
      </c>
      <c r="J2028">
        <f>IF(I2028="",0,I2028)</f>
        <v>7</v>
      </c>
      <c r="K2028">
        <v>8</v>
      </c>
      <c r="L2028">
        <f>I2028-K2028</f>
        <v>-1</v>
      </c>
      <c r="M2028" t="str">
        <f>IF(I2028&lt;100,"small",IF(I2028&lt;500,"medium","large"))</f>
        <v>small</v>
      </c>
      <c r="N2028">
        <f>IF(M2028="small",1,0)</f>
        <v>1</v>
      </c>
      <c r="O2028">
        <f>IF(N2028="medium",1,0)</f>
        <v>0</v>
      </c>
      <c r="P2028">
        <f>IF(O2028="large",1,0)</f>
        <v>0</v>
      </c>
      <c r="Q2028">
        <v>2012</v>
      </c>
      <c r="R2028">
        <v>4</v>
      </c>
      <c r="S2028" t="str">
        <f>IF(R2028=1, "First-time", IF(R2028&lt;=3, "Rising Star", IF(R2028&lt;10, "Established", "Elites")))</f>
        <v>Established</v>
      </c>
      <c r="T2028">
        <f>IF(S2028 = "First-time",1,0)</f>
        <v>0</v>
      </c>
      <c r="U2028">
        <f>IF(S2028 = "Rising Star",1,0)</f>
        <v>0</v>
      </c>
      <c r="V2028">
        <f>IF(S2028 = "Established",1,0)</f>
        <v>1</v>
      </c>
      <c r="W2028">
        <f>IF(S2028 = "Elites",1,0)</f>
        <v>0</v>
      </c>
      <c r="X2028" t="s">
        <v>576</v>
      </c>
      <c r="Y2028" t="str">
        <f>IF(X2028="","-",TRIM(LEFT(X2028,FIND(",",X2028&amp;",")-1)))</f>
        <v>Rochester</v>
      </c>
      <c r="Z2028" t="s">
        <v>1075</v>
      </c>
      <c r="AA2028" t="s">
        <v>35</v>
      </c>
    </row>
    <row r="2029" spans="1:27" ht="14.4" x14ac:dyDescent="0.3">
      <c r="A2029">
        <v>2023</v>
      </c>
      <c r="B2029" t="s">
        <v>12421</v>
      </c>
      <c r="C2029" t="s">
        <v>12422</v>
      </c>
      <c r="D2029" t="s">
        <v>12423</v>
      </c>
      <c r="E2029" t="s">
        <v>2632</v>
      </c>
      <c r="F2029" s="5">
        <f>_xlfn.TEXTBEFORE(E2029, " ") * 1000000</f>
        <v>10500000</v>
      </c>
      <c r="G2029">
        <v>198.46440000000001</v>
      </c>
      <c r="H2029" t="s">
        <v>153</v>
      </c>
      <c r="I2029">
        <v>13</v>
      </c>
      <c r="J2029">
        <f>IF(I2029="",0,I2029)</f>
        <v>13</v>
      </c>
      <c r="K2029">
        <v>9</v>
      </c>
      <c r="L2029">
        <f>I2029-K2029</f>
        <v>4</v>
      </c>
      <c r="M2029" t="str">
        <f>IF(I2029&lt;100,"small",IF(I2029&lt;500,"medium","large"))</f>
        <v>small</v>
      </c>
      <c r="N2029">
        <f>IF(M2029="small",1,0)</f>
        <v>1</v>
      </c>
      <c r="O2029">
        <f>IF(N2029="medium",1,0)</f>
        <v>0</v>
      </c>
      <c r="P2029">
        <f>IF(O2029="large",1,0)</f>
        <v>0</v>
      </c>
      <c r="Q2029">
        <v>2011</v>
      </c>
      <c r="R2029">
        <v>4</v>
      </c>
      <c r="S2029" t="str">
        <f>IF(R2029=1, "First-time", IF(R2029&lt;=3, "Rising Star", IF(R2029&lt;10, "Established", "Elites")))</f>
        <v>Established</v>
      </c>
      <c r="T2029">
        <f>IF(S2029 = "First-time",1,0)</f>
        <v>0</v>
      </c>
      <c r="U2029">
        <f>IF(S2029 = "Rising Star",1,0)</f>
        <v>0</v>
      </c>
      <c r="V2029">
        <f>IF(S2029 = "Established",1,0)</f>
        <v>1</v>
      </c>
      <c r="W2029">
        <f>IF(S2029 = "Elites",1,0)</f>
        <v>0</v>
      </c>
      <c r="X2029" t="s">
        <v>242</v>
      </c>
      <c r="Y2029" t="str">
        <f>IF(X2029="","-",TRIM(LEFT(X2029,FIND(",",X2029&amp;",")-1)))</f>
        <v>Atlanta</v>
      </c>
      <c r="Z2029" t="s">
        <v>2941</v>
      </c>
      <c r="AA2029" t="s">
        <v>11</v>
      </c>
    </row>
    <row r="2030" spans="1:27" ht="14.4" x14ac:dyDescent="0.3">
      <c r="A2030">
        <v>2024</v>
      </c>
      <c r="B2030" t="s">
        <v>11974</v>
      </c>
      <c r="C2030" t="s">
        <v>11975</v>
      </c>
      <c r="D2030" t="s">
        <v>11976</v>
      </c>
      <c r="E2030" t="s">
        <v>7415</v>
      </c>
      <c r="F2030" s="5">
        <f>_xlfn.TEXTBEFORE(E2030, " ") * 1000000</f>
        <v>19100000</v>
      </c>
      <c r="G2030">
        <v>198.45330000000001</v>
      </c>
      <c r="H2030" t="s">
        <v>472</v>
      </c>
      <c r="I2030">
        <v>88</v>
      </c>
      <c r="J2030">
        <f>IF(I2030="",0,I2030)</f>
        <v>88</v>
      </c>
      <c r="K2030">
        <v>33</v>
      </c>
      <c r="L2030">
        <f>I2030-K2030</f>
        <v>55</v>
      </c>
      <c r="M2030" t="str">
        <f>IF(I2030&lt;100,"small",IF(I2030&lt;500,"medium","large"))</f>
        <v>small</v>
      </c>
      <c r="N2030">
        <f>IF(M2030="small",1,0)</f>
        <v>1</v>
      </c>
      <c r="O2030">
        <f>IF(N2030="medium",1,0)</f>
        <v>0</v>
      </c>
      <c r="P2030">
        <f>IF(O2030="large",1,0)</f>
        <v>0</v>
      </c>
      <c r="Q2030">
        <v>2011</v>
      </c>
      <c r="R2030">
        <v>2</v>
      </c>
      <c r="S2030" t="str">
        <f>IF(R2030=1, "First-time", IF(R2030&lt;=3, "Rising Star", IF(R2030&lt;10, "Established", "Elites")))</f>
        <v>Rising Star</v>
      </c>
      <c r="T2030">
        <f>IF(S2030 = "First-time",1,0)</f>
        <v>0</v>
      </c>
      <c r="U2030">
        <f>IF(S2030 = "Rising Star",1,0)</f>
        <v>1</v>
      </c>
      <c r="V2030">
        <f>IF(S2030 = "Established",1,0)</f>
        <v>0</v>
      </c>
      <c r="W2030">
        <f>IF(S2030 = "Elites",1,0)</f>
        <v>0</v>
      </c>
      <c r="X2030" t="s">
        <v>332</v>
      </c>
      <c r="Y2030" t="str">
        <f>IF(X2030="","-",TRIM(LEFT(X2030,FIND(",",X2030&amp;",")-1)))</f>
        <v>Columbus</v>
      </c>
      <c r="Z2030" t="s">
        <v>2175</v>
      </c>
      <c r="AA2030" t="s">
        <v>36</v>
      </c>
    </row>
    <row r="2031" spans="1:27" ht="14.4" x14ac:dyDescent="0.3">
      <c r="A2031">
        <v>2025</v>
      </c>
      <c r="B2031" t="s">
        <v>4633</v>
      </c>
      <c r="C2031" t="s">
        <v>4634</v>
      </c>
      <c r="D2031" t="s">
        <v>4635</v>
      </c>
      <c r="E2031" t="s">
        <v>1466</v>
      </c>
      <c r="F2031" s="5">
        <f>_xlfn.TEXTBEFORE(E2031, " ") * 1000000</f>
        <v>4000000</v>
      </c>
      <c r="G2031">
        <v>198.36009999999999</v>
      </c>
      <c r="H2031" t="s">
        <v>140</v>
      </c>
      <c r="I2031">
        <v>2</v>
      </c>
      <c r="J2031">
        <f>IF(I2031="",0,I2031)</f>
        <v>2</v>
      </c>
      <c r="K2031">
        <v>2</v>
      </c>
      <c r="L2031">
        <f>I2031-K2031</f>
        <v>0</v>
      </c>
      <c r="M2031" t="str">
        <f>IF(I2031&lt;100,"small",IF(I2031&lt;500,"medium","large"))</f>
        <v>small</v>
      </c>
      <c r="N2031">
        <f>IF(M2031="small",1,0)</f>
        <v>1</v>
      </c>
      <c r="O2031">
        <f>IF(N2031="medium",1,0)</f>
        <v>0</v>
      </c>
      <c r="P2031">
        <f>IF(O2031="large",1,0)</f>
        <v>0</v>
      </c>
      <c r="Q2031">
        <v>2002</v>
      </c>
      <c r="R2031">
        <v>1</v>
      </c>
      <c r="S2031" t="str">
        <f>IF(R2031=1, "First-time", IF(R2031&lt;=3, "Rising Star", IF(R2031&lt;10, "Established", "Elites")))</f>
        <v>First-time</v>
      </c>
      <c r="T2031">
        <f>IF(S2031 = "First-time",1,0)</f>
        <v>1</v>
      </c>
      <c r="U2031">
        <f>IF(S2031 = "Rising Star",1,0)</f>
        <v>0</v>
      </c>
      <c r="V2031">
        <f>IF(S2031 = "Established",1,0)</f>
        <v>0</v>
      </c>
      <c r="W2031">
        <f>IF(S2031 = "Elites",1,0)</f>
        <v>0</v>
      </c>
      <c r="X2031" t="s">
        <v>611</v>
      </c>
      <c r="Y2031" t="str">
        <f>IF(X2031="","-",TRIM(LEFT(X2031,FIND(",",X2031&amp;",")-1)))</f>
        <v>Denver</v>
      </c>
      <c r="Z2031" t="s">
        <v>4636</v>
      </c>
      <c r="AA2031" t="s">
        <v>6</v>
      </c>
    </row>
    <row r="2032" spans="1:27" ht="14.4" x14ac:dyDescent="0.3">
      <c r="A2032">
        <v>2026</v>
      </c>
      <c r="B2032" t="s">
        <v>8060</v>
      </c>
      <c r="C2032" t="s">
        <v>8061</v>
      </c>
      <c r="D2032" t="s">
        <v>8062</v>
      </c>
      <c r="E2032" t="s">
        <v>742</v>
      </c>
      <c r="F2032" s="5">
        <f>_xlfn.TEXTBEFORE(E2032, " ") * 1000000</f>
        <v>23000000</v>
      </c>
      <c r="G2032">
        <v>198.31950000000001</v>
      </c>
      <c r="H2032" t="s">
        <v>85</v>
      </c>
      <c r="I2032">
        <v>250</v>
      </c>
      <c r="J2032">
        <f>IF(I2032="",0,I2032)</f>
        <v>250</v>
      </c>
      <c r="K2032">
        <v>100</v>
      </c>
      <c r="L2032">
        <f>I2032-K2032</f>
        <v>150</v>
      </c>
      <c r="M2032" t="str">
        <f>IF(I2032&lt;100,"small",IF(I2032&lt;500,"medium","large"))</f>
        <v>medium</v>
      </c>
      <c r="N2032">
        <f>IF(M2032="small",1,0)</f>
        <v>0</v>
      </c>
      <c r="O2032">
        <f>IF(N2032="medium",1,0)</f>
        <v>0</v>
      </c>
      <c r="P2032">
        <f>IF(O2032="large",1,0)</f>
        <v>0</v>
      </c>
      <c r="Q2032">
        <v>2007</v>
      </c>
      <c r="R2032">
        <v>2</v>
      </c>
      <c r="S2032" t="str">
        <f>IF(R2032=1, "First-time", IF(R2032&lt;=3, "Rising Star", IF(R2032&lt;10, "Established", "Elites")))</f>
        <v>Rising Star</v>
      </c>
      <c r="T2032">
        <f>IF(S2032 = "First-time",1,0)</f>
        <v>0</v>
      </c>
      <c r="U2032">
        <f>IF(S2032 = "Rising Star",1,0)</f>
        <v>1</v>
      </c>
      <c r="V2032">
        <f>IF(S2032 = "Established",1,0)</f>
        <v>0</v>
      </c>
      <c r="W2032">
        <f>IF(S2032 = "Elites",1,0)</f>
        <v>0</v>
      </c>
      <c r="X2032" t="s">
        <v>342</v>
      </c>
      <c r="Y2032" t="str">
        <f>IF(X2032="","-",TRIM(LEFT(X2032,FIND(",",X2032&amp;",")-1)))</f>
        <v>San Diego</v>
      </c>
      <c r="Z2032" t="s">
        <v>8063</v>
      </c>
      <c r="AA2032" t="s">
        <v>5</v>
      </c>
    </row>
    <row r="2033" spans="1:27" ht="14.4" x14ac:dyDescent="0.3">
      <c r="A2033">
        <v>2027</v>
      </c>
      <c r="B2033" t="s">
        <v>7942</v>
      </c>
      <c r="C2033" t="s">
        <v>7943</v>
      </c>
      <c r="D2033" t="s">
        <v>7944</v>
      </c>
      <c r="E2033" t="s">
        <v>3671</v>
      </c>
      <c r="F2033" s="5">
        <f>_xlfn.TEXTBEFORE(E2033, " ") * 1000000</f>
        <v>11400000</v>
      </c>
      <c r="G2033">
        <v>198.3176</v>
      </c>
      <c r="H2033" t="s">
        <v>779</v>
      </c>
      <c r="I2033">
        <v>175</v>
      </c>
      <c r="J2033">
        <f>IF(I2033="",0,I2033)</f>
        <v>175</v>
      </c>
      <c r="K2033">
        <v>75</v>
      </c>
      <c r="L2033">
        <f>I2033-K2033</f>
        <v>100</v>
      </c>
      <c r="M2033" t="str">
        <f>IF(I2033&lt;100,"small",IF(I2033&lt;500,"medium","large"))</f>
        <v>medium</v>
      </c>
      <c r="N2033">
        <f>IF(M2033="small",1,0)</f>
        <v>0</v>
      </c>
      <c r="O2033">
        <f>IF(N2033="medium",1,0)</f>
        <v>0</v>
      </c>
      <c r="P2033">
        <f>IF(O2033="large",1,0)</f>
        <v>0</v>
      </c>
      <c r="Q2033">
        <v>2007</v>
      </c>
      <c r="R2033">
        <v>1</v>
      </c>
      <c r="S2033" t="str">
        <f>IF(R2033=1, "First-time", IF(R2033&lt;=3, "Rising Star", IF(R2033&lt;10, "Established", "Elites")))</f>
        <v>First-time</v>
      </c>
      <c r="T2033">
        <f>IF(S2033 = "First-time",1,0)</f>
        <v>1</v>
      </c>
      <c r="U2033">
        <f>IF(S2033 = "Rising Star",1,0)</f>
        <v>0</v>
      </c>
      <c r="V2033">
        <f>IF(S2033 = "Established",1,0)</f>
        <v>0</v>
      </c>
      <c r="W2033">
        <f>IF(S2033 = "Elites",1,0)</f>
        <v>0</v>
      </c>
      <c r="X2033" t="s">
        <v>1206</v>
      </c>
      <c r="Y2033" t="str">
        <f>IF(X2033="","-",TRIM(LEFT(X2033,FIND(",",X2033&amp;",")-1)))</f>
        <v>Tampa</v>
      </c>
      <c r="Z2033" t="s">
        <v>3650</v>
      </c>
      <c r="AA2033" t="s">
        <v>10</v>
      </c>
    </row>
    <row r="2034" spans="1:27" ht="14.4" x14ac:dyDescent="0.3">
      <c r="A2034">
        <v>2028</v>
      </c>
      <c r="B2034" t="s">
        <v>11219</v>
      </c>
      <c r="C2034" t="s">
        <v>11220</v>
      </c>
      <c r="D2034" t="s">
        <v>11221</v>
      </c>
      <c r="E2034" t="s">
        <v>1276</v>
      </c>
      <c r="F2034" s="5">
        <f>_xlfn.TEXTBEFORE(E2034, " ") * 1000000</f>
        <v>5000000</v>
      </c>
      <c r="G2034">
        <v>198.25219999999999</v>
      </c>
      <c r="H2034" t="s">
        <v>1238</v>
      </c>
      <c r="I2034">
        <v>35</v>
      </c>
      <c r="J2034">
        <f>IF(I2034="",0,I2034)</f>
        <v>35</v>
      </c>
      <c r="K2034">
        <v>10</v>
      </c>
      <c r="L2034">
        <f>I2034-K2034</f>
        <v>25</v>
      </c>
      <c r="M2034" t="str">
        <f>IF(I2034&lt;100,"small",IF(I2034&lt;500,"medium","large"))</f>
        <v>small</v>
      </c>
      <c r="N2034">
        <f>IF(M2034="small",1,0)</f>
        <v>1</v>
      </c>
      <c r="O2034">
        <f>IF(N2034="medium",1,0)</f>
        <v>0</v>
      </c>
      <c r="P2034">
        <f>IF(O2034="large",1,0)</f>
        <v>0</v>
      </c>
      <c r="Q2034">
        <v>2010</v>
      </c>
      <c r="R2034">
        <v>2</v>
      </c>
      <c r="S2034" t="str">
        <f>IF(R2034=1, "First-time", IF(R2034&lt;=3, "Rising Star", IF(R2034&lt;10, "Established", "Elites")))</f>
        <v>Rising Star</v>
      </c>
      <c r="T2034">
        <f>IF(S2034 = "First-time",1,0)</f>
        <v>0</v>
      </c>
      <c r="U2034">
        <f>IF(S2034 = "Rising Star",1,0)</f>
        <v>1</v>
      </c>
      <c r="V2034">
        <f>IF(S2034 = "Established",1,0)</f>
        <v>0</v>
      </c>
      <c r="W2034">
        <f>IF(S2034 = "Elites",1,0)</f>
        <v>0</v>
      </c>
      <c r="X2034" t="s">
        <v>99</v>
      </c>
      <c r="Y2034" t="str">
        <f>IF(X2034="","-",TRIM(LEFT(X2034,FIND(",",X2034&amp;",")-1)))</f>
        <v>-</v>
      </c>
      <c r="Z2034" t="s">
        <v>11222</v>
      </c>
      <c r="AA2034" t="s">
        <v>12</v>
      </c>
    </row>
    <row r="2035" spans="1:27" ht="14.4" x14ac:dyDescent="0.3">
      <c r="A2035">
        <v>2029</v>
      </c>
      <c r="B2035" t="s">
        <v>11248</v>
      </c>
      <c r="C2035" t="s">
        <v>11249</v>
      </c>
      <c r="D2035" t="s">
        <v>11250</v>
      </c>
      <c r="E2035" t="s">
        <v>490</v>
      </c>
      <c r="F2035" s="5">
        <f>_xlfn.TEXTBEFORE(E2035, " ") * 1000000</f>
        <v>7300000</v>
      </c>
      <c r="G2035">
        <v>198.18209999999999</v>
      </c>
      <c r="H2035" t="s">
        <v>779</v>
      </c>
      <c r="I2035">
        <v>55</v>
      </c>
      <c r="J2035">
        <f>IF(I2035="",0,I2035)</f>
        <v>55</v>
      </c>
      <c r="K2035">
        <v>36</v>
      </c>
      <c r="L2035">
        <f>I2035-K2035</f>
        <v>19</v>
      </c>
      <c r="M2035" t="str">
        <f>IF(I2035&lt;100,"small",IF(I2035&lt;500,"medium","large"))</f>
        <v>small</v>
      </c>
      <c r="N2035">
        <f>IF(M2035="small",1,0)</f>
        <v>1</v>
      </c>
      <c r="O2035">
        <f>IF(N2035="medium",1,0)</f>
        <v>0</v>
      </c>
      <c r="P2035">
        <f>IF(O2035="large",1,0)</f>
        <v>0</v>
      </c>
      <c r="Q2035">
        <v>2010</v>
      </c>
      <c r="R2035">
        <v>4</v>
      </c>
      <c r="S2035" t="str">
        <f>IF(R2035=1, "First-time", IF(R2035&lt;=3, "Rising Star", IF(R2035&lt;10, "Established", "Elites")))</f>
        <v>Established</v>
      </c>
      <c r="T2035">
        <f>IF(S2035 = "First-time",1,0)</f>
        <v>0</v>
      </c>
      <c r="U2035">
        <f>IF(S2035 = "Rising Star",1,0)</f>
        <v>0</v>
      </c>
      <c r="V2035">
        <f>IF(S2035 = "Established",1,0)</f>
        <v>1</v>
      </c>
      <c r="W2035">
        <f>IF(S2035 = "Elites",1,0)</f>
        <v>0</v>
      </c>
      <c r="X2035" t="s">
        <v>242</v>
      </c>
      <c r="Y2035" t="str">
        <f>IF(X2035="","-",TRIM(LEFT(X2035,FIND(",",X2035&amp;",")-1)))</f>
        <v>Atlanta</v>
      </c>
      <c r="Z2035" t="s">
        <v>242</v>
      </c>
      <c r="AA2035" t="s">
        <v>11</v>
      </c>
    </row>
    <row r="2036" spans="1:27" ht="14.4" x14ac:dyDescent="0.3">
      <c r="A2036">
        <v>2030</v>
      </c>
      <c r="B2036" t="s">
        <v>786</v>
      </c>
      <c r="C2036" t="s">
        <v>787</v>
      </c>
      <c r="D2036" t="s">
        <v>788</v>
      </c>
      <c r="E2036" t="s">
        <v>789</v>
      </c>
      <c r="F2036" s="5">
        <f>_xlfn.TEXTBEFORE(E2036, " ") * 1000000</f>
        <v>15200000</v>
      </c>
      <c r="G2036">
        <v>198.1755</v>
      </c>
      <c r="H2036" t="s">
        <v>353</v>
      </c>
      <c r="I2036">
        <v>53</v>
      </c>
      <c r="J2036">
        <f>IF(I2036="",0,I2036)</f>
        <v>53</v>
      </c>
      <c r="K2036">
        <v>7</v>
      </c>
      <c r="L2036">
        <f>I2036-K2036</f>
        <v>46</v>
      </c>
      <c r="M2036" t="str">
        <f>IF(I2036&lt;100,"small",IF(I2036&lt;500,"medium","large"))</f>
        <v>small</v>
      </c>
      <c r="N2036">
        <f>IF(M2036="small",1,0)</f>
        <v>1</v>
      </c>
      <c r="O2036">
        <f>IF(N2036="medium",1,0)</f>
        <v>0</v>
      </c>
      <c r="P2036">
        <f>IF(O2036="large",1,0)</f>
        <v>0</v>
      </c>
      <c r="Q2036">
        <v>1980</v>
      </c>
      <c r="R2036">
        <v>2</v>
      </c>
      <c r="S2036" t="str">
        <f>IF(R2036=1, "First-time", IF(R2036&lt;=3, "Rising Star", IF(R2036&lt;10, "Established", "Elites")))</f>
        <v>Rising Star</v>
      </c>
      <c r="T2036">
        <f>IF(S2036 = "First-time",1,0)</f>
        <v>0</v>
      </c>
      <c r="U2036">
        <f>IF(S2036 = "Rising Star",1,0)</f>
        <v>1</v>
      </c>
      <c r="V2036">
        <f>IF(S2036 = "Established",1,0)</f>
        <v>0</v>
      </c>
      <c r="W2036">
        <f>IF(S2036 = "Elites",1,0)</f>
        <v>0</v>
      </c>
      <c r="X2036" t="s">
        <v>342</v>
      </c>
      <c r="Y2036" t="str">
        <f>IF(X2036="","-",TRIM(LEFT(X2036,FIND(",",X2036&amp;",")-1)))</f>
        <v>San Diego</v>
      </c>
      <c r="Z2036" t="s">
        <v>342</v>
      </c>
      <c r="AA2036" t="s">
        <v>5</v>
      </c>
    </row>
    <row r="2037" spans="1:27" ht="14.4" x14ac:dyDescent="0.3">
      <c r="A2037">
        <v>2031</v>
      </c>
      <c r="B2037" t="s">
        <v>12723</v>
      </c>
      <c r="C2037" t="s">
        <v>12724</v>
      </c>
      <c r="D2037" t="s">
        <v>12725</v>
      </c>
      <c r="E2037" t="s">
        <v>302</v>
      </c>
      <c r="F2037" s="5">
        <f>_xlfn.TEXTBEFORE(E2037, " ") * 1000000</f>
        <v>7100000</v>
      </c>
      <c r="G2037">
        <v>197.9975</v>
      </c>
      <c r="H2037" t="s">
        <v>779</v>
      </c>
      <c r="I2037">
        <v>40</v>
      </c>
      <c r="J2037">
        <f>IF(I2037="",0,I2037)</f>
        <v>40</v>
      </c>
      <c r="K2037">
        <v>17</v>
      </c>
      <c r="L2037">
        <f>I2037-K2037</f>
        <v>23</v>
      </c>
      <c r="M2037" t="str">
        <f>IF(I2037&lt;100,"small",IF(I2037&lt;500,"medium","large"))</f>
        <v>small</v>
      </c>
      <c r="N2037">
        <f>IF(M2037="small",1,0)</f>
        <v>1</v>
      </c>
      <c r="O2037">
        <f>IF(N2037="medium",1,0)</f>
        <v>0</v>
      </c>
      <c r="P2037">
        <f>IF(O2037="large",1,0)</f>
        <v>0</v>
      </c>
      <c r="Q2037">
        <v>2011</v>
      </c>
      <c r="R2037">
        <v>3</v>
      </c>
      <c r="S2037" t="str">
        <f>IF(R2037=1, "First-time", IF(R2037&lt;=3, "Rising Star", IF(R2037&lt;10, "Established", "Elites")))</f>
        <v>Rising Star</v>
      </c>
      <c r="T2037">
        <f>IF(S2037 = "First-time",1,0)</f>
        <v>0</v>
      </c>
      <c r="U2037">
        <f>IF(S2037 = "Rising Star",1,0)</f>
        <v>1</v>
      </c>
      <c r="V2037">
        <f>IF(S2037 = "Established",1,0)</f>
        <v>0</v>
      </c>
      <c r="W2037">
        <f>IF(S2037 = "Elites",1,0)</f>
        <v>0</v>
      </c>
      <c r="X2037" t="s">
        <v>325</v>
      </c>
      <c r="Y2037" t="str">
        <f>IF(X2037="","-",TRIM(LEFT(X2037,FIND(",",X2037&amp;",")-1)))</f>
        <v>Los Angeles</v>
      </c>
      <c r="Z2037" t="s">
        <v>325</v>
      </c>
      <c r="AA2037" t="s">
        <v>5</v>
      </c>
    </row>
    <row r="2038" spans="1:27" ht="14.4" x14ac:dyDescent="0.3">
      <c r="A2038">
        <v>2032</v>
      </c>
      <c r="B2038" t="s">
        <v>9611</v>
      </c>
      <c r="C2038" t="s">
        <v>9612</v>
      </c>
      <c r="D2038" t="s">
        <v>9613</v>
      </c>
      <c r="E2038" t="s">
        <v>4472</v>
      </c>
      <c r="F2038" s="5">
        <f>_xlfn.TEXTBEFORE(E2038, " ") * 1000000</f>
        <v>20100000</v>
      </c>
      <c r="G2038">
        <v>197.9247</v>
      </c>
      <c r="H2038" t="s">
        <v>779</v>
      </c>
      <c r="I2038">
        <v>55</v>
      </c>
      <c r="J2038">
        <f>IF(I2038="",0,I2038)</f>
        <v>55</v>
      </c>
      <c r="K2038">
        <v>38</v>
      </c>
      <c r="L2038">
        <f>I2038-K2038</f>
        <v>17</v>
      </c>
      <c r="M2038" t="str">
        <f>IF(I2038&lt;100,"small",IF(I2038&lt;500,"medium","large"))</f>
        <v>small</v>
      </c>
      <c r="N2038">
        <f>IF(M2038="small",1,0)</f>
        <v>1</v>
      </c>
      <c r="O2038">
        <f>IF(N2038="medium",1,0)</f>
        <v>0</v>
      </c>
      <c r="P2038">
        <f>IF(O2038="large",1,0)</f>
        <v>0</v>
      </c>
      <c r="Q2038">
        <v>2009</v>
      </c>
      <c r="R2038">
        <v>6</v>
      </c>
      <c r="S2038" t="str">
        <f>IF(R2038=1, "First-time", IF(R2038&lt;=3, "Rising Star", IF(R2038&lt;10, "Established", "Elites")))</f>
        <v>Established</v>
      </c>
      <c r="T2038">
        <f>IF(S2038 = "First-time",1,0)</f>
        <v>0</v>
      </c>
      <c r="U2038">
        <f>IF(S2038 = "Rising Star",1,0)</f>
        <v>0</v>
      </c>
      <c r="V2038">
        <f>IF(S2038 = "Established",1,0)</f>
        <v>1</v>
      </c>
      <c r="W2038">
        <f>IF(S2038 = "Elites",1,0)</f>
        <v>0</v>
      </c>
      <c r="X2038" t="s">
        <v>106</v>
      </c>
      <c r="Y2038" t="str">
        <f>IF(X2038="","-",TRIM(LEFT(X2038,FIND(",",X2038&amp;",")-1)))</f>
        <v>Cleveland</v>
      </c>
      <c r="Z2038" t="s">
        <v>9614</v>
      </c>
      <c r="AA2038" t="s">
        <v>36</v>
      </c>
    </row>
    <row r="2039" spans="1:27" ht="14.4" x14ac:dyDescent="0.3">
      <c r="A2039">
        <v>2033</v>
      </c>
      <c r="B2039" t="s">
        <v>11310</v>
      </c>
      <c r="C2039" t="s">
        <v>11311</v>
      </c>
      <c r="D2039" t="s">
        <v>11312</v>
      </c>
      <c r="E2039" t="s">
        <v>11313</v>
      </c>
      <c r="F2039" s="5">
        <f>_xlfn.TEXTBEFORE(E2039, " ") * 1000000</f>
        <v>192800000</v>
      </c>
      <c r="G2039">
        <v>197.81030000000001</v>
      </c>
      <c r="H2039" t="s">
        <v>153</v>
      </c>
      <c r="I2039">
        <v>200</v>
      </c>
      <c r="J2039">
        <f>IF(I2039="",0,I2039)</f>
        <v>200</v>
      </c>
      <c r="K2039">
        <v>55</v>
      </c>
      <c r="L2039">
        <f>I2039-K2039</f>
        <v>145</v>
      </c>
      <c r="M2039" t="str">
        <f>IF(I2039&lt;100,"small",IF(I2039&lt;500,"medium","large"))</f>
        <v>medium</v>
      </c>
      <c r="N2039">
        <f>IF(M2039="small",1,0)</f>
        <v>0</v>
      </c>
      <c r="O2039">
        <f>IF(N2039="medium",1,0)</f>
        <v>0</v>
      </c>
      <c r="P2039">
        <f>IF(O2039="large",1,0)</f>
        <v>0</v>
      </c>
      <c r="Q2039">
        <v>2010</v>
      </c>
      <c r="R2039">
        <v>3</v>
      </c>
      <c r="S2039" t="str">
        <f>IF(R2039=1, "First-time", IF(R2039&lt;=3, "Rising Star", IF(R2039&lt;10, "Established", "Elites")))</f>
        <v>Rising Star</v>
      </c>
      <c r="T2039">
        <f>IF(S2039 = "First-time",1,0)</f>
        <v>0</v>
      </c>
      <c r="U2039">
        <f>IF(S2039 = "Rising Star",1,0)</f>
        <v>1</v>
      </c>
      <c r="V2039">
        <f>IF(S2039 = "Established",1,0)</f>
        <v>0</v>
      </c>
      <c r="W2039">
        <f>IF(S2039 = "Elites",1,0)</f>
        <v>0</v>
      </c>
      <c r="X2039" t="s">
        <v>99</v>
      </c>
      <c r="Y2039" t="str">
        <f>IF(X2039="","-",TRIM(LEFT(X2039,FIND(",",X2039&amp;",")-1)))</f>
        <v>-</v>
      </c>
      <c r="Z2039" t="s">
        <v>780</v>
      </c>
      <c r="AA2039" t="s">
        <v>10</v>
      </c>
    </row>
    <row r="2040" spans="1:27" ht="14.4" x14ac:dyDescent="0.3">
      <c r="A2040">
        <v>2034</v>
      </c>
      <c r="B2040" t="s">
        <v>3588</v>
      </c>
      <c r="C2040" t="s">
        <v>3589</v>
      </c>
      <c r="D2040" t="s">
        <v>3590</v>
      </c>
      <c r="E2040" t="s">
        <v>3591</v>
      </c>
      <c r="F2040" s="5">
        <f>_xlfn.TEXTBEFORE(E2040, " ") * 1000000</f>
        <v>141900000</v>
      </c>
      <c r="G2040">
        <v>197.8075</v>
      </c>
      <c r="H2040" t="s">
        <v>129</v>
      </c>
      <c r="I2040">
        <v>346</v>
      </c>
      <c r="J2040">
        <f>IF(I2040="",0,I2040)</f>
        <v>346</v>
      </c>
      <c r="K2040">
        <v>226</v>
      </c>
      <c r="L2040">
        <f>I2040-K2040</f>
        <v>120</v>
      </c>
      <c r="M2040" t="str">
        <f>IF(I2040&lt;100,"small",IF(I2040&lt;500,"medium","large"))</f>
        <v>medium</v>
      </c>
      <c r="N2040">
        <f>IF(M2040="small",1,0)</f>
        <v>0</v>
      </c>
      <c r="O2040">
        <f>IF(N2040="medium",1,0)</f>
        <v>0</v>
      </c>
      <c r="P2040">
        <f>IF(O2040="large",1,0)</f>
        <v>0</v>
      </c>
      <c r="Q2040">
        <v>2000</v>
      </c>
      <c r="R2040">
        <v>2</v>
      </c>
      <c r="S2040" t="str">
        <f>IF(R2040=1, "First-time", IF(R2040&lt;=3, "Rising Star", IF(R2040&lt;10, "Established", "Elites")))</f>
        <v>Rising Star</v>
      </c>
      <c r="T2040">
        <f>IF(S2040 = "First-time",1,0)</f>
        <v>0</v>
      </c>
      <c r="U2040">
        <f>IF(S2040 = "Rising Star",1,0)</f>
        <v>1</v>
      </c>
      <c r="V2040">
        <f>IF(S2040 = "Established",1,0)</f>
        <v>0</v>
      </c>
      <c r="W2040">
        <f>IF(S2040 = "Elites",1,0)</f>
        <v>0</v>
      </c>
      <c r="X2040" t="s">
        <v>271</v>
      </c>
      <c r="Y2040" t="str">
        <f>IF(X2040="","-",TRIM(LEFT(X2040,FIND(",",X2040&amp;",")-1)))</f>
        <v>Chicago</v>
      </c>
      <c r="Z2040" t="s">
        <v>380</v>
      </c>
      <c r="AA2040" t="s">
        <v>15</v>
      </c>
    </row>
    <row r="2041" spans="1:27" ht="14.4" x14ac:dyDescent="0.3">
      <c r="A2041">
        <v>2035</v>
      </c>
      <c r="B2041" t="s">
        <v>6396</v>
      </c>
      <c r="C2041" t="s">
        <v>6397</v>
      </c>
      <c r="D2041" t="s">
        <v>6398</v>
      </c>
      <c r="E2041" t="s">
        <v>605</v>
      </c>
      <c r="F2041" s="5">
        <f>_xlfn.TEXTBEFORE(E2041, " ") * 1000000</f>
        <v>8700000</v>
      </c>
      <c r="G2041">
        <v>197.72210000000001</v>
      </c>
      <c r="H2041" t="s">
        <v>167</v>
      </c>
      <c r="I2041">
        <v>10</v>
      </c>
      <c r="J2041">
        <f>IF(I2041="",0,I2041)</f>
        <v>10</v>
      </c>
      <c r="K2041">
        <v>8</v>
      </c>
      <c r="L2041">
        <f>I2041-K2041</f>
        <v>2</v>
      </c>
      <c r="M2041" t="str">
        <f>IF(I2041&lt;100,"small",IF(I2041&lt;500,"medium","large"))</f>
        <v>small</v>
      </c>
      <c r="N2041">
        <f>IF(M2041="small",1,0)</f>
        <v>1</v>
      </c>
      <c r="O2041">
        <f>IF(N2041="medium",1,0)</f>
        <v>0</v>
      </c>
      <c r="P2041">
        <f>IF(O2041="large",1,0)</f>
        <v>0</v>
      </c>
      <c r="Q2041">
        <v>2005</v>
      </c>
      <c r="R2041">
        <v>2</v>
      </c>
      <c r="S2041" t="str">
        <f>IF(R2041=1, "First-time", IF(R2041&lt;=3, "Rising Star", IF(R2041&lt;10, "Established", "Elites")))</f>
        <v>Rising Star</v>
      </c>
      <c r="T2041">
        <f>IF(S2041 = "First-time",1,0)</f>
        <v>0</v>
      </c>
      <c r="U2041">
        <f>IF(S2041 = "Rising Star",1,0)</f>
        <v>1</v>
      </c>
      <c r="V2041">
        <f>IF(S2041 = "Established",1,0)</f>
        <v>0</v>
      </c>
      <c r="W2041">
        <f>IF(S2041 = "Elites",1,0)</f>
        <v>0</v>
      </c>
      <c r="X2041" t="s">
        <v>271</v>
      </c>
      <c r="Y2041" t="str">
        <f>IF(X2041="","-",TRIM(LEFT(X2041,FIND(",",X2041&amp;",")-1)))</f>
        <v>Chicago</v>
      </c>
      <c r="Z2041" t="s">
        <v>271</v>
      </c>
      <c r="AA2041" t="s">
        <v>15</v>
      </c>
    </row>
    <row r="2042" spans="1:27" ht="14.4" x14ac:dyDescent="0.3">
      <c r="A2042">
        <v>2036</v>
      </c>
      <c r="B2042" t="s">
        <v>8535</v>
      </c>
      <c r="C2042" t="s">
        <v>8536</v>
      </c>
      <c r="D2042" t="s">
        <v>8537</v>
      </c>
      <c r="E2042" t="s">
        <v>2430</v>
      </c>
      <c r="F2042" s="5">
        <f>_xlfn.TEXTBEFORE(E2042, " ") * 1000000</f>
        <v>10800000</v>
      </c>
      <c r="G2042">
        <v>197.5924</v>
      </c>
      <c r="H2042" t="s">
        <v>803</v>
      </c>
      <c r="I2042">
        <v>41</v>
      </c>
      <c r="J2042">
        <f>IF(I2042="",0,I2042)</f>
        <v>41</v>
      </c>
      <c r="K2042">
        <v>12</v>
      </c>
      <c r="L2042">
        <f>I2042-K2042</f>
        <v>29</v>
      </c>
      <c r="M2042" t="str">
        <f>IF(I2042&lt;100,"small",IF(I2042&lt;500,"medium","large"))</f>
        <v>small</v>
      </c>
      <c r="N2042">
        <f>IF(M2042="small",1,0)</f>
        <v>1</v>
      </c>
      <c r="O2042">
        <f>IF(N2042="medium",1,0)</f>
        <v>0</v>
      </c>
      <c r="P2042">
        <f>IF(O2042="large",1,0)</f>
        <v>0</v>
      </c>
      <c r="Q2042">
        <v>2008</v>
      </c>
      <c r="R2042">
        <v>1</v>
      </c>
      <c r="S2042" t="str">
        <f>IF(R2042=1, "First-time", IF(R2042&lt;=3, "Rising Star", IF(R2042&lt;10, "Established", "Elites")))</f>
        <v>First-time</v>
      </c>
      <c r="T2042">
        <f>IF(S2042 = "First-time",1,0)</f>
        <v>1</v>
      </c>
      <c r="U2042">
        <f>IF(S2042 = "Rising Star",1,0)</f>
        <v>0</v>
      </c>
      <c r="V2042">
        <f>IF(S2042 = "Established",1,0)</f>
        <v>0</v>
      </c>
      <c r="W2042">
        <f>IF(S2042 = "Elites",1,0)</f>
        <v>0</v>
      </c>
      <c r="X2042" t="s">
        <v>86</v>
      </c>
      <c r="Y2042" t="str">
        <f>IF(X2042="","-",TRIM(LEFT(X2042,FIND(",",X2042&amp;",")-1)))</f>
        <v>New York City</v>
      </c>
      <c r="Z2042" t="s">
        <v>543</v>
      </c>
      <c r="AA2042" t="s">
        <v>35</v>
      </c>
    </row>
    <row r="2043" spans="1:27" ht="14.4" x14ac:dyDescent="0.3">
      <c r="A2043">
        <v>2037</v>
      </c>
      <c r="B2043" t="s">
        <v>10918</v>
      </c>
      <c r="C2043" t="s">
        <v>10919</v>
      </c>
      <c r="D2043" t="s">
        <v>10920</v>
      </c>
      <c r="E2043" t="s">
        <v>923</v>
      </c>
      <c r="F2043" s="5">
        <f>_xlfn.TEXTBEFORE(E2043, " ") * 1000000</f>
        <v>5500000</v>
      </c>
      <c r="G2043">
        <v>197.4743</v>
      </c>
      <c r="H2043" t="s">
        <v>803</v>
      </c>
      <c r="I2043">
        <v>10</v>
      </c>
      <c r="J2043">
        <f>IF(I2043="",0,I2043)</f>
        <v>10</v>
      </c>
      <c r="K2043">
        <v>2</v>
      </c>
      <c r="L2043">
        <f>I2043-K2043</f>
        <v>8</v>
      </c>
      <c r="M2043" t="str">
        <f>IF(I2043&lt;100,"small",IF(I2043&lt;500,"medium","large"))</f>
        <v>small</v>
      </c>
      <c r="N2043">
        <f>IF(M2043="small",1,0)</f>
        <v>1</v>
      </c>
      <c r="O2043">
        <f>IF(N2043="medium",1,0)</f>
        <v>0</v>
      </c>
      <c r="P2043">
        <f>IF(O2043="large",1,0)</f>
        <v>0</v>
      </c>
      <c r="Q2043">
        <v>2010</v>
      </c>
      <c r="R2043">
        <v>1</v>
      </c>
      <c r="S2043" t="str">
        <f>IF(R2043=1, "First-time", IF(R2043&lt;=3, "Rising Star", IF(R2043&lt;10, "Established", "Elites")))</f>
        <v>First-time</v>
      </c>
      <c r="T2043">
        <f>IF(S2043 = "First-time",1,0)</f>
        <v>1</v>
      </c>
      <c r="U2043">
        <f>IF(S2043 = "Rising Star",1,0)</f>
        <v>0</v>
      </c>
      <c r="V2043">
        <f>IF(S2043 = "Established",1,0)</f>
        <v>0</v>
      </c>
      <c r="W2043">
        <f>IF(S2043 = "Elites",1,0)</f>
        <v>0</v>
      </c>
      <c r="X2043" t="s">
        <v>86</v>
      </c>
      <c r="Y2043" t="str">
        <f>IF(X2043="","-",TRIM(LEFT(X2043,FIND(",",X2043&amp;",")-1)))</f>
        <v>New York City</v>
      </c>
      <c r="Z2043" t="s">
        <v>10921</v>
      </c>
      <c r="AA2043" t="s">
        <v>32</v>
      </c>
    </row>
    <row r="2044" spans="1:27" ht="14.4" x14ac:dyDescent="0.3">
      <c r="A2044">
        <v>2038</v>
      </c>
      <c r="B2044" t="s">
        <v>14520</v>
      </c>
      <c r="C2044" t="s">
        <v>14521</v>
      </c>
      <c r="D2044" t="s">
        <v>14522</v>
      </c>
      <c r="E2044" t="s">
        <v>808</v>
      </c>
      <c r="F2044" s="5">
        <f>_xlfn.TEXTBEFORE(E2044, " ") * 1000000</f>
        <v>2200000</v>
      </c>
      <c r="G2044">
        <v>197.24029999999999</v>
      </c>
      <c r="H2044" t="s">
        <v>727</v>
      </c>
      <c r="I2044">
        <v>14</v>
      </c>
      <c r="J2044">
        <f>IF(I2044="",0,I2044)</f>
        <v>14</v>
      </c>
      <c r="K2044">
        <v>4</v>
      </c>
      <c r="L2044">
        <f>I2044-K2044</f>
        <v>10</v>
      </c>
      <c r="M2044" t="str">
        <f>IF(I2044&lt;100,"small",IF(I2044&lt;500,"medium","large"))</f>
        <v>small</v>
      </c>
      <c r="N2044">
        <f>IF(M2044="small",1,0)</f>
        <v>1</v>
      </c>
      <c r="O2044">
        <f>IF(N2044="medium",1,0)</f>
        <v>0</v>
      </c>
      <c r="P2044">
        <f>IF(O2044="large",1,0)</f>
        <v>0</v>
      </c>
      <c r="Q2044">
        <v>2013</v>
      </c>
      <c r="R2044">
        <v>1</v>
      </c>
      <c r="S2044" t="str">
        <f>IF(R2044=1, "First-time", IF(R2044&lt;=3, "Rising Star", IF(R2044&lt;10, "Established", "Elites")))</f>
        <v>First-time</v>
      </c>
      <c r="T2044">
        <f>IF(S2044 = "First-time",1,0)</f>
        <v>1</v>
      </c>
      <c r="U2044">
        <f>IF(S2044 = "Rising Star",1,0)</f>
        <v>0</v>
      </c>
      <c r="V2044">
        <f>IF(S2044 = "Established",1,0)</f>
        <v>0</v>
      </c>
      <c r="W2044">
        <f>IF(S2044 = "Elites",1,0)</f>
        <v>0</v>
      </c>
      <c r="X2044" t="s">
        <v>232</v>
      </c>
      <c r="Y2044" t="str">
        <f>IF(X2044="","-",TRIM(LEFT(X2044,FIND(",",X2044&amp;",")-1)))</f>
        <v>Houston</v>
      </c>
      <c r="Z2044" t="s">
        <v>232</v>
      </c>
      <c r="AA2044" t="s">
        <v>45</v>
      </c>
    </row>
    <row r="2045" spans="1:27" ht="14.4" x14ac:dyDescent="0.3">
      <c r="A2045">
        <v>2039</v>
      </c>
      <c r="B2045" t="s">
        <v>1318</v>
      </c>
      <c r="C2045" t="s">
        <v>1319</v>
      </c>
      <c r="D2045" t="s">
        <v>1320</v>
      </c>
      <c r="E2045" t="s">
        <v>1321</v>
      </c>
      <c r="F2045" s="5">
        <f>_xlfn.TEXTBEFORE(E2045, " ") * 1000000</f>
        <v>76000000</v>
      </c>
      <c r="G2045">
        <v>197.05119999999999</v>
      </c>
      <c r="H2045" t="s">
        <v>105</v>
      </c>
      <c r="I2045">
        <v>360</v>
      </c>
      <c r="J2045">
        <f>IF(I2045="",0,I2045)</f>
        <v>360</v>
      </c>
      <c r="K2045">
        <v>150</v>
      </c>
      <c r="L2045">
        <f>I2045-K2045</f>
        <v>210</v>
      </c>
      <c r="M2045" t="str">
        <f>IF(I2045&lt;100,"small",IF(I2045&lt;500,"medium","large"))</f>
        <v>medium</v>
      </c>
      <c r="N2045">
        <f>IF(M2045="small",1,0)</f>
        <v>0</v>
      </c>
      <c r="O2045">
        <f>IF(N2045="medium",1,0)</f>
        <v>0</v>
      </c>
      <c r="P2045">
        <f>IF(O2045="large",1,0)</f>
        <v>0</v>
      </c>
      <c r="Q2045">
        <v>1988</v>
      </c>
      <c r="R2045">
        <v>1</v>
      </c>
      <c r="S2045" t="str">
        <f>IF(R2045=1, "First-time", IF(R2045&lt;=3, "Rising Star", IF(R2045&lt;10, "Established", "Elites")))</f>
        <v>First-time</v>
      </c>
      <c r="T2045">
        <f>IF(S2045 = "First-time",1,0)</f>
        <v>1</v>
      </c>
      <c r="U2045">
        <f>IF(S2045 = "Rising Star",1,0)</f>
        <v>0</v>
      </c>
      <c r="V2045">
        <f>IF(S2045 = "Established",1,0)</f>
        <v>0</v>
      </c>
      <c r="W2045">
        <f>IF(S2045 = "Elites",1,0)</f>
        <v>0</v>
      </c>
      <c r="X2045" t="s">
        <v>130</v>
      </c>
      <c r="Y2045" t="str">
        <f>IF(X2045="","-",TRIM(LEFT(X2045,FIND(",",X2045&amp;",")-1)))</f>
        <v>Dallas</v>
      </c>
      <c r="Z2045" t="s">
        <v>1322</v>
      </c>
      <c r="AA2045" t="s">
        <v>45</v>
      </c>
    </row>
    <row r="2046" spans="1:27" ht="14.4" x14ac:dyDescent="0.3">
      <c r="A2046">
        <v>2040</v>
      </c>
      <c r="B2046" t="s">
        <v>11804</v>
      </c>
      <c r="C2046" t="s">
        <v>11805</v>
      </c>
      <c r="D2046" t="s">
        <v>11806</v>
      </c>
      <c r="E2046" t="s">
        <v>11807</v>
      </c>
      <c r="F2046" s="5">
        <f>_xlfn.TEXTBEFORE(E2046, " ") * 1000000</f>
        <v>314300000</v>
      </c>
      <c r="G2046">
        <v>196.886</v>
      </c>
      <c r="H2046" t="s">
        <v>153</v>
      </c>
      <c r="I2046">
        <v>347</v>
      </c>
      <c r="J2046">
        <f>IF(I2046="",0,I2046)</f>
        <v>347</v>
      </c>
      <c r="K2046">
        <v>204</v>
      </c>
      <c r="L2046">
        <f>I2046-K2046</f>
        <v>143</v>
      </c>
      <c r="M2046" t="str">
        <f>IF(I2046&lt;100,"small",IF(I2046&lt;500,"medium","large"))</f>
        <v>medium</v>
      </c>
      <c r="N2046">
        <f>IF(M2046="small",1,0)</f>
        <v>0</v>
      </c>
      <c r="O2046">
        <f>IF(N2046="medium",1,0)</f>
        <v>0</v>
      </c>
      <c r="P2046">
        <f>IF(O2046="large",1,0)</f>
        <v>0</v>
      </c>
      <c r="Q2046">
        <v>2011</v>
      </c>
      <c r="R2046">
        <v>5</v>
      </c>
      <c r="S2046" t="str">
        <f>IF(R2046=1, "First-time", IF(R2046&lt;=3, "Rising Star", IF(R2046&lt;10, "Established", "Elites")))</f>
        <v>Established</v>
      </c>
      <c r="T2046">
        <f>IF(S2046 = "First-time",1,0)</f>
        <v>0</v>
      </c>
      <c r="U2046">
        <f>IF(S2046 = "Rising Star",1,0)</f>
        <v>0</v>
      </c>
      <c r="V2046">
        <f>IF(S2046 = "Established",1,0)</f>
        <v>1</v>
      </c>
      <c r="W2046">
        <f>IF(S2046 = "Elites",1,0)</f>
        <v>0</v>
      </c>
      <c r="X2046" t="s">
        <v>130</v>
      </c>
      <c r="Y2046" t="str">
        <f>IF(X2046="","-",TRIM(LEFT(X2046,FIND(",",X2046&amp;",")-1)))</f>
        <v>Dallas</v>
      </c>
      <c r="Z2046" t="s">
        <v>2575</v>
      </c>
      <c r="AA2046" t="s">
        <v>45</v>
      </c>
    </row>
    <row r="2047" spans="1:27" ht="14.4" x14ac:dyDescent="0.3">
      <c r="A2047">
        <v>2041</v>
      </c>
      <c r="B2047" t="s">
        <v>11418</v>
      </c>
      <c r="C2047" t="s">
        <v>11419</v>
      </c>
      <c r="D2047" t="s">
        <v>11420</v>
      </c>
      <c r="E2047" t="s">
        <v>1246</v>
      </c>
      <c r="F2047" s="5">
        <f>_xlfn.TEXTBEFORE(E2047, " ") * 1000000</f>
        <v>2900000</v>
      </c>
      <c r="G2047">
        <v>196.78039999999999</v>
      </c>
      <c r="H2047" t="s">
        <v>167</v>
      </c>
      <c r="I2047">
        <v>23</v>
      </c>
      <c r="J2047">
        <f>IF(I2047="",0,I2047)</f>
        <v>23</v>
      </c>
      <c r="K2047">
        <v>15</v>
      </c>
      <c r="L2047">
        <f>I2047-K2047</f>
        <v>8</v>
      </c>
      <c r="M2047" t="str">
        <f>IF(I2047&lt;100,"small",IF(I2047&lt;500,"medium","large"))</f>
        <v>small</v>
      </c>
      <c r="N2047">
        <f>IF(M2047="small",1,0)</f>
        <v>1</v>
      </c>
      <c r="O2047">
        <f>IF(N2047="medium",1,0)</f>
        <v>0</v>
      </c>
      <c r="P2047">
        <f>IF(O2047="large",1,0)</f>
        <v>0</v>
      </c>
      <c r="Q2047">
        <v>2010</v>
      </c>
      <c r="R2047">
        <v>1</v>
      </c>
      <c r="S2047" t="str">
        <f>IF(R2047=1, "First-time", IF(R2047&lt;=3, "Rising Star", IF(R2047&lt;10, "Established", "Elites")))</f>
        <v>First-time</v>
      </c>
      <c r="T2047">
        <f>IF(S2047 = "First-time",1,0)</f>
        <v>1</v>
      </c>
      <c r="U2047">
        <f>IF(S2047 = "Rising Star",1,0)</f>
        <v>0</v>
      </c>
      <c r="V2047">
        <f>IF(S2047 = "Established",1,0)</f>
        <v>0</v>
      </c>
      <c r="W2047">
        <f>IF(S2047 = "Elites",1,0)</f>
        <v>0</v>
      </c>
      <c r="X2047" t="s">
        <v>611</v>
      </c>
      <c r="Y2047" t="str">
        <f>IF(X2047="","-",TRIM(LEFT(X2047,FIND(",",X2047&amp;",")-1)))</f>
        <v>Denver</v>
      </c>
      <c r="Z2047" t="s">
        <v>1688</v>
      </c>
      <c r="AA2047" t="s">
        <v>6</v>
      </c>
    </row>
    <row r="2048" spans="1:27" ht="14.4" x14ac:dyDescent="0.3">
      <c r="A2048">
        <v>2042</v>
      </c>
      <c r="B2048" t="s">
        <v>13760</v>
      </c>
      <c r="C2048" t="s">
        <v>13761</v>
      </c>
      <c r="D2048" t="s">
        <v>13762</v>
      </c>
      <c r="E2048" t="s">
        <v>1192</v>
      </c>
      <c r="F2048" s="5">
        <f>_xlfn.TEXTBEFORE(E2048, " ") * 1000000</f>
        <v>2300000</v>
      </c>
      <c r="G2048">
        <v>196.69759999999999</v>
      </c>
      <c r="H2048" t="s">
        <v>445</v>
      </c>
      <c r="I2048">
        <v>4</v>
      </c>
      <c r="J2048">
        <f>IF(I2048="",0,I2048)</f>
        <v>4</v>
      </c>
      <c r="K2048">
        <v>1</v>
      </c>
      <c r="L2048">
        <f>I2048-K2048</f>
        <v>3</v>
      </c>
      <c r="M2048" t="str">
        <f>IF(I2048&lt;100,"small",IF(I2048&lt;500,"medium","large"))</f>
        <v>small</v>
      </c>
      <c r="N2048">
        <f>IF(M2048="small",1,0)</f>
        <v>1</v>
      </c>
      <c r="O2048">
        <f>IF(N2048="medium",1,0)</f>
        <v>0</v>
      </c>
      <c r="P2048">
        <f>IF(O2048="large",1,0)</f>
        <v>0</v>
      </c>
      <c r="Q2048">
        <v>2012</v>
      </c>
      <c r="R2048">
        <v>1</v>
      </c>
      <c r="S2048" t="str">
        <f>IF(R2048=1, "First-time", IF(R2048&lt;=3, "Rising Star", IF(R2048&lt;10, "Established", "Elites")))</f>
        <v>First-time</v>
      </c>
      <c r="T2048">
        <f>IF(S2048 = "First-time",1,0)</f>
        <v>1</v>
      </c>
      <c r="U2048">
        <f>IF(S2048 = "Rising Star",1,0)</f>
        <v>0</v>
      </c>
      <c r="V2048">
        <f>IF(S2048 = "Established",1,0)</f>
        <v>0</v>
      </c>
      <c r="W2048">
        <f>IF(S2048 = "Elites",1,0)</f>
        <v>0</v>
      </c>
      <c r="X2048" t="s">
        <v>99</v>
      </c>
      <c r="Y2048" t="str">
        <f>IF(X2048="","-",TRIM(LEFT(X2048,FIND(",",X2048&amp;",")-1)))</f>
        <v>-</v>
      </c>
      <c r="Z2048" t="s">
        <v>13763</v>
      </c>
      <c r="AA2048" t="s">
        <v>12</v>
      </c>
    </row>
    <row r="2049" spans="1:27" ht="14.4" x14ac:dyDescent="0.3">
      <c r="A2049">
        <v>2043</v>
      </c>
      <c r="B2049" t="s">
        <v>5839</v>
      </c>
      <c r="C2049" t="s">
        <v>5840</v>
      </c>
      <c r="D2049" t="s">
        <v>5841</v>
      </c>
      <c r="E2049" t="s">
        <v>123</v>
      </c>
      <c r="F2049" s="5">
        <f>_xlfn.TEXTBEFORE(E2049, " ") * 1000000</f>
        <v>11300000</v>
      </c>
      <c r="G2049">
        <v>196.56020000000001</v>
      </c>
      <c r="H2049" t="s">
        <v>445</v>
      </c>
      <c r="I2049">
        <v>28</v>
      </c>
      <c r="J2049">
        <f>IF(I2049="",0,I2049)</f>
        <v>28</v>
      </c>
      <c r="K2049">
        <v>11</v>
      </c>
      <c r="L2049">
        <f>I2049-K2049</f>
        <v>17</v>
      </c>
      <c r="M2049" t="str">
        <f>IF(I2049&lt;100,"small",IF(I2049&lt;500,"medium","large"))</f>
        <v>small</v>
      </c>
      <c r="N2049">
        <f>IF(M2049="small",1,0)</f>
        <v>1</v>
      </c>
      <c r="O2049">
        <f>IF(N2049="medium",1,0)</f>
        <v>0</v>
      </c>
      <c r="P2049">
        <f>IF(O2049="large",1,0)</f>
        <v>0</v>
      </c>
      <c r="Q2049">
        <v>2004</v>
      </c>
      <c r="R2049">
        <v>2</v>
      </c>
      <c r="S2049" t="str">
        <f>IF(R2049=1, "First-time", IF(R2049&lt;=3, "Rising Star", IF(R2049&lt;10, "Established", "Elites")))</f>
        <v>Rising Star</v>
      </c>
      <c r="T2049">
        <f>IF(S2049 = "First-time",1,0)</f>
        <v>0</v>
      </c>
      <c r="U2049">
        <f>IF(S2049 = "Rising Star",1,0)</f>
        <v>1</v>
      </c>
      <c r="V2049">
        <f>IF(S2049 = "Established",1,0)</f>
        <v>0</v>
      </c>
      <c r="W2049">
        <f>IF(S2049 = "Elites",1,0)</f>
        <v>0</v>
      </c>
      <c r="X2049" t="s">
        <v>611</v>
      </c>
      <c r="Y2049" t="str">
        <f>IF(X2049="","-",TRIM(LEFT(X2049,FIND(",",X2049&amp;",")-1)))</f>
        <v>Denver</v>
      </c>
      <c r="Z2049" t="s">
        <v>611</v>
      </c>
      <c r="AA2049" t="s">
        <v>6</v>
      </c>
    </row>
    <row r="2050" spans="1:27" ht="14.4" x14ac:dyDescent="0.3">
      <c r="A2050">
        <v>2044</v>
      </c>
      <c r="B2050" t="s">
        <v>12581</v>
      </c>
      <c r="C2050" t="s">
        <v>12582</v>
      </c>
      <c r="D2050" t="s">
        <v>12583</v>
      </c>
      <c r="E2050" t="s">
        <v>4297</v>
      </c>
      <c r="F2050" s="5">
        <f>_xlfn.TEXTBEFORE(E2050, " ") * 1000000</f>
        <v>13900000</v>
      </c>
      <c r="G2050">
        <v>196.50069999999999</v>
      </c>
      <c r="H2050" t="s">
        <v>751</v>
      </c>
      <c r="I2050">
        <v>84</v>
      </c>
      <c r="J2050">
        <f>IF(I2050="",0,I2050)</f>
        <v>84</v>
      </c>
      <c r="K2050">
        <v>28</v>
      </c>
      <c r="L2050">
        <f>I2050-K2050</f>
        <v>56</v>
      </c>
      <c r="M2050" t="str">
        <f>IF(I2050&lt;100,"small",IF(I2050&lt;500,"medium","large"))</f>
        <v>small</v>
      </c>
      <c r="N2050">
        <f>IF(M2050="small",1,0)</f>
        <v>1</v>
      </c>
      <c r="O2050">
        <f>IF(N2050="medium",1,0)</f>
        <v>0</v>
      </c>
      <c r="P2050">
        <f>IF(O2050="large",1,0)</f>
        <v>0</v>
      </c>
      <c r="Q2050">
        <v>2011</v>
      </c>
      <c r="R2050">
        <v>4</v>
      </c>
      <c r="S2050" t="str">
        <f>IF(R2050=1, "First-time", IF(R2050&lt;=3, "Rising Star", IF(R2050&lt;10, "Established", "Elites")))</f>
        <v>Established</v>
      </c>
      <c r="T2050">
        <f>IF(S2050 = "First-time",1,0)</f>
        <v>0</v>
      </c>
      <c r="U2050">
        <f>IF(S2050 = "Rising Star",1,0)</f>
        <v>0</v>
      </c>
      <c r="V2050">
        <f>IF(S2050 = "Established",1,0)</f>
        <v>1</v>
      </c>
      <c r="W2050">
        <f>IF(S2050 = "Elites",1,0)</f>
        <v>0</v>
      </c>
      <c r="X2050" t="s">
        <v>427</v>
      </c>
      <c r="Y2050" t="str">
        <f>IF(X2050="","-",TRIM(LEFT(X2050,FIND(",",X2050&amp;",")-1)))</f>
        <v>Washington</v>
      </c>
      <c r="Z2050" t="s">
        <v>2498</v>
      </c>
      <c r="AA2050" t="s">
        <v>8</v>
      </c>
    </row>
    <row r="2051" spans="1:27" ht="14.4" x14ac:dyDescent="0.3">
      <c r="A2051">
        <v>2045</v>
      </c>
      <c r="B2051" t="s">
        <v>9408</v>
      </c>
      <c r="C2051" t="s">
        <v>9409</v>
      </c>
      <c r="D2051" t="s">
        <v>9410</v>
      </c>
      <c r="E2051" t="s">
        <v>8155</v>
      </c>
      <c r="F2051" s="5">
        <f>_xlfn.TEXTBEFORE(E2051, " ") * 1000000</f>
        <v>28200000</v>
      </c>
      <c r="G2051">
        <v>196.38499999999999</v>
      </c>
      <c r="H2051" t="s">
        <v>167</v>
      </c>
      <c r="I2051">
        <v>10</v>
      </c>
      <c r="J2051">
        <f>IF(I2051="",0,I2051)</f>
        <v>10</v>
      </c>
      <c r="K2051">
        <v>4</v>
      </c>
      <c r="L2051">
        <f>I2051-K2051</f>
        <v>6</v>
      </c>
      <c r="M2051" t="str">
        <f>IF(I2051&lt;100,"small",IF(I2051&lt;500,"medium","large"))</f>
        <v>small</v>
      </c>
      <c r="N2051">
        <f>IF(M2051="small",1,0)</f>
        <v>1</v>
      </c>
      <c r="O2051">
        <f>IF(N2051="medium",1,0)</f>
        <v>0</v>
      </c>
      <c r="P2051">
        <f>IF(O2051="large",1,0)</f>
        <v>0</v>
      </c>
      <c r="Q2051">
        <v>2009</v>
      </c>
      <c r="R2051">
        <v>1</v>
      </c>
      <c r="S2051" t="str">
        <f>IF(R2051=1, "First-time", IF(R2051&lt;=3, "Rising Star", IF(R2051&lt;10, "Established", "Elites")))</f>
        <v>First-time</v>
      </c>
      <c r="T2051">
        <f>IF(S2051 = "First-time",1,0)</f>
        <v>1</v>
      </c>
      <c r="U2051">
        <f>IF(S2051 = "Rising Star",1,0)</f>
        <v>0</v>
      </c>
      <c r="V2051">
        <f>IF(S2051 = "Established",1,0)</f>
        <v>0</v>
      </c>
      <c r="W2051">
        <f>IF(S2051 = "Elites",1,0)</f>
        <v>0</v>
      </c>
      <c r="X2051" t="s">
        <v>232</v>
      </c>
      <c r="Y2051" t="str">
        <f>IF(X2051="","-",TRIM(LEFT(X2051,FIND(",",X2051&amp;",")-1)))</f>
        <v>Houston</v>
      </c>
      <c r="Z2051" t="s">
        <v>232</v>
      </c>
      <c r="AA2051" t="s">
        <v>45</v>
      </c>
    </row>
    <row r="2052" spans="1:27" ht="14.4" x14ac:dyDescent="0.3">
      <c r="A2052">
        <v>2046</v>
      </c>
      <c r="B2052" t="s">
        <v>7945</v>
      </c>
      <c r="C2052" t="s">
        <v>7946</v>
      </c>
      <c r="D2052" t="s">
        <v>7947</v>
      </c>
      <c r="E2052" t="s">
        <v>4800</v>
      </c>
      <c r="F2052" s="5">
        <f>_xlfn.TEXTBEFORE(E2052, " ") * 1000000</f>
        <v>3100000</v>
      </c>
      <c r="G2052">
        <v>196.37379999999999</v>
      </c>
      <c r="H2052" t="s">
        <v>174</v>
      </c>
      <c r="I2052">
        <v>45</v>
      </c>
      <c r="J2052">
        <f>IF(I2052="",0,I2052)</f>
        <v>45</v>
      </c>
      <c r="K2052">
        <v>8</v>
      </c>
      <c r="L2052">
        <f>I2052-K2052</f>
        <v>37</v>
      </c>
      <c r="M2052" t="str">
        <f>IF(I2052&lt;100,"small",IF(I2052&lt;500,"medium","large"))</f>
        <v>small</v>
      </c>
      <c r="N2052">
        <f>IF(M2052="small",1,0)</f>
        <v>1</v>
      </c>
      <c r="O2052">
        <f>IF(N2052="medium",1,0)</f>
        <v>0</v>
      </c>
      <c r="P2052">
        <f>IF(O2052="large",1,0)</f>
        <v>0</v>
      </c>
      <c r="Q2052">
        <v>2007</v>
      </c>
      <c r="R2052">
        <v>1</v>
      </c>
      <c r="S2052" t="str">
        <f>IF(R2052=1, "First-time", IF(R2052&lt;=3, "Rising Star", IF(R2052&lt;10, "Established", "Elites")))</f>
        <v>First-time</v>
      </c>
      <c r="T2052">
        <f>IF(S2052 = "First-time",1,0)</f>
        <v>1</v>
      </c>
      <c r="U2052">
        <f>IF(S2052 = "Rising Star",1,0)</f>
        <v>0</v>
      </c>
      <c r="V2052">
        <f>IF(S2052 = "Established",1,0)</f>
        <v>0</v>
      </c>
      <c r="W2052">
        <f>IF(S2052 = "Elites",1,0)</f>
        <v>0</v>
      </c>
      <c r="X2052" t="s">
        <v>1206</v>
      </c>
      <c r="Y2052" t="str">
        <f>IF(X2052="","-",TRIM(LEFT(X2052,FIND(",",X2052&amp;",")-1)))</f>
        <v>Tampa</v>
      </c>
      <c r="Z2052" t="s">
        <v>1206</v>
      </c>
      <c r="AA2052" t="s">
        <v>10</v>
      </c>
    </row>
    <row r="2053" spans="1:27" ht="14.4" x14ac:dyDescent="0.3">
      <c r="A2053">
        <v>2047</v>
      </c>
      <c r="B2053" t="s">
        <v>771</v>
      </c>
      <c r="C2053" t="s">
        <v>772</v>
      </c>
      <c r="D2053" t="s">
        <v>773</v>
      </c>
      <c r="E2053" t="s">
        <v>774</v>
      </c>
      <c r="F2053" s="5">
        <f>_xlfn.TEXTBEFORE(E2053, " ") * 1000000</f>
        <v>62200000</v>
      </c>
      <c r="G2053">
        <v>196.29580000000001</v>
      </c>
      <c r="H2053" t="s">
        <v>92</v>
      </c>
      <c r="I2053">
        <v>18</v>
      </c>
      <c r="J2053">
        <f>IF(I2053="",0,I2053)</f>
        <v>18</v>
      </c>
      <c r="K2053">
        <v>15</v>
      </c>
      <c r="L2053">
        <f>I2053-K2053</f>
        <v>3</v>
      </c>
      <c r="M2053" t="str">
        <f>IF(I2053&lt;100,"small",IF(I2053&lt;500,"medium","large"))</f>
        <v>small</v>
      </c>
      <c r="N2053">
        <f>IF(M2053="small",1,0)</f>
        <v>1</v>
      </c>
      <c r="O2053">
        <f>IF(N2053="medium",1,0)</f>
        <v>0</v>
      </c>
      <c r="P2053">
        <f>IF(O2053="large",1,0)</f>
        <v>0</v>
      </c>
      <c r="Q2053">
        <v>1980</v>
      </c>
      <c r="R2053">
        <v>1</v>
      </c>
      <c r="S2053" t="str">
        <f>IF(R2053=1, "First-time", IF(R2053&lt;=3, "Rising Star", IF(R2053&lt;10, "Established", "Elites")))</f>
        <v>First-time</v>
      </c>
      <c r="T2053">
        <f>IF(S2053 = "First-time",1,0)</f>
        <v>1</v>
      </c>
      <c r="U2053">
        <f>IF(S2053 = "Rising Star",1,0)</f>
        <v>0</v>
      </c>
      <c r="V2053">
        <f>IF(S2053 = "Established",1,0)</f>
        <v>0</v>
      </c>
      <c r="W2053">
        <f>IF(S2053 = "Elites",1,0)</f>
        <v>0</v>
      </c>
      <c r="X2053" t="s">
        <v>689</v>
      </c>
      <c r="Y2053" t="str">
        <f>IF(X2053="","-",TRIM(LEFT(X2053,FIND(",",X2053&amp;",")-1)))</f>
        <v>Miami</v>
      </c>
      <c r="Z2053" t="s">
        <v>689</v>
      </c>
      <c r="AA2053" t="s">
        <v>10</v>
      </c>
    </row>
    <row r="2054" spans="1:27" ht="14.4" x14ac:dyDescent="0.3">
      <c r="A2054">
        <v>2048</v>
      </c>
      <c r="B2054" t="s">
        <v>7888</v>
      </c>
      <c r="C2054" t="s">
        <v>7889</v>
      </c>
      <c r="D2054" t="s">
        <v>7890</v>
      </c>
      <c r="E2054" t="s">
        <v>3442</v>
      </c>
      <c r="F2054" s="5">
        <f>_xlfn.TEXTBEFORE(E2054, " ") * 1000000</f>
        <v>22100000</v>
      </c>
      <c r="G2054">
        <v>196.0968</v>
      </c>
      <c r="H2054" t="s">
        <v>129</v>
      </c>
      <c r="I2054">
        <v>56</v>
      </c>
      <c r="J2054">
        <f>IF(I2054="",0,I2054)</f>
        <v>56</v>
      </c>
      <c r="K2054">
        <v>16</v>
      </c>
      <c r="L2054">
        <f>I2054-K2054</f>
        <v>40</v>
      </c>
      <c r="M2054" t="str">
        <f>IF(I2054&lt;100,"small",IF(I2054&lt;500,"medium","large"))</f>
        <v>small</v>
      </c>
      <c r="N2054">
        <f>IF(M2054="small",1,0)</f>
        <v>1</v>
      </c>
      <c r="O2054">
        <f>IF(N2054="medium",1,0)</f>
        <v>0</v>
      </c>
      <c r="P2054">
        <f>IF(O2054="large",1,0)</f>
        <v>0</v>
      </c>
      <c r="Q2054">
        <v>2007</v>
      </c>
      <c r="R2054">
        <v>1</v>
      </c>
      <c r="S2054" t="str">
        <f>IF(R2054=1, "First-time", IF(R2054&lt;=3, "Rising Star", IF(R2054&lt;10, "Established", "Elites")))</f>
        <v>First-time</v>
      </c>
      <c r="T2054">
        <f>IF(S2054 = "First-time",1,0)</f>
        <v>1</v>
      </c>
      <c r="U2054">
        <f>IF(S2054 = "Rising Star",1,0)</f>
        <v>0</v>
      </c>
      <c r="V2054">
        <f>IF(S2054 = "Established",1,0)</f>
        <v>0</v>
      </c>
      <c r="W2054">
        <f>IF(S2054 = "Elites",1,0)</f>
        <v>0</v>
      </c>
      <c r="X2054" t="s">
        <v>242</v>
      </c>
      <c r="Y2054" t="str">
        <f>IF(X2054="","-",TRIM(LEFT(X2054,FIND(",",X2054&amp;",")-1)))</f>
        <v>Atlanta</v>
      </c>
      <c r="Z2054" t="s">
        <v>243</v>
      </c>
      <c r="AA2054" t="s">
        <v>11</v>
      </c>
    </row>
    <row r="2055" spans="1:27" ht="14.4" x14ac:dyDescent="0.3">
      <c r="A2055">
        <v>2049</v>
      </c>
      <c r="B2055" t="s">
        <v>7834</v>
      </c>
      <c r="C2055" t="s">
        <v>7835</v>
      </c>
      <c r="D2055" t="s">
        <v>7836</v>
      </c>
      <c r="E2055" t="s">
        <v>2889</v>
      </c>
      <c r="F2055" s="5">
        <f>_xlfn.TEXTBEFORE(E2055, " ") * 1000000</f>
        <v>7700000</v>
      </c>
      <c r="G2055">
        <v>196.04060000000001</v>
      </c>
      <c r="H2055" t="s">
        <v>167</v>
      </c>
      <c r="I2055">
        <v>52</v>
      </c>
      <c r="J2055">
        <f>IF(I2055="",0,I2055)</f>
        <v>52</v>
      </c>
      <c r="K2055">
        <v>12</v>
      </c>
      <c r="L2055">
        <f>I2055-K2055</f>
        <v>40</v>
      </c>
      <c r="M2055" t="str">
        <f>IF(I2055&lt;100,"small",IF(I2055&lt;500,"medium","large"))</f>
        <v>small</v>
      </c>
      <c r="N2055">
        <f>IF(M2055="small",1,0)</f>
        <v>1</v>
      </c>
      <c r="O2055">
        <f>IF(N2055="medium",1,0)</f>
        <v>0</v>
      </c>
      <c r="P2055">
        <f>IF(O2055="large",1,0)</f>
        <v>0</v>
      </c>
      <c r="Q2055">
        <v>2007</v>
      </c>
      <c r="R2055">
        <v>4</v>
      </c>
      <c r="S2055" t="str">
        <f>IF(R2055=1, "First-time", IF(R2055&lt;=3, "Rising Star", IF(R2055&lt;10, "Established", "Elites")))</f>
        <v>Established</v>
      </c>
      <c r="T2055">
        <f>IF(S2055 = "First-time",1,0)</f>
        <v>0</v>
      </c>
      <c r="U2055">
        <f>IF(S2055 = "Rising Star",1,0)</f>
        <v>0</v>
      </c>
      <c r="V2055">
        <f>IF(S2055 = "Established",1,0)</f>
        <v>1</v>
      </c>
      <c r="W2055">
        <f>IF(S2055 = "Elites",1,0)</f>
        <v>0</v>
      </c>
      <c r="X2055" t="s">
        <v>271</v>
      </c>
      <c r="Y2055" t="str">
        <f>IF(X2055="","-",TRIM(LEFT(X2055,FIND(",",X2055&amp;",")-1)))</f>
        <v>Chicago</v>
      </c>
      <c r="Z2055" t="s">
        <v>271</v>
      </c>
      <c r="AA2055" t="s">
        <v>15</v>
      </c>
    </row>
    <row r="2056" spans="1:27" ht="14.4" x14ac:dyDescent="0.3">
      <c r="A2056">
        <v>2050</v>
      </c>
      <c r="B2056" t="s">
        <v>656</v>
      </c>
      <c r="C2056" t="s">
        <v>657</v>
      </c>
      <c r="D2056" t="s">
        <v>658</v>
      </c>
      <c r="E2056" t="s">
        <v>659</v>
      </c>
      <c r="F2056" s="5">
        <f>_xlfn.TEXTBEFORE(E2056, " ") * 1000000</f>
        <v>26800000</v>
      </c>
      <c r="G2056">
        <v>196.03110000000001</v>
      </c>
      <c r="H2056" t="s">
        <v>118</v>
      </c>
      <c r="I2056">
        <v>36</v>
      </c>
      <c r="J2056">
        <f>IF(I2056="",0,I2056)</f>
        <v>36</v>
      </c>
      <c r="K2056">
        <v>37</v>
      </c>
      <c r="L2056">
        <f>I2056-K2056</f>
        <v>-1</v>
      </c>
      <c r="M2056" t="str">
        <f>IF(I2056&lt;100,"small",IF(I2056&lt;500,"medium","large"))</f>
        <v>small</v>
      </c>
      <c r="N2056">
        <f>IF(M2056="small",1,0)</f>
        <v>1</v>
      </c>
      <c r="O2056">
        <f>IF(N2056="medium",1,0)</f>
        <v>0</v>
      </c>
      <c r="P2056">
        <f>IF(O2056="large",1,0)</f>
        <v>0</v>
      </c>
      <c r="Q2056">
        <v>1978</v>
      </c>
      <c r="R2056">
        <v>2</v>
      </c>
      <c r="S2056" t="str">
        <f>IF(R2056=1, "First-time", IF(R2056&lt;=3, "Rising Star", IF(R2056&lt;10, "Established", "Elites")))</f>
        <v>Rising Star</v>
      </c>
      <c r="T2056">
        <f>IF(S2056 = "First-time",1,0)</f>
        <v>0</v>
      </c>
      <c r="U2056">
        <f>IF(S2056 = "Rising Star",1,0)</f>
        <v>1</v>
      </c>
      <c r="V2056">
        <f>IF(S2056 = "Established",1,0)</f>
        <v>0</v>
      </c>
      <c r="W2056">
        <f>IF(S2056 = "Elites",1,0)</f>
        <v>0</v>
      </c>
      <c r="X2056" t="s">
        <v>660</v>
      </c>
      <c r="Y2056" t="str">
        <f>IF(X2056="","-",TRIM(LEFT(X2056,FIND(",",X2056&amp;",")-1)))</f>
        <v>Asheville</v>
      </c>
      <c r="Z2056" t="s">
        <v>661</v>
      </c>
      <c r="AA2056" t="s">
        <v>28</v>
      </c>
    </row>
    <row r="2057" spans="1:27" ht="14.4" x14ac:dyDescent="0.3">
      <c r="A2057">
        <v>2051</v>
      </c>
      <c r="B2057" t="s">
        <v>7771</v>
      </c>
      <c r="C2057" t="s">
        <v>7772</v>
      </c>
      <c r="D2057" t="s">
        <v>7773</v>
      </c>
      <c r="E2057" t="s">
        <v>2292</v>
      </c>
      <c r="F2057" s="5">
        <f>_xlfn.TEXTBEFORE(E2057, " ") * 1000000</f>
        <v>15100000</v>
      </c>
      <c r="G2057">
        <v>196.00649999999999</v>
      </c>
      <c r="H2057" t="s">
        <v>1750</v>
      </c>
      <c r="I2057">
        <v>73</v>
      </c>
      <c r="J2057">
        <f>IF(I2057="",0,I2057)</f>
        <v>73</v>
      </c>
      <c r="K2057">
        <v>31</v>
      </c>
      <c r="L2057">
        <f>I2057-K2057</f>
        <v>42</v>
      </c>
      <c r="M2057" t="str">
        <f>IF(I2057&lt;100,"small",IF(I2057&lt;500,"medium","large"))</f>
        <v>small</v>
      </c>
      <c r="N2057">
        <f>IF(M2057="small",1,0)</f>
        <v>1</v>
      </c>
      <c r="O2057">
        <f>IF(N2057="medium",1,0)</f>
        <v>0</v>
      </c>
      <c r="P2057">
        <f>IF(O2057="large",1,0)</f>
        <v>0</v>
      </c>
      <c r="Q2057">
        <v>2007</v>
      </c>
      <c r="R2057">
        <v>1</v>
      </c>
      <c r="S2057" t="str">
        <f>IF(R2057=1, "First-time", IF(R2057&lt;=3, "Rising Star", IF(R2057&lt;10, "Established", "Elites")))</f>
        <v>First-time</v>
      </c>
      <c r="T2057">
        <f>IF(S2057 = "First-time",1,0)</f>
        <v>1</v>
      </c>
      <c r="U2057">
        <f>IF(S2057 = "Rising Star",1,0)</f>
        <v>0</v>
      </c>
      <c r="V2057">
        <f>IF(S2057 = "Established",1,0)</f>
        <v>0</v>
      </c>
      <c r="W2057">
        <f>IF(S2057 = "Elites",1,0)</f>
        <v>0</v>
      </c>
      <c r="X2057" t="s">
        <v>427</v>
      </c>
      <c r="Y2057" t="str">
        <f>IF(X2057="","-",TRIM(LEFT(X2057,FIND(",",X2057&amp;",")-1)))</f>
        <v>Washington</v>
      </c>
      <c r="Z2057" t="s">
        <v>5760</v>
      </c>
      <c r="AA2057" t="s">
        <v>21</v>
      </c>
    </row>
    <row r="2058" spans="1:27" ht="14.4" x14ac:dyDescent="0.3">
      <c r="A2058">
        <v>2052</v>
      </c>
      <c r="B2058" t="s">
        <v>4310</v>
      </c>
      <c r="C2058" t="s">
        <v>4311</v>
      </c>
      <c r="D2058" t="s">
        <v>4312</v>
      </c>
      <c r="E2058" t="s">
        <v>746</v>
      </c>
      <c r="F2058" s="5">
        <f>_xlfn.TEXTBEFORE(E2058, " ") * 1000000</f>
        <v>9500000</v>
      </c>
      <c r="G2058">
        <v>195.92359999999999</v>
      </c>
      <c r="H2058" t="s">
        <v>1750</v>
      </c>
      <c r="I2058">
        <v>186</v>
      </c>
      <c r="J2058">
        <f>IF(I2058="",0,I2058)</f>
        <v>186</v>
      </c>
      <c r="K2058">
        <v>22</v>
      </c>
      <c r="L2058">
        <f>I2058-K2058</f>
        <v>164</v>
      </c>
      <c r="M2058" t="str">
        <f>IF(I2058&lt;100,"small",IF(I2058&lt;500,"medium","large"))</f>
        <v>medium</v>
      </c>
      <c r="N2058">
        <f>IF(M2058="small",1,0)</f>
        <v>0</v>
      </c>
      <c r="O2058">
        <f>IF(N2058="medium",1,0)</f>
        <v>0</v>
      </c>
      <c r="P2058">
        <f>IF(O2058="large",1,0)</f>
        <v>0</v>
      </c>
      <c r="Q2058">
        <v>2002</v>
      </c>
      <c r="R2058">
        <v>1</v>
      </c>
      <c r="S2058" t="str">
        <f>IF(R2058=1, "First-time", IF(R2058&lt;=3, "Rising Star", IF(R2058&lt;10, "Established", "Elites")))</f>
        <v>First-time</v>
      </c>
      <c r="T2058">
        <f>IF(S2058 = "First-time",1,0)</f>
        <v>1</v>
      </c>
      <c r="U2058">
        <f>IF(S2058 = "Rising Star",1,0)</f>
        <v>0</v>
      </c>
      <c r="V2058">
        <f>IF(S2058 = "Established",1,0)</f>
        <v>0</v>
      </c>
      <c r="W2058">
        <f>IF(S2058 = "Elites",1,0)</f>
        <v>0</v>
      </c>
      <c r="X2058" t="s">
        <v>130</v>
      </c>
      <c r="Y2058" t="str">
        <f>IF(X2058="","-",TRIM(LEFT(X2058,FIND(",",X2058&amp;",")-1)))</f>
        <v>Dallas</v>
      </c>
      <c r="Z2058" t="s">
        <v>130</v>
      </c>
      <c r="AA2058" t="s">
        <v>45</v>
      </c>
    </row>
    <row r="2059" spans="1:27" ht="14.4" x14ac:dyDescent="0.3">
      <c r="A2059">
        <v>2053</v>
      </c>
      <c r="B2059" t="s">
        <v>9905</v>
      </c>
      <c r="C2059" t="s">
        <v>9906</v>
      </c>
      <c r="D2059" t="s">
        <v>9907</v>
      </c>
      <c r="E2059" t="s">
        <v>392</v>
      </c>
      <c r="F2059" s="5">
        <f>_xlfn.TEXTBEFORE(E2059, " ") * 1000000</f>
        <v>2000000</v>
      </c>
      <c r="G2059">
        <v>195.90430000000001</v>
      </c>
      <c r="H2059" t="s">
        <v>1750</v>
      </c>
      <c r="I2059">
        <v>8</v>
      </c>
      <c r="J2059">
        <f>IF(I2059="",0,I2059)</f>
        <v>8</v>
      </c>
      <c r="K2059">
        <v>3</v>
      </c>
      <c r="L2059">
        <f>I2059-K2059</f>
        <v>5</v>
      </c>
      <c r="M2059" t="str">
        <f>IF(I2059&lt;100,"small",IF(I2059&lt;500,"medium","large"))</f>
        <v>small</v>
      </c>
      <c r="N2059">
        <f>IF(M2059="small",1,0)</f>
        <v>1</v>
      </c>
      <c r="O2059">
        <f>IF(N2059="medium",1,0)</f>
        <v>0</v>
      </c>
      <c r="P2059">
        <f>IF(O2059="large",1,0)</f>
        <v>0</v>
      </c>
      <c r="Q2059">
        <v>2009</v>
      </c>
      <c r="R2059">
        <v>1</v>
      </c>
      <c r="S2059" t="str">
        <f>IF(R2059=1, "First-time", IF(R2059&lt;=3, "Rising Star", IF(R2059&lt;10, "Established", "Elites")))</f>
        <v>First-time</v>
      </c>
      <c r="T2059">
        <f>IF(S2059 = "First-time",1,0)</f>
        <v>1</v>
      </c>
      <c r="U2059">
        <f>IF(S2059 = "Rising Star",1,0)</f>
        <v>0</v>
      </c>
      <c r="V2059">
        <f>IF(S2059 = "Established",1,0)</f>
        <v>0</v>
      </c>
      <c r="W2059">
        <f>IF(S2059 = "Elites",1,0)</f>
        <v>0</v>
      </c>
      <c r="X2059" t="s">
        <v>93</v>
      </c>
      <c r="Y2059" t="str">
        <f>IF(X2059="","-",TRIM(LEFT(X2059,FIND(",",X2059&amp;",")-1)))</f>
        <v>Baltimore</v>
      </c>
      <c r="Z2059" t="s">
        <v>1546</v>
      </c>
      <c r="AA2059" t="s">
        <v>21</v>
      </c>
    </row>
    <row r="2060" spans="1:27" ht="14.4" x14ac:dyDescent="0.3">
      <c r="A2060">
        <v>2054</v>
      </c>
      <c r="B2060" t="s">
        <v>12876</v>
      </c>
      <c r="C2060" t="s">
        <v>12877</v>
      </c>
      <c r="D2060" t="s">
        <v>12878</v>
      </c>
      <c r="E2060" t="s">
        <v>2225</v>
      </c>
      <c r="F2060" s="5">
        <f>_xlfn.TEXTBEFORE(E2060, " ") * 1000000</f>
        <v>5900000</v>
      </c>
      <c r="G2060">
        <v>195.77699999999999</v>
      </c>
      <c r="H2060" t="s">
        <v>85</v>
      </c>
      <c r="I2060">
        <v>48</v>
      </c>
      <c r="J2060">
        <f>IF(I2060="",0,I2060)</f>
        <v>48</v>
      </c>
      <c r="K2060">
        <v>11</v>
      </c>
      <c r="L2060">
        <f>I2060-K2060</f>
        <v>37</v>
      </c>
      <c r="M2060" t="str">
        <f>IF(I2060&lt;100,"small",IF(I2060&lt;500,"medium","large"))</f>
        <v>small</v>
      </c>
      <c r="N2060">
        <f>IF(M2060="small",1,0)</f>
        <v>1</v>
      </c>
      <c r="O2060">
        <f>IF(N2060="medium",1,0)</f>
        <v>0</v>
      </c>
      <c r="P2060">
        <f>IF(O2060="large",1,0)</f>
        <v>0</v>
      </c>
      <c r="Q2060">
        <v>2012</v>
      </c>
      <c r="R2060">
        <v>3</v>
      </c>
      <c r="S2060" t="str">
        <f>IF(R2060=1, "First-time", IF(R2060&lt;=3, "Rising Star", IF(R2060&lt;10, "Established", "Elites")))</f>
        <v>Rising Star</v>
      </c>
      <c r="T2060">
        <f>IF(S2060 = "First-time",1,0)</f>
        <v>0</v>
      </c>
      <c r="U2060">
        <f>IF(S2060 = "Rising Star",1,0)</f>
        <v>1</v>
      </c>
      <c r="V2060">
        <f>IF(S2060 = "Established",1,0)</f>
        <v>0</v>
      </c>
      <c r="W2060">
        <f>IF(S2060 = "Elites",1,0)</f>
        <v>0</v>
      </c>
      <c r="X2060" t="s">
        <v>147</v>
      </c>
      <c r="Y2060" t="str">
        <f>IF(X2060="","-",TRIM(LEFT(X2060,FIND(",",X2060&amp;",")-1)))</f>
        <v>Madison</v>
      </c>
      <c r="Z2060" t="s">
        <v>4257</v>
      </c>
      <c r="AA2060" t="s">
        <v>50</v>
      </c>
    </row>
    <row r="2061" spans="1:27" ht="14.4" x14ac:dyDescent="0.3">
      <c r="A2061">
        <v>2055</v>
      </c>
      <c r="B2061" t="s">
        <v>8758</v>
      </c>
      <c r="C2061" t="s">
        <v>8759</v>
      </c>
      <c r="D2061" t="s">
        <v>8760</v>
      </c>
      <c r="E2061" t="s">
        <v>6481</v>
      </c>
      <c r="F2061" s="5">
        <f>_xlfn.TEXTBEFORE(E2061, " ") * 1000000</f>
        <v>56700000</v>
      </c>
      <c r="G2061">
        <v>195.72389999999999</v>
      </c>
      <c r="H2061" t="s">
        <v>1069</v>
      </c>
      <c r="I2061">
        <v>267</v>
      </c>
      <c r="J2061">
        <f>IF(I2061="",0,I2061)</f>
        <v>267</v>
      </c>
      <c r="K2061">
        <v>54</v>
      </c>
      <c r="L2061">
        <f>I2061-K2061</f>
        <v>213</v>
      </c>
      <c r="M2061" t="str">
        <f>IF(I2061&lt;100,"small",IF(I2061&lt;500,"medium","large"))</f>
        <v>medium</v>
      </c>
      <c r="N2061">
        <f>IF(M2061="small",1,0)</f>
        <v>0</v>
      </c>
      <c r="O2061">
        <f>IF(N2061="medium",1,0)</f>
        <v>0</v>
      </c>
      <c r="P2061">
        <f>IF(O2061="large",1,0)</f>
        <v>0</v>
      </c>
      <c r="Q2061">
        <v>2008</v>
      </c>
      <c r="R2061">
        <v>4</v>
      </c>
      <c r="S2061" t="str">
        <f>IF(R2061=1, "First-time", IF(R2061&lt;=3, "Rising Star", IF(R2061&lt;10, "Established", "Elites")))</f>
        <v>Established</v>
      </c>
      <c r="T2061">
        <f>IF(S2061 = "First-time",1,0)</f>
        <v>0</v>
      </c>
      <c r="U2061">
        <f>IF(S2061 = "Rising Star",1,0)</f>
        <v>0</v>
      </c>
      <c r="V2061">
        <f>IF(S2061 = "Established",1,0)</f>
        <v>1</v>
      </c>
      <c r="W2061">
        <f>IF(S2061 = "Elites",1,0)</f>
        <v>0</v>
      </c>
      <c r="X2061" t="s">
        <v>500</v>
      </c>
      <c r="Y2061" t="str">
        <f>IF(X2061="","-",TRIM(LEFT(X2061,FIND(",",X2061&amp;",")-1)))</f>
        <v>New Orleans</v>
      </c>
      <c r="Z2061" t="s">
        <v>8761</v>
      </c>
      <c r="AA2061" t="s">
        <v>19</v>
      </c>
    </row>
    <row r="2062" spans="1:27" ht="14.4" x14ac:dyDescent="0.3">
      <c r="A2062">
        <v>2056</v>
      </c>
      <c r="B2062" t="s">
        <v>12726</v>
      </c>
      <c r="C2062" t="s">
        <v>12727</v>
      </c>
      <c r="D2062" t="s">
        <v>12728</v>
      </c>
      <c r="E2062" t="s">
        <v>352</v>
      </c>
      <c r="F2062" s="5">
        <f>_xlfn.TEXTBEFORE(E2062, " ") * 1000000</f>
        <v>2100000</v>
      </c>
      <c r="G2062">
        <v>195.67330000000001</v>
      </c>
      <c r="H2062" t="s">
        <v>472</v>
      </c>
      <c r="I2062">
        <v>6</v>
      </c>
      <c r="J2062">
        <f>IF(I2062="",0,I2062)</f>
        <v>6</v>
      </c>
      <c r="K2062">
        <v>2</v>
      </c>
      <c r="L2062">
        <f>I2062-K2062</f>
        <v>4</v>
      </c>
      <c r="M2062" t="str">
        <f>IF(I2062&lt;100,"small",IF(I2062&lt;500,"medium","large"))</f>
        <v>small</v>
      </c>
      <c r="N2062">
        <f>IF(M2062="small",1,0)</f>
        <v>1</v>
      </c>
      <c r="O2062">
        <f>IF(N2062="medium",1,0)</f>
        <v>0</v>
      </c>
      <c r="P2062">
        <f>IF(O2062="large",1,0)</f>
        <v>0</v>
      </c>
      <c r="Q2062">
        <v>2011</v>
      </c>
      <c r="R2062">
        <v>1</v>
      </c>
      <c r="S2062" t="str">
        <f>IF(R2062=1, "First-time", IF(R2062&lt;=3, "Rising Star", IF(R2062&lt;10, "Established", "Elites")))</f>
        <v>First-time</v>
      </c>
      <c r="T2062">
        <f>IF(S2062 = "First-time",1,0)</f>
        <v>1</v>
      </c>
      <c r="U2062">
        <f>IF(S2062 = "Rising Star",1,0)</f>
        <v>0</v>
      </c>
      <c r="V2062">
        <f>IF(S2062 = "Established",1,0)</f>
        <v>0</v>
      </c>
      <c r="W2062">
        <f>IF(S2062 = "Elites",1,0)</f>
        <v>0</v>
      </c>
      <c r="X2062" t="s">
        <v>342</v>
      </c>
      <c r="Y2062" t="str">
        <f>IF(X2062="","-",TRIM(LEFT(X2062,FIND(",",X2062&amp;",")-1)))</f>
        <v>San Diego</v>
      </c>
      <c r="Z2062" t="s">
        <v>1705</v>
      </c>
      <c r="AA2062" t="s">
        <v>5</v>
      </c>
    </row>
    <row r="2063" spans="1:27" ht="14.4" x14ac:dyDescent="0.3">
      <c r="A2063">
        <v>2057</v>
      </c>
      <c r="B2063" t="s">
        <v>16567</v>
      </c>
      <c r="C2063" t="s">
        <v>16568</v>
      </c>
      <c r="D2063" t="s">
        <v>16569</v>
      </c>
      <c r="E2063" t="s">
        <v>947</v>
      </c>
      <c r="F2063" s="5">
        <f>_xlfn.TEXTBEFORE(E2063, " ") * 1000000</f>
        <v>4600000</v>
      </c>
      <c r="G2063">
        <v>195.61859999999999</v>
      </c>
      <c r="H2063" t="s">
        <v>129</v>
      </c>
      <c r="I2063">
        <v>45</v>
      </c>
      <c r="J2063">
        <f>IF(I2063="",0,I2063)</f>
        <v>45</v>
      </c>
      <c r="K2063">
        <v>15</v>
      </c>
      <c r="L2063">
        <f>I2063-K2063</f>
        <v>30</v>
      </c>
      <c r="M2063" t="str">
        <f>IF(I2063&lt;100,"small",IF(I2063&lt;500,"medium","large"))</f>
        <v>small</v>
      </c>
      <c r="N2063">
        <f>IF(M2063="small",1,0)</f>
        <v>1</v>
      </c>
      <c r="O2063">
        <f>IF(N2063="medium",1,0)</f>
        <v>0</v>
      </c>
      <c r="P2063">
        <f>IF(O2063="large",1,0)</f>
        <v>0</v>
      </c>
      <c r="Q2063">
        <v>2014</v>
      </c>
      <c r="R2063">
        <v>2</v>
      </c>
      <c r="S2063" t="str">
        <f>IF(R2063=1, "First-time", IF(R2063&lt;=3, "Rising Star", IF(R2063&lt;10, "Established", "Elites")))</f>
        <v>Rising Star</v>
      </c>
      <c r="T2063">
        <f>IF(S2063 = "First-time",1,0)</f>
        <v>0</v>
      </c>
      <c r="U2063">
        <f>IF(S2063 = "Rising Star",1,0)</f>
        <v>1</v>
      </c>
      <c r="V2063">
        <f>IF(S2063 = "Established",1,0)</f>
        <v>0</v>
      </c>
      <c r="W2063">
        <f>IF(S2063 = "Elites",1,0)</f>
        <v>0</v>
      </c>
      <c r="X2063" t="s">
        <v>271</v>
      </c>
      <c r="Y2063" t="str">
        <f>IF(X2063="","-",TRIM(LEFT(X2063,FIND(",",X2063&amp;",")-1)))</f>
        <v>Chicago</v>
      </c>
      <c r="Z2063" t="s">
        <v>16570</v>
      </c>
      <c r="AA2063" t="s">
        <v>15</v>
      </c>
    </row>
    <row r="2064" spans="1:27" ht="14.4" x14ac:dyDescent="0.3">
      <c r="A2064">
        <v>2058</v>
      </c>
      <c r="B2064" t="s">
        <v>12039</v>
      </c>
      <c r="C2064" t="s">
        <v>12040</v>
      </c>
      <c r="D2064" t="s">
        <v>12041</v>
      </c>
      <c r="E2064" t="s">
        <v>3106</v>
      </c>
      <c r="F2064" s="5">
        <f>_xlfn.TEXTBEFORE(E2064, " ") * 1000000</f>
        <v>21600000</v>
      </c>
      <c r="G2064">
        <v>195.6062</v>
      </c>
      <c r="H2064" t="s">
        <v>433</v>
      </c>
      <c r="I2064">
        <v>400</v>
      </c>
      <c r="J2064">
        <f>IF(I2064="",0,I2064)</f>
        <v>400</v>
      </c>
      <c r="K2064">
        <v>200</v>
      </c>
      <c r="L2064">
        <f>I2064-K2064</f>
        <v>200</v>
      </c>
      <c r="M2064" t="str">
        <f>IF(I2064&lt;100,"small",IF(I2064&lt;500,"medium","large"))</f>
        <v>medium</v>
      </c>
      <c r="N2064">
        <f>IF(M2064="small",1,0)</f>
        <v>0</v>
      </c>
      <c r="O2064">
        <f>IF(N2064="medium",1,0)</f>
        <v>0</v>
      </c>
      <c r="P2064">
        <f>IF(O2064="large",1,0)</f>
        <v>0</v>
      </c>
      <c r="Q2064">
        <v>2011</v>
      </c>
      <c r="R2064">
        <v>1</v>
      </c>
      <c r="S2064" t="str">
        <f>IF(R2064=1, "First-time", IF(R2064&lt;=3, "Rising Star", IF(R2064&lt;10, "Established", "Elites")))</f>
        <v>First-time</v>
      </c>
      <c r="T2064">
        <f>IF(S2064 = "First-time",1,0)</f>
        <v>1</v>
      </c>
      <c r="U2064">
        <f>IF(S2064 = "Rising Star",1,0)</f>
        <v>0</v>
      </c>
      <c r="V2064">
        <f>IF(S2064 = "Established",1,0)</f>
        <v>0</v>
      </c>
      <c r="W2064">
        <f>IF(S2064 = "Elites",1,0)</f>
        <v>0</v>
      </c>
      <c r="X2064" t="s">
        <v>86</v>
      </c>
      <c r="Y2064" t="str">
        <f>IF(X2064="","-",TRIM(LEFT(X2064,FIND(",",X2064&amp;",")-1)))</f>
        <v>New York City</v>
      </c>
      <c r="Z2064" t="s">
        <v>543</v>
      </c>
      <c r="AA2064" t="s">
        <v>35</v>
      </c>
    </row>
    <row r="2065" spans="1:27" ht="14.4" x14ac:dyDescent="0.3">
      <c r="A2065">
        <v>2059</v>
      </c>
      <c r="B2065" t="s">
        <v>11808</v>
      </c>
      <c r="C2065" t="s">
        <v>11809</v>
      </c>
      <c r="D2065" t="s">
        <v>11810</v>
      </c>
      <c r="E2065" t="s">
        <v>9901</v>
      </c>
      <c r="F2065" s="5">
        <f>_xlfn.TEXTBEFORE(E2065, " ") * 1000000</f>
        <v>63200000</v>
      </c>
      <c r="G2065">
        <v>195.51480000000001</v>
      </c>
      <c r="H2065" t="s">
        <v>85</v>
      </c>
      <c r="I2065">
        <v>225</v>
      </c>
      <c r="J2065">
        <f>IF(I2065="",0,I2065)</f>
        <v>225</v>
      </c>
      <c r="K2065">
        <v>125</v>
      </c>
      <c r="L2065">
        <f>I2065-K2065</f>
        <v>100</v>
      </c>
      <c r="M2065" t="str">
        <f>IF(I2065&lt;100,"small",IF(I2065&lt;500,"medium","large"))</f>
        <v>medium</v>
      </c>
      <c r="N2065">
        <f>IF(M2065="small",1,0)</f>
        <v>0</v>
      </c>
      <c r="O2065">
        <f>IF(N2065="medium",1,0)</f>
        <v>0</v>
      </c>
      <c r="P2065">
        <f>IF(O2065="large",1,0)</f>
        <v>0</v>
      </c>
      <c r="Q2065">
        <v>2011</v>
      </c>
      <c r="R2065">
        <v>1</v>
      </c>
      <c r="S2065" t="str">
        <f>IF(R2065=1, "First-time", IF(R2065&lt;=3, "Rising Star", IF(R2065&lt;10, "Established", "Elites")))</f>
        <v>First-time</v>
      </c>
      <c r="T2065">
        <f>IF(S2065 = "First-time",1,0)</f>
        <v>1</v>
      </c>
      <c r="U2065">
        <f>IF(S2065 = "Rising Star",1,0)</f>
        <v>0</v>
      </c>
      <c r="V2065">
        <f>IF(S2065 = "Established",1,0)</f>
        <v>0</v>
      </c>
      <c r="W2065">
        <f>IF(S2065 = "Elites",1,0)</f>
        <v>0</v>
      </c>
      <c r="X2065" t="s">
        <v>130</v>
      </c>
      <c r="Y2065" t="str">
        <f>IF(X2065="","-",TRIM(LEFT(X2065,FIND(",",X2065&amp;",")-1)))</f>
        <v>Dallas</v>
      </c>
      <c r="Z2065" t="s">
        <v>130</v>
      </c>
      <c r="AA2065" t="s">
        <v>45</v>
      </c>
    </row>
    <row r="2066" spans="1:27" ht="14.4" x14ac:dyDescent="0.3">
      <c r="A2066">
        <v>2060</v>
      </c>
      <c r="B2066" t="s">
        <v>6713</v>
      </c>
      <c r="C2066" t="s">
        <v>6714</v>
      </c>
      <c r="D2066" t="s">
        <v>6715</v>
      </c>
      <c r="E2066" t="s">
        <v>123</v>
      </c>
      <c r="F2066" s="5">
        <f>_xlfn.TEXTBEFORE(E2066, " ") * 1000000</f>
        <v>11300000</v>
      </c>
      <c r="G2066">
        <v>195.44030000000001</v>
      </c>
      <c r="H2066" t="s">
        <v>129</v>
      </c>
      <c r="I2066">
        <v>97</v>
      </c>
      <c r="J2066">
        <f>IF(I2066="",0,I2066)</f>
        <v>97</v>
      </c>
      <c r="K2066">
        <v>12</v>
      </c>
      <c r="L2066">
        <f>I2066-K2066</f>
        <v>85</v>
      </c>
      <c r="M2066" t="str">
        <f>IF(I2066&lt;100,"small",IF(I2066&lt;500,"medium","large"))</f>
        <v>small</v>
      </c>
      <c r="N2066">
        <f>IF(M2066="small",1,0)</f>
        <v>1</v>
      </c>
      <c r="O2066">
        <f>IF(N2066="medium",1,0)</f>
        <v>0</v>
      </c>
      <c r="P2066">
        <f>IF(O2066="large",1,0)</f>
        <v>0</v>
      </c>
      <c r="Q2066">
        <v>2006</v>
      </c>
      <c r="R2066">
        <v>4</v>
      </c>
      <c r="S2066" t="str">
        <f>IF(R2066=1, "First-time", IF(R2066&lt;=3, "Rising Star", IF(R2066&lt;10, "Established", "Elites")))</f>
        <v>Established</v>
      </c>
      <c r="T2066">
        <f>IF(S2066 = "First-time",1,0)</f>
        <v>0</v>
      </c>
      <c r="U2066">
        <f>IF(S2066 = "Rising Star",1,0)</f>
        <v>0</v>
      </c>
      <c r="V2066">
        <f>IF(S2066 = "Established",1,0)</f>
        <v>1</v>
      </c>
      <c r="W2066">
        <f>IF(S2066 = "Elites",1,0)</f>
        <v>0</v>
      </c>
      <c r="X2066" t="s">
        <v>838</v>
      </c>
      <c r="Y2066" t="str">
        <f>IF(X2066="","-",TRIM(LEFT(X2066,FIND(",",X2066&amp;",")-1)))</f>
        <v>Austin</v>
      </c>
      <c r="Z2066" t="s">
        <v>838</v>
      </c>
      <c r="AA2066" t="s">
        <v>45</v>
      </c>
    </row>
    <row r="2067" spans="1:27" ht="14.4" x14ac:dyDescent="0.3">
      <c r="A2067">
        <v>2061</v>
      </c>
      <c r="B2067" t="s">
        <v>15583</v>
      </c>
      <c r="C2067" t="s">
        <v>15584</v>
      </c>
      <c r="D2067" t="s">
        <v>15585</v>
      </c>
      <c r="E2067" t="s">
        <v>1267</v>
      </c>
      <c r="F2067" s="5">
        <f>_xlfn.TEXTBEFORE(E2067, " ") * 1000000</f>
        <v>2400000</v>
      </c>
      <c r="G2067">
        <v>195.41050000000001</v>
      </c>
      <c r="H2067" t="s">
        <v>803</v>
      </c>
      <c r="I2067">
        <v>11</v>
      </c>
      <c r="J2067">
        <f>IF(I2067="",0,I2067)</f>
        <v>11</v>
      </c>
      <c r="K2067">
        <v>3</v>
      </c>
      <c r="L2067">
        <f>I2067-K2067</f>
        <v>8</v>
      </c>
      <c r="M2067" t="str">
        <f>IF(I2067&lt;100,"small",IF(I2067&lt;500,"medium","large"))</f>
        <v>small</v>
      </c>
      <c r="N2067">
        <f>IF(M2067="small",1,0)</f>
        <v>1</v>
      </c>
      <c r="O2067">
        <f>IF(N2067="medium",1,0)</f>
        <v>0</v>
      </c>
      <c r="P2067">
        <f>IF(O2067="large",1,0)</f>
        <v>0</v>
      </c>
      <c r="Q2067">
        <v>2013</v>
      </c>
      <c r="R2067">
        <v>1</v>
      </c>
      <c r="S2067" t="str">
        <f>IF(R2067=1, "First-time", IF(R2067&lt;=3, "Rising Star", IF(R2067&lt;10, "Established", "Elites")))</f>
        <v>First-time</v>
      </c>
      <c r="T2067">
        <f>IF(S2067 = "First-time",1,0)</f>
        <v>1</v>
      </c>
      <c r="U2067">
        <f>IF(S2067 = "Rising Star",1,0)</f>
        <v>0</v>
      </c>
      <c r="V2067">
        <f>IF(S2067 = "Established",1,0)</f>
        <v>0</v>
      </c>
      <c r="W2067">
        <f>IF(S2067 = "Elites",1,0)</f>
        <v>0</v>
      </c>
      <c r="X2067" t="s">
        <v>325</v>
      </c>
      <c r="Y2067" t="str">
        <f>IF(X2067="","-",TRIM(LEFT(X2067,FIND(",",X2067&amp;",")-1)))</f>
        <v>Los Angeles</v>
      </c>
      <c r="Z2067" t="s">
        <v>7224</v>
      </c>
      <c r="AA2067" t="s">
        <v>5</v>
      </c>
    </row>
    <row r="2068" spans="1:27" ht="14.4" x14ac:dyDescent="0.3">
      <c r="A2068">
        <v>2062</v>
      </c>
      <c r="B2068" t="s">
        <v>17719</v>
      </c>
      <c r="C2068" t="s">
        <v>17720</v>
      </c>
      <c r="D2068" t="s">
        <v>17721</v>
      </c>
      <c r="E2068" t="s">
        <v>808</v>
      </c>
      <c r="F2068" s="5">
        <f>_xlfn.TEXTBEFORE(E2068, " ") * 1000000</f>
        <v>2200000</v>
      </c>
      <c r="G2068">
        <v>195.31100000000001</v>
      </c>
      <c r="H2068" t="s">
        <v>803</v>
      </c>
      <c r="I2068">
        <v>15</v>
      </c>
      <c r="J2068">
        <f>IF(I2068="",0,I2068)</f>
        <v>15</v>
      </c>
      <c r="K2068">
        <v>4</v>
      </c>
      <c r="L2068">
        <f>I2068-K2068</f>
        <v>11</v>
      </c>
      <c r="M2068" t="str">
        <f>IF(I2068&lt;100,"small",IF(I2068&lt;500,"medium","large"))</f>
        <v>small</v>
      </c>
      <c r="N2068">
        <f>IF(M2068="small",1,0)</f>
        <v>1</v>
      </c>
      <c r="O2068">
        <f>IF(N2068="medium",1,0)</f>
        <v>0</v>
      </c>
      <c r="P2068">
        <f>IF(O2068="large",1,0)</f>
        <v>0</v>
      </c>
      <c r="Q2068">
        <v>2015</v>
      </c>
      <c r="R2068">
        <v>1</v>
      </c>
      <c r="S2068" t="str">
        <f>IF(R2068=1, "First-time", IF(R2068&lt;=3, "Rising Star", IF(R2068&lt;10, "Established", "Elites")))</f>
        <v>First-time</v>
      </c>
      <c r="T2068">
        <f>IF(S2068 = "First-time",1,0)</f>
        <v>1</v>
      </c>
      <c r="U2068">
        <f>IF(S2068 = "Rising Star",1,0)</f>
        <v>0</v>
      </c>
      <c r="V2068">
        <f>IF(S2068 = "Established",1,0)</f>
        <v>0</v>
      </c>
      <c r="W2068">
        <f>IF(S2068 = "Elites",1,0)</f>
        <v>0</v>
      </c>
      <c r="X2068" t="s">
        <v>325</v>
      </c>
      <c r="Y2068" t="str">
        <f>IF(X2068="","-",TRIM(LEFT(X2068,FIND(",",X2068&amp;",")-1)))</f>
        <v>Los Angeles</v>
      </c>
      <c r="Z2068" t="s">
        <v>326</v>
      </c>
      <c r="AA2068" t="s">
        <v>5</v>
      </c>
    </row>
    <row r="2069" spans="1:27" ht="14.4" x14ac:dyDescent="0.3">
      <c r="A2069">
        <v>2063</v>
      </c>
      <c r="B2069" t="s">
        <v>2289</v>
      </c>
      <c r="C2069" t="s">
        <v>2290</v>
      </c>
      <c r="D2069" t="s">
        <v>2291</v>
      </c>
      <c r="E2069" t="s">
        <v>2292</v>
      </c>
      <c r="F2069" s="5">
        <f>_xlfn.TEXTBEFORE(E2069, " ") * 1000000</f>
        <v>15100000</v>
      </c>
      <c r="G2069">
        <v>195.2038</v>
      </c>
      <c r="H2069" t="s">
        <v>85</v>
      </c>
      <c r="I2069">
        <v>46</v>
      </c>
      <c r="J2069">
        <f>IF(I2069="",0,I2069)</f>
        <v>46</v>
      </c>
      <c r="K2069">
        <v>26</v>
      </c>
      <c r="L2069">
        <f>I2069-K2069</f>
        <v>20</v>
      </c>
      <c r="M2069" t="str">
        <f>IF(I2069&lt;100,"small",IF(I2069&lt;500,"medium","large"))</f>
        <v>small</v>
      </c>
      <c r="N2069">
        <f>IF(M2069="small",1,0)</f>
        <v>1</v>
      </c>
      <c r="O2069">
        <f>IF(N2069="medium",1,0)</f>
        <v>0</v>
      </c>
      <c r="P2069">
        <f>IF(O2069="large",1,0)</f>
        <v>0</v>
      </c>
      <c r="Q2069">
        <v>1996</v>
      </c>
      <c r="R2069">
        <v>4</v>
      </c>
      <c r="S2069" t="str">
        <f>IF(R2069=1, "First-time", IF(R2069&lt;=3, "Rising Star", IF(R2069&lt;10, "Established", "Elites")))</f>
        <v>Established</v>
      </c>
      <c r="T2069">
        <f>IF(S2069 = "First-time",1,0)</f>
        <v>0</v>
      </c>
      <c r="U2069">
        <f>IF(S2069 = "Rising Star",1,0)</f>
        <v>0</v>
      </c>
      <c r="V2069">
        <f>IF(S2069 = "Established",1,0)</f>
        <v>1</v>
      </c>
      <c r="W2069">
        <f>IF(S2069 = "Elites",1,0)</f>
        <v>0</v>
      </c>
      <c r="X2069" t="s">
        <v>260</v>
      </c>
      <c r="Y2069" t="str">
        <f>IF(X2069="","-",TRIM(LEFT(X2069,FIND(",",X2069&amp;",")-1)))</f>
        <v>Seattle</v>
      </c>
      <c r="Z2069" t="s">
        <v>261</v>
      </c>
      <c r="AA2069" t="s">
        <v>49</v>
      </c>
    </row>
    <row r="2070" spans="1:27" ht="14.4" x14ac:dyDescent="0.3">
      <c r="A2070">
        <v>2064</v>
      </c>
      <c r="B2070" t="s">
        <v>13500</v>
      </c>
      <c r="C2070" t="s">
        <v>13501</v>
      </c>
      <c r="D2070" t="s">
        <v>13502</v>
      </c>
      <c r="E2070" t="s">
        <v>330</v>
      </c>
      <c r="F2070" s="5">
        <f>_xlfn.TEXTBEFORE(E2070, " ") * 1000000</f>
        <v>4099999.9999999995</v>
      </c>
      <c r="G2070">
        <v>195.12569999999999</v>
      </c>
      <c r="H2070" t="s">
        <v>85</v>
      </c>
      <c r="I2070">
        <v>9</v>
      </c>
      <c r="J2070">
        <f>IF(I2070="",0,I2070)</f>
        <v>9</v>
      </c>
      <c r="K2070">
        <v>2</v>
      </c>
      <c r="L2070">
        <f>I2070-K2070</f>
        <v>7</v>
      </c>
      <c r="M2070" t="str">
        <f>IF(I2070&lt;100,"small",IF(I2070&lt;500,"medium","large"))</f>
        <v>small</v>
      </c>
      <c r="N2070">
        <f>IF(M2070="small",1,0)</f>
        <v>1</v>
      </c>
      <c r="O2070">
        <f>IF(N2070="medium",1,0)</f>
        <v>0</v>
      </c>
      <c r="P2070">
        <f>IF(O2070="large",1,0)</f>
        <v>0</v>
      </c>
      <c r="Q2070">
        <v>2012</v>
      </c>
      <c r="R2070">
        <v>1</v>
      </c>
      <c r="S2070" t="str">
        <f>IF(R2070=1, "First-time", IF(R2070&lt;=3, "Rising Star", IF(R2070&lt;10, "Established", "Elites")))</f>
        <v>First-time</v>
      </c>
      <c r="T2070">
        <f>IF(S2070 = "First-time",1,0)</f>
        <v>1</v>
      </c>
      <c r="U2070">
        <f>IF(S2070 = "Rising Star",1,0)</f>
        <v>0</v>
      </c>
      <c r="V2070">
        <f>IF(S2070 = "Established",1,0)</f>
        <v>0</v>
      </c>
      <c r="W2070">
        <f>IF(S2070 = "Elites",1,0)</f>
        <v>0</v>
      </c>
      <c r="X2070" t="s">
        <v>168</v>
      </c>
      <c r="Y2070" t="str">
        <f>IF(X2070="","-",TRIM(LEFT(X2070,FIND(",",X2070&amp;",")-1)))</f>
        <v>Kansas City</v>
      </c>
      <c r="Z2070" t="s">
        <v>169</v>
      </c>
      <c r="AA2070" t="s">
        <v>25</v>
      </c>
    </row>
    <row r="2071" spans="1:27" ht="14.4" x14ac:dyDescent="0.3">
      <c r="A2071">
        <v>2065</v>
      </c>
      <c r="B2071" t="s">
        <v>11811</v>
      </c>
      <c r="C2071" t="s">
        <v>11812</v>
      </c>
      <c r="D2071" t="s">
        <v>11813</v>
      </c>
      <c r="E2071" t="s">
        <v>2766</v>
      </c>
      <c r="F2071" s="5">
        <f>_xlfn.TEXTBEFORE(E2071, " ") * 1000000</f>
        <v>2700000</v>
      </c>
      <c r="G2071">
        <v>195.0805</v>
      </c>
      <c r="H2071" t="s">
        <v>105</v>
      </c>
      <c r="I2071">
        <v>8</v>
      </c>
      <c r="J2071">
        <f>IF(I2071="",0,I2071)</f>
        <v>8</v>
      </c>
      <c r="K2071">
        <v>5</v>
      </c>
      <c r="L2071">
        <f>I2071-K2071</f>
        <v>3</v>
      </c>
      <c r="M2071" t="str">
        <f>IF(I2071&lt;100,"small",IF(I2071&lt;500,"medium","large"))</f>
        <v>small</v>
      </c>
      <c r="N2071">
        <f>IF(M2071="small",1,0)</f>
        <v>1</v>
      </c>
      <c r="O2071">
        <f>IF(N2071="medium",1,0)</f>
        <v>0</v>
      </c>
      <c r="P2071">
        <f>IF(O2071="large",1,0)</f>
        <v>0</v>
      </c>
      <c r="Q2071">
        <v>2011</v>
      </c>
      <c r="R2071">
        <v>1</v>
      </c>
      <c r="S2071" t="str">
        <f>IF(R2071=1, "First-time", IF(R2071&lt;=3, "Rising Star", IF(R2071&lt;10, "Established", "Elites")))</f>
        <v>First-time</v>
      </c>
      <c r="T2071">
        <f>IF(S2071 = "First-time",1,0)</f>
        <v>1</v>
      </c>
      <c r="U2071">
        <f>IF(S2071 = "Rising Star",1,0)</f>
        <v>0</v>
      </c>
      <c r="V2071">
        <f>IF(S2071 = "Established",1,0)</f>
        <v>0</v>
      </c>
      <c r="W2071">
        <f>IF(S2071 = "Elites",1,0)</f>
        <v>0</v>
      </c>
      <c r="X2071" t="s">
        <v>130</v>
      </c>
      <c r="Y2071" t="str">
        <f>IF(X2071="","-",TRIM(LEFT(X2071,FIND(",",X2071&amp;",")-1)))</f>
        <v>Dallas</v>
      </c>
      <c r="Z2071" t="s">
        <v>130</v>
      </c>
      <c r="AA2071" t="s">
        <v>45</v>
      </c>
    </row>
    <row r="2072" spans="1:27" ht="14.4" x14ac:dyDescent="0.3">
      <c r="A2072">
        <v>2066</v>
      </c>
      <c r="B2072" t="s">
        <v>15092</v>
      </c>
      <c r="C2072" t="s">
        <v>15093</v>
      </c>
      <c r="D2072" t="s">
        <v>15094</v>
      </c>
      <c r="E2072" t="s">
        <v>1246</v>
      </c>
      <c r="F2072" s="5">
        <f>_xlfn.TEXTBEFORE(E2072, " ") * 1000000</f>
        <v>2900000</v>
      </c>
      <c r="G2072">
        <v>194.976</v>
      </c>
      <c r="H2072" t="s">
        <v>803</v>
      </c>
      <c r="I2072">
        <v>30</v>
      </c>
      <c r="J2072">
        <f>IF(I2072="",0,I2072)</f>
        <v>30</v>
      </c>
      <c r="K2072">
        <v>10</v>
      </c>
      <c r="L2072">
        <f>I2072-K2072</f>
        <v>20</v>
      </c>
      <c r="M2072" t="str">
        <f>IF(I2072&lt;100,"small",IF(I2072&lt;500,"medium","large"))</f>
        <v>small</v>
      </c>
      <c r="N2072">
        <f>IF(M2072="small",1,0)</f>
        <v>1</v>
      </c>
      <c r="O2072">
        <f>IF(N2072="medium",1,0)</f>
        <v>0</v>
      </c>
      <c r="P2072">
        <f>IF(O2072="large",1,0)</f>
        <v>0</v>
      </c>
      <c r="Q2072">
        <v>2013</v>
      </c>
      <c r="R2072">
        <v>1</v>
      </c>
      <c r="S2072" t="str">
        <f>IF(R2072=1, "First-time", IF(R2072&lt;=3, "Rising Star", IF(R2072&lt;10, "Established", "Elites")))</f>
        <v>First-time</v>
      </c>
      <c r="T2072">
        <f>IF(S2072 = "First-time",1,0)</f>
        <v>1</v>
      </c>
      <c r="U2072">
        <f>IF(S2072 = "Rising Star",1,0)</f>
        <v>0</v>
      </c>
      <c r="V2072">
        <f>IF(S2072 = "Established",1,0)</f>
        <v>0</v>
      </c>
      <c r="W2072">
        <f>IF(S2072 = "Elites",1,0)</f>
        <v>0</v>
      </c>
      <c r="X2072" t="s">
        <v>880</v>
      </c>
      <c r="Y2072" t="str">
        <f>IF(X2072="","-",TRIM(LEFT(X2072,FIND(",",X2072&amp;",")-1)))</f>
        <v>Louisville/Jefferson County</v>
      </c>
      <c r="Z2072" t="s">
        <v>881</v>
      </c>
      <c r="AA2072" t="s">
        <v>18</v>
      </c>
    </row>
    <row r="2073" spans="1:27" ht="14.4" x14ac:dyDescent="0.3">
      <c r="A2073">
        <v>2067</v>
      </c>
      <c r="B2073" t="s">
        <v>9986</v>
      </c>
      <c r="C2073" t="s">
        <v>9987</v>
      </c>
      <c r="D2073" t="s">
        <v>9988</v>
      </c>
      <c r="E2073" t="s">
        <v>1276</v>
      </c>
      <c r="F2073" s="5">
        <f>_xlfn.TEXTBEFORE(E2073, " ") * 1000000</f>
        <v>5000000</v>
      </c>
      <c r="G2073">
        <v>194.8681</v>
      </c>
      <c r="H2073" t="s">
        <v>472</v>
      </c>
      <c r="I2073">
        <v>20</v>
      </c>
      <c r="J2073">
        <f>IF(I2073="",0,I2073)</f>
        <v>20</v>
      </c>
      <c r="K2073">
        <v>8</v>
      </c>
      <c r="L2073">
        <f>I2073-K2073</f>
        <v>12</v>
      </c>
      <c r="M2073" t="str">
        <f>IF(I2073&lt;100,"small",IF(I2073&lt;500,"medium","large"))</f>
        <v>small</v>
      </c>
      <c r="N2073">
        <f>IF(M2073="small",1,0)</f>
        <v>1</v>
      </c>
      <c r="O2073">
        <f>IF(N2073="medium",1,0)</f>
        <v>0</v>
      </c>
      <c r="P2073">
        <f>IF(O2073="large",1,0)</f>
        <v>0</v>
      </c>
      <c r="Q2073">
        <v>2009</v>
      </c>
      <c r="R2073">
        <v>1</v>
      </c>
      <c r="S2073" t="str">
        <f>IF(R2073=1, "First-time", IF(R2073&lt;=3, "Rising Star", IF(R2073&lt;10, "Established", "Elites")))</f>
        <v>First-time</v>
      </c>
      <c r="T2073">
        <f>IF(S2073 = "First-time",1,0)</f>
        <v>1</v>
      </c>
      <c r="U2073">
        <f>IF(S2073 = "Rising Star",1,0)</f>
        <v>0</v>
      </c>
      <c r="V2073">
        <f>IF(S2073 = "Established",1,0)</f>
        <v>0</v>
      </c>
      <c r="W2073">
        <f>IF(S2073 = "Elites",1,0)</f>
        <v>0</v>
      </c>
      <c r="X2073" t="s">
        <v>271</v>
      </c>
      <c r="Y2073" t="str">
        <f>IF(X2073="","-",TRIM(LEFT(X2073,FIND(",",X2073&amp;",")-1)))</f>
        <v>Chicago</v>
      </c>
      <c r="Z2073" t="s">
        <v>2518</v>
      </c>
      <c r="AA2073" t="s">
        <v>15</v>
      </c>
    </row>
    <row r="2074" spans="1:27" ht="14.4" x14ac:dyDescent="0.3">
      <c r="A2074">
        <v>2068</v>
      </c>
      <c r="B2074" t="s">
        <v>9793</v>
      </c>
      <c r="C2074" t="s">
        <v>9794</v>
      </c>
      <c r="D2074" t="s">
        <v>9795</v>
      </c>
      <c r="E2074" t="s">
        <v>2766</v>
      </c>
      <c r="F2074" s="5">
        <f>_xlfn.TEXTBEFORE(E2074, " ") * 1000000</f>
        <v>2700000</v>
      </c>
      <c r="G2074">
        <v>194.86500000000001</v>
      </c>
      <c r="H2074" t="s">
        <v>727</v>
      </c>
      <c r="I2074">
        <v>18</v>
      </c>
      <c r="J2074">
        <f>IF(I2074="",0,I2074)</f>
        <v>18</v>
      </c>
      <c r="K2074">
        <v>8</v>
      </c>
      <c r="L2074">
        <f>I2074-K2074</f>
        <v>10</v>
      </c>
      <c r="M2074" t="str">
        <f>IF(I2074&lt;100,"small",IF(I2074&lt;500,"medium","large"))</f>
        <v>small</v>
      </c>
      <c r="N2074">
        <f>IF(M2074="small",1,0)</f>
        <v>1</v>
      </c>
      <c r="O2074">
        <f>IF(N2074="medium",1,0)</f>
        <v>0</v>
      </c>
      <c r="P2074">
        <f>IF(O2074="large",1,0)</f>
        <v>0</v>
      </c>
      <c r="Q2074">
        <v>2009</v>
      </c>
      <c r="R2074">
        <v>2</v>
      </c>
      <c r="S2074" t="str">
        <f>IF(R2074=1, "First-time", IF(R2074&lt;=3, "Rising Star", IF(R2074&lt;10, "Established", "Elites")))</f>
        <v>Rising Star</v>
      </c>
      <c r="T2074">
        <f>IF(S2074 = "First-time",1,0)</f>
        <v>0</v>
      </c>
      <c r="U2074">
        <f>IF(S2074 = "Rising Star",1,0)</f>
        <v>1</v>
      </c>
      <c r="V2074">
        <f>IF(S2074 = "Established",1,0)</f>
        <v>0</v>
      </c>
      <c r="W2074">
        <f>IF(S2074 = "Elites",1,0)</f>
        <v>0</v>
      </c>
      <c r="X2074" t="s">
        <v>654</v>
      </c>
      <c r="Y2074" t="str">
        <f>IF(X2074="","-",TRIM(LEFT(X2074,FIND(",",X2074&amp;",")-1)))</f>
        <v>Raleigh</v>
      </c>
      <c r="Z2074" t="s">
        <v>1188</v>
      </c>
      <c r="AA2074" t="s">
        <v>28</v>
      </c>
    </row>
    <row r="2075" spans="1:27" ht="14.4" x14ac:dyDescent="0.3">
      <c r="A2075">
        <v>2069</v>
      </c>
      <c r="B2075" t="s">
        <v>12604</v>
      </c>
      <c r="C2075" t="s">
        <v>12605</v>
      </c>
      <c r="D2075" t="s">
        <v>12606</v>
      </c>
      <c r="E2075" t="s">
        <v>552</v>
      </c>
      <c r="F2075" s="5">
        <f>_xlfn.TEXTBEFORE(E2075, " ") * 1000000</f>
        <v>6600000</v>
      </c>
      <c r="G2075">
        <v>194.83070000000001</v>
      </c>
      <c r="H2075" t="s">
        <v>472</v>
      </c>
      <c r="I2075">
        <v>26</v>
      </c>
      <c r="J2075">
        <f>IF(I2075="",0,I2075)</f>
        <v>26</v>
      </c>
      <c r="K2075">
        <v>21</v>
      </c>
      <c r="L2075">
        <f>I2075-K2075</f>
        <v>5</v>
      </c>
      <c r="M2075" t="str">
        <f>IF(I2075&lt;100,"small",IF(I2075&lt;500,"medium","large"))</f>
        <v>small</v>
      </c>
      <c r="N2075">
        <f>IF(M2075="small",1,0)</f>
        <v>1</v>
      </c>
      <c r="O2075">
        <f>IF(N2075="medium",1,0)</f>
        <v>0</v>
      </c>
      <c r="P2075">
        <f>IF(O2075="large",1,0)</f>
        <v>0</v>
      </c>
      <c r="Q2075">
        <v>2011</v>
      </c>
      <c r="R2075">
        <v>3</v>
      </c>
      <c r="S2075" t="str">
        <f>IF(R2075=1, "First-time", IF(R2075&lt;=3, "Rising Star", IF(R2075&lt;10, "Established", "Elites")))</f>
        <v>Rising Star</v>
      </c>
      <c r="T2075">
        <f>IF(S2075 = "First-time",1,0)</f>
        <v>0</v>
      </c>
      <c r="U2075">
        <f>IF(S2075 = "Rising Star",1,0)</f>
        <v>1</v>
      </c>
      <c r="V2075">
        <f>IF(S2075 = "Established",1,0)</f>
        <v>0</v>
      </c>
      <c r="W2075">
        <f>IF(S2075 = "Elites",1,0)</f>
        <v>0</v>
      </c>
      <c r="X2075" t="s">
        <v>611</v>
      </c>
      <c r="Y2075" t="str">
        <f>IF(X2075="","-",TRIM(LEFT(X2075,FIND(",",X2075&amp;",")-1)))</f>
        <v>Denver</v>
      </c>
      <c r="Z2075" t="s">
        <v>611</v>
      </c>
      <c r="AA2075" t="s">
        <v>6</v>
      </c>
    </row>
    <row r="2076" spans="1:27" ht="14.4" x14ac:dyDescent="0.3">
      <c r="A2076">
        <v>2070</v>
      </c>
      <c r="B2076" t="s">
        <v>15653</v>
      </c>
      <c r="C2076" t="s">
        <v>15654</v>
      </c>
      <c r="D2076" t="s">
        <v>15655</v>
      </c>
      <c r="E2076" t="s">
        <v>1276</v>
      </c>
      <c r="F2076" s="5">
        <f>_xlfn.TEXTBEFORE(E2076, " ") * 1000000</f>
        <v>5000000</v>
      </c>
      <c r="G2076">
        <v>194.82749999999999</v>
      </c>
      <c r="H2076" t="s">
        <v>140</v>
      </c>
      <c r="I2076">
        <v>26</v>
      </c>
      <c r="J2076">
        <f>IF(I2076="",0,I2076)</f>
        <v>26</v>
      </c>
      <c r="K2076">
        <v>10</v>
      </c>
      <c r="L2076">
        <f>I2076-K2076</f>
        <v>16</v>
      </c>
      <c r="M2076" t="str">
        <f>IF(I2076&lt;100,"small",IF(I2076&lt;500,"medium","large"))</f>
        <v>small</v>
      </c>
      <c r="N2076">
        <f>IF(M2076="small",1,0)</f>
        <v>1</v>
      </c>
      <c r="O2076">
        <f>IF(N2076="medium",1,0)</f>
        <v>0</v>
      </c>
      <c r="P2076">
        <f>IF(O2076="large",1,0)</f>
        <v>0</v>
      </c>
      <c r="Q2076">
        <v>2013</v>
      </c>
      <c r="R2076">
        <v>1</v>
      </c>
      <c r="S2076" t="str">
        <f>IF(R2076=1, "First-time", IF(R2076&lt;=3, "Rising Star", IF(R2076&lt;10, "Established", "Elites")))</f>
        <v>First-time</v>
      </c>
      <c r="T2076">
        <f>IF(S2076 = "First-time",1,0)</f>
        <v>1</v>
      </c>
      <c r="U2076">
        <f>IF(S2076 = "Rising Star",1,0)</f>
        <v>0</v>
      </c>
      <c r="V2076">
        <f>IF(S2076 = "Established",1,0)</f>
        <v>0</v>
      </c>
      <c r="W2076">
        <f>IF(S2076 = "Elites",1,0)</f>
        <v>0</v>
      </c>
      <c r="X2076" t="s">
        <v>272</v>
      </c>
      <c r="Y2076" t="str">
        <f>IF(X2076="","-",TRIM(LEFT(X2076,FIND(",",X2076&amp;",")-1)))</f>
        <v>Phoenix</v>
      </c>
      <c r="Z2076" t="s">
        <v>1615</v>
      </c>
      <c r="AA2076" t="s">
        <v>4</v>
      </c>
    </row>
    <row r="2077" spans="1:27" ht="14.4" x14ac:dyDescent="0.3">
      <c r="A2077">
        <v>2071</v>
      </c>
      <c r="B2077" t="s">
        <v>1631</v>
      </c>
      <c r="C2077" t="s">
        <v>1632</v>
      </c>
      <c r="D2077" t="s">
        <v>1633</v>
      </c>
      <c r="E2077" t="s">
        <v>1634</v>
      </c>
      <c r="F2077" s="5">
        <f>_xlfn.TEXTBEFORE(E2077, " ") * 1000000</f>
        <v>36100000</v>
      </c>
      <c r="G2077">
        <v>194.68430000000001</v>
      </c>
      <c r="H2077" t="s">
        <v>85</v>
      </c>
      <c r="I2077">
        <v>97</v>
      </c>
      <c r="J2077">
        <f>IF(I2077="",0,I2077)</f>
        <v>97</v>
      </c>
      <c r="K2077">
        <v>58</v>
      </c>
      <c r="L2077">
        <f>I2077-K2077</f>
        <v>39</v>
      </c>
      <c r="M2077" t="str">
        <f>IF(I2077&lt;100,"small",IF(I2077&lt;500,"medium","large"))</f>
        <v>small</v>
      </c>
      <c r="N2077">
        <f>IF(M2077="small",1,0)</f>
        <v>1</v>
      </c>
      <c r="O2077">
        <f>IF(N2077="medium",1,0)</f>
        <v>0</v>
      </c>
      <c r="P2077">
        <f>IF(O2077="large",1,0)</f>
        <v>0</v>
      </c>
      <c r="Q2077">
        <v>1991</v>
      </c>
      <c r="R2077">
        <v>4</v>
      </c>
      <c r="S2077" t="str">
        <f>IF(R2077=1, "First-time", IF(R2077&lt;=3, "Rising Star", IF(R2077&lt;10, "Established", "Elites")))</f>
        <v>Established</v>
      </c>
      <c r="T2077">
        <f>IF(S2077 = "First-time",1,0)</f>
        <v>0</v>
      </c>
      <c r="U2077">
        <f>IF(S2077 = "Rising Star",1,0)</f>
        <v>0</v>
      </c>
      <c r="V2077">
        <f>IF(S2077 = "Established",1,0)</f>
        <v>1</v>
      </c>
      <c r="W2077">
        <f>IF(S2077 = "Elites",1,0)</f>
        <v>0</v>
      </c>
      <c r="X2077" t="s">
        <v>141</v>
      </c>
      <c r="Y2077" t="str">
        <f>IF(X2077="","-",TRIM(LEFT(X2077,FIND(",",X2077&amp;",")-1)))</f>
        <v>Pittsburgh</v>
      </c>
      <c r="Z2077" t="s">
        <v>1635</v>
      </c>
      <c r="AA2077" t="s">
        <v>39</v>
      </c>
    </row>
    <row r="2078" spans="1:27" ht="14.4" x14ac:dyDescent="0.3">
      <c r="A2078">
        <v>2072</v>
      </c>
      <c r="B2078" t="s">
        <v>4585</v>
      </c>
      <c r="C2078" t="s">
        <v>4586</v>
      </c>
      <c r="D2078" t="s">
        <v>4587</v>
      </c>
      <c r="E2078" t="s">
        <v>4588</v>
      </c>
      <c r="F2078" s="5">
        <f>_xlfn.TEXTBEFORE(E2078, " ") * 1000000</f>
        <v>19600000</v>
      </c>
      <c r="G2078">
        <v>194.63810000000001</v>
      </c>
      <c r="H2078" t="s">
        <v>118</v>
      </c>
      <c r="I2078">
        <v>45</v>
      </c>
      <c r="J2078">
        <f>IF(I2078="",0,I2078)</f>
        <v>45</v>
      </c>
      <c r="K2078">
        <v>25</v>
      </c>
      <c r="L2078">
        <f>I2078-K2078</f>
        <v>20</v>
      </c>
      <c r="M2078" t="str">
        <f>IF(I2078&lt;100,"small",IF(I2078&lt;500,"medium","large"))</f>
        <v>small</v>
      </c>
      <c r="N2078">
        <f>IF(M2078="small",1,0)</f>
        <v>1</v>
      </c>
      <c r="O2078">
        <f>IF(N2078="medium",1,0)</f>
        <v>0</v>
      </c>
      <c r="P2078">
        <f>IF(O2078="large",1,0)</f>
        <v>0</v>
      </c>
      <c r="Q2078">
        <v>2002</v>
      </c>
      <c r="R2078">
        <v>2</v>
      </c>
      <c r="S2078" t="str">
        <f>IF(R2078=1, "First-time", IF(R2078&lt;=3, "Rising Star", IF(R2078&lt;10, "Established", "Elites")))</f>
        <v>Rising Star</v>
      </c>
      <c r="T2078">
        <f>IF(S2078 = "First-time",1,0)</f>
        <v>0</v>
      </c>
      <c r="U2078">
        <f>IF(S2078 = "Rising Star",1,0)</f>
        <v>1</v>
      </c>
      <c r="V2078">
        <f>IF(S2078 = "Established",1,0)</f>
        <v>0</v>
      </c>
      <c r="W2078">
        <f>IF(S2078 = "Elites",1,0)</f>
        <v>0</v>
      </c>
      <c r="X2078" t="s">
        <v>191</v>
      </c>
      <c r="Y2078" t="str">
        <f>IF(X2078="","-",TRIM(LEFT(X2078,FIND(",",X2078&amp;",")-1)))</f>
        <v>Philadelphia</v>
      </c>
      <c r="Z2078" t="s">
        <v>1507</v>
      </c>
      <c r="AA2078" t="s">
        <v>10</v>
      </c>
    </row>
    <row r="2079" spans="1:27" ht="14.4" x14ac:dyDescent="0.3">
      <c r="A2079">
        <v>2073</v>
      </c>
      <c r="B2079" t="s">
        <v>10730</v>
      </c>
      <c r="C2079" t="s">
        <v>10731</v>
      </c>
      <c r="D2079" t="s">
        <v>10732</v>
      </c>
      <c r="E2079" t="s">
        <v>418</v>
      </c>
      <c r="F2079" s="5">
        <f>_xlfn.TEXTBEFORE(E2079, " ") * 1000000</f>
        <v>11700000</v>
      </c>
      <c r="G2079">
        <v>194.45150000000001</v>
      </c>
      <c r="H2079" t="s">
        <v>779</v>
      </c>
      <c r="I2079">
        <v>68</v>
      </c>
      <c r="J2079">
        <f>IF(I2079="",0,I2079)</f>
        <v>68</v>
      </c>
      <c r="K2079">
        <v>18</v>
      </c>
      <c r="L2079">
        <f>I2079-K2079</f>
        <v>50</v>
      </c>
      <c r="M2079" t="str">
        <f>IF(I2079&lt;100,"small",IF(I2079&lt;500,"medium","large"))</f>
        <v>small</v>
      </c>
      <c r="N2079">
        <f>IF(M2079="small",1,0)</f>
        <v>1</v>
      </c>
      <c r="O2079">
        <f>IF(N2079="medium",1,0)</f>
        <v>0</v>
      </c>
      <c r="P2079">
        <f>IF(O2079="large",1,0)</f>
        <v>0</v>
      </c>
      <c r="Q2079">
        <v>2010</v>
      </c>
      <c r="R2079">
        <v>4</v>
      </c>
      <c r="S2079" t="str">
        <f>IF(R2079=1, "First-time", IF(R2079&lt;=3, "Rising Star", IF(R2079&lt;10, "Established", "Elites")))</f>
        <v>Established</v>
      </c>
      <c r="T2079">
        <f>IF(S2079 = "First-time",1,0)</f>
        <v>0</v>
      </c>
      <c r="U2079">
        <f>IF(S2079 = "Rising Star",1,0)</f>
        <v>0</v>
      </c>
      <c r="V2079">
        <f>IF(S2079 = "Established",1,0)</f>
        <v>1</v>
      </c>
      <c r="W2079">
        <f>IF(S2079 = "Elites",1,0)</f>
        <v>0</v>
      </c>
      <c r="X2079" t="s">
        <v>348</v>
      </c>
      <c r="Y2079" t="str">
        <f>IF(X2079="","-",TRIM(LEFT(X2079,FIND(",",X2079&amp;",")-1)))</f>
        <v>Nashville</v>
      </c>
      <c r="Z2079" t="s">
        <v>348</v>
      </c>
      <c r="AA2079" t="s">
        <v>44</v>
      </c>
    </row>
    <row r="2080" spans="1:27" ht="14.4" x14ac:dyDescent="0.3">
      <c r="A2080">
        <v>2074</v>
      </c>
      <c r="B2080" t="s">
        <v>3446</v>
      </c>
      <c r="C2080" t="s">
        <v>3447</v>
      </c>
      <c r="D2080" t="s">
        <v>3448</v>
      </c>
      <c r="E2080" t="s">
        <v>3449</v>
      </c>
      <c r="F2080" s="5">
        <f>_xlfn.TEXTBEFORE(E2080, " ") * 1000000</f>
        <v>450900000</v>
      </c>
      <c r="G2080">
        <v>194.43199999999999</v>
      </c>
      <c r="H2080" t="s">
        <v>85</v>
      </c>
      <c r="I2080">
        <v>400</v>
      </c>
      <c r="J2080">
        <f>IF(I2080="",0,I2080)</f>
        <v>400</v>
      </c>
      <c r="K2080">
        <v>150</v>
      </c>
      <c r="L2080">
        <f>I2080-K2080</f>
        <v>250</v>
      </c>
      <c r="M2080" t="str">
        <f>IF(I2080&lt;100,"small",IF(I2080&lt;500,"medium","large"))</f>
        <v>medium</v>
      </c>
      <c r="N2080">
        <f>IF(M2080="small",1,0)</f>
        <v>0</v>
      </c>
      <c r="O2080">
        <f>IF(N2080="medium",1,0)</f>
        <v>0</v>
      </c>
      <c r="P2080">
        <f>IF(O2080="large",1,0)</f>
        <v>0</v>
      </c>
      <c r="Q2080">
        <v>2000</v>
      </c>
      <c r="R2080">
        <v>1</v>
      </c>
      <c r="S2080" t="str">
        <f>IF(R2080=1, "First-time", IF(R2080&lt;=3, "Rising Star", IF(R2080&lt;10, "Established", "Elites")))</f>
        <v>First-time</v>
      </c>
      <c r="T2080">
        <f>IF(S2080 = "First-time",1,0)</f>
        <v>1</v>
      </c>
      <c r="U2080">
        <f>IF(S2080 = "Rising Star",1,0)</f>
        <v>0</v>
      </c>
      <c r="V2080">
        <f>IF(S2080 = "Established",1,0)</f>
        <v>0</v>
      </c>
      <c r="W2080">
        <f>IF(S2080 = "Elites",1,0)</f>
        <v>0</v>
      </c>
      <c r="X2080" t="s">
        <v>99</v>
      </c>
      <c r="Y2080" t="str">
        <f>IF(X2080="","-",TRIM(LEFT(X2080,FIND(",",X2080&amp;",")-1)))</f>
        <v>-</v>
      </c>
      <c r="Z2080" t="s">
        <v>1540</v>
      </c>
      <c r="AA2080" t="s">
        <v>44</v>
      </c>
    </row>
    <row r="2081" spans="1:27" ht="14.4" x14ac:dyDescent="0.3">
      <c r="A2081">
        <v>2075</v>
      </c>
      <c r="B2081" t="s">
        <v>10874</v>
      </c>
      <c r="C2081" t="s">
        <v>10875</v>
      </c>
      <c r="D2081" t="s">
        <v>10876</v>
      </c>
      <c r="E2081" t="s">
        <v>2889</v>
      </c>
      <c r="F2081" s="5">
        <f>_xlfn.TEXTBEFORE(E2081, " ") * 1000000</f>
        <v>7700000</v>
      </c>
      <c r="G2081">
        <v>194.2989</v>
      </c>
      <c r="H2081" t="s">
        <v>118</v>
      </c>
      <c r="I2081">
        <v>35</v>
      </c>
      <c r="J2081">
        <f>IF(I2081="",0,I2081)</f>
        <v>35</v>
      </c>
      <c r="K2081">
        <v>10</v>
      </c>
      <c r="L2081">
        <f>I2081-K2081</f>
        <v>25</v>
      </c>
      <c r="M2081" t="str">
        <f>IF(I2081&lt;100,"small",IF(I2081&lt;500,"medium","large"))</f>
        <v>small</v>
      </c>
      <c r="N2081">
        <f>IF(M2081="small",1,0)</f>
        <v>1</v>
      </c>
      <c r="O2081">
        <f>IF(N2081="medium",1,0)</f>
        <v>0</v>
      </c>
      <c r="P2081">
        <f>IF(O2081="large",1,0)</f>
        <v>0</v>
      </c>
      <c r="Q2081">
        <v>2010</v>
      </c>
      <c r="R2081">
        <v>1</v>
      </c>
      <c r="S2081" t="str">
        <f>IF(R2081=1, "First-time", IF(R2081&lt;=3, "Rising Star", IF(R2081&lt;10, "Established", "Elites")))</f>
        <v>First-time</v>
      </c>
      <c r="T2081">
        <f>IF(S2081 = "First-time",1,0)</f>
        <v>1</v>
      </c>
      <c r="U2081">
        <f>IF(S2081 = "Rising Star",1,0)</f>
        <v>0</v>
      </c>
      <c r="V2081">
        <f>IF(S2081 = "Established",1,0)</f>
        <v>0</v>
      </c>
      <c r="W2081">
        <f>IF(S2081 = "Elites",1,0)</f>
        <v>0</v>
      </c>
      <c r="X2081" t="s">
        <v>86</v>
      </c>
      <c r="Y2081" t="str">
        <f>IF(X2081="","-",TRIM(LEFT(X2081,FIND(",",X2081&amp;",")-1)))</f>
        <v>New York City</v>
      </c>
      <c r="Z2081" t="s">
        <v>543</v>
      </c>
      <c r="AA2081" t="s">
        <v>35</v>
      </c>
    </row>
    <row r="2082" spans="1:27" ht="14.4" x14ac:dyDescent="0.3">
      <c r="A2082">
        <v>2076</v>
      </c>
      <c r="B2082" t="s">
        <v>6504</v>
      </c>
      <c r="C2082" t="s">
        <v>6505</v>
      </c>
      <c r="D2082" t="s">
        <v>6506</v>
      </c>
      <c r="E2082" t="s">
        <v>3838</v>
      </c>
      <c r="F2082" s="5">
        <f>_xlfn.TEXTBEFORE(E2082, " ") * 1000000</f>
        <v>14800000</v>
      </c>
      <c r="G2082">
        <v>194.2851</v>
      </c>
      <c r="H2082" t="s">
        <v>779</v>
      </c>
      <c r="I2082">
        <v>165</v>
      </c>
      <c r="J2082">
        <f>IF(I2082="",0,I2082)</f>
        <v>165</v>
      </c>
      <c r="K2082">
        <v>87</v>
      </c>
      <c r="L2082">
        <f>I2082-K2082</f>
        <v>78</v>
      </c>
      <c r="M2082" t="str">
        <f>IF(I2082&lt;100,"small",IF(I2082&lt;500,"medium","large"))</f>
        <v>medium</v>
      </c>
      <c r="N2082">
        <f>IF(M2082="small",1,0)</f>
        <v>0</v>
      </c>
      <c r="O2082">
        <f>IF(N2082="medium",1,0)</f>
        <v>0</v>
      </c>
      <c r="P2082">
        <f>IF(O2082="large",1,0)</f>
        <v>0</v>
      </c>
      <c r="Q2082">
        <v>2005</v>
      </c>
      <c r="R2082">
        <v>1</v>
      </c>
      <c r="S2082" t="str">
        <f>IF(R2082=1, "First-time", IF(R2082&lt;=3, "Rising Star", IF(R2082&lt;10, "Established", "Elites")))</f>
        <v>First-time</v>
      </c>
      <c r="T2082">
        <f>IF(S2082 = "First-time",1,0)</f>
        <v>1</v>
      </c>
      <c r="U2082">
        <f>IF(S2082 = "Rising Star",1,0)</f>
        <v>0</v>
      </c>
      <c r="V2082">
        <f>IF(S2082 = "Established",1,0)</f>
        <v>0</v>
      </c>
      <c r="W2082">
        <f>IF(S2082 = "Elites",1,0)</f>
        <v>0</v>
      </c>
      <c r="X2082" t="s">
        <v>1396</v>
      </c>
      <c r="Y2082" t="str">
        <f>IF(X2082="","-",TRIM(LEFT(X2082,FIND(",",X2082&amp;",")-1)))</f>
        <v>San Francisco</v>
      </c>
      <c r="Z2082" t="s">
        <v>6507</v>
      </c>
      <c r="AA2082" t="s">
        <v>5</v>
      </c>
    </row>
    <row r="2083" spans="1:27" ht="14.4" x14ac:dyDescent="0.3">
      <c r="A2083">
        <v>2077</v>
      </c>
      <c r="B2083" t="s">
        <v>12849</v>
      </c>
      <c r="C2083" t="s">
        <v>12850</v>
      </c>
      <c r="D2083" t="s">
        <v>12851</v>
      </c>
      <c r="E2083" t="s">
        <v>1183</v>
      </c>
      <c r="F2083" s="5">
        <f>_xlfn.TEXTBEFORE(E2083, " ") * 1000000</f>
        <v>25700000</v>
      </c>
      <c r="G2083">
        <v>194.25129999999999</v>
      </c>
      <c r="H2083" t="s">
        <v>167</v>
      </c>
      <c r="I2083">
        <v>19</v>
      </c>
      <c r="J2083">
        <f>IF(I2083="",0,I2083)</f>
        <v>19</v>
      </c>
      <c r="K2083">
        <v>8</v>
      </c>
      <c r="L2083">
        <f>I2083-K2083</f>
        <v>11</v>
      </c>
      <c r="M2083" t="str">
        <f>IF(I2083&lt;100,"small",IF(I2083&lt;500,"medium","large"))</f>
        <v>small</v>
      </c>
      <c r="N2083">
        <f>IF(M2083="small",1,0)</f>
        <v>1</v>
      </c>
      <c r="O2083">
        <f>IF(N2083="medium",1,0)</f>
        <v>0</v>
      </c>
      <c r="P2083">
        <f>IF(O2083="large",1,0)</f>
        <v>0</v>
      </c>
      <c r="Q2083">
        <v>2011</v>
      </c>
      <c r="R2083">
        <v>6</v>
      </c>
      <c r="S2083" t="str">
        <f>IF(R2083=1, "First-time", IF(R2083&lt;=3, "Rising Star", IF(R2083&lt;10, "Established", "Elites")))</f>
        <v>Established</v>
      </c>
      <c r="T2083">
        <f>IF(S2083 = "First-time",1,0)</f>
        <v>0</v>
      </c>
      <c r="U2083">
        <f>IF(S2083 = "Rising Star",1,0)</f>
        <v>0</v>
      </c>
      <c r="V2083">
        <f>IF(S2083 = "Established",1,0)</f>
        <v>1</v>
      </c>
      <c r="W2083">
        <f>IF(S2083 = "Elites",1,0)</f>
        <v>0</v>
      </c>
      <c r="X2083" t="s">
        <v>248</v>
      </c>
      <c r="Y2083" t="str">
        <f>IF(X2083="","-",TRIM(LEFT(X2083,FIND(",",X2083&amp;",")-1)))</f>
        <v>Birmingham</v>
      </c>
      <c r="Z2083" t="s">
        <v>249</v>
      </c>
      <c r="AA2083" t="s">
        <v>2</v>
      </c>
    </row>
    <row r="2084" spans="1:27" ht="14.4" x14ac:dyDescent="0.3">
      <c r="A2084">
        <v>2078</v>
      </c>
      <c r="B2084" t="s">
        <v>15225</v>
      </c>
      <c r="C2084" t="s">
        <v>15226</v>
      </c>
      <c r="D2084" t="s">
        <v>15227</v>
      </c>
      <c r="E2084" t="s">
        <v>1585</v>
      </c>
      <c r="F2084" s="5">
        <f>_xlfn.TEXTBEFORE(E2084, " ") * 1000000</f>
        <v>5800000</v>
      </c>
      <c r="G2084">
        <v>194.2362</v>
      </c>
      <c r="H2084" t="s">
        <v>433</v>
      </c>
      <c r="I2084">
        <v>11</v>
      </c>
      <c r="J2084">
        <f>IF(I2084="",0,I2084)</f>
        <v>11</v>
      </c>
      <c r="K2084">
        <v>3</v>
      </c>
      <c r="L2084">
        <f>I2084-K2084</f>
        <v>8</v>
      </c>
      <c r="M2084" t="str">
        <f>IF(I2084&lt;100,"small",IF(I2084&lt;500,"medium","large"))</f>
        <v>small</v>
      </c>
      <c r="N2084">
        <f>IF(M2084="small",1,0)</f>
        <v>1</v>
      </c>
      <c r="O2084">
        <f>IF(N2084="medium",1,0)</f>
        <v>0</v>
      </c>
      <c r="P2084">
        <f>IF(O2084="large",1,0)</f>
        <v>0</v>
      </c>
      <c r="Q2084">
        <v>2013</v>
      </c>
      <c r="R2084">
        <v>1</v>
      </c>
      <c r="S2084" t="str">
        <f>IF(R2084=1, "First-time", IF(R2084&lt;=3, "Rising Star", IF(R2084&lt;10, "Established", "Elites")))</f>
        <v>First-time</v>
      </c>
      <c r="T2084">
        <f>IF(S2084 = "First-time",1,0)</f>
        <v>1</v>
      </c>
      <c r="U2084">
        <f>IF(S2084 = "Rising Star",1,0)</f>
        <v>0</v>
      </c>
      <c r="V2084">
        <f>IF(S2084 = "Established",1,0)</f>
        <v>0</v>
      </c>
      <c r="W2084">
        <f>IF(S2084 = "Elites",1,0)</f>
        <v>0</v>
      </c>
      <c r="X2084" t="s">
        <v>242</v>
      </c>
      <c r="Y2084" t="str">
        <f>IF(X2084="","-",TRIM(LEFT(X2084,FIND(",",X2084&amp;",")-1)))</f>
        <v>Atlanta</v>
      </c>
      <c r="Z2084" t="s">
        <v>9742</v>
      </c>
      <c r="AA2084" t="s">
        <v>11</v>
      </c>
    </row>
    <row r="2085" spans="1:27" ht="14.4" x14ac:dyDescent="0.3">
      <c r="A2085">
        <v>2079</v>
      </c>
      <c r="B2085" t="s">
        <v>9160</v>
      </c>
      <c r="C2085" t="s">
        <v>9161</v>
      </c>
      <c r="D2085" t="s">
        <v>9162</v>
      </c>
      <c r="E2085" t="s">
        <v>9163</v>
      </c>
      <c r="F2085" s="5">
        <f>_xlfn.TEXTBEFORE(E2085, " ") * 1000000</f>
        <v>29100000</v>
      </c>
      <c r="G2085">
        <v>194.21889999999999</v>
      </c>
      <c r="H2085" t="s">
        <v>140</v>
      </c>
      <c r="I2085">
        <v>1000</v>
      </c>
      <c r="J2085">
        <f>IF(I2085="",0,I2085)</f>
        <v>1000</v>
      </c>
      <c r="K2085">
        <v>196</v>
      </c>
      <c r="L2085">
        <f>I2085-K2085</f>
        <v>804</v>
      </c>
      <c r="M2085" t="str">
        <f>IF(I2085&lt;100,"small",IF(I2085&lt;500,"medium","large"))</f>
        <v>large</v>
      </c>
      <c r="N2085">
        <f>IF(M2085="small",1,0)</f>
        <v>0</v>
      </c>
      <c r="O2085">
        <f>IF(N2085="medium",1,0)</f>
        <v>0</v>
      </c>
      <c r="P2085">
        <f>IF(O2085="large",1,0)</f>
        <v>0</v>
      </c>
      <c r="Q2085">
        <v>2008</v>
      </c>
      <c r="R2085">
        <v>3</v>
      </c>
      <c r="S2085" t="str">
        <f>IF(R2085=1, "First-time", IF(R2085&lt;=3, "Rising Star", IF(R2085&lt;10, "Established", "Elites")))</f>
        <v>Rising Star</v>
      </c>
      <c r="T2085">
        <f>IF(S2085 = "First-time",1,0)</f>
        <v>0</v>
      </c>
      <c r="U2085">
        <f>IF(S2085 = "Rising Star",1,0)</f>
        <v>1</v>
      </c>
      <c r="V2085">
        <f>IF(S2085 = "Established",1,0)</f>
        <v>0</v>
      </c>
      <c r="W2085">
        <f>IF(S2085 = "Elites",1,0)</f>
        <v>0</v>
      </c>
      <c r="X2085" t="s">
        <v>99</v>
      </c>
      <c r="Y2085" t="str">
        <f>IF(X2085="","-",TRIM(LEFT(X2085,FIND(",",X2085&amp;",")-1)))</f>
        <v>-</v>
      </c>
      <c r="Z2085" t="s">
        <v>4448</v>
      </c>
      <c r="AA2085" t="s">
        <v>2</v>
      </c>
    </row>
    <row r="2086" spans="1:27" ht="14.4" x14ac:dyDescent="0.3">
      <c r="A2086">
        <v>2080</v>
      </c>
      <c r="B2086" t="s">
        <v>14523</v>
      </c>
      <c r="C2086" t="s">
        <v>14524</v>
      </c>
      <c r="D2086" t="s">
        <v>14525</v>
      </c>
      <c r="E2086" t="s">
        <v>3510</v>
      </c>
      <c r="F2086" s="5">
        <f>_xlfn.TEXTBEFORE(E2086, " ") * 1000000</f>
        <v>12100000</v>
      </c>
      <c r="G2086">
        <v>194.06440000000001</v>
      </c>
      <c r="H2086" t="s">
        <v>803</v>
      </c>
      <c r="I2086">
        <v>27</v>
      </c>
      <c r="J2086">
        <f>IF(I2086="",0,I2086)</f>
        <v>27</v>
      </c>
      <c r="K2086">
        <v>6</v>
      </c>
      <c r="L2086">
        <f>I2086-K2086</f>
        <v>21</v>
      </c>
      <c r="M2086" t="str">
        <f>IF(I2086&lt;100,"small",IF(I2086&lt;500,"medium","large"))</f>
        <v>small</v>
      </c>
      <c r="N2086">
        <f>IF(M2086="small",1,0)</f>
        <v>1</v>
      </c>
      <c r="O2086">
        <f>IF(N2086="medium",1,0)</f>
        <v>0</v>
      </c>
      <c r="P2086">
        <f>IF(O2086="large",1,0)</f>
        <v>0</v>
      </c>
      <c r="Q2086">
        <v>2013</v>
      </c>
      <c r="R2086">
        <v>1</v>
      </c>
      <c r="S2086" t="str">
        <f>IF(R2086=1, "First-time", IF(R2086&lt;=3, "Rising Star", IF(R2086&lt;10, "Established", "Elites")))</f>
        <v>First-time</v>
      </c>
      <c r="T2086">
        <f>IF(S2086 = "First-time",1,0)</f>
        <v>1</v>
      </c>
      <c r="U2086">
        <f>IF(S2086 = "Rising Star",1,0)</f>
        <v>0</v>
      </c>
      <c r="V2086">
        <f>IF(S2086 = "Established",1,0)</f>
        <v>0</v>
      </c>
      <c r="W2086">
        <f>IF(S2086 = "Elites",1,0)</f>
        <v>0</v>
      </c>
      <c r="X2086" t="s">
        <v>838</v>
      </c>
      <c r="Y2086" t="str">
        <f>IF(X2086="","-",TRIM(LEFT(X2086,FIND(",",X2086&amp;",")-1)))</f>
        <v>Austin</v>
      </c>
      <c r="Z2086" t="s">
        <v>838</v>
      </c>
      <c r="AA2086" t="s">
        <v>45</v>
      </c>
    </row>
    <row r="2087" spans="1:27" ht="14.4" x14ac:dyDescent="0.3">
      <c r="A2087">
        <v>2081</v>
      </c>
      <c r="B2087" t="s">
        <v>10302</v>
      </c>
      <c r="C2087" t="s">
        <v>10303</v>
      </c>
      <c r="D2087" t="s">
        <v>10304</v>
      </c>
      <c r="E2087" t="s">
        <v>10305</v>
      </c>
      <c r="F2087" s="5">
        <f>_xlfn.TEXTBEFORE(E2087, " ") * 1000000</f>
        <v>25800000</v>
      </c>
      <c r="G2087">
        <v>193.90389999999999</v>
      </c>
      <c r="H2087" t="s">
        <v>105</v>
      </c>
      <c r="I2087">
        <v>98</v>
      </c>
      <c r="J2087">
        <f>IF(I2087="",0,I2087)</f>
        <v>98</v>
      </c>
      <c r="K2087">
        <v>48</v>
      </c>
      <c r="L2087">
        <f>I2087-K2087</f>
        <v>50</v>
      </c>
      <c r="M2087" t="str">
        <f>IF(I2087&lt;100,"small",IF(I2087&lt;500,"medium","large"))</f>
        <v>small</v>
      </c>
      <c r="N2087">
        <f>IF(M2087="small",1,0)</f>
        <v>1</v>
      </c>
      <c r="O2087">
        <f>IF(N2087="medium",1,0)</f>
        <v>0</v>
      </c>
      <c r="P2087">
        <f>IF(O2087="large",1,0)</f>
        <v>0</v>
      </c>
      <c r="Q2087">
        <v>2009</v>
      </c>
      <c r="R2087">
        <v>5</v>
      </c>
      <c r="S2087" t="str">
        <f>IF(R2087=1, "First-time", IF(R2087&lt;=3, "Rising Star", IF(R2087&lt;10, "Established", "Elites")))</f>
        <v>Established</v>
      </c>
      <c r="T2087">
        <f>IF(S2087 = "First-time",1,0)</f>
        <v>0</v>
      </c>
      <c r="U2087">
        <f>IF(S2087 = "Rising Star",1,0)</f>
        <v>0</v>
      </c>
      <c r="V2087">
        <f>IF(S2087 = "Established",1,0)</f>
        <v>1</v>
      </c>
      <c r="W2087">
        <f>IF(S2087 = "Elites",1,0)</f>
        <v>0</v>
      </c>
      <c r="X2087" t="s">
        <v>1307</v>
      </c>
      <c r="Y2087" t="str">
        <f>IF(X2087="","-",TRIM(LEFT(X2087,FIND(",",X2087&amp;",")-1)))</f>
        <v>Inland Empire</v>
      </c>
      <c r="Z2087" t="s">
        <v>2539</v>
      </c>
      <c r="AA2087" t="s">
        <v>5</v>
      </c>
    </row>
    <row r="2088" spans="1:27" ht="14.4" x14ac:dyDescent="0.3">
      <c r="A2088">
        <v>2082</v>
      </c>
      <c r="B2088" t="s">
        <v>14150</v>
      </c>
      <c r="C2088" t="s">
        <v>14151</v>
      </c>
      <c r="D2088" t="s">
        <v>14152</v>
      </c>
      <c r="E2088" t="s">
        <v>1875</v>
      </c>
      <c r="F2088" s="5">
        <f>_xlfn.TEXTBEFORE(E2088, " ") * 1000000</f>
        <v>5100000</v>
      </c>
      <c r="G2088">
        <v>193.83959999999999</v>
      </c>
      <c r="H2088" t="s">
        <v>85</v>
      </c>
      <c r="I2088">
        <v>23</v>
      </c>
      <c r="J2088">
        <f>IF(I2088="",0,I2088)</f>
        <v>23</v>
      </c>
      <c r="K2088">
        <v>4</v>
      </c>
      <c r="L2088">
        <f>I2088-K2088</f>
        <v>19</v>
      </c>
      <c r="M2088" t="str">
        <f>IF(I2088&lt;100,"small",IF(I2088&lt;500,"medium","large"))</f>
        <v>small</v>
      </c>
      <c r="N2088">
        <f>IF(M2088="small",1,0)</f>
        <v>1</v>
      </c>
      <c r="O2088">
        <f>IF(N2088="medium",1,0)</f>
        <v>0</v>
      </c>
      <c r="P2088">
        <f>IF(O2088="large",1,0)</f>
        <v>0</v>
      </c>
      <c r="Q2088">
        <v>2012</v>
      </c>
      <c r="R2088">
        <v>1</v>
      </c>
      <c r="S2088" t="str">
        <f>IF(R2088=1, "First-time", IF(R2088&lt;=3, "Rising Star", IF(R2088&lt;10, "Established", "Elites")))</f>
        <v>First-time</v>
      </c>
      <c r="T2088">
        <f>IF(S2088 = "First-time",1,0)</f>
        <v>1</v>
      </c>
      <c r="U2088">
        <f>IF(S2088 = "Rising Star",1,0)</f>
        <v>0</v>
      </c>
      <c r="V2088">
        <f>IF(S2088 = "Established",1,0)</f>
        <v>0</v>
      </c>
      <c r="W2088">
        <f>IF(S2088 = "Elites",1,0)</f>
        <v>0</v>
      </c>
      <c r="X2088" t="s">
        <v>342</v>
      </c>
      <c r="Y2088" t="str">
        <f>IF(X2088="","-",TRIM(LEFT(X2088,FIND(",",X2088&amp;",")-1)))</f>
        <v>San Diego</v>
      </c>
      <c r="Z2088" t="s">
        <v>7192</v>
      </c>
      <c r="AA2088" t="s">
        <v>5</v>
      </c>
    </row>
    <row r="2089" spans="1:27" ht="14.4" x14ac:dyDescent="0.3">
      <c r="A2089">
        <v>2083</v>
      </c>
      <c r="B2089" t="s">
        <v>12852</v>
      </c>
      <c r="C2089" t="s">
        <v>12853</v>
      </c>
      <c r="D2089" t="s">
        <v>12854</v>
      </c>
      <c r="E2089" t="s">
        <v>12855</v>
      </c>
      <c r="F2089" s="5">
        <f>_xlfn.TEXTBEFORE(E2089, " ") * 1000000</f>
        <v>23200000</v>
      </c>
      <c r="G2089">
        <v>193.8229</v>
      </c>
      <c r="H2089" t="s">
        <v>751</v>
      </c>
      <c r="I2089">
        <v>125</v>
      </c>
      <c r="J2089">
        <f>IF(I2089="",0,I2089)</f>
        <v>125</v>
      </c>
      <c r="K2089">
        <v>45</v>
      </c>
      <c r="L2089">
        <f>I2089-K2089</f>
        <v>80</v>
      </c>
      <c r="M2089" t="str">
        <f>IF(I2089&lt;100,"small",IF(I2089&lt;500,"medium","large"))</f>
        <v>medium</v>
      </c>
      <c r="N2089">
        <f>IF(M2089="small",1,0)</f>
        <v>0</v>
      </c>
      <c r="O2089">
        <f>IF(N2089="medium",1,0)</f>
        <v>0</v>
      </c>
      <c r="P2089">
        <f>IF(O2089="large",1,0)</f>
        <v>0</v>
      </c>
      <c r="Q2089">
        <v>2011</v>
      </c>
      <c r="R2089">
        <v>3</v>
      </c>
      <c r="S2089" t="str">
        <f>IF(R2089=1, "First-time", IF(R2089&lt;=3, "Rising Star", IF(R2089&lt;10, "Established", "Elites")))</f>
        <v>Rising Star</v>
      </c>
      <c r="T2089">
        <f>IF(S2089 = "First-time",1,0)</f>
        <v>0</v>
      </c>
      <c r="U2089">
        <f>IF(S2089 = "Rising Star",1,0)</f>
        <v>1</v>
      </c>
      <c r="V2089">
        <f>IF(S2089 = "Established",1,0)</f>
        <v>0</v>
      </c>
      <c r="W2089">
        <f>IF(S2089 = "Elites",1,0)</f>
        <v>0</v>
      </c>
      <c r="X2089" t="s">
        <v>978</v>
      </c>
      <c r="Y2089" t="str">
        <f>IF(X2089="","-",TRIM(LEFT(X2089,FIND(",",X2089&amp;",")-1)))</f>
        <v>Huntsville</v>
      </c>
      <c r="Z2089" t="s">
        <v>12856</v>
      </c>
      <c r="AA2089" t="s">
        <v>2</v>
      </c>
    </row>
    <row r="2090" spans="1:27" ht="14.4" x14ac:dyDescent="0.3">
      <c r="A2090">
        <v>2084</v>
      </c>
      <c r="B2090" t="s">
        <v>539</v>
      </c>
      <c r="C2090" t="s">
        <v>540</v>
      </c>
      <c r="D2090" t="s">
        <v>541</v>
      </c>
      <c r="E2090" t="s">
        <v>542</v>
      </c>
      <c r="F2090" s="5">
        <f>_xlfn.TEXTBEFORE(E2090, " ") * 1000000</f>
        <v>52100000</v>
      </c>
      <c r="G2090">
        <v>193.76339999999999</v>
      </c>
      <c r="H2090" t="s">
        <v>433</v>
      </c>
      <c r="I2090">
        <v>175</v>
      </c>
      <c r="J2090">
        <f>IF(I2090="",0,I2090)</f>
        <v>175</v>
      </c>
      <c r="K2090">
        <v>122</v>
      </c>
      <c r="L2090">
        <f>I2090-K2090</f>
        <v>53</v>
      </c>
      <c r="M2090" t="str">
        <f>IF(I2090&lt;100,"small",IF(I2090&lt;500,"medium","large"))</f>
        <v>medium</v>
      </c>
      <c r="N2090">
        <f>IF(M2090="small",1,0)</f>
        <v>0</v>
      </c>
      <c r="O2090">
        <f>IF(N2090="medium",1,0)</f>
        <v>0</v>
      </c>
      <c r="P2090">
        <f>IF(O2090="large",1,0)</f>
        <v>0</v>
      </c>
      <c r="Q2090">
        <v>1974</v>
      </c>
      <c r="R2090">
        <v>1</v>
      </c>
      <c r="S2090" t="str">
        <f>IF(R2090=1, "First-time", IF(R2090&lt;=3, "Rising Star", IF(R2090&lt;10, "Established", "Elites")))</f>
        <v>First-time</v>
      </c>
      <c r="T2090">
        <f>IF(S2090 = "First-time",1,0)</f>
        <v>1</v>
      </c>
      <c r="U2090">
        <f>IF(S2090 = "Rising Star",1,0)</f>
        <v>0</v>
      </c>
      <c r="V2090">
        <f>IF(S2090 = "Established",1,0)</f>
        <v>0</v>
      </c>
      <c r="W2090">
        <f>IF(S2090 = "Elites",1,0)</f>
        <v>0</v>
      </c>
      <c r="X2090" t="s">
        <v>86</v>
      </c>
      <c r="Y2090" t="str">
        <f>IF(X2090="","-",TRIM(LEFT(X2090,FIND(",",X2090&amp;",")-1)))</f>
        <v>New York City</v>
      </c>
      <c r="Z2090" t="s">
        <v>543</v>
      </c>
      <c r="AA2090" t="s">
        <v>35</v>
      </c>
    </row>
    <row r="2091" spans="1:27" ht="14.4" x14ac:dyDescent="0.3">
      <c r="A2091">
        <v>2085</v>
      </c>
      <c r="B2091" t="s">
        <v>10233</v>
      </c>
      <c r="C2091" t="s">
        <v>10234</v>
      </c>
      <c r="D2091" t="s">
        <v>10235</v>
      </c>
      <c r="E2091" t="s">
        <v>10236</v>
      </c>
      <c r="F2091" s="5">
        <f>_xlfn.TEXTBEFORE(E2091, " ") * 1000000</f>
        <v>90600000</v>
      </c>
      <c r="G2091">
        <v>193.68219999999999</v>
      </c>
      <c r="H2091" t="s">
        <v>803</v>
      </c>
      <c r="I2091">
        <v>489</v>
      </c>
      <c r="J2091">
        <f>IF(I2091="",0,I2091)</f>
        <v>489</v>
      </c>
      <c r="K2091">
        <v>241</v>
      </c>
      <c r="L2091">
        <f>I2091-K2091</f>
        <v>248</v>
      </c>
      <c r="M2091" t="str">
        <f>IF(I2091&lt;100,"small",IF(I2091&lt;500,"medium","large"))</f>
        <v>medium</v>
      </c>
      <c r="N2091">
        <f>IF(M2091="small",1,0)</f>
        <v>0</v>
      </c>
      <c r="O2091">
        <f>IF(N2091="medium",1,0)</f>
        <v>0</v>
      </c>
      <c r="P2091">
        <f>IF(O2091="large",1,0)</f>
        <v>0</v>
      </c>
      <c r="Q2091">
        <v>2009</v>
      </c>
      <c r="R2091">
        <v>7</v>
      </c>
      <c r="S2091" t="str">
        <f>IF(R2091=1, "First-time", IF(R2091&lt;=3, "Rising Star", IF(R2091&lt;10, "Established", "Elites")))</f>
        <v>Established</v>
      </c>
      <c r="T2091">
        <f>IF(S2091 = "First-time",1,0)</f>
        <v>0</v>
      </c>
      <c r="U2091">
        <f>IF(S2091 = "Rising Star",1,0)</f>
        <v>0</v>
      </c>
      <c r="V2091">
        <f>IF(S2091 = "Established",1,0)</f>
        <v>1</v>
      </c>
      <c r="W2091">
        <f>IF(S2091 = "Elites",1,0)</f>
        <v>0</v>
      </c>
      <c r="X2091" t="s">
        <v>99</v>
      </c>
      <c r="Y2091" t="str">
        <f>IF(X2091="","-",TRIM(LEFT(X2091,FIND(",",X2091&amp;",")-1)))</f>
        <v>-</v>
      </c>
      <c r="Z2091" t="s">
        <v>10237</v>
      </c>
      <c r="AA2091" t="s">
        <v>6</v>
      </c>
    </row>
    <row r="2092" spans="1:27" ht="14.4" x14ac:dyDescent="0.3">
      <c r="A2092">
        <v>2086</v>
      </c>
      <c r="B2092" t="s">
        <v>13474</v>
      </c>
      <c r="C2092" t="s">
        <v>13475</v>
      </c>
      <c r="D2092" t="s">
        <v>13476</v>
      </c>
      <c r="E2092" t="s">
        <v>937</v>
      </c>
      <c r="F2092" s="5">
        <f>_xlfn.TEXTBEFORE(E2092, " ") * 1000000</f>
        <v>9700000</v>
      </c>
      <c r="G2092">
        <v>193.58969999999999</v>
      </c>
      <c r="H2092" t="s">
        <v>153</v>
      </c>
      <c r="I2092">
        <v>64</v>
      </c>
      <c r="J2092">
        <f>IF(I2092="",0,I2092)</f>
        <v>64</v>
      </c>
      <c r="K2092">
        <v>12</v>
      </c>
      <c r="L2092">
        <f>I2092-K2092</f>
        <v>52</v>
      </c>
      <c r="M2092" t="str">
        <f>IF(I2092&lt;100,"small",IF(I2092&lt;500,"medium","large"))</f>
        <v>small</v>
      </c>
      <c r="N2092">
        <f>IF(M2092="small",1,0)</f>
        <v>1</v>
      </c>
      <c r="O2092">
        <f>IF(N2092="medium",1,0)</f>
        <v>0</v>
      </c>
      <c r="P2092">
        <f>IF(O2092="large",1,0)</f>
        <v>0</v>
      </c>
      <c r="Q2092">
        <v>2012</v>
      </c>
      <c r="R2092">
        <v>3</v>
      </c>
      <c r="S2092" t="str">
        <f>IF(R2092=1, "First-time", IF(R2092&lt;=3, "Rising Star", IF(R2092&lt;10, "Established", "Elites")))</f>
        <v>Rising Star</v>
      </c>
      <c r="T2092">
        <f>IF(S2092 = "First-time",1,0)</f>
        <v>0</v>
      </c>
      <c r="U2092">
        <f>IF(S2092 = "Rising Star",1,0)</f>
        <v>1</v>
      </c>
      <c r="V2092">
        <f>IF(S2092 = "Established",1,0)</f>
        <v>0</v>
      </c>
      <c r="W2092">
        <f>IF(S2092 = "Elites",1,0)</f>
        <v>0</v>
      </c>
      <c r="X2092" t="s">
        <v>654</v>
      </c>
      <c r="Y2092" t="str">
        <f>IF(X2092="","-",TRIM(LEFT(X2092,FIND(",",X2092&amp;",")-1)))</f>
        <v>Raleigh</v>
      </c>
      <c r="Z2092" t="s">
        <v>1188</v>
      </c>
      <c r="AA2092" t="s">
        <v>28</v>
      </c>
    </row>
    <row r="2093" spans="1:27" ht="14.4" x14ac:dyDescent="0.3">
      <c r="A2093">
        <v>2087</v>
      </c>
      <c r="B2093" t="s">
        <v>17722</v>
      </c>
      <c r="C2093" t="s">
        <v>17723</v>
      </c>
      <c r="D2093" t="s">
        <v>17724</v>
      </c>
      <c r="E2093" t="s">
        <v>490</v>
      </c>
      <c r="F2093" s="5">
        <f>_xlfn.TEXTBEFORE(E2093, " ") * 1000000</f>
        <v>7300000</v>
      </c>
      <c r="G2093">
        <v>193.47970000000001</v>
      </c>
      <c r="H2093" t="s">
        <v>153</v>
      </c>
      <c r="I2093">
        <v>5</v>
      </c>
      <c r="J2093">
        <f>IF(I2093="",0,I2093)</f>
        <v>5</v>
      </c>
      <c r="K2093">
        <v>5</v>
      </c>
      <c r="L2093">
        <f>I2093-K2093</f>
        <v>0</v>
      </c>
      <c r="M2093" t="str">
        <f>IF(I2093&lt;100,"small",IF(I2093&lt;500,"medium","large"))</f>
        <v>small</v>
      </c>
      <c r="N2093">
        <f>IF(M2093="small",1,0)</f>
        <v>1</v>
      </c>
      <c r="O2093">
        <f>IF(N2093="medium",1,0)</f>
        <v>0</v>
      </c>
      <c r="P2093">
        <f>IF(O2093="large",1,0)</f>
        <v>0</v>
      </c>
      <c r="Q2093">
        <v>2015</v>
      </c>
      <c r="R2093">
        <v>1</v>
      </c>
      <c r="S2093" t="str">
        <f>IF(R2093=1, "First-time", IF(R2093&lt;=3, "Rising Star", IF(R2093&lt;10, "Established", "Elites")))</f>
        <v>First-time</v>
      </c>
      <c r="T2093">
        <f>IF(S2093 = "First-time",1,0)</f>
        <v>1</v>
      </c>
      <c r="U2093">
        <f>IF(S2093 = "Rising Star",1,0)</f>
        <v>0</v>
      </c>
      <c r="V2093">
        <f>IF(S2093 = "Established",1,0)</f>
        <v>0</v>
      </c>
      <c r="W2093">
        <f>IF(S2093 = "Elites",1,0)</f>
        <v>0</v>
      </c>
      <c r="X2093" t="s">
        <v>1396</v>
      </c>
      <c r="Y2093" t="str">
        <f>IF(X2093="","-",TRIM(LEFT(X2093,FIND(",",X2093&amp;",")-1)))</f>
        <v>San Francisco</v>
      </c>
      <c r="Z2093" t="s">
        <v>13976</v>
      </c>
      <c r="AA2093" t="s">
        <v>5</v>
      </c>
    </row>
    <row r="2094" spans="1:27" ht="14.4" x14ac:dyDescent="0.3">
      <c r="A2094">
        <v>2088</v>
      </c>
      <c r="B2094" t="s">
        <v>8538</v>
      </c>
      <c r="C2094" t="s">
        <v>8539</v>
      </c>
      <c r="D2094" t="s">
        <v>8540</v>
      </c>
      <c r="E2094" t="s">
        <v>992</v>
      </c>
      <c r="F2094" s="5">
        <f>_xlfn.TEXTBEFORE(E2094, " ") * 1000000</f>
        <v>7200000</v>
      </c>
      <c r="G2094">
        <v>193.42429999999999</v>
      </c>
      <c r="H2094" t="s">
        <v>353</v>
      </c>
      <c r="I2094">
        <v>22</v>
      </c>
      <c r="J2094">
        <f>IF(I2094="",0,I2094)</f>
        <v>22</v>
      </c>
      <c r="K2094">
        <v>7</v>
      </c>
      <c r="L2094">
        <f>I2094-K2094</f>
        <v>15</v>
      </c>
      <c r="M2094" t="str">
        <f>IF(I2094&lt;100,"small",IF(I2094&lt;500,"medium","large"))</f>
        <v>small</v>
      </c>
      <c r="N2094">
        <f>IF(M2094="small",1,0)</f>
        <v>1</v>
      </c>
      <c r="O2094">
        <f>IF(N2094="medium",1,0)</f>
        <v>0</v>
      </c>
      <c r="P2094">
        <f>IF(O2094="large",1,0)</f>
        <v>0</v>
      </c>
      <c r="Q2094">
        <v>2008</v>
      </c>
      <c r="R2094">
        <v>5</v>
      </c>
      <c r="S2094" t="str">
        <f>IF(R2094=1, "First-time", IF(R2094&lt;=3, "Rising Star", IF(R2094&lt;10, "Established", "Elites")))</f>
        <v>Established</v>
      </c>
      <c r="T2094">
        <f>IF(S2094 = "First-time",1,0)</f>
        <v>0</v>
      </c>
      <c r="U2094">
        <f>IF(S2094 = "Rising Star",1,0)</f>
        <v>0</v>
      </c>
      <c r="V2094">
        <f>IF(S2094 = "Established",1,0)</f>
        <v>1</v>
      </c>
      <c r="W2094">
        <f>IF(S2094 = "Elites",1,0)</f>
        <v>0</v>
      </c>
      <c r="X2094" t="s">
        <v>86</v>
      </c>
      <c r="Y2094" t="str">
        <f>IF(X2094="","-",TRIM(LEFT(X2094,FIND(",",X2094&amp;",")-1)))</f>
        <v>New York City</v>
      </c>
      <c r="Z2094" t="s">
        <v>543</v>
      </c>
      <c r="AA2094" t="s">
        <v>35</v>
      </c>
    </row>
    <row r="2095" spans="1:27" ht="14.4" x14ac:dyDescent="0.3">
      <c r="A2095">
        <v>2089</v>
      </c>
      <c r="B2095" t="s">
        <v>6905</v>
      </c>
      <c r="C2095" t="s">
        <v>6906</v>
      </c>
      <c r="D2095" t="s">
        <v>6907</v>
      </c>
      <c r="E2095" t="s">
        <v>818</v>
      </c>
      <c r="F2095" s="5">
        <f>_xlfn.TEXTBEFORE(E2095, " ") * 1000000</f>
        <v>22400000</v>
      </c>
      <c r="G2095">
        <v>193.2724</v>
      </c>
      <c r="H2095" t="s">
        <v>153</v>
      </c>
      <c r="I2095">
        <v>160</v>
      </c>
      <c r="J2095">
        <f>IF(I2095="",0,I2095)</f>
        <v>160</v>
      </c>
      <c r="K2095">
        <v>40</v>
      </c>
      <c r="L2095">
        <f>I2095-K2095</f>
        <v>120</v>
      </c>
      <c r="M2095" t="str">
        <f>IF(I2095&lt;100,"small",IF(I2095&lt;500,"medium","large"))</f>
        <v>medium</v>
      </c>
      <c r="N2095">
        <f>IF(M2095="small",1,0)</f>
        <v>0</v>
      </c>
      <c r="O2095">
        <f>IF(N2095="medium",1,0)</f>
        <v>0</v>
      </c>
      <c r="P2095">
        <f>IF(O2095="large",1,0)</f>
        <v>0</v>
      </c>
      <c r="Q2095">
        <v>2006</v>
      </c>
      <c r="R2095">
        <v>2</v>
      </c>
      <c r="S2095" t="str">
        <f>IF(R2095=1, "First-time", IF(R2095&lt;=3, "Rising Star", IF(R2095&lt;10, "Established", "Elites")))</f>
        <v>Rising Star</v>
      </c>
      <c r="T2095">
        <f>IF(S2095 = "First-time",1,0)</f>
        <v>0</v>
      </c>
      <c r="U2095">
        <f>IF(S2095 = "Rising Star",1,0)</f>
        <v>1</v>
      </c>
      <c r="V2095">
        <f>IF(S2095 = "Established",1,0)</f>
        <v>0</v>
      </c>
      <c r="W2095">
        <f>IF(S2095 = "Elites",1,0)</f>
        <v>0</v>
      </c>
      <c r="X2095" t="s">
        <v>86</v>
      </c>
      <c r="Y2095" t="str">
        <f>IF(X2095="","-",TRIM(LEFT(X2095,FIND(",",X2095&amp;",")-1)))</f>
        <v>New York City</v>
      </c>
      <c r="Z2095" t="s">
        <v>6908</v>
      </c>
      <c r="AA2095" t="s">
        <v>32</v>
      </c>
    </row>
    <row r="2096" spans="1:27" ht="14.4" x14ac:dyDescent="0.3">
      <c r="A2096">
        <v>2090</v>
      </c>
      <c r="B2096" t="s">
        <v>9989</v>
      </c>
      <c r="C2096" t="s">
        <v>9990</v>
      </c>
      <c r="D2096" t="s">
        <v>9991</v>
      </c>
      <c r="E2096" t="s">
        <v>4251</v>
      </c>
      <c r="F2096" s="5">
        <f>_xlfn.TEXTBEFORE(E2096, " ") * 1000000</f>
        <v>3400000</v>
      </c>
      <c r="G2096">
        <v>193.2286</v>
      </c>
      <c r="H2096" t="s">
        <v>129</v>
      </c>
      <c r="I2096">
        <v>34</v>
      </c>
      <c r="J2096">
        <f>IF(I2096="",0,I2096)</f>
        <v>34</v>
      </c>
      <c r="K2096">
        <v>13</v>
      </c>
      <c r="L2096">
        <f>I2096-K2096</f>
        <v>21</v>
      </c>
      <c r="M2096" t="str">
        <f>IF(I2096&lt;100,"small",IF(I2096&lt;500,"medium","large"))</f>
        <v>small</v>
      </c>
      <c r="N2096">
        <f>IF(M2096="small",1,0)</f>
        <v>1</v>
      </c>
      <c r="O2096">
        <f>IF(N2096="medium",1,0)</f>
        <v>0</v>
      </c>
      <c r="P2096">
        <f>IF(O2096="large",1,0)</f>
        <v>0</v>
      </c>
      <c r="Q2096">
        <v>2009</v>
      </c>
      <c r="R2096">
        <v>1</v>
      </c>
      <c r="S2096" t="str">
        <f>IF(R2096=1, "First-time", IF(R2096&lt;=3, "Rising Star", IF(R2096&lt;10, "Established", "Elites")))</f>
        <v>First-time</v>
      </c>
      <c r="T2096">
        <f>IF(S2096 = "First-time",1,0)</f>
        <v>1</v>
      </c>
      <c r="U2096">
        <f>IF(S2096 = "Rising Star",1,0)</f>
        <v>0</v>
      </c>
      <c r="V2096">
        <f>IF(S2096 = "Established",1,0)</f>
        <v>0</v>
      </c>
      <c r="W2096">
        <f>IF(S2096 = "Elites",1,0)</f>
        <v>0</v>
      </c>
      <c r="X2096" t="s">
        <v>271</v>
      </c>
      <c r="Y2096" t="str">
        <f>IF(X2096="","-",TRIM(LEFT(X2096,FIND(",",X2096&amp;",")-1)))</f>
        <v>Chicago</v>
      </c>
      <c r="Z2096" t="s">
        <v>271</v>
      </c>
      <c r="AA2096" t="s">
        <v>15</v>
      </c>
    </row>
    <row r="2097" spans="1:27" ht="14.4" x14ac:dyDescent="0.3">
      <c r="A2097">
        <v>2091</v>
      </c>
      <c r="B2097" t="s">
        <v>15427</v>
      </c>
      <c r="C2097" t="s">
        <v>15428</v>
      </c>
      <c r="D2097" t="s">
        <v>15429</v>
      </c>
      <c r="E2097" t="s">
        <v>1680</v>
      </c>
      <c r="F2097" s="5">
        <f>_xlfn.TEXTBEFORE(E2097, " ") * 1000000</f>
        <v>11100000</v>
      </c>
      <c r="G2097">
        <v>193.1156</v>
      </c>
      <c r="H2097" t="s">
        <v>779</v>
      </c>
      <c r="I2097">
        <v>214</v>
      </c>
      <c r="J2097">
        <f>IF(I2097="",0,I2097)</f>
        <v>214</v>
      </c>
      <c r="K2097">
        <v>55</v>
      </c>
      <c r="L2097">
        <f>I2097-K2097</f>
        <v>159</v>
      </c>
      <c r="M2097" t="str">
        <f>IF(I2097&lt;100,"small",IF(I2097&lt;500,"medium","large"))</f>
        <v>medium</v>
      </c>
      <c r="N2097">
        <f>IF(M2097="small",1,0)</f>
        <v>0</v>
      </c>
      <c r="O2097">
        <f>IF(N2097="medium",1,0)</f>
        <v>0</v>
      </c>
      <c r="P2097">
        <f>IF(O2097="large",1,0)</f>
        <v>0</v>
      </c>
      <c r="Q2097">
        <v>2013</v>
      </c>
      <c r="R2097">
        <v>2</v>
      </c>
      <c r="S2097" t="str">
        <f>IF(R2097=1, "First-time", IF(R2097&lt;=3, "Rising Star", IF(R2097&lt;10, "Established", "Elites")))</f>
        <v>Rising Star</v>
      </c>
      <c r="T2097">
        <f>IF(S2097 = "First-time",1,0)</f>
        <v>0</v>
      </c>
      <c r="U2097">
        <f>IF(S2097 = "Rising Star",1,0)</f>
        <v>1</v>
      </c>
      <c r="V2097">
        <f>IF(S2097 = "Established",1,0)</f>
        <v>0</v>
      </c>
      <c r="W2097">
        <f>IF(S2097 = "Elites",1,0)</f>
        <v>0</v>
      </c>
      <c r="X2097" t="s">
        <v>611</v>
      </c>
      <c r="Y2097" t="str">
        <f>IF(X2097="","-",TRIM(LEFT(X2097,FIND(",",X2097&amp;",")-1)))</f>
        <v>Denver</v>
      </c>
      <c r="Z2097" t="s">
        <v>611</v>
      </c>
      <c r="AA2097" t="s">
        <v>6</v>
      </c>
    </row>
    <row r="2098" spans="1:27" ht="14.4" x14ac:dyDescent="0.3">
      <c r="A2098">
        <v>2092</v>
      </c>
      <c r="B2098" t="s">
        <v>12106</v>
      </c>
      <c r="C2098" t="s">
        <v>12107</v>
      </c>
      <c r="D2098" t="s">
        <v>12108</v>
      </c>
      <c r="E2098" t="s">
        <v>2632</v>
      </c>
      <c r="F2098" s="5">
        <f>_xlfn.TEXTBEFORE(E2098, " ") * 1000000</f>
        <v>10500000</v>
      </c>
      <c r="G2098">
        <v>192.91730000000001</v>
      </c>
      <c r="H2098" t="s">
        <v>174</v>
      </c>
      <c r="I2098">
        <v>4</v>
      </c>
      <c r="J2098">
        <f>IF(I2098="",0,I2098)</f>
        <v>4</v>
      </c>
      <c r="K2098">
        <v>1</v>
      </c>
      <c r="L2098">
        <f>I2098-K2098</f>
        <v>3</v>
      </c>
      <c r="M2098" t="str">
        <f>IF(I2098&lt;100,"small",IF(I2098&lt;500,"medium","large"))</f>
        <v>small</v>
      </c>
      <c r="N2098">
        <f>IF(M2098="small",1,0)</f>
        <v>1</v>
      </c>
      <c r="O2098">
        <f>IF(N2098="medium",1,0)</f>
        <v>0</v>
      </c>
      <c r="P2098">
        <f>IF(O2098="large",1,0)</f>
        <v>0</v>
      </c>
      <c r="Q2098">
        <v>2011</v>
      </c>
      <c r="R2098">
        <v>2</v>
      </c>
      <c r="S2098" t="str">
        <f>IF(R2098=1, "First-time", IF(R2098&lt;=3, "Rising Star", IF(R2098&lt;10, "Established", "Elites")))</f>
        <v>Rising Star</v>
      </c>
      <c r="T2098">
        <f>IF(S2098 = "First-time",1,0)</f>
        <v>0</v>
      </c>
      <c r="U2098">
        <f>IF(S2098 = "Rising Star",1,0)</f>
        <v>1</v>
      </c>
      <c r="V2098">
        <f>IF(S2098 = "Established",1,0)</f>
        <v>0</v>
      </c>
      <c r="W2098">
        <f>IF(S2098 = "Elites",1,0)</f>
        <v>0</v>
      </c>
      <c r="X2098" t="s">
        <v>86</v>
      </c>
      <c r="Y2098" t="str">
        <f>IF(X2098="","-",TRIM(LEFT(X2098,FIND(",",X2098&amp;",")-1)))</f>
        <v>New York City</v>
      </c>
      <c r="Z2098" t="s">
        <v>12109</v>
      </c>
      <c r="AA2098" t="s">
        <v>32</v>
      </c>
    </row>
    <row r="2099" spans="1:27" ht="14.4" x14ac:dyDescent="0.3">
      <c r="A2099">
        <v>2093</v>
      </c>
      <c r="B2099" t="s">
        <v>3857</v>
      </c>
      <c r="C2099" t="s">
        <v>3858</v>
      </c>
      <c r="D2099" t="s">
        <v>3859</v>
      </c>
      <c r="E2099" t="s">
        <v>2024</v>
      </c>
      <c r="F2099" s="5">
        <f>_xlfn.TEXTBEFORE(E2099, " ") * 1000000</f>
        <v>111400000</v>
      </c>
      <c r="G2099">
        <v>192.57929999999999</v>
      </c>
      <c r="H2099" t="s">
        <v>779</v>
      </c>
      <c r="I2099">
        <v>623</v>
      </c>
      <c r="J2099">
        <f>IF(I2099="",0,I2099)</f>
        <v>623</v>
      </c>
      <c r="K2099">
        <v>223</v>
      </c>
      <c r="L2099">
        <f>I2099-K2099</f>
        <v>400</v>
      </c>
      <c r="M2099" t="str">
        <f>IF(I2099&lt;100,"small",IF(I2099&lt;500,"medium","large"))</f>
        <v>large</v>
      </c>
      <c r="N2099">
        <f>IF(M2099="small",1,0)</f>
        <v>0</v>
      </c>
      <c r="O2099">
        <f>IF(N2099="medium",1,0)</f>
        <v>0</v>
      </c>
      <c r="P2099">
        <f>IF(O2099="large",1,0)</f>
        <v>0</v>
      </c>
      <c r="Q2099">
        <v>2001</v>
      </c>
      <c r="R2099">
        <v>12</v>
      </c>
      <c r="S2099" t="str">
        <f>IF(R2099=1, "First-time", IF(R2099&lt;=3, "Rising Star", IF(R2099&lt;10, "Established", "Elites")))</f>
        <v>Elites</v>
      </c>
      <c r="T2099">
        <f>IF(S2099 = "First-time",1,0)</f>
        <v>0</v>
      </c>
      <c r="U2099">
        <f>IF(S2099 = "Rising Star",1,0)</f>
        <v>0</v>
      </c>
      <c r="V2099">
        <f>IF(S2099 = "Established",1,0)</f>
        <v>0</v>
      </c>
      <c r="W2099">
        <f>IF(S2099 = "Elites",1,0)</f>
        <v>1</v>
      </c>
      <c r="X2099" t="s">
        <v>99</v>
      </c>
      <c r="Y2099" t="str">
        <f>IF(X2099="","-",TRIM(LEFT(X2099,FIND(",",X2099&amp;",")-1)))</f>
        <v>-</v>
      </c>
      <c r="Z2099" t="s">
        <v>1992</v>
      </c>
      <c r="AA2099" t="s">
        <v>38</v>
      </c>
    </row>
    <row r="2100" spans="1:27" ht="14.4" x14ac:dyDescent="0.3">
      <c r="A2100">
        <v>2094</v>
      </c>
      <c r="B2100" t="s">
        <v>5434</v>
      </c>
      <c r="C2100" t="s">
        <v>5435</v>
      </c>
      <c r="D2100" t="s">
        <v>5436</v>
      </c>
      <c r="E2100" t="s">
        <v>870</v>
      </c>
      <c r="F2100" s="5">
        <f>_xlfn.TEXTBEFORE(E2100, " ") * 1000000</f>
        <v>3000000</v>
      </c>
      <c r="G2100">
        <v>192.17230000000001</v>
      </c>
      <c r="H2100" t="s">
        <v>167</v>
      </c>
      <c r="I2100">
        <v>5</v>
      </c>
      <c r="J2100">
        <f>IF(I2100="",0,I2100)</f>
        <v>5</v>
      </c>
      <c r="K2100">
        <v>3</v>
      </c>
      <c r="L2100">
        <f>I2100-K2100</f>
        <v>2</v>
      </c>
      <c r="M2100" t="str">
        <f>IF(I2100&lt;100,"small",IF(I2100&lt;500,"medium","large"))</f>
        <v>small</v>
      </c>
      <c r="N2100">
        <f>IF(M2100="small",1,0)</f>
        <v>1</v>
      </c>
      <c r="O2100">
        <f>IF(N2100="medium",1,0)</f>
        <v>0</v>
      </c>
      <c r="P2100">
        <f>IF(O2100="large",1,0)</f>
        <v>0</v>
      </c>
      <c r="Q2100">
        <v>2004</v>
      </c>
      <c r="R2100">
        <v>1</v>
      </c>
      <c r="S2100" t="str">
        <f>IF(R2100=1, "First-time", IF(R2100&lt;=3, "Rising Star", IF(R2100&lt;10, "Established", "Elites")))</f>
        <v>First-time</v>
      </c>
      <c r="T2100">
        <f>IF(S2100 = "First-time",1,0)</f>
        <v>1</v>
      </c>
      <c r="U2100">
        <f>IF(S2100 = "Rising Star",1,0)</f>
        <v>0</v>
      </c>
      <c r="V2100">
        <f>IF(S2100 = "Established",1,0)</f>
        <v>0</v>
      </c>
      <c r="W2100">
        <f>IF(S2100 = "Elites",1,0)</f>
        <v>0</v>
      </c>
      <c r="X2100" t="s">
        <v>1744</v>
      </c>
      <c r="Y2100" t="str">
        <f>IF(X2100="","-",TRIM(LEFT(X2100,FIND(",",X2100&amp;",")-1)))</f>
        <v>Charleston</v>
      </c>
      <c r="Z2100" t="s">
        <v>5322</v>
      </c>
      <c r="AA2100" t="s">
        <v>42</v>
      </c>
    </row>
    <row r="2101" spans="1:27" ht="14.4" x14ac:dyDescent="0.3">
      <c r="A2101">
        <v>2095</v>
      </c>
      <c r="B2101" t="s">
        <v>9047</v>
      </c>
      <c r="C2101" t="s">
        <v>9048</v>
      </c>
      <c r="D2101" t="s">
        <v>9049</v>
      </c>
      <c r="E2101" t="s">
        <v>5371</v>
      </c>
      <c r="F2101" s="5">
        <f>_xlfn.TEXTBEFORE(E2101, " ") * 1000000</f>
        <v>8900000</v>
      </c>
      <c r="G2101">
        <v>192.07650000000001</v>
      </c>
      <c r="H2101" t="s">
        <v>803</v>
      </c>
      <c r="I2101">
        <v>53</v>
      </c>
      <c r="J2101">
        <f>IF(I2101="",0,I2101)</f>
        <v>53</v>
      </c>
      <c r="K2101">
        <v>23</v>
      </c>
      <c r="L2101">
        <f>I2101-K2101</f>
        <v>30</v>
      </c>
      <c r="M2101" t="str">
        <f>IF(I2101&lt;100,"small",IF(I2101&lt;500,"medium","large"))</f>
        <v>small</v>
      </c>
      <c r="N2101">
        <f>IF(M2101="small",1,0)</f>
        <v>1</v>
      </c>
      <c r="O2101">
        <f>IF(N2101="medium",1,0)</f>
        <v>0</v>
      </c>
      <c r="P2101">
        <f>IF(O2101="large",1,0)</f>
        <v>0</v>
      </c>
      <c r="Q2101">
        <v>2008</v>
      </c>
      <c r="R2101">
        <v>3</v>
      </c>
      <c r="S2101" t="str">
        <f>IF(R2101=1, "First-time", IF(R2101&lt;=3, "Rising Star", IF(R2101&lt;10, "Established", "Elites")))</f>
        <v>Rising Star</v>
      </c>
      <c r="T2101">
        <f>IF(S2101 = "First-time",1,0)</f>
        <v>0</v>
      </c>
      <c r="U2101">
        <f>IF(S2101 = "Rising Star",1,0)</f>
        <v>1</v>
      </c>
      <c r="V2101">
        <f>IF(S2101 = "Established",1,0)</f>
        <v>0</v>
      </c>
      <c r="W2101">
        <f>IF(S2101 = "Elites",1,0)</f>
        <v>0</v>
      </c>
      <c r="X2101" t="s">
        <v>325</v>
      </c>
      <c r="Y2101" t="str">
        <f>IF(X2101="","-",TRIM(LEFT(X2101,FIND(",",X2101&amp;",")-1)))</f>
        <v>Los Angeles</v>
      </c>
      <c r="Z2101" t="s">
        <v>2088</v>
      </c>
      <c r="AA2101" t="s">
        <v>5</v>
      </c>
    </row>
    <row r="2102" spans="1:27" ht="14.4" x14ac:dyDescent="0.3">
      <c r="A2102">
        <v>2096</v>
      </c>
      <c r="B2102" t="s">
        <v>15586</v>
      </c>
      <c r="C2102" t="s">
        <v>15587</v>
      </c>
      <c r="D2102" t="s">
        <v>15588</v>
      </c>
      <c r="E2102" t="s">
        <v>2967</v>
      </c>
      <c r="F2102" s="5">
        <f>_xlfn.TEXTBEFORE(E2102, " ") * 1000000</f>
        <v>19800000</v>
      </c>
      <c r="G2102">
        <v>191.97219999999999</v>
      </c>
      <c r="H2102" t="s">
        <v>803</v>
      </c>
      <c r="I2102">
        <v>71</v>
      </c>
      <c r="J2102">
        <f>IF(I2102="",0,I2102)</f>
        <v>71</v>
      </c>
      <c r="K2102">
        <v>42</v>
      </c>
      <c r="L2102">
        <f>I2102-K2102</f>
        <v>29</v>
      </c>
      <c r="M2102" t="str">
        <f>IF(I2102&lt;100,"small",IF(I2102&lt;500,"medium","large"))</f>
        <v>small</v>
      </c>
      <c r="N2102">
        <f>IF(M2102="small",1,0)</f>
        <v>1</v>
      </c>
      <c r="O2102">
        <f>IF(N2102="medium",1,0)</f>
        <v>0</v>
      </c>
      <c r="P2102">
        <f>IF(O2102="large",1,0)</f>
        <v>0</v>
      </c>
      <c r="Q2102">
        <v>2013</v>
      </c>
      <c r="R2102">
        <v>2</v>
      </c>
      <c r="S2102" t="str">
        <f>IF(R2102=1, "First-time", IF(R2102&lt;=3, "Rising Star", IF(R2102&lt;10, "Established", "Elites")))</f>
        <v>Rising Star</v>
      </c>
      <c r="T2102">
        <f>IF(S2102 = "First-time",1,0)</f>
        <v>0</v>
      </c>
      <c r="U2102">
        <f>IF(S2102 = "Rising Star",1,0)</f>
        <v>1</v>
      </c>
      <c r="V2102">
        <f>IF(S2102 = "Established",1,0)</f>
        <v>0</v>
      </c>
      <c r="W2102">
        <f>IF(S2102 = "Elites",1,0)</f>
        <v>0</v>
      </c>
      <c r="X2102" t="s">
        <v>325</v>
      </c>
      <c r="Y2102" t="str">
        <f>IF(X2102="","-",TRIM(LEFT(X2102,FIND(",",X2102&amp;",")-1)))</f>
        <v>Los Angeles</v>
      </c>
      <c r="Z2102" t="s">
        <v>325</v>
      </c>
      <c r="AA2102" t="s">
        <v>5</v>
      </c>
    </row>
    <row r="2103" spans="1:27" ht="14.4" x14ac:dyDescent="0.3">
      <c r="A2103">
        <v>2097</v>
      </c>
      <c r="B2103" t="s">
        <v>14431</v>
      </c>
      <c r="C2103" t="s">
        <v>14432</v>
      </c>
      <c r="D2103" t="s">
        <v>14433</v>
      </c>
      <c r="E2103" t="s">
        <v>212</v>
      </c>
      <c r="F2103" s="5">
        <f>_xlfn.TEXTBEFORE(E2103, " ") * 1000000</f>
        <v>4400000</v>
      </c>
      <c r="G2103">
        <v>191.7296</v>
      </c>
      <c r="H2103" t="s">
        <v>803</v>
      </c>
      <c r="I2103">
        <v>25</v>
      </c>
      <c r="J2103">
        <f>IF(I2103="",0,I2103)</f>
        <v>25</v>
      </c>
      <c r="K2103">
        <v>10</v>
      </c>
      <c r="L2103">
        <f>I2103-K2103</f>
        <v>15</v>
      </c>
      <c r="M2103" t="str">
        <f>IF(I2103&lt;100,"small",IF(I2103&lt;500,"medium","large"))</f>
        <v>small</v>
      </c>
      <c r="N2103">
        <f>IF(M2103="small",1,0)</f>
        <v>1</v>
      </c>
      <c r="O2103">
        <f>IF(N2103="medium",1,0)</f>
        <v>0</v>
      </c>
      <c r="P2103">
        <f>IF(O2103="large",1,0)</f>
        <v>0</v>
      </c>
      <c r="Q2103">
        <v>2013</v>
      </c>
      <c r="R2103">
        <v>3</v>
      </c>
      <c r="S2103" t="str">
        <f>IF(R2103=1, "First-time", IF(R2103&lt;=3, "Rising Star", IF(R2103&lt;10, "Established", "Elites")))</f>
        <v>Rising Star</v>
      </c>
      <c r="T2103">
        <f>IF(S2103 = "First-time",1,0)</f>
        <v>0</v>
      </c>
      <c r="U2103">
        <f>IF(S2103 = "Rising Star",1,0)</f>
        <v>1</v>
      </c>
      <c r="V2103">
        <f>IF(S2103 = "Established",1,0)</f>
        <v>0</v>
      </c>
      <c r="W2103">
        <f>IF(S2103 = "Elites",1,0)</f>
        <v>0</v>
      </c>
      <c r="X2103" t="s">
        <v>409</v>
      </c>
      <c r="Y2103" t="str">
        <f>IF(X2103="","-",TRIM(LEFT(X2103,FIND(",",X2103&amp;",")-1)))</f>
        <v>Salt Lake City</v>
      </c>
      <c r="Z2103" t="s">
        <v>14434</v>
      </c>
      <c r="AA2103" t="s">
        <v>46</v>
      </c>
    </row>
    <row r="2104" spans="1:27" ht="14.4" x14ac:dyDescent="0.3">
      <c r="A2104">
        <v>2098</v>
      </c>
      <c r="B2104" t="s">
        <v>8894</v>
      </c>
      <c r="C2104" t="s">
        <v>8895</v>
      </c>
      <c r="D2104" t="s">
        <v>8896</v>
      </c>
      <c r="E2104" t="s">
        <v>289</v>
      </c>
      <c r="F2104" s="5">
        <f>_xlfn.TEXTBEFORE(E2104, " ") * 1000000</f>
        <v>3700000</v>
      </c>
      <c r="G2104">
        <v>191.50360000000001</v>
      </c>
      <c r="H2104" t="s">
        <v>85</v>
      </c>
      <c r="I2104">
        <v>11</v>
      </c>
      <c r="J2104">
        <f>IF(I2104="",0,I2104)</f>
        <v>11</v>
      </c>
      <c r="K2104">
        <v>4</v>
      </c>
      <c r="L2104">
        <f>I2104-K2104</f>
        <v>7</v>
      </c>
      <c r="M2104" t="str">
        <f>IF(I2104&lt;100,"small",IF(I2104&lt;500,"medium","large"))</f>
        <v>small</v>
      </c>
      <c r="N2104">
        <f>IF(M2104="small",1,0)</f>
        <v>1</v>
      </c>
      <c r="O2104">
        <f>IF(N2104="medium",1,0)</f>
        <v>0</v>
      </c>
      <c r="P2104">
        <f>IF(O2104="large",1,0)</f>
        <v>0</v>
      </c>
      <c r="Q2104">
        <v>2008</v>
      </c>
      <c r="R2104">
        <v>2</v>
      </c>
      <c r="S2104" t="str">
        <f>IF(R2104=1, "First-time", IF(R2104&lt;=3, "Rising Star", IF(R2104&lt;10, "Established", "Elites")))</f>
        <v>Rising Star</v>
      </c>
      <c r="T2104">
        <f>IF(S2104 = "First-time",1,0)</f>
        <v>0</v>
      </c>
      <c r="U2104">
        <f>IF(S2104 = "Rising Star",1,0)</f>
        <v>1</v>
      </c>
      <c r="V2104">
        <f>IF(S2104 = "Established",1,0)</f>
        <v>0</v>
      </c>
      <c r="W2104">
        <f>IF(S2104 = "Elites",1,0)</f>
        <v>0</v>
      </c>
      <c r="X2104" t="s">
        <v>689</v>
      </c>
      <c r="Y2104" t="str">
        <f>IF(X2104="","-",TRIM(LEFT(X2104,FIND(",",X2104&amp;",")-1)))</f>
        <v>Miami</v>
      </c>
      <c r="Z2104" t="s">
        <v>8897</v>
      </c>
      <c r="AA2104" t="s">
        <v>10</v>
      </c>
    </row>
    <row r="2105" spans="1:27" ht="14.4" x14ac:dyDescent="0.3">
      <c r="A2105">
        <v>2099</v>
      </c>
      <c r="B2105" t="s">
        <v>10513</v>
      </c>
      <c r="C2105" t="s">
        <v>10514</v>
      </c>
      <c r="D2105" t="s">
        <v>10515</v>
      </c>
      <c r="E2105" t="s">
        <v>5033</v>
      </c>
      <c r="F2105" s="5">
        <f>_xlfn.TEXTBEFORE(E2105, " ") * 1000000</f>
        <v>36500000</v>
      </c>
      <c r="G2105">
        <v>191.47049999999999</v>
      </c>
      <c r="H2105" t="s">
        <v>118</v>
      </c>
      <c r="I2105">
        <v>20</v>
      </c>
      <c r="J2105">
        <f>IF(I2105="",0,I2105)</f>
        <v>20</v>
      </c>
      <c r="K2105">
        <v>2</v>
      </c>
      <c r="L2105">
        <f>I2105-K2105</f>
        <v>18</v>
      </c>
      <c r="M2105" t="str">
        <f>IF(I2105&lt;100,"small",IF(I2105&lt;500,"medium","large"))</f>
        <v>small</v>
      </c>
      <c r="N2105">
        <f>IF(M2105="small",1,0)</f>
        <v>1</v>
      </c>
      <c r="O2105">
        <f>IF(N2105="medium",1,0)</f>
        <v>0</v>
      </c>
      <c r="P2105">
        <f>IF(O2105="large",1,0)</f>
        <v>0</v>
      </c>
      <c r="Q2105">
        <v>2010</v>
      </c>
      <c r="R2105">
        <v>1</v>
      </c>
      <c r="S2105" t="str">
        <f>IF(R2105=1, "First-time", IF(R2105&lt;=3, "Rising Star", IF(R2105&lt;10, "Established", "Elites")))</f>
        <v>First-time</v>
      </c>
      <c r="T2105">
        <f>IF(S2105 = "First-time",1,0)</f>
        <v>1</v>
      </c>
      <c r="U2105">
        <f>IF(S2105 = "Rising Star",1,0)</f>
        <v>0</v>
      </c>
      <c r="V2105">
        <f>IF(S2105 = "Established",1,0)</f>
        <v>0</v>
      </c>
      <c r="W2105">
        <f>IF(S2105 = "Elites",1,0)</f>
        <v>0</v>
      </c>
      <c r="X2105" t="s">
        <v>112</v>
      </c>
      <c r="Y2105" t="str">
        <f>IF(X2105="","-",TRIM(LEFT(X2105,FIND(",",X2105&amp;",")-1)))</f>
        <v>Richmond</v>
      </c>
      <c r="Z2105" t="s">
        <v>113</v>
      </c>
      <c r="AA2105" t="s">
        <v>47</v>
      </c>
    </row>
    <row r="2106" spans="1:27" ht="14.4" x14ac:dyDescent="0.3">
      <c r="A2106">
        <v>2100</v>
      </c>
      <c r="B2106" t="s">
        <v>12235</v>
      </c>
      <c r="C2106" t="s">
        <v>12236</v>
      </c>
      <c r="D2106" t="s">
        <v>12237</v>
      </c>
      <c r="E2106" t="s">
        <v>2766</v>
      </c>
      <c r="F2106" s="5">
        <f>_xlfn.TEXTBEFORE(E2106, " ") * 1000000</f>
        <v>2700000</v>
      </c>
      <c r="G2106">
        <v>191.44049999999999</v>
      </c>
      <c r="H2106" t="s">
        <v>353</v>
      </c>
      <c r="I2106">
        <v>300</v>
      </c>
      <c r="J2106">
        <f>IF(I2106="",0,I2106)</f>
        <v>300</v>
      </c>
      <c r="K2106">
        <v>140</v>
      </c>
      <c r="L2106">
        <f>I2106-K2106</f>
        <v>160</v>
      </c>
      <c r="M2106" t="str">
        <f>IF(I2106&lt;100,"small",IF(I2106&lt;500,"medium","large"))</f>
        <v>medium</v>
      </c>
      <c r="N2106">
        <f>IF(M2106="small",1,0)</f>
        <v>0</v>
      </c>
      <c r="O2106">
        <f>IF(N2106="medium",1,0)</f>
        <v>0</v>
      </c>
      <c r="P2106">
        <f>IF(O2106="large",1,0)</f>
        <v>0</v>
      </c>
      <c r="Q2106">
        <v>2011</v>
      </c>
      <c r="R2106">
        <v>1</v>
      </c>
      <c r="S2106" t="str">
        <f>IF(R2106=1, "First-time", IF(R2106&lt;=3, "Rising Star", IF(R2106&lt;10, "Established", "Elites")))</f>
        <v>First-time</v>
      </c>
      <c r="T2106">
        <f>IF(S2106 = "First-time",1,0)</f>
        <v>1</v>
      </c>
      <c r="U2106">
        <f>IF(S2106 = "Rising Star",1,0)</f>
        <v>0</v>
      </c>
      <c r="V2106">
        <f>IF(S2106 = "Established",1,0)</f>
        <v>0</v>
      </c>
      <c r="W2106">
        <f>IF(S2106 = "Elites",1,0)</f>
        <v>0</v>
      </c>
      <c r="X2106" t="s">
        <v>93</v>
      </c>
      <c r="Y2106" t="str">
        <f>IF(X2106="","-",TRIM(LEFT(X2106,FIND(",",X2106&amp;",")-1)))</f>
        <v>Baltimore</v>
      </c>
      <c r="Z2106" t="s">
        <v>12238</v>
      </c>
      <c r="AA2106" t="s">
        <v>21</v>
      </c>
    </row>
    <row r="2107" spans="1:27" ht="14.4" x14ac:dyDescent="0.3">
      <c r="A2107">
        <v>2101</v>
      </c>
      <c r="B2107" t="s">
        <v>13061</v>
      </c>
      <c r="C2107" t="s">
        <v>13062</v>
      </c>
      <c r="D2107" t="s">
        <v>13063</v>
      </c>
      <c r="E2107" t="s">
        <v>1192</v>
      </c>
      <c r="F2107" s="5">
        <f>_xlfn.TEXTBEFORE(E2107, " ") * 1000000</f>
        <v>2300000</v>
      </c>
      <c r="G2107">
        <v>191.25919999999999</v>
      </c>
      <c r="H2107" t="s">
        <v>140</v>
      </c>
      <c r="I2107">
        <v>15</v>
      </c>
      <c r="J2107">
        <f>IF(I2107="",0,I2107)</f>
        <v>15</v>
      </c>
      <c r="K2107">
        <v>5</v>
      </c>
      <c r="L2107">
        <f>I2107-K2107</f>
        <v>10</v>
      </c>
      <c r="M2107" t="str">
        <f>IF(I2107&lt;100,"small",IF(I2107&lt;500,"medium","large"))</f>
        <v>small</v>
      </c>
      <c r="N2107">
        <f>IF(M2107="small",1,0)</f>
        <v>1</v>
      </c>
      <c r="O2107">
        <f>IF(N2107="medium",1,0)</f>
        <v>0</v>
      </c>
      <c r="P2107">
        <f>IF(O2107="large",1,0)</f>
        <v>0</v>
      </c>
      <c r="Q2107">
        <v>2012</v>
      </c>
      <c r="R2107">
        <v>1</v>
      </c>
      <c r="S2107" t="str">
        <f>IF(R2107=1, "First-time", IF(R2107&lt;=3, "Rising Star", IF(R2107&lt;10, "Established", "Elites")))</f>
        <v>First-time</v>
      </c>
      <c r="T2107">
        <f>IF(S2107 = "First-time",1,0)</f>
        <v>1</v>
      </c>
      <c r="U2107">
        <f>IF(S2107 = "Rising Star",1,0)</f>
        <v>0</v>
      </c>
      <c r="V2107">
        <f>IF(S2107 = "Established",1,0)</f>
        <v>0</v>
      </c>
      <c r="W2107">
        <f>IF(S2107 = "Elites",1,0)</f>
        <v>0</v>
      </c>
      <c r="X2107" t="s">
        <v>838</v>
      </c>
      <c r="Y2107" t="str">
        <f>IF(X2107="","-",TRIM(LEFT(X2107,FIND(",",X2107&amp;",")-1)))</f>
        <v>Austin</v>
      </c>
      <c r="Z2107" t="s">
        <v>838</v>
      </c>
      <c r="AA2107" t="s">
        <v>45</v>
      </c>
    </row>
    <row r="2108" spans="1:27" ht="14.4" x14ac:dyDescent="0.3">
      <c r="A2108">
        <v>2102</v>
      </c>
      <c r="B2108" t="s">
        <v>15228</v>
      </c>
      <c r="C2108" t="s">
        <v>15229</v>
      </c>
      <c r="D2108" t="s">
        <v>15230</v>
      </c>
      <c r="E2108" t="s">
        <v>923</v>
      </c>
      <c r="F2108" s="5">
        <f>_xlfn.TEXTBEFORE(E2108, " ") * 1000000</f>
        <v>5500000</v>
      </c>
      <c r="G2108">
        <v>191.2535</v>
      </c>
      <c r="H2108" t="s">
        <v>118</v>
      </c>
      <c r="I2108">
        <v>6</v>
      </c>
      <c r="J2108">
        <f>IF(I2108="",0,I2108)</f>
        <v>6</v>
      </c>
      <c r="K2108">
        <v>2</v>
      </c>
      <c r="L2108">
        <f>I2108-K2108</f>
        <v>4</v>
      </c>
      <c r="M2108" t="str">
        <f>IF(I2108&lt;100,"small",IF(I2108&lt;500,"medium","large"))</f>
        <v>small</v>
      </c>
      <c r="N2108">
        <f>IF(M2108="small",1,0)</f>
        <v>1</v>
      </c>
      <c r="O2108">
        <f>IF(N2108="medium",1,0)</f>
        <v>0</v>
      </c>
      <c r="P2108">
        <f>IF(O2108="large",1,0)</f>
        <v>0</v>
      </c>
      <c r="Q2108">
        <v>2013</v>
      </c>
      <c r="R2108">
        <v>1</v>
      </c>
      <c r="S2108" t="str">
        <f>IF(R2108=1, "First-time", IF(R2108&lt;=3, "Rising Star", IF(R2108&lt;10, "Established", "Elites")))</f>
        <v>First-time</v>
      </c>
      <c r="T2108">
        <f>IF(S2108 = "First-time",1,0)</f>
        <v>1</v>
      </c>
      <c r="U2108">
        <f>IF(S2108 = "Rising Star",1,0)</f>
        <v>0</v>
      </c>
      <c r="V2108">
        <f>IF(S2108 = "Established",1,0)</f>
        <v>0</v>
      </c>
      <c r="W2108">
        <f>IF(S2108 = "Elites",1,0)</f>
        <v>0</v>
      </c>
      <c r="X2108" t="s">
        <v>242</v>
      </c>
      <c r="Y2108" t="str">
        <f>IF(X2108="","-",TRIM(LEFT(X2108,FIND(",",X2108&amp;",")-1)))</f>
        <v>Atlanta</v>
      </c>
      <c r="Z2108" t="s">
        <v>243</v>
      </c>
      <c r="AA2108" t="s">
        <v>11</v>
      </c>
    </row>
    <row r="2109" spans="1:27" ht="14.4" x14ac:dyDescent="0.3">
      <c r="A2109">
        <v>2102</v>
      </c>
      <c r="B2109" t="s">
        <v>7368</v>
      </c>
      <c r="C2109" t="s">
        <v>7369</v>
      </c>
      <c r="D2109" t="s">
        <v>7370</v>
      </c>
      <c r="E2109" t="s">
        <v>2390</v>
      </c>
      <c r="F2109" s="5">
        <f>_xlfn.TEXTBEFORE(E2109, " ") * 1000000</f>
        <v>7900000</v>
      </c>
      <c r="G2109">
        <v>191.2516</v>
      </c>
      <c r="H2109" t="s">
        <v>167</v>
      </c>
      <c r="I2109">
        <v>17</v>
      </c>
      <c r="J2109">
        <f>IF(I2109="",0,I2109)</f>
        <v>17</v>
      </c>
      <c r="K2109">
        <v>5</v>
      </c>
      <c r="L2109">
        <f>I2109-K2109</f>
        <v>12</v>
      </c>
      <c r="M2109" t="str">
        <f>IF(I2109&lt;100,"small",IF(I2109&lt;500,"medium","large"))</f>
        <v>small</v>
      </c>
      <c r="N2109">
        <f>IF(M2109="small",1,0)</f>
        <v>1</v>
      </c>
      <c r="O2109">
        <f>IF(N2109="medium",1,0)</f>
        <v>0</v>
      </c>
      <c r="P2109">
        <f>IF(O2109="large",1,0)</f>
        <v>0</v>
      </c>
      <c r="Q2109">
        <v>2007</v>
      </c>
      <c r="R2109">
        <v>1</v>
      </c>
      <c r="S2109" t="str">
        <f>IF(R2109=1, "First-time", IF(R2109&lt;=3, "Rising Star", IF(R2109&lt;10, "Established", "Elites")))</f>
        <v>First-time</v>
      </c>
      <c r="T2109">
        <f>IF(S2109 = "First-time",1,0)</f>
        <v>1</v>
      </c>
      <c r="U2109">
        <f>IF(S2109 = "Rising Star",1,0)</f>
        <v>0</v>
      </c>
      <c r="V2109">
        <f>IF(S2109 = "Established",1,0)</f>
        <v>0</v>
      </c>
      <c r="W2109">
        <f>IF(S2109 = "Elites",1,0)</f>
        <v>0</v>
      </c>
      <c r="X2109" t="s">
        <v>112</v>
      </c>
      <c r="Y2109" t="str">
        <f>IF(X2109="","-",TRIM(LEFT(X2109,FIND(",",X2109&amp;",")-1)))</f>
        <v>Richmond</v>
      </c>
      <c r="Z2109" t="s">
        <v>113</v>
      </c>
      <c r="AA2109" t="s">
        <v>47</v>
      </c>
    </row>
    <row r="2110" spans="1:27" ht="14.4" x14ac:dyDescent="0.3">
      <c r="A2110">
        <v>2103</v>
      </c>
      <c r="B2110" t="s">
        <v>10306</v>
      </c>
      <c r="C2110" t="s">
        <v>10307</v>
      </c>
      <c r="D2110" t="s">
        <v>10308</v>
      </c>
      <c r="E2110" t="s">
        <v>2225</v>
      </c>
      <c r="F2110" s="5">
        <f>_xlfn.TEXTBEFORE(E2110, " ") * 1000000</f>
        <v>5900000</v>
      </c>
      <c r="G2110">
        <v>191.16249999999999</v>
      </c>
      <c r="H2110" t="s">
        <v>779</v>
      </c>
      <c r="I2110">
        <v>42</v>
      </c>
      <c r="J2110">
        <f>IF(I2110="",0,I2110)</f>
        <v>42</v>
      </c>
      <c r="K2110">
        <v>8</v>
      </c>
      <c r="L2110">
        <f>I2110-K2110</f>
        <v>34</v>
      </c>
      <c r="M2110" t="str">
        <f>IF(I2110&lt;100,"small",IF(I2110&lt;500,"medium","large"))</f>
        <v>small</v>
      </c>
      <c r="N2110">
        <f>IF(M2110="small",1,0)</f>
        <v>1</v>
      </c>
      <c r="O2110">
        <f>IF(N2110="medium",1,0)</f>
        <v>0</v>
      </c>
      <c r="P2110">
        <f>IF(O2110="large",1,0)</f>
        <v>0</v>
      </c>
      <c r="Q2110">
        <v>2009</v>
      </c>
      <c r="R2110">
        <v>2</v>
      </c>
      <c r="S2110" t="str">
        <f>IF(R2110=1, "First-time", IF(R2110&lt;=3, "Rising Star", IF(R2110&lt;10, "Established", "Elites")))</f>
        <v>Rising Star</v>
      </c>
      <c r="T2110">
        <f>IF(S2110 = "First-time",1,0)</f>
        <v>0</v>
      </c>
      <c r="U2110">
        <f>IF(S2110 = "Rising Star",1,0)</f>
        <v>1</v>
      </c>
      <c r="V2110">
        <f>IF(S2110 = "Established",1,0)</f>
        <v>0</v>
      </c>
      <c r="W2110">
        <f>IF(S2110 = "Elites",1,0)</f>
        <v>0</v>
      </c>
      <c r="X2110" t="s">
        <v>1396</v>
      </c>
      <c r="Y2110" t="str">
        <f>IF(X2110="","-",TRIM(LEFT(X2110,FIND(",",X2110&amp;",")-1)))</f>
        <v>San Francisco</v>
      </c>
      <c r="Z2110" t="s">
        <v>1396</v>
      </c>
      <c r="AA2110" t="s">
        <v>5</v>
      </c>
    </row>
    <row r="2111" spans="1:27" ht="14.4" x14ac:dyDescent="0.3">
      <c r="A2111">
        <v>2104</v>
      </c>
      <c r="B2111" t="s">
        <v>1105</v>
      </c>
      <c r="C2111" t="s">
        <v>1106</v>
      </c>
      <c r="D2111" t="s">
        <v>1107</v>
      </c>
      <c r="E2111" t="s">
        <v>1108</v>
      </c>
      <c r="F2111" s="5">
        <f>_xlfn.TEXTBEFORE(E2111, " ") * 1000000</f>
        <v>113000000</v>
      </c>
      <c r="G2111">
        <v>191.15690000000001</v>
      </c>
      <c r="H2111" t="s">
        <v>105</v>
      </c>
      <c r="I2111">
        <v>240</v>
      </c>
      <c r="J2111">
        <f>IF(I2111="",0,I2111)</f>
        <v>240</v>
      </c>
      <c r="K2111">
        <v>138</v>
      </c>
      <c r="L2111">
        <f>I2111-K2111</f>
        <v>102</v>
      </c>
      <c r="M2111" t="str">
        <f>IF(I2111&lt;100,"small",IF(I2111&lt;500,"medium","large"))</f>
        <v>medium</v>
      </c>
      <c r="N2111">
        <f>IF(M2111="small",1,0)</f>
        <v>0</v>
      </c>
      <c r="O2111">
        <f>IF(N2111="medium",1,0)</f>
        <v>0</v>
      </c>
      <c r="P2111">
        <f>IF(O2111="large",1,0)</f>
        <v>0</v>
      </c>
      <c r="Q2111">
        <v>1985</v>
      </c>
      <c r="R2111">
        <v>2</v>
      </c>
      <c r="S2111" t="str">
        <f>IF(R2111=1, "First-time", IF(R2111&lt;=3, "Rising Star", IF(R2111&lt;10, "Established", "Elites")))</f>
        <v>Rising Star</v>
      </c>
      <c r="T2111">
        <f>IF(S2111 = "First-time",1,0)</f>
        <v>0</v>
      </c>
      <c r="U2111">
        <f>IF(S2111 = "Rising Star",1,0)</f>
        <v>1</v>
      </c>
      <c r="V2111">
        <f>IF(S2111 = "Established",1,0)</f>
        <v>0</v>
      </c>
      <c r="W2111">
        <f>IF(S2111 = "Elites",1,0)</f>
        <v>0</v>
      </c>
      <c r="X2111" t="s">
        <v>271</v>
      </c>
      <c r="Y2111" t="str">
        <f>IF(X2111="","-",TRIM(LEFT(X2111,FIND(",",X2111&amp;",")-1)))</f>
        <v>Chicago</v>
      </c>
      <c r="Z2111" t="s">
        <v>1109</v>
      </c>
      <c r="AA2111" t="s">
        <v>15</v>
      </c>
    </row>
    <row r="2112" spans="1:27" ht="14.4" x14ac:dyDescent="0.3">
      <c r="A2112">
        <v>2105</v>
      </c>
      <c r="B2112" t="s">
        <v>12524</v>
      </c>
      <c r="C2112" t="s">
        <v>12525</v>
      </c>
      <c r="D2112" t="s">
        <v>12526</v>
      </c>
      <c r="E2112" t="s">
        <v>1764</v>
      </c>
      <c r="F2112" s="5">
        <f>_xlfn.TEXTBEFORE(E2112, " ") * 1000000</f>
        <v>17600000</v>
      </c>
      <c r="G2112">
        <v>191.14529999999999</v>
      </c>
      <c r="H2112" t="s">
        <v>140</v>
      </c>
      <c r="I2112">
        <v>375</v>
      </c>
      <c r="J2112">
        <f>IF(I2112="",0,I2112)</f>
        <v>375</v>
      </c>
      <c r="K2112">
        <v>140</v>
      </c>
      <c r="L2112">
        <f>I2112-K2112</f>
        <v>235</v>
      </c>
      <c r="M2112" t="str">
        <f>IF(I2112&lt;100,"small",IF(I2112&lt;500,"medium","large"))</f>
        <v>medium</v>
      </c>
      <c r="N2112">
        <f>IF(M2112="small",1,0)</f>
        <v>0</v>
      </c>
      <c r="O2112">
        <f>IF(N2112="medium",1,0)</f>
        <v>0</v>
      </c>
      <c r="P2112">
        <f>IF(O2112="large",1,0)</f>
        <v>0</v>
      </c>
      <c r="Q2112">
        <v>2011</v>
      </c>
      <c r="R2112">
        <v>4</v>
      </c>
      <c r="S2112" t="str">
        <f>IF(R2112=1, "First-time", IF(R2112&lt;=3, "Rising Star", IF(R2112&lt;10, "Established", "Elites")))</f>
        <v>Established</v>
      </c>
      <c r="T2112">
        <f>IF(S2112 = "First-time",1,0)</f>
        <v>0</v>
      </c>
      <c r="U2112">
        <f>IF(S2112 = "Rising Star",1,0)</f>
        <v>0</v>
      </c>
      <c r="V2112">
        <f>IF(S2112 = "Established",1,0)</f>
        <v>1</v>
      </c>
      <c r="W2112">
        <f>IF(S2112 = "Elites",1,0)</f>
        <v>0</v>
      </c>
      <c r="X2112" t="s">
        <v>683</v>
      </c>
      <c r="Y2112" t="str">
        <f>IF(X2112="","-",TRIM(LEFT(X2112,FIND(",",X2112&amp;",")-1)))</f>
        <v>Orlando</v>
      </c>
      <c r="Z2112" t="s">
        <v>1016</v>
      </c>
      <c r="AA2112" t="s">
        <v>10</v>
      </c>
    </row>
    <row r="2113" spans="1:27" ht="14.4" x14ac:dyDescent="0.3">
      <c r="A2113">
        <v>2106</v>
      </c>
      <c r="B2113" t="s">
        <v>7295</v>
      </c>
      <c r="C2113" t="s">
        <v>7296</v>
      </c>
      <c r="D2113" t="s">
        <v>7297</v>
      </c>
      <c r="E2113" t="s">
        <v>947</v>
      </c>
      <c r="F2113" s="5">
        <f>_xlfn.TEXTBEFORE(E2113, " ") * 1000000</f>
        <v>4600000</v>
      </c>
      <c r="G2113">
        <v>191.0651</v>
      </c>
      <c r="H2113" t="s">
        <v>472</v>
      </c>
      <c r="I2113">
        <v>41</v>
      </c>
      <c r="J2113">
        <f>IF(I2113="",0,I2113)</f>
        <v>41</v>
      </c>
      <c r="K2113">
        <v>14</v>
      </c>
      <c r="L2113">
        <f>I2113-K2113</f>
        <v>27</v>
      </c>
      <c r="M2113" t="str">
        <f>IF(I2113&lt;100,"small",IF(I2113&lt;500,"medium","large"))</f>
        <v>small</v>
      </c>
      <c r="N2113">
        <f>IF(M2113="small",1,0)</f>
        <v>1</v>
      </c>
      <c r="O2113">
        <f>IF(N2113="medium",1,0)</f>
        <v>0</v>
      </c>
      <c r="P2113">
        <f>IF(O2113="large",1,0)</f>
        <v>0</v>
      </c>
      <c r="Q2113">
        <v>2006</v>
      </c>
      <c r="R2113">
        <v>1</v>
      </c>
      <c r="S2113" t="str">
        <f>IF(R2113=1, "First-time", IF(R2113&lt;=3, "Rising Star", IF(R2113&lt;10, "Established", "Elites")))</f>
        <v>First-time</v>
      </c>
      <c r="T2113">
        <f>IF(S2113 = "First-time",1,0)</f>
        <v>1</v>
      </c>
      <c r="U2113">
        <f>IF(S2113 = "Rising Star",1,0)</f>
        <v>0</v>
      </c>
      <c r="V2113">
        <f>IF(S2113 = "Established",1,0)</f>
        <v>0</v>
      </c>
      <c r="W2113">
        <f>IF(S2113 = "Elites",1,0)</f>
        <v>0</v>
      </c>
      <c r="X2113" t="s">
        <v>978</v>
      </c>
      <c r="Y2113" t="str">
        <f>IF(X2113="","-",TRIM(LEFT(X2113,FIND(",",X2113&amp;",")-1)))</f>
        <v>Huntsville</v>
      </c>
      <c r="Z2113" t="s">
        <v>979</v>
      </c>
      <c r="AA2113" t="s">
        <v>2</v>
      </c>
    </row>
    <row r="2114" spans="1:27" ht="14.4" x14ac:dyDescent="0.3">
      <c r="A2114">
        <v>2107</v>
      </c>
      <c r="B2114" t="s">
        <v>4794</v>
      </c>
      <c r="C2114" t="s">
        <v>4795</v>
      </c>
      <c r="D2114" t="s">
        <v>4796</v>
      </c>
      <c r="E2114" t="s">
        <v>2072</v>
      </c>
      <c r="F2114" s="5">
        <f>_xlfn.TEXTBEFORE(E2114, " ") * 1000000</f>
        <v>6400000</v>
      </c>
      <c r="G2114">
        <v>191.06399999999999</v>
      </c>
      <c r="H2114" t="s">
        <v>324</v>
      </c>
      <c r="I2114">
        <v>10</v>
      </c>
      <c r="J2114">
        <f>IF(I2114="",0,I2114)</f>
        <v>10</v>
      </c>
      <c r="K2114">
        <v>6</v>
      </c>
      <c r="L2114">
        <f>I2114-K2114</f>
        <v>4</v>
      </c>
      <c r="M2114" t="str">
        <f>IF(I2114&lt;100,"small",IF(I2114&lt;500,"medium","large"))</f>
        <v>small</v>
      </c>
      <c r="N2114">
        <f>IF(M2114="small",1,0)</f>
        <v>1</v>
      </c>
      <c r="O2114">
        <f>IF(N2114="medium",1,0)</f>
        <v>0</v>
      </c>
      <c r="P2114">
        <f>IF(O2114="large",1,0)</f>
        <v>0</v>
      </c>
      <c r="Q2114">
        <v>2003</v>
      </c>
      <c r="R2114">
        <v>4</v>
      </c>
      <c r="S2114" t="str">
        <f>IF(R2114=1, "First-time", IF(R2114&lt;=3, "Rising Star", IF(R2114&lt;10, "Established", "Elites")))</f>
        <v>Established</v>
      </c>
      <c r="T2114">
        <f>IF(S2114 = "First-time",1,0)</f>
        <v>0</v>
      </c>
      <c r="U2114">
        <f>IF(S2114 = "Rising Star",1,0)</f>
        <v>0</v>
      </c>
      <c r="V2114">
        <f>IF(S2114 = "Established",1,0)</f>
        <v>1</v>
      </c>
      <c r="W2114">
        <f>IF(S2114 = "Elites",1,0)</f>
        <v>0</v>
      </c>
      <c r="X2114" t="s">
        <v>99</v>
      </c>
      <c r="Y2114" t="str">
        <f>IF(X2114="","-",TRIM(LEFT(X2114,FIND(",",X2114&amp;",")-1)))</f>
        <v>-</v>
      </c>
      <c r="Z2114" t="s">
        <v>2575</v>
      </c>
      <c r="AA2114" t="s">
        <v>45</v>
      </c>
    </row>
    <row r="2115" spans="1:27" ht="14.4" x14ac:dyDescent="0.3">
      <c r="A2115">
        <v>2108</v>
      </c>
      <c r="B2115" t="s">
        <v>8224</v>
      </c>
      <c r="C2115" t="s">
        <v>8225</v>
      </c>
      <c r="D2115" t="s">
        <v>8226</v>
      </c>
      <c r="E2115" t="s">
        <v>1405</v>
      </c>
      <c r="F2115" s="5">
        <f>_xlfn.TEXTBEFORE(E2115, " ") * 1000000</f>
        <v>2600000</v>
      </c>
      <c r="G2115">
        <v>191.0042</v>
      </c>
      <c r="H2115" t="s">
        <v>472</v>
      </c>
      <c r="I2115">
        <v>27</v>
      </c>
      <c r="J2115">
        <f>IF(I2115="",0,I2115)</f>
        <v>27</v>
      </c>
      <c r="K2115">
        <v>5</v>
      </c>
      <c r="L2115">
        <f>I2115-K2115</f>
        <v>22</v>
      </c>
      <c r="M2115" t="str">
        <f>IF(I2115&lt;100,"small",IF(I2115&lt;500,"medium","large"))</f>
        <v>small</v>
      </c>
      <c r="N2115">
        <f>IF(M2115="small",1,0)</f>
        <v>1</v>
      </c>
      <c r="O2115">
        <f>IF(N2115="medium",1,0)</f>
        <v>0</v>
      </c>
      <c r="P2115">
        <f>IF(O2115="large",1,0)</f>
        <v>0</v>
      </c>
      <c r="Q2115">
        <v>2008</v>
      </c>
      <c r="R2115">
        <v>1</v>
      </c>
      <c r="S2115" t="str">
        <f>IF(R2115=1, "First-time", IF(R2115&lt;=3, "Rising Star", IF(R2115&lt;10, "Established", "Elites")))</f>
        <v>First-time</v>
      </c>
      <c r="T2115">
        <f>IF(S2115 = "First-time",1,0)</f>
        <v>1</v>
      </c>
      <c r="U2115">
        <f>IF(S2115 = "Rising Star",1,0)</f>
        <v>0</v>
      </c>
      <c r="V2115">
        <f>IF(S2115 = "Established",1,0)</f>
        <v>0</v>
      </c>
      <c r="W2115">
        <f>IF(S2115 = "Elites",1,0)</f>
        <v>0</v>
      </c>
      <c r="X2115" t="s">
        <v>427</v>
      </c>
      <c r="Y2115" t="str">
        <f>IF(X2115="","-",TRIM(LEFT(X2115,FIND(",",X2115&amp;",")-1)))</f>
        <v>Washington</v>
      </c>
      <c r="Z2115" t="s">
        <v>3047</v>
      </c>
      <c r="AA2115" t="s">
        <v>47</v>
      </c>
    </row>
    <row r="2116" spans="1:27" ht="14.4" x14ac:dyDescent="0.3">
      <c r="A2116">
        <v>2109</v>
      </c>
      <c r="B2116" t="s">
        <v>3232</v>
      </c>
      <c r="C2116" t="s">
        <v>3233</v>
      </c>
      <c r="D2116" t="s">
        <v>3234</v>
      </c>
      <c r="E2116" t="s">
        <v>2421</v>
      </c>
      <c r="F2116" s="5">
        <f>_xlfn.TEXTBEFORE(E2116, " ") * 1000000</f>
        <v>36400000</v>
      </c>
      <c r="G2116">
        <v>190.98939999999999</v>
      </c>
      <c r="H2116" t="s">
        <v>751</v>
      </c>
      <c r="I2116">
        <v>375</v>
      </c>
      <c r="J2116">
        <f>IF(I2116="",0,I2116)</f>
        <v>375</v>
      </c>
      <c r="K2116">
        <v>96</v>
      </c>
      <c r="L2116">
        <f>I2116-K2116</f>
        <v>279</v>
      </c>
      <c r="M2116" t="str">
        <f>IF(I2116&lt;100,"small",IF(I2116&lt;500,"medium","large"))</f>
        <v>medium</v>
      </c>
      <c r="N2116">
        <f>IF(M2116="small",1,0)</f>
        <v>0</v>
      </c>
      <c r="O2116">
        <f>IF(N2116="medium",1,0)</f>
        <v>0</v>
      </c>
      <c r="P2116">
        <f>IF(O2116="large",1,0)</f>
        <v>0</v>
      </c>
      <c r="Q2116">
        <v>1999</v>
      </c>
      <c r="R2116">
        <v>1</v>
      </c>
      <c r="S2116" t="str">
        <f>IF(R2116=1, "First-time", IF(R2116&lt;=3, "Rising Star", IF(R2116&lt;10, "Established", "Elites")))</f>
        <v>First-time</v>
      </c>
      <c r="T2116">
        <f>IF(S2116 = "First-time",1,0)</f>
        <v>1</v>
      </c>
      <c r="U2116">
        <f>IF(S2116 = "Rising Star",1,0)</f>
        <v>0</v>
      </c>
      <c r="V2116">
        <f>IF(S2116 = "Established",1,0)</f>
        <v>0</v>
      </c>
      <c r="W2116">
        <f>IF(S2116 = "Elites",1,0)</f>
        <v>0</v>
      </c>
      <c r="X2116" t="s">
        <v>185</v>
      </c>
      <c r="Y2116" t="str">
        <f>IF(X2116="","-",TRIM(LEFT(X2116,FIND(",",X2116&amp;",")-1)))</f>
        <v>Boston</v>
      </c>
      <c r="Z2116" t="s">
        <v>3235</v>
      </c>
      <c r="AA2116" t="s">
        <v>20</v>
      </c>
    </row>
    <row r="2117" spans="1:27" ht="14.4" x14ac:dyDescent="0.3">
      <c r="A2117">
        <v>2110</v>
      </c>
      <c r="B2117" t="s">
        <v>8429</v>
      </c>
      <c r="C2117" t="s">
        <v>8430</v>
      </c>
      <c r="D2117" t="s">
        <v>8431</v>
      </c>
      <c r="E2117" t="s">
        <v>2062</v>
      </c>
      <c r="F2117" s="5">
        <f>_xlfn.TEXTBEFORE(E2117, " ") * 1000000</f>
        <v>6100000</v>
      </c>
      <c r="G2117">
        <v>190.94300000000001</v>
      </c>
      <c r="H2117" t="s">
        <v>779</v>
      </c>
      <c r="I2117">
        <v>134</v>
      </c>
      <c r="J2117">
        <f>IF(I2117="",0,I2117)</f>
        <v>134</v>
      </c>
      <c r="K2117">
        <v>22</v>
      </c>
      <c r="L2117">
        <f>I2117-K2117</f>
        <v>112</v>
      </c>
      <c r="M2117" t="str">
        <f>IF(I2117&lt;100,"small",IF(I2117&lt;500,"medium","large"))</f>
        <v>medium</v>
      </c>
      <c r="N2117">
        <f>IF(M2117="small",1,0)</f>
        <v>0</v>
      </c>
      <c r="O2117">
        <f>IF(N2117="medium",1,0)</f>
        <v>0</v>
      </c>
      <c r="P2117">
        <f>IF(O2117="large",1,0)</f>
        <v>0</v>
      </c>
      <c r="Q2117">
        <v>2008</v>
      </c>
      <c r="R2117">
        <v>4</v>
      </c>
      <c r="S2117" t="str">
        <f>IF(R2117=1, "First-time", IF(R2117&lt;=3, "Rising Star", IF(R2117&lt;10, "Established", "Elites")))</f>
        <v>Established</v>
      </c>
      <c r="T2117">
        <f>IF(S2117 = "First-time",1,0)</f>
        <v>0</v>
      </c>
      <c r="U2117">
        <f>IF(S2117 = "Rising Star",1,0)</f>
        <v>0</v>
      </c>
      <c r="V2117">
        <f>IF(S2117 = "Established",1,0)</f>
        <v>1</v>
      </c>
      <c r="W2117">
        <f>IF(S2117 = "Elites",1,0)</f>
        <v>0</v>
      </c>
      <c r="X2117" t="s">
        <v>1744</v>
      </c>
      <c r="Y2117" t="str">
        <f>IF(X2117="","-",TRIM(LEFT(X2117,FIND(",",X2117&amp;",")-1)))</f>
        <v>Charleston</v>
      </c>
      <c r="Z2117" t="s">
        <v>5322</v>
      </c>
      <c r="AA2117" t="s">
        <v>42</v>
      </c>
    </row>
    <row r="2118" spans="1:27" ht="14.4" x14ac:dyDescent="0.3">
      <c r="A2118">
        <v>2111</v>
      </c>
      <c r="B2118" t="s">
        <v>3308</v>
      </c>
      <c r="C2118" t="s">
        <v>3309</v>
      </c>
      <c r="D2118" t="s">
        <v>3310</v>
      </c>
      <c r="E2118" t="s">
        <v>3311</v>
      </c>
      <c r="F2118" s="5">
        <f>_xlfn.TEXTBEFORE(E2118, " ") * 1000000</f>
        <v>57200000</v>
      </c>
      <c r="G2118">
        <v>190.8749</v>
      </c>
      <c r="H2118" t="s">
        <v>751</v>
      </c>
      <c r="I2118">
        <v>228</v>
      </c>
      <c r="J2118">
        <f>IF(I2118="",0,I2118)</f>
        <v>228</v>
      </c>
      <c r="K2118">
        <v>105</v>
      </c>
      <c r="L2118">
        <f>I2118-K2118</f>
        <v>123</v>
      </c>
      <c r="M2118" t="str">
        <f>IF(I2118&lt;100,"small",IF(I2118&lt;500,"medium","large"))</f>
        <v>medium</v>
      </c>
      <c r="N2118">
        <f>IF(M2118="small",1,0)</f>
        <v>0</v>
      </c>
      <c r="O2118">
        <f>IF(N2118="medium",1,0)</f>
        <v>0</v>
      </c>
      <c r="P2118">
        <f>IF(O2118="large",1,0)</f>
        <v>0</v>
      </c>
      <c r="Q2118">
        <v>1999</v>
      </c>
      <c r="R2118">
        <v>4</v>
      </c>
      <c r="S2118" t="str">
        <f>IF(R2118=1, "First-time", IF(R2118&lt;=3, "Rising Star", IF(R2118&lt;10, "Established", "Elites")))</f>
        <v>Established</v>
      </c>
      <c r="T2118">
        <f>IF(S2118 = "First-time",1,0)</f>
        <v>0</v>
      </c>
      <c r="U2118">
        <f>IF(S2118 = "Rising Star",1,0)</f>
        <v>0</v>
      </c>
      <c r="V2118">
        <f>IF(S2118 = "Established",1,0)</f>
        <v>1</v>
      </c>
      <c r="W2118">
        <f>IF(S2118 = "Elites",1,0)</f>
        <v>0</v>
      </c>
      <c r="X2118" t="s">
        <v>689</v>
      </c>
      <c r="Y2118" t="str">
        <f>IF(X2118="","-",TRIM(LEFT(X2118,FIND(",",X2118&amp;",")-1)))</f>
        <v>Miami</v>
      </c>
      <c r="Z2118" t="s">
        <v>3312</v>
      </c>
      <c r="AA2118" t="s">
        <v>10</v>
      </c>
    </row>
    <row r="2119" spans="1:27" ht="14.4" x14ac:dyDescent="0.3">
      <c r="A2119">
        <v>2112</v>
      </c>
      <c r="B2119" t="s">
        <v>2576</v>
      </c>
      <c r="C2119" t="s">
        <v>2577</v>
      </c>
      <c r="D2119" t="s">
        <v>2578</v>
      </c>
      <c r="E2119" t="s">
        <v>1205</v>
      </c>
      <c r="F2119" s="5">
        <f>_xlfn.TEXTBEFORE(E2119, " ") * 1000000</f>
        <v>42400000</v>
      </c>
      <c r="G2119">
        <v>190.86269999999999</v>
      </c>
      <c r="H2119" t="s">
        <v>433</v>
      </c>
      <c r="I2119">
        <v>716</v>
      </c>
      <c r="J2119">
        <f>IF(I2119="",0,I2119)</f>
        <v>716</v>
      </c>
      <c r="K2119">
        <v>515</v>
      </c>
      <c r="L2119">
        <f>I2119-K2119</f>
        <v>201</v>
      </c>
      <c r="M2119" t="str">
        <f>IF(I2119&lt;100,"small",IF(I2119&lt;500,"medium","large"))</f>
        <v>large</v>
      </c>
      <c r="N2119">
        <f>IF(M2119="small",1,0)</f>
        <v>0</v>
      </c>
      <c r="O2119">
        <f>IF(N2119="medium",1,0)</f>
        <v>0</v>
      </c>
      <c r="P2119">
        <f>IF(O2119="large",1,0)</f>
        <v>0</v>
      </c>
      <c r="Q2119">
        <v>1997</v>
      </c>
      <c r="R2119">
        <v>4</v>
      </c>
      <c r="S2119" t="str">
        <f>IF(R2119=1, "First-time", IF(R2119&lt;=3, "Rising Star", IF(R2119&lt;10, "Established", "Elites")))</f>
        <v>Established</v>
      </c>
      <c r="T2119">
        <f>IF(S2119 = "First-time",1,0)</f>
        <v>0</v>
      </c>
      <c r="U2119">
        <f>IF(S2119 = "Rising Star",1,0)</f>
        <v>0</v>
      </c>
      <c r="V2119">
        <f>IF(S2119 = "Established",1,0)</f>
        <v>1</v>
      </c>
      <c r="W2119">
        <f>IF(S2119 = "Elites",1,0)</f>
        <v>0</v>
      </c>
      <c r="X2119" t="s">
        <v>130</v>
      </c>
      <c r="Y2119" t="str">
        <f>IF(X2119="","-",TRIM(LEFT(X2119,FIND(",",X2119&amp;",")-1)))</f>
        <v>Dallas</v>
      </c>
      <c r="Z2119" t="s">
        <v>2579</v>
      </c>
      <c r="AA2119" t="s">
        <v>45</v>
      </c>
    </row>
    <row r="2120" spans="1:27" ht="14.4" x14ac:dyDescent="0.3">
      <c r="A2120">
        <v>2113</v>
      </c>
      <c r="B2120" t="s">
        <v>6997</v>
      </c>
      <c r="C2120" t="s">
        <v>6998</v>
      </c>
      <c r="D2120" t="s">
        <v>6999</v>
      </c>
      <c r="E2120" t="s">
        <v>2615</v>
      </c>
      <c r="F2120" s="5">
        <f>_xlfn.TEXTBEFORE(E2120, " ") * 1000000</f>
        <v>29800000</v>
      </c>
      <c r="G2120">
        <v>190.72929999999999</v>
      </c>
      <c r="H2120" t="s">
        <v>129</v>
      </c>
      <c r="I2120">
        <v>100</v>
      </c>
      <c r="J2120">
        <f>IF(I2120="",0,I2120)</f>
        <v>100</v>
      </c>
      <c r="K2120">
        <v>25</v>
      </c>
      <c r="L2120">
        <f>I2120-K2120</f>
        <v>75</v>
      </c>
      <c r="M2120" t="str">
        <f>IF(I2120&lt;100,"small",IF(I2120&lt;500,"medium","large"))</f>
        <v>medium</v>
      </c>
      <c r="N2120">
        <f>IF(M2120="small",1,0)</f>
        <v>0</v>
      </c>
      <c r="O2120">
        <f>IF(N2120="medium",1,0)</f>
        <v>0</v>
      </c>
      <c r="P2120">
        <f>IF(O2120="large",1,0)</f>
        <v>0</v>
      </c>
      <c r="Q2120">
        <v>2006</v>
      </c>
      <c r="R2120">
        <v>1</v>
      </c>
      <c r="S2120" t="str">
        <f>IF(R2120=1, "First-time", IF(R2120&lt;=3, "Rising Star", IF(R2120&lt;10, "Established", "Elites")))</f>
        <v>First-time</v>
      </c>
      <c r="T2120">
        <f>IF(S2120 = "First-time",1,0)</f>
        <v>1</v>
      </c>
      <c r="U2120">
        <f>IF(S2120 = "Rising Star",1,0)</f>
        <v>0</v>
      </c>
      <c r="V2120">
        <f>IF(S2120 = "Established",1,0)</f>
        <v>0</v>
      </c>
      <c r="W2120">
        <f>IF(S2120 = "Elites",1,0)</f>
        <v>0</v>
      </c>
      <c r="X2120" t="s">
        <v>185</v>
      </c>
      <c r="Y2120" t="str">
        <f>IF(X2120="","-",TRIM(LEFT(X2120,FIND(",",X2120&amp;",")-1)))</f>
        <v>Boston</v>
      </c>
      <c r="Z2120" t="s">
        <v>1889</v>
      </c>
      <c r="AA2120" t="s">
        <v>20</v>
      </c>
    </row>
    <row r="2121" spans="1:27" ht="14.4" x14ac:dyDescent="0.3">
      <c r="A2121">
        <v>2114</v>
      </c>
      <c r="B2121" t="s">
        <v>9665</v>
      </c>
      <c r="C2121" t="s">
        <v>9666</v>
      </c>
      <c r="D2121" t="s">
        <v>9667</v>
      </c>
      <c r="E2121" t="s">
        <v>595</v>
      </c>
      <c r="F2121" s="5">
        <f>_xlfn.TEXTBEFORE(E2121, " ") * 1000000</f>
        <v>17800000</v>
      </c>
      <c r="G2121">
        <v>190.66839999999999</v>
      </c>
      <c r="H2121" t="s">
        <v>85</v>
      </c>
      <c r="I2121">
        <v>5</v>
      </c>
      <c r="J2121">
        <f>IF(I2121="",0,I2121)</f>
        <v>5</v>
      </c>
      <c r="K2121">
        <v>1</v>
      </c>
      <c r="L2121">
        <f>I2121-K2121</f>
        <v>4</v>
      </c>
      <c r="M2121" t="str">
        <f>IF(I2121&lt;100,"small",IF(I2121&lt;500,"medium","large"))</f>
        <v>small</v>
      </c>
      <c r="N2121">
        <f>IF(M2121="small",1,0)</f>
        <v>1</v>
      </c>
      <c r="O2121">
        <f>IF(N2121="medium",1,0)</f>
        <v>0</v>
      </c>
      <c r="P2121">
        <f>IF(O2121="large",1,0)</f>
        <v>0</v>
      </c>
      <c r="Q2121">
        <v>2009</v>
      </c>
      <c r="R2121">
        <v>2</v>
      </c>
      <c r="S2121" t="str">
        <f>IF(R2121=1, "First-time", IF(R2121&lt;=3, "Rising Star", IF(R2121&lt;10, "Established", "Elites")))</f>
        <v>Rising Star</v>
      </c>
      <c r="T2121">
        <f>IF(S2121 = "First-time",1,0)</f>
        <v>0</v>
      </c>
      <c r="U2121">
        <f>IF(S2121 = "Rising Star",1,0)</f>
        <v>1</v>
      </c>
      <c r="V2121">
        <f>IF(S2121 = "Established",1,0)</f>
        <v>0</v>
      </c>
      <c r="W2121">
        <f>IF(S2121 = "Elites",1,0)</f>
        <v>0</v>
      </c>
      <c r="X2121" t="s">
        <v>86</v>
      </c>
      <c r="Y2121" t="str">
        <f>IF(X2121="","-",TRIM(LEFT(X2121,FIND(",",X2121&amp;",")-1)))</f>
        <v>New York City</v>
      </c>
      <c r="Z2121" t="s">
        <v>3908</v>
      </c>
      <c r="AA2121" t="s">
        <v>35</v>
      </c>
    </row>
    <row r="2122" spans="1:27" ht="14.4" x14ac:dyDescent="0.3">
      <c r="A2122">
        <v>2115</v>
      </c>
      <c r="B2122" t="s">
        <v>8336</v>
      </c>
      <c r="C2122" t="s">
        <v>8337</v>
      </c>
      <c r="D2122" t="s">
        <v>8338</v>
      </c>
      <c r="E2122" t="s">
        <v>778</v>
      </c>
      <c r="F2122" s="5">
        <f>_xlfn.TEXTBEFORE(E2122, " ") * 1000000</f>
        <v>18200000</v>
      </c>
      <c r="G2122">
        <v>190.5402</v>
      </c>
      <c r="H2122" t="s">
        <v>751</v>
      </c>
      <c r="I2122">
        <v>116</v>
      </c>
      <c r="J2122">
        <f>IF(I2122="",0,I2122)</f>
        <v>116</v>
      </c>
      <c r="K2122">
        <v>73</v>
      </c>
      <c r="L2122">
        <f>I2122-K2122</f>
        <v>43</v>
      </c>
      <c r="M2122" t="str">
        <f>IF(I2122&lt;100,"small",IF(I2122&lt;500,"medium","large"))</f>
        <v>medium</v>
      </c>
      <c r="N2122">
        <f>IF(M2122="small",1,0)</f>
        <v>0</v>
      </c>
      <c r="O2122">
        <f>IF(N2122="medium",1,0)</f>
        <v>0</v>
      </c>
      <c r="P2122">
        <f>IF(O2122="large",1,0)</f>
        <v>0</v>
      </c>
      <c r="Q2122">
        <v>2008</v>
      </c>
      <c r="R2122">
        <v>5</v>
      </c>
      <c r="S2122" t="str">
        <f>IF(R2122=1, "First-time", IF(R2122&lt;=3, "Rising Star", IF(R2122&lt;10, "Established", "Elites")))</f>
        <v>Established</v>
      </c>
      <c r="T2122">
        <f>IF(S2122 = "First-time",1,0)</f>
        <v>0</v>
      </c>
      <c r="U2122">
        <f>IF(S2122 = "Rising Star",1,0)</f>
        <v>0</v>
      </c>
      <c r="V2122">
        <f>IF(S2122 = "Established",1,0)</f>
        <v>1</v>
      </c>
      <c r="W2122">
        <f>IF(S2122 = "Elites",1,0)</f>
        <v>0</v>
      </c>
      <c r="X2122" t="s">
        <v>130</v>
      </c>
      <c r="Y2122" t="str">
        <f>IF(X2122="","-",TRIM(LEFT(X2122,FIND(",",X2122&amp;",")-1)))</f>
        <v>Dallas</v>
      </c>
      <c r="Z2122" t="s">
        <v>703</v>
      </c>
      <c r="AA2122" t="s">
        <v>45</v>
      </c>
    </row>
    <row r="2123" spans="1:27" ht="14.4" x14ac:dyDescent="0.3">
      <c r="A2123">
        <v>2116</v>
      </c>
      <c r="B2123" t="s">
        <v>13719</v>
      </c>
      <c r="C2123" t="s">
        <v>13720</v>
      </c>
      <c r="D2123" t="s">
        <v>13721</v>
      </c>
      <c r="E2123" t="s">
        <v>746</v>
      </c>
      <c r="F2123" s="5">
        <f>_xlfn.TEXTBEFORE(E2123, " ") * 1000000</f>
        <v>9500000</v>
      </c>
      <c r="G2123">
        <v>190.3466</v>
      </c>
      <c r="H2123" t="s">
        <v>129</v>
      </c>
      <c r="I2123">
        <v>34</v>
      </c>
      <c r="J2123">
        <f>IF(I2123="",0,I2123)</f>
        <v>34</v>
      </c>
      <c r="K2123">
        <v>18</v>
      </c>
      <c r="L2123">
        <f>I2123-K2123</f>
        <v>16</v>
      </c>
      <c r="M2123" t="str">
        <f>IF(I2123&lt;100,"small",IF(I2123&lt;500,"medium","large"))</f>
        <v>small</v>
      </c>
      <c r="N2123">
        <f>IF(M2123="small",1,0)</f>
        <v>1</v>
      </c>
      <c r="O2123">
        <f>IF(N2123="medium",1,0)</f>
        <v>0</v>
      </c>
      <c r="P2123">
        <f>IF(O2123="large",1,0)</f>
        <v>0</v>
      </c>
      <c r="Q2123">
        <v>2012</v>
      </c>
      <c r="R2123">
        <v>3</v>
      </c>
      <c r="S2123" t="str">
        <f>IF(R2123=1, "First-time", IF(R2123&lt;=3, "Rising Star", IF(R2123&lt;10, "Established", "Elites")))</f>
        <v>Rising Star</v>
      </c>
      <c r="T2123">
        <f>IF(S2123 = "First-time",1,0)</f>
        <v>0</v>
      </c>
      <c r="U2123">
        <f>IF(S2123 = "Rising Star",1,0)</f>
        <v>1</v>
      </c>
      <c r="V2123">
        <f>IF(S2123 = "Established",1,0)</f>
        <v>0</v>
      </c>
      <c r="W2123">
        <f>IF(S2123 = "Elites",1,0)</f>
        <v>0</v>
      </c>
      <c r="X2123" t="s">
        <v>271</v>
      </c>
      <c r="Y2123" t="str">
        <f>IF(X2123="","-",TRIM(LEFT(X2123,FIND(",",X2123&amp;",")-1)))</f>
        <v>Chicago</v>
      </c>
      <c r="Z2123" t="s">
        <v>271</v>
      </c>
      <c r="AA2123" t="s">
        <v>15</v>
      </c>
    </row>
    <row r="2124" spans="1:27" ht="14.4" x14ac:dyDescent="0.3">
      <c r="A2124">
        <v>2117</v>
      </c>
      <c r="B2124" t="s">
        <v>13064</v>
      </c>
      <c r="C2124" t="s">
        <v>13065</v>
      </c>
      <c r="D2124" t="s">
        <v>13066</v>
      </c>
      <c r="E2124" t="s">
        <v>6858</v>
      </c>
      <c r="F2124" s="5">
        <f>_xlfn.TEXTBEFORE(E2124, " ") * 1000000</f>
        <v>16600000.000000002</v>
      </c>
      <c r="G2124">
        <v>190.3227</v>
      </c>
      <c r="H2124" t="s">
        <v>779</v>
      </c>
      <c r="I2124">
        <v>110</v>
      </c>
      <c r="J2124">
        <f>IF(I2124="",0,I2124)</f>
        <v>110</v>
      </c>
      <c r="K2124">
        <v>41</v>
      </c>
      <c r="L2124">
        <f>I2124-K2124</f>
        <v>69</v>
      </c>
      <c r="M2124" t="str">
        <f>IF(I2124&lt;100,"small",IF(I2124&lt;500,"medium","large"))</f>
        <v>medium</v>
      </c>
      <c r="N2124">
        <f>IF(M2124="small",1,0)</f>
        <v>0</v>
      </c>
      <c r="O2124">
        <f>IF(N2124="medium",1,0)</f>
        <v>0</v>
      </c>
      <c r="P2124">
        <f>IF(O2124="large",1,0)</f>
        <v>0</v>
      </c>
      <c r="Q2124">
        <v>2012</v>
      </c>
      <c r="R2124">
        <v>3</v>
      </c>
      <c r="S2124" t="str">
        <f>IF(R2124=1, "First-time", IF(R2124&lt;=3, "Rising Star", IF(R2124&lt;10, "Established", "Elites")))</f>
        <v>Rising Star</v>
      </c>
      <c r="T2124">
        <f>IF(S2124 = "First-time",1,0)</f>
        <v>0</v>
      </c>
      <c r="U2124">
        <f>IF(S2124 = "Rising Star",1,0)</f>
        <v>1</v>
      </c>
      <c r="V2124">
        <f>IF(S2124 = "Established",1,0)</f>
        <v>0</v>
      </c>
      <c r="W2124">
        <f>IF(S2124 = "Elites",1,0)</f>
        <v>0</v>
      </c>
      <c r="X2124" t="s">
        <v>130</v>
      </c>
      <c r="Y2124" t="str">
        <f>IF(X2124="","-",TRIM(LEFT(X2124,FIND(",",X2124&amp;",")-1)))</f>
        <v>Dallas</v>
      </c>
      <c r="Z2124" t="s">
        <v>3877</v>
      </c>
      <c r="AA2124" t="s">
        <v>45</v>
      </c>
    </row>
    <row r="2125" spans="1:27" ht="14.4" x14ac:dyDescent="0.3">
      <c r="A2125">
        <v>2118</v>
      </c>
      <c r="B2125" t="s">
        <v>3407</v>
      </c>
      <c r="C2125" t="s">
        <v>3408</v>
      </c>
      <c r="D2125" t="s">
        <v>3409</v>
      </c>
      <c r="E2125" t="s">
        <v>3410</v>
      </c>
      <c r="F2125" s="5">
        <f>_xlfn.TEXTBEFORE(E2125, " ") * 1000000</f>
        <v>8300000.0000000009</v>
      </c>
      <c r="G2125">
        <v>190.30680000000001</v>
      </c>
      <c r="H2125" t="s">
        <v>779</v>
      </c>
      <c r="I2125">
        <v>36</v>
      </c>
      <c r="J2125">
        <f>IF(I2125="",0,I2125)</f>
        <v>36</v>
      </c>
      <c r="K2125">
        <v>20</v>
      </c>
      <c r="L2125">
        <f>I2125-K2125</f>
        <v>16</v>
      </c>
      <c r="M2125" t="str">
        <f>IF(I2125&lt;100,"small",IF(I2125&lt;500,"medium","large"))</f>
        <v>small</v>
      </c>
      <c r="N2125">
        <f>IF(M2125="small",1,0)</f>
        <v>1</v>
      </c>
      <c r="O2125">
        <f>IF(N2125="medium",1,0)</f>
        <v>0</v>
      </c>
      <c r="P2125">
        <f>IF(O2125="large",1,0)</f>
        <v>0</v>
      </c>
      <c r="Q2125">
        <v>2000</v>
      </c>
      <c r="R2125">
        <v>3</v>
      </c>
      <c r="S2125" t="str">
        <f>IF(R2125=1, "First-time", IF(R2125&lt;=3, "Rising Star", IF(R2125&lt;10, "Established", "Elites")))</f>
        <v>Rising Star</v>
      </c>
      <c r="T2125">
        <f>IF(S2125 = "First-time",1,0)</f>
        <v>0</v>
      </c>
      <c r="U2125">
        <f>IF(S2125 = "Rising Star",1,0)</f>
        <v>1</v>
      </c>
      <c r="V2125">
        <f>IF(S2125 = "Established",1,0)</f>
        <v>0</v>
      </c>
      <c r="W2125">
        <f>IF(S2125 = "Elites",1,0)</f>
        <v>0</v>
      </c>
      <c r="X2125" t="s">
        <v>838</v>
      </c>
      <c r="Y2125" t="str">
        <f>IF(X2125="","-",TRIM(LEFT(X2125,FIND(",",X2125&amp;",")-1)))</f>
        <v>Austin</v>
      </c>
      <c r="Z2125" t="s">
        <v>838</v>
      </c>
      <c r="AA2125" t="s">
        <v>45</v>
      </c>
    </row>
    <row r="2126" spans="1:27" ht="14.4" x14ac:dyDescent="0.3">
      <c r="A2126">
        <v>2119</v>
      </c>
      <c r="B2126" t="s">
        <v>9925</v>
      </c>
      <c r="C2126" t="s">
        <v>9926</v>
      </c>
      <c r="D2126" t="s">
        <v>9927</v>
      </c>
      <c r="E2126" t="s">
        <v>9928</v>
      </c>
      <c r="F2126" s="5">
        <f>_xlfn.TEXTBEFORE(E2126, " ") * 1000000</f>
        <v>35300000</v>
      </c>
      <c r="G2126">
        <v>190.24270000000001</v>
      </c>
      <c r="H2126" t="s">
        <v>105</v>
      </c>
      <c r="I2126">
        <v>48</v>
      </c>
      <c r="J2126">
        <f>IF(I2126="",0,I2126)</f>
        <v>48</v>
      </c>
      <c r="K2126">
        <v>24</v>
      </c>
      <c r="L2126">
        <f>I2126-K2126</f>
        <v>24</v>
      </c>
      <c r="M2126" t="str">
        <f>IF(I2126&lt;100,"small",IF(I2126&lt;500,"medium","large"))</f>
        <v>small</v>
      </c>
      <c r="N2126">
        <f>IF(M2126="small",1,0)</f>
        <v>1</v>
      </c>
      <c r="O2126">
        <f>IF(N2126="medium",1,0)</f>
        <v>0</v>
      </c>
      <c r="P2126">
        <f>IF(O2126="large",1,0)</f>
        <v>0</v>
      </c>
      <c r="Q2126">
        <v>2009</v>
      </c>
      <c r="R2126">
        <v>3</v>
      </c>
      <c r="S2126" t="str">
        <f>IF(R2126=1, "First-time", IF(R2126&lt;=3, "Rising Star", IF(R2126&lt;10, "Established", "Elites")))</f>
        <v>Rising Star</v>
      </c>
      <c r="T2126">
        <f>IF(S2126 = "First-time",1,0)</f>
        <v>0</v>
      </c>
      <c r="U2126">
        <f>IF(S2126 = "Rising Star",1,0)</f>
        <v>1</v>
      </c>
      <c r="V2126">
        <f>IF(S2126 = "Established",1,0)</f>
        <v>0</v>
      </c>
      <c r="W2126">
        <f>IF(S2126 = "Elites",1,0)</f>
        <v>0</v>
      </c>
      <c r="X2126" t="s">
        <v>185</v>
      </c>
      <c r="Y2126" t="str">
        <f>IF(X2126="","-",TRIM(LEFT(X2126,FIND(",",X2126&amp;",")-1)))</f>
        <v>Boston</v>
      </c>
      <c r="Z2126" t="s">
        <v>9929</v>
      </c>
      <c r="AA2126" t="s">
        <v>20</v>
      </c>
    </row>
    <row r="2127" spans="1:27" ht="14.4" x14ac:dyDescent="0.3">
      <c r="A2127">
        <v>2120</v>
      </c>
      <c r="B2127" t="s">
        <v>7196</v>
      </c>
      <c r="C2127" t="s">
        <v>7197</v>
      </c>
      <c r="D2127" t="s">
        <v>7198</v>
      </c>
      <c r="E2127" t="s">
        <v>1648</v>
      </c>
      <c r="F2127" s="5">
        <f>_xlfn.TEXTBEFORE(E2127, " ") * 1000000</f>
        <v>17300000</v>
      </c>
      <c r="G2127">
        <v>190.22219999999999</v>
      </c>
      <c r="H2127" t="s">
        <v>85</v>
      </c>
      <c r="I2127">
        <v>28</v>
      </c>
      <c r="J2127">
        <f>IF(I2127="",0,I2127)</f>
        <v>28</v>
      </c>
      <c r="K2127">
        <v>15</v>
      </c>
      <c r="L2127">
        <f>I2127-K2127</f>
        <v>13</v>
      </c>
      <c r="M2127" t="str">
        <f>IF(I2127&lt;100,"small",IF(I2127&lt;500,"medium","large"))</f>
        <v>small</v>
      </c>
      <c r="N2127">
        <f>IF(M2127="small",1,0)</f>
        <v>1</v>
      </c>
      <c r="O2127">
        <f>IF(N2127="medium",1,0)</f>
        <v>0</v>
      </c>
      <c r="P2127">
        <f>IF(O2127="large",1,0)</f>
        <v>0</v>
      </c>
      <c r="Q2127">
        <v>2006</v>
      </c>
      <c r="R2127">
        <v>2</v>
      </c>
      <c r="S2127" t="str">
        <f>IF(R2127=1, "First-time", IF(R2127&lt;=3, "Rising Star", IF(R2127&lt;10, "Established", "Elites")))</f>
        <v>Rising Star</v>
      </c>
      <c r="T2127">
        <f>IF(S2127 = "First-time",1,0)</f>
        <v>0</v>
      </c>
      <c r="U2127">
        <f>IF(S2127 = "Rising Star",1,0)</f>
        <v>1</v>
      </c>
      <c r="V2127">
        <f>IF(S2127 = "Established",1,0)</f>
        <v>0</v>
      </c>
      <c r="W2127">
        <f>IF(S2127 = "Elites",1,0)</f>
        <v>0</v>
      </c>
      <c r="X2127" t="s">
        <v>325</v>
      </c>
      <c r="Y2127" t="str">
        <f>IF(X2127="","-",TRIM(LEFT(X2127,FIND(",",X2127&amp;",")-1)))</f>
        <v>Los Angeles</v>
      </c>
      <c r="Z2127" t="s">
        <v>7199</v>
      </c>
      <c r="AA2127" t="s">
        <v>5</v>
      </c>
    </row>
    <row r="2128" spans="1:27" ht="14.4" x14ac:dyDescent="0.3">
      <c r="A2128">
        <v>2121</v>
      </c>
      <c r="B2128" t="s">
        <v>10111</v>
      </c>
      <c r="C2128" t="s">
        <v>10112</v>
      </c>
      <c r="D2128" t="s">
        <v>10113</v>
      </c>
      <c r="E2128" t="s">
        <v>1476</v>
      </c>
      <c r="F2128" s="5">
        <f>_xlfn.TEXTBEFORE(E2128, " ") * 1000000</f>
        <v>10100000</v>
      </c>
      <c r="G2128">
        <v>190.0437</v>
      </c>
      <c r="H2128" t="s">
        <v>85</v>
      </c>
      <c r="I2128">
        <v>101</v>
      </c>
      <c r="J2128">
        <f>IF(I2128="",0,I2128)</f>
        <v>101</v>
      </c>
      <c r="K2128">
        <v>54</v>
      </c>
      <c r="L2128">
        <f>I2128-K2128</f>
        <v>47</v>
      </c>
      <c r="M2128" t="str">
        <f>IF(I2128&lt;100,"small",IF(I2128&lt;500,"medium","large"))</f>
        <v>medium</v>
      </c>
      <c r="N2128">
        <f>IF(M2128="small",1,0)</f>
        <v>0</v>
      </c>
      <c r="O2128">
        <f>IF(N2128="medium",1,0)</f>
        <v>0</v>
      </c>
      <c r="P2128">
        <f>IF(O2128="large",1,0)</f>
        <v>0</v>
      </c>
      <c r="Q2128">
        <v>2009</v>
      </c>
      <c r="R2128">
        <v>5</v>
      </c>
      <c r="S2128" t="str">
        <f>IF(R2128=1, "First-time", IF(R2128&lt;=3, "Rising Star", IF(R2128&lt;10, "Established", "Elites")))</f>
        <v>Established</v>
      </c>
      <c r="T2128">
        <f>IF(S2128 = "First-time",1,0)</f>
        <v>0</v>
      </c>
      <c r="U2128">
        <f>IF(S2128 = "Rising Star",1,0)</f>
        <v>0</v>
      </c>
      <c r="V2128">
        <f>IF(S2128 = "Established",1,0)</f>
        <v>1</v>
      </c>
      <c r="W2128">
        <f>IF(S2128 = "Elites",1,0)</f>
        <v>0</v>
      </c>
      <c r="X2128" t="s">
        <v>683</v>
      </c>
      <c r="Y2128" t="str">
        <f>IF(X2128="","-",TRIM(LEFT(X2128,FIND(",",X2128&amp;",")-1)))</f>
        <v>Orlando</v>
      </c>
      <c r="Z2128" t="s">
        <v>1016</v>
      </c>
      <c r="AA2128" t="s">
        <v>10</v>
      </c>
    </row>
    <row r="2129" spans="1:27" ht="14.4" x14ac:dyDescent="0.3">
      <c r="A2129">
        <v>2122</v>
      </c>
      <c r="B2129" t="s">
        <v>2772</v>
      </c>
      <c r="C2129" t="s">
        <v>2773</v>
      </c>
      <c r="D2129" t="s">
        <v>2774</v>
      </c>
      <c r="E2129" t="s">
        <v>2648</v>
      </c>
      <c r="F2129" s="5">
        <f>_xlfn.TEXTBEFORE(E2129, " ") * 1000000</f>
        <v>7400000</v>
      </c>
      <c r="G2129">
        <v>189.6798</v>
      </c>
      <c r="H2129" t="s">
        <v>803</v>
      </c>
      <c r="I2129">
        <v>74</v>
      </c>
      <c r="J2129">
        <f>IF(I2129="",0,I2129)</f>
        <v>74</v>
      </c>
      <c r="K2129">
        <v>25</v>
      </c>
      <c r="L2129">
        <f>I2129-K2129</f>
        <v>49</v>
      </c>
      <c r="M2129" t="str">
        <f>IF(I2129&lt;100,"small",IF(I2129&lt;500,"medium","large"))</f>
        <v>small</v>
      </c>
      <c r="N2129">
        <f>IF(M2129="small",1,0)</f>
        <v>1</v>
      </c>
      <c r="O2129">
        <f>IF(N2129="medium",1,0)</f>
        <v>0</v>
      </c>
      <c r="P2129">
        <f>IF(O2129="large",1,0)</f>
        <v>0</v>
      </c>
      <c r="Q2129">
        <v>1997</v>
      </c>
      <c r="R2129">
        <v>3</v>
      </c>
      <c r="S2129" t="str">
        <f>IF(R2129=1, "First-time", IF(R2129&lt;=3, "Rising Star", IF(R2129&lt;10, "Established", "Elites")))</f>
        <v>Rising Star</v>
      </c>
      <c r="T2129">
        <f>IF(S2129 = "First-time",1,0)</f>
        <v>0</v>
      </c>
      <c r="U2129">
        <f>IF(S2129 = "Rising Star",1,0)</f>
        <v>1</v>
      </c>
      <c r="V2129">
        <f>IF(S2129 = "Established",1,0)</f>
        <v>0</v>
      </c>
      <c r="W2129">
        <f>IF(S2129 = "Elites",1,0)</f>
        <v>0</v>
      </c>
      <c r="X2129" t="s">
        <v>99</v>
      </c>
      <c r="Y2129" t="str">
        <f>IF(X2129="","-",TRIM(LEFT(X2129,FIND(",",X2129&amp;",")-1)))</f>
        <v>-</v>
      </c>
      <c r="Z2129" t="s">
        <v>1812</v>
      </c>
      <c r="AA2129" t="s">
        <v>6</v>
      </c>
    </row>
    <row r="2130" spans="1:27" ht="14.4" x14ac:dyDescent="0.3">
      <c r="A2130">
        <v>2123</v>
      </c>
      <c r="B2130" t="s">
        <v>8768</v>
      </c>
      <c r="C2130" t="s">
        <v>8769</v>
      </c>
      <c r="D2130" t="s">
        <v>8770</v>
      </c>
      <c r="E2130" t="s">
        <v>128</v>
      </c>
      <c r="F2130" s="5">
        <f>_xlfn.TEXTBEFORE(E2130, " ") * 1000000</f>
        <v>7500000</v>
      </c>
      <c r="G2130">
        <v>189.46600000000001</v>
      </c>
      <c r="H2130" t="s">
        <v>129</v>
      </c>
      <c r="I2130">
        <v>40</v>
      </c>
      <c r="J2130">
        <f>IF(I2130="",0,I2130)</f>
        <v>40</v>
      </c>
      <c r="K2130">
        <v>25</v>
      </c>
      <c r="L2130">
        <f>I2130-K2130</f>
        <v>15</v>
      </c>
      <c r="M2130" t="str">
        <f>IF(I2130&lt;100,"small",IF(I2130&lt;500,"medium","large"))</f>
        <v>small</v>
      </c>
      <c r="N2130">
        <f>IF(M2130="small",1,0)</f>
        <v>1</v>
      </c>
      <c r="O2130">
        <f>IF(N2130="medium",1,0)</f>
        <v>0</v>
      </c>
      <c r="P2130">
        <f>IF(O2130="large",1,0)</f>
        <v>0</v>
      </c>
      <c r="Q2130">
        <v>2008</v>
      </c>
      <c r="R2130">
        <v>1</v>
      </c>
      <c r="S2130" t="str">
        <f>IF(R2130=1, "First-time", IF(R2130&lt;=3, "Rising Star", IF(R2130&lt;10, "Established", "Elites")))</f>
        <v>First-time</v>
      </c>
      <c r="T2130">
        <f>IF(S2130 = "First-time",1,0)</f>
        <v>1</v>
      </c>
      <c r="U2130">
        <f>IF(S2130 = "Rising Star",1,0)</f>
        <v>0</v>
      </c>
      <c r="V2130">
        <f>IF(S2130 = "Established",1,0)</f>
        <v>0</v>
      </c>
      <c r="W2130">
        <f>IF(S2130 = "Elites",1,0)</f>
        <v>0</v>
      </c>
      <c r="X2130" t="s">
        <v>99</v>
      </c>
      <c r="Y2130" t="str">
        <f>IF(X2130="","-",TRIM(LEFT(X2130,FIND(",",X2130&amp;",")-1)))</f>
        <v>-</v>
      </c>
      <c r="Z2130" t="s">
        <v>5597</v>
      </c>
      <c r="AA2130" t="s">
        <v>16</v>
      </c>
    </row>
    <row r="2131" spans="1:27" ht="14.4" x14ac:dyDescent="0.3">
      <c r="A2131">
        <v>2124</v>
      </c>
      <c r="B2131" t="s">
        <v>3818</v>
      </c>
      <c r="C2131" t="s">
        <v>3819</v>
      </c>
      <c r="D2131" t="s">
        <v>3820</v>
      </c>
      <c r="E2131" t="s">
        <v>3821</v>
      </c>
      <c r="F2131" s="5">
        <f>_xlfn.TEXTBEFORE(E2131, " ") * 1000000</f>
        <v>76800000</v>
      </c>
      <c r="G2131">
        <v>189.4074</v>
      </c>
      <c r="H2131" t="s">
        <v>803</v>
      </c>
      <c r="I2131">
        <v>102</v>
      </c>
      <c r="J2131">
        <f>IF(I2131="",0,I2131)</f>
        <v>102</v>
      </c>
      <c r="K2131">
        <v>30</v>
      </c>
      <c r="L2131">
        <f>I2131-K2131</f>
        <v>72</v>
      </c>
      <c r="M2131" t="str">
        <f>IF(I2131&lt;100,"small",IF(I2131&lt;500,"medium","large"))</f>
        <v>medium</v>
      </c>
      <c r="N2131">
        <f>IF(M2131="small",1,0)</f>
        <v>0</v>
      </c>
      <c r="O2131">
        <f>IF(N2131="medium",1,0)</f>
        <v>0</v>
      </c>
      <c r="P2131">
        <f>IF(O2131="large",1,0)</f>
        <v>0</v>
      </c>
      <c r="Q2131">
        <v>2001</v>
      </c>
      <c r="R2131">
        <v>1</v>
      </c>
      <c r="S2131" t="str">
        <f>IF(R2131=1, "First-time", IF(R2131&lt;=3, "Rising Star", IF(R2131&lt;10, "Established", "Elites")))</f>
        <v>First-time</v>
      </c>
      <c r="T2131">
        <f>IF(S2131 = "First-time",1,0)</f>
        <v>1</v>
      </c>
      <c r="U2131">
        <f>IF(S2131 = "Rising Star",1,0)</f>
        <v>0</v>
      </c>
      <c r="V2131">
        <f>IF(S2131 = "Established",1,0)</f>
        <v>0</v>
      </c>
      <c r="W2131">
        <f>IF(S2131 = "Elites",1,0)</f>
        <v>0</v>
      </c>
      <c r="X2131" t="s">
        <v>130</v>
      </c>
      <c r="Y2131" t="str">
        <f>IF(X2131="","-",TRIM(LEFT(X2131,FIND(",",X2131&amp;",")-1)))</f>
        <v>Dallas</v>
      </c>
      <c r="Z2131" t="s">
        <v>130</v>
      </c>
      <c r="AA2131" t="s">
        <v>45</v>
      </c>
    </row>
    <row r="2132" spans="1:27" ht="14.4" x14ac:dyDescent="0.3">
      <c r="A2132">
        <v>2125</v>
      </c>
      <c r="B2132" t="s">
        <v>2540</v>
      </c>
      <c r="C2132" t="s">
        <v>2541</v>
      </c>
      <c r="D2132" t="s">
        <v>2542</v>
      </c>
      <c r="E2132" t="s">
        <v>571</v>
      </c>
      <c r="F2132" s="5">
        <f>_xlfn.TEXTBEFORE(E2132, " ") * 1000000</f>
        <v>27700000</v>
      </c>
      <c r="G2132">
        <v>189.1883</v>
      </c>
      <c r="H2132" t="s">
        <v>85</v>
      </c>
      <c r="I2132">
        <v>83</v>
      </c>
      <c r="J2132">
        <f>IF(I2132="",0,I2132)</f>
        <v>83</v>
      </c>
      <c r="K2132">
        <v>35</v>
      </c>
      <c r="L2132">
        <f>I2132-K2132</f>
        <v>48</v>
      </c>
      <c r="M2132" t="str">
        <f>IF(I2132&lt;100,"small",IF(I2132&lt;500,"medium","large"))</f>
        <v>small</v>
      </c>
      <c r="N2132">
        <f>IF(M2132="small",1,0)</f>
        <v>1</v>
      </c>
      <c r="O2132">
        <f>IF(N2132="medium",1,0)</f>
        <v>0</v>
      </c>
      <c r="P2132">
        <f>IF(O2132="large",1,0)</f>
        <v>0</v>
      </c>
      <c r="Q2132">
        <v>1996</v>
      </c>
      <c r="R2132">
        <v>3</v>
      </c>
      <c r="S2132" t="str">
        <f>IF(R2132=1, "First-time", IF(R2132&lt;=3, "Rising Star", IF(R2132&lt;10, "Established", "Elites")))</f>
        <v>Rising Star</v>
      </c>
      <c r="T2132">
        <f>IF(S2132 = "First-time",1,0)</f>
        <v>0</v>
      </c>
      <c r="U2132">
        <f>IF(S2132 = "Rising Star",1,0)</f>
        <v>1</v>
      </c>
      <c r="V2132">
        <f>IF(S2132 = "Established",1,0)</f>
        <v>0</v>
      </c>
      <c r="W2132">
        <f>IF(S2132 = "Elites",1,0)</f>
        <v>0</v>
      </c>
      <c r="X2132" t="s">
        <v>272</v>
      </c>
      <c r="Y2132" t="str">
        <f>IF(X2132="","-",TRIM(LEFT(X2132,FIND(",",X2132&amp;",")-1)))</f>
        <v>Phoenix</v>
      </c>
      <c r="Z2132" t="s">
        <v>1719</v>
      </c>
      <c r="AA2132" t="s">
        <v>4</v>
      </c>
    </row>
    <row r="2133" spans="1:27" ht="14.4" x14ac:dyDescent="0.3">
      <c r="A2133">
        <v>2126</v>
      </c>
      <c r="B2133" t="s">
        <v>11673</v>
      </c>
      <c r="C2133" t="s">
        <v>11674</v>
      </c>
      <c r="D2133" t="s">
        <v>11675</v>
      </c>
      <c r="E2133" t="s">
        <v>11676</v>
      </c>
      <c r="F2133" s="5">
        <f>_xlfn.TEXTBEFORE(E2133, " ") * 1000000</f>
        <v>321400000</v>
      </c>
      <c r="G2133">
        <v>189.18690000000001</v>
      </c>
      <c r="H2133" t="s">
        <v>324</v>
      </c>
      <c r="I2133">
        <v>246</v>
      </c>
      <c r="J2133">
        <f>IF(I2133="",0,I2133)</f>
        <v>246</v>
      </c>
      <c r="K2133">
        <v>139</v>
      </c>
      <c r="L2133">
        <f>I2133-K2133</f>
        <v>107</v>
      </c>
      <c r="M2133" t="str">
        <f>IF(I2133&lt;100,"small",IF(I2133&lt;500,"medium","large"))</f>
        <v>medium</v>
      </c>
      <c r="N2133">
        <f>IF(M2133="small",1,0)</f>
        <v>0</v>
      </c>
      <c r="O2133">
        <f>IF(N2133="medium",1,0)</f>
        <v>0</v>
      </c>
      <c r="P2133">
        <f>IF(O2133="large",1,0)</f>
        <v>0</v>
      </c>
      <c r="Q2133">
        <v>2011</v>
      </c>
      <c r="R2133">
        <v>4</v>
      </c>
      <c r="S2133" t="str">
        <f>IF(R2133=1, "First-time", IF(R2133&lt;=3, "Rising Star", IF(R2133&lt;10, "Established", "Elites")))</f>
        <v>Established</v>
      </c>
      <c r="T2133">
        <f>IF(S2133 = "First-time",1,0)</f>
        <v>0</v>
      </c>
      <c r="U2133">
        <f>IF(S2133 = "Rising Star",1,0)</f>
        <v>0</v>
      </c>
      <c r="V2133">
        <f>IF(S2133 = "Established",1,0)</f>
        <v>1</v>
      </c>
      <c r="W2133">
        <f>IF(S2133 = "Elites",1,0)</f>
        <v>0</v>
      </c>
      <c r="X2133" t="s">
        <v>427</v>
      </c>
      <c r="Y2133" t="str">
        <f>IF(X2133="","-",TRIM(LEFT(X2133,FIND(",",X2133&amp;",")-1)))</f>
        <v>Washington</v>
      </c>
      <c r="Z2133" t="s">
        <v>3047</v>
      </c>
      <c r="AA2133" t="s">
        <v>47</v>
      </c>
    </row>
    <row r="2134" spans="1:27" ht="14.4" x14ac:dyDescent="0.3">
      <c r="A2134">
        <v>2127</v>
      </c>
      <c r="B2134" t="s">
        <v>3274</v>
      </c>
      <c r="C2134" t="s">
        <v>3275</v>
      </c>
      <c r="D2134" t="s">
        <v>3276</v>
      </c>
      <c r="E2134" t="s">
        <v>3277</v>
      </c>
      <c r="F2134" s="5">
        <f>_xlfn.TEXTBEFORE(E2134, " ") * 1000000</f>
        <v>71600000</v>
      </c>
      <c r="G2134">
        <v>189.08250000000001</v>
      </c>
      <c r="H2134" t="s">
        <v>803</v>
      </c>
      <c r="I2134">
        <v>138</v>
      </c>
      <c r="J2134">
        <f>IF(I2134="",0,I2134)</f>
        <v>138</v>
      </c>
      <c r="K2134">
        <v>77</v>
      </c>
      <c r="L2134">
        <f>I2134-K2134</f>
        <v>61</v>
      </c>
      <c r="M2134" t="str">
        <f>IF(I2134&lt;100,"small",IF(I2134&lt;500,"medium","large"))</f>
        <v>medium</v>
      </c>
      <c r="N2134">
        <f>IF(M2134="small",1,0)</f>
        <v>0</v>
      </c>
      <c r="O2134">
        <f>IF(N2134="medium",1,0)</f>
        <v>0</v>
      </c>
      <c r="P2134">
        <f>IF(O2134="large",1,0)</f>
        <v>0</v>
      </c>
      <c r="Q2134">
        <v>1999</v>
      </c>
      <c r="R2134">
        <v>5</v>
      </c>
      <c r="S2134" t="str">
        <f>IF(R2134=1, "First-time", IF(R2134&lt;=3, "Rising Star", IF(R2134&lt;10, "Established", "Elites")))</f>
        <v>Established</v>
      </c>
      <c r="T2134">
        <f>IF(S2134 = "First-time",1,0)</f>
        <v>0</v>
      </c>
      <c r="U2134">
        <f>IF(S2134 = "Rising Star",1,0)</f>
        <v>0</v>
      </c>
      <c r="V2134">
        <f>IF(S2134 = "Established",1,0)</f>
        <v>1</v>
      </c>
      <c r="W2134">
        <f>IF(S2134 = "Elites",1,0)</f>
        <v>0</v>
      </c>
      <c r="X2134" t="s">
        <v>271</v>
      </c>
      <c r="Y2134" t="str">
        <f>IF(X2134="","-",TRIM(LEFT(X2134,FIND(",",X2134&amp;",")-1)))</f>
        <v>Chicago</v>
      </c>
      <c r="Z2134" t="s">
        <v>271</v>
      </c>
      <c r="AA2134" t="s">
        <v>15</v>
      </c>
    </row>
    <row r="2135" spans="1:27" ht="14.4" x14ac:dyDescent="0.3">
      <c r="A2135">
        <v>2128</v>
      </c>
      <c r="B2135" t="s">
        <v>8064</v>
      </c>
      <c r="C2135" t="s">
        <v>8065</v>
      </c>
      <c r="D2135" t="s">
        <v>8066</v>
      </c>
      <c r="E2135" t="s">
        <v>128</v>
      </c>
      <c r="F2135" s="5">
        <f>_xlfn.TEXTBEFORE(E2135, " ") * 1000000</f>
        <v>7500000</v>
      </c>
      <c r="G2135">
        <v>188.9922</v>
      </c>
      <c r="H2135" t="s">
        <v>129</v>
      </c>
      <c r="I2135">
        <v>45</v>
      </c>
      <c r="J2135">
        <f>IF(I2135="",0,I2135)</f>
        <v>45</v>
      </c>
      <c r="K2135">
        <v>18</v>
      </c>
      <c r="L2135">
        <f>I2135-K2135</f>
        <v>27</v>
      </c>
      <c r="M2135" t="str">
        <f>IF(I2135&lt;100,"small",IF(I2135&lt;500,"medium","large"))</f>
        <v>small</v>
      </c>
      <c r="N2135">
        <f>IF(M2135="small",1,0)</f>
        <v>1</v>
      </c>
      <c r="O2135">
        <f>IF(N2135="medium",1,0)</f>
        <v>0</v>
      </c>
      <c r="P2135">
        <f>IF(O2135="large",1,0)</f>
        <v>0</v>
      </c>
      <c r="Q2135">
        <v>2007</v>
      </c>
      <c r="R2135">
        <v>1</v>
      </c>
      <c r="S2135" t="str">
        <f>IF(R2135=1, "First-time", IF(R2135&lt;=3, "Rising Star", IF(R2135&lt;10, "Established", "Elites")))</f>
        <v>First-time</v>
      </c>
      <c r="T2135">
        <f>IF(S2135 = "First-time",1,0)</f>
        <v>1</v>
      </c>
      <c r="U2135">
        <f>IF(S2135 = "Rising Star",1,0)</f>
        <v>0</v>
      </c>
      <c r="V2135">
        <f>IF(S2135 = "Established",1,0)</f>
        <v>0</v>
      </c>
      <c r="W2135">
        <f>IF(S2135 = "Elites",1,0)</f>
        <v>0</v>
      </c>
      <c r="X2135" t="s">
        <v>325</v>
      </c>
      <c r="Y2135" t="str">
        <f>IF(X2135="","-",TRIM(LEFT(X2135,FIND(",",X2135&amp;",")-1)))</f>
        <v>Los Angeles</v>
      </c>
      <c r="Z2135" t="s">
        <v>8067</v>
      </c>
      <c r="AA2135" t="s">
        <v>5</v>
      </c>
    </row>
    <row r="2136" spans="1:27" ht="14.4" x14ac:dyDescent="0.3">
      <c r="A2136">
        <v>2129</v>
      </c>
      <c r="B2136" t="s">
        <v>11498</v>
      </c>
      <c r="C2136" t="s">
        <v>11499</v>
      </c>
      <c r="D2136" t="s">
        <v>11500</v>
      </c>
      <c r="E2136" t="s">
        <v>6578</v>
      </c>
      <c r="F2136" s="5">
        <f>_xlfn.TEXTBEFORE(E2136, " ") * 1000000</f>
        <v>24300000</v>
      </c>
      <c r="G2136">
        <v>188.95570000000001</v>
      </c>
      <c r="H2136" t="s">
        <v>779</v>
      </c>
      <c r="I2136">
        <v>138</v>
      </c>
      <c r="J2136">
        <f>IF(I2136="",0,I2136)</f>
        <v>138</v>
      </c>
      <c r="K2136">
        <v>86</v>
      </c>
      <c r="L2136">
        <f>I2136-K2136</f>
        <v>52</v>
      </c>
      <c r="M2136" t="str">
        <f>IF(I2136&lt;100,"small",IF(I2136&lt;500,"medium","large"))</f>
        <v>medium</v>
      </c>
      <c r="N2136">
        <f>IF(M2136="small",1,0)</f>
        <v>0</v>
      </c>
      <c r="O2136">
        <f>IF(N2136="medium",1,0)</f>
        <v>0</v>
      </c>
      <c r="P2136">
        <f>IF(O2136="large",1,0)</f>
        <v>0</v>
      </c>
      <c r="Q2136">
        <v>2010</v>
      </c>
      <c r="R2136">
        <v>1</v>
      </c>
      <c r="S2136" t="str">
        <f>IF(R2136=1, "First-time", IF(R2136&lt;=3, "Rising Star", IF(R2136&lt;10, "Established", "Elites")))</f>
        <v>First-time</v>
      </c>
      <c r="T2136">
        <f>IF(S2136 = "First-time",1,0)</f>
        <v>1</v>
      </c>
      <c r="U2136">
        <f>IF(S2136 = "Rising Star",1,0)</f>
        <v>0</v>
      </c>
      <c r="V2136">
        <f>IF(S2136 = "Established",1,0)</f>
        <v>0</v>
      </c>
      <c r="W2136">
        <f>IF(S2136 = "Elites",1,0)</f>
        <v>0</v>
      </c>
      <c r="X2136" t="s">
        <v>1396</v>
      </c>
      <c r="Y2136" t="str">
        <f>IF(X2136="","-",TRIM(LEFT(X2136,FIND(",",X2136&amp;",")-1)))</f>
        <v>San Francisco</v>
      </c>
      <c r="Z2136" t="s">
        <v>1396</v>
      </c>
      <c r="AA2136" t="s">
        <v>5</v>
      </c>
    </row>
    <row r="2137" spans="1:27" ht="14.4" x14ac:dyDescent="0.3">
      <c r="A2137">
        <v>2130</v>
      </c>
      <c r="B2137" t="s">
        <v>4589</v>
      </c>
      <c r="C2137" t="s">
        <v>4590</v>
      </c>
      <c r="D2137" t="s">
        <v>4591</v>
      </c>
      <c r="E2137" t="s">
        <v>84</v>
      </c>
      <c r="F2137" s="5">
        <f>_xlfn.TEXTBEFORE(E2137, " ") * 1000000</f>
        <v>11000000</v>
      </c>
      <c r="G2137">
        <v>188.81309999999999</v>
      </c>
      <c r="H2137" t="s">
        <v>85</v>
      </c>
      <c r="I2137">
        <v>19</v>
      </c>
      <c r="J2137">
        <f>IF(I2137="",0,I2137)</f>
        <v>19</v>
      </c>
      <c r="K2137">
        <v>5</v>
      </c>
      <c r="L2137">
        <f>I2137-K2137</f>
        <v>14</v>
      </c>
      <c r="M2137" t="str">
        <f>IF(I2137&lt;100,"small",IF(I2137&lt;500,"medium","large"))</f>
        <v>small</v>
      </c>
      <c r="N2137">
        <f>IF(M2137="small",1,0)</f>
        <v>1</v>
      </c>
      <c r="O2137">
        <f>IF(N2137="medium",1,0)</f>
        <v>0</v>
      </c>
      <c r="P2137">
        <f>IF(O2137="large",1,0)</f>
        <v>0</v>
      </c>
      <c r="Q2137">
        <v>2002</v>
      </c>
      <c r="R2137">
        <v>1</v>
      </c>
      <c r="S2137" t="str">
        <f>IF(R2137=1, "First-time", IF(R2137&lt;=3, "Rising Star", IF(R2137&lt;10, "Established", "Elites")))</f>
        <v>First-time</v>
      </c>
      <c r="T2137">
        <f>IF(S2137 = "First-time",1,0)</f>
        <v>1</v>
      </c>
      <c r="U2137">
        <f>IF(S2137 = "Rising Star",1,0)</f>
        <v>0</v>
      </c>
      <c r="V2137">
        <f>IF(S2137 = "Established",1,0)</f>
        <v>0</v>
      </c>
      <c r="W2137">
        <f>IF(S2137 = "Elites",1,0)</f>
        <v>0</v>
      </c>
      <c r="X2137" t="s">
        <v>683</v>
      </c>
      <c r="Y2137" t="str">
        <f>IF(X2137="","-",TRIM(LEFT(X2137,FIND(",",X2137&amp;",")-1)))</f>
        <v>Orlando</v>
      </c>
      <c r="Z2137" t="s">
        <v>4592</v>
      </c>
      <c r="AA2137" t="s">
        <v>10</v>
      </c>
    </row>
    <row r="2138" spans="1:27" ht="14.4" x14ac:dyDescent="0.3">
      <c r="A2138">
        <v>2131</v>
      </c>
      <c r="B2138" t="s">
        <v>6652</v>
      </c>
      <c r="C2138" t="s">
        <v>6653</v>
      </c>
      <c r="D2138" t="s">
        <v>6654</v>
      </c>
      <c r="E2138" t="s">
        <v>3654</v>
      </c>
      <c r="F2138" s="5">
        <f>_xlfn.TEXTBEFORE(E2138, " ") * 1000000</f>
        <v>31800000</v>
      </c>
      <c r="G2138">
        <v>188.80500000000001</v>
      </c>
      <c r="H2138" t="s">
        <v>751</v>
      </c>
      <c r="I2138">
        <v>603</v>
      </c>
      <c r="J2138">
        <f>IF(I2138="",0,I2138)</f>
        <v>603</v>
      </c>
      <c r="K2138">
        <v>65</v>
      </c>
      <c r="L2138">
        <f>I2138-K2138</f>
        <v>538</v>
      </c>
      <c r="M2138" t="str">
        <f>IF(I2138&lt;100,"small",IF(I2138&lt;500,"medium","large"))</f>
        <v>large</v>
      </c>
      <c r="N2138">
        <f>IF(M2138="small",1,0)</f>
        <v>0</v>
      </c>
      <c r="O2138">
        <f>IF(N2138="medium",1,0)</f>
        <v>0</v>
      </c>
      <c r="P2138">
        <f>IF(O2138="large",1,0)</f>
        <v>0</v>
      </c>
      <c r="Q2138">
        <v>2006</v>
      </c>
      <c r="R2138">
        <v>4</v>
      </c>
      <c r="S2138" t="str">
        <f>IF(R2138=1, "First-time", IF(R2138&lt;=3, "Rising Star", IF(R2138&lt;10, "Established", "Elites")))</f>
        <v>Established</v>
      </c>
      <c r="T2138">
        <f>IF(S2138 = "First-time",1,0)</f>
        <v>0</v>
      </c>
      <c r="U2138">
        <f>IF(S2138 = "Rising Star",1,0)</f>
        <v>0</v>
      </c>
      <c r="V2138">
        <f>IF(S2138 = "Established",1,0)</f>
        <v>1</v>
      </c>
      <c r="W2138">
        <f>IF(S2138 = "Elites",1,0)</f>
        <v>0</v>
      </c>
      <c r="X2138" t="s">
        <v>427</v>
      </c>
      <c r="Y2138" t="str">
        <f>IF(X2138="","-",TRIM(LEFT(X2138,FIND(",",X2138&amp;",")-1)))</f>
        <v>Washington</v>
      </c>
      <c r="Z2138" t="s">
        <v>3770</v>
      </c>
      <c r="AA2138" t="s">
        <v>47</v>
      </c>
    </row>
    <row r="2139" spans="1:27" ht="14.4" x14ac:dyDescent="0.3">
      <c r="A2139">
        <v>2132</v>
      </c>
      <c r="B2139" t="s">
        <v>2917</v>
      </c>
      <c r="C2139" t="s">
        <v>2918</v>
      </c>
      <c r="D2139" t="s">
        <v>2919</v>
      </c>
      <c r="E2139" t="s">
        <v>330</v>
      </c>
      <c r="F2139" s="5">
        <f>_xlfn.TEXTBEFORE(E2139, " ") * 1000000</f>
        <v>4099999.9999999995</v>
      </c>
      <c r="G2139">
        <v>188.7962</v>
      </c>
      <c r="H2139" t="s">
        <v>331</v>
      </c>
      <c r="I2139">
        <v>41</v>
      </c>
      <c r="J2139">
        <f>IF(I2139="",0,I2139)</f>
        <v>41</v>
      </c>
      <c r="K2139">
        <v>21</v>
      </c>
      <c r="L2139">
        <f>I2139-K2139</f>
        <v>20</v>
      </c>
      <c r="M2139" t="str">
        <f>IF(I2139&lt;100,"small",IF(I2139&lt;500,"medium","large"))</f>
        <v>small</v>
      </c>
      <c r="N2139">
        <f>IF(M2139="small",1,0)</f>
        <v>1</v>
      </c>
      <c r="O2139">
        <f>IF(N2139="medium",1,0)</f>
        <v>0</v>
      </c>
      <c r="P2139">
        <f>IF(O2139="large",1,0)</f>
        <v>0</v>
      </c>
      <c r="Q2139">
        <v>1998</v>
      </c>
      <c r="R2139">
        <v>2</v>
      </c>
      <c r="S2139" t="str">
        <f>IF(R2139=1, "First-time", IF(R2139&lt;=3, "Rising Star", IF(R2139&lt;10, "Established", "Elites")))</f>
        <v>Rising Star</v>
      </c>
      <c r="T2139">
        <f>IF(S2139 = "First-time",1,0)</f>
        <v>0</v>
      </c>
      <c r="U2139">
        <f>IF(S2139 = "Rising Star",1,0)</f>
        <v>1</v>
      </c>
      <c r="V2139">
        <f>IF(S2139 = "Established",1,0)</f>
        <v>0</v>
      </c>
      <c r="W2139">
        <f>IF(S2139 = "Elites",1,0)</f>
        <v>0</v>
      </c>
      <c r="X2139" t="s">
        <v>99</v>
      </c>
      <c r="Y2139" t="str">
        <f>IF(X2139="","-",TRIM(LEFT(X2139,FIND(",",X2139&amp;",")-1)))</f>
        <v>-</v>
      </c>
      <c r="Z2139" t="s">
        <v>2920</v>
      </c>
      <c r="AA2139" t="s">
        <v>15</v>
      </c>
    </row>
    <row r="2140" spans="1:27" ht="14.4" x14ac:dyDescent="0.3">
      <c r="A2140">
        <v>2133</v>
      </c>
      <c r="B2140" t="s">
        <v>2230</v>
      </c>
      <c r="C2140" t="s">
        <v>2231</v>
      </c>
      <c r="D2140" t="s">
        <v>2232</v>
      </c>
      <c r="E2140" t="s">
        <v>402</v>
      </c>
      <c r="F2140" s="5">
        <f>_xlfn.TEXTBEFORE(E2140, " ") * 1000000</f>
        <v>17000000</v>
      </c>
      <c r="G2140">
        <v>188.2722</v>
      </c>
      <c r="H2140" t="s">
        <v>111</v>
      </c>
      <c r="I2140">
        <v>34</v>
      </c>
      <c r="J2140">
        <f>IF(I2140="",0,I2140)</f>
        <v>34</v>
      </c>
      <c r="K2140">
        <v>20</v>
      </c>
      <c r="L2140">
        <f>I2140-K2140</f>
        <v>14</v>
      </c>
      <c r="M2140" t="str">
        <f>IF(I2140&lt;100,"small",IF(I2140&lt;500,"medium","large"))</f>
        <v>small</v>
      </c>
      <c r="N2140">
        <f>IF(M2140="small",1,0)</f>
        <v>1</v>
      </c>
      <c r="O2140">
        <f>IF(N2140="medium",1,0)</f>
        <v>0</v>
      </c>
      <c r="P2140">
        <f>IF(O2140="large",1,0)</f>
        <v>0</v>
      </c>
      <c r="Q2140">
        <v>1995</v>
      </c>
      <c r="R2140">
        <v>2</v>
      </c>
      <c r="S2140" t="str">
        <f>IF(R2140=1, "First-time", IF(R2140&lt;=3, "Rising Star", IF(R2140&lt;10, "Established", "Elites")))</f>
        <v>Rising Star</v>
      </c>
      <c r="T2140">
        <f>IF(S2140 = "First-time",1,0)</f>
        <v>0</v>
      </c>
      <c r="U2140">
        <f>IF(S2140 = "Rising Star",1,0)</f>
        <v>1</v>
      </c>
      <c r="V2140">
        <f>IF(S2140 = "Established",1,0)</f>
        <v>0</v>
      </c>
      <c r="W2140">
        <f>IF(S2140 = "Elites",1,0)</f>
        <v>0</v>
      </c>
      <c r="X2140" t="s">
        <v>1118</v>
      </c>
      <c r="Y2140" t="str">
        <f>IF(X2140="","-",TRIM(LEFT(X2140,FIND(",",X2140&amp;",")-1)))</f>
        <v>Boulder</v>
      </c>
      <c r="Z2140" t="s">
        <v>2233</v>
      </c>
      <c r="AA2140" t="s">
        <v>6</v>
      </c>
    </row>
    <row r="2141" spans="1:27" ht="14.4" x14ac:dyDescent="0.3">
      <c r="A2141">
        <v>2134</v>
      </c>
      <c r="B2141" t="s">
        <v>13872</v>
      </c>
      <c r="C2141" t="s">
        <v>13873</v>
      </c>
      <c r="D2141" t="s">
        <v>13874</v>
      </c>
      <c r="E2141" t="s">
        <v>13875</v>
      </c>
      <c r="F2141" s="5">
        <f>_xlfn.TEXTBEFORE(E2141, " ") * 1000000</f>
        <v>156200000</v>
      </c>
      <c r="G2141">
        <v>188.18199999999999</v>
      </c>
      <c r="H2141" t="s">
        <v>803</v>
      </c>
      <c r="I2141">
        <v>335</v>
      </c>
      <c r="J2141">
        <f>IF(I2141="",0,I2141)</f>
        <v>335</v>
      </c>
      <c r="K2141">
        <v>49</v>
      </c>
      <c r="L2141">
        <f>I2141-K2141</f>
        <v>286</v>
      </c>
      <c r="M2141" t="str">
        <f>IF(I2141&lt;100,"small",IF(I2141&lt;500,"medium","large"))</f>
        <v>medium</v>
      </c>
      <c r="N2141">
        <f>IF(M2141="small",1,0)</f>
        <v>0</v>
      </c>
      <c r="O2141">
        <f>IF(N2141="medium",1,0)</f>
        <v>0</v>
      </c>
      <c r="P2141">
        <f>IF(O2141="large",1,0)</f>
        <v>0</v>
      </c>
      <c r="Q2141">
        <v>2012</v>
      </c>
      <c r="R2141">
        <v>6</v>
      </c>
      <c r="S2141" t="str">
        <f>IF(R2141=1, "First-time", IF(R2141&lt;=3, "Rising Star", IF(R2141&lt;10, "Established", "Elites")))</f>
        <v>Established</v>
      </c>
      <c r="T2141">
        <f>IF(S2141 = "First-time",1,0)</f>
        <v>0</v>
      </c>
      <c r="U2141">
        <f>IF(S2141 = "Rising Star",1,0)</f>
        <v>0</v>
      </c>
      <c r="V2141">
        <f>IF(S2141 = "Established",1,0)</f>
        <v>1</v>
      </c>
      <c r="W2141">
        <f>IF(S2141 = "Elites",1,0)</f>
        <v>0</v>
      </c>
      <c r="X2141" t="s">
        <v>1206</v>
      </c>
      <c r="Y2141" t="str">
        <f>IF(X2141="","-",TRIM(LEFT(X2141,FIND(",",X2141&amp;",")-1)))</f>
        <v>Tampa</v>
      </c>
      <c r="Z2141" t="s">
        <v>13876</v>
      </c>
      <c r="AA2141" t="s">
        <v>10</v>
      </c>
    </row>
    <row r="2142" spans="1:27" ht="14.4" x14ac:dyDescent="0.3">
      <c r="A2142">
        <v>2135</v>
      </c>
      <c r="B2142" t="s">
        <v>11501</v>
      </c>
      <c r="C2142" t="s">
        <v>11502</v>
      </c>
      <c r="D2142" t="s">
        <v>11503</v>
      </c>
      <c r="E2142" t="s">
        <v>1857</v>
      </c>
      <c r="F2142" s="5">
        <f>_xlfn.TEXTBEFORE(E2142, " ") * 1000000</f>
        <v>57100000</v>
      </c>
      <c r="G2142">
        <v>188.17529999999999</v>
      </c>
      <c r="H2142" t="s">
        <v>129</v>
      </c>
      <c r="I2142">
        <v>179</v>
      </c>
      <c r="J2142">
        <f>IF(I2142="",0,I2142)</f>
        <v>179</v>
      </c>
      <c r="K2142">
        <v>92</v>
      </c>
      <c r="L2142">
        <f>I2142-K2142</f>
        <v>87</v>
      </c>
      <c r="M2142" t="str">
        <f>IF(I2142&lt;100,"small",IF(I2142&lt;500,"medium","large"))</f>
        <v>medium</v>
      </c>
      <c r="N2142">
        <f>IF(M2142="small",1,0)</f>
        <v>0</v>
      </c>
      <c r="O2142">
        <f>IF(N2142="medium",1,0)</f>
        <v>0</v>
      </c>
      <c r="P2142">
        <f>IF(O2142="large",1,0)</f>
        <v>0</v>
      </c>
      <c r="Q2142">
        <v>2010</v>
      </c>
      <c r="R2142">
        <v>4</v>
      </c>
      <c r="S2142" t="str">
        <f>IF(R2142=1, "First-time", IF(R2142&lt;=3, "Rising Star", IF(R2142&lt;10, "Established", "Elites")))</f>
        <v>Established</v>
      </c>
      <c r="T2142">
        <f>IF(S2142 = "First-time",1,0)</f>
        <v>0</v>
      </c>
      <c r="U2142">
        <f>IF(S2142 = "Rising Star",1,0)</f>
        <v>0</v>
      </c>
      <c r="V2142">
        <f>IF(S2142 = "Established",1,0)</f>
        <v>1</v>
      </c>
      <c r="W2142">
        <f>IF(S2142 = "Elites",1,0)</f>
        <v>0</v>
      </c>
      <c r="X2142" t="s">
        <v>325</v>
      </c>
      <c r="Y2142" t="str">
        <f>IF(X2142="","-",TRIM(LEFT(X2142,FIND(",",X2142&amp;",")-1)))</f>
        <v>Los Angeles</v>
      </c>
      <c r="Z2142" t="s">
        <v>495</v>
      </c>
      <c r="AA2142" t="s">
        <v>5</v>
      </c>
    </row>
    <row r="2143" spans="1:27" ht="14.4" x14ac:dyDescent="0.3">
      <c r="A2143">
        <v>2136</v>
      </c>
      <c r="B2143" t="s">
        <v>859</v>
      </c>
      <c r="C2143" t="s">
        <v>860</v>
      </c>
      <c r="D2143" t="s">
        <v>861</v>
      </c>
      <c r="E2143" t="s">
        <v>862</v>
      </c>
      <c r="F2143" s="5">
        <f>_xlfn.TEXTBEFORE(E2143, " ") * 1000000</f>
        <v>15900000</v>
      </c>
      <c r="G2143">
        <v>188.11070000000001</v>
      </c>
      <c r="H2143" t="s">
        <v>779</v>
      </c>
      <c r="I2143">
        <v>41</v>
      </c>
      <c r="J2143">
        <f>IF(I2143="",0,I2143)</f>
        <v>41</v>
      </c>
      <c r="K2143">
        <v>52</v>
      </c>
      <c r="L2143">
        <f>I2143-K2143</f>
        <v>-11</v>
      </c>
      <c r="M2143" t="str">
        <f>IF(I2143&lt;100,"small",IF(I2143&lt;500,"medium","large"))</f>
        <v>small</v>
      </c>
      <c r="N2143">
        <f>IF(M2143="small",1,0)</f>
        <v>1</v>
      </c>
      <c r="O2143">
        <f>IF(N2143="medium",1,0)</f>
        <v>0</v>
      </c>
      <c r="P2143">
        <f>IF(O2143="large",1,0)</f>
        <v>0</v>
      </c>
      <c r="Q2143">
        <v>1982</v>
      </c>
      <c r="R2143">
        <v>1</v>
      </c>
      <c r="S2143" t="str">
        <f>IF(R2143=1, "First-time", IF(R2143&lt;=3, "Rising Star", IF(R2143&lt;10, "Established", "Elites")))</f>
        <v>First-time</v>
      </c>
      <c r="T2143">
        <f>IF(S2143 = "First-time",1,0)</f>
        <v>1</v>
      </c>
      <c r="U2143">
        <f>IF(S2143 = "Rising Star",1,0)</f>
        <v>0</v>
      </c>
      <c r="V2143">
        <f>IF(S2143 = "Established",1,0)</f>
        <v>0</v>
      </c>
      <c r="W2143">
        <f>IF(S2143 = "Elites",1,0)</f>
        <v>0</v>
      </c>
      <c r="X2143" t="s">
        <v>99</v>
      </c>
      <c r="Y2143" t="str">
        <f>IF(X2143="","-",TRIM(LEFT(X2143,FIND(",",X2143&amp;",")-1)))</f>
        <v>-</v>
      </c>
      <c r="Z2143" t="s">
        <v>863</v>
      </c>
      <c r="AA2143" t="s">
        <v>35</v>
      </c>
    </row>
    <row r="2144" spans="1:27" ht="14.4" x14ac:dyDescent="0.3">
      <c r="A2144">
        <v>2137</v>
      </c>
      <c r="B2144" t="s">
        <v>5504</v>
      </c>
      <c r="C2144" t="s">
        <v>5505</v>
      </c>
      <c r="D2144" t="s">
        <v>5506</v>
      </c>
      <c r="E2144" t="s">
        <v>5507</v>
      </c>
      <c r="F2144" s="5">
        <f>_xlfn.TEXTBEFORE(E2144, " ") * 1000000</f>
        <v>27600000</v>
      </c>
      <c r="G2144">
        <v>187.99870000000001</v>
      </c>
      <c r="H2144" t="s">
        <v>1069</v>
      </c>
      <c r="I2144">
        <v>124</v>
      </c>
      <c r="J2144">
        <f>IF(I2144="",0,I2144)</f>
        <v>124</v>
      </c>
      <c r="K2144">
        <v>62</v>
      </c>
      <c r="L2144">
        <f>I2144-K2144</f>
        <v>62</v>
      </c>
      <c r="M2144" t="str">
        <f>IF(I2144&lt;100,"small",IF(I2144&lt;500,"medium","large"))</f>
        <v>medium</v>
      </c>
      <c r="N2144">
        <f>IF(M2144="small",1,0)</f>
        <v>0</v>
      </c>
      <c r="O2144">
        <f>IF(N2144="medium",1,0)</f>
        <v>0</v>
      </c>
      <c r="P2144">
        <f>IF(O2144="large",1,0)</f>
        <v>0</v>
      </c>
      <c r="Q2144">
        <v>2004</v>
      </c>
      <c r="R2144">
        <v>4</v>
      </c>
      <c r="S2144" t="str">
        <f>IF(R2144=1, "First-time", IF(R2144&lt;=3, "Rising Star", IF(R2144&lt;10, "Established", "Elites")))</f>
        <v>Established</v>
      </c>
      <c r="T2144">
        <f>IF(S2144 = "First-time",1,0)</f>
        <v>0</v>
      </c>
      <c r="U2144">
        <f>IF(S2144 = "Rising Star",1,0)</f>
        <v>0</v>
      </c>
      <c r="V2144">
        <f>IF(S2144 = "Established",1,0)</f>
        <v>1</v>
      </c>
      <c r="W2144">
        <f>IF(S2144 = "Elites",1,0)</f>
        <v>0</v>
      </c>
      <c r="X2144" t="s">
        <v>86</v>
      </c>
      <c r="Y2144" t="str">
        <f>IF(X2144="","-",TRIM(LEFT(X2144,FIND(",",X2144&amp;",")-1)))</f>
        <v>New York City</v>
      </c>
      <c r="Z2144" t="s">
        <v>543</v>
      </c>
      <c r="AA2144" t="s">
        <v>35</v>
      </c>
    </row>
    <row r="2145" spans="1:27" ht="14.4" x14ac:dyDescent="0.3">
      <c r="A2145">
        <v>2138</v>
      </c>
      <c r="B2145" t="s">
        <v>7371</v>
      </c>
      <c r="C2145" t="s">
        <v>7372</v>
      </c>
      <c r="D2145" t="s">
        <v>7373</v>
      </c>
      <c r="E2145" t="s">
        <v>2808</v>
      </c>
      <c r="F2145" s="5">
        <f>_xlfn.TEXTBEFORE(E2145, " ") * 1000000</f>
        <v>9000000</v>
      </c>
      <c r="G2145">
        <v>187.94159999999999</v>
      </c>
      <c r="H2145" t="s">
        <v>140</v>
      </c>
      <c r="I2145">
        <v>175</v>
      </c>
      <c r="J2145">
        <f>IF(I2145="",0,I2145)</f>
        <v>175</v>
      </c>
      <c r="K2145">
        <v>85</v>
      </c>
      <c r="L2145">
        <f>I2145-K2145</f>
        <v>90</v>
      </c>
      <c r="M2145" t="str">
        <f>IF(I2145&lt;100,"small",IF(I2145&lt;500,"medium","large"))</f>
        <v>medium</v>
      </c>
      <c r="N2145">
        <f>IF(M2145="small",1,0)</f>
        <v>0</v>
      </c>
      <c r="O2145">
        <f>IF(N2145="medium",1,0)</f>
        <v>0</v>
      </c>
      <c r="P2145">
        <f>IF(O2145="large",1,0)</f>
        <v>0</v>
      </c>
      <c r="Q2145">
        <v>2007</v>
      </c>
      <c r="R2145">
        <v>2</v>
      </c>
      <c r="S2145" t="str">
        <f>IF(R2145=1, "First-time", IF(R2145&lt;=3, "Rising Star", IF(R2145&lt;10, "Established", "Elites")))</f>
        <v>Rising Star</v>
      </c>
      <c r="T2145">
        <f>IF(S2145 = "First-time",1,0)</f>
        <v>0</v>
      </c>
      <c r="U2145">
        <f>IF(S2145 = "Rising Star",1,0)</f>
        <v>1</v>
      </c>
      <c r="V2145">
        <f>IF(S2145 = "Established",1,0)</f>
        <v>0</v>
      </c>
      <c r="W2145">
        <f>IF(S2145 = "Elites",1,0)</f>
        <v>0</v>
      </c>
      <c r="X2145" t="s">
        <v>427</v>
      </c>
      <c r="Y2145" t="str">
        <f>IF(X2145="","-",TRIM(LEFT(X2145,FIND(",",X2145&amp;",")-1)))</f>
        <v>Washington</v>
      </c>
      <c r="Z2145" t="s">
        <v>3766</v>
      </c>
      <c r="AA2145" t="s">
        <v>47</v>
      </c>
    </row>
    <row r="2146" spans="1:27" ht="14.4" x14ac:dyDescent="0.3">
      <c r="A2146">
        <v>2139</v>
      </c>
      <c r="B2146" t="s">
        <v>16212</v>
      </c>
      <c r="C2146" t="s">
        <v>16213</v>
      </c>
      <c r="D2146" t="s">
        <v>16214</v>
      </c>
      <c r="E2146" t="s">
        <v>384</v>
      </c>
      <c r="F2146" s="5">
        <f>_xlfn.TEXTBEFORE(E2146, " ") * 1000000</f>
        <v>11900000</v>
      </c>
      <c r="G2146">
        <v>187.9049</v>
      </c>
      <c r="H2146" t="s">
        <v>324</v>
      </c>
      <c r="I2146">
        <v>38</v>
      </c>
      <c r="J2146">
        <f>IF(I2146="",0,I2146)</f>
        <v>38</v>
      </c>
      <c r="K2146">
        <v>11</v>
      </c>
      <c r="L2146">
        <f>I2146-K2146</f>
        <v>27</v>
      </c>
      <c r="M2146" t="str">
        <f>IF(I2146&lt;100,"small",IF(I2146&lt;500,"medium","large"))</f>
        <v>small</v>
      </c>
      <c r="N2146">
        <f>IF(M2146="small",1,0)</f>
        <v>1</v>
      </c>
      <c r="O2146">
        <f>IF(N2146="medium",1,0)</f>
        <v>0</v>
      </c>
      <c r="P2146">
        <f>IF(O2146="large",1,0)</f>
        <v>0</v>
      </c>
      <c r="Q2146">
        <v>2014</v>
      </c>
      <c r="R2146">
        <v>1</v>
      </c>
      <c r="S2146" t="str">
        <f>IF(R2146=1, "First-time", IF(R2146&lt;=3, "Rising Star", IF(R2146&lt;10, "Established", "Elites")))</f>
        <v>First-time</v>
      </c>
      <c r="T2146">
        <f>IF(S2146 = "First-time",1,0)</f>
        <v>1</v>
      </c>
      <c r="U2146">
        <f>IF(S2146 = "Rising Star",1,0)</f>
        <v>0</v>
      </c>
      <c r="V2146">
        <f>IF(S2146 = "Established",1,0)</f>
        <v>0</v>
      </c>
      <c r="W2146">
        <f>IF(S2146 = "Elites",1,0)</f>
        <v>0</v>
      </c>
      <c r="X2146" t="s">
        <v>86</v>
      </c>
      <c r="Y2146" t="str">
        <f>IF(X2146="","-",TRIM(LEFT(X2146,FIND(",",X2146&amp;",")-1)))</f>
        <v>New York City</v>
      </c>
      <c r="Z2146" t="s">
        <v>1639</v>
      </c>
      <c r="AA2146" t="s">
        <v>35</v>
      </c>
    </row>
    <row r="2147" spans="1:27" ht="14.4" x14ac:dyDescent="0.3">
      <c r="A2147">
        <v>2140</v>
      </c>
      <c r="B2147" t="s">
        <v>16479</v>
      </c>
      <c r="C2147" t="s">
        <v>16480</v>
      </c>
      <c r="D2147" t="s">
        <v>16481</v>
      </c>
      <c r="E2147" t="s">
        <v>992</v>
      </c>
      <c r="F2147" s="5">
        <f>_xlfn.TEXTBEFORE(E2147, " ") * 1000000</f>
        <v>7200000</v>
      </c>
      <c r="G2147">
        <v>187.8586</v>
      </c>
      <c r="H2147" t="s">
        <v>174</v>
      </c>
      <c r="I2147">
        <v>70</v>
      </c>
      <c r="J2147">
        <f>IF(I2147="",0,I2147)</f>
        <v>70</v>
      </c>
      <c r="K2147">
        <v>10</v>
      </c>
      <c r="L2147">
        <f>I2147-K2147</f>
        <v>60</v>
      </c>
      <c r="M2147" t="str">
        <f>IF(I2147&lt;100,"small",IF(I2147&lt;500,"medium","large"))</f>
        <v>small</v>
      </c>
      <c r="N2147">
        <f>IF(M2147="small",1,0)</f>
        <v>1</v>
      </c>
      <c r="O2147">
        <f>IF(N2147="medium",1,0)</f>
        <v>0</v>
      </c>
      <c r="P2147">
        <f>IF(O2147="large",1,0)</f>
        <v>0</v>
      </c>
      <c r="Q2147">
        <v>2014</v>
      </c>
      <c r="R2147">
        <v>1</v>
      </c>
      <c r="S2147" t="str">
        <f>IF(R2147=1, "First-time", IF(R2147&lt;=3, "Rising Star", IF(R2147&lt;10, "Established", "Elites")))</f>
        <v>First-time</v>
      </c>
      <c r="T2147">
        <f>IF(S2147 = "First-time",1,0)</f>
        <v>1</v>
      </c>
      <c r="U2147">
        <f>IF(S2147 = "Rising Star",1,0)</f>
        <v>0</v>
      </c>
      <c r="V2147">
        <f>IF(S2147 = "Established",1,0)</f>
        <v>0</v>
      </c>
      <c r="W2147">
        <f>IF(S2147 = "Elites",1,0)</f>
        <v>0</v>
      </c>
      <c r="X2147" t="s">
        <v>185</v>
      </c>
      <c r="Y2147" t="str">
        <f>IF(X2147="","-",TRIM(LEFT(X2147,FIND(",",X2147&amp;",")-1)))</f>
        <v>Boston</v>
      </c>
      <c r="Z2147" t="s">
        <v>185</v>
      </c>
      <c r="AA2147" t="s">
        <v>20</v>
      </c>
    </row>
    <row r="2148" spans="1:27" ht="14.4" x14ac:dyDescent="0.3">
      <c r="A2148">
        <v>2141</v>
      </c>
      <c r="B2148" t="s">
        <v>12729</v>
      </c>
      <c r="C2148" t="s">
        <v>12730</v>
      </c>
      <c r="D2148" t="s">
        <v>12731</v>
      </c>
      <c r="E2148" t="s">
        <v>1002</v>
      </c>
      <c r="F2148" s="5">
        <f>_xlfn.TEXTBEFORE(E2148, " ") * 1000000</f>
        <v>16900000</v>
      </c>
      <c r="G2148">
        <v>187.69900000000001</v>
      </c>
      <c r="H2148" t="s">
        <v>353</v>
      </c>
      <c r="I2148">
        <v>175</v>
      </c>
      <c r="J2148">
        <f>IF(I2148="",0,I2148)</f>
        <v>175</v>
      </c>
      <c r="K2148">
        <v>100</v>
      </c>
      <c r="L2148">
        <f>I2148-K2148</f>
        <v>75</v>
      </c>
      <c r="M2148" t="str">
        <f>IF(I2148&lt;100,"small",IF(I2148&lt;500,"medium","large"))</f>
        <v>medium</v>
      </c>
      <c r="N2148">
        <f>IF(M2148="small",1,0)</f>
        <v>0</v>
      </c>
      <c r="O2148">
        <f>IF(N2148="medium",1,0)</f>
        <v>0</v>
      </c>
      <c r="P2148">
        <f>IF(O2148="large",1,0)</f>
        <v>0</v>
      </c>
      <c r="Q2148">
        <v>2011</v>
      </c>
      <c r="R2148">
        <v>1</v>
      </c>
      <c r="S2148" t="str">
        <f>IF(R2148=1, "First-time", IF(R2148&lt;=3, "Rising Star", IF(R2148&lt;10, "Established", "Elites")))</f>
        <v>First-time</v>
      </c>
      <c r="T2148">
        <f>IF(S2148 = "First-time",1,0)</f>
        <v>1</v>
      </c>
      <c r="U2148">
        <f>IF(S2148 = "Rising Star",1,0)</f>
        <v>0</v>
      </c>
      <c r="V2148">
        <f>IF(S2148 = "Established",1,0)</f>
        <v>0</v>
      </c>
      <c r="W2148">
        <f>IF(S2148 = "Elites",1,0)</f>
        <v>0</v>
      </c>
      <c r="X2148" t="s">
        <v>737</v>
      </c>
      <c r="Y2148" t="str">
        <f>IF(X2148="","-",TRIM(LEFT(X2148,FIND(",",X2148&amp;",")-1)))</f>
        <v>Sacramento</v>
      </c>
      <c r="Z2148" t="s">
        <v>738</v>
      </c>
      <c r="AA2148" t="s">
        <v>5</v>
      </c>
    </row>
    <row r="2149" spans="1:27" ht="14.4" x14ac:dyDescent="0.3">
      <c r="A2149">
        <v>2142</v>
      </c>
      <c r="B2149" t="s">
        <v>8339</v>
      </c>
      <c r="C2149" t="s">
        <v>8340</v>
      </c>
      <c r="D2149" t="s">
        <v>8341</v>
      </c>
      <c r="E2149" t="s">
        <v>217</v>
      </c>
      <c r="F2149" s="5">
        <f>_xlfn.TEXTBEFORE(E2149, " ") * 1000000</f>
        <v>3300000</v>
      </c>
      <c r="G2149">
        <v>187.65379999999999</v>
      </c>
      <c r="H2149" t="s">
        <v>85</v>
      </c>
      <c r="I2149">
        <v>246</v>
      </c>
      <c r="J2149">
        <f>IF(I2149="",0,I2149)</f>
        <v>246</v>
      </c>
      <c r="K2149">
        <v>93</v>
      </c>
      <c r="L2149">
        <f>I2149-K2149</f>
        <v>153</v>
      </c>
      <c r="M2149" t="str">
        <f>IF(I2149&lt;100,"small",IF(I2149&lt;500,"medium","large"))</f>
        <v>medium</v>
      </c>
      <c r="N2149">
        <f>IF(M2149="small",1,0)</f>
        <v>0</v>
      </c>
      <c r="O2149">
        <f>IF(N2149="medium",1,0)</f>
        <v>0</v>
      </c>
      <c r="P2149">
        <f>IF(O2149="large",1,0)</f>
        <v>0</v>
      </c>
      <c r="Q2149">
        <v>2008</v>
      </c>
      <c r="R2149">
        <v>2</v>
      </c>
      <c r="S2149" t="str">
        <f>IF(R2149=1, "First-time", IF(R2149&lt;=3, "Rising Star", IF(R2149&lt;10, "Established", "Elites")))</f>
        <v>Rising Star</v>
      </c>
      <c r="T2149">
        <f>IF(S2149 = "First-time",1,0)</f>
        <v>0</v>
      </c>
      <c r="U2149">
        <f>IF(S2149 = "Rising Star",1,0)</f>
        <v>1</v>
      </c>
      <c r="V2149">
        <f>IF(S2149 = "Established",1,0)</f>
        <v>0</v>
      </c>
      <c r="W2149">
        <f>IF(S2149 = "Elites",1,0)</f>
        <v>0</v>
      </c>
      <c r="X2149" t="s">
        <v>232</v>
      </c>
      <c r="Y2149" t="str">
        <f>IF(X2149="","-",TRIM(LEFT(X2149,FIND(",",X2149&amp;",")-1)))</f>
        <v>Houston</v>
      </c>
      <c r="Z2149" t="s">
        <v>232</v>
      </c>
      <c r="AA2149" t="s">
        <v>45</v>
      </c>
    </row>
    <row r="2150" spans="1:27" ht="14.4" x14ac:dyDescent="0.3">
      <c r="A2150">
        <v>2143</v>
      </c>
      <c r="B2150" t="s">
        <v>8984</v>
      </c>
      <c r="C2150" t="s">
        <v>8985</v>
      </c>
      <c r="D2150" t="s">
        <v>8986</v>
      </c>
      <c r="E2150" t="s">
        <v>552</v>
      </c>
      <c r="F2150" s="5">
        <f>_xlfn.TEXTBEFORE(E2150, " ") * 1000000</f>
        <v>6600000</v>
      </c>
      <c r="G2150">
        <v>187.60550000000001</v>
      </c>
      <c r="H2150" t="s">
        <v>779</v>
      </c>
      <c r="I2150">
        <v>90</v>
      </c>
      <c r="J2150">
        <f>IF(I2150="",0,I2150)</f>
        <v>90</v>
      </c>
      <c r="K2150">
        <v>14</v>
      </c>
      <c r="L2150">
        <f>I2150-K2150</f>
        <v>76</v>
      </c>
      <c r="M2150" t="str">
        <f>IF(I2150&lt;100,"small",IF(I2150&lt;500,"medium","large"))</f>
        <v>small</v>
      </c>
      <c r="N2150">
        <f>IF(M2150="small",1,0)</f>
        <v>1</v>
      </c>
      <c r="O2150">
        <f>IF(N2150="medium",1,0)</f>
        <v>0</v>
      </c>
      <c r="P2150">
        <f>IF(O2150="large",1,0)</f>
        <v>0</v>
      </c>
      <c r="Q2150">
        <v>2008</v>
      </c>
      <c r="R2150">
        <v>3</v>
      </c>
      <c r="S2150" t="str">
        <f>IF(R2150=1, "First-time", IF(R2150&lt;=3, "Rising Star", IF(R2150&lt;10, "Established", "Elites")))</f>
        <v>Rising Star</v>
      </c>
      <c r="T2150">
        <f>IF(S2150 = "First-time",1,0)</f>
        <v>0</v>
      </c>
      <c r="U2150">
        <f>IF(S2150 = "Rising Star",1,0)</f>
        <v>1</v>
      </c>
      <c r="V2150">
        <f>IF(S2150 = "Established",1,0)</f>
        <v>0</v>
      </c>
      <c r="W2150">
        <f>IF(S2150 = "Elites",1,0)</f>
        <v>0</v>
      </c>
      <c r="X2150" t="s">
        <v>611</v>
      </c>
      <c r="Y2150" t="str">
        <f>IF(X2150="","-",TRIM(LEFT(X2150,FIND(",",X2150&amp;",")-1)))</f>
        <v>Denver</v>
      </c>
      <c r="Z2150" t="s">
        <v>2771</v>
      </c>
      <c r="AA2150" t="s">
        <v>6</v>
      </c>
    </row>
    <row r="2151" spans="1:27" ht="14.4" x14ac:dyDescent="0.3">
      <c r="A2151">
        <v>2144</v>
      </c>
      <c r="B2151" t="s">
        <v>10922</v>
      </c>
      <c r="C2151" t="s">
        <v>10923</v>
      </c>
      <c r="D2151" t="s">
        <v>10924</v>
      </c>
      <c r="E2151" t="s">
        <v>10925</v>
      </c>
      <c r="F2151" s="5">
        <f>_xlfn.TEXTBEFORE(E2151, " ") * 1000000</f>
        <v>36800000</v>
      </c>
      <c r="G2151">
        <v>187.4435</v>
      </c>
      <c r="H2151" t="s">
        <v>803</v>
      </c>
      <c r="I2151">
        <v>110</v>
      </c>
      <c r="J2151">
        <f>IF(I2151="",0,I2151)</f>
        <v>110</v>
      </c>
      <c r="K2151">
        <v>25</v>
      </c>
      <c r="L2151">
        <f>I2151-K2151</f>
        <v>85</v>
      </c>
      <c r="M2151" t="str">
        <f>IF(I2151&lt;100,"small",IF(I2151&lt;500,"medium","large"))</f>
        <v>medium</v>
      </c>
      <c r="N2151">
        <f>IF(M2151="small",1,0)</f>
        <v>0</v>
      </c>
      <c r="O2151">
        <f>IF(N2151="medium",1,0)</f>
        <v>0</v>
      </c>
      <c r="P2151">
        <f>IF(O2151="large",1,0)</f>
        <v>0</v>
      </c>
      <c r="Q2151">
        <v>2010</v>
      </c>
      <c r="R2151">
        <v>3</v>
      </c>
      <c r="S2151" t="str">
        <f>IF(R2151=1, "First-time", IF(R2151&lt;=3, "Rising Star", IF(R2151&lt;10, "Established", "Elites")))</f>
        <v>Rising Star</v>
      </c>
      <c r="T2151">
        <f>IF(S2151 = "First-time",1,0)</f>
        <v>0</v>
      </c>
      <c r="U2151">
        <f>IF(S2151 = "Rising Star",1,0)</f>
        <v>1</v>
      </c>
      <c r="V2151">
        <f>IF(S2151 = "Established",1,0)</f>
        <v>0</v>
      </c>
      <c r="W2151">
        <f>IF(S2151 = "Elites",1,0)</f>
        <v>0</v>
      </c>
      <c r="X2151" t="s">
        <v>86</v>
      </c>
      <c r="Y2151" t="str">
        <f>IF(X2151="","-",TRIM(LEFT(X2151,FIND(",",X2151&amp;",")-1)))</f>
        <v>New York City</v>
      </c>
      <c r="Z2151" t="s">
        <v>10926</v>
      </c>
      <c r="AA2151" t="s">
        <v>32</v>
      </c>
    </row>
    <row r="2152" spans="1:27" ht="14.4" x14ac:dyDescent="0.3">
      <c r="A2152">
        <v>2145</v>
      </c>
      <c r="B2152" t="s">
        <v>16052</v>
      </c>
      <c r="C2152" t="s">
        <v>16053</v>
      </c>
      <c r="D2152" t="s">
        <v>16054</v>
      </c>
      <c r="E2152" t="s">
        <v>490</v>
      </c>
      <c r="F2152" s="5">
        <f>_xlfn.TEXTBEFORE(E2152, " ") * 1000000</f>
        <v>7300000</v>
      </c>
      <c r="G2152">
        <v>187.38040000000001</v>
      </c>
      <c r="H2152" t="s">
        <v>1750</v>
      </c>
      <c r="I2152">
        <v>33</v>
      </c>
      <c r="J2152">
        <f>IF(I2152="",0,I2152)</f>
        <v>33</v>
      </c>
      <c r="K2152">
        <v>11</v>
      </c>
      <c r="L2152">
        <f>I2152-K2152</f>
        <v>22</v>
      </c>
      <c r="M2152" t="str">
        <f>IF(I2152&lt;100,"small",IF(I2152&lt;500,"medium","large"))</f>
        <v>small</v>
      </c>
      <c r="N2152">
        <f>IF(M2152="small",1,0)</f>
        <v>1</v>
      </c>
      <c r="O2152">
        <f>IF(N2152="medium",1,0)</f>
        <v>0</v>
      </c>
      <c r="P2152">
        <f>IF(O2152="large",1,0)</f>
        <v>0</v>
      </c>
      <c r="Q2152">
        <v>2014</v>
      </c>
      <c r="R2152">
        <v>1</v>
      </c>
      <c r="S2152" t="str">
        <f>IF(R2152=1, "First-time", IF(R2152&lt;=3, "Rising Star", IF(R2152&lt;10, "Established", "Elites")))</f>
        <v>First-time</v>
      </c>
      <c r="T2152">
        <f>IF(S2152 = "First-time",1,0)</f>
        <v>1</v>
      </c>
      <c r="U2152">
        <f>IF(S2152 = "Rising Star",1,0)</f>
        <v>0</v>
      </c>
      <c r="V2152">
        <f>IF(S2152 = "Established",1,0)</f>
        <v>0</v>
      </c>
      <c r="W2152">
        <f>IF(S2152 = "Elites",1,0)</f>
        <v>0</v>
      </c>
      <c r="X2152" t="s">
        <v>191</v>
      </c>
      <c r="Y2152" t="str">
        <f>IF(X2152="","-",TRIM(LEFT(X2152,FIND(",",X2152&amp;",")-1)))</f>
        <v>Philadelphia</v>
      </c>
      <c r="Z2152" t="s">
        <v>7570</v>
      </c>
      <c r="AA2152" t="s">
        <v>39</v>
      </c>
    </row>
    <row r="2153" spans="1:27" ht="14.4" x14ac:dyDescent="0.3">
      <c r="A2153">
        <v>2146</v>
      </c>
      <c r="B2153" t="s">
        <v>8432</v>
      </c>
      <c r="C2153" t="s">
        <v>8433</v>
      </c>
      <c r="D2153" t="s">
        <v>8434</v>
      </c>
      <c r="E2153" t="s">
        <v>212</v>
      </c>
      <c r="F2153" s="5">
        <f>_xlfn.TEXTBEFORE(E2153, " ") * 1000000</f>
        <v>4400000</v>
      </c>
      <c r="G2153">
        <v>187.2921</v>
      </c>
      <c r="H2153" t="s">
        <v>803</v>
      </c>
      <c r="I2153">
        <v>48</v>
      </c>
      <c r="J2153">
        <f>IF(I2153="",0,I2153)</f>
        <v>48</v>
      </c>
      <c r="K2153">
        <v>15</v>
      </c>
      <c r="L2153">
        <f>I2153-K2153</f>
        <v>33</v>
      </c>
      <c r="M2153" t="str">
        <f>IF(I2153&lt;100,"small",IF(I2153&lt;500,"medium","large"))</f>
        <v>small</v>
      </c>
      <c r="N2153">
        <f>IF(M2153="small",1,0)</f>
        <v>1</v>
      </c>
      <c r="O2153">
        <f>IF(N2153="medium",1,0)</f>
        <v>0</v>
      </c>
      <c r="P2153">
        <f>IF(O2153="large",1,0)</f>
        <v>0</v>
      </c>
      <c r="Q2153">
        <v>2008</v>
      </c>
      <c r="R2153">
        <v>3</v>
      </c>
      <c r="S2153" t="str">
        <f>IF(R2153=1, "First-time", IF(R2153&lt;=3, "Rising Star", IF(R2153&lt;10, "Established", "Elites")))</f>
        <v>Rising Star</v>
      </c>
      <c r="T2153">
        <f>IF(S2153 = "First-time",1,0)</f>
        <v>0</v>
      </c>
      <c r="U2153">
        <f>IF(S2153 = "Rising Star",1,0)</f>
        <v>1</v>
      </c>
      <c r="V2153">
        <f>IF(S2153 = "Established",1,0)</f>
        <v>0</v>
      </c>
      <c r="W2153">
        <f>IF(S2153 = "Elites",1,0)</f>
        <v>0</v>
      </c>
      <c r="X2153" t="s">
        <v>1744</v>
      </c>
      <c r="Y2153" t="str">
        <f>IF(X2153="","-",TRIM(LEFT(X2153,FIND(",",X2153&amp;",")-1)))</f>
        <v>Charleston</v>
      </c>
      <c r="Z2153" t="s">
        <v>7454</v>
      </c>
      <c r="AA2153" t="s">
        <v>42</v>
      </c>
    </row>
    <row r="2154" spans="1:27" ht="14.4" x14ac:dyDescent="0.3">
      <c r="A2154">
        <v>2147</v>
      </c>
      <c r="B2154" t="s">
        <v>198</v>
      </c>
      <c r="C2154" t="s">
        <v>199</v>
      </c>
      <c r="D2154" t="s">
        <v>200</v>
      </c>
      <c r="E2154" t="s">
        <v>201</v>
      </c>
      <c r="F2154" s="5">
        <f>_xlfn.TEXTBEFORE(E2154, " ") * 1000000</f>
        <v>69300000</v>
      </c>
      <c r="G2154">
        <v>187.2861</v>
      </c>
      <c r="H2154" t="s">
        <v>118</v>
      </c>
      <c r="I2154">
        <v>343</v>
      </c>
      <c r="J2154">
        <f>IF(I2154="",0,I2154)</f>
        <v>343</v>
      </c>
      <c r="K2154">
        <v>126</v>
      </c>
      <c r="L2154">
        <f>I2154-K2154</f>
        <v>217</v>
      </c>
      <c r="M2154" t="str">
        <f>IF(I2154&lt;100,"small",IF(I2154&lt;500,"medium","large"))</f>
        <v>medium</v>
      </c>
      <c r="N2154">
        <f>IF(M2154="small",1,0)</f>
        <v>0</v>
      </c>
      <c r="O2154">
        <f>IF(N2154="medium",1,0)</f>
        <v>0</v>
      </c>
      <c r="P2154">
        <f>IF(O2154="large",1,0)</f>
        <v>0</v>
      </c>
      <c r="Q2154">
        <v>1939</v>
      </c>
      <c r="R2154">
        <v>2</v>
      </c>
      <c r="S2154" t="str">
        <f>IF(R2154=1, "First-time", IF(R2154&lt;=3, "Rising Star", IF(R2154&lt;10, "Established", "Elites")))</f>
        <v>Rising Star</v>
      </c>
      <c r="T2154">
        <f>IF(S2154 = "First-time",1,0)</f>
        <v>0</v>
      </c>
      <c r="U2154">
        <f>IF(S2154 = "Rising Star",1,0)</f>
        <v>1</v>
      </c>
      <c r="V2154">
        <f>IF(S2154 = "Established",1,0)</f>
        <v>0</v>
      </c>
      <c r="W2154">
        <f>IF(S2154 = "Elites",1,0)</f>
        <v>0</v>
      </c>
      <c r="X2154" t="s">
        <v>202</v>
      </c>
      <c r="Y2154" t="str">
        <f>IF(X2154="","-",TRIM(LEFT(X2154,FIND(",",X2154&amp;",")-1)))</f>
        <v>Las Vegas</v>
      </c>
      <c r="Z2154" t="s">
        <v>203</v>
      </c>
      <c r="AA2154" t="s">
        <v>34</v>
      </c>
    </row>
    <row r="2155" spans="1:27" ht="14.4" x14ac:dyDescent="0.3">
      <c r="A2155">
        <v>2148</v>
      </c>
      <c r="B2155" t="s">
        <v>747</v>
      </c>
      <c r="C2155" t="s">
        <v>748</v>
      </c>
      <c r="D2155" t="s">
        <v>749</v>
      </c>
      <c r="E2155" t="s">
        <v>750</v>
      </c>
      <c r="F2155" s="5">
        <f>_xlfn.TEXTBEFORE(E2155, " ") * 1000000</f>
        <v>60000000</v>
      </c>
      <c r="G2155">
        <v>187.2439</v>
      </c>
      <c r="H2155" t="s">
        <v>751</v>
      </c>
      <c r="I2155">
        <v>475</v>
      </c>
      <c r="J2155">
        <f>IF(I2155="",0,I2155)</f>
        <v>475</v>
      </c>
      <c r="K2155">
        <v>118</v>
      </c>
      <c r="L2155">
        <f>I2155-K2155</f>
        <v>357</v>
      </c>
      <c r="M2155" t="str">
        <f>IF(I2155&lt;100,"small",IF(I2155&lt;500,"medium","large"))</f>
        <v>medium</v>
      </c>
      <c r="N2155">
        <f>IF(M2155="small",1,0)</f>
        <v>0</v>
      </c>
      <c r="O2155">
        <f>IF(N2155="medium",1,0)</f>
        <v>0</v>
      </c>
      <c r="P2155">
        <f>IF(O2155="large",1,0)</f>
        <v>0</v>
      </c>
      <c r="Q2155">
        <v>1980</v>
      </c>
      <c r="R2155">
        <v>9</v>
      </c>
      <c r="S2155" t="str">
        <f>IF(R2155=1, "First-time", IF(R2155&lt;=3, "Rising Star", IF(R2155&lt;10, "Established", "Elites")))</f>
        <v>Established</v>
      </c>
      <c r="T2155">
        <f>IF(S2155 = "First-time",1,0)</f>
        <v>0</v>
      </c>
      <c r="U2155">
        <f>IF(S2155 = "Rising Star",1,0)</f>
        <v>0</v>
      </c>
      <c r="V2155">
        <f>IF(S2155 = "Established",1,0)</f>
        <v>1</v>
      </c>
      <c r="W2155">
        <f>IF(S2155 = "Elites",1,0)</f>
        <v>0</v>
      </c>
      <c r="X2155" t="s">
        <v>427</v>
      </c>
      <c r="Y2155" t="str">
        <f>IF(X2155="","-",TRIM(LEFT(X2155,FIND(",",X2155&amp;",")-1)))</f>
        <v>Washington</v>
      </c>
      <c r="Z2155" t="s">
        <v>752</v>
      </c>
      <c r="AA2155" t="s">
        <v>21</v>
      </c>
    </row>
    <row r="2156" spans="1:27" ht="14.4" x14ac:dyDescent="0.3">
      <c r="A2156">
        <v>2149</v>
      </c>
      <c r="B2156" t="s">
        <v>7748</v>
      </c>
      <c r="C2156" t="s">
        <v>7749</v>
      </c>
      <c r="D2156" t="s">
        <v>7750</v>
      </c>
      <c r="E2156" t="s">
        <v>1329</v>
      </c>
      <c r="F2156" s="5">
        <f>_xlfn.TEXTBEFORE(E2156, " ") * 1000000</f>
        <v>3600000</v>
      </c>
      <c r="G2156">
        <v>187.12010000000001</v>
      </c>
      <c r="H2156" t="s">
        <v>1750</v>
      </c>
      <c r="I2156">
        <v>34</v>
      </c>
      <c r="J2156">
        <f>IF(I2156="",0,I2156)</f>
        <v>34</v>
      </c>
      <c r="K2156">
        <v>8</v>
      </c>
      <c r="L2156">
        <f>I2156-K2156</f>
        <v>26</v>
      </c>
      <c r="M2156" t="str">
        <f>IF(I2156&lt;100,"small",IF(I2156&lt;500,"medium","large"))</f>
        <v>small</v>
      </c>
      <c r="N2156">
        <f>IF(M2156="small",1,0)</f>
        <v>1</v>
      </c>
      <c r="O2156">
        <f>IF(N2156="medium",1,0)</f>
        <v>0</v>
      </c>
      <c r="P2156">
        <f>IF(O2156="large",1,0)</f>
        <v>0</v>
      </c>
      <c r="Q2156">
        <v>2007</v>
      </c>
      <c r="R2156">
        <v>1</v>
      </c>
      <c r="S2156" t="str">
        <f>IF(R2156=1, "First-time", IF(R2156&lt;=3, "Rising Star", IF(R2156&lt;10, "Established", "Elites")))</f>
        <v>First-time</v>
      </c>
      <c r="T2156">
        <f>IF(S2156 = "First-time",1,0)</f>
        <v>1</v>
      </c>
      <c r="U2156">
        <f>IF(S2156 = "Rising Star",1,0)</f>
        <v>0</v>
      </c>
      <c r="V2156">
        <f>IF(S2156 = "Established",1,0)</f>
        <v>0</v>
      </c>
      <c r="W2156">
        <f>IF(S2156 = "Elites",1,0)</f>
        <v>0</v>
      </c>
      <c r="X2156" t="s">
        <v>1454</v>
      </c>
      <c r="Y2156" t="str">
        <f>IF(X2156="","-",TRIM(LEFT(X2156,FIND(",",X2156&amp;",")-1)))</f>
        <v>St. Louis</v>
      </c>
      <c r="Z2156" t="s">
        <v>7751</v>
      </c>
      <c r="AA2156" t="s">
        <v>25</v>
      </c>
    </row>
    <row r="2157" spans="1:27" ht="14.4" x14ac:dyDescent="0.3">
      <c r="A2157">
        <v>2150</v>
      </c>
      <c r="B2157" t="s">
        <v>16783</v>
      </c>
      <c r="C2157" t="s">
        <v>16784</v>
      </c>
      <c r="D2157" t="s">
        <v>16785</v>
      </c>
      <c r="E2157" t="s">
        <v>5593</v>
      </c>
      <c r="F2157" s="5">
        <f>_xlfn.TEXTBEFORE(E2157, " ") * 1000000</f>
        <v>8400000</v>
      </c>
      <c r="G2157">
        <v>186.9657</v>
      </c>
      <c r="H2157" t="s">
        <v>160</v>
      </c>
      <c r="I2157">
        <v>14</v>
      </c>
      <c r="J2157">
        <f>IF(I2157="",0,I2157)</f>
        <v>14</v>
      </c>
      <c r="K2157">
        <v>7</v>
      </c>
      <c r="L2157">
        <f>I2157-K2157</f>
        <v>7</v>
      </c>
      <c r="M2157" t="str">
        <f>IF(I2157&lt;100,"small",IF(I2157&lt;500,"medium","large"))</f>
        <v>small</v>
      </c>
      <c r="N2157">
        <f>IF(M2157="small",1,0)</f>
        <v>1</v>
      </c>
      <c r="O2157">
        <f>IF(N2157="medium",1,0)</f>
        <v>0</v>
      </c>
      <c r="P2157">
        <f>IF(O2157="large",1,0)</f>
        <v>0</v>
      </c>
      <c r="Q2157">
        <v>2014</v>
      </c>
      <c r="R2157">
        <v>1</v>
      </c>
      <c r="S2157" t="str">
        <f>IF(R2157=1, "First-time", IF(R2157&lt;=3, "Rising Star", IF(R2157&lt;10, "Established", "Elites")))</f>
        <v>First-time</v>
      </c>
      <c r="T2157">
        <f>IF(S2157 = "First-time",1,0)</f>
        <v>1</v>
      </c>
      <c r="U2157">
        <f>IF(S2157 = "Rising Star",1,0)</f>
        <v>0</v>
      </c>
      <c r="V2157">
        <f>IF(S2157 = "Established",1,0)</f>
        <v>0</v>
      </c>
      <c r="W2157">
        <f>IF(S2157 = "Elites",1,0)</f>
        <v>0</v>
      </c>
      <c r="X2157" t="s">
        <v>683</v>
      </c>
      <c r="Y2157" t="str">
        <f>IF(X2157="","-",TRIM(LEFT(X2157,FIND(",",X2157&amp;",")-1)))</f>
        <v>Orlando</v>
      </c>
      <c r="Z2157" t="s">
        <v>12453</v>
      </c>
      <c r="AA2157" t="s">
        <v>10</v>
      </c>
    </row>
    <row r="2158" spans="1:27" ht="14.4" x14ac:dyDescent="0.3">
      <c r="A2158">
        <v>2151</v>
      </c>
      <c r="B2158" t="s">
        <v>7649</v>
      </c>
      <c r="C2158" t="s">
        <v>7650</v>
      </c>
      <c r="D2158" t="s">
        <v>7651</v>
      </c>
      <c r="E2158" t="s">
        <v>947</v>
      </c>
      <c r="F2158" s="5">
        <f>_xlfn.TEXTBEFORE(E2158, " ") * 1000000</f>
        <v>4600000</v>
      </c>
      <c r="G2158">
        <v>186.852</v>
      </c>
      <c r="H2158" t="s">
        <v>118</v>
      </c>
      <c r="I2158">
        <v>28</v>
      </c>
      <c r="J2158">
        <f>IF(I2158="",0,I2158)</f>
        <v>28</v>
      </c>
      <c r="K2158">
        <v>12</v>
      </c>
      <c r="L2158">
        <f>I2158-K2158</f>
        <v>16</v>
      </c>
      <c r="M2158" t="str">
        <f>IF(I2158&lt;100,"small",IF(I2158&lt;500,"medium","large"))</f>
        <v>small</v>
      </c>
      <c r="N2158">
        <f>IF(M2158="small",1,0)</f>
        <v>1</v>
      </c>
      <c r="O2158">
        <f>IF(N2158="medium",1,0)</f>
        <v>0</v>
      </c>
      <c r="P2158">
        <f>IF(O2158="large",1,0)</f>
        <v>0</v>
      </c>
      <c r="Q2158">
        <v>2007</v>
      </c>
      <c r="R2158">
        <v>1</v>
      </c>
      <c r="S2158" t="str">
        <f>IF(R2158=1, "First-time", IF(R2158&lt;=3, "Rising Star", IF(R2158&lt;10, "Established", "Elites")))</f>
        <v>First-time</v>
      </c>
      <c r="T2158">
        <f>IF(S2158 = "First-time",1,0)</f>
        <v>1</v>
      </c>
      <c r="U2158">
        <f>IF(S2158 = "Rising Star",1,0)</f>
        <v>0</v>
      </c>
      <c r="V2158">
        <f>IF(S2158 = "Established",1,0)</f>
        <v>0</v>
      </c>
      <c r="W2158">
        <f>IF(S2158 = "Elites",1,0)</f>
        <v>0</v>
      </c>
      <c r="X2158" t="s">
        <v>86</v>
      </c>
      <c r="Y2158" t="str">
        <f>IF(X2158="","-",TRIM(LEFT(X2158,FIND(",",X2158&amp;",")-1)))</f>
        <v>New York City</v>
      </c>
      <c r="Z2158" t="s">
        <v>3896</v>
      </c>
      <c r="AA2158" t="s">
        <v>35</v>
      </c>
    </row>
    <row r="2159" spans="1:27" ht="14.4" x14ac:dyDescent="0.3">
      <c r="A2159">
        <v>2152</v>
      </c>
      <c r="B2159" t="s">
        <v>4162</v>
      </c>
      <c r="C2159" t="s">
        <v>4163</v>
      </c>
      <c r="D2159" t="s">
        <v>4164</v>
      </c>
      <c r="E2159" t="s">
        <v>1192</v>
      </c>
      <c r="F2159" s="5">
        <f>_xlfn.TEXTBEFORE(E2159, " ") * 1000000</f>
        <v>2300000</v>
      </c>
      <c r="G2159">
        <v>186.68209999999999</v>
      </c>
      <c r="H2159" t="s">
        <v>118</v>
      </c>
      <c r="I2159">
        <v>14</v>
      </c>
      <c r="J2159">
        <f>IF(I2159="",0,I2159)</f>
        <v>14</v>
      </c>
      <c r="K2159">
        <v>6</v>
      </c>
      <c r="L2159">
        <f>I2159-K2159</f>
        <v>8</v>
      </c>
      <c r="M2159" t="str">
        <f>IF(I2159&lt;100,"small",IF(I2159&lt;500,"medium","large"))</f>
        <v>small</v>
      </c>
      <c r="N2159">
        <f>IF(M2159="small",1,0)</f>
        <v>1</v>
      </c>
      <c r="O2159">
        <f>IF(N2159="medium",1,0)</f>
        <v>0</v>
      </c>
      <c r="P2159">
        <f>IF(O2159="large",1,0)</f>
        <v>0</v>
      </c>
      <c r="Q2159">
        <v>2001</v>
      </c>
      <c r="R2159">
        <v>1</v>
      </c>
      <c r="S2159" t="str">
        <f>IF(R2159=1, "First-time", IF(R2159&lt;=3, "Rising Star", IF(R2159&lt;10, "Established", "Elites")))</f>
        <v>First-time</v>
      </c>
      <c r="T2159">
        <f>IF(S2159 = "First-time",1,0)</f>
        <v>1</v>
      </c>
      <c r="U2159">
        <f>IF(S2159 = "Rising Star",1,0)</f>
        <v>0</v>
      </c>
      <c r="V2159">
        <f>IF(S2159 = "Established",1,0)</f>
        <v>0</v>
      </c>
      <c r="W2159">
        <f>IF(S2159 = "Elites",1,0)</f>
        <v>0</v>
      </c>
      <c r="X2159" t="s">
        <v>99</v>
      </c>
      <c r="Y2159" t="str">
        <f>IF(X2159="","-",TRIM(LEFT(X2159,FIND(",",X2159&amp;",")-1)))</f>
        <v>-</v>
      </c>
      <c r="Z2159" t="s">
        <v>4165</v>
      </c>
      <c r="AA2159" t="s">
        <v>5</v>
      </c>
    </row>
    <row r="2160" spans="1:27" ht="14.4" x14ac:dyDescent="0.3">
      <c r="A2160">
        <v>2153</v>
      </c>
      <c r="B2160" t="s">
        <v>9992</v>
      </c>
      <c r="C2160" t="s">
        <v>9993</v>
      </c>
      <c r="D2160" t="s">
        <v>9994</v>
      </c>
      <c r="E2160" t="s">
        <v>992</v>
      </c>
      <c r="F2160" s="5">
        <f>_xlfn.TEXTBEFORE(E2160, " ") * 1000000</f>
        <v>7200000</v>
      </c>
      <c r="G2160">
        <v>186.67930000000001</v>
      </c>
      <c r="H2160" t="s">
        <v>779</v>
      </c>
      <c r="I2160">
        <v>46</v>
      </c>
      <c r="J2160">
        <f>IF(I2160="",0,I2160)</f>
        <v>46</v>
      </c>
      <c r="K2160">
        <v>36</v>
      </c>
      <c r="L2160">
        <f>I2160-K2160</f>
        <v>10</v>
      </c>
      <c r="M2160" t="str">
        <f>IF(I2160&lt;100,"small",IF(I2160&lt;500,"medium","large"))</f>
        <v>small</v>
      </c>
      <c r="N2160">
        <f>IF(M2160="small",1,0)</f>
        <v>1</v>
      </c>
      <c r="O2160">
        <f>IF(N2160="medium",1,0)</f>
        <v>0</v>
      </c>
      <c r="P2160">
        <f>IF(O2160="large",1,0)</f>
        <v>0</v>
      </c>
      <c r="Q2160">
        <v>2009</v>
      </c>
      <c r="R2160">
        <v>3</v>
      </c>
      <c r="S2160" t="str">
        <f>IF(R2160=1, "First-time", IF(R2160&lt;=3, "Rising Star", IF(R2160&lt;10, "Established", "Elites")))</f>
        <v>Rising Star</v>
      </c>
      <c r="T2160">
        <f>IF(S2160 = "First-time",1,0)</f>
        <v>0</v>
      </c>
      <c r="U2160">
        <f>IF(S2160 = "Rising Star",1,0)</f>
        <v>1</v>
      </c>
      <c r="V2160">
        <f>IF(S2160 = "Established",1,0)</f>
        <v>0</v>
      </c>
      <c r="W2160">
        <f>IF(S2160 = "Elites",1,0)</f>
        <v>0</v>
      </c>
      <c r="X2160" t="s">
        <v>271</v>
      </c>
      <c r="Y2160" t="str">
        <f>IF(X2160="","-",TRIM(LEFT(X2160,FIND(",",X2160&amp;",")-1)))</f>
        <v>Chicago</v>
      </c>
      <c r="Z2160" t="s">
        <v>271</v>
      </c>
      <c r="AA2160" t="s">
        <v>15</v>
      </c>
    </row>
    <row r="2161" spans="1:27" ht="14.4" x14ac:dyDescent="0.3">
      <c r="A2161">
        <v>2154</v>
      </c>
      <c r="B2161" t="s">
        <v>16002</v>
      </c>
      <c r="C2161" t="s">
        <v>16003</v>
      </c>
      <c r="D2161" t="s">
        <v>16004</v>
      </c>
      <c r="E2161" t="s">
        <v>2661</v>
      </c>
      <c r="F2161" s="5">
        <f>_xlfn.TEXTBEFORE(E2161, " ") * 1000000</f>
        <v>27400000</v>
      </c>
      <c r="G2161">
        <v>186.608</v>
      </c>
      <c r="H2161" t="s">
        <v>153</v>
      </c>
      <c r="I2161">
        <v>28</v>
      </c>
      <c r="J2161">
        <f>IF(I2161="",0,I2161)</f>
        <v>28</v>
      </c>
      <c r="K2161">
        <v>13</v>
      </c>
      <c r="L2161">
        <f>I2161-K2161</f>
        <v>15</v>
      </c>
      <c r="M2161" t="str">
        <f>IF(I2161&lt;100,"small",IF(I2161&lt;500,"medium","large"))</f>
        <v>small</v>
      </c>
      <c r="N2161">
        <f>IF(M2161="small",1,0)</f>
        <v>1</v>
      </c>
      <c r="O2161">
        <f>IF(N2161="medium",1,0)</f>
        <v>0</v>
      </c>
      <c r="P2161">
        <f>IF(O2161="large",1,0)</f>
        <v>0</v>
      </c>
      <c r="Q2161">
        <v>2014</v>
      </c>
      <c r="R2161">
        <v>1</v>
      </c>
      <c r="S2161" t="str">
        <f>IF(R2161=1, "First-time", IF(R2161&lt;=3, "Rising Star", IF(R2161&lt;10, "Established", "Elites")))</f>
        <v>First-time</v>
      </c>
      <c r="T2161">
        <f>IF(S2161 = "First-time",1,0)</f>
        <v>1</v>
      </c>
      <c r="U2161">
        <f>IF(S2161 = "Rising Star",1,0)</f>
        <v>0</v>
      </c>
      <c r="V2161">
        <f>IF(S2161 = "Established",1,0)</f>
        <v>0</v>
      </c>
      <c r="W2161">
        <f>IF(S2161 = "Elites",1,0)</f>
        <v>0</v>
      </c>
      <c r="X2161" t="s">
        <v>99</v>
      </c>
      <c r="Y2161" t="str">
        <f>IF(X2161="","-",TRIM(LEFT(X2161,FIND(",",X2161&amp;",")-1)))</f>
        <v>-</v>
      </c>
      <c r="Z2161" t="s">
        <v>8422</v>
      </c>
      <c r="AA2161" t="s">
        <v>44</v>
      </c>
    </row>
    <row r="2162" spans="1:27" ht="14.4" x14ac:dyDescent="0.3">
      <c r="A2162">
        <v>2155</v>
      </c>
      <c r="B2162" t="s">
        <v>2471</v>
      </c>
      <c r="C2162" t="s">
        <v>2472</v>
      </c>
      <c r="D2162" t="s">
        <v>2473</v>
      </c>
      <c r="E2162" t="s">
        <v>2474</v>
      </c>
      <c r="F2162" s="5">
        <f>_xlfn.TEXTBEFORE(E2162, " ") * 1000000</f>
        <v>49800000</v>
      </c>
      <c r="G2162">
        <v>186.60050000000001</v>
      </c>
      <c r="H2162" t="s">
        <v>105</v>
      </c>
      <c r="I2162">
        <v>210</v>
      </c>
      <c r="J2162">
        <f>IF(I2162="",0,I2162)</f>
        <v>210</v>
      </c>
      <c r="K2162">
        <v>106</v>
      </c>
      <c r="L2162">
        <f>I2162-K2162</f>
        <v>104</v>
      </c>
      <c r="M2162" t="str">
        <f>IF(I2162&lt;100,"small",IF(I2162&lt;500,"medium","large"))</f>
        <v>medium</v>
      </c>
      <c r="N2162">
        <f>IF(M2162="small",1,0)</f>
        <v>0</v>
      </c>
      <c r="O2162">
        <f>IF(N2162="medium",1,0)</f>
        <v>0</v>
      </c>
      <c r="P2162">
        <f>IF(O2162="large",1,0)</f>
        <v>0</v>
      </c>
      <c r="Q2162">
        <v>1996</v>
      </c>
      <c r="R2162">
        <v>5</v>
      </c>
      <c r="S2162" t="str">
        <f>IF(R2162=1, "First-time", IF(R2162&lt;=3, "Rising Star", IF(R2162&lt;10, "Established", "Elites")))</f>
        <v>Established</v>
      </c>
      <c r="T2162">
        <f>IF(S2162 = "First-time",1,0)</f>
        <v>0</v>
      </c>
      <c r="U2162">
        <f>IF(S2162 = "Rising Star",1,0)</f>
        <v>0</v>
      </c>
      <c r="V2162">
        <f>IF(S2162 = "Established",1,0)</f>
        <v>1</v>
      </c>
      <c r="W2162">
        <f>IF(S2162 = "Elites",1,0)</f>
        <v>0</v>
      </c>
      <c r="X2162" t="s">
        <v>99</v>
      </c>
      <c r="Y2162" t="str">
        <f>IF(X2162="","-",TRIM(LEFT(X2162,FIND(",",X2162&amp;",")-1)))</f>
        <v>-</v>
      </c>
      <c r="Z2162" t="s">
        <v>780</v>
      </c>
      <c r="AA2162" t="s">
        <v>10</v>
      </c>
    </row>
    <row r="2163" spans="1:27" ht="14.4" x14ac:dyDescent="0.3">
      <c r="A2163">
        <v>2156</v>
      </c>
      <c r="B2163" t="s">
        <v>4166</v>
      </c>
      <c r="C2163" t="s">
        <v>4167</v>
      </c>
      <c r="D2163" t="s">
        <v>4168</v>
      </c>
      <c r="E2163" t="s">
        <v>1571</v>
      </c>
      <c r="F2163" s="5">
        <f>_xlfn.TEXTBEFORE(E2163, " ") * 1000000</f>
        <v>54500000</v>
      </c>
      <c r="G2163">
        <v>186.56059999999999</v>
      </c>
      <c r="H2163" t="s">
        <v>803</v>
      </c>
      <c r="I2163">
        <v>392</v>
      </c>
      <c r="J2163">
        <f>IF(I2163="",0,I2163)</f>
        <v>392</v>
      </c>
      <c r="K2163">
        <v>175</v>
      </c>
      <c r="L2163">
        <f>I2163-K2163</f>
        <v>217</v>
      </c>
      <c r="M2163" t="str">
        <f>IF(I2163&lt;100,"small",IF(I2163&lt;500,"medium","large"))</f>
        <v>medium</v>
      </c>
      <c r="N2163">
        <f>IF(M2163="small",1,0)</f>
        <v>0</v>
      </c>
      <c r="O2163">
        <f>IF(N2163="medium",1,0)</f>
        <v>0</v>
      </c>
      <c r="P2163">
        <f>IF(O2163="large",1,0)</f>
        <v>0</v>
      </c>
      <c r="Q2163">
        <v>2001</v>
      </c>
      <c r="R2163">
        <v>11</v>
      </c>
      <c r="S2163" t="str">
        <f>IF(R2163=1, "First-time", IF(R2163&lt;=3, "Rising Star", IF(R2163&lt;10, "Established", "Elites")))</f>
        <v>Elites</v>
      </c>
      <c r="T2163">
        <f>IF(S2163 = "First-time",1,0)</f>
        <v>0</v>
      </c>
      <c r="U2163">
        <f>IF(S2163 = "Rising Star",1,0)</f>
        <v>0</v>
      </c>
      <c r="V2163">
        <f>IF(S2163 = "Established",1,0)</f>
        <v>0</v>
      </c>
      <c r="W2163">
        <f>IF(S2163 = "Elites",1,0)</f>
        <v>1</v>
      </c>
      <c r="X2163" t="s">
        <v>325</v>
      </c>
      <c r="Y2163" t="str">
        <f>IF(X2163="","-",TRIM(LEFT(X2163,FIND(",",X2163&amp;",")-1)))</f>
        <v>Los Angeles</v>
      </c>
      <c r="Z2163" t="s">
        <v>1714</v>
      </c>
      <c r="AA2163" t="s">
        <v>5</v>
      </c>
    </row>
    <row r="2164" spans="1:27" ht="14.4" x14ac:dyDescent="0.3">
      <c r="A2164">
        <v>2157</v>
      </c>
      <c r="B2164" t="s">
        <v>1090</v>
      </c>
      <c r="C2164" t="s">
        <v>1091</v>
      </c>
      <c r="D2164" t="s">
        <v>1092</v>
      </c>
      <c r="E2164" t="s">
        <v>1093</v>
      </c>
      <c r="F2164" s="5">
        <f>_xlfn.TEXTBEFORE(E2164, " ") * 1000000</f>
        <v>48600000</v>
      </c>
      <c r="G2164">
        <v>186.4419</v>
      </c>
      <c r="H2164" t="s">
        <v>779</v>
      </c>
      <c r="I2164">
        <v>228</v>
      </c>
      <c r="J2164">
        <f>IF(I2164="",0,I2164)</f>
        <v>228</v>
      </c>
      <c r="K2164">
        <v>42</v>
      </c>
      <c r="L2164">
        <f>I2164-K2164</f>
        <v>186</v>
      </c>
      <c r="M2164" t="str">
        <f>IF(I2164&lt;100,"small",IF(I2164&lt;500,"medium","large"))</f>
        <v>medium</v>
      </c>
      <c r="N2164">
        <f>IF(M2164="small",1,0)</f>
        <v>0</v>
      </c>
      <c r="O2164">
        <f>IF(N2164="medium",1,0)</f>
        <v>0</v>
      </c>
      <c r="P2164">
        <f>IF(O2164="large",1,0)</f>
        <v>0</v>
      </c>
      <c r="Q2164">
        <v>1985</v>
      </c>
      <c r="R2164">
        <v>1</v>
      </c>
      <c r="S2164" t="str">
        <f>IF(R2164=1, "First-time", IF(R2164&lt;=3, "Rising Star", IF(R2164&lt;10, "Established", "Elites")))</f>
        <v>First-time</v>
      </c>
      <c r="T2164">
        <f>IF(S2164 = "First-time",1,0)</f>
        <v>1</v>
      </c>
      <c r="U2164">
        <f>IF(S2164 = "Rising Star",1,0)</f>
        <v>0</v>
      </c>
      <c r="V2164">
        <f>IF(S2164 = "Established",1,0)</f>
        <v>0</v>
      </c>
      <c r="W2164">
        <f>IF(S2164 = "Elites",1,0)</f>
        <v>0</v>
      </c>
      <c r="X2164" t="s">
        <v>185</v>
      </c>
      <c r="Y2164" t="str">
        <f>IF(X2164="","-",TRIM(LEFT(X2164,FIND(",",X2164&amp;",")-1)))</f>
        <v>Boston</v>
      </c>
      <c r="Z2164" t="s">
        <v>1094</v>
      </c>
      <c r="AA2164" t="s">
        <v>20</v>
      </c>
    </row>
    <row r="2165" spans="1:27" ht="14.4" x14ac:dyDescent="0.3">
      <c r="A2165">
        <v>2158</v>
      </c>
      <c r="B2165" t="s">
        <v>13067</v>
      </c>
      <c r="C2165" t="s">
        <v>13068</v>
      </c>
      <c r="D2165" t="s">
        <v>13069</v>
      </c>
      <c r="E2165" t="s">
        <v>2766</v>
      </c>
      <c r="F2165" s="5">
        <f>_xlfn.TEXTBEFORE(E2165, " ") * 1000000</f>
        <v>2700000</v>
      </c>
      <c r="G2165">
        <v>186.3937</v>
      </c>
      <c r="H2165" t="s">
        <v>445</v>
      </c>
      <c r="I2165">
        <v>10</v>
      </c>
      <c r="J2165">
        <f>IF(I2165="",0,I2165)</f>
        <v>10</v>
      </c>
      <c r="K2165">
        <v>3</v>
      </c>
      <c r="L2165">
        <f>I2165-K2165</f>
        <v>7</v>
      </c>
      <c r="M2165" t="str">
        <f>IF(I2165&lt;100,"small",IF(I2165&lt;500,"medium","large"))</f>
        <v>small</v>
      </c>
      <c r="N2165">
        <f>IF(M2165="small",1,0)</f>
        <v>1</v>
      </c>
      <c r="O2165">
        <f>IF(N2165="medium",1,0)</f>
        <v>0</v>
      </c>
      <c r="P2165">
        <f>IF(O2165="large",1,0)</f>
        <v>0</v>
      </c>
      <c r="Q2165">
        <v>2012</v>
      </c>
      <c r="R2165">
        <v>2</v>
      </c>
      <c r="S2165" t="str">
        <f>IF(R2165=1, "First-time", IF(R2165&lt;=3, "Rising Star", IF(R2165&lt;10, "Established", "Elites")))</f>
        <v>Rising Star</v>
      </c>
      <c r="T2165">
        <f>IF(S2165 = "First-time",1,0)</f>
        <v>0</v>
      </c>
      <c r="U2165">
        <f>IF(S2165 = "Rising Star",1,0)</f>
        <v>1</v>
      </c>
      <c r="V2165">
        <f>IF(S2165 = "Established",1,0)</f>
        <v>0</v>
      </c>
      <c r="W2165">
        <f>IF(S2165 = "Elites",1,0)</f>
        <v>0</v>
      </c>
      <c r="X2165" t="s">
        <v>232</v>
      </c>
      <c r="Y2165" t="str">
        <f>IF(X2165="","-",TRIM(LEFT(X2165,FIND(",",X2165&amp;",")-1)))</f>
        <v>Houston</v>
      </c>
      <c r="Z2165" t="s">
        <v>232</v>
      </c>
      <c r="AA2165" t="s">
        <v>45</v>
      </c>
    </row>
    <row r="2166" spans="1:27" ht="14.4" x14ac:dyDescent="0.3">
      <c r="A2166">
        <v>2159</v>
      </c>
      <c r="B2166" t="s">
        <v>9811</v>
      </c>
      <c r="C2166" t="s">
        <v>9812</v>
      </c>
      <c r="D2166" t="s">
        <v>9813</v>
      </c>
      <c r="E2166" t="s">
        <v>914</v>
      </c>
      <c r="F2166" s="5">
        <f>_xlfn.TEXTBEFORE(E2166, " ") * 1000000</f>
        <v>12400000</v>
      </c>
      <c r="G2166">
        <v>186.39240000000001</v>
      </c>
      <c r="H2166" t="s">
        <v>118</v>
      </c>
      <c r="I2166">
        <v>74</v>
      </c>
      <c r="J2166">
        <f>IF(I2166="",0,I2166)</f>
        <v>74</v>
      </c>
      <c r="K2166">
        <v>17</v>
      </c>
      <c r="L2166">
        <f>I2166-K2166</f>
        <v>57</v>
      </c>
      <c r="M2166" t="str">
        <f>IF(I2166&lt;100,"small",IF(I2166&lt;500,"medium","large"))</f>
        <v>small</v>
      </c>
      <c r="N2166">
        <f>IF(M2166="small",1,0)</f>
        <v>1</v>
      </c>
      <c r="O2166">
        <f>IF(N2166="medium",1,0)</f>
        <v>0</v>
      </c>
      <c r="P2166">
        <f>IF(O2166="large",1,0)</f>
        <v>0</v>
      </c>
      <c r="Q2166">
        <v>2009</v>
      </c>
      <c r="R2166">
        <v>6</v>
      </c>
      <c r="S2166" t="str">
        <f>IF(R2166=1, "First-time", IF(R2166&lt;=3, "Rising Star", IF(R2166&lt;10, "Established", "Elites")))</f>
        <v>Established</v>
      </c>
      <c r="T2166">
        <f>IF(S2166 = "First-time",1,0)</f>
        <v>0</v>
      </c>
      <c r="U2166">
        <f>IF(S2166 = "Rising Star",1,0)</f>
        <v>0</v>
      </c>
      <c r="V2166">
        <f>IF(S2166 = "Established",1,0)</f>
        <v>1</v>
      </c>
      <c r="W2166">
        <f>IF(S2166 = "Elites",1,0)</f>
        <v>0</v>
      </c>
      <c r="X2166" t="s">
        <v>99</v>
      </c>
      <c r="Y2166" t="str">
        <f>IF(X2166="","-",TRIM(LEFT(X2166,FIND(",",X2166&amp;",")-1)))</f>
        <v>-</v>
      </c>
      <c r="Z2166" t="s">
        <v>2029</v>
      </c>
      <c r="AA2166" t="s">
        <v>27</v>
      </c>
    </row>
    <row r="2167" spans="1:27" ht="14.4" x14ac:dyDescent="0.3">
      <c r="A2167">
        <v>2160</v>
      </c>
      <c r="B2167" t="s">
        <v>5009</v>
      </c>
      <c r="C2167" t="s">
        <v>5010</v>
      </c>
      <c r="D2167" t="s">
        <v>5011</v>
      </c>
      <c r="E2167" t="s">
        <v>5012</v>
      </c>
      <c r="F2167" s="5">
        <f>_xlfn.TEXTBEFORE(E2167, " ") * 1000000</f>
        <v>13500000</v>
      </c>
      <c r="G2167">
        <v>186.3014</v>
      </c>
      <c r="H2167" t="s">
        <v>751</v>
      </c>
      <c r="I2167">
        <v>136</v>
      </c>
      <c r="J2167">
        <f>IF(I2167="",0,I2167)</f>
        <v>136</v>
      </c>
      <c r="K2167">
        <v>50</v>
      </c>
      <c r="L2167">
        <f>I2167-K2167</f>
        <v>86</v>
      </c>
      <c r="M2167" t="str">
        <f>IF(I2167&lt;100,"small",IF(I2167&lt;500,"medium","large"))</f>
        <v>medium</v>
      </c>
      <c r="N2167">
        <f>IF(M2167="small",1,0)</f>
        <v>0</v>
      </c>
      <c r="O2167">
        <f>IF(N2167="medium",1,0)</f>
        <v>0</v>
      </c>
      <c r="P2167">
        <f>IF(O2167="large",1,0)</f>
        <v>0</v>
      </c>
      <c r="Q2167">
        <v>2003</v>
      </c>
      <c r="R2167">
        <v>3</v>
      </c>
      <c r="S2167" t="str">
        <f>IF(R2167=1, "First-time", IF(R2167&lt;=3, "Rising Star", IF(R2167&lt;10, "Established", "Elites")))</f>
        <v>Rising Star</v>
      </c>
      <c r="T2167">
        <f>IF(S2167 = "First-time",1,0)</f>
        <v>0</v>
      </c>
      <c r="U2167">
        <f>IF(S2167 = "Rising Star",1,0)</f>
        <v>1</v>
      </c>
      <c r="V2167">
        <f>IF(S2167 = "Established",1,0)</f>
        <v>0</v>
      </c>
      <c r="W2167">
        <f>IF(S2167 = "Elites",1,0)</f>
        <v>0</v>
      </c>
      <c r="X2167" t="s">
        <v>427</v>
      </c>
      <c r="Y2167" t="str">
        <f>IF(X2167="","-",TRIM(LEFT(X2167,FIND(",",X2167&amp;",")-1)))</f>
        <v>Washington</v>
      </c>
      <c r="Z2167" t="s">
        <v>3571</v>
      </c>
      <c r="AA2167" t="s">
        <v>21</v>
      </c>
    </row>
    <row r="2168" spans="1:27" ht="14.4" x14ac:dyDescent="0.3">
      <c r="A2168">
        <v>2161</v>
      </c>
      <c r="B2168" t="s">
        <v>13948</v>
      </c>
      <c r="C2168" t="s">
        <v>13949</v>
      </c>
      <c r="D2168" t="s">
        <v>13950</v>
      </c>
      <c r="E2168" t="s">
        <v>3006</v>
      </c>
      <c r="F2168" s="5">
        <f>_xlfn.TEXTBEFORE(E2168, " ") * 1000000</f>
        <v>10000000</v>
      </c>
      <c r="G2168">
        <v>186.29859999999999</v>
      </c>
      <c r="H2168" t="s">
        <v>779</v>
      </c>
      <c r="I2168">
        <v>17</v>
      </c>
      <c r="J2168">
        <f>IF(I2168="",0,I2168)</f>
        <v>17</v>
      </c>
      <c r="K2168">
        <v>12</v>
      </c>
      <c r="L2168">
        <f>I2168-K2168</f>
        <v>5</v>
      </c>
      <c r="M2168" t="str">
        <f>IF(I2168&lt;100,"small",IF(I2168&lt;500,"medium","large"))</f>
        <v>small</v>
      </c>
      <c r="N2168">
        <f>IF(M2168="small",1,0)</f>
        <v>1</v>
      </c>
      <c r="O2168">
        <f>IF(N2168="medium",1,0)</f>
        <v>0</v>
      </c>
      <c r="P2168">
        <f>IF(O2168="large",1,0)</f>
        <v>0</v>
      </c>
      <c r="Q2168">
        <v>2012</v>
      </c>
      <c r="R2168">
        <v>1</v>
      </c>
      <c r="S2168" t="str">
        <f>IF(R2168=1, "First-time", IF(R2168&lt;=3, "Rising Star", IF(R2168&lt;10, "Established", "Elites")))</f>
        <v>First-time</v>
      </c>
      <c r="T2168">
        <f>IF(S2168 = "First-time",1,0)</f>
        <v>1</v>
      </c>
      <c r="U2168">
        <f>IF(S2168 = "Rising Star",1,0)</f>
        <v>0</v>
      </c>
      <c r="V2168">
        <f>IF(S2168 = "Established",1,0)</f>
        <v>0</v>
      </c>
      <c r="W2168">
        <f>IF(S2168 = "Elites",1,0)</f>
        <v>0</v>
      </c>
      <c r="X2168" t="s">
        <v>611</v>
      </c>
      <c r="Y2168" t="str">
        <f>IF(X2168="","-",TRIM(LEFT(X2168,FIND(",",X2168&amp;",")-1)))</f>
        <v>Denver</v>
      </c>
      <c r="Z2168" t="s">
        <v>2771</v>
      </c>
      <c r="AA2168" t="s">
        <v>6</v>
      </c>
    </row>
    <row r="2169" spans="1:27" ht="14.4" x14ac:dyDescent="0.3">
      <c r="A2169">
        <v>2162</v>
      </c>
      <c r="B2169" t="s">
        <v>11814</v>
      </c>
      <c r="C2169" t="s">
        <v>11815</v>
      </c>
      <c r="D2169" t="s">
        <v>11816</v>
      </c>
      <c r="E2169" t="s">
        <v>3595</v>
      </c>
      <c r="F2169" s="5">
        <f>_xlfn.TEXTBEFORE(E2169, " ") * 1000000</f>
        <v>45700000</v>
      </c>
      <c r="G2169">
        <v>186.24969999999999</v>
      </c>
      <c r="H2169" t="s">
        <v>140</v>
      </c>
      <c r="I2169">
        <v>1300</v>
      </c>
      <c r="J2169">
        <f>IF(I2169="",0,I2169)</f>
        <v>1300</v>
      </c>
      <c r="K2169">
        <v>500</v>
      </c>
      <c r="L2169">
        <f>I2169-K2169</f>
        <v>800</v>
      </c>
      <c r="M2169" t="str">
        <f>IF(I2169&lt;100,"small",IF(I2169&lt;500,"medium","large"))</f>
        <v>large</v>
      </c>
      <c r="N2169">
        <f>IF(M2169="small",1,0)</f>
        <v>0</v>
      </c>
      <c r="O2169">
        <f>IF(N2169="medium",1,0)</f>
        <v>0</v>
      </c>
      <c r="P2169">
        <f>IF(O2169="large",1,0)</f>
        <v>0</v>
      </c>
      <c r="Q2169">
        <v>2011</v>
      </c>
      <c r="R2169">
        <v>2</v>
      </c>
      <c r="S2169" t="str">
        <f>IF(R2169=1, "First-time", IF(R2169&lt;=3, "Rising Star", IF(R2169&lt;10, "Established", "Elites")))</f>
        <v>Rising Star</v>
      </c>
      <c r="T2169">
        <f>IF(S2169 = "First-time",1,0)</f>
        <v>0</v>
      </c>
      <c r="U2169">
        <f>IF(S2169 = "Rising Star",1,0)</f>
        <v>1</v>
      </c>
      <c r="V2169">
        <f>IF(S2169 = "Established",1,0)</f>
        <v>0</v>
      </c>
      <c r="W2169">
        <f>IF(S2169 = "Elites",1,0)</f>
        <v>0</v>
      </c>
      <c r="X2169" t="s">
        <v>838</v>
      </c>
      <c r="Y2169" t="str">
        <f>IF(X2169="","-",TRIM(LEFT(X2169,FIND(",",X2169&amp;",")-1)))</f>
        <v>Austin</v>
      </c>
      <c r="Z2169" t="s">
        <v>8307</v>
      </c>
      <c r="AA2169" t="s">
        <v>45</v>
      </c>
    </row>
    <row r="2170" spans="1:27" ht="14.4" x14ac:dyDescent="0.3">
      <c r="A2170">
        <v>2163</v>
      </c>
      <c r="B2170" t="s">
        <v>4797</v>
      </c>
      <c r="C2170" t="s">
        <v>4798</v>
      </c>
      <c r="D2170" t="s">
        <v>4799</v>
      </c>
      <c r="E2170" t="s">
        <v>4800</v>
      </c>
      <c r="F2170" s="5">
        <f>_xlfn.TEXTBEFORE(E2170, " ") * 1000000</f>
        <v>3100000</v>
      </c>
      <c r="G2170">
        <v>186.0986</v>
      </c>
      <c r="H2170" t="s">
        <v>85</v>
      </c>
      <c r="I2170">
        <v>10</v>
      </c>
      <c r="J2170">
        <f>IF(I2170="",0,I2170)</f>
        <v>10</v>
      </c>
      <c r="K2170">
        <v>6</v>
      </c>
      <c r="L2170">
        <f>I2170-K2170</f>
        <v>4</v>
      </c>
      <c r="M2170" t="str">
        <f>IF(I2170&lt;100,"small",IF(I2170&lt;500,"medium","large"))</f>
        <v>small</v>
      </c>
      <c r="N2170">
        <f>IF(M2170="small",1,0)</f>
        <v>1</v>
      </c>
      <c r="O2170">
        <f>IF(N2170="medium",1,0)</f>
        <v>0</v>
      </c>
      <c r="P2170">
        <f>IF(O2170="large",1,0)</f>
        <v>0</v>
      </c>
      <c r="Q2170">
        <v>2003</v>
      </c>
      <c r="R2170">
        <v>1</v>
      </c>
      <c r="S2170" t="str">
        <f>IF(R2170=1, "First-time", IF(R2170&lt;=3, "Rising Star", IF(R2170&lt;10, "Established", "Elites")))</f>
        <v>First-time</v>
      </c>
      <c r="T2170">
        <f>IF(S2170 = "First-time",1,0)</f>
        <v>1</v>
      </c>
      <c r="U2170">
        <f>IF(S2170 = "Rising Star",1,0)</f>
        <v>0</v>
      </c>
      <c r="V2170">
        <f>IF(S2170 = "Established",1,0)</f>
        <v>0</v>
      </c>
      <c r="W2170">
        <f>IF(S2170 = "Elites",1,0)</f>
        <v>0</v>
      </c>
      <c r="X2170" t="s">
        <v>838</v>
      </c>
      <c r="Y2170" t="str">
        <f>IF(X2170="","-",TRIM(LEFT(X2170,FIND(",",X2170&amp;",")-1)))</f>
        <v>Austin</v>
      </c>
      <c r="Z2170" t="s">
        <v>838</v>
      </c>
      <c r="AA2170" t="s">
        <v>45</v>
      </c>
    </row>
    <row r="2171" spans="1:27" ht="14.4" x14ac:dyDescent="0.3">
      <c r="A2171">
        <v>2164</v>
      </c>
      <c r="B2171" t="s">
        <v>7302</v>
      </c>
      <c r="C2171" t="s">
        <v>7303</v>
      </c>
      <c r="D2171" t="s">
        <v>7304</v>
      </c>
      <c r="E2171" t="s">
        <v>128</v>
      </c>
      <c r="F2171" s="5">
        <f>_xlfn.TEXTBEFORE(E2171, " ") * 1000000</f>
        <v>7500000</v>
      </c>
      <c r="G2171">
        <v>186.08580000000001</v>
      </c>
      <c r="H2171" t="s">
        <v>129</v>
      </c>
      <c r="I2171">
        <v>29</v>
      </c>
      <c r="J2171">
        <f>IF(I2171="",0,I2171)</f>
        <v>29</v>
      </c>
      <c r="K2171">
        <v>15</v>
      </c>
      <c r="L2171">
        <f>I2171-K2171</f>
        <v>14</v>
      </c>
      <c r="M2171" t="str">
        <f>IF(I2171&lt;100,"small",IF(I2171&lt;500,"medium","large"))</f>
        <v>small</v>
      </c>
      <c r="N2171">
        <f>IF(M2171="small",1,0)</f>
        <v>1</v>
      </c>
      <c r="O2171">
        <f>IF(N2171="medium",1,0)</f>
        <v>0</v>
      </c>
      <c r="P2171">
        <f>IF(O2171="large",1,0)</f>
        <v>0</v>
      </c>
      <c r="Q2171">
        <v>2007</v>
      </c>
      <c r="R2171">
        <v>4</v>
      </c>
      <c r="S2171" t="str">
        <f>IF(R2171=1, "First-time", IF(R2171&lt;=3, "Rising Star", IF(R2171&lt;10, "Established", "Elites")))</f>
        <v>Established</v>
      </c>
      <c r="T2171">
        <f>IF(S2171 = "First-time",1,0)</f>
        <v>0</v>
      </c>
      <c r="U2171">
        <f>IF(S2171 = "Rising Star",1,0)</f>
        <v>0</v>
      </c>
      <c r="V2171">
        <f>IF(S2171 = "Established",1,0)</f>
        <v>1</v>
      </c>
      <c r="W2171">
        <f>IF(S2171 = "Elites",1,0)</f>
        <v>0</v>
      </c>
      <c r="X2171" t="s">
        <v>99</v>
      </c>
      <c r="Y2171" t="str">
        <f>IF(X2171="","-",TRIM(LEFT(X2171,FIND(",",X2171&amp;",")-1)))</f>
        <v>-</v>
      </c>
      <c r="Z2171" t="s">
        <v>7305</v>
      </c>
      <c r="AA2171" t="s">
        <v>52</v>
      </c>
    </row>
    <row r="2172" spans="1:27" ht="14.4" x14ac:dyDescent="0.3">
      <c r="A2172">
        <v>2165</v>
      </c>
      <c r="B2172" t="s">
        <v>1281</v>
      </c>
      <c r="C2172" t="s">
        <v>1282</v>
      </c>
      <c r="D2172" t="s">
        <v>1283</v>
      </c>
      <c r="E2172" t="s">
        <v>1284</v>
      </c>
      <c r="F2172" s="5">
        <f>_xlfn.TEXTBEFORE(E2172, " ") * 1000000</f>
        <v>534000000</v>
      </c>
      <c r="G2172">
        <v>186.0599</v>
      </c>
      <c r="H2172" t="s">
        <v>85</v>
      </c>
      <c r="I2172">
        <v>1505</v>
      </c>
      <c r="J2172">
        <f>IF(I2172="",0,I2172)</f>
        <v>1505</v>
      </c>
      <c r="K2172">
        <v>888</v>
      </c>
      <c r="L2172">
        <f>I2172-K2172</f>
        <v>617</v>
      </c>
      <c r="M2172" t="str">
        <f>IF(I2172&lt;100,"small",IF(I2172&lt;500,"medium","large"))</f>
        <v>large</v>
      </c>
      <c r="N2172">
        <f>IF(M2172="small",1,0)</f>
        <v>0</v>
      </c>
      <c r="O2172">
        <f>IF(N2172="medium",1,0)</f>
        <v>0</v>
      </c>
      <c r="P2172">
        <f>IF(O2172="large",1,0)</f>
        <v>0</v>
      </c>
      <c r="Q2172">
        <v>1987</v>
      </c>
      <c r="R2172">
        <v>11</v>
      </c>
      <c r="S2172" t="str">
        <f>IF(R2172=1, "First-time", IF(R2172&lt;=3, "Rising Star", IF(R2172&lt;10, "Established", "Elites")))</f>
        <v>Elites</v>
      </c>
      <c r="T2172">
        <f>IF(S2172 = "First-time",1,0)</f>
        <v>0</v>
      </c>
      <c r="U2172">
        <f>IF(S2172 = "Rising Star",1,0)</f>
        <v>0</v>
      </c>
      <c r="V2172">
        <f>IF(S2172 = "Established",1,0)</f>
        <v>0</v>
      </c>
      <c r="W2172">
        <f>IF(S2172 = "Elites",1,0)</f>
        <v>1</v>
      </c>
      <c r="X2172" t="s">
        <v>271</v>
      </c>
      <c r="Y2172" t="str">
        <f>IF(X2172="","-",TRIM(LEFT(X2172,FIND(",",X2172&amp;",")-1)))</f>
        <v>Chicago</v>
      </c>
      <c r="Z2172" t="s">
        <v>1046</v>
      </c>
      <c r="AA2172" t="s">
        <v>15</v>
      </c>
    </row>
    <row r="2173" spans="1:27" ht="14.4" x14ac:dyDescent="0.3">
      <c r="A2173">
        <v>2166</v>
      </c>
      <c r="B2173" t="s">
        <v>12732</v>
      </c>
      <c r="C2173" t="s">
        <v>12733</v>
      </c>
      <c r="D2173" t="s">
        <v>12734</v>
      </c>
      <c r="E2173" t="s">
        <v>537</v>
      </c>
      <c r="F2173" s="5">
        <f>_xlfn.TEXTBEFORE(E2173, " ") * 1000000</f>
        <v>5700000</v>
      </c>
      <c r="G2173">
        <v>185.99619999999999</v>
      </c>
      <c r="H2173" t="s">
        <v>445</v>
      </c>
      <c r="I2173">
        <v>30</v>
      </c>
      <c r="J2173">
        <f>IF(I2173="",0,I2173)</f>
        <v>30</v>
      </c>
      <c r="K2173">
        <v>9</v>
      </c>
      <c r="L2173">
        <f>I2173-K2173</f>
        <v>21</v>
      </c>
      <c r="M2173" t="str">
        <f>IF(I2173&lt;100,"small",IF(I2173&lt;500,"medium","large"))</f>
        <v>small</v>
      </c>
      <c r="N2173">
        <f>IF(M2173="small",1,0)</f>
        <v>1</v>
      </c>
      <c r="O2173">
        <f>IF(N2173="medium",1,0)</f>
        <v>0</v>
      </c>
      <c r="P2173">
        <f>IF(O2173="large",1,0)</f>
        <v>0</v>
      </c>
      <c r="Q2173">
        <v>2011</v>
      </c>
      <c r="R2173">
        <v>2</v>
      </c>
      <c r="S2173" t="str">
        <f>IF(R2173=1, "First-time", IF(R2173&lt;=3, "Rising Star", IF(R2173&lt;10, "Established", "Elites")))</f>
        <v>Rising Star</v>
      </c>
      <c r="T2173">
        <f>IF(S2173 = "First-time",1,0)</f>
        <v>0</v>
      </c>
      <c r="U2173">
        <f>IF(S2173 = "Rising Star",1,0)</f>
        <v>1</v>
      </c>
      <c r="V2173">
        <f>IF(S2173 = "Established",1,0)</f>
        <v>0</v>
      </c>
      <c r="W2173">
        <f>IF(S2173 = "Elites",1,0)</f>
        <v>0</v>
      </c>
      <c r="X2173" t="s">
        <v>342</v>
      </c>
      <c r="Y2173" t="str">
        <f>IF(X2173="","-",TRIM(LEFT(X2173,FIND(",",X2173&amp;",")-1)))</f>
        <v>San Diego</v>
      </c>
      <c r="Z2173" t="s">
        <v>342</v>
      </c>
      <c r="AA2173" t="s">
        <v>5</v>
      </c>
    </row>
    <row r="2174" spans="1:27" ht="14.4" x14ac:dyDescent="0.3">
      <c r="A2174">
        <v>2167</v>
      </c>
      <c r="B2174" t="s">
        <v>256</v>
      </c>
      <c r="C2174" t="s">
        <v>257</v>
      </c>
      <c r="D2174" t="s">
        <v>258</v>
      </c>
      <c r="E2174" t="s">
        <v>259</v>
      </c>
      <c r="F2174" s="5">
        <f>_xlfn.TEXTBEFORE(E2174, " ") * 1000000</f>
        <v>65800000</v>
      </c>
      <c r="G2174">
        <v>185.87960000000001</v>
      </c>
      <c r="H2174" t="s">
        <v>174</v>
      </c>
      <c r="I2174">
        <v>240</v>
      </c>
      <c r="J2174">
        <f>IF(I2174="",0,I2174)</f>
        <v>240</v>
      </c>
      <c r="K2174">
        <v>200</v>
      </c>
      <c r="L2174">
        <f>I2174-K2174</f>
        <v>40</v>
      </c>
      <c r="M2174" t="str">
        <f>IF(I2174&lt;100,"small",IF(I2174&lt;500,"medium","large"))</f>
        <v>medium</v>
      </c>
      <c r="N2174">
        <f>IF(M2174="small",1,0)</f>
        <v>0</v>
      </c>
      <c r="O2174">
        <f>IF(N2174="medium",1,0)</f>
        <v>0</v>
      </c>
      <c r="P2174">
        <f>IF(O2174="large",1,0)</f>
        <v>0</v>
      </c>
      <c r="Q2174">
        <v>1949</v>
      </c>
      <c r="R2174">
        <v>1</v>
      </c>
      <c r="S2174" t="str">
        <f>IF(R2174=1, "First-time", IF(R2174&lt;=3, "Rising Star", IF(R2174&lt;10, "Established", "Elites")))</f>
        <v>First-time</v>
      </c>
      <c r="T2174">
        <f>IF(S2174 = "First-time",1,0)</f>
        <v>1</v>
      </c>
      <c r="U2174">
        <f>IF(S2174 = "Rising Star",1,0)</f>
        <v>0</v>
      </c>
      <c r="V2174">
        <f>IF(S2174 = "Established",1,0)</f>
        <v>0</v>
      </c>
      <c r="W2174">
        <f>IF(S2174 = "Elites",1,0)</f>
        <v>0</v>
      </c>
      <c r="X2174" t="s">
        <v>260</v>
      </c>
      <c r="Y2174" t="str">
        <f>IF(X2174="","-",TRIM(LEFT(X2174,FIND(",",X2174&amp;",")-1)))</f>
        <v>Seattle</v>
      </c>
      <c r="Z2174" t="s">
        <v>261</v>
      </c>
      <c r="AA2174" t="s">
        <v>49</v>
      </c>
    </row>
    <row r="2175" spans="1:27" ht="14.4" x14ac:dyDescent="0.3">
      <c r="A2175">
        <v>2168</v>
      </c>
      <c r="B2175" t="s">
        <v>9995</v>
      </c>
      <c r="C2175" t="s">
        <v>9996</v>
      </c>
      <c r="D2175" t="s">
        <v>9997</v>
      </c>
      <c r="E2175" t="s">
        <v>9174</v>
      </c>
      <c r="F2175" s="5">
        <f>_xlfn.TEXTBEFORE(E2175, " ") * 1000000</f>
        <v>42100000</v>
      </c>
      <c r="G2175">
        <v>185.70400000000001</v>
      </c>
      <c r="H2175" t="s">
        <v>353</v>
      </c>
      <c r="I2175">
        <v>8</v>
      </c>
      <c r="J2175">
        <f>IF(I2175="",0,I2175)</f>
        <v>8</v>
      </c>
      <c r="K2175">
        <v>3</v>
      </c>
      <c r="L2175">
        <f>I2175-K2175</f>
        <v>5</v>
      </c>
      <c r="M2175" t="str">
        <f>IF(I2175&lt;100,"small",IF(I2175&lt;500,"medium","large"))</f>
        <v>small</v>
      </c>
      <c r="N2175">
        <f>IF(M2175="small",1,0)</f>
        <v>1</v>
      </c>
      <c r="O2175">
        <f>IF(N2175="medium",1,0)</f>
        <v>0</v>
      </c>
      <c r="P2175">
        <f>IF(O2175="large",1,0)</f>
        <v>0</v>
      </c>
      <c r="Q2175">
        <v>2009</v>
      </c>
      <c r="R2175">
        <v>1</v>
      </c>
      <c r="S2175" t="str">
        <f>IF(R2175=1, "First-time", IF(R2175&lt;=3, "Rising Star", IF(R2175&lt;10, "Established", "Elites")))</f>
        <v>First-time</v>
      </c>
      <c r="T2175">
        <f>IF(S2175 = "First-time",1,0)</f>
        <v>1</v>
      </c>
      <c r="U2175">
        <f>IF(S2175 = "Rising Star",1,0)</f>
        <v>0</v>
      </c>
      <c r="V2175">
        <f>IF(S2175 = "Established",1,0)</f>
        <v>0</v>
      </c>
      <c r="W2175">
        <f>IF(S2175 = "Elites",1,0)</f>
        <v>0</v>
      </c>
      <c r="X2175" t="s">
        <v>271</v>
      </c>
      <c r="Y2175" t="str">
        <f>IF(X2175="","-",TRIM(LEFT(X2175,FIND(",",X2175&amp;",")-1)))</f>
        <v>Chicago</v>
      </c>
      <c r="Z2175" t="s">
        <v>819</v>
      </c>
      <c r="AA2175" t="s">
        <v>15</v>
      </c>
    </row>
    <row r="2176" spans="1:27" ht="14.4" x14ac:dyDescent="0.3">
      <c r="A2176">
        <v>2169</v>
      </c>
      <c r="B2176" t="s">
        <v>10927</v>
      </c>
      <c r="C2176" t="s">
        <v>10928</v>
      </c>
      <c r="D2176" t="s">
        <v>10929</v>
      </c>
      <c r="E2176" t="s">
        <v>10930</v>
      </c>
      <c r="F2176" s="5">
        <f>_xlfn.TEXTBEFORE(E2176, " ") * 1000000</f>
        <v>91100000</v>
      </c>
      <c r="G2176">
        <v>185.66120000000001</v>
      </c>
      <c r="H2176" t="s">
        <v>160</v>
      </c>
      <c r="I2176">
        <v>60</v>
      </c>
      <c r="J2176">
        <f>IF(I2176="",0,I2176)</f>
        <v>60</v>
      </c>
      <c r="K2176">
        <v>25</v>
      </c>
      <c r="L2176">
        <f>I2176-K2176</f>
        <v>35</v>
      </c>
      <c r="M2176" t="str">
        <f>IF(I2176&lt;100,"small",IF(I2176&lt;500,"medium","large"))</f>
        <v>small</v>
      </c>
      <c r="N2176">
        <f>IF(M2176="small",1,0)</f>
        <v>1</v>
      </c>
      <c r="O2176">
        <f>IF(N2176="medium",1,0)</f>
        <v>0</v>
      </c>
      <c r="P2176">
        <f>IF(O2176="large",1,0)</f>
        <v>0</v>
      </c>
      <c r="Q2176">
        <v>2010</v>
      </c>
      <c r="R2176">
        <v>2</v>
      </c>
      <c r="S2176" t="str">
        <f>IF(R2176=1, "First-time", IF(R2176&lt;=3, "Rising Star", IF(R2176&lt;10, "Established", "Elites")))</f>
        <v>Rising Star</v>
      </c>
      <c r="T2176">
        <f>IF(S2176 = "First-time",1,0)</f>
        <v>0</v>
      </c>
      <c r="U2176">
        <f>IF(S2176 = "Rising Star",1,0)</f>
        <v>1</v>
      </c>
      <c r="V2176">
        <f>IF(S2176 = "Established",1,0)</f>
        <v>0</v>
      </c>
      <c r="W2176">
        <f>IF(S2176 = "Elites",1,0)</f>
        <v>0</v>
      </c>
      <c r="X2176" t="s">
        <v>86</v>
      </c>
      <c r="Y2176" t="str">
        <f>IF(X2176="","-",TRIM(LEFT(X2176,FIND(",",X2176&amp;",")-1)))</f>
        <v>New York City</v>
      </c>
      <c r="Z2176" t="s">
        <v>10931</v>
      </c>
      <c r="AA2176" t="s">
        <v>32</v>
      </c>
    </row>
    <row r="2177" spans="1:27" ht="14.4" x14ac:dyDescent="0.3">
      <c r="A2177">
        <v>2170</v>
      </c>
      <c r="B2177" t="s">
        <v>11611</v>
      </c>
      <c r="C2177" t="s">
        <v>11612</v>
      </c>
      <c r="D2177" t="s">
        <v>11613</v>
      </c>
      <c r="E2177" t="s">
        <v>590</v>
      </c>
      <c r="F2177" s="5">
        <f>_xlfn.TEXTBEFORE(E2177, " ") * 1000000</f>
        <v>9900000</v>
      </c>
      <c r="G2177">
        <v>185.61760000000001</v>
      </c>
      <c r="H2177" t="s">
        <v>751</v>
      </c>
      <c r="I2177">
        <v>79</v>
      </c>
      <c r="J2177">
        <f>IF(I2177="",0,I2177)</f>
        <v>79</v>
      </c>
      <c r="K2177">
        <v>23</v>
      </c>
      <c r="L2177">
        <f>I2177-K2177</f>
        <v>56</v>
      </c>
      <c r="M2177" t="str">
        <f>IF(I2177&lt;100,"small",IF(I2177&lt;500,"medium","large"))</f>
        <v>small</v>
      </c>
      <c r="N2177">
        <f>IF(M2177="small",1,0)</f>
        <v>1</v>
      </c>
      <c r="O2177">
        <f>IF(N2177="medium",1,0)</f>
        <v>0</v>
      </c>
      <c r="P2177">
        <f>IF(O2177="large",1,0)</f>
        <v>0</v>
      </c>
      <c r="Q2177">
        <v>2010</v>
      </c>
      <c r="R2177">
        <v>3</v>
      </c>
      <c r="S2177" t="str">
        <f>IF(R2177=1, "First-time", IF(R2177&lt;=3, "Rising Star", IF(R2177&lt;10, "Established", "Elites")))</f>
        <v>Rising Star</v>
      </c>
      <c r="T2177">
        <f>IF(S2177 = "First-time",1,0)</f>
        <v>0</v>
      </c>
      <c r="U2177">
        <f>IF(S2177 = "Rising Star",1,0)</f>
        <v>1</v>
      </c>
      <c r="V2177">
        <f>IF(S2177 = "Established",1,0)</f>
        <v>0</v>
      </c>
      <c r="W2177">
        <f>IF(S2177 = "Elites",1,0)</f>
        <v>0</v>
      </c>
      <c r="X2177" t="s">
        <v>978</v>
      </c>
      <c r="Y2177" t="str">
        <f>IF(X2177="","-",TRIM(LEFT(X2177,FIND(",",X2177&amp;",")-1)))</f>
        <v>Huntsville</v>
      </c>
      <c r="Z2177" t="s">
        <v>979</v>
      </c>
      <c r="AA2177" t="s">
        <v>2</v>
      </c>
    </row>
    <row r="2178" spans="1:27" ht="14.4" x14ac:dyDescent="0.3">
      <c r="A2178">
        <v>2171</v>
      </c>
      <c r="B2178" t="s">
        <v>11421</v>
      </c>
      <c r="C2178" t="s">
        <v>11422</v>
      </c>
      <c r="D2178" t="s">
        <v>11423</v>
      </c>
      <c r="E2178" t="s">
        <v>3671</v>
      </c>
      <c r="F2178" s="5">
        <f>_xlfn.TEXTBEFORE(E2178, " ") * 1000000</f>
        <v>11400000</v>
      </c>
      <c r="G2178">
        <v>185.57900000000001</v>
      </c>
      <c r="H2178" t="s">
        <v>779</v>
      </c>
      <c r="I2178">
        <v>90</v>
      </c>
      <c r="J2178">
        <f>IF(I2178="",0,I2178)</f>
        <v>90</v>
      </c>
      <c r="K2178">
        <v>26</v>
      </c>
      <c r="L2178">
        <f>I2178-K2178</f>
        <v>64</v>
      </c>
      <c r="M2178" t="str">
        <f>IF(I2178&lt;100,"small",IF(I2178&lt;500,"medium","large"))</f>
        <v>small</v>
      </c>
      <c r="N2178">
        <f>IF(M2178="small",1,0)</f>
        <v>1</v>
      </c>
      <c r="O2178">
        <f>IF(N2178="medium",1,0)</f>
        <v>0</v>
      </c>
      <c r="P2178">
        <f>IF(O2178="large",1,0)</f>
        <v>0</v>
      </c>
      <c r="Q2178">
        <v>2010</v>
      </c>
      <c r="R2178">
        <v>5</v>
      </c>
      <c r="S2178" t="str">
        <f>IF(R2178=1, "First-time", IF(R2178&lt;=3, "Rising Star", IF(R2178&lt;10, "Established", "Elites")))</f>
        <v>Established</v>
      </c>
      <c r="T2178">
        <f>IF(S2178 = "First-time",1,0)</f>
        <v>0</v>
      </c>
      <c r="U2178">
        <f>IF(S2178 = "Rising Star",1,0)</f>
        <v>0</v>
      </c>
      <c r="V2178">
        <f>IF(S2178 = "Established",1,0)</f>
        <v>1</v>
      </c>
      <c r="W2178">
        <f>IF(S2178 = "Elites",1,0)</f>
        <v>0</v>
      </c>
      <c r="X2178" t="s">
        <v>611</v>
      </c>
      <c r="Y2178" t="str">
        <f>IF(X2178="","-",TRIM(LEFT(X2178,FIND(",",X2178&amp;",")-1)))</f>
        <v>Denver</v>
      </c>
      <c r="Z2178" t="s">
        <v>611</v>
      </c>
      <c r="AA2178" t="s">
        <v>6</v>
      </c>
    </row>
    <row r="2179" spans="1:27" ht="14.4" x14ac:dyDescent="0.3">
      <c r="A2179">
        <v>2172</v>
      </c>
      <c r="B2179" t="s">
        <v>1781</v>
      </c>
      <c r="C2179" t="s">
        <v>1782</v>
      </c>
      <c r="D2179" t="s">
        <v>1783</v>
      </c>
      <c r="E2179" t="s">
        <v>808</v>
      </c>
      <c r="F2179" s="5">
        <f>_xlfn.TEXTBEFORE(E2179, " ") * 1000000</f>
        <v>2200000</v>
      </c>
      <c r="G2179">
        <v>185.50819999999999</v>
      </c>
      <c r="H2179" t="s">
        <v>353</v>
      </c>
      <c r="I2179">
        <v>18</v>
      </c>
      <c r="J2179">
        <f>IF(I2179="",0,I2179)</f>
        <v>18</v>
      </c>
      <c r="K2179">
        <v>11</v>
      </c>
      <c r="L2179">
        <f>I2179-K2179</f>
        <v>7</v>
      </c>
      <c r="M2179" t="str">
        <f>IF(I2179&lt;100,"small",IF(I2179&lt;500,"medium","large"))</f>
        <v>small</v>
      </c>
      <c r="N2179">
        <f>IF(M2179="small",1,0)</f>
        <v>1</v>
      </c>
      <c r="O2179">
        <f>IF(N2179="medium",1,0)</f>
        <v>0</v>
      </c>
      <c r="P2179">
        <f>IF(O2179="large",1,0)</f>
        <v>0</v>
      </c>
      <c r="Q2179">
        <v>1992</v>
      </c>
      <c r="R2179">
        <v>1</v>
      </c>
      <c r="S2179" t="str">
        <f>IF(R2179=1, "First-time", IF(R2179&lt;=3, "Rising Star", IF(R2179&lt;10, "Established", "Elites")))</f>
        <v>First-time</v>
      </c>
      <c r="T2179">
        <f>IF(S2179 = "First-time",1,0)</f>
        <v>1</v>
      </c>
      <c r="U2179">
        <f>IF(S2179 = "Rising Star",1,0)</f>
        <v>0</v>
      </c>
      <c r="V2179">
        <f>IF(S2179 = "Established",1,0)</f>
        <v>0</v>
      </c>
      <c r="W2179">
        <f>IF(S2179 = "Elites",1,0)</f>
        <v>0</v>
      </c>
      <c r="X2179" t="s">
        <v>99</v>
      </c>
      <c r="Y2179" t="str">
        <f>IF(X2179="","-",TRIM(LEFT(X2179,FIND(",",X2179&amp;",")-1)))</f>
        <v>-</v>
      </c>
      <c r="Z2179" t="s">
        <v>1784</v>
      </c>
      <c r="AA2179" t="s">
        <v>27</v>
      </c>
    </row>
    <row r="2180" spans="1:27" ht="14.4" x14ac:dyDescent="0.3">
      <c r="A2180">
        <v>2173</v>
      </c>
      <c r="B2180" t="s">
        <v>8508</v>
      </c>
      <c r="C2180" t="s">
        <v>8509</v>
      </c>
      <c r="D2180" t="s">
        <v>8510</v>
      </c>
      <c r="E2180" t="s">
        <v>857</v>
      </c>
      <c r="F2180" s="5">
        <f>_xlfn.TEXTBEFORE(E2180, " ") * 1000000</f>
        <v>3200000</v>
      </c>
      <c r="G2180">
        <v>185.46680000000001</v>
      </c>
      <c r="H2180" t="s">
        <v>433</v>
      </c>
      <c r="I2180">
        <v>74</v>
      </c>
      <c r="J2180">
        <f>IF(I2180="",0,I2180)</f>
        <v>74</v>
      </c>
      <c r="K2180">
        <v>29</v>
      </c>
      <c r="L2180">
        <f>I2180-K2180</f>
        <v>45</v>
      </c>
      <c r="M2180" t="str">
        <f>IF(I2180&lt;100,"small",IF(I2180&lt;500,"medium","large"))</f>
        <v>small</v>
      </c>
      <c r="N2180">
        <f>IF(M2180="small",1,0)</f>
        <v>1</v>
      </c>
      <c r="O2180">
        <f>IF(N2180="medium",1,0)</f>
        <v>0</v>
      </c>
      <c r="P2180">
        <f>IF(O2180="large",1,0)</f>
        <v>0</v>
      </c>
      <c r="Q2180">
        <v>2008</v>
      </c>
      <c r="R2180">
        <v>1</v>
      </c>
      <c r="S2180" t="str">
        <f>IF(R2180=1, "First-time", IF(R2180&lt;=3, "Rising Star", IF(R2180&lt;10, "Established", "Elites")))</f>
        <v>First-time</v>
      </c>
      <c r="T2180">
        <f>IF(S2180 = "First-time",1,0)</f>
        <v>1</v>
      </c>
      <c r="U2180">
        <f>IF(S2180 = "Rising Star",1,0)</f>
        <v>0</v>
      </c>
      <c r="V2180">
        <f>IF(S2180 = "Established",1,0)</f>
        <v>0</v>
      </c>
      <c r="W2180">
        <f>IF(S2180 = "Elites",1,0)</f>
        <v>0</v>
      </c>
      <c r="X2180" t="s">
        <v>180</v>
      </c>
      <c r="Y2180" t="str">
        <f>IF(X2180="","-",TRIM(LEFT(X2180,FIND(",",X2180&amp;",")-1)))</f>
        <v>Cincinnati</v>
      </c>
      <c r="Z2180" t="s">
        <v>180</v>
      </c>
      <c r="AA2180" t="s">
        <v>36</v>
      </c>
    </row>
    <row r="2181" spans="1:27" ht="14.4" x14ac:dyDescent="0.3">
      <c r="A2181">
        <v>2174</v>
      </c>
      <c r="B2181" t="s">
        <v>12277</v>
      </c>
      <c r="C2181" t="s">
        <v>12278</v>
      </c>
      <c r="D2181" t="s">
        <v>12279</v>
      </c>
      <c r="E2181" t="s">
        <v>1585</v>
      </c>
      <c r="F2181" s="5">
        <f>_xlfn.TEXTBEFORE(E2181, " ") * 1000000</f>
        <v>5800000</v>
      </c>
      <c r="G2181">
        <v>185.42089999999999</v>
      </c>
      <c r="H2181" t="s">
        <v>779</v>
      </c>
      <c r="I2181">
        <v>62</v>
      </c>
      <c r="J2181">
        <f>IF(I2181="",0,I2181)</f>
        <v>62</v>
      </c>
      <c r="K2181">
        <v>46</v>
      </c>
      <c r="L2181">
        <f>I2181-K2181</f>
        <v>16</v>
      </c>
      <c r="M2181" t="str">
        <f>IF(I2181&lt;100,"small",IF(I2181&lt;500,"medium","large"))</f>
        <v>small</v>
      </c>
      <c r="N2181">
        <f>IF(M2181="small",1,0)</f>
        <v>1</v>
      </c>
      <c r="O2181">
        <f>IF(N2181="medium",1,0)</f>
        <v>0</v>
      </c>
      <c r="P2181">
        <f>IF(O2181="large",1,0)</f>
        <v>0</v>
      </c>
      <c r="Q2181">
        <v>2011</v>
      </c>
      <c r="R2181">
        <v>3</v>
      </c>
      <c r="S2181" t="str">
        <f>IF(R2181=1, "First-time", IF(R2181&lt;=3, "Rising Star", IF(R2181&lt;10, "Established", "Elites")))</f>
        <v>Rising Star</v>
      </c>
      <c r="T2181">
        <f>IF(S2181 = "First-time",1,0)</f>
        <v>0</v>
      </c>
      <c r="U2181">
        <f>IF(S2181 = "Rising Star",1,0)</f>
        <v>1</v>
      </c>
      <c r="V2181">
        <f>IF(S2181 = "Established",1,0)</f>
        <v>0</v>
      </c>
      <c r="W2181">
        <f>IF(S2181 = "Elites",1,0)</f>
        <v>0</v>
      </c>
      <c r="X2181" t="s">
        <v>880</v>
      </c>
      <c r="Y2181" t="str">
        <f>IF(X2181="","-",TRIM(LEFT(X2181,FIND(",",X2181&amp;",")-1)))</f>
        <v>Louisville/Jefferson County</v>
      </c>
      <c r="Z2181" t="s">
        <v>12280</v>
      </c>
      <c r="AA2181" t="s">
        <v>18</v>
      </c>
    </row>
    <row r="2182" spans="1:27" ht="14.4" x14ac:dyDescent="0.3">
      <c r="A2182">
        <v>2175</v>
      </c>
      <c r="B2182" t="s">
        <v>14610</v>
      </c>
      <c r="C2182" t="s">
        <v>14611</v>
      </c>
      <c r="D2182" t="s">
        <v>14612</v>
      </c>
      <c r="E2182" t="s">
        <v>6545</v>
      </c>
      <c r="F2182" s="5">
        <f>_xlfn.TEXTBEFORE(E2182, " ") * 1000000</f>
        <v>34500000</v>
      </c>
      <c r="G2182">
        <v>185.31530000000001</v>
      </c>
      <c r="H2182" t="s">
        <v>472</v>
      </c>
      <c r="I2182">
        <v>44</v>
      </c>
      <c r="J2182">
        <f>IF(I2182="",0,I2182)</f>
        <v>44</v>
      </c>
      <c r="K2182">
        <v>24</v>
      </c>
      <c r="L2182">
        <f>I2182-K2182</f>
        <v>20</v>
      </c>
      <c r="M2182" t="str">
        <f>IF(I2182&lt;100,"small",IF(I2182&lt;500,"medium","large"))</f>
        <v>small</v>
      </c>
      <c r="N2182">
        <f>IF(M2182="small",1,0)</f>
        <v>1</v>
      </c>
      <c r="O2182">
        <f>IF(N2182="medium",1,0)</f>
        <v>0</v>
      </c>
      <c r="P2182">
        <f>IF(O2182="large",1,0)</f>
        <v>0</v>
      </c>
      <c r="Q2182">
        <v>2013</v>
      </c>
      <c r="R2182">
        <v>3</v>
      </c>
      <c r="S2182" t="str">
        <f>IF(R2182=1, "First-time", IF(R2182&lt;=3, "Rising Star", IF(R2182&lt;10, "Established", "Elites")))</f>
        <v>Rising Star</v>
      </c>
      <c r="T2182">
        <f>IF(S2182 = "First-time",1,0)</f>
        <v>0</v>
      </c>
      <c r="U2182">
        <f>IF(S2182 = "Rising Star",1,0)</f>
        <v>1</v>
      </c>
      <c r="V2182">
        <f>IF(S2182 = "Established",1,0)</f>
        <v>0</v>
      </c>
      <c r="W2182">
        <f>IF(S2182 = "Elites",1,0)</f>
        <v>0</v>
      </c>
      <c r="X2182" t="s">
        <v>191</v>
      </c>
      <c r="Y2182" t="str">
        <f>IF(X2182="","-",TRIM(LEFT(X2182,FIND(",",X2182&amp;",")-1)))</f>
        <v>Philadelphia</v>
      </c>
      <c r="Z2182" t="s">
        <v>191</v>
      </c>
      <c r="AA2182" t="s">
        <v>39</v>
      </c>
    </row>
    <row r="2183" spans="1:27" ht="14.4" x14ac:dyDescent="0.3">
      <c r="A2183">
        <v>2176</v>
      </c>
      <c r="B2183" t="s">
        <v>1591</v>
      </c>
      <c r="C2183" t="s">
        <v>1592</v>
      </c>
      <c r="D2183" t="s">
        <v>1593</v>
      </c>
      <c r="E2183" t="s">
        <v>438</v>
      </c>
      <c r="F2183" s="5">
        <f>_xlfn.TEXTBEFORE(E2183, " ") * 1000000</f>
        <v>6800000</v>
      </c>
      <c r="G2183">
        <v>185.2209</v>
      </c>
      <c r="H2183" t="s">
        <v>727</v>
      </c>
      <c r="I2183">
        <v>48</v>
      </c>
      <c r="J2183">
        <f>IF(I2183="",0,I2183)</f>
        <v>48</v>
      </c>
      <c r="K2183">
        <v>30</v>
      </c>
      <c r="L2183">
        <f>I2183-K2183</f>
        <v>18</v>
      </c>
      <c r="M2183" t="str">
        <f>IF(I2183&lt;100,"small",IF(I2183&lt;500,"medium","large"))</f>
        <v>small</v>
      </c>
      <c r="N2183">
        <f>IF(M2183="small",1,0)</f>
        <v>1</v>
      </c>
      <c r="O2183">
        <f>IF(N2183="medium",1,0)</f>
        <v>0</v>
      </c>
      <c r="P2183">
        <f>IF(O2183="large",1,0)</f>
        <v>0</v>
      </c>
      <c r="Q2183">
        <v>1990</v>
      </c>
      <c r="R2183">
        <v>2</v>
      </c>
      <c r="S2183" t="str">
        <f>IF(R2183=1, "First-time", IF(R2183&lt;=3, "Rising Star", IF(R2183&lt;10, "Established", "Elites")))</f>
        <v>Rising Star</v>
      </c>
      <c r="T2183">
        <f>IF(S2183 = "First-time",1,0)</f>
        <v>0</v>
      </c>
      <c r="U2183">
        <f>IF(S2183 = "Rising Star",1,0)</f>
        <v>1</v>
      </c>
      <c r="V2183">
        <f>IF(S2183 = "Established",1,0)</f>
        <v>0</v>
      </c>
      <c r="W2183">
        <f>IF(S2183 = "Elites",1,0)</f>
        <v>0</v>
      </c>
      <c r="X2183" t="s">
        <v>271</v>
      </c>
      <c r="Y2183" t="str">
        <f>IF(X2183="","-",TRIM(LEFT(X2183,FIND(",",X2183&amp;",")-1)))</f>
        <v>Chicago</v>
      </c>
      <c r="Z2183" t="s">
        <v>1594</v>
      </c>
      <c r="AA2183" t="s">
        <v>15</v>
      </c>
    </row>
    <row r="2184" spans="1:27" ht="14.4" x14ac:dyDescent="0.3">
      <c r="A2184">
        <v>2177</v>
      </c>
      <c r="B2184" t="s">
        <v>13346</v>
      </c>
      <c r="C2184" t="s">
        <v>13347</v>
      </c>
      <c r="D2184" t="s">
        <v>13348</v>
      </c>
      <c r="E2184" t="s">
        <v>885</v>
      </c>
      <c r="F2184" s="5">
        <f>_xlfn.TEXTBEFORE(E2184, " ") * 1000000</f>
        <v>21200000</v>
      </c>
      <c r="G2184">
        <v>185.16980000000001</v>
      </c>
      <c r="H2184" t="s">
        <v>140</v>
      </c>
      <c r="I2184">
        <v>80</v>
      </c>
      <c r="J2184">
        <f>IF(I2184="",0,I2184)</f>
        <v>80</v>
      </c>
      <c r="K2184">
        <v>31</v>
      </c>
      <c r="L2184">
        <f>I2184-K2184</f>
        <v>49</v>
      </c>
      <c r="M2184" t="str">
        <f>IF(I2184&lt;100,"small",IF(I2184&lt;500,"medium","large"))</f>
        <v>small</v>
      </c>
      <c r="N2184">
        <f>IF(M2184="small",1,0)</f>
        <v>1</v>
      </c>
      <c r="O2184">
        <f>IF(N2184="medium",1,0)</f>
        <v>0</v>
      </c>
      <c r="P2184">
        <f>IF(O2184="large",1,0)</f>
        <v>0</v>
      </c>
      <c r="Q2184">
        <v>2012</v>
      </c>
      <c r="R2184">
        <v>4</v>
      </c>
      <c r="S2184" t="str">
        <f>IF(R2184=1, "First-time", IF(R2184&lt;=3, "Rising Star", IF(R2184&lt;10, "Established", "Elites")))</f>
        <v>Established</v>
      </c>
      <c r="T2184">
        <f>IF(S2184 = "First-time",1,0)</f>
        <v>0</v>
      </c>
      <c r="U2184">
        <f>IF(S2184 = "Rising Star",1,0)</f>
        <v>0</v>
      </c>
      <c r="V2184">
        <f>IF(S2184 = "Established",1,0)</f>
        <v>1</v>
      </c>
      <c r="W2184">
        <f>IF(S2184 = "Elites",1,0)</f>
        <v>0</v>
      </c>
      <c r="X2184" t="s">
        <v>5514</v>
      </c>
      <c r="Y2184" t="str">
        <f>IF(X2184="","-",TRIM(LEFT(X2184,FIND(",",X2184&amp;",")-1)))</f>
        <v>Albany-Schenectady-Troy</v>
      </c>
      <c r="Z2184" t="s">
        <v>6866</v>
      </c>
      <c r="AA2184" t="s">
        <v>35</v>
      </c>
    </row>
    <row r="2185" spans="1:27" ht="14.4" x14ac:dyDescent="0.3">
      <c r="A2185">
        <v>2178</v>
      </c>
      <c r="B2185" t="s">
        <v>14526</v>
      </c>
      <c r="C2185" t="s">
        <v>14527</v>
      </c>
      <c r="D2185" t="s">
        <v>14528</v>
      </c>
      <c r="E2185" t="s">
        <v>870</v>
      </c>
      <c r="F2185" s="5">
        <f>_xlfn.TEXTBEFORE(E2185, " ") * 1000000</f>
        <v>3000000</v>
      </c>
      <c r="G2185">
        <v>185.11949999999999</v>
      </c>
      <c r="H2185" t="s">
        <v>167</v>
      </c>
      <c r="I2185">
        <v>20</v>
      </c>
      <c r="J2185">
        <f>IF(I2185="",0,I2185)</f>
        <v>20</v>
      </c>
      <c r="K2185">
        <v>13</v>
      </c>
      <c r="L2185">
        <f>I2185-K2185</f>
        <v>7</v>
      </c>
      <c r="M2185" t="str">
        <f>IF(I2185&lt;100,"small",IF(I2185&lt;500,"medium","large"))</f>
        <v>small</v>
      </c>
      <c r="N2185">
        <f>IF(M2185="small",1,0)</f>
        <v>1</v>
      </c>
      <c r="O2185">
        <f>IF(N2185="medium",1,0)</f>
        <v>0</v>
      </c>
      <c r="P2185">
        <f>IF(O2185="large",1,0)</f>
        <v>0</v>
      </c>
      <c r="Q2185">
        <v>2013</v>
      </c>
      <c r="R2185">
        <v>2</v>
      </c>
      <c r="S2185" t="str">
        <f>IF(R2185=1, "First-time", IF(R2185&lt;=3, "Rising Star", IF(R2185&lt;10, "Established", "Elites")))</f>
        <v>Rising Star</v>
      </c>
      <c r="T2185">
        <f>IF(S2185 = "First-time",1,0)</f>
        <v>0</v>
      </c>
      <c r="U2185">
        <f>IF(S2185 = "Rising Star",1,0)</f>
        <v>1</v>
      </c>
      <c r="V2185">
        <f>IF(S2185 = "Established",1,0)</f>
        <v>0</v>
      </c>
      <c r="W2185">
        <f>IF(S2185 = "Elites",1,0)</f>
        <v>0</v>
      </c>
      <c r="X2185" t="s">
        <v>838</v>
      </c>
      <c r="Y2185" t="str">
        <f>IF(X2185="","-",TRIM(LEFT(X2185,FIND(",",X2185&amp;",")-1)))</f>
        <v>Austin</v>
      </c>
      <c r="Z2185" t="s">
        <v>838</v>
      </c>
      <c r="AA2185" t="s">
        <v>45</v>
      </c>
    </row>
    <row r="2186" spans="1:27" ht="14.4" x14ac:dyDescent="0.3">
      <c r="A2186">
        <v>2179</v>
      </c>
      <c r="B2186" t="s">
        <v>12042</v>
      </c>
      <c r="C2186" t="s">
        <v>12043</v>
      </c>
      <c r="D2186" t="s">
        <v>12044</v>
      </c>
      <c r="E2186" t="s">
        <v>2967</v>
      </c>
      <c r="F2186" s="5">
        <f>_xlfn.TEXTBEFORE(E2186, " ") * 1000000</f>
        <v>19800000</v>
      </c>
      <c r="G2186">
        <v>185.08869999999999</v>
      </c>
      <c r="H2186" t="s">
        <v>779</v>
      </c>
      <c r="I2186">
        <v>600</v>
      </c>
      <c r="J2186">
        <f>IF(I2186="",0,I2186)</f>
        <v>600</v>
      </c>
      <c r="K2186">
        <v>300</v>
      </c>
      <c r="L2186">
        <f>I2186-K2186</f>
        <v>300</v>
      </c>
      <c r="M2186" t="str">
        <f>IF(I2186&lt;100,"small",IF(I2186&lt;500,"medium","large"))</f>
        <v>large</v>
      </c>
      <c r="N2186">
        <f>IF(M2186="small",1,0)</f>
        <v>0</v>
      </c>
      <c r="O2186">
        <f>IF(N2186="medium",1,0)</f>
        <v>0</v>
      </c>
      <c r="P2186">
        <f>IF(O2186="large",1,0)</f>
        <v>0</v>
      </c>
      <c r="Q2186">
        <v>2011</v>
      </c>
      <c r="R2186">
        <v>3</v>
      </c>
      <c r="S2186" t="str">
        <f>IF(R2186=1, "First-time", IF(R2186&lt;=3, "Rising Star", IF(R2186&lt;10, "Established", "Elites")))</f>
        <v>Rising Star</v>
      </c>
      <c r="T2186">
        <f>IF(S2186 = "First-time",1,0)</f>
        <v>0</v>
      </c>
      <c r="U2186">
        <f>IF(S2186 = "Rising Star",1,0)</f>
        <v>1</v>
      </c>
      <c r="V2186">
        <f>IF(S2186 = "Established",1,0)</f>
        <v>0</v>
      </c>
      <c r="W2186">
        <f>IF(S2186 = "Elites",1,0)</f>
        <v>0</v>
      </c>
      <c r="X2186" t="s">
        <v>86</v>
      </c>
      <c r="Y2186" t="str">
        <f>IF(X2186="","-",TRIM(LEFT(X2186,FIND(",",X2186&amp;",")-1)))</f>
        <v>New York City</v>
      </c>
      <c r="Z2186" t="s">
        <v>543</v>
      </c>
      <c r="AA2186" t="s">
        <v>35</v>
      </c>
    </row>
    <row r="2187" spans="1:27" ht="14.4" x14ac:dyDescent="0.3">
      <c r="A2187">
        <v>2180</v>
      </c>
      <c r="B2187" t="s">
        <v>5737</v>
      </c>
      <c r="C2187" t="s">
        <v>5738</v>
      </c>
      <c r="D2187" t="s">
        <v>5739</v>
      </c>
      <c r="E2187" t="s">
        <v>5740</v>
      </c>
      <c r="F2187" s="5">
        <f>_xlfn.TEXTBEFORE(E2187, " ") * 1000000</f>
        <v>421100000</v>
      </c>
      <c r="G2187">
        <v>185.02510000000001</v>
      </c>
      <c r="H2187" t="s">
        <v>167</v>
      </c>
      <c r="I2187">
        <v>729</v>
      </c>
      <c r="J2187">
        <f>IF(I2187="",0,I2187)</f>
        <v>729</v>
      </c>
      <c r="K2187">
        <v>313</v>
      </c>
      <c r="L2187">
        <f>I2187-K2187</f>
        <v>416</v>
      </c>
      <c r="M2187" t="str">
        <f>IF(I2187&lt;100,"small",IF(I2187&lt;500,"medium","large"))</f>
        <v>large</v>
      </c>
      <c r="N2187">
        <f>IF(M2187="small",1,0)</f>
        <v>0</v>
      </c>
      <c r="O2187">
        <f>IF(N2187="medium",1,0)</f>
        <v>0</v>
      </c>
      <c r="P2187">
        <f>IF(O2187="large",1,0)</f>
        <v>0</v>
      </c>
      <c r="Q2187">
        <v>2004</v>
      </c>
      <c r="R2187">
        <v>1</v>
      </c>
      <c r="S2187" t="str">
        <f>IF(R2187=1, "First-time", IF(R2187&lt;=3, "Rising Star", IF(R2187&lt;10, "Established", "Elites")))</f>
        <v>First-time</v>
      </c>
      <c r="T2187">
        <f>IF(S2187 = "First-time",1,0)</f>
        <v>1</v>
      </c>
      <c r="U2187">
        <f>IF(S2187 = "Rising Star",1,0)</f>
        <v>0</v>
      </c>
      <c r="V2187">
        <f>IF(S2187 = "Established",1,0)</f>
        <v>0</v>
      </c>
      <c r="W2187">
        <f>IF(S2187 = "Elites",1,0)</f>
        <v>0</v>
      </c>
      <c r="X2187" t="s">
        <v>99</v>
      </c>
      <c r="Y2187" t="str">
        <f>IF(X2187="","-",TRIM(LEFT(X2187,FIND(",",X2187&amp;",")-1)))</f>
        <v>-</v>
      </c>
      <c r="Z2187" t="s">
        <v>5741</v>
      </c>
      <c r="AA2187" t="s">
        <v>11</v>
      </c>
    </row>
    <row r="2188" spans="1:27" ht="14.4" x14ac:dyDescent="0.3">
      <c r="A2188">
        <v>2181</v>
      </c>
      <c r="B2188" t="s">
        <v>10309</v>
      </c>
      <c r="C2188" t="s">
        <v>10310</v>
      </c>
      <c r="D2188" t="s">
        <v>10311</v>
      </c>
      <c r="E2188" t="s">
        <v>3401</v>
      </c>
      <c r="F2188" s="5">
        <f>_xlfn.TEXTBEFORE(E2188, " ") * 1000000</f>
        <v>33800000</v>
      </c>
      <c r="G2188">
        <v>184.94</v>
      </c>
      <c r="H2188" t="s">
        <v>751</v>
      </c>
      <c r="I2188">
        <v>18</v>
      </c>
      <c r="J2188">
        <f>IF(I2188="",0,I2188)</f>
        <v>18</v>
      </c>
      <c r="K2188">
        <v>8</v>
      </c>
      <c r="L2188">
        <f>I2188-K2188</f>
        <v>10</v>
      </c>
      <c r="M2188" t="str">
        <f>IF(I2188&lt;100,"small",IF(I2188&lt;500,"medium","large"))</f>
        <v>small</v>
      </c>
      <c r="N2188">
        <f>IF(M2188="small",1,0)</f>
        <v>1</v>
      </c>
      <c r="O2188">
        <f>IF(N2188="medium",1,0)</f>
        <v>0</v>
      </c>
      <c r="P2188">
        <f>IF(O2188="large",1,0)</f>
        <v>0</v>
      </c>
      <c r="Q2188">
        <v>2009</v>
      </c>
      <c r="R2188">
        <v>1</v>
      </c>
      <c r="S2188" t="str">
        <f>IF(R2188=1, "First-time", IF(R2188&lt;=3, "Rising Star", IF(R2188&lt;10, "Established", "Elites")))</f>
        <v>First-time</v>
      </c>
      <c r="T2188">
        <f>IF(S2188 = "First-time",1,0)</f>
        <v>1</v>
      </c>
      <c r="U2188">
        <f>IF(S2188 = "Rising Star",1,0)</f>
        <v>0</v>
      </c>
      <c r="V2188">
        <f>IF(S2188 = "Established",1,0)</f>
        <v>0</v>
      </c>
      <c r="W2188">
        <f>IF(S2188 = "Elites",1,0)</f>
        <v>0</v>
      </c>
      <c r="X2188" t="s">
        <v>325</v>
      </c>
      <c r="Y2188" t="str">
        <f>IF(X2188="","-",TRIM(LEFT(X2188,FIND(",",X2188&amp;",")-1)))</f>
        <v>Los Angeles</v>
      </c>
      <c r="Z2188" t="s">
        <v>7187</v>
      </c>
      <c r="AA2188" t="s">
        <v>5</v>
      </c>
    </row>
    <row r="2189" spans="1:27" ht="14.4" x14ac:dyDescent="0.3">
      <c r="A2189">
        <v>2182</v>
      </c>
      <c r="B2189" t="s">
        <v>6931</v>
      </c>
      <c r="C2189" t="s">
        <v>6932</v>
      </c>
      <c r="D2189" t="s">
        <v>6933</v>
      </c>
      <c r="E2189" t="s">
        <v>3993</v>
      </c>
      <c r="F2189" s="5">
        <f>_xlfn.TEXTBEFORE(E2189, " ") * 1000000</f>
        <v>35200000</v>
      </c>
      <c r="G2189">
        <v>184.79769999999999</v>
      </c>
      <c r="H2189" t="s">
        <v>118</v>
      </c>
      <c r="I2189">
        <v>180</v>
      </c>
      <c r="J2189">
        <f>IF(I2189="",0,I2189)</f>
        <v>180</v>
      </c>
      <c r="K2189">
        <v>70</v>
      </c>
      <c r="L2189">
        <f>I2189-K2189</f>
        <v>110</v>
      </c>
      <c r="M2189" t="str">
        <f>IF(I2189&lt;100,"small",IF(I2189&lt;500,"medium","large"))</f>
        <v>medium</v>
      </c>
      <c r="N2189">
        <f>IF(M2189="small",1,0)</f>
        <v>0</v>
      </c>
      <c r="O2189">
        <f>IF(N2189="medium",1,0)</f>
        <v>0</v>
      </c>
      <c r="P2189">
        <f>IF(O2189="large",1,0)</f>
        <v>0</v>
      </c>
      <c r="Q2189">
        <v>2006</v>
      </c>
      <c r="R2189">
        <v>1</v>
      </c>
      <c r="S2189" t="str">
        <f>IF(R2189=1, "First-time", IF(R2189&lt;=3, "Rising Star", IF(R2189&lt;10, "Established", "Elites")))</f>
        <v>First-time</v>
      </c>
      <c r="T2189">
        <f>IF(S2189 = "First-time",1,0)</f>
        <v>1</v>
      </c>
      <c r="U2189">
        <f>IF(S2189 = "Rising Star",1,0)</f>
        <v>0</v>
      </c>
      <c r="V2189">
        <f>IF(S2189 = "Established",1,0)</f>
        <v>0</v>
      </c>
      <c r="W2189">
        <f>IF(S2189 = "Elites",1,0)</f>
        <v>0</v>
      </c>
      <c r="X2189" t="s">
        <v>99</v>
      </c>
      <c r="Y2189" t="str">
        <f>IF(X2189="","-",TRIM(LEFT(X2189,FIND(",",X2189&amp;",")-1)))</f>
        <v>-</v>
      </c>
      <c r="Z2189" t="s">
        <v>6934</v>
      </c>
      <c r="AA2189" t="s">
        <v>31</v>
      </c>
    </row>
    <row r="2190" spans="1:27" ht="14.4" x14ac:dyDescent="0.3">
      <c r="A2190">
        <v>2183</v>
      </c>
      <c r="B2190" t="s">
        <v>15589</v>
      </c>
      <c r="C2190" t="s">
        <v>15590</v>
      </c>
      <c r="D2190" t="s">
        <v>15591</v>
      </c>
      <c r="E2190" t="s">
        <v>4588</v>
      </c>
      <c r="F2190" s="5">
        <f>_xlfn.TEXTBEFORE(E2190, " ") * 1000000</f>
        <v>19600000</v>
      </c>
      <c r="G2190">
        <v>184.78479999999999</v>
      </c>
      <c r="H2190" t="s">
        <v>433</v>
      </c>
      <c r="I2190">
        <v>481</v>
      </c>
      <c r="J2190">
        <f>IF(I2190="",0,I2190)</f>
        <v>481</v>
      </c>
      <c r="K2190">
        <v>113</v>
      </c>
      <c r="L2190">
        <f>I2190-K2190</f>
        <v>368</v>
      </c>
      <c r="M2190" t="str">
        <f>IF(I2190&lt;100,"small",IF(I2190&lt;500,"medium","large"))</f>
        <v>medium</v>
      </c>
      <c r="N2190">
        <f>IF(M2190="small",1,0)</f>
        <v>0</v>
      </c>
      <c r="O2190">
        <f>IF(N2190="medium",1,0)</f>
        <v>0</v>
      </c>
      <c r="P2190">
        <f>IF(O2190="large",1,0)</f>
        <v>0</v>
      </c>
      <c r="Q2190">
        <v>2013</v>
      </c>
      <c r="R2190">
        <v>2</v>
      </c>
      <c r="S2190" t="str">
        <f>IF(R2190=1, "First-time", IF(R2190&lt;=3, "Rising Star", IF(R2190&lt;10, "Established", "Elites")))</f>
        <v>Rising Star</v>
      </c>
      <c r="T2190">
        <f>IF(S2190 = "First-time",1,0)</f>
        <v>0</v>
      </c>
      <c r="U2190">
        <f>IF(S2190 = "Rising Star",1,0)</f>
        <v>1</v>
      </c>
      <c r="V2190">
        <f>IF(S2190 = "Established",1,0)</f>
        <v>0</v>
      </c>
      <c r="W2190">
        <f>IF(S2190 = "Elites",1,0)</f>
        <v>0</v>
      </c>
      <c r="X2190" t="s">
        <v>1396</v>
      </c>
      <c r="Y2190" t="str">
        <f>IF(X2190="","-",TRIM(LEFT(X2190,FIND(",",X2190&amp;",")-1)))</f>
        <v>San Francisco</v>
      </c>
      <c r="Z2190" t="s">
        <v>14037</v>
      </c>
      <c r="AA2190" t="s">
        <v>5</v>
      </c>
    </row>
    <row r="2191" spans="1:27" ht="14.4" x14ac:dyDescent="0.3">
      <c r="A2191">
        <v>2184</v>
      </c>
      <c r="B2191" t="s">
        <v>14529</v>
      </c>
      <c r="C2191" t="s">
        <v>14530</v>
      </c>
      <c r="D2191" t="s">
        <v>14531</v>
      </c>
      <c r="E2191" t="s">
        <v>490</v>
      </c>
      <c r="F2191" s="5">
        <f>_xlfn.TEXTBEFORE(E2191, " ") * 1000000</f>
        <v>7300000</v>
      </c>
      <c r="G2191">
        <v>184.6833</v>
      </c>
      <c r="H2191" t="s">
        <v>803</v>
      </c>
      <c r="I2191">
        <v>29</v>
      </c>
      <c r="J2191">
        <f>IF(I2191="",0,I2191)</f>
        <v>29</v>
      </c>
      <c r="K2191">
        <v>13</v>
      </c>
      <c r="L2191">
        <f>I2191-K2191</f>
        <v>16</v>
      </c>
      <c r="M2191" t="str">
        <f>IF(I2191&lt;100,"small",IF(I2191&lt;500,"medium","large"))</f>
        <v>small</v>
      </c>
      <c r="N2191">
        <f>IF(M2191="small",1,0)</f>
        <v>1</v>
      </c>
      <c r="O2191">
        <f>IF(N2191="medium",1,0)</f>
        <v>0</v>
      </c>
      <c r="P2191">
        <f>IF(O2191="large",1,0)</f>
        <v>0</v>
      </c>
      <c r="Q2191">
        <v>2013</v>
      </c>
      <c r="R2191">
        <v>1</v>
      </c>
      <c r="S2191" t="str">
        <f>IF(R2191=1, "First-time", IF(R2191&lt;=3, "Rising Star", IF(R2191&lt;10, "Established", "Elites")))</f>
        <v>First-time</v>
      </c>
      <c r="T2191">
        <f>IF(S2191 = "First-time",1,0)</f>
        <v>1</v>
      </c>
      <c r="U2191">
        <f>IF(S2191 = "Rising Star",1,0)</f>
        <v>0</v>
      </c>
      <c r="V2191">
        <f>IF(S2191 = "Established",1,0)</f>
        <v>0</v>
      </c>
      <c r="W2191">
        <f>IF(S2191 = "Elites",1,0)</f>
        <v>0</v>
      </c>
      <c r="X2191" t="s">
        <v>838</v>
      </c>
      <c r="Y2191" t="str">
        <f>IF(X2191="","-",TRIM(LEFT(X2191,FIND(",",X2191&amp;",")-1)))</f>
        <v>Austin</v>
      </c>
      <c r="Z2191" t="s">
        <v>838</v>
      </c>
      <c r="AA2191" t="s">
        <v>45</v>
      </c>
    </row>
    <row r="2192" spans="1:27" ht="14.4" x14ac:dyDescent="0.3">
      <c r="A2192">
        <v>2185</v>
      </c>
      <c r="B2192" t="s">
        <v>8342</v>
      </c>
      <c r="C2192" t="s">
        <v>8343</v>
      </c>
      <c r="D2192" t="s">
        <v>8344</v>
      </c>
      <c r="E2192" t="s">
        <v>6054</v>
      </c>
      <c r="F2192" s="5">
        <f>_xlfn.TEXTBEFORE(E2192, " ") * 1000000</f>
        <v>61700000</v>
      </c>
      <c r="G2192">
        <v>184.60570000000001</v>
      </c>
      <c r="H2192" t="s">
        <v>1069</v>
      </c>
      <c r="I2192">
        <v>181</v>
      </c>
      <c r="J2192">
        <f>IF(I2192="",0,I2192)</f>
        <v>181</v>
      </c>
      <c r="K2192">
        <v>45</v>
      </c>
      <c r="L2192">
        <f>I2192-K2192</f>
        <v>136</v>
      </c>
      <c r="M2192" t="str">
        <f>IF(I2192&lt;100,"small",IF(I2192&lt;500,"medium","large"))</f>
        <v>medium</v>
      </c>
      <c r="N2192">
        <f>IF(M2192="small",1,0)</f>
        <v>0</v>
      </c>
      <c r="O2192">
        <f>IF(N2192="medium",1,0)</f>
        <v>0</v>
      </c>
      <c r="P2192">
        <f>IF(O2192="large",1,0)</f>
        <v>0</v>
      </c>
      <c r="Q2192">
        <v>2008</v>
      </c>
      <c r="R2192">
        <v>2</v>
      </c>
      <c r="S2192" t="str">
        <f>IF(R2192=1, "First-time", IF(R2192&lt;=3, "Rising Star", IF(R2192&lt;10, "Established", "Elites")))</f>
        <v>Rising Star</v>
      </c>
      <c r="T2192">
        <f>IF(S2192 = "First-time",1,0)</f>
        <v>0</v>
      </c>
      <c r="U2192">
        <f>IF(S2192 = "Rising Star",1,0)</f>
        <v>1</v>
      </c>
      <c r="V2192">
        <f>IF(S2192 = "Established",1,0)</f>
        <v>0</v>
      </c>
      <c r="W2192">
        <f>IF(S2192 = "Elites",1,0)</f>
        <v>0</v>
      </c>
      <c r="X2192" t="s">
        <v>232</v>
      </c>
      <c r="Y2192" t="str">
        <f>IF(X2192="","-",TRIM(LEFT(X2192,FIND(",",X2192&amp;",")-1)))</f>
        <v>Houston</v>
      </c>
      <c r="Z2192" t="s">
        <v>6058</v>
      </c>
      <c r="AA2192" t="s">
        <v>45</v>
      </c>
    </row>
    <row r="2193" spans="1:27" ht="14.4" x14ac:dyDescent="0.3">
      <c r="A2193">
        <v>2186</v>
      </c>
      <c r="B2193" t="s">
        <v>12110</v>
      </c>
      <c r="C2193" t="s">
        <v>12111</v>
      </c>
      <c r="D2193" t="s">
        <v>12112</v>
      </c>
      <c r="E2193" t="s">
        <v>4251</v>
      </c>
      <c r="F2193" s="5">
        <f>_xlfn.TEXTBEFORE(E2193, " ") * 1000000</f>
        <v>3400000</v>
      </c>
      <c r="G2193">
        <v>184.43960000000001</v>
      </c>
      <c r="H2193" t="s">
        <v>160</v>
      </c>
      <c r="I2193">
        <v>42</v>
      </c>
      <c r="J2193">
        <f>IF(I2193="",0,I2193)</f>
        <v>42</v>
      </c>
      <c r="K2193">
        <v>18</v>
      </c>
      <c r="L2193">
        <f>I2193-K2193</f>
        <v>24</v>
      </c>
      <c r="M2193" t="str">
        <f>IF(I2193&lt;100,"small",IF(I2193&lt;500,"medium","large"))</f>
        <v>small</v>
      </c>
      <c r="N2193">
        <f>IF(M2193="small",1,0)</f>
        <v>1</v>
      </c>
      <c r="O2193">
        <f>IF(N2193="medium",1,0)</f>
        <v>0</v>
      </c>
      <c r="P2193">
        <f>IF(O2193="large",1,0)</f>
        <v>0</v>
      </c>
      <c r="Q2193">
        <v>2011</v>
      </c>
      <c r="R2193">
        <v>1</v>
      </c>
      <c r="S2193" t="str">
        <f>IF(R2193=1, "First-time", IF(R2193&lt;=3, "Rising Star", IF(R2193&lt;10, "Established", "Elites")))</f>
        <v>First-time</v>
      </c>
      <c r="T2193">
        <f>IF(S2193 = "First-time",1,0)</f>
        <v>1</v>
      </c>
      <c r="U2193">
        <f>IF(S2193 = "Rising Star",1,0)</f>
        <v>0</v>
      </c>
      <c r="V2193">
        <f>IF(S2193 = "Established",1,0)</f>
        <v>0</v>
      </c>
      <c r="W2193">
        <f>IF(S2193 = "Elites",1,0)</f>
        <v>0</v>
      </c>
      <c r="X2193" t="s">
        <v>86</v>
      </c>
      <c r="Y2193" t="str">
        <f>IF(X2193="","-",TRIM(LEFT(X2193,FIND(",",X2193&amp;",")-1)))</f>
        <v>New York City</v>
      </c>
      <c r="Z2193" t="s">
        <v>12113</v>
      </c>
      <c r="AA2193" t="s">
        <v>32</v>
      </c>
    </row>
    <row r="2194" spans="1:27" ht="14.4" x14ac:dyDescent="0.3">
      <c r="A2194">
        <v>2187</v>
      </c>
      <c r="B2194" t="s">
        <v>7200</v>
      </c>
      <c r="C2194" t="s">
        <v>7201</v>
      </c>
      <c r="D2194" t="s">
        <v>7202</v>
      </c>
      <c r="E2194" t="s">
        <v>4800</v>
      </c>
      <c r="F2194" s="5">
        <f>_xlfn.TEXTBEFORE(E2194, " ") * 1000000</f>
        <v>3100000</v>
      </c>
      <c r="G2194">
        <v>184.43180000000001</v>
      </c>
      <c r="H2194" t="s">
        <v>472</v>
      </c>
      <c r="I2194">
        <v>17</v>
      </c>
      <c r="J2194">
        <f>IF(I2194="",0,I2194)</f>
        <v>17</v>
      </c>
      <c r="K2194">
        <v>6</v>
      </c>
      <c r="L2194">
        <f>I2194-K2194</f>
        <v>11</v>
      </c>
      <c r="M2194" t="str">
        <f>IF(I2194&lt;100,"small",IF(I2194&lt;500,"medium","large"))</f>
        <v>small</v>
      </c>
      <c r="N2194">
        <f>IF(M2194="small",1,0)</f>
        <v>1</v>
      </c>
      <c r="O2194">
        <f>IF(N2194="medium",1,0)</f>
        <v>0</v>
      </c>
      <c r="P2194">
        <f>IF(O2194="large",1,0)</f>
        <v>0</v>
      </c>
      <c r="Q2194">
        <v>2006</v>
      </c>
      <c r="R2194">
        <v>1</v>
      </c>
      <c r="S2194" t="str">
        <f>IF(R2194=1, "First-time", IF(R2194&lt;=3, "Rising Star", IF(R2194&lt;10, "Established", "Elites")))</f>
        <v>First-time</v>
      </c>
      <c r="T2194">
        <f>IF(S2194 = "First-time",1,0)</f>
        <v>1</v>
      </c>
      <c r="U2194">
        <f>IF(S2194 = "Rising Star",1,0)</f>
        <v>0</v>
      </c>
      <c r="V2194">
        <f>IF(S2194 = "Established",1,0)</f>
        <v>0</v>
      </c>
      <c r="W2194">
        <f>IF(S2194 = "Elites",1,0)</f>
        <v>0</v>
      </c>
      <c r="X2194" t="s">
        <v>99</v>
      </c>
      <c r="Y2194" t="str">
        <f>IF(X2194="","-",TRIM(LEFT(X2194,FIND(",",X2194&amp;",")-1)))</f>
        <v>-</v>
      </c>
      <c r="Z2194" t="s">
        <v>6588</v>
      </c>
      <c r="AA2194" t="s">
        <v>5</v>
      </c>
    </row>
    <row r="2195" spans="1:27" ht="14.4" x14ac:dyDescent="0.3">
      <c r="A2195">
        <v>2188</v>
      </c>
      <c r="B2195" t="s">
        <v>14960</v>
      </c>
      <c r="C2195" t="s">
        <v>14961</v>
      </c>
      <c r="D2195" t="s">
        <v>14962</v>
      </c>
      <c r="E2195" t="s">
        <v>8387</v>
      </c>
      <c r="F2195" s="5">
        <f>_xlfn.TEXTBEFORE(E2195, " ") * 1000000</f>
        <v>66300000</v>
      </c>
      <c r="G2195">
        <v>183.99979999999999</v>
      </c>
      <c r="H2195" t="s">
        <v>118</v>
      </c>
      <c r="I2195">
        <v>47</v>
      </c>
      <c r="J2195">
        <f>IF(I2195="",0,I2195)</f>
        <v>47</v>
      </c>
      <c r="K2195">
        <v>25</v>
      </c>
      <c r="L2195">
        <f>I2195-K2195</f>
        <v>22</v>
      </c>
      <c r="M2195" t="str">
        <f>IF(I2195&lt;100,"small",IF(I2195&lt;500,"medium","large"))</f>
        <v>small</v>
      </c>
      <c r="N2195">
        <f>IF(M2195="small",1,0)</f>
        <v>1</v>
      </c>
      <c r="O2195">
        <f>IF(N2195="medium",1,0)</f>
        <v>0</v>
      </c>
      <c r="P2195">
        <f>IF(O2195="large",1,0)</f>
        <v>0</v>
      </c>
      <c r="Q2195">
        <v>2013</v>
      </c>
      <c r="R2195">
        <v>2</v>
      </c>
      <c r="S2195" t="str">
        <f>IF(R2195=1, "First-time", IF(R2195&lt;=3, "Rising Star", IF(R2195&lt;10, "Established", "Elites")))</f>
        <v>Rising Star</v>
      </c>
      <c r="T2195">
        <f>IF(S2195 = "First-time",1,0)</f>
        <v>0</v>
      </c>
      <c r="U2195">
        <f>IF(S2195 = "Rising Star",1,0)</f>
        <v>1</v>
      </c>
      <c r="V2195">
        <f>IF(S2195 = "Established",1,0)</f>
        <v>0</v>
      </c>
      <c r="W2195">
        <f>IF(S2195 = "Elites",1,0)</f>
        <v>0</v>
      </c>
      <c r="X2195" t="s">
        <v>354</v>
      </c>
      <c r="Y2195" t="str">
        <f>IF(X2195="","-",TRIM(LEFT(X2195,FIND(",",X2195&amp;",")-1)))</f>
        <v>Minneapolis</v>
      </c>
      <c r="Z2195" t="s">
        <v>2640</v>
      </c>
      <c r="AA2195" t="s">
        <v>24</v>
      </c>
    </row>
    <row r="2196" spans="1:27" ht="14.4" x14ac:dyDescent="0.3">
      <c r="A2196">
        <v>2189</v>
      </c>
      <c r="B2196" t="s">
        <v>11216</v>
      </c>
      <c r="C2196" t="s">
        <v>11217</v>
      </c>
      <c r="D2196" t="s">
        <v>11218</v>
      </c>
      <c r="E2196" t="s">
        <v>84</v>
      </c>
      <c r="F2196" s="5">
        <f>_xlfn.TEXTBEFORE(E2196, " ") * 1000000</f>
        <v>11000000</v>
      </c>
      <c r="G2196">
        <v>183.9265</v>
      </c>
      <c r="H2196" t="s">
        <v>1069</v>
      </c>
      <c r="I2196">
        <v>56</v>
      </c>
      <c r="J2196">
        <f>IF(I2196="",0,I2196)</f>
        <v>56</v>
      </c>
      <c r="K2196">
        <v>22</v>
      </c>
      <c r="L2196">
        <f>I2196-K2196</f>
        <v>34</v>
      </c>
      <c r="M2196" t="str">
        <f>IF(I2196&lt;100,"small",IF(I2196&lt;500,"medium","large"))</f>
        <v>small</v>
      </c>
      <c r="N2196">
        <f>IF(M2196="small",1,0)</f>
        <v>1</v>
      </c>
      <c r="O2196">
        <f>IF(N2196="medium",1,0)</f>
        <v>0</v>
      </c>
      <c r="P2196">
        <f>IF(O2196="large",1,0)</f>
        <v>0</v>
      </c>
      <c r="Q2196">
        <v>2010</v>
      </c>
      <c r="R2196">
        <v>1</v>
      </c>
      <c r="S2196" t="str">
        <f>IF(R2196=1, "First-time", IF(R2196&lt;=3, "Rising Star", IF(R2196&lt;10, "Established", "Elites")))</f>
        <v>First-time</v>
      </c>
      <c r="T2196">
        <f>IF(S2196 = "First-time",1,0)</f>
        <v>1</v>
      </c>
      <c r="U2196">
        <f>IF(S2196 = "Rising Star",1,0)</f>
        <v>0</v>
      </c>
      <c r="V2196">
        <f>IF(S2196 = "Established",1,0)</f>
        <v>0</v>
      </c>
      <c r="W2196">
        <f>IF(S2196 = "Elites",1,0)</f>
        <v>0</v>
      </c>
      <c r="X2196" t="s">
        <v>99</v>
      </c>
      <c r="Y2196" t="str">
        <f>IF(X2196="","-",TRIM(LEFT(X2196,FIND(",",X2196&amp;",")-1)))</f>
        <v>-</v>
      </c>
      <c r="Z2196" t="s">
        <v>6413</v>
      </c>
      <c r="AA2196" t="s">
        <v>13</v>
      </c>
    </row>
    <row r="2197" spans="1:27" ht="14.4" x14ac:dyDescent="0.3">
      <c r="A2197">
        <v>2190</v>
      </c>
      <c r="B2197" t="s">
        <v>12527</v>
      </c>
      <c r="C2197" t="s">
        <v>12528</v>
      </c>
      <c r="D2197" t="s">
        <v>12529</v>
      </c>
      <c r="E2197" t="s">
        <v>961</v>
      </c>
      <c r="F2197" s="5">
        <f>_xlfn.TEXTBEFORE(E2197, " ") * 1000000</f>
        <v>10300000</v>
      </c>
      <c r="G2197">
        <v>183.89689999999999</v>
      </c>
      <c r="H2197" t="s">
        <v>153</v>
      </c>
      <c r="I2197">
        <v>6</v>
      </c>
      <c r="J2197">
        <f>IF(I2197="",0,I2197)</f>
        <v>6</v>
      </c>
      <c r="K2197">
        <v>4</v>
      </c>
      <c r="L2197">
        <f>I2197-K2197</f>
        <v>2</v>
      </c>
      <c r="M2197" t="str">
        <f>IF(I2197&lt;100,"small",IF(I2197&lt;500,"medium","large"))</f>
        <v>small</v>
      </c>
      <c r="N2197">
        <f>IF(M2197="small",1,0)</f>
        <v>1</v>
      </c>
      <c r="O2197">
        <f>IF(N2197="medium",1,0)</f>
        <v>0</v>
      </c>
      <c r="P2197">
        <f>IF(O2197="large",1,0)</f>
        <v>0</v>
      </c>
      <c r="Q2197">
        <v>2011</v>
      </c>
      <c r="R2197">
        <v>1</v>
      </c>
      <c r="S2197" t="str">
        <f>IF(R2197=1, "First-time", IF(R2197&lt;=3, "Rising Star", IF(R2197&lt;10, "Established", "Elites")))</f>
        <v>First-time</v>
      </c>
      <c r="T2197">
        <f>IF(S2197 = "First-time",1,0)</f>
        <v>1</v>
      </c>
      <c r="U2197">
        <f>IF(S2197 = "Rising Star",1,0)</f>
        <v>0</v>
      </c>
      <c r="V2197">
        <f>IF(S2197 = "Established",1,0)</f>
        <v>0</v>
      </c>
      <c r="W2197">
        <f>IF(S2197 = "Elites",1,0)</f>
        <v>0</v>
      </c>
      <c r="X2197" t="s">
        <v>689</v>
      </c>
      <c r="Y2197" t="str">
        <f>IF(X2197="","-",TRIM(LEFT(X2197,FIND(",",X2197&amp;",")-1)))</f>
        <v>Miami</v>
      </c>
      <c r="Z2197" t="s">
        <v>824</v>
      </c>
      <c r="AA2197" t="s">
        <v>10</v>
      </c>
    </row>
    <row r="2198" spans="1:27" ht="14.4" x14ac:dyDescent="0.3">
      <c r="A2198">
        <v>2191</v>
      </c>
      <c r="B2198" t="s">
        <v>16571</v>
      </c>
      <c r="C2198" t="s">
        <v>16572</v>
      </c>
      <c r="D2198" t="s">
        <v>16573</v>
      </c>
      <c r="E2198" t="s">
        <v>789</v>
      </c>
      <c r="F2198" s="5">
        <f>_xlfn.TEXTBEFORE(E2198, " ") * 1000000</f>
        <v>15200000</v>
      </c>
      <c r="G2198">
        <v>183.83080000000001</v>
      </c>
      <c r="H2198" t="s">
        <v>353</v>
      </c>
      <c r="I2198">
        <v>18</v>
      </c>
      <c r="J2198">
        <f>IF(I2198="",0,I2198)</f>
        <v>18</v>
      </c>
      <c r="K2198">
        <v>8</v>
      </c>
      <c r="L2198">
        <f>I2198-K2198</f>
        <v>10</v>
      </c>
      <c r="M2198" t="str">
        <f>IF(I2198&lt;100,"small",IF(I2198&lt;500,"medium","large"))</f>
        <v>small</v>
      </c>
      <c r="N2198">
        <f>IF(M2198="small",1,0)</f>
        <v>1</v>
      </c>
      <c r="O2198">
        <f>IF(N2198="medium",1,0)</f>
        <v>0</v>
      </c>
      <c r="P2198">
        <f>IF(O2198="large",1,0)</f>
        <v>0</v>
      </c>
      <c r="Q2198">
        <v>2014</v>
      </c>
      <c r="R2198">
        <v>1</v>
      </c>
      <c r="S2198" t="str">
        <f>IF(R2198=1, "First-time", IF(R2198&lt;=3, "Rising Star", IF(R2198&lt;10, "Established", "Elites")))</f>
        <v>First-time</v>
      </c>
      <c r="T2198">
        <f>IF(S2198 = "First-time",1,0)</f>
        <v>1</v>
      </c>
      <c r="U2198">
        <f>IF(S2198 = "Rising Star",1,0)</f>
        <v>0</v>
      </c>
      <c r="V2198">
        <f>IF(S2198 = "Established",1,0)</f>
        <v>0</v>
      </c>
      <c r="W2198">
        <f>IF(S2198 = "Elites",1,0)</f>
        <v>0</v>
      </c>
      <c r="X2198" t="s">
        <v>271</v>
      </c>
      <c r="Y2198" t="str">
        <f>IF(X2198="","-",TRIM(LEFT(X2198,FIND(",",X2198&amp;",")-1)))</f>
        <v>Chicago</v>
      </c>
      <c r="Z2198" t="s">
        <v>2719</v>
      </c>
      <c r="AA2198" t="s">
        <v>15</v>
      </c>
    </row>
    <row r="2199" spans="1:27" ht="14.4" x14ac:dyDescent="0.3">
      <c r="A2199">
        <v>2192</v>
      </c>
      <c r="B2199" t="s">
        <v>3697</v>
      </c>
      <c r="C2199" t="s">
        <v>3698</v>
      </c>
      <c r="D2199" t="s">
        <v>3699</v>
      </c>
      <c r="E2199" t="s">
        <v>2006</v>
      </c>
      <c r="F2199" s="5">
        <f>_xlfn.TEXTBEFORE(E2199, " ") * 1000000</f>
        <v>24900000</v>
      </c>
      <c r="G2199">
        <v>183.76089999999999</v>
      </c>
      <c r="H2199" t="s">
        <v>1750</v>
      </c>
      <c r="I2199">
        <v>551</v>
      </c>
      <c r="J2199">
        <f>IF(I2199="",0,I2199)</f>
        <v>551</v>
      </c>
      <c r="K2199">
        <v>326</v>
      </c>
      <c r="L2199">
        <f>I2199-K2199</f>
        <v>225</v>
      </c>
      <c r="M2199" t="str">
        <f>IF(I2199&lt;100,"small",IF(I2199&lt;500,"medium","large"))</f>
        <v>large</v>
      </c>
      <c r="N2199">
        <f>IF(M2199="small",1,0)</f>
        <v>0</v>
      </c>
      <c r="O2199">
        <f>IF(N2199="medium",1,0)</f>
        <v>0</v>
      </c>
      <c r="P2199">
        <f>IF(O2199="large",1,0)</f>
        <v>0</v>
      </c>
      <c r="Q2199">
        <v>2000</v>
      </c>
      <c r="R2199">
        <v>1</v>
      </c>
      <c r="S2199" t="str">
        <f>IF(R2199=1, "First-time", IF(R2199&lt;=3, "Rising Star", IF(R2199&lt;10, "Established", "Elites")))</f>
        <v>First-time</v>
      </c>
      <c r="T2199">
        <f>IF(S2199 = "First-time",1,0)</f>
        <v>1</v>
      </c>
      <c r="U2199">
        <f>IF(S2199 = "Rising Star",1,0)</f>
        <v>0</v>
      </c>
      <c r="V2199">
        <f>IF(S2199 = "Established",1,0)</f>
        <v>0</v>
      </c>
      <c r="W2199">
        <f>IF(S2199 = "Elites",1,0)</f>
        <v>0</v>
      </c>
      <c r="X2199" t="s">
        <v>1396</v>
      </c>
      <c r="Y2199" t="str">
        <f>IF(X2199="","-",TRIM(LEFT(X2199,FIND(",",X2199&amp;",")-1)))</f>
        <v>San Francisco</v>
      </c>
      <c r="Z2199" t="s">
        <v>521</v>
      </c>
      <c r="AA2199" t="s">
        <v>5</v>
      </c>
    </row>
    <row r="2200" spans="1:27" ht="14.4" x14ac:dyDescent="0.3">
      <c r="A2200">
        <v>2193</v>
      </c>
      <c r="B2200" t="s">
        <v>13070</v>
      </c>
      <c r="C2200" t="s">
        <v>13071</v>
      </c>
      <c r="D2200" t="s">
        <v>13072</v>
      </c>
      <c r="E2200" t="s">
        <v>914</v>
      </c>
      <c r="F2200" s="5">
        <f>_xlfn.TEXTBEFORE(E2200, " ") * 1000000</f>
        <v>12400000</v>
      </c>
      <c r="G2200">
        <v>183.74629999999999</v>
      </c>
      <c r="H2200" t="s">
        <v>353</v>
      </c>
      <c r="I2200">
        <v>154</v>
      </c>
      <c r="J2200">
        <f>IF(I2200="",0,I2200)</f>
        <v>154</v>
      </c>
      <c r="K2200">
        <v>60</v>
      </c>
      <c r="L2200">
        <f>I2200-K2200</f>
        <v>94</v>
      </c>
      <c r="M2200" t="str">
        <f>IF(I2200&lt;100,"small",IF(I2200&lt;500,"medium","large"))</f>
        <v>medium</v>
      </c>
      <c r="N2200">
        <f>IF(M2200="small",1,0)</f>
        <v>0</v>
      </c>
      <c r="O2200">
        <f>IF(N2200="medium",1,0)</f>
        <v>0</v>
      </c>
      <c r="P2200">
        <f>IF(O2200="large",1,0)</f>
        <v>0</v>
      </c>
      <c r="Q2200">
        <v>2012</v>
      </c>
      <c r="R2200">
        <v>2</v>
      </c>
      <c r="S2200" t="str">
        <f>IF(R2200=1, "First-time", IF(R2200&lt;=3, "Rising Star", IF(R2200&lt;10, "Established", "Elites")))</f>
        <v>Rising Star</v>
      </c>
      <c r="T2200">
        <f>IF(S2200 = "First-time",1,0)</f>
        <v>0</v>
      </c>
      <c r="U2200">
        <f>IF(S2200 = "Rising Star",1,0)</f>
        <v>1</v>
      </c>
      <c r="V2200">
        <f>IF(S2200 = "Established",1,0)</f>
        <v>0</v>
      </c>
      <c r="W2200">
        <f>IF(S2200 = "Elites",1,0)</f>
        <v>0</v>
      </c>
      <c r="X2200" t="s">
        <v>232</v>
      </c>
      <c r="Y2200" t="str">
        <f>IF(X2200="","-",TRIM(LEFT(X2200,FIND(",",X2200&amp;",")-1)))</f>
        <v>Houston</v>
      </c>
      <c r="Z2200" t="s">
        <v>232</v>
      </c>
      <c r="AA2200" t="s">
        <v>45</v>
      </c>
    </row>
    <row r="2201" spans="1:27" ht="14.4" x14ac:dyDescent="0.3">
      <c r="A2201">
        <v>2194</v>
      </c>
      <c r="B2201" t="s">
        <v>5508</v>
      </c>
      <c r="C2201" t="s">
        <v>5509</v>
      </c>
      <c r="D2201" t="s">
        <v>5510</v>
      </c>
      <c r="E2201" t="s">
        <v>1276</v>
      </c>
      <c r="F2201" s="5">
        <f>_xlfn.TEXTBEFORE(E2201, " ") * 1000000</f>
        <v>5000000</v>
      </c>
      <c r="G2201">
        <v>183.73660000000001</v>
      </c>
      <c r="H2201" t="s">
        <v>105</v>
      </c>
      <c r="I2201">
        <v>32</v>
      </c>
      <c r="J2201">
        <f>IF(I2201="",0,I2201)</f>
        <v>32</v>
      </c>
      <c r="K2201">
        <v>12</v>
      </c>
      <c r="L2201">
        <f>I2201-K2201</f>
        <v>20</v>
      </c>
      <c r="M2201" t="str">
        <f>IF(I2201&lt;100,"small",IF(I2201&lt;500,"medium","large"))</f>
        <v>small</v>
      </c>
      <c r="N2201">
        <f>IF(M2201="small",1,0)</f>
        <v>1</v>
      </c>
      <c r="O2201">
        <f>IF(N2201="medium",1,0)</f>
        <v>0</v>
      </c>
      <c r="P2201">
        <f>IF(O2201="large",1,0)</f>
        <v>0</v>
      </c>
      <c r="Q2201">
        <v>2004</v>
      </c>
      <c r="R2201">
        <v>3</v>
      </c>
      <c r="S2201" t="str">
        <f>IF(R2201=1, "First-time", IF(R2201&lt;=3, "Rising Star", IF(R2201&lt;10, "Established", "Elites")))</f>
        <v>Rising Star</v>
      </c>
      <c r="T2201">
        <f>IF(S2201 = "First-time",1,0)</f>
        <v>0</v>
      </c>
      <c r="U2201">
        <f>IF(S2201 = "Rising Star",1,0)</f>
        <v>1</v>
      </c>
      <c r="V2201">
        <f>IF(S2201 = "Established",1,0)</f>
        <v>0</v>
      </c>
      <c r="W2201">
        <f>IF(S2201 = "Elites",1,0)</f>
        <v>0</v>
      </c>
      <c r="X2201" t="s">
        <v>86</v>
      </c>
      <c r="Y2201" t="str">
        <f>IF(X2201="","-",TRIM(LEFT(X2201,FIND(",",X2201&amp;",")-1)))</f>
        <v>New York City</v>
      </c>
      <c r="Z2201" t="s">
        <v>3896</v>
      </c>
      <c r="AA2201" t="s">
        <v>35</v>
      </c>
    </row>
    <row r="2202" spans="1:27" ht="14.4" x14ac:dyDescent="0.3">
      <c r="A2202">
        <v>2195</v>
      </c>
      <c r="B2202" t="s">
        <v>12735</v>
      </c>
      <c r="C2202" t="s">
        <v>12736</v>
      </c>
      <c r="D2202" t="s">
        <v>12737</v>
      </c>
      <c r="E2202" t="s">
        <v>1405</v>
      </c>
      <c r="F2202" s="5">
        <f>_xlfn.TEXTBEFORE(E2202, " ") * 1000000</f>
        <v>2600000</v>
      </c>
      <c r="G2202">
        <v>183.6643</v>
      </c>
      <c r="H2202" t="s">
        <v>779</v>
      </c>
      <c r="I2202">
        <v>35</v>
      </c>
      <c r="J2202">
        <f>IF(I2202="",0,I2202)</f>
        <v>35</v>
      </c>
      <c r="K2202">
        <v>12</v>
      </c>
      <c r="L2202">
        <f>I2202-K2202</f>
        <v>23</v>
      </c>
      <c r="M2202" t="str">
        <f>IF(I2202&lt;100,"small",IF(I2202&lt;500,"medium","large"))</f>
        <v>small</v>
      </c>
      <c r="N2202">
        <f>IF(M2202="small",1,0)</f>
        <v>1</v>
      </c>
      <c r="O2202">
        <f>IF(N2202="medium",1,0)</f>
        <v>0</v>
      </c>
      <c r="P2202">
        <f>IF(O2202="large",1,0)</f>
        <v>0</v>
      </c>
      <c r="Q2202">
        <v>2011</v>
      </c>
      <c r="R2202">
        <v>3</v>
      </c>
      <c r="S2202" t="str">
        <f>IF(R2202=1, "First-time", IF(R2202&lt;=3, "Rising Star", IF(R2202&lt;10, "Established", "Elites")))</f>
        <v>Rising Star</v>
      </c>
      <c r="T2202">
        <f>IF(S2202 = "First-time",1,0)</f>
        <v>0</v>
      </c>
      <c r="U2202">
        <f>IF(S2202 = "Rising Star",1,0)</f>
        <v>1</v>
      </c>
      <c r="V2202">
        <f>IF(S2202 = "Established",1,0)</f>
        <v>0</v>
      </c>
      <c r="W2202">
        <f>IF(S2202 = "Elites",1,0)</f>
        <v>0</v>
      </c>
      <c r="X2202" t="s">
        <v>325</v>
      </c>
      <c r="Y2202" t="str">
        <f>IF(X2202="","-",TRIM(LEFT(X2202,FIND(",",X2202&amp;",")-1)))</f>
        <v>Los Angeles</v>
      </c>
      <c r="Z2202" t="s">
        <v>1507</v>
      </c>
      <c r="AA2202" t="s">
        <v>5</v>
      </c>
    </row>
    <row r="2203" spans="1:27" ht="14.4" x14ac:dyDescent="0.3">
      <c r="A2203">
        <v>2196</v>
      </c>
      <c r="B2203" t="s">
        <v>5876</v>
      </c>
      <c r="C2203" t="s">
        <v>5877</v>
      </c>
      <c r="D2203" t="s">
        <v>5878</v>
      </c>
      <c r="E2203" t="s">
        <v>5879</v>
      </c>
      <c r="F2203" s="5">
        <f>_xlfn.TEXTBEFORE(E2203, " ") * 1000000</f>
        <v>131800000.00000001</v>
      </c>
      <c r="G2203">
        <v>183.4288</v>
      </c>
      <c r="H2203" t="s">
        <v>105</v>
      </c>
      <c r="I2203">
        <v>133</v>
      </c>
      <c r="J2203">
        <f>IF(I2203="",0,I2203)</f>
        <v>133</v>
      </c>
      <c r="K2203">
        <v>66</v>
      </c>
      <c r="L2203">
        <f>I2203-K2203</f>
        <v>67</v>
      </c>
      <c r="M2203" t="str">
        <f>IF(I2203&lt;100,"small",IF(I2203&lt;500,"medium","large"))</f>
        <v>medium</v>
      </c>
      <c r="N2203">
        <f>IF(M2203="small",1,0)</f>
        <v>0</v>
      </c>
      <c r="O2203">
        <f>IF(N2203="medium",1,0)</f>
        <v>0</v>
      </c>
      <c r="P2203">
        <f>IF(O2203="large",1,0)</f>
        <v>0</v>
      </c>
      <c r="Q2203">
        <v>2004</v>
      </c>
      <c r="R2203">
        <v>11</v>
      </c>
      <c r="S2203" t="str">
        <f>IF(R2203=1, "First-time", IF(R2203&lt;=3, "Rising Star", IF(R2203&lt;10, "Established", "Elites")))</f>
        <v>Elites</v>
      </c>
      <c r="T2203">
        <f>IF(S2203 = "First-time",1,0)</f>
        <v>0</v>
      </c>
      <c r="U2203">
        <f>IF(S2203 = "Rising Star",1,0)</f>
        <v>0</v>
      </c>
      <c r="V2203">
        <f>IF(S2203 = "Established",1,0)</f>
        <v>0</v>
      </c>
      <c r="W2203">
        <f>IF(S2203 = "Elites",1,0)</f>
        <v>1</v>
      </c>
      <c r="X2203" t="s">
        <v>342</v>
      </c>
      <c r="Y2203" t="str">
        <f>IF(X2203="","-",TRIM(LEFT(X2203,FIND(",",X2203&amp;",")-1)))</f>
        <v>San Diego</v>
      </c>
      <c r="Z2203" t="s">
        <v>342</v>
      </c>
      <c r="AA2203" t="s">
        <v>5</v>
      </c>
    </row>
    <row r="2204" spans="1:27" ht="14.4" x14ac:dyDescent="0.3">
      <c r="A2204">
        <v>2197</v>
      </c>
      <c r="B2204" t="s">
        <v>5388</v>
      </c>
      <c r="C2204" t="s">
        <v>5389</v>
      </c>
      <c r="D2204" t="s">
        <v>5390</v>
      </c>
      <c r="E2204" t="s">
        <v>3659</v>
      </c>
      <c r="F2204" s="5">
        <f>_xlfn.TEXTBEFORE(E2204, " ") * 1000000</f>
        <v>20600000</v>
      </c>
      <c r="G2204">
        <v>183.3125</v>
      </c>
      <c r="H2204" t="s">
        <v>174</v>
      </c>
      <c r="I2204">
        <v>260</v>
      </c>
      <c r="J2204">
        <f>IF(I2204="",0,I2204)</f>
        <v>260</v>
      </c>
      <c r="K2204">
        <v>171</v>
      </c>
      <c r="L2204">
        <f>I2204-K2204</f>
        <v>89</v>
      </c>
      <c r="M2204" t="str">
        <f>IF(I2204&lt;100,"small",IF(I2204&lt;500,"medium","large"))</f>
        <v>medium</v>
      </c>
      <c r="N2204">
        <f>IF(M2204="small",1,0)</f>
        <v>0</v>
      </c>
      <c r="O2204">
        <f>IF(N2204="medium",1,0)</f>
        <v>0</v>
      </c>
      <c r="P2204">
        <f>IF(O2204="large",1,0)</f>
        <v>0</v>
      </c>
      <c r="Q2204">
        <v>2004</v>
      </c>
      <c r="R2204">
        <v>6</v>
      </c>
      <c r="S2204" t="str">
        <f>IF(R2204=1, "First-time", IF(R2204&lt;=3, "Rising Star", IF(R2204&lt;10, "Established", "Elites")))</f>
        <v>Established</v>
      </c>
      <c r="T2204">
        <f>IF(S2204 = "First-time",1,0)</f>
        <v>0</v>
      </c>
      <c r="U2204">
        <f>IF(S2204 = "Rising Star",1,0)</f>
        <v>0</v>
      </c>
      <c r="V2204">
        <f>IF(S2204 = "Established",1,0)</f>
        <v>1</v>
      </c>
      <c r="W2204">
        <f>IF(S2204 = "Elites",1,0)</f>
        <v>0</v>
      </c>
      <c r="X2204" t="s">
        <v>130</v>
      </c>
      <c r="Y2204" t="str">
        <f>IF(X2204="","-",TRIM(LEFT(X2204,FIND(",",X2204&amp;",")-1)))</f>
        <v>Dallas</v>
      </c>
      <c r="Z2204" t="s">
        <v>5391</v>
      </c>
      <c r="AA2204" t="s">
        <v>45</v>
      </c>
    </row>
    <row r="2205" spans="1:27" ht="14.4" x14ac:dyDescent="0.3">
      <c r="A2205">
        <v>2198</v>
      </c>
      <c r="B2205" t="s">
        <v>3313</v>
      </c>
      <c r="C2205" t="s">
        <v>3314</v>
      </c>
      <c r="D2205" t="s">
        <v>3315</v>
      </c>
      <c r="E2205" t="s">
        <v>217</v>
      </c>
      <c r="F2205" s="5">
        <f>_xlfn.TEXTBEFORE(E2205, " ") * 1000000</f>
        <v>3300000</v>
      </c>
      <c r="G2205">
        <v>183.05699999999999</v>
      </c>
      <c r="H2205" t="s">
        <v>803</v>
      </c>
      <c r="I2205">
        <v>64</v>
      </c>
      <c r="J2205">
        <f>IF(I2205="",0,I2205)</f>
        <v>64</v>
      </c>
      <c r="K2205">
        <v>21</v>
      </c>
      <c r="L2205">
        <f>I2205-K2205</f>
        <v>43</v>
      </c>
      <c r="M2205" t="str">
        <f>IF(I2205&lt;100,"small",IF(I2205&lt;500,"medium","large"))</f>
        <v>small</v>
      </c>
      <c r="N2205">
        <f>IF(M2205="small",1,0)</f>
        <v>1</v>
      </c>
      <c r="O2205">
        <f>IF(N2205="medium",1,0)</f>
        <v>0</v>
      </c>
      <c r="P2205">
        <f>IF(O2205="large",1,0)</f>
        <v>0</v>
      </c>
      <c r="Q2205">
        <v>1999</v>
      </c>
      <c r="R2205">
        <v>2</v>
      </c>
      <c r="S2205" t="str">
        <f>IF(R2205=1, "First-time", IF(R2205&lt;=3, "Rising Star", IF(R2205&lt;10, "Established", "Elites")))</f>
        <v>Rising Star</v>
      </c>
      <c r="T2205">
        <f>IF(S2205 = "First-time",1,0)</f>
        <v>0</v>
      </c>
      <c r="U2205">
        <f>IF(S2205 = "Rising Star",1,0)</f>
        <v>1</v>
      </c>
      <c r="V2205">
        <f>IF(S2205 = "Established",1,0)</f>
        <v>0</v>
      </c>
      <c r="W2205">
        <f>IF(S2205 = "Elites",1,0)</f>
        <v>0</v>
      </c>
      <c r="X2205" t="s">
        <v>689</v>
      </c>
      <c r="Y2205" t="str">
        <f>IF(X2205="","-",TRIM(LEFT(X2205,FIND(",",X2205&amp;",")-1)))</f>
        <v>Miami</v>
      </c>
      <c r="Z2205" t="s">
        <v>689</v>
      </c>
      <c r="AA2205" t="s">
        <v>10</v>
      </c>
    </row>
    <row r="2206" spans="1:27" ht="14.4" x14ac:dyDescent="0.3">
      <c r="A2206">
        <v>2199</v>
      </c>
      <c r="B2206" t="s">
        <v>6047</v>
      </c>
      <c r="C2206" t="s">
        <v>6048</v>
      </c>
      <c r="D2206" t="s">
        <v>6049</v>
      </c>
      <c r="E2206" t="s">
        <v>1680</v>
      </c>
      <c r="F2206" s="5">
        <f>_xlfn.TEXTBEFORE(E2206, " ") * 1000000</f>
        <v>11100000</v>
      </c>
      <c r="G2206">
        <v>183.00919999999999</v>
      </c>
      <c r="H2206" t="s">
        <v>779</v>
      </c>
      <c r="I2206">
        <v>97</v>
      </c>
      <c r="J2206">
        <f>IF(I2206="",0,I2206)</f>
        <v>97</v>
      </c>
      <c r="K2206">
        <v>25</v>
      </c>
      <c r="L2206">
        <f>I2206-K2206</f>
        <v>72</v>
      </c>
      <c r="M2206" t="str">
        <f>IF(I2206&lt;100,"small",IF(I2206&lt;500,"medium","large"))</f>
        <v>small</v>
      </c>
      <c r="N2206">
        <f>IF(M2206="small",1,0)</f>
        <v>1</v>
      </c>
      <c r="O2206">
        <f>IF(N2206="medium",1,0)</f>
        <v>0</v>
      </c>
      <c r="P2206">
        <f>IF(O2206="large",1,0)</f>
        <v>0</v>
      </c>
      <c r="Q2206">
        <v>2005</v>
      </c>
      <c r="R2206">
        <v>6</v>
      </c>
      <c r="S2206" t="str">
        <f>IF(R2206=1, "First-time", IF(R2206&lt;=3, "Rising Star", IF(R2206&lt;10, "Established", "Elites")))</f>
        <v>Established</v>
      </c>
      <c r="T2206">
        <f>IF(S2206 = "First-time",1,0)</f>
        <v>0</v>
      </c>
      <c r="U2206">
        <f>IF(S2206 = "Rising Star",1,0)</f>
        <v>0</v>
      </c>
      <c r="V2206">
        <f>IF(S2206 = "Established",1,0)</f>
        <v>1</v>
      </c>
      <c r="W2206">
        <f>IF(S2206 = "Elites",1,0)</f>
        <v>0</v>
      </c>
      <c r="X2206" t="s">
        <v>99</v>
      </c>
      <c r="Y2206" t="str">
        <f>IF(X2206="","-",TRIM(LEFT(X2206,FIND(",",X2206&amp;",")-1)))</f>
        <v>-</v>
      </c>
      <c r="Z2206" t="s">
        <v>6050</v>
      </c>
      <c r="AA2206" t="s">
        <v>47</v>
      </c>
    </row>
    <row r="2207" spans="1:27" ht="14.4" x14ac:dyDescent="0.3">
      <c r="A2207">
        <v>2200</v>
      </c>
      <c r="B2207" t="s">
        <v>15033</v>
      </c>
      <c r="C2207" t="s">
        <v>15034</v>
      </c>
      <c r="D2207" t="s">
        <v>15035</v>
      </c>
      <c r="E2207" t="s">
        <v>3113</v>
      </c>
      <c r="F2207" s="5">
        <f>_xlfn.TEXTBEFORE(E2207, " ") * 1000000</f>
        <v>6300000</v>
      </c>
      <c r="G2207">
        <v>182.96420000000001</v>
      </c>
      <c r="H2207" t="s">
        <v>353</v>
      </c>
      <c r="I2207">
        <v>50</v>
      </c>
      <c r="J2207">
        <f>IF(I2207="",0,I2207)</f>
        <v>50</v>
      </c>
      <c r="K2207">
        <v>10</v>
      </c>
      <c r="L2207">
        <f>I2207-K2207</f>
        <v>40</v>
      </c>
      <c r="M2207" t="str">
        <f>IF(I2207&lt;100,"small",IF(I2207&lt;500,"medium","large"))</f>
        <v>small</v>
      </c>
      <c r="N2207">
        <f>IF(M2207="small",1,0)</f>
        <v>1</v>
      </c>
      <c r="O2207">
        <f>IF(N2207="medium",1,0)</f>
        <v>0</v>
      </c>
      <c r="P2207">
        <f>IF(O2207="large",1,0)</f>
        <v>0</v>
      </c>
      <c r="Q2207">
        <v>2013</v>
      </c>
      <c r="R2207">
        <v>2</v>
      </c>
      <c r="S2207" t="str">
        <f>IF(R2207=1, "First-time", IF(R2207&lt;=3, "Rising Star", IF(R2207&lt;10, "Established", "Elites")))</f>
        <v>Rising Star</v>
      </c>
      <c r="T2207">
        <f>IF(S2207 = "First-time",1,0)</f>
        <v>0</v>
      </c>
      <c r="U2207">
        <f>IF(S2207 = "Rising Star",1,0)</f>
        <v>1</v>
      </c>
      <c r="V2207">
        <f>IF(S2207 = "Established",1,0)</f>
        <v>0</v>
      </c>
      <c r="W2207">
        <f>IF(S2207 = "Elites",1,0)</f>
        <v>0</v>
      </c>
      <c r="X2207" t="s">
        <v>93</v>
      </c>
      <c r="Y2207" t="str">
        <f>IF(X2207="","-",TRIM(LEFT(X2207,FIND(",",X2207&amp;",")-1)))</f>
        <v>Baltimore</v>
      </c>
      <c r="Z2207" t="s">
        <v>8683</v>
      </c>
      <c r="AA2207" t="s">
        <v>21</v>
      </c>
    </row>
    <row r="2208" spans="1:27" ht="14.4" x14ac:dyDescent="0.3">
      <c r="A2208">
        <v>2201</v>
      </c>
      <c r="B2208" t="s">
        <v>187</v>
      </c>
      <c r="C2208" t="s">
        <v>188</v>
      </c>
      <c r="D2208" t="s">
        <v>189</v>
      </c>
      <c r="E2208" t="s">
        <v>190</v>
      </c>
      <c r="F2208" s="5">
        <f>_xlfn.TEXTBEFORE(E2208, " ") * 1000000</f>
        <v>18800000</v>
      </c>
      <c r="G2208">
        <v>182.81620000000001</v>
      </c>
      <c r="H2208" t="s">
        <v>85</v>
      </c>
      <c r="I2208">
        <v>61</v>
      </c>
      <c r="J2208">
        <f>IF(I2208="",0,I2208)</f>
        <v>61</v>
      </c>
      <c r="K2208">
        <v>25</v>
      </c>
      <c r="L2208">
        <f>I2208-K2208</f>
        <v>36</v>
      </c>
      <c r="M2208" t="str">
        <f>IF(I2208&lt;100,"small",IF(I2208&lt;500,"medium","large"))</f>
        <v>small</v>
      </c>
      <c r="N2208">
        <f>IF(M2208="small",1,0)</f>
        <v>1</v>
      </c>
      <c r="O2208">
        <f>IF(N2208="medium",1,0)</f>
        <v>0</v>
      </c>
      <c r="P2208">
        <f>IF(O2208="large",1,0)</f>
        <v>0</v>
      </c>
      <c r="Q2208">
        <v>1929</v>
      </c>
      <c r="R2208">
        <v>2</v>
      </c>
      <c r="S2208" t="str">
        <f>IF(R2208=1, "First-time", IF(R2208&lt;=3, "Rising Star", IF(R2208&lt;10, "Established", "Elites")))</f>
        <v>Rising Star</v>
      </c>
      <c r="T2208">
        <f>IF(S2208 = "First-time",1,0)</f>
        <v>0</v>
      </c>
      <c r="U2208">
        <f>IF(S2208 = "Rising Star",1,0)</f>
        <v>1</v>
      </c>
      <c r="V2208">
        <f>IF(S2208 = "Established",1,0)</f>
        <v>0</v>
      </c>
      <c r="W2208">
        <f>IF(S2208 = "Elites",1,0)</f>
        <v>0</v>
      </c>
      <c r="X2208" t="s">
        <v>191</v>
      </c>
      <c r="Y2208" t="str">
        <f>IF(X2208="","-",TRIM(LEFT(X2208,FIND(",",X2208&amp;",")-1)))</f>
        <v>Philadelphia</v>
      </c>
      <c r="Z2208" t="s">
        <v>192</v>
      </c>
      <c r="AA2208" t="s">
        <v>39</v>
      </c>
    </row>
    <row r="2209" spans="1:27" ht="14.4" x14ac:dyDescent="0.3">
      <c r="A2209">
        <v>2202</v>
      </c>
      <c r="B2209" t="s">
        <v>8435</v>
      </c>
      <c r="C2209" t="s">
        <v>8436</v>
      </c>
      <c r="D2209" t="s">
        <v>8437</v>
      </c>
      <c r="E2209" t="s">
        <v>2827</v>
      </c>
      <c r="F2209" s="5">
        <f>_xlfn.TEXTBEFORE(E2209, " ") * 1000000</f>
        <v>22200000</v>
      </c>
      <c r="G2209">
        <v>182.7704</v>
      </c>
      <c r="H2209" t="s">
        <v>174</v>
      </c>
      <c r="I2209">
        <v>39</v>
      </c>
      <c r="J2209">
        <f>IF(I2209="",0,I2209)</f>
        <v>39</v>
      </c>
      <c r="K2209">
        <v>13</v>
      </c>
      <c r="L2209">
        <f>I2209-K2209</f>
        <v>26</v>
      </c>
      <c r="M2209" t="str">
        <f>IF(I2209&lt;100,"small",IF(I2209&lt;500,"medium","large"))</f>
        <v>small</v>
      </c>
      <c r="N2209">
        <f>IF(M2209="small",1,0)</f>
        <v>1</v>
      </c>
      <c r="O2209">
        <f>IF(N2209="medium",1,0)</f>
        <v>0</v>
      </c>
      <c r="P2209">
        <f>IF(O2209="large",1,0)</f>
        <v>0</v>
      </c>
      <c r="Q2209">
        <v>2008</v>
      </c>
      <c r="R2209">
        <v>5</v>
      </c>
      <c r="S2209" t="str">
        <f>IF(R2209=1, "First-time", IF(R2209&lt;=3, "Rising Star", IF(R2209&lt;10, "Established", "Elites")))</f>
        <v>Established</v>
      </c>
      <c r="T2209">
        <f>IF(S2209 = "First-time",1,0)</f>
        <v>0</v>
      </c>
      <c r="U2209">
        <f>IF(S2209 = "Rising Star",1,0)</f>
        <v>0</v>
      </c>
      <c r="V2209">
        <f>IF(S2209 = "Established",1,0)</f>
        <v>1</v>
      </c>
      <c r="W2209">
        <f>IF(S2209 = "Elites",1,0)</f>
        <v>0</v>
      </c>
      <c r="X2209" t="s">
        <v>809</v>
      </c>
      <c r="Y2209" t="str">
        <f>IF(X2209="","-",TRIM(LEFT(X2209,FIND(",",X2209&amp;",")-1)))</f>
        <v>Greenville-Mauldin-Easley</v>
      </c>
      <c r="Z2209" t="s">
        <v>8438</v>
      </c>
      <c r="AA2209" t="s">
        <v>42</v>
      </c>
    </row>
    <row r="2210" spans="1:27" ht="14.4" x14ac:dyDescent="0.3">
      <c r="A2210">
        <v>2203</v>
      </c>
      <c r="B2210" t="s">
        <v>10958</v>
      </c>
      <c r="C2210" t="s">
        <v>10959</v>
      </c>
      <c r="D2210" t="s">
        <v>10960</v>
      </c>
      <c r="E2210" t="s">
        <v>3311</v>
      </c>
      <c r="F2210" s="5">
        <f>_xlfn.TEXTBEFORE(E2210, " ") * 1000000</f>
        <v>57200000</v>
      </c>
      <c r="G2210">
        <v>182.6927</v>
      </c>
      <c r="H2210" t="s">
        <v>353</v>
      </c>
      <c r="I2210">
        <v>121</v>
      </c>
      <c r="J2210">
        <f>IF(I2210="",0,I2210)</f>
        <v>121</v>
      </c>
      <c r="K2210">
        <v>38</v>
      </c>
      <c r="L2210">
        <f>I2210-K2210</f>
        <v>83</v>
      </c>
      <c r="M2210" t="str">
        <f>IF(I2210&lt;100,"small",IF(I2210&lt;500,"medium","large"))</f>
        <v>medium</v>
      </c>
      <c r="N2210">
        <f>IF(M2210="small",1,0)</f>
        <v>0</v>
      </c>
      <c r="O2210">
        <f>IF(N2210="medium",1,0)</f>
        <v>0</v>
      </c>
      <c r="P2210">
        <f>IF(O2210="large",1,0)</f>
        <v>0</v>
      </c>
      <c r="Q2210">
        <v>2010</v>
      </c>
      <c r="R2210">
        <v>5</v>
      </c>
      <c r="S2210" t="str">
        <f>IF(R2210=1, "First-time", IF(R2210&lt;=3, "Rising Star", IF(R2210&lt;10, "Established", "Elites")))</f>
        <v>Established</v>
      </c>
      <c r="T2210">
        <f>IF(S2210 = "First-time",1,0)</f>
        <v>0</v>
      </c>
      <c r="U2210">
        <f>IF(S2210 = "Rising Star",1,0)</f>
        <v>0</v>
      </c>
      <c r="V2210">
        <f>IF(S2210 = "Established",1,0)</f>
        <v>1</v>
      </c>
      <c r="W2210">
        <f>IF(S2210 = "Elites",1,0)</f>
        <v>0</v>
      </c>
      <c r="X2210" t="s">
        <v>942</v>
      </c>
      <c r="Y2210" t="str">
        <f>IF(X2210="","-",TRIM(LEFT(X2210,FIND(",",X2210&amp;",")-1)))</f>
        <v>Omaha-Council Bluffs</v>
      </c>
      <c r="Z2210" t="s">
        <v>943</v>
      </c>
      <c r="AA2210" t="s">
        <v>30</v>
      </c>
    </row>
    <row r="2211" spans="1:27" ht="14.4" x14ac:dyDescent="0.3">
      <c r="A2211">
        <v>2204</v>
      </c>
      <c r="B2211" t="s">
        <v>11168</v>
      </c>
      <c r="C2211" t="s">
        <v>11169</v>
      </c>
      <c r="D2211" t="s">
        <v>11170</v>
      </c>
      <c r="E2211" t="s">
        <v>6095</v>
      </c>
      <c r="F2211" s="5">
        <f>_xlfn.TEXTBEFORE(E2211, " ") * 1000000</f>
        <v>39700000</v>
      </c>
      <c r="G2211">
        <v>182.5908</v>
      </c>
      <c r="H2211" t="s">
        <v>153</v>
      </c>
      <c r="I2211">
        <v>50</v>
      </c>
      <c r="J2211">
        <f>IF(I2211="",0,I2211)</f>
        <v>50</v>
      </c>
      <c r="K2211">
        <v>20</v>
      </c>
      <c r="L2211">
        <f>I2211-K2211</f>
        <v>30</v>
      </c>
      <c r="M2211" t="str">
        <f>IF(I2211&lt;100,"small",IF(I2211&lt;500,"medium","large"))</f>
        <v>small</v>
      </c>
      <c r="N2211">
        <f>IF(M2211="small",1,0)</f>
        <v>1</v>
      </c>
      <c r="O2211">
        <f>IF(N2211="medium",1,0)</f>
        <v>0</v>
      </c>
      <c r="P2211">
        <f>IF(O2211="large",1,0)</f>
        <v>0</v>
      </c>
      <c r="Q2211">
        <v>2010</v>
      </c>
      <c r="R2211">
        <v>6</v>
      </c>
      <c r="S2211" t="str">
        <f>IF(R2211=1, "First-time", IF(R2211&lt;=3, "Rising Star", IF(R2211&lt;10, "Established", "Elites")))</f>
        <v>Established</v>
      </c>
      <c r="T2211">
        <f>IF(S2211 = "First-time",1,0)</f>
        <v>0</v>
      </c>
      <c r="U2211">
        <f>IF(S2211 = "Rising Star",1,0)</f>
        <v>0</v>
      </c>
      <c r="V2211">
        <f>IF(S2211 = "Established",1,0)</f>
        <v>1</v>
      </c>
      <c r="W2211">
        <f>IF(S2211 = "Elites",1,0)</f>
        <v>0</v>
      </c>
      <c r="X2211" t="s">
        <v>271</v>
      </c>
      <c r="Y2211" t="str">
        <f>IF(X2211="","-",TRIM(LEFT(X2211,FIND(",",X2211&amp;",")-1)))</f>
        <v>Chicago</v>
      </c>
      <c r="Z2211" t="s">
        <v>271</v>
      </c>
      <c r="AA2211" t="s">
        <v>15</v>
      </c>
    </row>
    <row r="2212" spans="1:27" ht="14.4" x14ac:dyDescent="0.3">
      <c r="A2212">
        <v>2205</v>
      </c>
      <c r="B2212" t="s">
        <v>10587</v>
      </c>
      <c r="C2212" t="s">
        <v>10588</v>
      </c>
      <c r="D2212" t="s">
        <v>10589</v>
      </c>
      <c r="E2212" t="s">
        <v>6186</v>
      </c>
      <c r="F2212" s="5">
        <f>_xlfn.TEXTBEFORE(E2212, " ") * 1000000</f>
        <v>27500000</v>
      </c>
      <c r="G2212">
        <v>182.44460000000001</v>
      </c>
      <c r="H2212" t="s">
        <v>129</v>
      </c>
      <c r="I2212">
        <v>19</v>
      </c>
      <c r="J2212">
        <f>IF(I2212="",0,I2212)</f>
        <v>19</v>
      </c>
      <c r="K2212">
        <v>14</v>
      </c>
      <c r="L2212">
        <f>I2212-K2212</f>
        <v>5</v>
      </c>
      <c r="M2212" t="str">
        <f>IF(I2212&lt;100,"small",IF(I2212&lt;500,"medium","large"))</f>
        <v>small</v>
      </c>
      <c r="N2212">
        <f>IF(M2212="small",1,0)</f>
        <v>1</v>
      </c>
      <c r="O2212">
        <f>IF(N2212="medium",1,0)</f>
        <v>0</v>
      </c>
      <c r="P2212">
        <f>IF(O2212="large",1,0)</f>
        <v>0</v>
      </c>
      <c r="Q2212">
        <v>2010</v>
      </c>
      <c r="R2212">
        <v>3</v>
      </c>
      <c r="S2212" t="str">
        <f>IF(R2212=1, "First-time", IF(R2212&lt;=3, "Rising Star", IF(R2212&lt;10, "Established", "Elites")))</f>
        <v>Rising Star</v>
      </c>
      <c r="T2212">
        <f>IF(S2212 = "First-time",1,0)</f>
        <v>0</v>
      </c>
      <c r="U2212">
        <f>IF(S2212 = "Rising Star",1,0)</f>
        <v>1</v>
      </c>
      <c r="V2212">
        <f>IF(S2212 = "Established",1,0)</f>
        <v>0</v>
      </c>
      <c r="W2212">
        <f>IF(S2212 = "Elites",1,0)</f>
        <v>0</v>
      </c>
      <c r="X2212" t="s">
        <v>409</v>
      </c>
      <c r="Y2212" t="str">
        <f>IF(X2212="","-",TRIM(LEFT(X2212,FIND(",",X2212&amp;",")-1)))</f>
        <v>Salt Lake City</v>
      </c>
      <c r="Z2212" t="s">
        <v>3795</v>
      </c>
      <c r="AA2212" t="s">
        <v>46</v>
      </c>
    </row>
    <row r="2213" spans="1:27" ht="14.4" x14ac:dyDescent="0.3">
      <c r="A2213">
        <v>2206</v>
      </c>
      <c r="B2213" t="s">
        <v>6344</v>
      </c>
      <c r="C2213" t="s">
        <v>6345</v>
      </c>
      <c r="D2213" t="s">
        <v>6346</v>
      </c>
      <c r="E2213" t="s">
        <v>6347</v>
      </c>
      <c r="F2213" s="5">
        <f>_xlfn.TEXTBEFORE(E2213, " ") * 1000000</f>
        <v>39100000</v>
      </c>
      <c r="G2213">
        <v>182.26750000000001</v>
      </c>
      <c r="H2213" t="s">
        <v>472</v>
      </c>
      <c r="I2213">
        <v>117</v>
      </c>
      <c r="J2213">
        <f>IF(I2213="",0,I2213)</f>
        <v>117</v>
      </c>
      <c r="K2213">
        <v>30</v>
      </c>
      <c r="L2213">
        <f>I2213-K2213</f>
        <v>87</v>
      </c>
      <c r="M2213" t="str">
        <f>IF(I2213&lt;100,"small",IF(I2213&lt;500,"medium","large"))</f>
        <v>medium</v>
      </c>
      <c r="N2213">
        <f>IF(M2213="small",1,0)</f>
        <v>0</v>
      </c>
      <c r="O2213">
        <f>IF(N2213="medium",1,0)</f>
        <v>0</v>
      </c>
      <c r="P2213">
        <f>IF(O2213="large",1,0)</f>
        <v>0</v>
      </c>
      <c r="Q2213">
        <v>2005</v>
      </c>
      <c r="R2213">
        <v>6</v>
      </c>
      <c r="S2213" t="str">
        <f>IF(R2213=1, "First-time", IF(R2213&lt;=3, "Rising Star", IF(R2213&lt;10, "Established", "Elites")))</f>
        <v>Established</v>
      </c>
      <c r="T2213">
        <f>IF(S2213 = "First-time",1,0)</f>
        <v>0</v>
      </c>
      <c r="U2213">
        <f>IF(S2213 = "Rising Star",1,0)</f>
        <v>0</v>
      </c>
      <c r="V2213">
        <f>IF(S2213 = "Established",1,0)</f>
        <v>1</v>
      </c>
      <c r="W2213">
        <f>IF(S2213 = "Elites",1,0)</f>
        <v>0</v>
      </c>
      <c r="X2213" t="s">
        <v>93</v>
      </c>
      <c r="Y2213" t="str">
        <f>IF(X2213="","-",TRIM(LEFT(X2213,FIND(",",X2213&amp;",")-1)))</f>
        <v>Baltimore</v>
      </c>
      <c r="Z2213" t="s">
        <v>1546</v>
      </c>
      <c r="AA2213" t="s">
        <v>21</v>
      </c>
    </row>
    <row r="2214" spans="1:27" ht="14.4" x14ac:dyDescent="0.3">
      <c r="A2214">
        <v>2207</v>
      </c>
      <c r="B2214" t="s">
        <v>4169</v>
      </c>
      <c r="C2214" t="s">
        <v>4170</v>
      </c>
      <c r="D2214" t="s">
        <v>4171</v>
      </c>
      <c r="E2214" t="s">
        <v>1147</v>
      </c>
      <c r="F2214" s="5">
        <f>_xlfn.TEXTBEFORE(E2214, " ") * 1000000</f>
        <v>3900000</v>
      </c>
      <c r="G2214">
        <v>182.20590000000001</v>
      </c>
      <c r="H2214" t="s">
        <v>85</v>
      </c>
      <c r="I2214">
        <v>14</v>
      </c>
      <c r="J2214">
        <f>IF(I2214="",0,I2214)</f>
        <v>14</v>
      </c>
      <c r="K2214">
        <v>5</v>
      </c>
      <c r="L2214">
        <f>I2214-K2214</f>
        <v>9</v>
      </c>
      <c r="M2214" t="str">
        <f>IF(I2214&lt;100,"small",IF(I2214&lt;500,"medium","large"))</f>
        <v>small</v>
      </c>
      <c r="N2214">
        <f>IF(M2214="small",1,0)</f>
        <v>1</v>
      </c>
      <c r="O2214">
        <f>IF(N2214="medium",1,0)</f>
        <v>0</v>
      </c>
      <c r="P2214">
        <f>IF(O2214="large",1,0)</f>
        <v>0</v>
      </c>
      <c r="Q2214">
        <v>2001</v>
      </c>
      <c r="R2214">
        <v>2</v>
      </c>
      <c r="S2214" t="str">
        <f>IF(R2214=1, "First-time", IF(R2214&lt;=3, "Rising Star", IF(R2214&lt;10, "Established", "Elites")))</f>
        <v>Rising Star</v>
      </c>
      <c r="T2214">
        <f>IF(S2214 = "First-time",1,0)</f>
        <v>0</v>
      </c>
      <c r="U2214">
        <f>IF(S2214 = "Rising Star",1,0)</f>
        <v>1</v>
      </c>
      <c r="V2214">
        <f>IF(S2214 = "Established",1,0)</f>
        <v>0</v>
      </c>
      <c r="W2214">
        <f>IF(S2214 = "Elites",1,0)</f>
        <v>0</v>
      </c>
      <c r="X2214" t="s">
        <v>1396</v>
      </c>
      <c r="Y2214" t="str">
        <f>IF(X2214="","-",TRIM(LEFT(X2214,FIND(",",X2214&amp;",")-1)))</f>
        <v>San Francisco</v>
      </c>
      <c r="Z2214" t="s">
        <v>1396</v>
      </c>
      <c r="AA2214" t="s">
        <v>5</v>
      </c>
    </row>
    <row r="2215" spans="1:27" ht="14.4" x14ac:dyDescent="0.3">
      <c r="A2215">
        <v>2208</v>
      </c>
      <c r="B2215" t="s">
        <v>6198</v>
      </c>
      <c r="C2215" t="s">
        <v>6199</v>
      </c>
      <c r="D2215" t="s">
        <v>6200</v>
      </c>
      <c r="E2215" t="s">
        <v>3410</v>
      </c>
      <c r="F2215" s="5">
        <f>_xlfn.TEXTBEFORE(E2215, " ") * 1000000</f>
        <v>8300000.0000000009</v>
      </c>
      <c r="G2215">
        <v>182.14070000000001</v>
      </c>
      <c r="H2215" t="s">
        <v>779</v>
      </c>
      <c r="I2215">
        <v>100</v>
      </c>
      <c r="J2215">
        <f>IF(I2215="",0,I2215)</f>
        <v>100</v>
      </c>
      <c r="K2215">
        <v>25</v>
      </c>
      <c r="L2215">
        <f>I2215-K2215</f>
        <v>75</v>
      </c>
      <c r="M2215" t="str">
        <f>IF(I2215&lt;100,"small",IF(I2215&lt;500,"medium","large"))</f>
        <v>medium</v>
      </c>
      <c r="N2215">
        <f>IF(M2215="small",1,0)</f>
        <v>0</v>
      </c>
      <c r="O2215">
        <f>IF(N2215="medium",1,0)</f>
        <v>0</v>
      </c>
      <c r="P2215">
        <f>IF(O2215="large",1,0)</f>
        <v>0</v>
      </c>
      <c r="Q2215">
        <v>2005</v>
      </c>
      <c r="R2215">
        <v>1</v>
      </c>
      <c r="S2215" t="str">
        <f>IF(R2215=1, "First-time", IF(R2215&lt;=3, "Rising Star", IF(R2215&lt;10, "Established", "Elites")))</f>
        <v>First-time</v>
      </c>
      <c r="T2215">
        <f>IF(S2215 = "First-time",1,0)</f>
        <v>1</v>
      </c>
      <c r="U2215">
        <f>IF(S2215 = "Rising Star",1,0)</f>
        <v>0</v>
      </c>
      <c r="V2215">
        <f>IF(S2215 = "Established",1,0)</f>
        <v>0</v>
      </c>
      <c r="W2215">
        <f>IF(S2215 = "Elites",1,0)</f>
        <v>0</v>
      </c>
      <c r="X2215" t="s">
        <v>99</v>
      </c>
      <c r="Y2215" t="str">
        <f>IF(X2215="","-",TRIM(LEFT(X2215,FIND(",",X2215&amp;",")-1)))</f>
        <v>-</v>
      </c>
      <c r="Z2215" t="s">
        <v>360</v>
      </c>
      <c r="AA2215" t="s">
        <v>35</v>
      </c>
    </row>
    <row r="2216" spans="1:27" ht="14.4" x14ac:dyDescent="0.3">
      <c r="A2216">
        <v>2209</v>
      </c>
      <c r="B2216" t="s">
        <v>5708</v>
      </c>
      <c r="C2216" t="s">
        <v>5709</v>
      </c>
      <c r="D2216" t="s">
        <v>5710</v>
      </c>
      <c r="E2216" t="s">
        <v>4297</v>
      </c>
      <c r="F2216" s="5">
        <f>_xlfn.TEXTBEFORE(E2216, " ") * 1000000</f>
        <v>13900000</v>
      </c>
      <c r="G2216">
        <v>182.10550000000001</v>
      </c>
      <c r="H2216" t="s">
        <v>153</v>
      </c>
      <c r="I2216">
        <v>30</v>
      </c>
      <c r="J2216">
        <f>IF(I2216="",0,I2216)</f>
        <v>30</v>
      </c>
      <c r="K2216">
        <v>5</v>
      </c>
      <c r="L2216">
        <f>I2216-K2216</f>
        <v>25</v>
      </c>
      <c r="M2216" t="str">
        <f>IF(I2216&lt;100,"small",IF(I2216&lt;500,"medium","large"))</f>
        <v>small</v>
      </c>
      <c r="N2216">
        <f>IF(M2216="small",1,0)</f>
        <v>1</v>
      </c>
      <c r="O2216">
        <f>IF(N2216="medium",1,0)</f>
        <v>0</v>
      </c>
      <c r="P2216">
        <f>IF(O2216="large",1,0)</f>
        <v>0</v>
      </c>
      <c r="Q2216">
        <v>2004</v>
      </c>
      <c r="R2216">
        <v>1</v>
      </c>
      <c r="S2216" t="str">
        <f>IF(R2216=1, "First-time", IF(R2216&lt;=3, "Rising Star", IF(R2216&lt;10, "Established", "Elites")))</f>
        <v>First-time</v>
      </c>
      <c r="T2216">
        <f>IF(S2216 = "First-time",1,0)</f>
        <v>1</v>
      </c>
      <c r="U2216">
        <f>IF(S2216 = "Rising Star",1,0)</f>
        <v>0</v>
      </c>
      <c r="V2216">
        <f>IF(S2216 = "Established",1,0)</f>
        <v>0</v>
      </c>
      <c r="W2216">
        <f>IF(S2216 = "Elites",1,0)</f>
        <v>0</v>
      </c>
      <c r="X2216" t="s">
        <v>271</v>
      </c>
      <c r="Y2216" t="str">
        <f>IF(X2216="","-",TRIM(LEFT(X2216,FIND(",",X2216&amp;",")-1)))</f>
        <v>Chicago</v>
      </c>
      <c r="Z2216" t="s">
        <v>271</v>
      </c>
      <c r="AA2216" t="s">
        <v>15</v>
      </c>
    </row>
    <row r="2217" spans="1:27" ht="14.4" x14ac:dyDescent="0.3">
      <c r="A2217">
        <v>2210</v>
      </c>
      <c r="B2217" t="s">
        <v>11677</v>
      </c>
      <c r="C2217" t="s">
        <v>11678</v>
      </c>
      <c r="D2217" t="s">
        <v>11679</v>
      </c>
      <c r="E2217" t="s">
        <v>3916</v>
      </c>
      <c r="F2217" s="5">
        <f>_xlfn.TEXTBEFORE(E2217, " ") * 1000000</f>
        <v>20900000</v>
      </c>
      <c r="G2217">
        <v>182.0942</v>
      </c>
      <c r="H2217" t="s">
        <v>751</v>
      </c>
      <c r="I2217">
        <v>77</v>
      </c>
      <c r="J2217">
        <f>IF(I2217="",0,I2217)</f>
        <v>77</v>
      </c>
      <c r="K2217">
        <v>23</v>
      </c>
      <c r="L2217">
        <f>I2217-K2217</f>
        <v>54</v>
      </c>
      <c r="M2217" t="str">
        <f>IF(I2217&lt;100,"small",IF(I2217&lt;500,"medium","large"))</f>
        <v>small</v>
      </c>
      <c r="N2217">
        <f>IF(M2217="small",1,0)</f>
        <v>1</v>
      </c>
      <c r="O2217">
        <f>IF(N2217="medium",1,0)</f>
        <v>0</v>
      </c>
      <c r="P2217">
        <f>IF(O2217="large",1,0)</f>
        <v>0</v>
      </c>
      <c r="Q2217">
        <v>2011</v>
      </c>
      <c r="R2217">
        <v>1</v>
      </c>
      <c r="S2217" t="str">
        <f>IF(R2217=1, "First-time", IF(R2217&lt;=3, "Rising Star", IF(R2217&lt;10, "Established", "Elites")))</f>
        <v>First-time</v>
      </c>
      <c r="T2217">
        <f>IF(S2217 = "First-time",1,0)</f>
        <v>1</v>
      </c>
      <c r="U2217">
        <f>IF(S2217 = "Rising Star",1,0)</f>
        <v>0</v>
      </c>
      <c r="V2217">
        <f>IF(S2217 = "Established",1,0)</f>
        <v>0</v>
      </c>
      <c r="W2217">
        <f>IF(S2217 = "Elites",1,0)</f>
        <v>0</v>
      </c>
      <c r="X2217" t="s">
        <v>427</v>
      </c>
      <c r="Y2217" t="str">
        <f>IF(X2217="","-",TRIM(LEFT(X2217,FIND(",",X2217&amp;",")-1)))</f>
        <v>Washington</v>
      </c>
      <c r="Z2217" t="s">
        <v>1411</v>
      </c>
      <c r="AA2217" t="s">
        <v>47</v>
      </c>
    </row>
    <row r="2218" spans="1:27" ht="14.4" x14ac:dyDescent="0.3">
      <c r="A2218">
        <v>2211</v>
      </c>
      <c r="B2218" t="s">
        <v>14265</v>
      </c>
      <c r="C2218" t="s">
        <v>14266</v>
      </c>
      <c r="D2218" t="s">
        <v>14267</v>
      </c>
      <c r="E2218" t="s">
        <v>928</v>
      </c>
      <c r="F2218" s="5">
        <f>_xlfn.TEXTBEFORE(E2218, " ") * 1000000</f>
        <v>15700000</v>
      </c>
      <c r="G2218">
        <v>181.9956</v>
      </c>
      <c r="H2218" t="s">
        <v>1750</v>
      </c>
      <c r="I2218">
        <v>62</v>
      </c>
      <c r="J2218">
        <f>IF(I2218="",0,I2218)</f>
        <v>62</v>
      </c>
      <c r="K2218">
        <v>23</v>
      </c>
      <c r="L2218">
        <f>I2218-K2218</f>
        <v>39</v>
      </c>
      <c r="M2218" t="str">
        <f>IF(I2218&lt;100,"small",IF(I2218&lt;500,"medium","large"))</f>
        <v>small</v>
      </c>
      <c r="N2218">
        <f>IF(M2218="small",1,0)</f>
        <v>1</v>
      </c>
      <c r="O2218">
        <f>IF(N2218="medium",1,0)</f>
        <v>0</v>
      </c>
      <c r="P2218">
        <f>IF(O2218="large",1,0)</f>
        <v>0</v>
      </c>
      <c r="Q2218">
        <v>2012</v>
      </c>
      <c r="R2218">
        <v>2</v>
      </c>
      <c r="S2218" t="str">
        <f>IF(R2218=1, "First-time", IF(R2218&lt;=3, "Rising Star", IF(R2218&lt;10, "Established", "Elites")))</f>
        <v>Rising Star</v>
      </c>
      <c r="T2218">
        <f>IF(S2218 = "First-time",1,0)</f>
        <v>0</v>
      </c>
      <c r="U2218">
        <f>IF(S2218 = "Rising Star",1,0)</f>
        <v>1</v>
      </c>
      <c r="V2218">
        <f>IF(S2218 = "Established",1,0)</f>
        <v>0</v>
      </c>
      <c r="W2218">
        <f>IF(S2218 = "Elites",1,0)</f>
        <v>0</v>
      </c>
      <c r="X2218" t="s">
        <v>272</v>
      </c>
      <c r="Y2218" t="str">
        <f>IF(X2218="","-",TRIM(LEFT(X2218,FIND(",",X2218&amp;",")-1)))</f>
        <v>Phoenix</v>
      </c>
      <c r="Z2218" t="s">
        <v>1138</v>
      </c>
      <c r="AA2218" t="s">
        <v>4</v>
      </c>
    </row>
    <row r="2219" spans="1:27" ht="14.4" x14ac:dyDescent="0.3">
      <c r="A2219">
        <v>2212</v>
      </c>
      <c r="B2219" t="s">
        <v>17313</v>
      </c>
      <c r="C2219" t="s">
        <v>17314</v>
      </c>
      <c r="D2219" t="s">
        <v>17315</v>
      </c>
      <c r="E2219" t="s">
        <v>808</v>
      </c>
      <c r="F2219" s="5">
        <f>_xlfn.TEXTBEFORE(E2219, " ") * 1000000</f>
        <v>2200000</v>
      </c>
      <c r="G2219">
        <v>181.9709</v>
      </c>
      <c r="H2219" t="s">
        <v>472</v>
      </c>
      <c r="I2219">
        <v>18</v>
      </c>
      <c r="J2219">
        <f>IF(I2219="",0,I2219)</f>
        <v>18</v>
      </c>
      <c r="K2219">
        <v>8</v>
      </c>
      <c r="L2219">
        <f>I2219-K2219</f>
        <v>10</v>
      </c>
      <c r="M2219" t="str">
        <f>IF(I2219&lt;100,"small",IF(I2219&lt;500,"medium","large"))</f>
        <v>small</v>
      </c>
      <c r="N2219">
        <f>IF(M2219="small",1,0)</f>
        <v>1</v>
      </c>
      <c r="O2219">
        <f>IF(N2219="medium",1,0)</f>
        <v>0</v>
      </c>
      <c r="P2219">
        <f>IF(O2219="large",1,0)</f>
        <v>0</v>
      </c>
      <c r="Q2219">
        <v>2015</v>
      </c>
      <c r="R2219">
        <v>1</v>
      </c>
      <c r="S2219" t="str">
        <f>IF(R2219=1, "First-time", IF(R2219&lt;=3, "Rising Star", IF(R2219&lt;10, "Established", "Elites")))</f>
        <v>First-time</v>
      </c>
      <c r="T2219">
        <f>IF(S2219 = "First-time",1,0)</f>
        <v>1</v>
      </c>
      <c r="U2219">
        <f>IF(S2219 = "Rising Star",1,0)</f>
        <v>0</v>
      </c>
      <c r="V2219">
        <f>IF(S2219 = "Established",1,0)</f>
        <v>0</v>
      </c>
      <c r="W2219">
        <f>IF(S2219 = "Elites",1,0)</f>
        <v>0</v>
      </c>
      <c r="X2219" t="s">
        <v>838</v>
      </c>
      <c r="Y2219" t="str">
        <f>IF(X2219="","-",TRIM(LEFT(X2219,FIND(",",X2219&amp;",")-1)))</f>
        <v>Austin</v>
      </c>
      <c r="Z2219" t="s">
        <v>838</v>
      </c>
      <c r="AA2219" t="s">
        <v>45</v>
      </c>
    </row>
    <row r="2220" spans="1:27" ht="14.4" x14ac:dyDescent="0.3">
      <c r="A2220">
        <v>2213</v>
      </c>
      <c r="B2220" t="s">
        <v>11504</v>
      </c>
      <c r="C2220" t="s">
        <v>11505</v>
      </c>
      <c r="D2220" t="s">
        <v>11506</v>
      </c>
      <c r="E2220" t="s">
        <v>4297</v>
      </c>
      <c r="F2220" s="5">
        <f>_xlfn.TEXTBEFORE(E2220, " ") * 1000000</f>
        <v>13900000</v>
      </c>
      <c r="G2220">
        <v>181.82820000000001</v>
      </c>
      <c r="H2220" t="s">
        <v>472</v>
      </c>
      <c r="I2220">
        <v>140</v>
      </c>
      <c r="J2220">
        <f>IF(I2220="",0,I2220)</f>
        <v>140</v>
      </c>
      <c r="K2220">
        <v>80</v>
      </c>
      <c r="L2220">
        <f>I2220-K2220</f>
        <v>60</v>
      </c>
      <c r="M2220" t="str">
        <f>IF(I2220&lt;100,"small",IF(I2220&lt;500,"medium","large"))</f>
        <v>medium</v>
      </c>
      <c r="N2220">
        <f>IF(M2220="small",1,0)</f>
        <v>0</v>
      </c>
      <c r="O2220">
        <f>IF(N2220="medium",1,0)</f>
        <v>0</v>
      </c>
      <c r="P2220">
        <f>IF(O2220="large",1,0)</f>
        <v>0</v>
      </c>
      <c r="Q2220">
        <v>2010</v>
      </c>
      <c r="R2220">
        <v>5</v>
      </c>
      <c r="S2220" t="str">
        <f>IF(R2220=1, "First-time", IF(R2220&lt;=3, "Rising Star", IF(R2220&lt;10, "Established", "Elites")))</f>
        <v>Established</v>
      </c>
      <c r="T2220">
        <f>IF(S2220 = "First-time",1,0)</f>
        <v>0</v>
      </c>
      <c r="U2220">
        <f>IF(S2220 = "Rising Star",1,0)</f>
        <v>0</v>
      </c>
      <c r="V2220">
        <f>IF(S2220 = "Established",1,0)</f>
        <v>1</v>
      </c>
      <c r="W2220">
        <f>IF(S2220 = "Elites",1,0)</f>
        <v>0</v>
      </c>
      <c r="X2220" t="s">
        <v>403</v>
      </c>
      <c r="Y2220" t="str">
        <f>IF(X2220="","-",TRIM(LEFT(X2220,FIND(",",X2220&amp;",")-1)))</f>
        <v>Oxnard-Thousand Oaks-Ventura</v>
      </c>
      <c r="Z2220" t="s">
        <v>9078</v>
      </c>
      <c r="AA2220" t="s">
        <v>5</v>
      </c>
    </row>
    <row r="2221" spans="1:27" ht="14.4" x14ac:dyDescent="0.3">
      <c r="A2221">
        <v>2214</v>
      </c>
      <c r="B2221" t="s">
        <v>11507</v>
      </c>
      <c r="C2221" t="s">
        <v>11508</v>
      </c>
      <c r="D2221" t="s">
        <v>11509</v>
      </c>
      <c r="E2221" t="s">
        <v>5367</v>
      </c>
      <c r="F2221" s="5">
        <f>_xlfn.TEXTBEFORE(E2221, " ") * 1000000</f>
        <v>25300000</v>
      </c>
      <c r="G2221">
        <v>181.6534</v>
      </c>
      <c r="H2221" t="s">
        <v>85</v>
      </c>
      <c r="I2221">
        <v>130</v>
      </c>
      <c r="J2221">
        <f>IF(I2221="",0,I2221)</f>
        <v>130</v>
      </c>
      <c r="K2221">
        <v>40</v>
      </c>
      <c r="L2221">
        <f>I2221-K2221</f>
        <v>90</v>
      </c>
      <c r="M2221" t="str">
        <f>IF(I2221&lt;100,"small",IF(I2221&lt;500,"medium","large"))</f>
        <v>medium</v>
      </c>
      <c r="N2221">
        <f>IF(M2221="small",1,0)</f>
        <v>0</v>
      </c>
      <c r="O2221">
        <f>IF(N2221="medium",1,0)</f>
        <v>0</v>
      </c>
      <c r="P2221">
        <f>IF(O2221="large",1,0)</f>
        <v>0</v>
      </c>
      <c r="Q2221">
        <v>2010</v>
      </c>
      <c r="R2221">
        <v>1</v>
      </c>
      <c r="S2221" t="str">
        <f>IF(R2221=1, "First-time", IF(R2221&lt;=3, "Rising Star", IF(R2221&lt;10, "Established", "Elites")))</f>
        <v>First-time</v>
      </c>
      <c r="T2221">
        <f>IF(S2221 = "First-time",1,0)</f>
        <v>1</v>
      </c>
      <c r="U2221">
        <f>IF(S2221 = "Rising Star",1,0)</f>
        <v>0</v>
      </c>
      <c r="V2221">
        <f>IF(S2221 = "Established",1,0)</f>
        <v>0</v>
      </c>
      <c r="W2221">
        <f>IF(S2221 = "Elites",1,0)</f>
        <v>0</v>
      </c>
      <c r="X2221" t="s">
        <v>325</v>
      </c>
      <c r="Y2221" t="str">
        <f>IF(X2221="","-",TRIM(LEFT(X2221,FIND(",",X2221&amp;",")-1)))</f>
        <v>Los Angeles</v>
      </c>
      <c r="Z2221" t="s">
        <v>2262</v>
      </c>
      <c r="AA2221" t="s">
        <v>5</v>
      </c>
    </row>
    <row r="2222" spans="1:27" ht="14.4" x14ac:dyDescent="0.3">
      <c r="A2222">
        <v>2215</v>
      </c>
      <c r="B2222" t="s">
        <v>11510</v>
      </c>
      <c r="C2222" t="s">
        <v>11511</v>
      </c>
      <c r="D2222" t="s">
        <v>11512</v>
      </c>
      <c r="E2222" t="s">
        <v>11513</v>
      </c>
      <c r="F2222" s="5">
        <f>_xlfn.TEXTBEFORE(E2222, " ") * 1000000</f>
        <v>297100000</v>
      </c>
      <c r="G2222">
        <v>181.62110000000001</v>
      </c>
      <c r="H2222" t="s">
        <v>779</v>
      </c>
      <c r="I2222">
        <v>65</v>
      </c>
      <c r="J2222">
        <f>IF(I2222="",0,I2222)</f>
        <v>65</v>
      </c>
      <c r="K2222">
        <v>26</v>
      </c>
      <c r="L2222">
        <f>I2222-K2222</f>
        <v>39</v>
      </c>
      <c r="M2222" t="str">
        <f>IF(I2222&lt;100,"small",IF(I2222&lt;500,"medium","large"))</f>
        <v>small</v>
      </c>
      <c r="N2222">
        <f>IF(M2222="small",1,0)</f>
        <v>1</v>
      </c>
      <c r="O2222">
        <f>IF(N2222="medium",1,0)</f>
        <v>0</v>
      </c>
      <c r="P2222">
        <f>IF(O2222="large",1,0)</f>
        <v>0</v>
      </c>
      <c r="Q2222">
        <v>2010</v>
      </c>
      <c r="R2222">
        <v>5</v>
      </c>
      <c r="S2222" t="str">
        <f>IF(R2222=1, "First-time", IF(R2222&lt;=3, "Rising Star", IF(R2222&lt;10, "Established", "Elites")))</f>
        <v>Established</v>
      </c>
      <c r="T2222">
        <f>IF(S2222 = "First-time",1,0)</f>
        <v>0</v>
      </c>
      <c r="U2222">
        <f>IF(S2222 = "Rising Star",1,0)</f>
        <v>0</v>
      </c>
      <c r="V2222">
        <f>IF(S2222 = "Established",1,0)</f>
        <v>1</v>
      </c>
      <c r="W2222">
        <f>IF(S2222 = "Elites",1,0)</f>
        <v>0</v>
      </c>
      <c r="X2222" t="s">
        <v>325</v>
      </c>
      <c r="Y2222" t="str">
        <f>IF(X2222="","-",TRIM(LEFT(X2222,FIND(",",X2222&amp;",")-1)))</f>
        <v>Los Angeles</v>
      </c>
      <c r="Z2222" t="s">
        <v>325</v>
      </c>
      <c r="AA2222" t="s">
        <v>5</v>
      </c>
    </row>
    <row r="2223" spans="1:27" ht="14.4" x14ac:dyDescent="0.3">
      <c r="A2223">
        <v>2216</v>
      </c>
      <c r="B2223" t="s">
        <v>13349</v>
      </c>
      <c r="C2223" t="s">
        <v>13350</v>
      </c>
      <c r="D2223" t="s">
        <v>13351</v>
      </c>
      <c r="E2223" t="s">
        <v>217</v>
      </c>
      <c r="F2223" s="5">
        <f>_xlfn.TEXTBEFORE(E2223, " ") * 1000000</f>
        <v>3300000</v>
      </c>
      <c r="G2223">
        <v>181.59110000000001</v>
      </c>
      <c r="H2223" t="s">
        <v>1238</v>
      </c>
      <c r="I2223">
        <v>15</v>
      </c>
      <c r="J2223">
        <f>IF(I2223="",0,I2223)</f>
        <v>15</v>
      </c>
      <c r="K2223">
        <v>2</v>
      </c>
      <c r="L2223">
        <f>I2223-K2223</f>
        <v>13</v>
      </c>
      <c r="M2223" t="str">
        <f>IF(I2223&lt;100,"small",IF(I2223&lt;500,"medium","large"))</f>
        <v>small</v>
      </c>
      <c r="N2223">
        <f>IF(M2223="small",1,0)</f>
        <v>1</v>
      </c>
      <c r="O2223">
        <f>IF(N2223="medium",1,0)</f>
        <v>0</v>
      </c>
      <c r="P2223">
        <f>IF(O2223="large",1,0)</f>
        <v>0</v>
      </c>
      <c r="Q2223">
        <v>2012</v>
      </c>
      <c r="R2223">
        <v>1</v>
      </c>
      <c r="S2223" t="str">
        <f>IF(R2223=1, "First-time", IF(R2223&lt;=3, "Rising Star", IF(R2223&lt;10, "Established", "Elites")))</f>
        <v>First-time</v>
      </c>
      <c r="T2223">
        <f>IF(S2223 = "First-time",1,0)</f>
        <v>1</v>
      </c>
      <c r="U2223">
        <f>IF(S2223 = "Rising Star",1,0)</f>
        <v>0</v>
      </c>
      <c r="V2223">
        <f>IF(S2223 = "Established",1,0)</f>
        <v>0</v>
      </c>
      <c r="W2223">
        <f>IF(S2223 = "Elites",1,0)</f>
        <v>0</v>
      </c>
      <c r="X2223" t="s">
        <v>86</v>
      </c>
      <c r="Y2223" t="str">
        <f>IF(X2223="","-",TRIM(LEFT(X2223,FIND(",",X2223&amp;",")-1)))</f>
        <v>New York City</v>
      </c>
      <c r="Z2223" t="s">
        <v>543</v>
      </c>
      <c r="AA2223" t="s">
        <v>35</v>
      </c>
    </row>
    <row r="2224" spans="1:27" ht="14.4" x14ac:dyDescent="0.3">
      <c r="A2224">
        <v>2217</v>
      </c>
      <c r="B2224" t="s">
        <v>15430</v>
      </c>
      <c r="C2224" t="s">
        <v>15431</v>
      </c>
      <c r="D2224" t="s">
        <v>15432</v>
      </c>
      <c r="E2224" t="s">
        <v>937</v>
      </c>
      <c r="F2224" s="5">
        <f>_xlfn.TEXTBEFORE(E2224, " ") * 1000000</f>
        <v>9700000</v>
      </c>
      <c r="G2224">
        <v>181.5325</v>
      </c>
      <c r="H2224" t="s">
        <v>803</v>
      </c>
      <c r="I2224">
        <v>18</v>
      </c>
      <c r="J2224">
        <f>IF(I2224="",0,I2224)</f>
        <v>18</v>
      </c>
      <c r="K2224">
        <v>9</v>
      </c>
      <c r="L2224">
        <f>I2224-K2224</f>
        <v>9</v>
      </c>
      <c r="M2224" t="str">
        <f>IF(I2224&lt;100,"small",IF(I2224&lt;500,"medium","large"))</f>
        <v>small</v>
      </c>
      <c r="N2224">
        <f>IF(M2224="small",1,0)</f>
        <v>1</v>
      </c>
      <c r="O2224">
        <f>IF(N2224="medium",1,0)</f>
        <v>0</v>
      </c>
      <c r="P2224">
        <f>IF(O2224="large",1,0)</f>
        <v>0</v>
      </c>
      <c r="Q2224">
        <v>2013</v>
      </c>
      <c r="R2224">
        <v>2</v>
      </c>
      <c r="S2224" t="str">
        <f>IF(R2224=1, "First-time", IF(R2224&lt;=3, "Rising Star", IF(R2224&lt;10, "Established", "Elites")))</f>
        <v>Rising Star</v>
      </c>
      <c r="T2224">
        <f>IF(S2224 = "First-time",1,0)</f>
        <v>0</v>
      </c>
      <c r="U2224">
        <f>IF(S2224 = "Rising Star",1,0)</f>
        <v>1</v>
      </c>
      <c r="V2224">
        <f>IF(S2224 = "Established",1,0)</f>
        <v>0</v>
      </c>
      <c r="W2224">
        <f>IF(S2224 = "Elites",1,0)</f>
        <v>0</v>
      </c>
      <c r="X2224" t="s">
        <v>611</v>
      </c>
      <c r="Y2224" t="str">
        <f>IF(X2224="","-",TRIM(LEFT(X2224,FIND(",",X2224&amp;",")-1)))</f>
        <v>Denver</v>
      </c>
      <c r="Z2224" t="s">
        <v>2238</v>
      </c>
      <c r="AA2224" t="s">
        <v>6</v>
      </c>
    </row>
    <row r="2225" spans="1:27" ht="14.4" x14ac:dyDescent="0.3">
      <c r="A2225">
        <v>2218</v>
      </c>
      <c r="B2225" t="s">
        <v>13352</v>
      </c>
      <c r="C2225" t="s">
        <v>13353</v>
      </c>
      <c r="D2225" t="s">
        <v>13354</v>
      </c>
      <c r="E2225" t="s">
        <v>4120</v>
      </c>
      <c r="F2225" s="5">
        <f>_xlfn.TEXTBEFORE(E2225, " ") * 1000000</f>
        <v>42300000</v>
      </c>
      <c r="G2225">
        <v>181.4735</v>
      </c>
      <c r="H2225" t="s">
        <v>1406</v>
      </c>
      <c r="I2225">
        <v>148</v>
      </c>
      <c r="J2225">
        <f>IF(I2225="",0,I2225)</f>
        <v>148</v>
      </c>
      <c r="K2225">
        <v>48</v>
      </c>
      <c r="L2225">
        <f>I2225-K2225</f>
        <v>100</v>
      </c>
      <c r="M2225" t="str">
        <f>IF(I2225&lt;100,"small",IF(I2225&lt;500,"medium","large"))</f>
        <v>medium</v>
      </c>
      <c r="N2225">
        <f>IF(M2225="small",1,0)</f>
        <v>0</v>
      </c>
      <c r="O2225">
        <f>IF(N2225="medium",1,0)</f>
        <v>0</v>
      </c>
      <c r="P2225">
        <f>IF(O2225="large",1,0)</f>
        <v>0</v>
      </c>
      <c r="Q2225">
        <v>2012</v>
      </c>
      <c r="R2225">
        <v>1</v>
      </c>
      <c r="S2225" t="str">
        <f>IF(R2225=1, "First-time", IF(R2225&lt;=3, "Rising Star", IF(R2225&lt;10, "Established", "Elites")))</f>
        <v>First-time</v>
      </c>
      <c r="T2225">
        <f>IF(S2225 = "First-time",1,0)</f>
        <v>1</v>
      </c>
      <c r="U2225">
        <f>IF(S2225 = "Rising Star",1,0)</f>
        <v>0</v>
      </c>
      <c r="V2225">
        <f>IF(S2225 = "Established",1,0)</f>
        <v>0</v>
      </c>
      <c r="W2225">
        <f>IF(S2225 = "Elites",1,0)</f>
        <v>0</v>
      </c>
      <c r="X2225" t="s">
        <v>86</v>
      </c>
      <c r="Y2225" t="str">
        <f>IF(X2225="","-",TRIM(LEFT(X2225,FIND(",",X2225&amp;",")-1)))</f>
        <v>New York City</v>
      </c>
      <c r="Z2225" t="s">
        <v>543</v>
      </c>
      <c r="AA2225" t="s">
        <v>35</v>
      </c>
    </row>
    <row r="2226" spans="1:27" ht="14.4" x14ac:dyDescent="0.3">
      <c r="A2226">
        <v>2219</v>
      </c>
      <c r="B2226" t="s">
        <v>8657</v>
      </c>
      <c r="C2226" t="s">
        <v>8658</v>
      </c>
      <c r="D2226" t="s">
        <v>8659</v>
      </c>
      <c r="E2226" t="s">
        <v>1329</v>
      </c>
      <c r="F2226" s="5">
        <f>_xlfn.TEXTBEFORE(E2226, " ") * 1000000</f>
        <v>3600000</v>
      </c>
      <c r="G2226">
        <v>181.3528</v>
      </c>
      <c r="H2226" t="s">
        <v>472</v>
      </c>
      <c r="I2226">
        <v>23</v>
      </c>
      <c r="J2226">
        <f>IF(I2226="",0,I2226)</f>
        <v>23</v>
      </c>
      <c r="K2226">
        <v>8</v>
      </c>
      <c r="L2226">
        <f>I2226-K2226</f>
        <v>15</v>
      </c>
      <c r="M2226" t="str">
        <f>IF(I2226&lt;100,"small",IF(I2226&lt;500,"medium","large"))</f>
        <v>small</v>
      </c>
      <c r="N2226">
        <f>IF(M2226="small",1,0)</f>
        <v>1</v>
      </c>
      <c r="O2226">
        <f>IF(N2226="medium",1,0)</f>
        <v>0</v>
      </c>
      <c r="P2226">
        <f>IF(O2226="large",1,0)</f>
        <v>0</v>
      </c>
      <c r="Q2226">
        <v>2008</v>
      </c>
      <c r="R2226">
        <v>2</v>
      </c>
      <c r="S2226" t="str">
        <f>IF(R2226=1, "First-time", IF(R2226&lt;=3, "Rising Star", IF(R2226&lt;10, "Established", "Elites")))</f>
        <v>Rising Star</v>
      </c>
      <c r="T2226">
        <f>IF(S2226 = "First-time",1,0)</f>
        <v>0</v>
      </c>
      <c r="U2226">
        <f>IF(S2226 = "Rising Star",1,0)</f>
        <v>1</v>
      </c>
      <c r="V2226">
        <f>IF(S2226 = "Established",1,0)</f>
        <v>0</v>
      </c>
      <c r="W2226">
        <f>IF(S2226 = "Elites",1,0)</f>
        <v>0</v>
      </c>
      <c r="X2226" t="s">
        <v>439</v>
      </c>
      <c r="Y2226" t="str">
        <f>IF(X2226="","-",TRIM(LEFT(X2226,FIND(",",X2226&amp;",")-1)))</f>
        <v>Detroit</v>
      </c>
      <c r="Z2226" t="s">
        <v>8660</v>
      </c>
      <c r="AA2226" t="s">
        <v>23</v>
      </c>
    </row>
    <row r="2227" spans="1:27" ht="14.4" x14ac:dyDescent="0.3">
      <c r="A2227">
        <v>2220</v>
      </c>
      <c r="B2227" t="s">
        <v>120</v>
      </c>
      <c r="C2227" t="s">
        <v>121</v>
      </c>
      <c r="D2227" t="s">
        <v>122</v>
      </c>
      <c r="E2227" t="s">
        <v>123</v>
      </c>
      <c r="F2227" s="5">
        <f>_xlfn.TEXTBEFORE(E2227, " ") * 1000000</f>
        <v>11300000</v>
      </c>
      <c r="G2227">
        <v>181.34399999999999</v>
      </c>
      <c r="H2227" t="s">
        <v>105</v>
      </c>
      <c r="I2227">
        <v>63</v>
      </c>
      <c r="J2227">
        <f>IF(I2227="",0,I2227)</f>
        <v>63</v>
      </c>
      <c r="K2227">
        <v>30</v>
      </c>
      <c r="L2227">
        <f>I2227-K2227</f>
        <v>33</v>
      </c>
      <c r="M2227" t="str">
        <f>IF(I2227&lt;100,"small",IF(I2227&lt;500,"medium","large"))</f>
        <v>small</v>
      </c>
      <c r="N2227">
        <f>IF(M2227="small",1,0)</f>
        <v>1</v>
      </c>
      <c r="O2227">
        <f>IF(N2227="medium",1,0)</f>
        <v>0</v>
      </c>
      <c r="P2227">
        <f>IF(O2227="large",1,0)</f>
        <v>0</v>
      </c>
      <c r="Q2227">
        <v>1902</v>
      </c>
      <c r="R2227">
        <v>4</v>
      </c>
      <c r="S2227" t="str">
        <f>IF(R2227=1, "First-time", IF(R2227&lt;=3, "Rising Star", IF(R2227&lt;10, "Established", "Elites")))</f>
        <v>Established</v>
      </c>
      <c r="T2227">
        <f>IF(S2227 = "First-time",1,0)</f>
        <v>0</v>
      </c>
      <c r="U2227">
        <f>IF(S2227 = "Rising Star",1,0)</f>
        <v>0</v>
      </c>
      <c r="V2227">
        <f>IF(S2227 = "Established",1,0)</f>
        <v>1</v>
      </c>
      <c r="W2227">
        <f>IF(S2227 = "Elites",1,0)</f>
        <v>0</v>
      </c>
      <c r="X2227" t="s">
        <v>99</v>
      </c>
      <c r="Y2227" t="str">
        <f>IF(X2227="","-",TRIM(LEFT(X2227,FIND(",",X2227&amp;",")-1)))</f>
        <v>-</v>
      </c>
      <c r="Z2227" t="s">
        <v>124</v>
      </c>
      <c r="AA2227" t="s">
        <v>16</v>
      </c>
    </row>
    <row r="2228" spans="1:27" ht="14.4" x14ac:dyDescent="0.3">
      <c r="A2228">
        <v>2221</v>
      </c>
      <c r="B2228" t="s">
        <v>10238</v>
      </c>
      <c r="C2228" t="s">
        <v>10239</v>
      </c>
      <c r="D2228" t="s">
        <v>10240</v>
      </c>
      <c r="E2228" t="s">
        <v>2062</v>
      </c>
      <c r="F2228" s="5">
        <f>_xlfn.TEXTBEFORE(E2228, " ") * 1000000</f>
        <v>6100000</v>
      </c>
      <c r="G2228">
        <v>181.29910000000001</v>
      </c>
      <c r="H2228" t="s">
        <v>353</v>
      </c>
      <c r="I2228">
        <v>13</v>
      </c>
      <c r="J2228">
        <f>IF(I2228="",0,I2228)</f>
        <v>13</v>
      </c>
      <c r="K2228">
        <v>8</v>
      </c>
      <c r="L2228">
        <f>I2228-K2228</f>
        <v>5</v>
      </c>
      <c r="M2228" t="str">
        <f>IF(I2228&lt;100,"small",IF(I2228&lt;500,"medium","large"))</f>
        <v>small</v>
      </c>
      <c r="N2228">
        <f>IF(M2228="small",1,0)</f>
        <v>1</v>
      </c>
      <c r="O2228">
        <f>IF(N2228="medium",1,0)</f>
        <v>0</v>
      </c>
      <c r="P2228">
        <f>IF(O2228="large",1,0)</f>
        <v>0</v>
      </c>
      <c r="Q2228">
        <v>2009</v>
      </c>
      <c r="R2228">
        <v>2</v>
      </c>
      <c r="S2228" t="str">
        <f>IF(R2228=1, "First-time", IF(R2228&lt;=3, "Rising Star", IF(R2228&lt;10, "Established", "Elites")))</f>
        <v>Rising Star</v>
      </c>
      <c r="T2228">
        <f>IF(S2228 = "First-time",1,0)</f>
        <v>0</v>
      </c>
      <c r="U2228">
        <f>IF(S2228 = "Rising Star",1,0)</f>
        <v>1</v>
      </c>
      <c r="V2228">
        <f>IF(S2228 = "Established",1,0)</f>
        <v>0</v>
      </c>
      <c r="W2228">
        <f>IF(S2228 = "Elites",1,0)</f>
        <v>0</v>
      </c>
      <c r="X2228" t="s">
        <v>1118</v>
      </c>
      <c r="Y2228" t="str">
        <f>IF(X2228="","-",TRIM(LEFT(X2228,FIND(",",X2228&amp;",")-1)))</f>
        <v>Boulder</v>
      </c>
      <c r="Z2228" t="s">
        <v>4646</v>
      </c>
      <c r="AA2228" t="s">
        <v>6</v>
      </c>
    </row>
    <row r="2229" spans="1:27" ht="14.4" x14ac:dyDescent="0.3">
      <c r="A2229">
        <v>2222</v>
      </c>
      <c r="B2229" t="s">
        <v>10905</v>
      </c>
      <c r="C2229" t="s">
        <v>10906</v>
      </c>
      <c r="D2229" t="s">
        <v>10907</v>
      </c>
      <c r="E2229" t="s">
        <v>352</v>
      </c>
      <c r="F2229" s="5">
        <f>_xlfn.TEXTBEFORE(E2229, " ") * 1000000</f>
        <v>2100000</v>
      </c>
      <c r="G2229">
        <v>181.2501</v>
      </c>
      <c r="H2229" t="s">
        <v>129</v>
      </c>
      <c r="I2229">
        <v>10</v>
      </c>
      <c r="J2229">
        <f>IF(I2229="",0,I2229)</f>
        <v>10</v>
      </c>
      <c r="K2229">
        <v>5</v>
      </c>
      <c r="L2229">
        <f>I2229-K2229</f>
        <v>5</v>
      </c>
      <c r="M2229" t="str">
        <f>IF(I2229&lt;100,"small",IF(I2229&lt;500,"medium","large"))</f>
        <v>small</v>
      </c>
      <c r="N2229">
        <f>IF(M2229="small",1,0)</f>
        <v>1</v>
      </c>
      <c r="O2229">
        <f>IF(N2229="medium",1,0)</f>
        <v>0</v>
      </c>
      <c r="P2229">
        <f>IF(O2229="large",1,0)</f>
        <v>0</v>
      </c>
      <c r="Q2229">
        <v>2010</v>
      </c>
      <c r="R2229">
        <v>2</v>
      </c>
      <c r="S2229" t="str">
        <f>IF(R2229=1, "First-time", IF(R2229&lt;=3, "Rising Star", IF(R2229&lt;10, "Established", "Elites")))</f>
        <v>Rising Star</v>
      </c>
      <c r="T2229">
        <f>IF(S2229 = "First-time",1,0)</f>
        <v>0</v>
      </c>
      <c r="U2229">
        <f>IF(S2229 = "Rising Star",1,0)</f>
        <v>1</v>
      </c>
      <c r="V2229">
        <f>IF(S2229 = "Established",1,0)</f>
        <v>0</v>
      </c>
      <c r="W2229">
        <f>IF(S2229 = "Elites",1,0)</f>
        <v>0</v>
      </c>
      <c r="X2229" t="s">
        <v>202</v>
      </c>
      <c r="Y2229" t="str">
        <f>IF(X2229="","-",TRIM(LEFT(X2229,FIND(",",X2229&amp;",")-1)))</f>
        <v>Las Vegas</v>
      </c>
      <c r="Z2229" t="s">
        <v>203</v>
      </c>
      <c r="AA2229" t="s">
        <v>34</v>
      </c>
    </row>
    <row r="2230" spans="1:27" ht="14.4" x14ac:dyDescent="0.3">
      <c r="A2230">
        <v>2223</v>
      </c>
      <c r="B2230" t="s">
        <v>9164</v>
      </c>
      <c r="C2230" t="s">
        <v>9165</v>
      </c>
      <c r="D2230" t="s">
        <v>9166</v>
      </c>
      <c r="E2230" t="s">
        <v>9167</v>
      </c>
      <c r="F2230" s="5">
        <f>_xlfn.TEXTBEFORE(E2230, " ") * 1000000</f>
        <v>61900000</v>
      </c>
      <c r="G2230">
        <v>180.9161</v>
      </c>
      <c r="H2230" t="s">
        <v>751</v>
      </c>
      <c r="I2230">
        <v>352</v>
      </c>
      <c r="J2230">
        <f>IF(I2230="",0,I2230)</f>
        <v>352</v>
      </c>
      <c r="K2230">
        <v>125</v>
      </c>
      <c r="L2230">
        <f>I2230-K2230</f>
        <v>227</v>
      </c>
      <c r="M2230" t="str">
        <f>IF(I2230&lt;100,"small",IF(I2230&lt;500,"medium","large"))</f>
        <v>medium</v>
      </c>
      <c r="N2230">
        <f>IF(M2230="small",1,0)</f>
        <v>0</v>
      </c>
      <c r="O2230">
        <f>IF(N2230="medium",1,0)</f>
        <v>0</v>
      </c>
      <c r="P2230">
        <f>IF(O2230="large",1,0)</f>
        <v>0</v>
      </c>
      <c r="Q2230">
        <v>2008</v>
      </c>
      <c r="R2230">
        <v>7</v>
      </c>
      <c r="S2230" t="str">
        <f>IF(R2230=1, "First-time", IF(R2230&lt;=3, "Rising Star", IF(R2230&lt;10, "Established", "Elites")))</f>
        <v>Established</v>
      </c>
      <c r="T2230">
        <f>IF(S2230 = "First-time",1,0)</f>
        <v>0</v>
      </c>
      <c r="U2230">
        <f>IF(S2230 = "Rising Star",1,0)</f>
        <v>0</v>
      </c>
      <c r="V2230">
        <f>IF(S2230 = "Established",1,0)</f>
        <v>1</v>
      </c>
      <c r="W2230">
        <f>IF(S2230 = "Elites",1,0)</f>
        <v>0</v>
      </c>
      <c r="X2230" t="s">
        <v>978</v>
      </c>
      <c r="Y2230" t="str">
        <f>IF(X2230="","-",TRIM(LEFT(X2230,FIND(",",X2230&amp;",")-1)))</f>
        <v>Huntsville</v>
      </c>
      <c r="Z2230" t="s">
        <v>979</v>
      </c>
      <c r="AA2230" t="s">
        <v>2</v>
      </c>
    </row>
    <row r="2231" spans="1:27" ht="14.4" x14ac:dyDescent="0.3">
      <c r="A2231">
        <v>2224</v>
      </c>
      <c r="B2231" t="s">
        <v>3624</v>
      </c>
      <c r="C2231" t="s">
        <v>3625</v>
      </c>
      <c r="D2231" t="s">
        <v>3626</v>
      </c>
      <c r="E2231" t="s">
        <v>1276</v>
      </c>
      <c r="F2231" s="5">
        <f>_xlfn.TEXTBEFORE(E2231, " ") * 1000000</f>
        <v>5000000</v>
      </c>
      <c r="G2231">
        <v>180.91380000000001</v>
      </c>
      <c r="H2231" t="s">
        <v>779</v>
      </c>
      <c r="I2231">
        <v>53</v>
      </c>
      <c r="J2231">
        <f>IF(I2231="",0,I2231)</f>
        <v>53</v>
      </c>
      <c r="K2231">
        <v>29</v>
      </c>
      <c r="L2231">
        <f>I2231-K2231</f>
        <v>24</v>
      </c>
      <c r="M2231" t="str">
        <f>IF(I2231&lt;100,"small",IF(I2231&lt;500,"medium","large"))</f>
        <v>small</v>
      </c>
      <c r="N2231">
        <f>IF(M2231="small",1,0)</f>
        <v>1</v>
      </c>
      <c r="O2231">
        <f>IF(N2231="medium",1,0)</f>
        <v>0</v>
      </c>
      <c r="P2231">
        <f>IF(O2231="large",1,0)</f>
        <v>0</v>
      </c>
      <c r="Q2231">
        <v>2000</v>
      </c>
      <c r="R2231">
        <v>1</v>
      </c>
      <c r="S2231" t="str">
        <f>IF(R2231=1, "First-time", IF(R2231&lt;=3, "Rising Star", IF(R2231&lt;10, "Established", "Elites")))</f>
        <v>First-time</v>
      </c>
      <c r="T2231">
        <f>IF(S2231 = "First-time",1,0)</f>
        <v>1</v>
      </c>
      <c r="U2231">
        <f>IF(S2231 = "Rising Star",1,0)</f>
        <v>0</v>
      </c>
      <c r="V2231">
        <f>IF(S2231 = "Established",1,0)</f>
        <v>0</v>
      </c>
      <c r="W2231">
        <f>IF(S2231 = "Elites",1,0)</f>
        <v>0</v>
      </c>
      <c r="X2231" t="s">
        <v>313</v>
      </c>
      <c r="Y2231" t="str">
        <f>IF(X2231="","-",TRIM(LEFT(X2231,FIND(",",X2231&amp;",")-1)))</f>
        <v>Des Moines</v>
      </c>
      <c r="Z2231" t="s">
        <v>3627</v>
      </c>
      <c r="AA2231" t="s">
        <v>13</v>
      </c>
    </row>
    <row r="2232" spans="1:27" ht="14.4" x14ac:dyDescent="0.3">
      <c r="A2232">
        <v>2225</v>
      </c>
      <c r="B2232" t="s">
        <v>9411</v>
      </c>
      <c r="C2232" t="s">
        <v>9412</v>
      </c>
      <c r="D2232" t="s">
        <v>9413</v>
      </c>
      <c r="E2232" t="s">
        <v>1764</v>
      </c>
      <c r="F2232" s="5">
        <f>_xlfn.TEXTBEFORE(E2232, " ") * 1000000</f>
        <v>17600000</v>
      </c>
      <c r="G2232">
        <v>180.72929999999999</v>
      </c>
      <c r="H2232" t="s">
        <v>118</v>
      </c>
      <c r="I2232">
        <v>30</v>
      </c>
      <c r="J2232">
        <f>IF(I2232="",0,I2232)</f>
        <v>30</v>
      </c>
      <c r="K2232">
        <v>20</v>
      </c>
      <c r="L2232">
        <f>I2232-K2232</f>
        <v>10</v>
      </c>
      <c r="M2232" t="str">
        <f>IF(I2232&lt;100,"small",IF(I2232&lt;500,"medium","large"))</f>
        <v>small</v>
      </c>
      <c r="N2232">
        <f>IF(M2232="small",1,0)</f>
        <v>1</v>
      </c>
      <c r="O2232">
        <f>IF(N2232="medium",1,0)</f>
        <v>0</v>
      </c>
      <c r="P2232">
        <f>IF(O2232="large",1,0)</f>
        <v>0</v>
      </c>
      <c r="Q2232">
        <v>2009</v>
      </c>
      <c r="R2232">
        <v>2</v>
      </c>
      <c r="S2232" t="str">
        <f>IF(R2232=1, "First-time", IF(R2232&lt;=3, "Rising Star", IF(R2232&lt;10, "Established", "Elites")))</f>
        <v>Rising Star</v>
      </c>
      <c r="T2232">
        <f>IF(S2232 = "First-time",1,0)</f>
        <v>0</v>
      </c>
      <c r="U2232">
        <f>IF(S2232 = "Rising Star",1,0)</f>
        <v>1</v>
      </c>
      <c r="V2232">
        <f>IF(S2232 = "Established",1,0)</f>
        <v>0</v>
      </c>
      <c r="W2232">
        <f>IF(S2232 = "Elites",1,0)</f>
        <v>0</v>
      </c>
      <c r="X2232" t="s">
        <v>232</v>
      </c>
      <c r="Y2232" t="str">
        <f>IF(X2232="","-",TRIM(LEFT(X2232,FIND(",",X2232&amp;",")-1)))</f>
        <v>Houston</v>
      </c>
      <c r="Z2232" t="s">
        <v>9414</v>
      </c>
      <c r="AA2232" t="s">
        <v>45</v>
      </c>
    </row>
    <row r="2233" spans="1:27" ht="14.4" x14ac:dyDescent="0.3">
      <c r="A2233">
        <v>2226</v>
      </c>
      <c r="B2233" t="s">
        <v>4917</v>
      </c>
      <c r="C2233" t="s">
        <v>4918</v>
      </c>
      <c r="D2233" t="s">
        <v>4919</v>
      </c>
      <c r="E2233" t="s">
        <v>4920</v>
      </c>
      <c r="F2233" s="5">
        <f>_xlfn.TEXTBEFORE(E2233, " ") * 1000000</f>
        <v>228000000</v>
      </c>
      <c r="G2233">
        <v>180.66560000000001</v>
      </c>
      <c r="H2233" t="s">
        <v>153</v>
      </c>
      <c r="I2233">
        <v>34</v>
      </c>
      <c r="J2233">
        <f>IF(I2233="",0,I2233)</f>
        <v>34</v>
      </c>
      <c r="K2233">
        <v>32</v>
      </c>
      <c r="L2233">
        <f>I2233-K2233</f>
        <v>2</v>
      </c>
      <c r="M2233" t="str">
        <f>IF(I2233&lt;100,"small",IF(I2233&lt;500,"medium","large"))</f>
        <v>small</v>
      </c>
      <c r="N2233">
        <f>IF(M2233="small",1,0)</f>
        <v>1</v>
      </c>
      <c r="O2233">
        <f>IF(N2233="medium",1,0)</f>
        <v>0</v>
      </c>
      <c r="P2233">
        <f>IF(O2233="large",1,0)</f>
        <v>0</v>
      </c>
      <c r="Q2233">
        <v>2003</v>
      </c>
      <c r="R2233">
        <v>10</v>
      </c>
      <c r="S2233" t="str">
        <f>IF(R2233=1, "First-time", IF(R2233&lt;=3, "Rising Star", IF(R2233&lt;10, "Established", "Elites")))</f>
        <v>Elites</v>
      </c>
      <c r="T2233">
        <f>IF(S2233 = "First-time",1,0)</f>
        <v>0</v>
      </c>
      <c r="U2233">
        <f>IF(S2233 = "Rising Star",1,0)</f>
        <v>0</v>
      </c>
      <c r="V2233">
        <f>IF(S2233 = "Established",1,0)</f>
        <v>0</v>
      </c>
      <c r="W2233">
        <f>IF(S2233 = "Elites",1,0)</f>
        <v>1</v>
      </c>
      <c r="X2233" t="s">
        <v>99</v>
      </c>
      <c r="Y2233" t="str">
        <f>IF(X2233="","-",TRIM(LEFT(X2233,FIND(",",X2233&amp;",")-1)))</f>
        <v>-</v>
      </c>
      <c r="Z2233" t="s">
        <v>4921</v>
      </c>
      <c r="AA2233" t="s">
        <v>35</v>
      </c>
    </row>
    <row r="2234" spans="1:27" ht="14.4" x14ac:dyDescent="0.3">
      <c r="A2234">
        <v>2227</v>
      </c>
      <c r="B2234" t="s">
        <v>1149</v>
      </c>
      <c r="C2234" t="s">
        <v>1150</v>
      </c>
      <c r="D2234" t="s">
        <v>1151</v>
      </c>
      <c r="E2234" t="s">
        <v>1152</v>
      </c>
      <c r="F2234" s="5">
        <f>_xlfn.TEXTBEFORE(E2234, " ") * 1000000</f>
        <v>92000000</v>
      </c>
      <c r="G2234">
        <v>180.63419999999999</v>
      </c>
      <c r="H2234" t="s">
        <v>118</v>
      </c>
      <c r="I2234">
        <v>800</v>
      </c>
      <c r="J2234">
        <f>IF(I2234="",0,I2234)</f>
        <v>800</v>
      </c>
      <c r="K2234">
        <v>235</v>
      </c>
      <c r="L2234">
        <f>I2234-K2234</f>
        <v>565</v>
      </c>
      <c r="M2234" t="str">
        <f>IF(I2234&lt;100,"small",IF(I2234&lt;500,"medium","large"))</f>
        <v>large</v>
      </c>
      <c r="N2234">
        <f>IF(M2234="small",1,0)</f>
        <v>0</v>
      </c>
      <c r="O2234">
        <f>IF(N2234="medium",1,0)</f>
        <v>0</v>
      </c>
      <c r="P2234">
        <f>IF(O2234="large",1,0)</f>
        <v>0</v>
      </c>
      <c r="Q2234">
        <v>1986</v>
      </c>
      <c r="R2234">
        <v>2</v>
      </c>
      <c r="S2234" t="str">
        <f>IF(R2234=1, "First-time", IF(R2234&lt;=3, "Rising Star", IF(R2234&lt;10, "Established", "Elites")))</f>
        <v>Rising Star</v>
      </c>
      <c r="T2234">
        <f>IF(S2234 = "First-time",1,0)</f>
        <v>0</v>
      </c>
      <c r="U2234">
        <f>IF(S2234 = "Rising Star",1,0)</f>
        <v>1</v>
      </c>
      <c r="V2234">
        <f>IF(S2234 = "Established",1,0)</f>
        <v>0</v>
      </c>
      <c r="W2234">
        <f>IF(S2234 = "Elites",1,0)</f>
        <v>0</v>
      </c>
      <c r="X2234" t="s">
        <v>154</v>
      </c>
      <c r="Y2234" t="str">
        <f>IF(X2234="","-",TRIM(LEFT(X2234,FIND(",",X2234&amp;",")-1)))</f>
        <v>Virginia Beach</v>
      </c>
      <c r="Z2234" t="s">
        <v>154</v>
      </c>
      <c r="AA2234" t="s">
        <v>47</v>
      </c>
    </row>
    <row r="2235" spans="1:27" ht="14.4" x14ac:dyDescent="0.3">
      <c r="A2235">
        <v>2228</v>
      </c>
      <c r="B2235" t="s">
        <v>10768</v>
      </c>
      <c r="C2235" t="s">
        <v>10769</v>
      </c>
      <c r="D2235" t="s">
        <v>10770</v>
      </c>
      <c r="E2235" t="s">
        <v>352</v>
      </c>
      <c r="F2235" s="5">
        <f>_xlfn.TEXTBEFORE(E2235, " ") * 1000000</f>
        <v>2100000</v>
      </c>
      <c r="G2235">
        <v>180.62950000000001</v>
      </c>
      <c r="H2235" t="s">
        <v>803</v>
      </c>
      <c r="I2235">
        <v>14</v>
      </c>
      <c r="J2235">
        <f>IF(I2235="",0,I2235)</f>
        <v>14</v>
      </c>
      <c r="K2235">
        <v>6</v>
      </c>
      <c r="L2235">
        <f>I2235-K2235</f>
        <v>8</v>
      </c>
      <c r="M2235" t="str">
        <f>IF(I2235&lt;100,"small",IF(I2235&lt;500,"medium","large"))</f>
        <v>small</v>
      </c>
      <c r="N2235">
        <f>IF(M2235="small",1,0)</f>
        <v>1</v>
      </c>
      <c r="O2235">
        <f>IF(N2235="medium",1,0)</f>
        <v>0</v>
      </c>
      <c r="P2235">
        <f>IF(O2235="large",1,0)</f>
        <v>0</v>
      </c>
      <c r="Q2235">
        <v>2010</v>
      </c>
      <c r="R2235">
        <v>1</v>
      </c>
      <c r="S2235" t="str">
        <f>IF(R2235=1, "First-time", IF(R2235&lt;=3, "Rising Star", IF(R2235&lt;10, "Established", "Elites")))</f>
        <v>First-time</v>
      </c>
      <c r="T2235">
        <f>IF(S2235 = "First-time",1,0)</f>
        <v>1</v>
      </c>
      <c r="U2235">
        <f>IF(S2235 = "Rising Star",1,0)</f>
        <v>0</v>
      </c>
      <c r="V2235">
        <f>IF(S2235 = "Established",1,0)</f>
        <v>0</v>
      </c>
      <c r="W2235">
        <f>IF(S2235 = "Elites",1,0)</f>
        <v>0</v>
      </c>
      <c r="X2235" t="s">
        <v>191</v>
      </c>
      <c r="Y2235" t="str">
        <f>IF(X2235="","-",TRIM(LEFT(X2235,FIND(",",X2235&amp;",")-1)))</f>
        <v>Philadelphia</v>
      </c>
      <c r="Z2235" t="s">
        <v>7570</v>
      </c>
      <c r="AA2235" t="s">
        <v>39</v>
      </c>
    </row>
    <row r="2236" spans="1:27" ht="14.4" x14ac:dyDescent="0.3">
      <c r="A2236">
        <v>2229</v>
      </c>
      <c r="B2236" t="s">
        <v>15343</v>
      </c>
      <c r="C2236" t="s">
        <v>15344</v>
      </c>
      <c r="D2236" t="s">
        <v>15345</v>
      </c>
      <c r="E2236" t="s">
        <v>302</v>
      </c>
      <c r="F2236" s="5">
        <f>_xlfn.TEXTBEFORE(E2236, " ") * 1000000</f>
        <v>7100000</v>
      </c>
      <c r="G2236">
        <v>180.3683</v>
      </c>
      <c r="H2236" t="s">
        <v>472</v>
      </c>
      <c r="I2236">
        <v>96</v>
      </c>
      <c r="J2236">
        <f>IF(I2236="",0,I2236)</f>
        <v>96</v>
      </c>
      <c r="K2236">
        <v>20</v>
      </c>
      <c r="L2236">
        <f>I2236-K2236</f>
        <v>76</v>
      </c>
      <c r="M2236" t="str">
        <f>IF(I2236&lt;100,"small",IF(I2236&lt;500,"medium","large"))</f>
        <v>small</v>
      </c>
      <c r="N2236">
        <f>IF(M2236="small",1,0)</f>
        <v>1</v>
      </c>
      <c r="O2236">
        <f>IF(N2236="medium",1,0)</f>
        <v>0</v>
      </c>
      <c r="P2236">
        <f>IF(O2236="large",1,0)</f>
        <v>0</v>
      </c>
      <c r="Q2236">
        <v>2013</v>
      </c>
      <c r="R2236">
        <v>3</v>
      </c>
      <c r="S2236" t="str">
        <f>IF(R2236=1, "First-time", IF(R2236&lt;=3, "Rising Star", IF(R2236&lt;10, "Established", "Elites")))</f>
        <v>Rising Star</v>
      </c>
      <c r="T2236">
        <f>IF(S2236 = "First-time",1,0)</f>
        <v>0</v>
      </c>
      <c r="U2236">
        <f>IF(S2236 = "Rising Star",1,0)</f>
        <v>1</v>
      </c>
      <c r="V2236">
        <f>IF(S2236 = "Established",1,0)</f>
        <v>0</v>
      </c>
      <c r="W2236">
        <f>IF(S2236 = "Elites",1,0)</f>
        <v>0</v>
      </c>
      <c r="X2236" t="s">
        <v>683</v>
      </c>
      <c r="Y2236" t="str">
        <f>IF(X2236="","-",TRIM(LEFT(X2236,FIND(",",X2236&amp;",")-1)))</f>
        <v>Orlando</v>
      </c>
      <c r="Z2236" t="s">
        <v>10170</v>
      </c>
      <c r="AA2236" t="s">
        <v>10</v>
      </c>
    </row>
    <row r="2237" spans="1:27" ht="14.4" x14ac:dyDescent="0.3">
      <c r="A2237">
        <v>2230</v>
      </c>
      <c r="B2237" t="s">
        <v>10241</v>
      </c>
      <c r="C2237" t="s">
        <v>10242</v>
      </c>
      <c r="D2237" t="s">
        <v>10243</v>
      </c>
      <c r="E2237" t="s">
        <v>1147</v>
      </c>
      <c r="F2237" s="5">
        <f>_xlfn.TEXTBEFORE(E2237, " ") * 1000000</f>
        <v>3900000</v>
      </c>
      <c r="G2237">
        <v>180.22049999999999</v>
      </c>
      <c r="H2237" t="s">
        <v>803</v>
      </c>
      <c r="I2237">
        <v>40</v>
      </c>
      <c r="J2237">
        <f>IF(I2237="",0,I2237)</f>
        <v>40</v>
      </c>
      <c r="K2237">
        <v>17</v>
      </c>
      <c r="L2237">
        <f>I2237-K2237</f>
        <v>23</v>
      </c>
      <c r="M2237" t="str">
        <f>IF(I2237&lt;100,"small",IF(I2237&lt;500,"medium","large"))</f>
        <v>small</v>
      </c>
      <c r="N2237">
        <f>IF(M2237="small",1,0)</f>
        <v>1</v>
      </c>
      <c r="O2237">
        <f>IF(N2237="medium",1,0)</f>
        <v>0</v>
      </c>
      <c r="P2237">
        <f>IF(O2237="large",1,0)</f>
        <v>0</v>
      </c>
      <c r="Q2237">
        <v>2009</v>
      </c>
      <c r="R2237">
        <v>2</v>
      </c>
      <c r="S2237" t="str">
        <f>IF(R2237=1, "First-time", IF(R2237&lt;=3, "Rising Star", IF(R2237&lt;10, "Established", "Elites")))</f>
        <v>Rising Star</v>
      </c>
      <c r="T2237">
        <f>IF(S2237 = "First-time",1,0)</f>
        <v>0</v>
      </c>
      <c r="U2237">
        <f>IF(S2237 = "Rising Star",1,0)</f>
        <v>1</v>
      </c>
      <c r="V2237">
        <f>IF(S2237 = "Established",1,0)</f>
        <v>0</v>
      </c>
      <c r="W2237">
        <f>IF(S2237 = "Elites",1,0)</f>
        <v>0</v>
      </c>
      <c r="X2237" t="s">
        <v>611</v>
      </c>
      <c r="Y2237" t="str">
        <f>IF(X2237="","-",TRIM(LEFT(X2237,FIND(",",X2237&amp;",")-1)))</f>
        <v>Denver</v>
      </c>
      <c r="Z2237" t="s">
        <v>10244</v>
      </c>
      <c r="AA2237" t="s">
        <v>6</v>
      </c>
    </row>
    <row r="2238" spans="1:27" ht="14.4" x14ac:dyDescent="0.3">
      <c r="A2238">
        <v>2231</v>
      </c>
      <c r="B2238" t="s">
        <v>8588</v>
      </c>
      <c r="C2238" t="s">
        <v>8589</v>
      </c>
      <c r="D2238" t="s">
        <v>8590</v>
      </c>
      <c r="E2238" t="s">
        <v>2808</v>
      </c>
      <c r="F2238" s="5">
        <f>_xlfn.TEXTBEFORE(E2238, " ") * 1000000</f>
        <v>9000000</v>
      </c>
      <c r="G2238">
        <v>180.21680000000001</v>
      </c>
      <c r="H2238" t="s">
        <v>160</v>
      </c>
      <c r="I2238">
        <v>10</v>
      </c>
      <c r="J2238">
        <f>IF(I2238="",0,I2238)</f>
        <v>10</v>
      </c>
      <c r="K2238">
        <v>2</v>
      </c>
      <c r="L2238">
        <f>I2238-K2238</f>
        <v>8</v>
      </c>
      <c r="M2238" t="str">
        <f>IF(I2238&lt;100,"small",IF(I2238&lt;500,"medium","large"))</f>
        <v>small</v>
      </c>
      <c r="N2238">
        <f>IF(M2238="small",1,0)</f>
        <v>1</v>
      </c>
      <c r="O2238">
        <f>IF(N2238="medium",1,0)</f>
        <v>0</v>
      </c>
      <c r="P2238">
        <f>IF(O2238="large",1,0)</f>
        <v>0</v>
      </c>
      <c r="Q2238">
        <v>2008</v>
      </c>
      <c r="R2238">
        <v>1</v>
      </c>
      <c r="S2238" t="str">
        <f>IF(R2238=1, "First-time", IF(R2238&lt;=3, "Rising Star", IF(R2238&lt;10, "Established", "Elites")))</f>
        <v>First-time</v>
      </c>
      <c r="T2238">
        <f>IF(S2238 = "First-time",1,0)</f>
        <v>1</v>
      </c>
      <c r="U2238">
        <f>IF(S2238 = "Rising Star",1,0)</f>
        <v>0</v>
      </c>
      <c r="V2238">
        <f>IF(S2238 = "Established",1,0)</f>
        <v>0</v>
      </c>
      <c r="W2238">
        <f>IF(S2238 = "Elites",1,0)</f>
        <v>0</v>
      </c>
      <c r="X2238" t="s">
        <v>191</v>
      </c>
      <c r="Y2238" t="str">
        <f>IF(X2238="","-",TRIM(LEFT(X2238,FIND(",",X2238&amp;",")-1)))</f>
        <v>Philadelphia</v>
      </c>
      <c r="Z2238" t="s">
        <v>8591</v>
      </c>
      <c r="AA2238" t="s">
        <v>32</v>
      </c>
    </row>
    <row r="2239" spans="1:27" ht="14.4" x14ac:dyDescent="0.3">
      <c r="A2239">
        <v>2232</v>
      </c>
      <c r="B2239" t="s">
        <v>13221</v>
      </c>
      <c r="C2239" t="s">
        <v>13222</v>
      </c>
      <c r="D2239" t="s">
        <v>13223</v>
      </c>
      <c r="E2239" t="s">
        <v>732</v>
      </c>
      <c r="F2239" s="5">
        <f>_xlfn.TEXTBEFORE(E2239, " ") * 1000000</f>
        <v>9200000</v>
      </c>
      <c r="G2239">
        <v>180.20060000000001</v>
      </c>
      <c r="H2239" t="s">
        <v>324</v>
      </c>
      <c r="I2239">
        <v>291</v>
      </c>
      <c r="J2239">
        <f>IF(I2239="",0,I2239)</f>
        <v>291</v>
      </c>
      <c r="K2239">
        <v>160</v>
      </c>
      <c r="L2239">
        <f>I2239-K2239</f>
        <v>131</v>
      </c>
      <c r="M2239" t="str">
        <f>IF(I2239&lt;100,"small",IF(I2239&lt;500,"medium","large"))</f>
        <v>medium</v>
      </c>
      <c r="N2239">
        <f>IF(M2239="small",1,0)</f>
        <v>0</v>
      </c>
      <c r="O2239">
        <f>IF(N2239="medium",1,0)</f>
        <v>0</v>
      </c>
      <c r="P2239">
        <f>IF(O2239="large",1,0)</f>
        <v>0</v>
      </c>
      <c r="Q2239">
        <v>2012</v>
      </c>
      <c r="R2239">
        <v>2</v>
      </c>
      <c r="S2239" t="str">
        <f>IF(R2239=1, "First-time", IF(R2239&lt;=3, "Rising Star", IF(R2239&lt;10, "Established", "Elites")))</f>
        <v>Rising Star</v>
      </c>
      <c r="T2239">
        <f>IF(S2239 = "First-time",1,0)</f>
        <v>0</v>
      </c>
      <c r="U2239">
        <f>IF(S2239 = "Rising Star",1,0)</f>
        <v>1</v>
      </c>
      <c r="V2239">
        <f>IF(S2239 = "Established",1,0)</f>
        <v>0</v>
      </c>
      <c r="W2239">
        <f>IF(S2239 = "Elites",1,0)</f>
        <v>0</v>
      </c>
      <c r="X2239" t="s">
        <v>191</v>
      </c>
      <c r="Y2239" t="str">
        <f>IF(X2239="","-",TRIM(LEFT(X2239,FIND(",",X2239&amp;",")-1)))</f>
        <v>Philadelphia</v>
      </c>
      <c r="Z2239" t="s">
        <v>191</v>
      </c>
      <c r="AA2239" t="s">
        <v>39</v>
      </c>
    </row>
    <row r="2240" spans="1:27" ht="14.4" x14ac:dyDescent="0.3">
      <c r="A2240">
        <v>2233</v>
      </c>
      <c r="B2240" t="s">
        <v>7113</v>
      </c>
      <c r="C2240" t="s">
        <v>7114</v>
      </c>
      <c r="D2240" t="s">
        <v>7115</v>
      </c>
      <c r="E2240" t="s">
        <v>2092</v>
      </c>
      <c r="F2240" s="5">
        <f>_xlfn.TEXTBEFORE(E2240, " ") * 1000000</f>
        <v>5600000</v>
      </c>
      <c r="G2240">
        <v>180.1815</v>
      </c>
      <c r="H2240" t="s">
        <v>803</v>
      </c>
      <c r="I2240">
        <v>16</v>
      </c>
      <c r="J2240">
        <f>IF(I2240="",0,I2240)</f>
        <v>16</v>
      </c>
      <c r="K2240">
        <v>6</v>
      </c>
      <c r="L2240">
        <f>I2240-K2240</f>
        <v>10</v>
      </c>
      <c r="M2240" t="str">
        <f>IF(I2240&lt;100,"small",IF(I2240&lt;500,"medium","large"))</f>
        <v>small</v>
      </c>
      <c r="N2240">
        <f>IF(M2240="small",1,0)</f>
        <v>1</v>
      </c>
      <c r="O2240">
        <f>IF(N2240="medium",1,0)</f>
        <v>0</v>
      </c>
      <c r="P2240">
        <f>IF(O2240="large",1,0)</f>
        <v>0</v>
      </c>
      <c r="Q2240">
        <v>2006</v>
      </c>
      <c r="R2240">
        <v>1</v>
      </c>
      <c r="S2240" t="str">
        <f>IF(R2240=1, "First-time", IF(R2240&lt;=3, "Rising Star", IF(R2240&lt;10, "Established", "Elites")))</f>
        <v>First-time</v>
      </c>
      <c r="T2240">
        <f>IF(S2240 = "First-time",1,0)</f>
        <v>1</v>
      </c>
      <c r="U2240">
        <f>IF(S2240 = "Rising Star",1,0)</f>
        <v>0</v>
      </c>
      <c r="V2240">
        <f>IF(S2240 = "Established",1,0)</f>
        <v>0</v>
      </c>
      <c r="W2240">
        <f>IF(S2240 = "Elites",1,0)</f>
        <v>0</v>
      </c>
      <c r="X2240" t="s">
        <v>689</v>
      </c>
      <c r="Y2240" t="str">
        <f>IF(X2240="","-",TRIM(LEFT(X2240,FIND(",",X2240&amp;",")-1)))</f>
        <v>Miami</v>
      </c>
      <c r="Z2240" t="s">
        <v>689</v>
      </c>
      <c r="AA2240" t="s">
        <v>10</v>
      </c>
    </row>
    <row r="2241" spans="1:27" ht="14.4" x14ac:dyDescent="0.3">
      <c r="A2241">
        <v>2234</v>
      </c>
      <c r="B2241" t="s">
        <v>11514</v>
      </c>
      <c r="C2241" t="s">
        <v>11515</v>
      </c>
      <c r="D2241" t="s">
        <v>11516</v>
      </c>
      <c r="E2241" t="s">
        <v>2080</v>
      </c>
      <c r="F2241" s="5">
        <f>_xlfn.TEXTBEFORE(E2241, " ") * 1000000</f>
        <v>13800000</v>
      </c>
      <c r="G2241">
        <v>180.17</v>
      </c>
      <c r="H2241" t="s">
        <v>174</v>
      </c>
      <c r="I2241">
        <v>30</v>
      </c>
      <c r="J2241">
        <f>IF(I2241="",0,I2241)</f>
        <v>30</v>
      </c>
      <c r="K2241">
        <v>15</v>
      </c>
      <c r="L2241">
        <f>I2241-K2241</f>
        <v>15</v>
      </c>
      <c r="M2241" t="str">
        <f>IF(I2241&lt;100,"small",IF(I2241&lt;500,"medium","large"))</f>
        <v>small</v>
      </c>
      <c r="N2241">
        <f>IF(M2241="small",1,0)</f>
        <v>1</v>
      </c>
      <c r="O2241">
        <f>IF(N2241="medium",1,0)</f>
        <v>0</v>
      </c>
      <c r="P2241">
        <f>IF(O2241="large",1,0)</f>
        <v>0</v>
      </c>
      <c r="Q2241">
        <v>2010</v>
      </c>
      <c r="R2241">
        <v>2</v>
      </c>
      <c r="S2241" t="str">
        <f>IF(R2241=1, "First-time", IF(R2241&lt;=3, "Rising Star", IF(R2241&lt;10, "Established", "Elites")))</f>
        <v>Rising Star</v>
      </c>
      <c r="T2241">
        <f>IF(S2241 = "First-time",1,0)</f>
        <v>0</v>
      </c>
      <c r="U2241">
        <f>IF(S2241 = "Rising Star",1,0)</f>
        <v>1</v>
      </c>
      <c r="V2241">
        <f>IF(S2241 = "Established",1,0)</f>
        <v>0</v>
      </c>
      <c r="W2241">
        <f>IF(S2241 = "Elites",1,0)</f>
        <v>0</v>
      </c>
      <c r="X2241" t="s">
        <v>325</v>
      </c>
      <c r="Y2241" t="str">
        <f>IF(X2241="","-",TRIM(LEFT(X2241,FIND(",",X2241&amp;",")-1)))</f>
        <v>Los Angeles</v>
      </c>
      <c r="Z2241" t="s">
        <v>2979</v>
      </c>
      <c r="AA2241" t="s">
        <v>5</v>
      </c>
    </row>
    <row r="2242" spans="1:27" ht="14.4" x14ac:dyDescent="0.3">
      <c r="A2242">
        <v>2235</v>
      </c>
      <c r="B2242" t="s">
        <v>15963</v>
      </c>
      <c r="C2242" t="s">
        <v>15964</v>
      </c>
      <c r="D2242" t="s">
        <v>15965</v>
      </c>
      <c r="E2242" t="s">
        <v>3230</v>
      </c>
      <c r="F2242" s="5">
        <f>_xlfn.TEXTBEFORE(E2242, " ") * 1000000</f>
        <v>25000000</v>
      </c>
      <c r="G2242">
        <v>180.16650000000001</v>
      </c>
      <c r="H2242" t="s">
        <v>1069</v>
      </c>
      <c r="I2242">
        <v>33</v>
      </c>
      <c r="J2242">
        <f>IF(I2242="",0,I2242)</f>
        <v>33</v>
      </c>
      <c r="K2242">
        <v>8</v>
      </c>
      <c r="L2242">
        <f>I2242-K2242</f>
        <v>25</v>
      </c>
      <c r="M2242" t="str">
        <f>IF(I2242&lt;100,"small",IF(I2242&lt;500,"medium","large"))</f>
        <v>small</v>
      </c>
      <c r="N2242">
        <f>IF(M2242="small",1,0)</f>
        <v>1</v>
      </c>
      <c r="O2242">
        <f>IF(N2242="medium",1,0)</f>
        <v>0</v>
      </c>
      <c r="P2242">
        <f>IF(O2242="large",1,0)</f>
        <v>0</v>
      </c>
      <c r="Q2242">
        <v>2014</v>
      </c>
      <c r="R2242">
        <v>1</v>
      </c>
      <c r="S2242" t="str">
        <f>IF(R2242=1, "First-time", IF(R2242&lt;=3, "Rising Star", IF(R2242&lt;10, "Established", "Elites")))</f>
        <v>First-time</v>
      </c>
      <c r="T2242">
        <f>IF(S2242 = "First-time",1,0)</f>
        <v>1</v>
      </c>
      <c r="U2242">
        <f>IF(S2242 = "Rising Star",1,0)</f>
        <v>0</v>
      </c>
      <c r="V2242">
        <f>IF(S2242 = "Established",1,0)</f>
        <v>0</v>
      </c>
      <c r="W2242">
        <f>IF(S2242 = "Elites",1,0)</f>
        <v>0</v>
      </c>
      <c r="X2242" t="s">
        <v>232</v>
      </c>
      <c r="Y2242" t="str">
        <f>IF(X2242="","-",TRIM(LEFT(X2242,FIND(",",X2242&amp;",")-1)))</f>
        <v>Houston</v>
      </c>
      <c r="Z2242" t="s">
        <v>15966</v>
      </c>
      <c r="AA2242" t="s">
        <v>45</v>
      </c>
    </row>
    <row r="2243" spans="1:27" ht="14.4" x14ac:dyDescent="0.3">
      <c r="A2243">
        <v>2236</v>
      </c>
      <c r="B2243" t="s">
        <v>6004</v>
      </c>
      <c r="C2243" t="s">
        <v>6005</v>
      </c>
      <c r="D2243" t="s">
        <v>6006</v>
      </c>
      <c r="E2243" t="s">
        <v>610</v>
      </c>
      <c r="F2243" s="5">
        <f>_xlfn.TEXTBEFORE(E2243, " ") * 1000000</f>
        <v>14600000</v>
      </c>
      <c r="G2243">
        <v>180.1378</v>
      </c>
      <c r="H2243" t="s">
        <v>85</v>
      </c>
      <c r="I2243">
        <v>68</v>
      </c>
      <c r="J2243">
        <f>IF(I2243="",0,I2243)</f>
        <v>68</v>
      </c>
      <c r="K2243">
        <v>22</v>
      </c>
      <c r="L2243">
        <f>I2243-K2243</f>
        <v>46</v>
      </c>
      <c r="M2243" t="str">
        <f>IF(I2243&lt;100,"small",IF(I2243&lt;500,"medium","large"))</f>
        <v>small</v>
      </c>
      <c r="N2243">
        <f>IF(M2243="small",1,0)</f>
        <v>1</v>
      </c>
      <c r="O2243">
        <f>IF(N2243="medium",1,0)</f>
        <v>0</v>
      </c>
      <c r="P2243">
        <f>IF(O2243="large",1,0)</f>
        <v>0</v>
      </c>
      <c r="Q2243">
        <v>2005</v>
      </c>
      <c r="R2243">
        <v>1</v>
      </c>
      <c r="S2243" t="str">
        <f>IF(R2243=1, "First-time", IF(R2243&lt;=3, "Rising Star", IF(R2243&lt;10, "Established", "Elites")))</f>
        <v>First-time</v>
      </c>
      <c r="T2243">
        <f>IF(S2243 = "First-time",1,0)</f>
        <v>1</v>
      </c>
      <c r="U2243">
        <f>IF(S2243 = "Rising Star",1,0)</f>
        <v>0</v>
      </c>
      <c r="V2243">
        <f>IF(S2243 = "Established",1,0)</f>
        <v>0</v>
      </c>
      <c r="W2243">
        <f>IF(S2243 = "Elites",1,0)</f>
        <v>0</v>
      </c>
      <c r="X2243" t="s">
        <v>99</v>
      </c>
      <c r="Y2243" t="str">
        <f>IF(X2243="","-",TRIM(LEFT(X2243,FIND(",",X2243&amp;",")-1)))</f>
        <v>-</v>
      </c>
      <c r="Z2243" t="s">
        <v>1894</v>
      </c>
      <c r="AA2243" t="s">
        <v>48</v>
      </c>
    </row>
    <row r="2244" spans="1:27" ht="14.4" x14ac:dyDescent="0.3">
      <c r="A2244">
        <v>2237</v>
      </c>
      <c r="B2244" t="s">
        <v>624</v>
      </c>
      <c r="C2244" t="s">
        <v>625</v>
      </c>
      <c r="D2244" t="s">
        <v>626</v>
      </c>
      <c r="E2244" t="s">
        <v>627</v>
      </c>
      <c r="F2244" s="5">
        <f>_xlfn.TEXTBEFORE(E2244, " ") * 1000000</f>
        <v>84900000</v>
      </c>
      <c r="G2244">
        <v>180.0317</v>
      </c>
      <c r="H2244" t="s">
        <v>174</v>
      </c>
      <c r="I2244">
        <v>89</v>
      </c>
      <c r="J2244">
        <f>IF(I2244="",0,I2244)</f>
        <v>89</v>
      </c>
      <c r="K2244">
        <v>32</v>
      </c>
      <c r="L2244">
        <f>I2244-K2244</f>
        <v>57</v>
      </c>
      <c r="M2244" t="str">
        <f>IF(I2244&lt;100,"small",IF(I2244&lt;500,"medium","large"))</f>
        <v>small</v>
      </c>
      <c r="N2244">
        <f>IF(M2244="small",1,0)</f>
        <v>1</v>
      </c>
      <c r="O2244">
        <f>IF(N2244="medium",1,0)</f>
        <v>0</v>
      </c>
      <c r="P2244">
        <f>IF(O2244="large",1,0)</f>
        <v>0</v>
      </c>
      <c r="Q2244">
        <v>1977</v>
      </c>
      <c r="R2244">
        <v>1</v>
      </c>
      <c r="S2244" t="str">
        <f>IF(R2244=1, "First-time", IF(R2244&lt;=3, "Rising Star", IF(R2244&lt;10, "Established", "Elites")))</f>
        <v>First-time</v>
      </c>
      <c r="T2244">
        <f>IF(S2244 = "First-time",1,0)</f>
        <v>1</v>
      </c>
      <c r="U2244">
        <f>IF(S2244 = "Rising Star",1,0)</f>
        <v>0</v>
      </c>
      <c r="V2244">
        <f>IF(S2244 = "Established",1,0)</f>
        <v>0</v>
      </c>
      <c r="W2244">
        <f>IF(S2244 = "Elites",1,0)</f>
        <v>0</v>
      </c>
      <c r="X2244" t="s">
        <v>86</v>
      </c>
      <c r="Y2244" t="str">
        <f>IF(X2244="","-",TRIM(LEFT(X2244,FIND(",",X2244&amp;",")-1)))</f>
        <v>New York City</v>
      </c>
      <c r="Z2244" t="s">
        <v>119</v>
      </c>
      <c r="AA2244" t="s">
        <v>35</v>
      </c>
    </row>
    <row r="2245" spans="1:27" ht="14.4" x14ac:dyDescent="0.3">
      <c r="A2245">
        <v>2238</v>
      </c>
      <c r="B2245" t="s">
        <v>16642</v>
      </c>
      <c r="C2245" t="s">
        <v>16643</v>
      </c>
      <c r="D2245" t="s">
        <v>16644</v>
      </c>
      <c r="E2245" t="s">
        <v>217</v>
      </c>
      <c r="F2245" s="5">
        <f>_xlfn.TEXTBEFORE(E2245, " ") * 1000000</f>
        <v>3300000</v>
      </c>
      <c r="G2245">
        <v>179.8681</v>
      </c>
      <c r="H2245" t="s">
        <v>353</v>
      </c>
      <c r="I2245">
        <v>22</v>
      </c>
      <c r="J2245">
        <f>IF(I2245="",0,I2245)</f>
        <v>22</v>
      </c>
      <c r="K2245">
        <v>5</v>
      </c>
      <c r="L2245">
        <f>I2245-K2245</f>
        <v>17</v>
      </c>
      <c r="M2245" t="str">
        <f>IF(I2245&lt;100,"small",IF(I2245&lt;500,"medium","large"))</f>
        <v>small</v>
      </c>
      <c r="N2245">
        <f>IF(M2245="small",1,0)</f>
        <v>1</v>
      </c>
      <c r="O2245">
        <f>IF(N2245="medium",1,0)</f>
        <v>0</v>
      </c>
      <c r="P2245">
        <f>IF(O2245="large",1,0)</f>
        <v>0</v>
      </c>
      <c r="Q2245">
        <v>2014</v>
      </c>
      <c r="R2245">
        <v>1</v>
      </c>
      <c r="S2245" t="str">
        <f>IF(R2245=1, "First-time", IF(R2245&lt;=3, "Rising Star", IF(R2245&lt;10, "Established", "Elites")))</f>
        <v>First-time</v>
      </c>
      <c r="T2245">
        <f>IF(S2245 = "First-time",1,0)</f>
        <v>1</v>
      </c>
      <c r="U2245">
        <f>IF(S2245 = "Rising Star",1,0)</f>
        <v>0</v>
      </c>
      <c r="V2245">
        <f>IF(S2245 = "Established",1,0)</f>
        <v>0</v>
      </c>
      <c r="W2245">
        <f>IF(S2245 = "Elites",1,0)</f>
        <v>0</v>
      </c>
      <c r="X2245" t="s">
        <v>99</v>
      </c>
      <c r="Y2245" t="str">
        <f>IF(X2245="","-",TRIM(LEFT(X2245,FIND(",",X2245&amp;",")-1)))</f>
        <v>-</v>
      </c>
      <c r="Z2245" t="s">
        <v>11276</v>
      </c>
      <c r="AA2245" t="s">
        <v>11</v>
      </c>
    </row>
    <row r="2246" spans="1:27" ht="14.4" x14ac:dyDescent="0.3">
      <c r="A2246">
        <v>2239</v>
      </c>
      <c r="B2246" t="s">
        <v>9415</v>
      </c>
      <c r="C2246" t="s">
        <v>9416</v>
      </c>
      <c r="D2246" t="s">
        <v>9417</v>
      </c>
      <c r="E2246" t="s">
        <v>6610</v>
      </c>
      <c r="F2246" s="5">
        <f>_xlfn.TEXTBEFORE(E2246, " ") * 1000000</f>
        <v>48500000</v>
      </c>
      <c r="G2246">
        <v>179.73679999999999</v>
      </c>
      <c r="H2246" t="s">
        <v>160</v>
      </c>
      <c r="I2246">
        <v>50</v>
      </c>
      <c r="J2246">
        <f>IF(I2246="",0,I2246)</f>
        <v>50</v>
      </c>
      <c r="K2246">
        <v>24</v>
      </c>
      <c r="L2246">
        <f>I2246-K2246</f>
        <v>26</v>
      </c>
      <c r="M2246" t="str">
        <f>IF(I2246&lt;100,"small",IF(I2246&lt;500,"medium","large"))</f>
        <v>small</v>
      </c>
      <c r="N2246">
        <f>IF(M2246="small",1,0)</f>
        <v>1</v>
      </c>
      <c r="O2246">
        <f>IF(N2246="medium",1,0)</f>
        <v>0</v>
      </c>
      <c r="P2246">
        <f>IF(O2246="large",1,0)</f>
        <v>0</v>
      </c>
      <c r="Q2246">
        <v>2009</v>
      </c>
      <c r="R2246">
        <v>6</v>
      </c>
      <c r="S2246" t="str">
        <f>IF(R2246=1, "First-time", IF(R2246&lt;=3, "Rising Star", IF(R2246&lt;10, "Established", "Elites")))</f>
        <v>Established</v>
      </c>
      <c r="T2246">
        <f>IF(S2246 = "First-time",1,0)</f>
        <v>0</v>
      </c>
      <c r="U2246">
        <f>IF(S2246 = "Rising Star",1,0)</f>
        <v>0</v>
      </c>
      <c r="V2246">
        <f>IF(S2246 = "Established",1,0)</f>
        <v>1</v>
      </c>
      <c r="W2246">
        <f>IF(S2246 = "Elites",1,0)</f>
        <v>0</v>
      </c>
      <c r="X2246" t="s">
        <v>130</v>
      </c>
      <c r="Y2246" t="str">
        <f>IF(X2246="","-",TRIM(LEFT(X2246,FIND(",",X2246&amp;",")-1)))</f>
        <v>Dallas</v>
      </c>
      <c r="Z2246" t="s">
        <v>1407</v>
      </c>
      <c r="AA2246" t="s">
        <v>45</v>
      </c>
    </row>
    <row r="2247" spans="1:27" ht="14.4" x14ac:dyDescent="0.3">
      <c r="A2247">
        <v>2240</v>
      </c>
      <c r="B2247" t="s">
        <v>17725</v>
      </c>
      <c r="C2247" t="s">
        <v>17726</v>
      </c>
      <c r="D2247" t="s">
        <v>17727</v>
      </c>
      <c r="E2247" t="s">
        <v>352</v>
      </c>
      <c r="F2247" s="5">
        <f>_xlfn.TEXTBEFORE(E2247, " ") * 1000000</f>
        <v>2100000</v>
      </c>
      <c r="G2247">
        <v>179.73099999999999</v>
      </c>
      <c r="H2247" t="s">
        <v>85</v>
      </c>
      <c r="I2247">
        <v>15</v>
      </c>
      <c r="J2247">
        <f>IF(I2247="",0,I2247)</f>
        <v>15</v>
      </c>
      <c r="K2247">
        <v>4</v>
      </c>
      <c r="L2247">
        <f>I2247-K2247</f>
        <v>11</v>
      </c>
      <c r="M2247" t="str">
        <f>IF(I2247&lt;100,"small",IF(I2247&lt;500,"medium","large"))</f>
        <v>small</v>
      </c>
      <c r="N2247">
        <f>IF(M2247="small",1,0)</f>
        <v>1</v>
      </c>
      <c r="O2247">
        <f>IF(N2247="medium",1,0)</f>
        <v>0</v>
      </c>
      <c r="P2247">
        <f>IF(O2247="large",1,0)</f>
        <v>0</v>
      </c>
      <c r="Q2247">
        <v>2015</v>
      </c>
      <c r="R2247">
        <v>1</v>
      </c>
      <c r="S2247" t="str">
        <f>IF(R2247=1, "First-time", IF(R2247&lt;=3, "Rising Star", IF(R2247&lt;10, "Established", "Elites")))</f>
        <v>First-time</v>
      </c>
      <c r="T2247">
        <f>IF(S2247 = "First-time",1,0)</f>
        <v>1</v>
      </c>
      <c r="U2247">
        <f>IF(S2247 = "Rising Star",1,0)</f>
        <v>0</v>
      </c>
      <c r="V2247">
        <f>IF(S2247 = "Established",1,0)</f>
        <v>0</v>
      </c>
      <c r="W2247">
        <f>IF(S2247 = "Elites",1,0)</f>
        <v>0</v>
      </c>
      <c r="X2247" t="s">
        <v>3010</v>
      </c>
      <c r="Y2247" t="str">
        <f>IF(X2247="","-",TRIM(LEFT(X2247,FIND(",",X2247&amp;",")-1)))</f>
        <v>San Jose</v>
      </c>
      <c r="Z2247" t="s">
        <v>3010</v>
      </c>
      <c r="AA2247" t="s">
        <v>5</v>
      </c>
    </row>
    <row r="2248" spans="1:27" ht="14.4" x14ac:dyDescent="0.3">
      <c r="A2248">
        <v>2241</v>
      </c>
      <c r="B2248" t="s">
        <v>14153</v>
      </c>
      <c r="C2248" t="s">
        <v>14154</v>
      </c>
      <c r="D2248" t="s">
        <v>14155</v>
      </c>
      <c r="E2248" t="s">
        <v>3023</v>
      </c>
      <c r="F2248" s="5">
        <f>_xlfn.TEXTBEFORE(E2248, " ") * 1000000</f>
        <v>22300000</v>
      </c>
      <c r="G2248">
        <v>179.6353</v>
      </c>
      <c r="H2248" t="s">
        <v>779</v>
      </c>
      <c r="I2248">
        <v>160</v>
      </c>
      <c r="J2248">
        <f>IF(I2248="",0,I2248)</f>
        <v>160</v>
      </c>
      <c r="K2248">
        <v>60</v>
      </c>
      <c r="L2248">
        <f>I2248-K2248</f>
        <v>100</v>
      </c>
      <c r="M2248" t="str">
        <f>IF(I2248&lt;100,"small",IF(I2248&lt;500,"medium","large"))</f>
        <v>medium</v>
      </c>
      <c r="N2248">
        <f>IF(M2248="small",1,0)</f>
        <v>0</v>
      </c>
      <c r="O2248">
        <f>IF(N2248="medium",1,0)</f>
        <v>0</v>
      </c>
      <c r="P2248">
        <f>IF(O2248="large",1,0)</f>
        <v>0</v>
      </c>
      <c r="Q2248">
        <v>2012</v>
      </c>
      <c r="R2248">
        <v>2</v>
      </c>
      <c r="S2248" t="str">
        <f>IF(R2248=1, "First-time", IF(R2248&lt;=3, "Rising Star", IF(R2248&lt;10, "Established", "Elites")))</f>
        <v>Rising Star</v>
      </c>
      <c r="T2248">
        <f>IF(S2248 = "First-time",1,0)</f>
        <v>0</v>
      </c>
      <c r="U2248">
        <f>IF(S2248 = "Rising Star",1,0)</f>
        <v>1</v>
      </c>
      <c r="V2248">
        <f>IF(S2248 = "Established",1,0)</f>
        <v>0</v>
      </c>
      <c r="W2248">
        <f>IF(S2248 = "Elites",1,0)</f>
        <v>0</v>
      </c>
      <c r="X2248" t="s">
        <v>1396</v>
      </c>
      <c r="Y2248" t="str">
        <f>IF(X2248="","-",TRIM(LEFT(X2248,FIND(",",X2248&amp;",")-1)))</f>
        <v>San Francisco</v>
      </c>
      <c r="Z2248" t="s">
        <v>13976</v>
      </c>
      <c r="AA2248" t="s">
        <v>5</v>
      </c>
    </row>
    <row r="2249" spans="1:27" ht="14.4" x14ac:dyDescent="0.3">
      <c r="A2249">
        <v>2242</v>
      </c>
      <c r="B2249" t="s">
        <v>14932</v>
      </c>
      <c r="C2249" t="s">
        <v>14933</v>
      </c>
      <c r="D2249" t="s">
        <v>14934</v>
      </c>
      <c r="E2249" t="s">
        <v>736</v>
      </c>
      <c r="F2249" s="5">
        <f>_xlfn.TEXTBEFORE(E2249, " ") * 1000000</f>
        <v>4800000</v>
      </c>
      <c r="G2249">
        <v>179.4639</v>
      </c>
      <c r="H2249" t="s">
        <v>803</v>
      </c>
      <c r="I2249">
        <v>32</v>
      </c>
      <c r="J2249">
        <f>IF(I2249="",0,I2249)</f>
        <v>32</v>
      </c>
      <c r="K2249">
        <v>15</v>
      </c>
      <c r="L2249">
        <f>I2249-K2249</f>
        <v>17</v>
      </c>
      <c r="M2249" t="str">
        <f>IF(I2249&lt;100,"small",IF(I2249&lt;500,"medium","large"))</f>
        <v>small</v>
      </c>
      <c r="N2249">
        <f>IF(M2249="small",1,0)</f>
        <v>1</v>
      </c>
      <c r="O2249">
        <f>IF(N2249="medium",1,0)</f>
        <v>0</v>
      </c>
      <c r="P2249">
        <f>IF(O2249="large",1,0)</f>
        <v>0</v>
      </c>
      <c r="Q2249">
        <v>2013</v>
      </c>
      <c r="R2249">
        <v>2</v>
      </c>
      <c r="S2249" t="str">
        <f>IF(R2249=1, "First-time", IF(R2249&lt;=3, "Rising Star", IF(R2249&lt;10, "Established", "Elites")))</f>
        <v>Rising Star</v>
      </c>
      <c r="T2249">
        <f>IF(S2249 = "First-time",1,0)</f>
        <v>0</v>
      </c>
      <c r="U2249">
        <f>IF(S2249 = "Rising Star",1,0)</f>
        <v>1</v>
      </c>
      <c r="V2249">
        <f>IF(S2249 = "Established",1,0)</f>
        <v>0</v>
      </c>
      <c r="W2249">
        <f>IF(S2249 = "Elites",1,0)</f>
        <v>0</v>
      </c>
      <c r="X2249" t="s">
        <v>1454</v>
      </c>
      <c r="Y2249" t="str">
        <f>IF(X2249="","-",TRIM(LEFT(X2249,FIND(",",X2249&amp;",")-1)))</f>
        <v>St. Louis</v>
      </c>
      <c r="Z2249" t="s">
        <v>3187</v>
      </c>
      <c r="AA2249" t="s">
        <v>25</v>
      </c>
    </row>
    <row r="2250" spans="1:27" ht="14.4" x14ac:dyDescent="0.3">
      <c r="A2250">
        <v>2243</v>
      </c>
      <c r="B2250" t="s">
        <v>3517</v>
      </c>
      <c r="C2250" t="s">
        <v>3518</v>
      </c>
      <c r="D2250" t="s">
        <v>3519</v>
      </c>
      <c r="E2250" t="s">
        <v>3520</v>
      </c>
      <c r="F2250" s="5">
        <f>_xlfn.TEXTBEFORE(E2250, " ") * 1000000</f>
        <v>124900000</v>
      </c>
      <c r="G2250">
        <v>179.40649999999999</v>
      </c>
      <c r="H2250" t="s">
        <v>779</v>
      </c>
      <c r="I2250">
        <v>1200</v>
      </c>
      <c r="J2250">
        <f>IF(I2250="",0,I2250)</f>
        <v>1200</v>
      </c>
      <c r="K2250">
        <v>508</v>
      </c>
      <c r="L2250">
        <f>I2250-K2250</f>
        <v>692</v>
      </c>
      <c r="M2250" t="str">
        <f>IF(I2250&lt;100,"small",IF(I2250&lt;500,"medium","large"))</f>
        <v>large</v>
      </c>
      <c r="N2250">
        <f>IF(M2250="small",1,0)</f>
        <v>0</v>
      </c>
      <c r="O2250">
        <f>IF(N2250="medium",1,0)</f>
        <v>0</v>
      </c>
      <c r="P2250">
        <f>IF(O2250="large",1,0)</f>
        <v>0</v>
      </c>
      <c r="Q2250">
        <v>2000</v>
      </c>
      <c r="R2250">
        <v>7</v>
      </c>
      <c r="S2250" t="str">
        <f>IF(R2250=1, "First-time", IF(R2250&lt;=3, "Rising Star", IF(R2250&lt;10, "Established", "Elites")))</f>
        <v>Established</v>
      </c>
      <c r="T2250">
        <f>IF(S2250 = "First-time",1,0)</f>
        <v>0</v>
      </c>
      <c r="U2250">
        <f>IF(S2250 = "Rising Star",1,0)</f>
        <v>0</v>
      </c>
      <c r="V2250">
        <f>IF(S2250 = "Established",1,0)</f>
        <v>1</v>
      </c>
      <c r="W2250">
        <f>IF(S2250 = "Elites",1,0)</f>
        <v>0</v>
      </c>
      <c r="X2250" t="s">
        <v>466</v>
      </c>
      <c r="Y2250" t="str">
        <f>IF(X2250="","-",TRIM(LEFT(X2250,FIND(",",X2250&amp;",")-1)))</f>
        <v>Charlotte</v>
      </c>
      <c r="Z2250" t="s">
        <v>466</v>
      </c>
      <c r="AA2250" t="s">
        <v>28</v>
      </c>
    </row>
    <row r="2251" spans="1:27" ht="14.4" x14ac:dyDescent="0.3">
      <c r="A2251">
        <v>2244</v>
      </c>
      <c r="B2251" t="s">
        <v>4801</v>
      </c>
      <c r="C2251" t="s">
        <v>4802</v>
      </c>
      <c r="D2251" t="s">
        <v>4803</v>
      </c>
      <c r="E2251" t="s">
        <v>2403</v>
      </c>
      <c r="F2251" s="5">
        <f>_xlfn.TEXTBEFORE(E2251, " ") * 1000000</f>
        <v>4300000</v>
      </c>
      <c r="G2251">
        <v>179.386</v>
      </c>
      <c r="H2251" t="s">
        <v>433</v>
      </c>
      <c r="I2251">
        <v>22</v>
      </c>
      <c r="J2251">
        <f>IF(I2251="",0,I2251)</f>
        <v>22</v>
      </c>
      <c r="K2251">
        <v>15</v>
      </c>
      <c r="L2251">
        <f>I2251-K2251</f>
        <v>7</v>
      </c>
      <c r="M2251" t="str">
        <f>IF(I2251&lt;100,"small",IF(I2251&lt;500,"medium","large"))</f>
        <v>small</v>
      </c>
      <c r="N2251">
        <f>IF(M2251="small",1,0)</f>
        <v>1</v>
      </c>
      <c r="O2251">
        <f>IF(N2251="medium",1,0)</f>
        <v>0</v>
      </c>
      <c r="P2251">
        <f>IF(O2251="large",1,0)</f>
        <v>0</v>
      </c>
      <c r="Q2251">
        <v>2003</v>
      </c>
      <c r="R2251">
        <v>3</v>
      </c>
      <c r="S2251" t="str">
        <f>IF(R2251=1, "First-time", IF(R2251&lt;=3, "Rising Star", IF(R2251&lt;10, "Established", "Elites")))</f>
        <v>Rising Star</v>
      </c>
      <c r="T2251">
        <f>IF(S2251 = "First-time",1,0)</f>
        <v>0</v>
      </c>
      <c r="U2251">
        <f>IF(S2251 = "Rising Star",1,0)</f>
        <v>1</v>
      </c>
      <c r="V2251">
        <f>IF(S2251 = "Established",1,0)</f>
        <v>0</v>
      </c>
      <c r="W2251">
        <f>IF(S2251 = "Elites",1,0)</f>
        <v>0</v>
      </c>
      <c r="X2251" t="s">
        <v>838</v>
      </c>
      <c r="Y2251" t="str">
        <f>IF(X2251="","-",TRIM(LEFT(X2251,FIND(",",X2251&amp;",")-1)))</f>
        <v>Austin</v>
      </c>
      <c r="Z2251" t="s">
        <v>838</v>
      </c>
      <c r="AA2251" t="s">
        <v>45</v>
      </c>
    </row>
    <row r="2252" spans="1:27" ht="14.4" x14ac:dyDescent="0.3">
      <c r="A2252">
        <v>2245</v>
      </c>
      <c r="B2252" t="s">
        <v>7298</v>
      </c>
      <c r="C2252" t="s">
        <v>7299</v>
      </c>
      <c r="D2252" t="s">
        <v>7300</v>
      </c>
      <c r="E2252" t="s">
        <v>3006</v>
      </c>
      <c r="F2252" s="5">
        <f>_xlfn.TEXTBEFORE(E2252, " ") * 1000000</f>
        <v>10000000</v>
      </c>
      <c r="G2252">
        <v>179.33789999999999</v>
      </c>
      <c r="H2252" t="s">
        <v>105</v>
      </c>
      <c r="I2252">
        <v>42</v>
      </c>
      <c r="J2252">
        <f>IF(I2252="",0,I2252)</f>
        <v>42</v>
      </c>
      <c r="K2252">
        <v>18</v>
      </c>
      <c r="L2252">
        <f>I2252-K2252</f>
        <v>24</v>
      </c>
      <c r="M2252" t="str">
        <f>IF(I2252&lt;100,"small",IF(I2252&lt;500,"medium","large"))</f>
        <v>small</v>
      </c>
      <c r="N2252">
        <f>IF(M2252="small",1,0)</f>
        <v>1</v>
      </c>
      <c r="O2252">
        <f>IF(N2252="medium",1,0)</f>
        <v>0</v>
      </c>
      <c r="P2252">
        <f>IF(O2252="large",1,0)</f>
        <v>0</v>
      </c>
      <c r="Q2252">
        <v>2006</v>
      </c>
      <c r="R2252">
        <v>1</v>
      </c>
      <c r="S2252" t="str">
        <f>IF(R2252=1, "First-time", IF(R2252&lt;=3, "Rising Star", IF(R2252&lt;10, "Established", "Elites")))</f>
        <v>First-time</v>
      </c>
      <c r="T2252">
        <f>IF(S2252 = "First-time",1,0)</f>
        <v>1</v>
      </c>
      <c r="U2252">
        <f>IF(S2252 = "Rising Star",1,0)</f>
        <v>0</v>
      </c>
      <c r="V2252">
        <f>IF(S2252 = "Established",1,0)</f>
        <v>0</v>
      </c>
      <c r="W2252">
        <f>IF(S2252 = "Elites",1,0)</f>
        <v>0</v>
      </c>
      <c r="X2252" t="s">
        <v>271</v>
      </c>
      <c r="Y2252" t="str">
        <f>IF(X2252="","-",TRIM(LEFT(X2252,FIND(",",X2252&amp;",")-1)))</f>
        <v>Chicago</v>
      </c>
      <c r="Z2252" t="s">
        <v>7301</v>
      </c>
      <c r="AA2252" t="s">
        <v>2</v>
      </c>
    </row>
    <row r="2253" spans="1:27" ht="14.4" x14ac:dyDescent="0.3">
      <c r="A2253">
        <v>2246</v>
      </c>
      <c r="B2253" t="s">
        <v>9814</v>
      </c>
      <c r="C2253" t="s">
        <v>9815</v>
      </c>
      <c r="D2253" t="s">
        <v>9816</v>
      </c>
      <c r="E2253" t="s">
        <v>746</v>
      </c>
      <c r="F2253" s="5">
        <f>_xlfn.TEXTBEFORE(E2253, " ") * 1000000</f>
        <v>9500000</v>
      </c>
      <c r="G2253">
        <v>179.2604</v>
      </c>
      <c r="H2253" t="s">
        <v>727</v>
      </c>
      <c r="I2253">
        <v>64</v>
      </c>
      <c r="J2253">
        <f>IF(I2253="",0,I2253)</f>
        <v>64</v>
      </c>
      <c r="K2253">
        <v>30</v>
      </c>
      <c r="L2253">
        <f>I2253-K2253</f>
        <v>34</v>
      </c>
      <c r="M2253" t="str">
        <f>IF(I2253&lt;100,"small",IF(I2253&lt;500,"medium","large"))</f>
        <v>small</v>
      </c>
      <c r="N2253">
        <f>IF(M2253="small",1,0)</f>
        <v>1</v>
      </c>
      <c r="O2253">
        <f>IF(N2253="medium",1,0)</f>
        <v>0</v>
      </c>
      <c r="P2253">
        <f>IF(O2253="large",1,0)</f>
        <v>0</v>
      </c>
      <c r="Q2253">
        <v>2009</v>
      </c>
      <c r="R2253">
        <v>3</v>
      </c>
      <c r="S2253" t="str">
        <f>IF(R2253=1, "First-time", IF(R2253&lt;=3, "Rising Star", IF(R2253&lt;10, "Established", "Elites")))</f>
        <v>Rising Star</v>
      </c>
      <c r="T2253">
        <f>IF(S2253 = "First-time",1,0)</f>
        <v>0</v>
      </c>
      <c r="U2253">
        <f>IF(S2253 = "Rising Star",1,0)</f>
        <v>1</v>
      </c>
      <c r="V2253">
        <f>IF(S2253 = "Established",1,0)</f>
        <v>0</v>
      </c>
      <c r="W2253">
        <f>IF(S2253 = "Elites",1,0)</f>
        <v>0</v>
      </c>
      <c r="X2253" t="s">
        <v>99</v>
      </c>
      <c r="Y2253" t="str">
        <f>IF(X2253="","-",TRIM(LEFT(X2253,FIND(",",X2253&amp;",")-1)))</f>
        <v>-</v>
      </c>
      <c r="Z2253" t="s">
        <v>9817</v>
      </c>
      <c r="AA2253" t="s">
        <v>26</v>
      </c>
    </row>
    <row r="2254" spans="1:27" ht="14.4" x14ac:dyDescent="0.3">
      <c r="A2254">
        <v>2247</v>
      </c>
      <c r="B2254" t="s">
        <v>13420</v>
      </c>
      <c r="C2254" t="s">
        <v>13421</v>
      </c>
      <c r="D2254" t="s">
        <v>13422</v>
      </c>
      <c r="E2254" t="s">
        <v>1496</v>
      </c>
      <c r="F2254" s="5">
        <f>_xlfn.TEXTBEFORE(E2254, " ") * 1000000</f>
        <v>6500000</v>
      </c>
      <c r="G2254">
        <v>179.20050000000001</v>
      </c>
      <c r="H2254" t="s">
        <v>160</v>
      </c>
      <c r="I2254">
        <v>10</v>
      </c>
      <c r="J2254">
        <f>IF(I2254="",0,I2254)</f>
        <v>10</v>
      </c>
      <c r="K2254">
        <v>5</v>
      </c>
      <c r="L2254">
        <f>I2254-K2254</f>
        <v>5</v>
      </c>
      <c r="M2254" t="str">
        <f>IF(I2254&lt;100,"small",IF(I2254&lt;500,"medium","large"))</f>
        <v>small</v>
      </c>
      <c r="N2254">
        <f>IF(M2254="small",1,0)</f>
        <v>1</v>
      </c>
      <c r="O2254">
        <f>IF(N2254="medium",1,0)</f>
        <v>0</v>
      </c>
      <c r="P2254">
        <f>IF(O2254="large",1,0)</f>
        <v>0</v>
      </c>
      <c r="Q2254">
        <v>2012</v>
      </c>
      <c r="R2254">
        <v>2</v>
      </c>
      <c r="S2254" t="str">
        <f>IF(R2254=1, "First-time", IF(R2254&lt;=3, "Rising Star", IF(R2254&lt;10, "Established", "Elites")))</f>
        <v>Rising Star</v>
      </c>
      <c r="T2254">
        <f>IF(S2254 = "First-time",1,0)</f>
        <v>0</v>
      </c>
      <c r="U2254">
        <f>IF(S2254 = "Rising Star",1,0)</f>
        <v>1</v>
      </c>
      <c r="V2254">
        <f>IF(S2254 = "Established",1,0)</f>
        <v>0</v>
      </c>
      <c r="W2254">
        <f>IF(S2254 = "Elites",1,0)</f>
        <v>0</v>
      </c>
      <c r="X2254" t="s">
        <v>191</v>
      </c>
      <c r="Y2254" t="str">
        <f>IF(X2254="","-",TRIM(LEFT(X2254,FIND(",",X2254&amp;",")-1)))</f>
        <v>Philadelphia</v>
      </c>
      <c r="Z2254" t="s">
        <v>13423</v>
      </c>
      <c r="AA2254" t="s">
        <v>32</v>
      </c>
    </row>
    <row r="2255" spans="1:27" ht="14.4" x14ac:dyDescent="0.3">
      <c r="A2255">
        <v>2248</v>
      </c>
      <c r="B2255" t="s">
        <v>695</v>
      </c>
      <c r="C2255" t="s">
        <v>696</v>
      </c>
      <c r="D2255" t="s">
        <v>697</v>
      </c>
      <c r="E2255" t="s">
        <v>698</v>
      </c>
      <c r="F2255" s="5">
        <f>_xlfn.TEXTBEFORE(E2255, " ") * 1000000</f>
        <v>13100000</v>
      </c>
      <c r="G2255">
        <v>179.12270000000001</v>
      </c>
      <c r="H2255" t="s">
        <v>85</v>
      </c>
      <c r="I2255">
        <v>50</v>
      </c>
      <c r="J2255">
        <f>IF(I2255="",0,I2255)</f>
        <v>50</v>
      </c>
      <c r="K2255">
        <v>14</v>
      </c>
      <c r="L2255">
        <f>I2255-K2255</f>
        <v>36</v>
      </c>
      <c r="M2255" t="str">
        <f>IF(I2255&lt;100,"small",IF(I2255&lt;500,"medium","large"))</f>
        <v>small</v>
      </c>
      <c r="N2255">
        <f>IF(M2255="small",1,0)</f>
        <v>1</v>
      </c>
      <c r="O2255">
        <f>IF(N2255="medium",1,0)</f>
        <v>0</v>
      </c>
      <c r="P2255">
        <f>IF(O2255="large",1,0)</f>
        <v>0</v>
      </c>
      <c r="Q2255">
        <v>1979</v>
      </c>
      <c r="R2255">
        <v>1</v>
      </c>
      <c r="S2255" t="str">
        <f>IF(R2255=1, "First-time", IF(R2255&lt;=3, "Rising Star", IF(R2255&lt;10, "Established", "Elites")))</f>
        <v>First-time</v>
      </c>
      <c r="T2255">
        <f>IF(S2255 = "First-time",1,0)</f>
        <v>1</v>
      </c>
      <c r="U2255">
        <f>IF(S2255 = "Rising Star",1,0)</f>
        <v>0</v>
      </c>
      <c r="V2255">
        <f>IF(S2255 = "Established",1,0)</f>
        <v>0</v>
      </c>
      <c r="W2255">
        <f>IF(S2255 = "Elites",1,0)</f>
        <v>0</v>
      </c>
      <c r="X2255" t="s">
        <v>161</v>
      </c>
      <c r="Y2255" t="str">
        <f>IF(X2255="","-",TRIM(LEFT(X2255,FIND(",",X2255&amp;",")-1)))</f>
        <v>Ogden-Clearfield</v>
      </c>
      <c r="Z2255" t="s">
        <v>699</v>
      </c>
      <c r="AA2255" t="s">
        <v>46</v>
      </c>
    </row>
    <row r="2256" spans="1:27" ht="14.4" x14ac:dyDescent="0.3">
      <c r="A2256">
        <v>2249</v>
      </c>
      <c r="B2256" t="s">
        <v>5880</v>
      </c>
      <c r="C2256" t="s">
        <v>5881</v>
      </c>
      <c r="D2256" t="s">
        <v>5882</v>
      </c>
      <c r="E2256" t="s">
        <v>721</v>
      </c>
      <c r="F2256" s="5">
        <f>_xlfn.TEXTBEFORE(E2256, " ") * 1000000</f>
        <v>8000000</v>
      </c>
      <c r="G2256">
        <v>179.10249999999999</v>
      </c>
      <c r="H2256" t="s">
        <v>105</v>
      </c>
      <c r="I2256">
        <v>30</v>
      </c>
      <c r="J2256">
        <f>IF(I2256="",0,I2256)</f>
        <v>30</v>
      </c>
      <c r="K2256">
        <v>3</v>
      </c>
      <c r="L2256">
        <f>I2256-K2256</f>
        <v>27</v>
      </c>
      <c r="M2256" t="str">
        <f>IF(I2256&lt;100,"small",IF(I2256&lt;500,"medium","large"))</f>
        <v>small</v>
      </c>
      <c r="N2256">
        <f>IF(M2256="small",1,0)</f>
        <v>1</v>
      </c>
      <c r="O2256">
        <f>IF(N2256="medium",1,0)</f>
        <v>0</v>
      </c>
      <c r="P2256">
        <f>IF(O2256="large",1,0)</f>
        <v>0</v>
      </c>
      <c r="Q2256">
        <v>2004</v>
      </c>
      <c r="R2256">
        <v>2</v>
      </c>
      <c r="S2256" t="str">
        <f>IF(R2256=1, "First-time", IF(R2256&lt;=3, "Rising Star", IF(R2256&lt;10, "Established", "Elites")))</f>
        <v>Rising Star</v>
      </c>
      <c r="T2256">
        <f>IF(S2256 = "First-time",1,0)</f>
        <v>0</v>
      </c>
      <c r="U2256">
        <f>IF(S2256 = "Rising Star",1,0)</f>
        <v>1</v>
      </c>
      <c r="V2256">
        <f>IF(S2256 = "Established",1,0)</f>
        <v>0</v>
      </c>
      <c r="W2256">
        <f>IF(S2256 = "Elites",1,0)</f>
        <v>0</v>
      </c>
      <c r="X2256" t="s">
        <v>325</v>
      </c>
      <c r="Y2256" t="str">
        <f>IF(X2256="","-",TRIM(LEFT(X2256,FIND(",",X2256&amp;",")-1)))</f>
        <v>Los Angeles</v>
      </c>
      <c r="Z2256" t="s">
        <v>2262</v>
      </c>
      <c r="AA2256" t="s">
        <v>5</v>
      </c>
    </row>
    <row r="2257" spans="1:27" ht="14.4" x14ac:dyDescent="0.3">
      <c r="A2257">
        <v>2250</v>
      </c>
      <c r="B2257" t="s">
        <v>9050</v>
      </c>
      <c r="C2257" t="s">
        <v>9051</v>
      </c>
      <c r="D2257" t="s">
        <v>9052</v>
      </c>
      <c r="E2257" t="s">
        <v>1805</v>
      </c>
      <c r="F2257" s="5">
        <f>_xlfn.TEXTBEFORE(E2257, " ") * 1000000</f>
        <v>9600000</v>
      </c>
      <c r="G2257">
        <v>179.09719999999999</v>
      </c>
      <c r="H2257" t="s">
        <v>85</v>
      </c>
      <c r="I2257">
        <v>3</v>
      </c>
      <c r="J2257">
        <f>IF(I2257="",0,I2257)</f>
        <v>3</v>
      </c>
      <c r="K2257">
        <v>1</v>
      </c>
      <c r="L2257">
        <f>I2257-K2257</f>
        <v>2</v>
      </c>
      <c r="M2257" t="str">
        <f>IF(I2257&lt;100,"small",IF(I2257&lt;500,"medium","large"))</f>
        <v>small</v>
      </c>
      <c r="N2257">
        <f>IF(M2257="small",1,0)</f>
        <v>1</v>
      </c>
      <c r="O2257">
        <f>IF(N2257="medium",1,0)</f>
        <v>0</v>
      </c>
      <c r="P2257">
        <f>IF(O2257="large",1,0)</f>
        <v>0</v>
      </c>
      <c r="Q2257">
        <v>2008</v>
      </c>
      <c r="R2257">
        <v>5</v>
      </c>
      <c r="S2257" t="str">
        <f>IF(R2257=1, "First-time", IF(R2257&lt;=3, "Rising Star", IF(R2257&lt;10, "Established", "Elites")))</f>
        <v>Established</v>
      </c>
      <c r="T2257">
        <f>IF(S2257 = "First-time",1,0)</f>
        <v>0</v>
      </c>
      <c r="U2257">
        <f>IF(S2257 = "Rising Star",1,0)</f>
        <v>0</v>
      </c>
      <c r="V2257">
        <f>IF(S2257 = "Established",1,0)</f>
        <v>1</v>
      </c>
      <c r="W2257">
        <f>IF(S2257 = "Elites",1,0)</f>
        <v>0</v>
      </c>
      <c r="X2257" t="s">
        <v>325</v>
      </c>
      <c r="Y2257" t="str">
        <f>IF(X2257="","-",TRIM(LEFT(X2257,FIND(",",X2257&amp;",")-1)))</f>
        <v>Los Angeles</v>
      </c>
      <c r="Z2257" t="s">
        <v>2088</v>
      </c>
      <c r="AA2257" t="s">
        <v>5</v>
      </c>
    </row>
    <row r="2258" spans="1:27" ht="14.4" x14ac:dyDescent="0.3">
      <c r="A2258">
        <v>2251</v>
      </c>
      <c r="B2258" t="s">
        <v>13073</v>
      </c>
      <c r="C2258" t="s">
        <v>13074</v>
      </c>
      <c r="D2258" t="s">
        <v>13075</v>
      </c>
      <c r="E2258" t="s">
        <v>1471</v>
      </c>
      <c r="F2258" s="5">
        <f>_xlfn.TEXTBEFORE(E2258, " ") * 1000000</f>
        <v>2500000</v>
      </c>
      <c r="G2258">
        <v>179.0592</v>
      </c>
      <c r="H2258" t="s">
        <v>445</v>
      </c>
      <c r="I2258">
        <v>25</v>
      </c>
      <c r="J2258">
        <f>IF(I2258="",0,I2258)</f>
        <v>25</v>
      </c>
      <c r="K2258">
        <v>12</v>
      </c>
      <c r="L2258">
        <f>I2258-K2258</f>
        <v>13</v>
      </c>
      <c r="M2258" t="str">
        <f>IF(I2258&lt;100,"small",IF(I2258&lt;500,"medium","large"))</f>
        <v>small</v>
      </c>
      <c r="N2258">
        <f>IF(M2258="small",1,0)</f>
        <v>1</v>
      </c>
      <c r="O2258">
        <f>IF(N2258="medium",1,0)</f>
        <v>0</v>
      </c>
      <c r="P2258">
        <f>IF(O2258="large",1,0)</f>
        <v>0</v>
      </c>
      <c r="Q2258">
        <v>2012</v>
      </c>
      <c r="R2258">
        <v>2</v>
      </c>
      <c r="S2258" t="str">
        <f>IF(R2258=1, "First-time", IF(R2258&lt;=3, "Rising Star", IF(R2258&lt;10, "Established", "Elites")))</f>
        <v>Rising Star</v>
      </c>
      <c r="T2258">
        <f>IF(S2258 = "First-time",1,0)</f>
        <v>0</v>
      </c>
      <c r="U2258">
        <f>IF(S2258 = "Rising Star",1,0)</f>
        <v>1</v>
      </c>
      <c r="V2258">
        <f>IF(S2258 = "Established",1,0)</f>
        <v>0</v>
      </c>
      <c r="W2258">
        <f>IF(S2258 = "Elites",1,0)</f>
        <v>0</v>
      </c>
      <c r="X2258" t="s">
        <v>838</v>
      </c>
      <c r="Y2258" t="str">
        <f>IF(X2258="","-",TRIM(LEFT(X2258,FIND(",",X2258&amp;",")-1)))</f>
        <v>Austin</v>
      </c>
      <c r="Z2258" t="s">
        <v>838</v>
      </c>
      <c r="AA2258" t="s">
        <v>45</v>
      </c>
    </row>
    <row r="2259" spans="1:27" ht="14.4" x14ac:dyDescent="0.3">
      <c r="A2259">
        <v>2252</v>
      </c>
      <c r="B2259" t="s">
        <v>15706</v>
      </c>
      <c r="C2259" t="s">
        <v>15707</v>
      </c>
      <c r="D2259" t="s">
        <v>15708</v>
      </c>
      <c r="E2259" t="s">
        <v>438</v>
      </c>
      <c r="F2259" s="5">
        <f>_xlfn.TEXTBEFORE(E2259, " ") * 1000000</f>
        <v>6800000</v>
      </c>
      <c r="G2259">
        <v>178.97790000000001</v>
      </c>
      <c r="H2259" t="s">
        <v>779</v>
      </c>
      <c r="I2259">
        <v>27</v>
      </c>
      <c r="J2259">
        <f>IF(I2259="",0,I2259)</f>
        <v>27</v>
      </c>
      <c r="K2259">
        <v>6</v>
      </c>
      <c r="L2259">
        <f>I2259-K2259</f>
        <v>21</v>
      </c>
      <c r="M2259" t="str">
        <f>IF(I2259&lt;100,"small",IF(I2259&lt;500,"medium","large"))</f>
        <v>small</v>
      </c>
      <c r="N2259">
        <f>IF(M2259="small",1,0)</f>
        <v>1</v>
      </c>
      <c r="O2259">
        <f>IF(N2259="medium",1,0)</f>
        <v>0</v>
      </c>
      <c r="P2259">
        <f>IF(O2259="large",1,0)</f>
        <v>0</v>
      </c>
      <c r="Q2259">
        <v>2014</v>
      </c>
      <c r="R2259">
        <v>3</v>
      </c>
      <c r="S2259" t="str">
        <f>IF(R2259=1, "First-time", IF(R2259&lt;=3, "Rising Star", IF(R2259&lt;10, "Established", "Elites")))</f>
        <v>Rising Star</v>
      </c>
      <c r="T2259">
        <f>IF(S2259 = "First-time",1,0)</f>
        <v>0</v>
      </c>
      <c r="U2259">
        <f>IF(S2259 = "Rising Star",1,0)</f>
        <v>1</v>
      </c>
      <c r="V2259">
        <f>IF(S2259 = "Established",1,0)</f>
        <v>0</v>
      </c>
      <c r="W2259">
        <f>IF(S2259 = "Elites",1,0)</f>
        <v>0</v>
      </c>
      <c r="X2259" t="s">
        <v>1036</v>
      </c>
      <c r="Y2259" t="str">
        <f>IF(X2259="","-",TRIM(LEFT(X2259,FIND(",",X2259&amp;",")-1)))</f>
        <v>Milwaukee</v>
      </c>
      <c r="Z2259" t="s">
        <v>7309</v>
      </c>
      <c r="AA2259" t="s">
        <v>50</v>
      </c>
    </row>
    <row r="2260" spans="1:27" ht="14.4" x14ac:dyDescent="0.3">
      <c r="A2260">
        <v>2253</v>
      </c>
      <c r="B2260" t="s">
        <v>5077</v>
      </c>
      <c r="C2260" t="s">
        <v>5078</v>
      </c>
      <c r="D2260" t="s">
        <v>5079</v>
      </c>
      <c r="E2260" t="s">
        <v>923</v>
      </c>
      <c r="F2260" s="5">
        <f>_xlfn.TEXTBEFORE(E2260, " ") * 1000000</f>
        <v>5500000</v>
      </c>
      <c r="G2260">
        <v>178.80359999999999</v>
      </c>
      <c r="H2260" t="s">
        <v>445</v>
      </c>
      <c r="I2260">
        <v>8</v>
      </c>
      <c r="J2260">
        <f>IF(I2260="",0,I2260)</f>
        <v>8</v>
      </c>
      <c r="K2260">
        <v>6</v>
      </c>
      <c r="L2260">
        <f>I2260-K2260</f>
        <v>2</v>
      </c>
      <c r="M2260" t="str">
        <f>IF(I2260&lt;100,"small",IF(I2260&lt;500,"medium","large"))</f>
        <v>small</v>
      </c>
      <c r="N2260">
        <f>IF(M2260="small",1,0)</f>
        <v>1</v>
      </c>
      <c r="O2260">
        <f>IF(N2260="medium",1,0)</f>
        <v>0</v>
      </c>
      <c r="P2260">
        <f>IF(O2260="large",1,0)</f>
        <v>0</v>
      </c>
      <c r="Q2260">
        <v>2003</v>
      </c>
      <c r="R2260">
        <v>3</v>
      </c>
      <c r="S2260" t="str">
        <f>IF(R2260=1, "First-time", IF(R2260&lt;=3, "Rising Star", IF(R2260&lt;10, "Established", "Elites")))</f>
        <v>Rising Star</v>
      </c>
      <c r="T2260">
        <f>IF(S2260 = "First-time",1,0)</f>
        <v>0</v>
      </c>
      <c r="U2260">
        <f>IF(S2260 = "Rising Star",1,0)</f>
        <v>1</v>
      </c>
      <c r="V2260">
        <f>IF(S2260 = "Established",1,0)</f>
        <v>0</v>
      </c>
      <c r="W2260">
        <f>IF(S2260 = "Elites",1,0)</f>
        <v>0</v>
      </c>
      <c r="X2260" t="s">
        <v>271</v>
      </c>
      <c r="Y2260" t="str">
        <f>IF(X2260="","-",TRIM(LEFT(X2260,FIND(",",X2260&amp;",")-1)))</f>
        <v>Chicago</v>
      </c>
      <c r="Z2260" t="s">
        <v>271</v>
      </c>
      <c r="AA2260" t="s">
        <v>15</v>
      </c>
    </row>
    <row r="2261" spans="1:27" ht="14.4" x14ac:dyDescent="0.3">
      <c r="A2261">
        <v>2254</v>
      </c>
      <c r="B2261" t="s">
        <v>11817</v>
      </c>
      <c r="C2261" t="s">
        <v>11818</v>
      </c>
      <c r="D2261" t="s">
        <v>11819</v>
      </c>
      <c r="E2261" t="s">
        <v>914</v>
      </c>
      <c r="F2261" s="5">
        <f>_xlfn.TEXTBEFORE(E2261, " ") * 1000000</f>
        <v>12400000</v>
      </c>
      <c r="G2261">
        <v>178.55080000000001</v>
      </c>
      <c r="H2261" t="s">
        <v>324</v>
      </c>
      <c r="I2261">
        <v>50</v>
      </c>
      <c r="J2261">
        <f>IF(I2261="",0,I2261)</f>
        <v>50</v>
      </c>
      <c r="K2261">
        <v>10</v>
      </c>
      <c r="L2261">
        <f>I2261-K2261</f>
        <v>40</v>
      </c>
      <c r="M2261" t="str">
        <f>IF(I2261&lt;100,"small",IF(I2261&lt;500,"medium","large"))</f>
        <v>small</v>
      </c>
      <c r="N2261">
        <f>IF(M2261="small",1,0)</f>
        <v>1</v>
      </c>
      <c r="O2261">
        <f>IF(N2261="medium",1,0)</f>
        <v>0</v>
      </c>
      <c r="P2261">
        <f>IF(O2261="large",1,0)</f>
        <v>0</v>
      </c>
      <c r="Q2261">
        <v>2011</v>
      </c>
      <c r="R2261">
        <v>6</v>
      </c>
      <c r="S2261" t="str">
        <f>IF(R2261=1, "First-time", IF(R2261&lt;=3, "Rising Star", IF(R2261&lt;10, "Established", "Elites")))</f>
        <v>Established</v>
      </c>
      <c r="T2261">
        <f>IF(S2261 = "First-time",1,0)</f>
        <v>0</v>
      </c>
      <c r="U2261">
        <f>IF(S2261 = "Rising Star",1,0)</f>
        <v>0</v>
      </c>
      <c r="V2261">
        <f>IF(S2261 = "Established",1,0)</f>
        <v>1</v>
      </c>
      <c r="W2261">
        <f>IF(S2261 = "Elites",1,0)</f>
        <v>0</v>
      </c>
      <c r="X2261" t="s">
        <v>838</v>
      </c>
      <c r="Y2261" t="str">
        <f>IF(X2261="","-",TRIM(LEFT(X2261,FIND(",",X2261&amp;",")-1)))</f>
        <v>Austin</v>
      </c>
      <c r="Z2261" t="s">
        <v>838</v>
      </c>
      <c r="AA2261" t="s">
        <v>45</v>
      </c>
    </row>
    <row r="2262" spans="1:27" ht="14.4" x14ac:dyDescent="0.3">
      <c r="A2262">
        <v>2255</v>
      </c>
      <c r="B2262" t="s">
        <v>11722</v>
      </c>
      <c r="C2262" t="s">
        <v>11723</v>
      </c>
      <c r="D2262" t="s">
        <v>11724</v>
      </c>
      <c r="E2262" t="s">
        <v>352</v>
      </c>
      <c r="F2262" s="5">
        <f>_xlfn.TEXTBEFORE(E2262, " ") * 1000000</f>
        <v>2100000</v>
      </c>
      <c r="G2262">
        <v>178.5316</v>
      </c>
      <c r="H2262" t="s">
        <v>779</v>
      </c>
      <c r="I2262">
        <v>20</v>
      </c>
      <c r="J2262">
        <f>IF(I2262="",0,I2262)</f>
        <v>20</v>
      </c>
      <c r="K2262">
        <v>5</v>
      </c>
      <c r="L2262">
        <f>I2262-K2262</f>
        <v>15</v>
      </c>
      <c r="M2262" t="str">
        <f>IF(I2262&lt;100,"small",IF(I2262&lt;500,"medium","large"))</f>
        <v>small</v>
      </c>
      <c r="N2262">
        <f>IF(M2262="small",1,0)</f>
        <v>1</v>
      </c>
      <c r="O2262">
        <f>IF(N2262="medium",1,0)</f>
        <v>0</v>
      </c>
      <c r="P2262">
        <f>IF(O2262="large",1,0)</f>
        <v>0</v>
      </c>
      <c r="Q2262">
        <v>2011</v>
      </c>
      <c r="R2262">
        <v>1</v>
      </c>
      <c r="S2262" t="str">
        <f>IF(R2262=1, "First-time", IF(R2262&lt;=3, "Rising Star", IF(R2262&lt;10, "Established", "Elites")))</f>
        <v>First-time</v>
      </c>
      <c r="T2262">
        <f>IF(S2262 = "First-time",1,0)</f>
        <v>1</v>
      </c>
      <c r="U2262">
        <f>IF(S2262 = "Rising Star",1,0)</f>
        <v>0</v>
      </c>
      <c r="V2262">
        <f>IF(S2262 = "Established",1,0)</f>
        <v>0</v>
      </c>
      <c r="W2262">
        <f>IF(S2262 = "Elites",1,0)</f>
        <v>0</v>
      </c>
      <c r="X2262" t="s">
        <v>409</v>
      </c>
      <c r="Y2262" t="str">
        <f>IF(X2262="","-",TRIM(LEFT(X2262,FIND(",",X2262&amp;",")-1)))</f>
        <v>Salt Lake City</v>
      </c>
      <c r="Z2262" t="s">
        <v>3795</v>
      </c>
      <c r="AA2262" t="s">
        <v>46</v>
      </c>
    </row>
    <row r="2263" spans="1:27" ht="14.4" x14ac:dyDescent="0.3">
      <c r="A2263">
        <v>2256</v>
      </c>
      <c r="B2263" t="s">
        <v>1972</v>
      </c>
      <c r="C2263" t="s">
        <v>1973</v>
      </c>
      <c r="D2263" t="s">
        <v>1974</v>
      </c>
      <c r="E2263" t="s">
        <v>1975</v>
      </c>
      <c r="F2263" s="5">
        <f>_xlfn.TEXTBEFORE(E2263, " ") * 1000000</f>
        <v>94900000</v>
      </c>
      <c r="G2263">
        <v>178.21019999999999</v>
      </c>
      <c r="H2263" t="s">
        <v>140</v>
      </c>
      <c r="I2263">
        <v>715</v>
      </c>
      <c r="J2263">
        <f>IF(I2263="",0,I2263)</f>
        <v>715</v>
      </c>
      <c r="K2263">
        <v>386</v>
      </c>
      <c r="L2263">
        <f>I2263-K2263</f>
        <v>329</v>
      </c>
      <c r="M2263" t="str">
        <f>IF(I2263&lt;100,"small",IF(I2263&lt;500,"medium","large"))</f>
        <v>large</v>
      </c>
      <c r="N2263">
        <f>IF(M2263="small",1,0)</f>
        <v>0</v>
      </c>
      <c r="O2263">
        <f>IF(N2263="medium",1,0)</f>
        <v>0</v>
      </c>
      <c r="P2263">
        <f>IF(O2263="large",1,0)</f>
        <v>0</v>
      </c>
      <c r="Q2263">
        <v>1994</v>
      </c>
      <c r="R2263">
        <v>2</v>
      </c>
      <c r="S2263" t="str">
        <f>IF(R2263=1, "First-time", IF(R2263&lt;=3, "Rising Star", IF(R2263&lt;10, "Established", "Elites")))</f>
        <v>Rising Star</v>
      </c>
      <c r="T2263">
        <f>IF(S2263 = "First-time",1,0)</f>
        <v>0</v>
      </c>
      <c r="U2263">
        <f>IF(S2263 = "Rising Star",1,0)</f>
        <v>1</v>
      </c>
      <c r="V2263">
        <f>IF(S2263 = "Established",1,0)</f>
        <v>0</v>
      </c>
      <c r="W2263">
        <f>IF(S2263 = "Elites",1,0)</f>
        <v>0</v>
      </c>
      <c r="X2263" t="s">
        <v>191</v>
      </c>
      <c r="Y2263" t="str">
        <f>IF(X2263="","-",TRIM(LEFT(X2263,FIND(",",X2263&amp;",")-1)))</f>
        <v>Philadelphia</v>
      </c>
      <c r="Z2263" t="s">
        <v>191</v>
      </c>
      <c r="AA2263" t="s">
        <v>39</v>
      </c>
    </row>
    <row r="2264" spans="1:27" ht="14.4" x14ac:dyDescent="0.3">
      <c r="A2264">
        <v>2257</v>
      </c>
      <c r="B2264" t="s">
        <v>3739</v>
      </c>
      <c r="C2264" t="s">
        <v>3740</v>
      </c>
      <c r="D2264" t="s">
        <v>3741</v>
      </c>
      <c r="E2264" t="s">
        <v>3742</v>
      </c>
      <c r="F2264" s="5">
        <f>_xlfn.TEXTBEFORE(E2264, " ") * 1000000</f>
        <v>63900000</v>
      </c>
      <c r="G2264">
        <v>178.19239999999999</v>
      </c>
      <c r="H2264" t="s">
        <v>111</v>
      </c>
      <c r="I2264">
        <v>406</v>
      </c>
      <c r="J2264">
        <f>IF(I2264="",0,I2264)</f>
        <v>406</v>
      </c>
      <c r="K2264">
        <v>162</v>
      </c>
      <c r="L2264">
        <f>I2264-K2264</f>
        <v>244</v>
      </c>
      <c r="M2264" t="str">
        <f>IF(I2264&lt;100,"small",IF(I2264&lt;500,"medium","large"))</f>
        <v>medium</v>
      </c>
      <c r="N2264">
        <f>IF(M2264="small",1,0)</f>
        <v>0</v>
      </c>
      <c r="O2264">
        <f>IF(N2264="medium",1,0)</f>
        <v>0</v>
      </c>
      <c r="P2264">
        <f>IF(O2264="large",1,0)</f>
        <v>0</v>
      </c>
      <c r="Q2264">
        <v>2000</v>
      </c>
      <c r="R2264">
        <v>2</v>
      </c>
      <c r="S2264" t="str">
        <f>IF(R2264=1, "First-time", IF(R2264&lt;=3, "Rising Star", IF(R2264&lt;10, "Established", "Elites")))</f>
        <v>Rising Star</v>
      </c>
      <c r="T2264">
        <f>IF(S2264 = "First-time",1,0)</f>
        <v>0</v>
      </c>
      <c r="U2264">
        <f>IF(S2264 = "Rising Star",1,0)</f>
        <v>1</v>
      </c>
      <c r="V2264">
        <f>IF(S2264 = "Established",1,0)</f>
        <v>0</v>
      </c>
      <c r="W2264">
        <f>IF(S2264 = "Elites",1,0)</f>
        <v>0</v>
      </c>
      <c r="X2264" t="s">
        <v>99</v>
      </c>
      <c r="Y2264" t="str">
        <f>IF(X2264="","-",TRIM(LEFT(X2264,FIND(",",X2264&amp;",")-1)))</f>
        <v>-</v>
      </c>
      <c r="Z2264" t="s">
        <v>3743</v>
      </c>
      <c r="AA2264" t="s">
        <v>2</v>
      </c>
    </row>
    <row r="2265" spans="1:27" ht="14.4" x14ac:dyDescent="0.3">
      <c r="A2265">
        <v>2258</v>
      </c>
      <c r="B2265" t="s">
        <v>12900</v>
      </c>
      <c r="C2265" t="s">
        <v>12901</v>
      </c>
      <c r="D2265" t="s">
        <v>12902</v>
      </c>
      <c r="E2265" t="s">
        <v>231</v>
      </c>
      <c r="F2265" s="5">
        <f>_xlfn.TEXTBEFORE(E2265, " ") * 1000000</f>
        <v>15800000</v>
      </c>
      <c r="G2265">
        <v>178.18700000000001</v>
      </c>
      <c r="H2265" t="s">
        <v>1750</v>
      </c>
      <c r="I2265">
        <v>100</v>
      </c>
      <c r="J2265">
        <f>IF(I2265="",0,I2265)</f>
        <v>100</v>
      </c>
      <c r="K2265">
        <v>15</v>
      </c>
      <c r="L2265">
        <f>I2265-K2265</f>
        <v>85</v>
      </c>
      <c r="M2265" t="str">
        <f>IF(I2265&lt;100,"small",IF(I2265&lt;500,"medium","large"))</f>
        <v>medium</v>
      </c>
      <c r="N2265">
        <f>IF(M2265="small",1,0)</f>
        <v>0</v>
      </c>
      <c r="O2265">
        <f>IF(N2265="medium",1,0)</f>
        <v>0</v>
      </c>
      <c r="P2265">
        <f>IF(O2265="large",1,0)</f>
        <v>0</v>
      </c>
      <c r="Q2265">
        <v>2012</v>
      </c>
      <c r="R2265">
        <v>3</v>
      </c>
      <c r="S2265" t="str">
        <f>IF(R2265=1, "First-time", IF(R2265&lt;=3, "Rising Star", IF(R2265&lt;10, "Established", "Elites")))</f>
        <v>Rising Star</v>
      </c>
      <c r="T2265">
        <f>IF(S2265 = "First-time",1,0)</f>
        <v>0</v>
      </c>
      <c r="U2265">
        <f>IF(S2265 = "Rising Star",1,0)</f>
        <v>1</v>
      </c>
      <c r="V2265">
        <f>IF(S2265 = "Established",1,0)</f>
        <v>0</v>
      </c>
      <c r="W2265">
        <f>IF(S2265 = "Elites",1,0)</f>
        <v>0</v>
      </c>
      <c r="X2265" t="s">
        <v>260</v>
      </c>
      <c r="Y2265" t="str">
        <f>IF(X2265="","-",TRIM(LEFT(X2265,FIND(",",X2265&amp;",")-1)))</f>
        <v>Seattle</v>
      </c>
      <c r="Z2265" t="s">
        <v>3762</v>
      </c>
      <c r="AA2265" t="s">
        <v>49</v>
      </c>
    </row>
    <row r="2266" spans="1:27" ht="14.4" x14ac:dyDescent="0.3">
      <c r="A2266">
        <v>2259</v>
      </c>
      <c r="B2266" t="s">
        <v>9053</v>
      </c>
      <c r="C2266" t="s">
        <v>9054</v>
      </c>
      <c r="D2266" t="s">
        <v>9055</v>
      </c>
      <c r="E2266" t="s">
        <v>9056</v>
      </c>
      <c r="F2266" s="5">
        <f>_xlfn.TEXTBEFORE(E2266, " ") * 1000000</f>
        <v>41100000</v>
      </c>
      <c r="G2266">
        <v>178.17179999999999</v>
      </c>
      <c r="H2266" t="s">
        <v>353</v>
      </c>
      <c r="I2266">
        <v>956</v>
      </c>
      <c r="J2266">
        <f>IF(I2266="",0,I2266)</f>
        <v>956</v>
      </c>
      <c r="K2266">
        <v>145</v>
      </c>
      <c r="L2266">
        <f>I2266-K2266</f>
        <v>811</v>
      </c>
      <c r="M2266" t="str">
        <f>IF(I2266&lt;100,"small",IF(I2266&lt;500,"medium","large"))</f>
        <v>large</v>
      </c>
      <c r="N2266">
        <f>IF(M2266="small",1,0)</f>
        <v>0</v>
      </c>
      <c r="O2266">
        <f>IF(N2266="medium",1,0)</f>
        <v>0</v>
      </c>
      <c r="P2266">
        <f>IF(O2266="large",1,0)</f>
        <v>0</v>
      </c>
      <c r="Q2266">
        <v>2008</v>
      </c>
      <c r="R2266">
        <v>7</v>
      </c>
      <c r="S2266" t="str">
        <f>IF(R2266=1, "First-time", IF(R2266&lt;=3, "Rising Star", IF(R2266&lt;10, "Established", "Elites")))</f>
        <v>Established</v>
      </c>
      <c r="T2266">
        <f>IF(S2266 = "First-time",1,0)</f>
        <v>0</v>
      </c>
      <c r="U2266">
        <f>IF(S2266 = "Rising Star",1,0)</f>
        <v>0</v>
      </c>
      <c r="V2266">
        <f>IF(S2266 = "Established",1,0)</f>
        <v>1</v>
      </c>
      <c r="W2266">
        <f>IF(S2266 = "Elites",1,0)</f>
        <v>0</v>
      </c>
      <c r="X2266" t="s">
        <v>342</v>
      </c>
      <c r="Y2266" t="str">
        <f>IF(X2266="","-",TRIM(LEFT(X2266,FIND(",",X2266&amp;",")-1)))</f>
        <v>San Diego</v>
      </c>
      <c r="Z2266" t="s">
        <v>5875</v>
      </c>
      <c r="AA2266" t="s">
        <v>5</v>
      </c>
    </row>
    <row r="2267" spans="1:27" ht="14.4" x14ac:dyDescent="0.3">
      <c r="A2267">
        <v>2260</v>
      </c>
      <c r="B2267" t="s">
        <v>6508</v>
      </c>
      <c r="C2267" t="s">
        <v>6509</v>
      </c>
      <c r="D2267" t="s">
        <v>6510</v>
      </c>
      <c r="E2267" t="s">
        <v>789</v>
      </c>
      <c r="F2267" s="5">
        <f>_xlfn.TEXTBEFORE(E2267, " ") * 1000000</f>
        <v>15200000</v>
      </c>
      <c r="G2267">
        <v>178.07320000000001</v>
      </c>
      <c r="H2267" t="s">
        <v>118</v>
      </c>
      <c r="I2267">
        <v>80</v>
      </c>
      <c r="J2267">
        <f>IF(I2267="",0,I2267)</f>
        <v>80</v>
      </c>
      <c r="K2267">
        <v>50</v>
      </c>
      <c r="L2267">
        <f>I2267-K2267</f>
        <v>30</v>
      </c>
      <c r="M2267" t="str">
        <f>IF(I2267&lt;100,"small",IF(I2267&lt;500,"medium","large"))</f>
        <v>small</v>
      </c>
      <c r="N2267">
        <f>IF(M2267="small",1,0)</f>
        <v>1</v>
      </c>
      <c r="O2267">
        <f>IF(N2267="medium",1,0)</f>
        <v>0</v>
      </c>
      <c r="P2267">
        <f>IF(O2267="large",1,0)</f>
        <v>0</v>
      </c>
      <c r="Q2267">
        <v>2005</v>
      </c>
      <c r="R2267">
        <v>3</v>
      </c>
      <c r="S2267" t="str">
        <f>IF(R2267=1, "First-time", IF(R2267&lt;=3, "Rising Star", IF(R2267&lt;10, "Established", "Elites")))</f>
        <v>Rising Star</v>
      </c>
      <c r="T2267">
        <f>IF(S2267 = "First-time",1,0)</f>
        <v>0</v>
      </c>
      <c r="U2267">
        <f>IF(S2267 = "Rising Star",1,0)</f>
        <v>1</v>
      </c>
      <c r="V2267">
        <f>IF(S2267 = "Established",1,0)</f>
        <v>0</v>
      </c>
      <c r="W2267">
        <f>IF(S2267 = "Elites",1,0)</f>
        <v>0</v>
      </c>
      <c r="X2267" t="s">
        <v>737</v>
      </c>
      <c r="Y2267" t="str">
        <f>IF(X2267="","-",TRIM(LEFT(X2267,FIND(",",X2267&amp;",")-1)))</f>
        <v>Sacramento</v>
      </c>
      <c r="Z2267" t="s">
        <v>738</v>
      </c>
      <c r="AA2267" t="s">
        <v>5</v>
      </c>
    </row>
    <row r="2268" spans="1:27" ht="14.4" x14ac:dyDescent="0.3">
      <c r="A2268">
        <v>2261</v>
      </c>
      <c r="B2268" t="s">
        <v>718</v>
      </c>
      <c r="C2268" t="s">
        <v>719</v>
      </c>
      <c r="D2268" t="s">
        <v>720</v>
      </c>
      <c r="E2268" t="s">
        <v>721</v>
      </c>
      <c r="F2268" s="5">
        <f>_xlfn.TEXTBEFORE(E2268, " ") * 1000000</f>
        <v>8000000</v>
      </c>
      <c r="G2268">
        <v>178.0471</v>
      </c>
      <c r="H2268" t="s">
        <v>118</v>
      </c>
      <c r="I2268">
        <v>50</v>
      </c>
      <c r="J2268">
        <f>IF(I2268="",0,I2268)</f>
        <v>50</v>
      </c>
      <c r="K2268">
        <v>24</v>
      </c>
      <c r="L2268">
        <f>I2268-K2268</f>
        <v>26</v>
      </c>
      <c r="M2268" t="str">
        <f>IF(I2268&lt;100,"small",IF(I2268&lt;500,"medium","large"))</f>
        <v>small</v>
      </c>
      <c r="N2268">
        <f>IF(M2268="small",1,0)</f>
        <v>1</v>
      </c>
      <c r="O2268">
        <f>IF(N2268="medium",1,0)</f>
        <v>0</v>
      </c>
      <c r="P2268">
        <f>IF(O2268="large",1,0)</f>
        <v>0</v>
      </c>
      <c r="Q2268">
        <v>1979</v>
      </c>
      <c r="R2268">
        <v>3</v>
      </c>
      <c r="S2268" t="str">
        <f>IF(R2268=1, "First-time", IF(R2268&lt;=3, "Rising Star", IF(R2268&lt;10, "Established", "Elites")))</f>
        <v>Rising Star</v>
      </c>
      <c r="T2268">
        <f>IF(S2268 = "First-time",1,0)</f>
        <v>0</v>
      </c>
      <c r="U2268">
        <f>IF(S2268 = "Rising Star",1,0)</f>
        <v>1</v>
      </c>
      <c r="V2268">
        <f>IF(S2268 = "Established",1,0)</f>
        <v>0</v>
      </c>
      <c r="W2268">
        <f>IF(S2268 = "Elites",1,0)</f>
        <v>0</v>
      </c>
      <c r="X2268" t="s">
        <v>185</v>
      </c>
      <c r="Y2268" t="str">
        <f>IF(X2268="","-",TRIM(LEFT(X2268,FIND(",",X2268&amp;",")-1)))</f>
        <v>Boston</v>
      </c>
      <c r="Z2268" t="s">
        <v>722</v>
      </c>
      <c r="AA2268" t="s">
        <v>20</v>
      </c>
    </row>
    <row r="2269" spans="1:27" ht="14.4" x14ac:dyDescent="0.3">
      <c r="A2269">
        <v>2262</v>
      </c>
      <c r="B2269" t="s">
        <v>11251</v>
      </c>
      <c r="C2269" t="s">
        <v>11252</v>
      </c>
      <c r="D2269" t="s">
        <v>11253</v>
      </c>
      <c r="E2269" t="s">
        <v>1103</v>
      </c>
      <c r="F2269" s="5">
        <f>_xlfn.TEXTBEFORE(E2269, " ") * 1000000</f>
        <v>4500000</v>
      </c>
      <c r="G2269">
        <v>177.833</v>
      </c>
      <c r="H2269" t="s">
        <v>1238</v>
      </c>
      <c r="I2269">
        <v>30</v>
      </c>
      <c r="J2269">
        <f>IF(I2269="",0,I2269)</f>
        <v>30</v>
      </c>
      <c r="K2269">
        <v>22</v>
      </c>
      <c r="L2269">
        <f>I2269-K2269</f>
        <v>8</v>
      </c>
      <c r="M2269" t="str">
        <f>IF(I2269&lt;100,"small",IF(I2269&lt;500,"medium","large"))</f>
        <v>small</v>
      </c>
      <c r="N2269">
        <f>IF(M2269="small",1,0)</f>
        <v>1</v>
      </c>
      <c r="O2269">
        <f>IF(N2269="medium",1,0)</f>
        <v>0</v>
      </c>
      <c r="P2269">
        <f>IF(O2269="large",1,0)</f>
        <v>0</v>
      </c>
      <c r="Q2269">
        <v>2010</v>
      </c>
      <c r="R2269">
        <v>3</v>
      </c>
      <c r="S2269" t="str">
        <f>IF(R2269=1, "First-time", IF(R2269&lt;=3, "Rising Star", IF(R2269&lt;10, "Established", "Elites")))</f>
        <v>Rising Star</v>
      </c>
      <c r="T2269">
        <f>IF(S2269 = "First-time",1,0)</f>
        <v>0</v>
      </c>
      <c r="U2269">
        <f>IF(S2269 = "Rising Star",1,0)</f>
        <v>1</v>
      </c>
      <c r="V2269">
        <f>IF(S2269 = "Established",1,0)</f>
        <v>0</v>
      </c>
      <c r="W2269">
        <f>IF(S2269 = "Elites",1,0)</f>
        <v>0</v>
      </c>
      <c r="X2269" t="s">
        <v>242</v>
      </c>
      <c r="Y2269" t="str">
        <f>IF(X2269="","-",TRIM(LEFT(X2269,FIND(",",X2269&amp;",")-1)))</f>
        <v>Atlanta</v>
      </c>
      <c r="Z2269" t="s">
        <v>242</v>
      </c>
      <c r="AA2269" t="s">
        <v>11</v>
      </c>
    </row>
    <row r="2270" spans="1:27" ht="14.4" x14ac:dyDescent="0.3">
      <c r="A2270">
        <v>2263</v>
      </c>
      <c r="B2270" t="s">
        <v>14532</v>
      </c>
      <c r="C2270" t="s">
        <v>14533</v>
      </c>
      <c r="D2270" t="s">
        <v>14534</v>
      </c>
      <c r="E2270" t="s">
        <v>615</v>
      </c>
      <c r="F2270" s="5">
        <f>_xlfn.TEXTBEFORE(E2270, " ") * 1000000</f>
        <v>2800000</v>
      </c>
      <c r="G2270">
        <v>177.46379999999999</v>
      </c>
      <c r="H2270" t="s">
        <v>167</v>
      </c>
      <c r="I2270">
        <v>14</v>
      </c>
      <c r="J2270">
        <f>IF(I2270="",0,I2270)</f>
        <v>14</v>
      </c>
      <c r="K2270">
        <v>7</v>
      </c>
      <c r="L2270">
        <f>I2270-K2270</f>
        <v>7</v>
      </c>
      <c r="M2270" t="str">
        <f>IF(I2270&lt;100,"small",IF(I2270&lt;500,"medium","large"))</f>
        <v>small</v>
      </c>
      <c r="N2270">
        <f>IF(M2270="small",1,0)</f>
        <v>1</v>
      </c>
      <c r="O2270">
        <f>IF(N2270="medium",1,0)</f>
        <v>0</v>
      </c>
      <c r="P2270">
        <f>IF(O2270="large",1,0)</f>
        <v>0</v>
      </c>
      <c r="Q2270">
        <v>2013</v>
      </c>
      <c r="R2270">
        <v>1</v>
      </c>
      <c r="S2270" t="str">
        <f>IF(R2270=1, "First-time", IF(R2270&lt;=3, "Rising Star", IF(R2270&lt;10, "Established", "Elites")))</f>
        <v>First-time</v>
      </c>
      <c r="T2270">
        <f>IF(S2270 = "First-time",1,0)</f>
        <v>1</v>
      </c>
      <c r="U2270">
        <f>IF(S2270 = "Rising Star",1,0)</f>
        <v>0</v>
      </c>
      <c r="V2270">
        <f>IF(S2270 = "Established",1,0)</f>
        <v>0</v>
      </c>
      <c r="W2270">
        <f>IF(S2270 = "Elites",1,0)</f>
        <v>0</v>
      </c>
      <c r="X2270" t="s">
        <v>232</v>
      </c>
      <c r="Y2270" t="str">
        <f>IF(X2270="","-",TRIM(LEFT(X2270,FIND(",",X2270&amp;",")-1)))</f>
        <v>Houston</v>
      </c>
      <c r="Z2270" t="s">
        <v>232</v>
      </c>
      <c r="AA2270" t="s">
        <v>45</v>
      </c>
    </row>
    <row r="2271" spans="1:27" ht="14.4" x14ac:dyDescent="0.3">
      <c r="A2271">
        <v>2264</v>
      </c>
      <c r="B2271" t="s">
        <v>15003</v>
      </c>
      <c r="C2271" t="s">
        <v>15004</v>
      </c>
      <c r="D2271" t="s">
        <v>15005</v>
      </c>
      <c r="E2271" t="s">
        <v>3035</v>
      </c>
      <c r="F2271" s="5">
        <f>_xlfn.TEXTBEFORE(E2271, " ") * 1000000</f>
        <v>8100000</v>
      </c>
      <c r="G2271">
        <v>177.3218</v>
      </c>
      <c r="H2271" t="s">
        <v>779</v>
      </c>
      <c r="I2271">
        <v>42</v>
      </c>
      <c r="J2271">
        <f>IF(I2271="",0,I2271)</f>
        <v>42</v>
      </c>
      <c r="K2271">
        <v>9</v>
      </c>
      <c r="L2271">
        <f>I2271-K2271</f>
        <v>33</v>
      </c>
      <c r="M2271" t="str">
        <f>IF(I2271&lt;100,"small",IF(I2271&lt;500,"medium","large"))</f>
        <v>small</v>
      </c>
      <c r="N2271">
        <f>IF(M2271="small",1,0)</f>
        <v>1</v>
      </c>
      <c r="O2271">
        <f>IF(N2271="medium",1,0)</f>
        <v>0</v>
      </c>
      <c r="P2271">
        <f>IF(O2271="large",1,0)</f>
        <v>0</v>
      </c>
      <c r="Q2271">
        <v>2013</v>
      </c>
      <c r="R2271">
        <v>2</v>
      </c>
      <c r="S2271" t="str">
        <f>IF(R2271=1, "First-time", IF(R2271&lt;=3, "Rising Star", IF(R2271&lt;10, "Established", "Elites")))</f>
        <v>Rising Star</v>
      </c>
      <c r="T2271">
        <f>IF(S2271 = "First-time",1,0)</f>
        <v>0</v>
      </c>
      <c r="U2271">
        <f>IF(S2271 = "Rising Star",1,0)</f>
        <v>1</v>
      </c>
      <c r="V2271">
        <f>IF(S2271 = "Established",1,0)</f>
        <v>0</v>
      </c>
      <c r="W2271">
        <f>IF(S2271 = "Elites",1,0)</f>
        <v>0</v>
      </c>
      <c r="X2271" t="s">
        <v>99</v>
      </c>
      <c r="Y2271" t="str">
        <f>IF(X2271="","-",TRIM(LEFT(X2271,FIND(",",X2271&amp;",")-1)))</f>
        <v>-</v>
      </c>
      <c r="Z2271" t="s">
        <v>1992</v>
      </c>
      <c r="AA2271" t="s">
        <v>22</v>
      </c>
    </row>
    <row r="2272" spans="1:27" ht="14.4" x14ac:dyDescent="0.3">
      <c r="A2272">
        <v>2265</v>
      </c>
      <c r="B2272" t="s">
        <v>10980</v>
      </c>
      <c r="C2272" t="s">
        <v>10981</v>
      </c>
      <c r="D2272" t="s">
        <v>10982</v>
      </c>
      <c r="E2272" t="s">
        <v>2080</v>
      </c>
      <c r="F2272" s="5">
        <f>_xlfn.TEXTBEFORE(E2272, " ") * 1000000</f>
        <v>13800000</v>
      </c>
      <c r="G2272">
        <v>177.26070000000001</v>
      </c>
      <c r="H2272" t="s">
        <v>1750</v>
      </c>
      <c r="I2272">
        <v>12</v>
      </c>
      <c r="J2272">
        <f>IF(I2272="",0,I2272)</f>
        <v>12</v>
      </c>
      <c r="K2272">
        <v>9</v>
      </c>
      <c r="L2272">
        <f>I2272-K2272</f>
        <v>3</v>
      </c>
      <c r="M2272" t="str">
        <f>IF(I2272&lt;100,"small",IF(I2272&lt;500,"medium","large"))</f>
        <v>small</v>
      </c>
      <c r="N2272">
        <f>IF(M2272="small",1,0)</f>
        <v>1</v>
      </c>
      <c r="O2272">
        <f>IF(N2272="medium",1,0)</f>
        <v>0</v>
      </c>
      <c r="P2272">
        <f>IF(O2272="large",1,0)</f>
        <v>0</v>
      </c>
      <c r="Q2272">
        <v>2010</v>
      </c>
      <c r="R2272">
        <v>4</v>
      </c>
      <c r="S2272" t="str">
        <f>IF(R2272=1, "First-time", IF(R2272&lt;=3, "Rising Star", IF(R2272&lt;10, "Established", "Elites")))</f>
        <v>Established</v>
      </c>
      <c r="T2272">
        <f>IF(S2272 = "First-time",1,0)</f>
        <v>0</v>
      </c>
      <c r="U2272">
        <f>IF(S2272 = "Rising Star",1,0)</f>
        <v>0</v>
      </c>
      <c r="V2272">
        <f>IF(S2272 = "Established",1,0)</f>
        <v>1</v>
      </c>
      <c r="W2272">
        <f>IF(S2272 = "Elites",1,0)</f>
        <v>0</v>
      </c>
      <c r="X2272" t="s">
        <v>466</v>
      </c>
      <c r="Y2272" t="str">
        <f>IF(X2272="","-",TRIM(LEFT(X2272,FIND(",",X2272&amp;",")-1)))</f>
        <v>Charlotte</v>
      </c>
      <c r="Z2272" t="s">
        <v>466</v>
      </c>
      <c r="AA2272" t="s">
        <v>28</v>
      </c>
    </row>
    <row r="2273" spans="1:27" ht="14.4" x14ac:dyDescent="0.3">
      <c r="A2273">
        <v>2266</v>
      </c>
      <c r="B2273" t="s">
        <v>13268</v>
      </c>
      <c r="C2273" t="s">
        <v>13269</v>
      </c>
      <c r="D2273" t="s">
        <v>13270</v>
      </c>
      <c r="E2273" t="s">
        <v>337</v>
      </c>
      <c r="F2273" s="5">
        <f>_xlfn.TEXTBEFORE(E2273, " ") * 1000000</f>
        <v>6700000</v>
      </c>
      <c r="G2273">
        <v>177.18440000000001</v>
      </c>
      <c r="H2273" t="s">
        <v>779</v>
      </c>
      <c r="I2273">
        <v>28</v>
      </c>
      <c r="J2273">
        <f>IF(I2273="",0,I2273)</f>
        <v>28</v>
      </c>
      <c r="K2273">
        <v>10</v>
      </c>
      <c r="L2273">
        <f>I2273-K2273</f>
        <v>18</v>
      </c>
      <c r="M2273" t="str">
        <f>IF(I2273&lt;100,"small",IF(I2273&lt;500,"medium","large"))</f>
        <v>small</v>
      </c>
      <c r="N2273">
        <f>IF(M2273="small",1,0)</f>
        <v>1</v>
      </c>
      <c r="O2273">
        <f>IF(N2273="medium",1,0)</f>
        <v>0</v>
      </c>
      <c r="P2273">
        <f>IF(O2273="large",1,0)</f>
        <v>0</v>
      </c>
      <c r="Q2273">
        <v>2012</v>
      </c>
      <c r="R2273">
        <v>4</v>
      </c>
      <c r="S2273" t="str">
        <f>IF(R2273=1, "First-time", IF(R2273&lt;=3, "Rising Star", IF(R2273&lt;10, "Established", "Elites")))</f>
        <v>Established</v>
      </c>
      <c r="T2273">
        <f>IF(S2273 = "First-time",1,0)</f>
        <v>0</v>
      </c>
      <c r="U2273">
        <f>IF(S2273 = "Rising Star",1,0)</f>
        <v>0</v>
      </c>
      <c r="V2273">
        <f>IF(S2273 = "Established",1,0)</f>
        <v>1</v>
      </c>
      <c r="W2273">
        <f>IF(S2273 = "Elites",1,0)</f>
        <v>0</v>
      </c>
      <c r="X2273" t="s">
        <v>254</v>
      </c>
      <c r="Y2273" t="str">
        <f>IF(X2273="","-",TRIM(LEFT(X2273,FIND(",",X2273&amp;",")-1)))</f>
        <v>Tulsa</v>
      </c>
      <c r="Z2273" t="s">
        <v>277</v>
      </c>
      <c r="AA2273" t="s">
        <v>37</v>
      </c>
    </row>
    <row r="2274" spans="1:27" ht="14.4" x14ac:dyDescent="0.3">
      <c r="A2274">
        <v>2267</v>
      </c>
      <c r="B2274" t="s">
        <v>15064</v>
      </c>
      <c r="C2274" t="s">
        <v>15065</v>
      </c>
      <c r="D2274" t="s">
        <v>15066</v>
      </c>
      <c r="E2274" t="s">
        <v>2827</v>
      </c>
      <c r="F2274" s="5">
        <f>_xlfn.TEXTBEFORE(E2274, " ") * 1000000</f>
        <v>22200000</v>
      </c>
      <c r="G2274">
        <v>177.14070000000001</v>
      </c>
      <c r="H2274" t="s">
        <v>85</v>
      </c>
      <c r="I2274">
        <v>104</v>
      </c>
      <c r="J2274">
        <f>IF(I2274="",0,I2274)</f>
        <v>104</v>
      </c>
      <c r="K2274">
        <v>28</v>
      </c>
      <c r="L2274">
        <f>I2274-K2274</f>
        <v>76</v>
      </c>
      <c r="M2274" t="str">
        <f>IF(I2274&lt;100,"small",IF(I2274&lt;500,"medium","large"))</f>
        <v>medium</v>
      </c>
      <c r="N2274">
        <f>IF(M2274="small",1,0)</f>
        <v>0</v>
      </c>
      <c r="O2274">
        <f>IF(N2274="medium",1,0)</f>
        <v>0</v>
      </c>
      <c r="P2274">
        <f>IF(O2274="large",1,0)</f>
        <v>0</v>
      </c>
      <c r="Q2274">
        <v>2013</v>
      </c>
      <c r="R2274">
        <v>1</v>
      </c>
      <c r="S2274" t="str">
        <f>IF(R2274=1, "First-time", IF(R2274&lt;=3, "Rising Star", IF(R2274&lt;10, "Established", "Elites")))</f>
        <v>First-time</v>
      </c>
      <c r="T2274">
        <f>IF(S2274 = "First-time",1,0)</f>
        <v>1</v>
      </c>
      <c r="U2274">
        <f>IF(S2274 = "Rising Star",1,0)</f>
        <v>0</v>
      </c>
      <c r="V2274">
        <f>IF(S2274 = "Established",1,0)</f>
        <v>0</v>
      </c>
      <c r="W2274">
        <f>IF(S2274 = "Elites",1,0)</f>
        <v>0</v>
      </c>
      <c r="X2274" t="s">
        <v>99</v>
      </c>
      <c r="Y2274" t="str">
        <f>IF(X2274="","-",TRIM(LEFT(X2274,FIND(",",X2274&amp;",")-1)))</f>
        <v>-</v>
      </c>
      <c r="Z2274" t="s">
        <v>15067</v>
      </c>
      <c r="AA2274" t="s">
        <v>20</v>
      </c>
    </row>
    <row r="2275" spans="1:27" ht="14.4" x14ac:dyDescent="0.3">
      <c r="A2275">
        <v>2268</v>
      </c>
      <c r="B2275" t="s">
        <v>15846</v>
      </c>
      <c r="C2275" t="s">
        <v>15847</v>
      </c>
      <c r="D2275" t="s">
        <v>15848</v>
      </c>
      <c r="E2275" t="s">
        <v>537</v>
      </c>
      <c r="F2275" s="5">
        <f>_xlfn.TEXTBEFORE(E2275, " ") * 1000000</f>
        <v>5700000</v>
      </c>
      <c r="G2275">
        <v>177.01179999999999</v>
      </c>
      <c r="H2275" t="s">
        <v>105</v>
      </c>
      <c r="I2275">
        <v>38</v>
      </c>
      <c r="J2275">
        <f>IF(I2275="",0,I2275)</f>
        <v>38</v>
      </c>
      <c r="K2275">
        <v>8</v>
      </c>
      <c r="L2275">
        <f>I2275-K2275</f>
        <v>30</v>
      </c>
      <c r="M2275" t="str">
        <f>IF(I2275&lt;100,"small",IF(I2275&lt;500,"medium","large"))</f>
        <v>small</v>
      </c>
      <c r="N2275">
        <f>IF(M2275="small",1,0)</f>
        <v>1</v>
      </c>
      <c r="O2275">
        <f>IF(N2275="medium",1,0)</f>
        <v>0</v>
      </c>
      <c r="P2275">
        <f>IF(O2275="large",1,0)</f>
        <v>0</v>
      </c>
      <c r="Q2275">
        <v>2014</v>
      </c>
      <c r="R2275">
        <v>1</v>
      </c>
      <c r="S2275" t="str">
        <f>IF(R2275=1, "First-time", IF(R2275&lt;=3, "Rising Star", IF(R2275&lt;10, "Established", "Elites")))</f>
        <v>First-time</v>
      </c>
      <c r="T2275">
        <f>IF(S2275 = "First-time",1,0)</f>
        <v>1</v>
      </c>
      <c r="U2275">
        <f>IF(S2275 = "Rising Star",1,0)</f>
        <v>0</v>
      </c>
      <c r="V2275">
        <f>IF(S2275 = "Established",1,0)</f>
        <v>0</v>
      </c>
      <c r="W2275">
        <f>IF(S2275 = "Elites",1,0)</f>
        <v>0</v>
      </c>
      <c r="X2275" t="s">
        <v>161</v>
      </c>
      <c r="Y2275" t="str">
        <f>IF(X2275="","-",TRIM(LEFT(X2275,FIND(",",X2275&amp;",")-1)))</f>
        <v>Ogden-Clearfield</v>
      </c>
      <c r="Z2275" t="s">
        <v>15849</v>
      </c>
      <c r="AA2275" t="s">
        <v>46</v>
      </c>
    </row>
    <row r="2276" spans="1:27" ht="14.4" x14ac:dyDescent="0.3">
      <c r="A2276">
        <v>2269</v>
      </c>
      <c r="B2276" t="s">
        <v>11314</v>
      </c>
      <c r="C2276" t="s">
        <v>11315</v>
      </c>
      <c r="D2276" t="s">
        <v>11316</v>
      </c>
      <c r="E2276" t="s">
        <v>2615</v>
      </c>
      <c r="F2276" s="5">
        <f>_xlfn.TEXTBEFORE(E2276, " ") * 1000000</f>
        <v>29800000</v>
      </c>
      <c r="G2276">
        <v>176.97989999999999</v>
      </c>
      <c r="H2276" t="s">
        <v>160</v>
      </c>
      <c r="I2276">
        <v>80</v>
      </c>
      <c r="J2276">
        <f>IF(I2276="",0,I2276)</f>
        <v>80</v>
      </c>
      <c r="K2276">
        <v>30</v>
      </c>
      <c r="L2276">
        <f>I2276-K2276</f>
        <v>50</v>
      </c>
      <c r="M2276" t="str">
        <f>IF(I2276&lt;100,"small",IF(I2276&lt;500,"medium","large"))</f>
        <v>small</v>
      </c>
      <c r="N2276">
        <f>IF(M2276="small",1,0)</f>
        <v>1</v>
      </c>
      <c r="O2276">
        <f>IF(N2276="medium",1,0)</f>
        <v>0</v>
      </c>
      <c r="P2276">
        <f>IF(O2276="large",1,0)</f>
        <v>0</v>
      </c>
      <c r="Q2276">
        <v>2010</v>
      </c>
      <c r="R2276">
        <v>4</v>
      </c>
      <c r="S2276" t="str">
        <f>IF(R2276=1, "First-time", IF(R2276&lt;=3, "Rising Star", IF(R2276&lt;10, "Established", "Elites")))</f>
        <v>Established</v>
      </c>
      <c r="T2276">
        <f>IF(S2276 = "First-time",1,0)</f>
        <v>0</v>
      </c>
      <c r="U2276">
        <f>IF(S2276 = "Rising Star",1,0)</f>
        <v>0</v>
      </c>
      <c r="V2276">
        <f>IF(S2276 = "Established",1,0)</f>
        <v>1</v>
      </c>
      <c r="W2276">
        <f>IF(S2276 = "Elites",1,0)</f>
        <v>0</v>
      </c>
      <c r="X2276" t="s">
        <v>99</v>
      </c>
      <c r="Y2276" t="str">
        <f>IF(X2276="","-",TRIM(LEFT(X2276,FIND(",",X2276&amp;",")-1)))</f>
        <v>-</v>
      </c>
      <c r="Z2276" t="s">
        <v>7102</v>
      </c>
      <c r="AA2276" t="s">
        <v>10</v>
      </c>
    </row>
    <row r="2277" spans="1:27" ht="14.4" x14ac:dyDescent="0.3">
      <c r="A2277">
        <v>2270</v>
      </c>
      <c r="B2277" t="s">
        <v>11317</v>
      </c>
      <c r="C2277" t="s">
        <v>11318</v>
      </c>
      <c r="D2277" t="s">
        <v>11319</v>
      </c>
      <c r="E2277" t="s">
        <v>11320</v>
      </c>
      <c r="F2277" s="5">
        <f>_xlfn.TEXTBEFORE(E2277, " ") * 1000000</f>
        <v>144900000</v>
      </c>
      <c r="G2277">
        <v>176.62139999999999</v>
      </c>
      <c r="H2277" t="s">
        <v>779</v>
      </c>
      <c r="I2277">
        <v>701</v>
      </c>
      <c r="J2277">
        <f>IF(I2277="",0,I2277)</f>
        <v>701</v>
      </c>
      <c r="K2277">
        <v>428</v>
      </c>
      <c r="L2277">
        <f>I2277-K2277</f>
        <v>273</v>
      </c>
      <c r="M2277" t="str">
        <f>IF(I2277&lt;100,"small",IF(I2277&lt;500,"medium","large"))</f>
        <v>large</v>
      </c>
      <c r="N2277">
        <f>IF(M2277="small",1,0)</f>
        <v>0</v>
      </c>
      <c r="O2277">
        <f>IF(N2277="medium",1,0)</f>
        <v>0</v>
      </c>
      <c r="P2277">
        <f>IF(O2277="large",1,0)</f>
        <v>0</v>
      </c>
      <c r="Q2277">
        <v>2010</v>
      </c>
      <c r="R2277">
        <v>5</v>
      </c>
      <c r="S2277" t="str">
        <f>IF(R2277=1, "First-time", IF(R2277&lt;=3, "Rising Star", IF(R2277&lt;10, "Established", "Elites")))</f>
        <v>Established</v>
      </c>
      <c r="T2277">
        <f>IF(S2277 = "First-time",1,0)</f>
        <v>0</v>
      </c>
      <c r="U2277">
        <f>IF(S2277 = "Rising Star",1,0)</f>
        <v>0</v>
      </c>
      <c r="V2277">
        <f>IF(S2277 = "Established",1,0)</f>
        <v>1</v>
      </c>
      <c r="W2277">
        <f>IF(S2277 = "Elites",1,0)</f>
        <v>0</v>
      </c>
      <c r="X2277" t="s">
        <v>689</v>
      </c>
      <c r="Y2277" t="str">
        <f>IF(X2277="","-",TRIM(LEFT(X2277,FIND(",",X2277&amp;",")-1)))</f>
        <v>Miami</v>
      </c>
      <c r="Z2277" t="s">
        <v>690</v>
      </c>
      <c r="AA2277" t="s">
        <v>10</v>
      </c>
    </row>
    <row r="2278" spans="1:27" ht="14.4" x14ac:dyDescent="0.3">
      <c r="A2278">
        <v>2271</v>
      </c>
      <c r="B2278" t="s">
        <v>9498</v>
      </c>
      <c r="C2278" t="s">
        <v>9499</v>
      </c>
      <c r="D2278" t="s">
        <v>9500</v>
      </c>
      <c r="E2278" t="s">
        <v>1471</v>
      </c>
      <c r="F2278" s="5">
        <f>_xlfn.TEXTBEFORE(E2278, " ") * 1000000</f>
        <v>2500000</v>
      </c>
      <c r="G2278">
        <v>176.54650000000001</v>
      </c>
      <c r="H2278" t="s">
        <v>353</v>
      </c>
      <c r="I2278">
        <v>15</v>
      </c>
      <c r="J2278">
        <f>IF(I2278="",0,I2278)</f>
        <v>15</v>
      </c>
      <c r="K2278">
        <v>10</v>
      </c>
      <c r="L2278">
        <f>I2278-K2278</f>
        <v>5</v>
      </c>
      <c r="M2278" t="str">
        <f>IF(I2278&lt;100,"small",IF(I2278&lt;500,"medium","large"))</f>
        <v>small</v>
      </c>
      <c r="N2278">
        <f>IF(M2278="small",1,0)</f>
        <v>1</v>
      </c>
      <c r="O2278">
        <f>IF(N2278="medium",1,0)</f>
        <v>0</v>
      </c>
      <c r="P2278">
        <f>IF(O2278="large",1,0)</f>
        <v>0</v>
      </c>
      <c r="Q2278">
        <v>2009</v>
      </c>
      <c r="R2278">
        <v>1</v>
      </c>
      <c r="S2278" t="str">
        <f>IF(R2278=1, "First-time", IF(R2278&lt;=3, "Rising Star", IF(R2278&lt;10, "Established", "Elites")))</f>
        <v>First-time</v>
      </c>
      <c r="T2278">
        <f>IF(S2278 = "First-time",1,0)</f>
        <v>1</v>
      </c>
      <c r="U2278">
        <f>IF(S2278 = "Rising Star",1,0)</f>
        <v>0</v>
      </c>
      <c r="V2278">
        <f>IF(S2278 = "Established",1,0)</f>
        <v>0</v>
      </c>
      <c r="W2278">
        <f>IF(S2278 = "Elites",1,0)</f>
        <v>0</v>
      </c>
      <c r="X2278" t="s">
        <v>99</v>
      </c>
      <c r="Y2278" t="str">
        <f>IF(X2278="","-",TRIM(LEFT(X2278,FIND(",",X2278&amp;",")-1)))</f>
        <v>-</v>
      </c>
      <c r="Z2278" t="s">
        <v>1419</v>
      </c>
      <c r="AA2278" t="s">
        <v>43</v>
      </c>
    </row>
    <row r="2279" spans="1:27" ht="14.4" x14ac:dyDescent="0.3">
      <c r="A2279">
        <v>2272</v>
      </c>
      <c r="B2279" t="s">
        <v>13951</v>
      </c>
      <c r="C2279" t="s">
        <v>13952</v>
      </c>
      <c r="D2279" t="s">
        <v>13953</v>
      </c>
      <c r="E2279" t="s">
        <v>352</v>
      </c>
      <c r="F2279" s="5">
        <f>_xlfn.TEXTBEFORE(E2279, " ") * 1000000</f>
        <v>2100000</v>
      </c>
      <c r="G2279">
        <v>176.3836</v>
      </c>
      <c r="H2279" t="s">
        <v>85</v>
      </c>
      <c r="I2279">
        <v>3</v>
      </c>
      <c r="J2279">
        <f>IF(I2279="",0,I2279)</f>
        <v>3</v>
      </c>
      <c r="K2279">
        <v>1</v>
      </c>
      <c r="L2279">
        <f>I2279-K2279</f>
        <v>2</v>
      </c>
      <c r="M2279" t="str">
        <f>IF(I2279&lt;100,"small",IF(I2279&lt;500,"medium","large"))</f>
        <v>small</v>
      </c>
      <c r="N2279">
        <f>IF(M2279="small",1,0)</f>
        <v>1</v>
      </c>
      <c r="O2279">
        <f>IF(N2279="medium",1,0)</f>
        <v>0</v>
      </c>
      <c r="P2279">
        <f>IF(O2279="large",1,0)</f>
        <v>0</v>
      </c>
      <c r="Q2279">
        <v>2012</v>
      </c>
      <c r="R2279">
        <v>1</v>
      </c>
      <c r="S2279" t="str">
        <f>IF(R2279=1, "First-time", IF(R2279&lt;=3, "Rising Star", IF(R2279&lt;10, "Established", "Elites")))</f>
        <v>First-time</v>
      </c>
      <c r="T2279">
        <f>IF(S2279 = "First-time",1,0)</f>
        <v>1</v>
      </c>
      <c r="U2279">
        <f>IF(S2279 = "Rising Star",1,0)</f>
        <v>0</v>
      </c>
      <c r="V2279">
        <f>IF(S2279 = "Established",1,0)</f>
        <v>0</v>
      </c>
      <c r="W2279">
        <f>IF(S2279 = "Elites",1,0)</f>
        <v>0</v>
      </c>
      <c r="X2279" t="s">
        <v>611</v>
      </c>
      <c r="Y2279" t="str">
        <f>IF(X2279="","-",TRIM(LEFT(X2279,FIND(",",X2279&amp;",")-1)))</f>
        <v>Denver</v>
      </c>
      <c r="Z2279" t="s">
        <v>905</v>
      </c>
      <c r="AA2279" t="s">
        <v>6</v>
      </c>
    </row>
    <row r="2280" spans="1:27" ht="14.4" x14ac:dyDescent="0.3">
      <c r="A2280">
        <v>2273</v>
      </c>
      <c r="B2280" t="s">
        <v>10516</v>
      </c>
      <c r="C2280" t="s">
        <v>10517</v>
      </c>
      <c r="D2280" t="s">
        <v>10518</v>
      </c>
      <c r="E2280" t="s">
        <v>947</v>
      </c>
      <c r="F2280" s="5">
        <f>_xlfn.TEXTBEFORE(E2280, " ") * 1000000</f>
        <v>4600000</v>
      </c>
      <c r="G2280">
        <v>176.31450000000001</v>
      </c>
      <c r="H2280" t="s">
        <v>353</v>
      </c>
      <c r="I2280">
        <v>25</v>
      </c>
      <c r="J2280">
        <f>IF(I2280="",0,I2280)</f>
        <v>25</v>
      </c>
      <c r="K2280">
        <v>8</v>
      </c>
      <c r="L2280">
        <f>I2280-K2280</f>
        <v>17</v>
      </c>
      <c r="M2280" t="str">
        <f>IF(I2280&lt;100,"small",IF(I2280&lt;500,"medium","large"))</f>
        <v>small</v>
      </c>
      <c r="N2280">
        <f>IF(M2280="small",1,0)</f>
        <v>1</v>
      </c>
      <c r="O2280">
        <f>IF(N2280="medium",1,0)</f>
        <v>0</v>
      </c>
      <c r="P2280">
        <f>IF(O2280="large",1,0)</f>
        <v>0</v>
      </c>
      <c r="Q2280">
        <v>2010</v>
      </c>
      <c r="R2280">
        <v>3</v>
      </c>
      <c r="S2280" t="str">
        <f>IF(R2280=1, "First-time", IF(R2280&lt;=3, "Rising Star", IF(R2280&lt;10, "Established", "Elites")))</f>
        <v>Rising Star</v>
      </c>
      <c r="T2280">
        <f>IF(S2280 = "First-time",1,0)</f>
        <v>0</v>
      </c>
      <c r="U2280">
        <f>IF(S2280 = "Rising Star",1,0)</f>
        <v>1</v>
      </c>
      <c r="V2280">
        <f>IF(S2280 = "Established",1,0)</f>
        <v>0</v>
      </c>
      <c r="W2280">
        <f>IF(S2280 = "Elites",1,0)</f>
        <v>0</v>
      </c>
      <c r="X2280" t="s">
        <v>427</v>
      </c>
      <c r="Y2280" t="str">
        <f>IF(X2280="","-",TRIM(LEFT(X2280,FIND(",",X2280&amp;",")-1)))</f>
        <v>Washington</v>
      </c>
      <c r="Z2280" t="s">
        <v>1964</v>
      </c>
      <c r="AA2280" t="s">
        <v>47</v>
      </c>
    </row>
    <row r="2281" spans="1:27" ht="14.4" x14ac:dyDescent="0.3">
      <c r="A2281">
        <v>2274</v>
      </c>
      <c r="B2281" t="s">
        <v>10312</v>
      </c>
      <c r="C2281" t="s">
        <v>10313</v>
      </c>
      <c r="D2281" t="s">
        <v>10314</v>
      </c>
      <c r="E2281" t="s">
        <v>682</v>
      </c>
      <c r="F2281" s="5">
        <f>_xlfn.TEXTBEFORE(E2281, " ") * 1000000</f>
        <v>13200000</v>
      </c>
      <c r="G2281">
        <v>176.303</v>
      </c>
      <c r="H2281" t="s">
        <v>1238</v>
      </c>
      <c r="I2281">
        <v>43</v>
      </c>
      <c r="J2281">
        <f>IF(I2281="",0,I2281)</f>
        <v>43</v>
      </c>
      <c r="K2281">
        <v>16</v>
      </c>
      <c r="L2281">
        <f>I2281-K2281</f>
        <v>27</v>
      </c>
      <c r="M2281" t="str">
        <f>IF(I2281&lt;100,"small",IF(I2281&lt;500,"medium","large"))</f>
        <v>small</v>
      </c>
      <c r="N2281">
        <f>IF(M2281="small",1,0)</f>
        <v>1</v>
      </c>
      <c r="O2281">
        <f>IF(N2281="medium",1,0)</f>
        <v>0</v>
      </c>
      <c r="P2281">
        <f>IF(O2281="large",1,0)</f>
        <v>0</v>
      </c>
      <c r="Q2281">
        <v>2009</v>
      </c>
      <c r="R2281">
        <v>2</v>
      </c>
      <c r="S2281" t="str">
        <f>IF(R2281=1, "First-time", IF(R2281&lt;=3, "Rising Star", IF(R2281&lt;10, "Established", "Elites")))</f>
        <v>Rising Star</v>
      </c>
      <c r="T2281">
        <f>IF(S2281 = "First-time",1,0)</f>
        <v>0</v>
      </c>
      <c r="U2281">
        <f>IF(S2281 = "Rising Star",1,0)</f>
        <v>1</v>
      </c>
      <c r="V2281">
        <f>IF(S2281 = "Established",1,0)</f>
        <v>0</v>
      </c>
      <c r="W2281">
        <f>IF(S2281 = "Elites",1,0)</f>
        <v>0</v>
      </c>
      <c r="X2281" t="s">
        <v>342</v>
      </c>
      <c r="Y2281" t="str">
        <f>IF(X2281="","-",TRIM(LEFT(X2281,FIND(",",X2281&amp;",")-1)))</f>
        <v>San Diego</v>
      </c>
      <c r="Z2281" t="s">
        <v>919</v>
      </c>
      <c r="AA2281" t="s">
        <v>5</v>
      </c>
    </row>
    <row r="2282" spans="1:27" ht="14.4" x14ac:dyDescent="0.3">
      <c r="A2282">
        <v>2275</v>
      </c>
      <c r="B2282" t="s">
        <v>7441</v>
      </c>
      <c r="C2282" t="s">
        <v>7442</v>
      </c>
      <c r="D2282" t="s">
        <v>7443</v>
      </c>
      <c r="E2282" t="s">
        <v>635</v>
      </c>
      <c r="F2282" s="5">
        <f>_xlfn.TEXTBEFORE(E2282, " ") * 1000000</f>
        <v>45300000</v>
      </c>
      <c r="G2282">
        <v>176.26759999999999</v>
      </c>
      <c r="H2282" t="s">
        <v>129</v>
      </c>
      <c r="I2282">
        <v>230</v>
      </c>
      <c r="J2282">
        <f>IF(I2282="",0,I2282)</f>
        <v>230</v>
      </c>
      <c r="K2282">
        <v>75</v>
      </c>
      <c r="L2282">
        <f>I2282-K2282</f>
        <v>155</v>
      </c>
      <c r="M2282" t="str">
        <f>IF(I2282&lt;100,"small",IF(I2282&lt;500,"medium","large"))</f>
        <v>medium</v>
      </c>
      <c r="N2282">
        <f>IF(M2282="small",1,0)</f>
        <v>0</v>
      </c>
      <c r="O2282">
        <f>IF(N2282="medium",1,0)</f>
        <v>0</v>
      </c>
      <c r="P2282">
        <f>IF(O2282="large",1,0)</f>
        <v>0</v>
      </c>
      <c r="Q2282">
        <v>2007</v>
      </c>
      <c r="R2282">
        <v>7</v>
      </c>
      <c r="S2282" t="str">
        <f>IF(R2282=1, "First-time", IF(R2282&lt;=3, "Rising Star", IF(R2282&lt;10, "Established", "Elites")))</f>
        <v>Established</v>
      </c>
      <c r="T2282">
        <f>IF(S2282 = "First-time",1,0)</f>
        <v>0</v>
      </c>
      <c r="U2282">
        <f>IF(S2282 = "Rising Star",1,0)</f>
        <v>0</v>
      </c>
      <c r="V2282">
        <f>IF(S2282 = "Established",1,0)</f>
        <v>1</v>
      </c>
      <c r="W2282">
        <f>IF(S2282 = "Elites",1,0)</f>
        <v>0</v>
      </c>
      <c r="X2282" t="s">
        <v>838</v>
      </c>
      <c r="Y2282" t="str">
        <f>IF(X2282="","-",TRIM(LEFT(X2282,FIND(",",X2282&amp;",")-1)))</f>
        <v>Austin</v>
      </c>
      <c r="Z2282" t="s">
        <v>838</v>
      </c>
      <c r="AA2282" t="s">
        <v>45</v>
      </c>
    </row>
    <row r="2283" spans="1:27" ht="14.4" x14ac:dyDescent="0.3">
      <c r="A2283">
        <v>2276</v>
      </c>
      <c r="B2283" t="s">
        <v>3158</v>
      </c>
      <c r="C2283" t="s">
        <v>3159</v>
      </c>
      <c r="D2283" t="s">
        <v>3160</v>
      </c>
      <c r="E2283" t="s">
        <v>3161</v>
      </c>
      <c r="F2283" s="5">
        <f>_xlfn.TEXTBEFORE(E2283, " ") * 1000000</f>
        <v>76900000</v>
      </c>
      <c r="G2283">
        <v>176.22919999999999</v>
      </c>
      <c r="H2283" t="s">
        <v>153</v>
      </c>
      <c r="I2283">
        <v>740</v>
      </c>
      <c r="J2283">
        <f>IF(I2283="",0,I2283)</f>
        <v>740</v>
      </c>
      <c r="K2283">
        <v>392</v>
      </c>
      <c r="L2283">
        <f>I2283-K2283</f>
        <v>348</v>
      </c>
      <c r="M2283" t="str">
        <f>IF(I2283&lt;100,"small",IF(I2283&lt;500,"medium","large"))</f>
        <v>large</v>
      </c>
      <c r="N2283">
        <f>IF(M2283="small",1,0)</f>
        <v>0</v>
      </c>
      <c r="O2283">
        <f>IF(N2283="medium",1,0)</f>
        <v>0</v>
      </c>
      <c r="P2283">
        <f>IF(O2283="large",1,0)</f>
        <v>0</v>
      </c>
      <c r="Q2283">
        <v>1999</v>
      </c>
      <c r="R2283">
        <v>6</v>
      </c>
      <c r="S2283" t="str">
        <f>IF(R2283=1, "First-time", IF(R2283&lt;=3, "Rising Star", IF(R2283&lt;10, "Established", "Elites")))</f>
        <v>Established</v>
      </c>
      <c r="T2283">
        <f>IF(S2283 = "First-time",1,0)</f>
        <v>0</v>
      </c>
      <c r="U2283">
        <f>IF(S2283 = "Rising Star",1,0)</f>
        <v>0</v>
      </c>
      <c r="V2283">
        <f>IF(S2283 = "Established",1,0)</f>
        <v>1</v>
      </c>
      <c r="W2283">
        <f>IF(S2283 = "Elites",1,0)</f>
        <v>0</v>
      </c>
      <c r="X2283" t="s">
        <v>86</v>
      </c>
      <c r="Y2283" t="str">
        <f>IF(X2283="","-",TRIM(LEFT(X2283,FIND(",",X2283&amp;",")-1)))</f>
        <v>New York City</v>
      </c>
      <c r="Z2283" t="s">
        <v>3162</v>
      </c>
      <c r="AA2283" t="s">
        <v>32</v>
      </c>
    </row>
    <row r="2284" spans="1:27" ht="14.4" x14ac:dyDescent="0.3">
      <c r="A2284">
        <v>2277</v>
      </c>
      <c r="B2284" t="s">
        <v>12738</v>
      </c>
      <c r="C2284" t="s">
        <v>12739</v>
      </c>
      <c r="D2284" t="s">
        <v>12740</v>
      </c>
      <c r="E2284" t="s">
        <v>1147</v>
      </c>
      <c r="F2284" s="5">
        <f>_xlfn.TEXTBEFORE(E2284, " ") * 1000000</f>
        <v>3900000</v>
      </c>
      <c r="G2284">
        <v>176.19720000000001</v>
      </c>
      <c r="H2284" t="s">
        <v>779</v>
      </c>
      <c r="I2284">
        <v>14</v>
      </c>
      <c r="J2284">
        <f>IF(I2284="",0,I2284)</f>
        <v>14</v>
      </c>
      <c r="K2284">
        <v>10</v>
      </c>
      <c r="L2284">
        <f>I2284-K2284</f>
        <v>4</v>
      </c>
      <c r="M2284" t="str">
        <f>IF(I2284&lt;100,"small",IF(I2284&lt;500,"medium","large"))</f>
        <v>small</v>
      </c>
      <c r="N2284">
        <f>IF(M2284="small",1,0)</f>
        <v>1</v>
      </c>
      <c r="O2284">
        <f>IF(N2284="medium",1,0)</f>
        <v>0</v>
      </c>
      <c r="P2284">
        <f>IF(O2284="large",1,0)</f>
        <v>0</v>
      </c>
      <c r="Q2284">
        <v>2011</v>
      </c>
      <c r="R2284">
        <v>2</v>
      </c>
      <c r="S2284" t="str">
        <f>IF(R2284=1, "First-time", IF(R2284&lt;=3, "Rising Star", IF(R2284&lt;10, "Established", "Elites")))</f>
        <v>Rising Star</v>
      </c>
      <c r="T2284">
        <f>IF(S2284 = "First-time",1,0)</f>
        <v>0</v>
      </c>
      <c r="U2284">
        <f>IF(S2284 = "Rising Star",1,0)</f>
        <v>1</v>
      </c>
      <c r="V2284">
        <f>IF(S2284 = "Established",1,0)</f>
        <v>0</v>
      </c>
      <c r="W2284">
        <f>IF(S2284 = "Elites",1,0)</f>
        <v>0</v>
      </c>
      <c r="X2284" t="s">
        <v>342</v>
      </c>
      <c r="Y2284" t="str">
        <f>IF(X2284="","-",TRIM(LEFT(X2284,FIND(",",X2284&amp;",")-1)))</f>
        <v>San Diego</v>
      </c>
      <c r="Z2284" t="s">
        <v>342</v>
      </c>
      <c r="AA2284" t="s">
        <v>5</v>
      </c>
    </row>
    <row r="2285" spans="1:27" ht="14.4" x14ac:dyDescent="0.3">
      <c r="A2285">
        <v>2278</v>
      </c>
      <c r="B2285" t="s">
        <v>2172</v>
      </c>
      <c r="C2285" t="s">
        <v>2173</v>
      </c>
      <c r="D2285" t="s">
        <v>2174</v>
      </c>
      <c r="E2285" t="s">
        <v>84</v>
      </c>
      <c r="F2285" s="5">
        <f>_xlfn.TEXTBEFORE(E2285, " ") * 1000000</f>
        <v>11000000</v>
      </c>
      <c r="G2285">
        <v>176.19300000000001</v>
      </c>
      <c r="H2285" t="s">
        <v>105</v>
      </c>
      <c r="I2285">
        <v>49</v>
      </c>
      <c r="J2285">
        <f>IF(I2285="",0,I2285)</f>
        <v>49</v>
      </c>
      <c r="K2285">
        <v>22</v>
      </c>
      <c r="L2285">
        <f>I2285-K2285</f>
        <v>27</v>
      </c>
      <c r="M2285" t="str">
        <f>IF(I2285&lt;100,"small",IF(I2285&lt;500,"medium","large"))</f>
        <v>small</v>
      </c>
      <c r="N2285">
        <f>IF(M2285="small",1,0)</f>
        <v>1</v>
      </c>
      <c r="O2285">
        <f>IF(N2285="medium",1,0)</f>
        <v>0</v>
      </c>
      <c r="P2285">
        <f>IF(O2285="large",1,0)</f>
        <v>0</v>
      </c>
      <c r="Q2285">
        <v>1995</v>
      </c>
      <c r="R2285">
        <v>1</v>
      </c>
      <c r="S2285" t="str">
        <f>IF(R2285=1, "First-time", IF(R2285&lt;=3, "Rising Star", IF(R2285&lt;10, "Established", "Elites")))</f>
        <v>First-time</v>
      </c>
      <c r="T2285">
        <f>IF(S2285 = "First-time",1,0)</f>
        <v>1</v>
      </c>
      <c r="U2285">
        <f>IF(S2285 = "Rising Star",1,0)</f>
        <v>0</v>
      </c>
      <c r="V2285">
        <f>IF(S2285 = "Established",1,0)</f>
        <v>0</v>
      </c>
      <c r="W2285">
        <f>IF(S2285 = "Elites",1,0)</f>
        <v>0</v>
      </c>
      <c r="X2285" t="s">
        <v>332</v>
      </c>
      <c r="Y2285" t="str">
        <f>IF(X2285="","-",TRIM(LEFT(X2285,FIND(",",X2285&amp;",")-1)))</f>
        <v>Columbus</v>
      </c>
      <c r="Z2285" t="s">
        <v>2175</v>
      </c>
      <c r="AA2285" t="s">
        <v>36</v>
      </c>
    </row>
    <row r="2286" spans="1:27" ht="14.4" x14ac:dyDescent="0.3">
      <c r="A2286">
        <v>2279</v>
      </c>
      <c r="B2286" t="s">
        <v>6201</v>
      </c>
      <c r="C2286" t="s">
        <v>6202</v>
      </c>
      <c r="D2286" t="s">
        <v>6203</v>
      </c>
      <c r="E2286" t="s">
        <v>529</v>
      </c>
      <c r="F2286" s="5">
        <f>_xlfn.TEXTBEFORE(E2286, " ") * 1000000</f>
        <v>4200000</v>
      </c>
      <c r="G2286">
        <v>176.17230000000001</v>
      </c>
      <c r="H2286" t="s">
        <v>160</v>
      </c>
      <c r="I2286">
        <v>10</v>
      </c>
      <c r="J2286">
        <f>IF(I2286="",0,I2286)</f>
        <v>10</v>
      </c>
      <c r="K2286">
        <v>3</v>
      </c>
      <c r="L2286">
        <f>I2286-K2286</f>
        <v>7</v>
      </c>
      <c r="M2286" t="str">
        <f>IF(I2286&lt;100,"small",IF(I2286&lt;500,"medium","large"))</f>
        <v>small</v>
      </c>
      <c r="N2286">
        <f>IF(M2286="small",1,0)</f>
        <v>1</v>
      </c>
      <c r="O2286">
        <f>IF(N2286="medium",1,0)</f>
        <v>0</v>
      </c>
      <c r="P2286">
        <f>IF(O2286="large",1,0)</f>
        <v>0</v>
      </c>
      <c r="Q2286">
        <v>2005</v>
      </c>
      <c r="R2286">
        <v>2</v>
      </c>
      <c r="S2286" t="str">
        <f>IF(R2286=1, "First-time", IF(R2286&lt;=3, "Rising Star", IF(R2286&lt;10, "Established", "Elites")))</f>
        <v>Rising Star</v>
      </c>
      <c r="T2286">
        <f>IF(S2286 = "First-time",1,0)</f>
        <v>0</v>
      </c>
      <c r="U2286">
        <f>IF(S2286 = "Rising Star",1,0)</f>
        <v>1</v>
      </c>
      <c r="V2286">
        <f>IF(S2286 = "Established",1,0)</f>
        <v>0</v>
      </c>
      <c r="W2286">
        <f>IF(S2286 = "Elites",1,0)</f>
        <v>0</v>
      </c>
      <c r="X2286" t="s">
        <v>86</v>
      </c>
      <c r="Y2286" t="str">
        <f>IF(X2286="","-",TRIM(LEFT(X2286,FIND(",",X2286&amp;",")-1)))</f>
        <v>New York City</v>
      </c>
      <c r="Z2286" t="s">
        <v>543</v>
      </c>
      <c r="AA2286" t="s">
        <v>35</v>
      </c>
    </row>
    <row r="2287" spans="1:27" ht="14.4" x14ac:dyDescent="0.3">
      <c r="A2287">
        <v>2280</v>
      </c>
      <c r="B2287" t="s">
        <v>9668</v>
      </c>
      <c r="C2287" t="s">
        <v>9669</v>
      </c>
      <c r="D2287" t="s">
        <v>9670</v>
      </c>
      <c r="E2287" t="s">
        <v>823</v>
      </c>
      <c r="F2287" s="5">
        <f>_xlfn.TEXTBEFORE(E2287, " ") * 1000000</f>
        <v>5200000</v>
      </c>
      <c r="G2287">
        <v>176.09800000000001</v>
      </c>
      <c r="H2287" t="s">
        <v>779</v>
      </c>
      <c r="I2287">
        <v>65</v>
      </c>
      <c r="J2287">
        <f>IF(I2287="",0,I2287)</f>
        <v>65</v>
      </c>
      <c r="K2287">
        <v>26</v>
      </c>
      <c r="L2287">
        <f>I2287-K2287</f>
        <v>39</v>
      </c>
      <c r="M2287" t="str">
        <f>IF(I2287&lt;100,"small",IF(I2287&lt;500,"medium","large"))</f>
        <v>small</v>
      </c>
      <c r="N2287">
        <f>IF(M2287="small",1,0)</f>
        <v>1</v>
      </c>
      <c r="O2287">
        <f>IF(N2287="medium",1,0)</f>
        <v>0</v>
      </c>
      <c r="P2287">
        <f>IF(O2287="large",1,0)</f>
        <v>0</v>
      </c>
      <c r="Q2287">
        <v>2009</v>
      </c>
      <c r="R2287">
        <v>3</v>
      </c>
      <c r="S2287" t="str">
        <f>IF(R2287=1, "First-time", IF(R2287&lt;=3, "Rising Star", IF(R2287&lt;10, "Established", "Elites")))</f>
        <v>Rising Star</v>
      </c>
      <c r="T2287">
        <f>IF(S2287 = "First-time",1,0)</f>
        <v>0</v>
      </c>
      <c r="U2287">
        <f>IF(S2287 = "Rising Star",1,0)</f>
        <v>1</v>
      </c>
      <c r="V2287">
        <f>IF(S2287 = "Established",1,0)</f>
        <v>0</v>
      </c>
      <c r="W2287">
        <f>IF(S2287 = "Elites",1,0)</f>
        <v>0</v>
      </c>
      <c r="X2287" t="s">
        <v>5514</v>
      </c>
      <c r="Y2287" t="str">
        <f>IF(X2287="","-",TRIM(LEFT(X2287,FIND(",",X2287&amp;",")-1)))</f>
        <v>Albany-Schenectady-Troy</v>
      </c>
      <c r="Z2287" t="s">
        <v>9671</v>
      </c>
      <c r="AA2287" t="s">
        <v>35</v>
      </c>
    </row>
    <row r="2288" spans="1:27" ht="14.4" x14ac:dyDescent="0.3">
      <c r="A2288">
        <v>2281</v>
      </c>
      <c r="B2288" t="s">
        <v>9292</v>
      </c>
      <c r="C2288" t="s">
        <v>9293</v>
      </c>
      <c r="D2288" t="s">
        <v>9294</v>
      </c>
      <c r="E2288" t="s">
        <v>212</v>
      </c>
      <c r="F2288" s="5">
        <f>_xlfn.TEXTBEFORE(E2288, " ") * 1000000</f>
        <v>4400000</v>
      </c>
      <c r="G2288">
        <v>176.08760000000001</v>
      </c>
      <c r="H2288" t="s">
        <v>129</v>
      </c>
      <c r="I2288">
        <v>11</v>
      </c>
      <c r="J2288">
        <f>IF(I2288="",0,I2288)</f>
        <v>11</v>
      </c>
      <c r="K2288">
        <v>6</v>
      </c>
      <c r="L2288">
        <f>I2288-K2288</f>
        <v>5</v>
      </c>
      <c r="M2288" t="str">
        <f>IF(I2288&lt;100,"small",IF(I2288&lt;500,"medium","large"))</f>
        <v>small</v>
      </c>
      <c r="N2288">
        <f>IF(M2288="small",1,0)</f>
        <v>1</v>
      </c>
      <c r="O2288">
        <f>IF(N2288="medium",1,0)</f>
        <v>0</v>
      </c>
      <c r="P2288">
        <f>IF(O2288="large",1,0)</f>
        <v>0</v>
      </c>
      <c r="Q2288">
        <v>2009</v>
      </c>
      <c r="R2288">
        <v>3</v>
      </c>
      <c r="S2288" t="str">
        <f>IF(R2288=1, "First-time", IF(R2288&lt;=3, "Rising Star", IF(R2288&lt;10, "Established", "Elites")))</f>
        <v>Rising Star</v>
      </c>
      <c r="T2288">
        <f>IF(S2288 = "First-time",1,0)</f>
        <v>0</v>
      </c>
      <c r="U2288">
        <f>IF(S2288 = "Rising Star",1,0)</f>
        <v>1</v>
      </c>
      <c r="V2288">
        <f>IF(S2288 = "Established",1,0)</f>
        <v>0</v>
      </c>
      <c r="W2288">
        <f>IF(S2288 = "Elites",1,0)</f>
        <v>0</v>
      </c>
      <c r="X2288" t="s">
        <v>427</v>
      </c>
      <c r="Y2288" t="str">
        <f>IF(X2288="","-",TRIM(LEFT(X2288,FIND(",",X2288&amp;",")-1)))</f>
        <v>Washington</v>
      </c>
      <c r="Z2288" t="s">
        <v>1964</v>
      </c>
      <c r="AA2288" t="s">
        <v>47</v>
      </c>
    </row>
    <row r="2289" spans="1:27" ht="14.4" x14ac:dyDescent="0.3">
      <c r="A2289">
        <v>2282</v>
      </c>
      <c r="B2289" t="s">
        <v>15346</v>
      </c>
      <c r="C2289" t="s">
        <v>15347</v>
      </c>
      <c r="D2289" t="s">
        <v>15348</v>
      </c>
      <c r="E2289" t="s">
        <v>682</v>
      </c>
      <c r="F2289" s="5">
        <f>_xlfn.TEXTBEFORE(E2289, " ") * 1000000</f>
        <v>13200000</v>
      </c>
      <c r="G2289">
        <v>175.9615</v>
      </c>
      <c r="H2289" t="s">
        <v>1238</v>
      </c>
      <c r="I2289">
        <v>36</v>
      </c>
      <c r="J2289">
        <f>IF(I2289="",0,I2289)</f>
        <v>36</v>
      </c>
      <c r="K2289">
        <v>13</v>
      </c>
      <c r="L2289">
        <f>I2289-K2289</f>
        <v>23</v>
      </c>
      <c r="M2289" t="str">
        <f>IF(I2289&lt;100,"small",IF(I2289&lt;500,"medium","large"))</f>
        <v>small</v>
      </c>
      <c r="N2289">
        <f>IF(M2289="small",1,0)</f>
        <v>1</v>
      </c>
      <c r="O2289">
        <f>IF(N2289="medium",1,0)</f>
        <v>0</v>
      </c>
      <c r="P2289">
        <f>IF(O2289="large",1,0)</f>
        <v>0</v>
      </c>
      <c r="Q2289">
        <v>2013</v>
      </c>
      <c r="R2289">
        <v>3</v>
      </c>
      <c r="S2289" t="str">
        <f>IF(R2289=1, "First-time", IF(R2289&lt;=3, "Rising Star", IF(R2289&lt;10, "Established", "Elites")))</f>
        <v>Rising Star</v>
      </c>
      <c r="T2289">
        <f>IF(S2289 = "First-time",1,0)</f>
        <v>0</v>
      </c>
      <c r="U2289">
        <f>IF(S2289 = "Rising Star",1,0)</f>
        <v>1</v>
      </c>
      <c r="V2289">
        <f>IF(S2289 = "Established",1,0)</f>
        <v>0</v>
      </c>
      <c r="W2289">
        <f>IF(S2289 = "Elites",1,0)</f>
        <v>0</v>
      </c>
      <c r="X2289" t="s">
        <v>683</v>
      </c>
      <c r="Y2289" t="str">
        <f>IF(X2289="","-",TRIM(LEFT(X2289,FIND(",",X2289&amp;",")-1)))</f>
        <v>Orlando</v>
      </c>
      <c r="Z2289" t="s">
        <v>10170</v>
      </c>
      <c r="AA2289" t="s">
        <v>10</v>
      </c>
    </row>
    <row r="2290" spans="1:27" ht="14.4" x14ac:dyDescent="0.3">
      <c r="A2290">
        <v>2283</v>
      </c>
      <c r="B2290" t="s">
        <v>9057</v>
      </c>
      <c r="C2290" t="s">
        <v>9058</v>
      </c>
      <c r="D2290" t="s">
        <v>9059</v>
      </c>
      <c r="E2290" t="s">
        <v>490</v>
      </c>
      <c r="F2290" s="5">
        <f>_xlfn.TEXTBEFORE(E2290, " ") * 1000000</f>
        <v>7300000</v>
      </c>
      <c r="G2290">
        <v>175.953</v>
      </c>
      <c r="H2290" t="s">
        <v>803</v>
      </c>
      <c r="I2290">
        <v>11</v>
      </c>
      <c r="J2290">
        <f>IF(I2290="",0,I2290)</f>
        <v>11</v>
      </c>
      <c r="K2290">
        <v>5</v>
      </c>
      <c r="L2290">
        <f>I2290-K2290</f>
        <v>6</v>
      </c>
      <c r="M2290" t="str">
        <f>IF(I2290&lt;100,"small",IF(I2290&lt;500,"medium","large"))</f>
        <v>small</v>
      </c>
      <c r="N2290">
        <f>IF(M2290="small",1,0)</f>
        <v>1</v>
      </c>
      <c r="O2290">
        <f>IF(N2290="medium",1,0)</f>
        <v>0</v>
      </c>
      <c r="P2290">
        <f>IF(O2290="large",1,0)</f>
        <v>0</v>
      </c>
      <c r="Q2290">
        <v>2008</v>
      </c>
      <c r="R2290">
        <v>1</v>
      </c>
      <c r="S2290" t="str">
        <f>IF(R2290=1, "First-time", IF(R2290&lt;=3, "Rising Star", IF(R2290&lt;10, "Established", "Elites")))</f>
        <v>First-time</v>
      </c>
      <c r="T2290">
        <f>IF(S2290 = "First-time",1,0)</f>
        <v>1</v>
      </c>
      <c r="U2290">
        <f>IF(S2290 = "Rising Star",1,0)</f>
        <v>0</v>
      </c>
      <c r="V2290">
        <f>IF(S2290 = "Established",1,0)</f>
        <v>0</v>
      </c>
      <c r="W2290">
        <f>IF(S2290 = "Elites",1,0)</f>
        <v>0</v>
      </c>
      <c r="X2290" t="s">
        <v>1307</v>
      </c>
      <c r="Y2290" t="str">
        <f>IF(X2290="","-",TRIM(LEFT(X2290,FIND(",",X2290&amp;",")-1)))</f>
        <v>Inland Empire</v>
      </c>
      <c r="Z2290" t="s">
        <v>9060</v>
      </c>
      <c r="AA2290" t="s">
        <v>5</v>
      </c>
    </row>
    <row r="2291" spans="1:27" ht="14.4" x14ac:dyDescent="0.3">
      <c r="A2291">
        <v>2284</v>
      </c>
      <c r="B2291" t="s">
        <v>14890</v>
      </c>
      <c r="C2291" t="s">
        <v>14891</v>
      </c>
      <c r="D2291" t="s">
        <v>14892</v>
      </c>
      <c r="E2291" t="s">
        <v>3928</v>
      </c>
      <c r="F2291" s="5">
        <f>_xlfn.TEXTBEFORE(E2291, " ") * 1000000</f>
        <v>12800000</v>
      </c>
      <c r="G2291">
        <v>175.9485</v>
      </c>
      <c r="H2291" t="s">
        <v>118</v>
      </c>
      <c r="I2291">
        <v>90</v>
      </c>
      <c r="J2291">
        <f>IF(I2291="",0,I2291)</f>
        <v>90</v>
      </c>
      <c r="K2291">
        <v>40</v>
      </c>
      <c r="L2291">
        <f>I2291-K2291</f>
        <v>50</v>
      </c>
      <c r="M2291" t="str">
        <f>IF(I2291&lt;100,"small",IF(I2291&lt;500,"medium","large"))</f>
        <v>small</v>
      </c>
      <c r="N2291">
        <f>IF(M2291="small",1,0)</f>
        <v>1</v>
      </c>
      <c r="O2291">
        <f>IF(N2291="medium",1,0)</f>
        <v>0</v>
      </c>
      <c r="P2291">
        <f>IF(O2291="large",1,0)</f>
        <v>0</v>
      </c>
      <c r="Q2291">
        <v>2013</v>
      </c>
      <c r="R2291">
        <v>2</v>
      </c>
      <c r="S2291" t="str">
        <f>IF(R2291=1, "First-time", IF(R2291&lt;=3, "Rising Star", IF(R2291&lt;10, "Established", "Elites")))</f>
        <v>Rising Star</v>
      </c>
      <c r="T2291">
        <f>IF(S2291 = "First-time",1,0)</f>
        <v>0</v>
      </c>
      <c r="U2291">
        <f>IF(S2291 = "Rising Star",1,0)</f>
        <v>1</v>
      </c>
      <c r="V2291">
        <f>IF(S2291 = "Established",1,0)</f>
        <v>0</v>
      </c>
      <c r="W2291">
        <f>IF(S2291 = "Elites",1,0)</f>
        <v>0</v>
      </c>
      <c r="X2291" t="s">
        <v>466</v>
      </c>
      <c r="Y2291" t="str">
        <f>IF(X2291="","-",TRIM(LEFT(X2291,FIND(",",X2291&amp;",")-1)))</f>
        <v>Charlotte</v>
      </c>
      <c r="Z2291" t="s">
        <v>466</v>
      </c>
      <c r="AA2291" t="s">
        <v>28</v>
      </c>
    </row>
    <row r="2292" spans="1:27" ht="14.4" x14ac:dyDescent="0.3">
      <c r="A2292">
        <v>2285</v>
      </c>
      <c r="B2292" t="s">
        <v>3163</v>
      </c>
      <c r="C2292" t="s">
        <v>3164</v>
      </c>
      <c r="D2292" t="s">
        <v>3165</v>
      </c>
      <c r="E2292" t="s">
        <v>1875</v>
      </c>
      <c r="F2292" s="5">
        <f>_xlfn.TEXTBEFORE(E2292, " ") * 1000000</f>
        <v>5100000</v>
      </c>
      <c r="G2292">
        <v>175.9365</v>
      </c>
      <c r="H2292" t="s">
        <v>353</v>
      </c>
      <c r="I2292">
        <v>17</v>
      </c>
      <c r="J2292">
        <f>IF(I2292="",0,I2292)</f>
        <v>17</v>
      </c>
      <c r="K2292">
        <v>5</v>
      </c>
      <c r="L2292">
        <f>I2292-K2292</f>
        <v>12</v>
      </c>
      <c r="M2292" t="str">
        <f>IF(I2292&lt;100,"small",IF(I2292&lt;500,"medium","large"))</f>
        <v>small</v>
      </c>
      <c r="N2292">
        <f>IF(M2292="small",1,0)</f>
        <v>1</v>
      </c>
      <c r="O2292">
        <f>IF(N2292="medium",1,0)</f>
        <v>0</v>
      </c>
      <c r="P2292">
        <f>IF(O2292="large",1,0)</f>
        <v>0</v>
      </c>
      <c r="Q2292">
        <v>1999</v>
      </c>
      <c r="R2292">
        <v>1</v>
      </c>
      <c r="S2292" t="str">
        <f>IF(R2292=1, "First-time", IF(R2292&lt;=3, "Rising Star", IF(R2292&lt;10, "Established", "Elites")))</f>
        <v>First-time</v>
      </c>
      <c r="T2292">
        <f>IF(S2292 = "First-time",1,0)</f>
        <v>1</v>
      </c>
      <c r="U2292">
        <f>IF(S2292 = "Rising Star",1,0)</f>
        <v>0</v>
      </c>
      <c r="V2292">
        <f>IF(S2292 = "Established",1,0)</f>
        <v>0</v>
      </c>
      <c r="W2292">
        <f>IF(S2292 = "Elites",1,0)</f>
        <v>0</v>
      </c>
      <c r="X2292" t="s">
        <v>86</v>
      </c>
      <c r="Y2292" t="str">
        <f>IF(X2292="","-",TRIM(LEFT(X2292,FIND(",",X2292&amp;",")-1)))</f>
        <v>New York City</v>
      </c>
      <c r="Z2292" t="s">
        <v>3166</v>
      </c>
      <c r="AA2292" t="s">
        <v>32</v>
      </c>
    </row>
    <row r="2293" spans="1:27" ht="14.4" x14ac:dyDescent="0.3">
      <c r="A2293">
        <v>2286</v>
      </c>
      <c r="B2293" t="s">
        <v>7726</v>
      </c>
      <c r="C2293" t="s">
        <v>7727</v>
      </c>
      <c r="D2293" t="s">
        <v>7728</v>
      </c>
      <c r="E2293" t="s">
        <v>1466</v>
      </c>
      <c r="F2293" s="5">
        <f>_xlfn.TEXTBEFORE(E2293, " ") * 1000000</f>
        <v>4000000</v>
      </c>
      <c r="G2293">
        <v>175.80690000000001</v>
      </c>
      <c r="H2293" t="s">
        <v>472</v>
      </c>
      <c r="I2293">
        <v>10</v>
      </c>
      <c r="J2293">
        <f>IF(I2293="",0,I2293)</f>
        <v>10</v>
      </c>
      <c r="K2293">
        <v>8</v>
      </c>
      <c r="L2293">
        <f>I2293-K2293</f>
        <v>2</v>
      </c>
      <c r="M2293" t="str">
        <f>IF(I2293&lt;100,"small",IF(I2293&lt;500,"medium","large"))</f>
        <v>small</v>
      </c>
      <c r="N2293">
        <f>IF(M2293="small",1,0)</f>
        <v>1</v>
      </c>
      <c r="O2293">
        <f>IF(N2293="medium",1,0)</f>
        <v>0</v>
      </c>
      <c r="P2293">
        <f>IF(O2293="large",1,0)</f>
        <v>0</v>
      </c>
      <c r="Q2293">
        <v>2007</v>
      </c>
      <c r="R2293">
        <v>2</v>
      </c>
      <c r="S2293" t="str">
        <f>IF(R2293=1, "First-time", IF(R2293&lt;=3, "Rising Star", IF(R2293&lt;10, "Established", "Elites")))</f>
        <v>Rising Star</v>
      </c>
      <c r="T2293">
        <f>IF(S2293 = "First-time",1,0)</f>
        <v>0</v>
      </c>
      <c r="U2293">
        <f>IF(S2293 = "Rising Star",1,0)</f>
        <v>1</v>
      </c>
      <c r="V2293">
        <f>IF(S2293 = "Established",1,0)</f>
        <v>0</v>
      </c>
      <c r="W2293">
        <f>IF(S2293 = "Elites",1,0)</f>
        <v>0</v>
      </c>
      <c r="X2293" t="s">
        <v>2413</v>
      </c>
      <c r="Y2293" t="str">
        <f>IF(X2293="","-",TRIM(LEFT(X2293,FIND(",",X2293&amp;",")-1)))</f>
        <v>Durham</v>
      </c>
      <c r="Z2293" t="s">
        <v>4457</v>
      </c>
      <c r="AA2293" t="s">
        <v>28</v>
      </c>
    </row>
    <row r="2294" spans="1:27" ht="14.4" x14ac:dyDescent="0.3">
      <c r="A2294">
        <v>2287</v>
      </c>
      <c r="B2294" t="s">
        <v>7864</v>
      </c>
      <c r="C2294" t="s">
        <v>7865</v>
      </c>
      <c r="D2294" t="s">
        <v>7866</v>
      </c>
      <c r="E2294" t="s">
        <v>7867</v>
      </c>
      <c r="F2294" s="5">
        <f>_xlfn.TEXTBEFORE(E2294, " ") * 1000000</f>
        <v>56100000</v>
      </c>
      <c r="G2294">
        <v>175.75470000000001</v>
      </c>
      <c r="H2294" t="s">
        <v>353</v>
      </c>
      <c r="I2294">
        <v>660</v>
      </c>
      <c r="J2294">
        <f>IF(I2294="",0,I2294)</f>
        <v>660</v>
      </c>
      <c r="K2294">
        <v>260</v>
      </c>
      <c r="L2294">
        <f>I2294-K2294</f>
        <v>400</v>
      </c>
      <c r="M2294" t="str">
        <f>IF(I2294&lt;100,"small",IF(I2294&lt;500,"medium","large"))</f>
        <v>large</v>
      </c>
      <c r="N2294">
        <f>IF(M2294="small",1,0)</f>
        <v>0</v>
      </c>
      <c r="O2294">
        <f>IF(N2294="medium",1,0)</f>
        <v>0</v>
      </c>
      <c r="P2294">
        <f>IF(O2294="large",1,0)</f>
        <v>0</v>
      </c>
      <c r="Q2294">
        <v>2007</v>
      </c>
      <c r="R2294">
        <v>8</v>
      </c>
      <c r="S2294" t="str">
        <f>IF(R2294=1, "First-time", IF(R2294&lt;=3, "Rising Star", IF(R2294&lt;10, "Established", "Elites")))</f>
        <v>Established</v>
      </c>
      <c r="T2294">
        <f>IF(S2294 = "First-time",1,0)</f>
        <v>0</v>
      </c>
      <c r="U2294">
        <f>IF(S2294 = "Rising Star",1,0)</f>
        <v>0</v>
      </c>
      <c r="V2294">
        <f>IF(S2294 = "Established",1,0)</f>
        <v>1</v>
      </c>
      <c r="W2294">
        <f>IF(S2294 = "Elites",1,0)</f>
        <v>0</v>
      </c>
      <c r="X2294" t="s">
        <v>99</v>
      </c>
      <c r="Y2294" t="str">
        <f>IF(X2294="","-",TRIM(LEFT(X2294,FIND(",",X2294&amp;",")-1)))</f>
        <v>-</v>
      </c>
      <c r="Z2294" t="s">
        <v>7868</v>
      </c>
      <c r="AA2294" t="s">
        <v>13</v>
      </c>
    </row>
    <row r="2295" spans="1:27" ht="14.4" x14ac:dyDescent="0.3">
      <c r="A2295">
        <v>2288</v>
      </c>
      <c r="B2295" t="s">
        <v>13954</v>
      </c>
      <c r="C2295" t="s">
        <v>13955</v>
      </c>
      <c r="D2295" t="s">
        <v>13956</v>
      </c>
      <c r="E2295" t="s">
        <v>947</v>
      </c>
      <c r="F2295" s="5">
        <f>_xlfn.TEXTBEFORE(E2295, " ") * 1000000</f>
        <v>4600000</v>
      </c>
      <c r="G2295">
        <v>175.6917</v>
      </c>
      <c r="H2295" t="s">
        <v>111</v>
      </c>
      <c r="I2295">
        <v>23</v>
      </c>
      <c r="J2295">
        <f>IF(I2295="",0,I2295)</f>
        <v>23</v>
      </c>
      <c r="K2295">
        <v>9</v>
      </c>
      <c r="L2295">
        <f>I2295-K2295</f>
        <v>14</v>
      </c>
      <c r="M2295" t="str">
        <f>IF(I2295&lt;100,"small",IF(I2295&lt;500,"medium","large"))</f>
        <v>small</v>
      </c>
      <c r="N2295">
        <f>IF(M2295="small",1,0)</f>
        <v>1</v>
      </c>
      <c r="O2295">
        <f>IF(N2295="medium",1,0)</f>
        <v>0</v>
      </c>
      <c r="P2295">
        <f>IF(O2295="large",1,0)</f>
        <v>0</v>
      </c>
      <c r="Q2295">
        <v>2012</v>
      </c>
      <c r="R2295">
        <v>1</v>
      </c>
      <c r="S2295" t="str">
        <f>IF(R2295=1, "First-time", IF(R2295&lt;=3, "Rising Star", IF(R2295&lt;10, "Established", "Elites")))</f>
        <v>First-time</v>
      </c>
      <c r="T2295">
        <f>IF(S2295 = "First-time",1,0)</f>
        <v>1</v>
      </c>
      <c r="U2295">
        <f>IF(S2295 = "Rising Star",1,0)</f>
        <v>0</v>
      </c>
      <c r="V2295">
        <f>IF(S2295 = "Established",1,0)</f>
        <v>0</v>
      </c>
      <c r="W2295">
        <f>IF(S2295 = "Elites",1,0)</f>
        <v>0</v>
      </c>
      <c r="X2295" t="s">
        <v>611</v>
      </c>
      <c r="Y2295" t="str">
        <f>IF(X2295="","-",TRIM(LEFT(X2295,FIND(",",X2295&amp;",")-1)))</f>
        <v>Denver</v>
      </c>
      <c r="Z2295" t="s">
        <v>905</v>
      </c>
      <c r="AA2295" t="s">
        <v>6</v>
      </c>
    </row>
    <row r="2296" spans="1:27" ht="14.4" x14ac:dyDescent="0.3">
      <c r="A2296">
        <v>2289</v>
      </c>
      <c r="B2296" t="s">
        <v>8851</v>
      </c>
      <c r="C2296" t="s">
        <v>8852</v>
      </c>
      <c r="D2296" t="s">
        <v>8853</v>
      </c>
      <c r="E2296" t="s">
        <v>2567</v>
      </c>
      <c r="F2296" s="5">
        <f>_xlfn.TEXTBEFORE(E2296, " ") * 1000000</f>
        <v>14100000</v>
      </c>
      <c r="G2296">
        <v>175.65100000000001</v>
      </c>
      <c r="H2296" t="s">
        <v>353</v>
      </c>
      <c r="I2296">
        <v>171</v>
      </c>
      <c r="J2296">
        <f>IF(I2296="",0,I2296)</f>
        <v>171</v>
      </c>
      <c r="K2296">
        <v>69</v>
      </c>
      <c r="L2296">
        <f>I2296-K2296</f>
        <v>102</v>
      </c>
      <c r="M2296" t="str">
        <f>IF(I2296&lt;100,"small",IF(I2296&lt;500,"medium","large"))</f>
        <v>medium</v>
      </c>
      <c r="N2296">
        <f>IF(M2296="small",1,0)</f>
        <v>0</v>
      </c>
      <c r="O2296">
        <f>IF(N2296="medium",1,0)</f>
        <v>0</v>
      </c>
      <c r="P2296">
        <f>IF(O2296="large",1,0)</f>
        <v>0</v>
      </c>
      <c r="Q2296">
        <v>2008</v>
      </c>
      <c r="R2296">
        <v>3</v>
      </c>
      <c r="S2296" t="str">
        <f>IF(R2296=1, "First-time", IF(R2296&lt;=3, "Rising Star", IF(R2296&lt;10, "Established", "Elites")))</f>
        <v>Rising Star</v>
      </c>
      <c r="T2296">
        <f>IF(S2296 = "First-time",1,0)</f>
        <v>0</v>
      </c>
      <c r="U2296">
        <f>IF(S2296 = "Rising Star",1,0)</f>
        <v>1</v>
      </c>
      <c r="V2296">
        <f>IF(S2296 = "Established",1,0)</f>
        <v>0</v>
      </c>
      <c r="W2296">
        <f>IF(S2296 = "Elites",1,0)</f>
        <v>0</v>
      </c>
      <c r="X2296" t="s">
        <v>242</v>
      </c>
      <c r="Y2296" t="str">
        <f>IF(X2296="","-",TRIM(LEFT(X2296,FIND(",",X2296&amp;",")-1)))</f>
        <v>Atlanta</v>
      </c>
      <c r="Z2296" t="s">
        <v>242</v>
      </c>
      <c r="AA2296" t="s">
        <v>11</v>
      </c>
    </row>
    <row r="2297" spans="1:27" ht="14.4" x14ac:dyDescent="0.3">
      <c r="A2297">
        <v>2290</v>
      </c>
      <c r="B2297" t="s">
        <v>4226</v>
      </c>
      <c r="C2297" t="s">
        <v>4227</v>
      </c>
      <c r="D2297" t="s">
        <v>4228</v>
      </c>
      <c r="E2297" t="s">
        <v>1527</v>
      </c>
      <c r="F2297" s="5">
        <f>_xlfn.TEXTBEFORE(E2297, " ") * 1000000</f>
        <v>28800000</v>
      </c>
      <c r="G2297">
        <v>175.589</v>
      </c>
      <c r="H2297" t="s">
        <v>331</v>
      </c>
      <c r="I2297">
        <v>130</v>
      </c>
      <c r="J2297">
        <f>IF(I2297="",0,I2297)</f>
        <v>130</v>
      </c>
      <c r="K2297">
        <v>60</v>
      </c>
      <c r="L2297">
        <f>I2297-K2297</f>
        <v>70</v>
      </c>
      <c r="M2297" t="str">
        <f>IF(I2297&lt;100,"small",IF(I2297&lt;500,"medium","large"))</f>
        <v>medium</v>
      </c>
      <c r="N2297">
        <f>IF(M2297="small",1,0)</f>
        <v>0</v>
      </c>
      <c r="O2297">
        <f>IF(N2297="medium",1,0)</f>
        <v>0</v>
      </c>
      <c r="P2297">
        <f>IF(O2297="large",1,0)</f>
        <v>0</v>
      </c>
      <c r="Q2297">
        <v>2001</v>
      </c>
      <c r="R2297">
        <v>6</v>
      </c>
      <c r="S2297" t="str">
        <f>IF(R2297=1, "First-time", IF(R2297&lt;=3, "Rising Star", IF(R2297&lt;10, "Established", "Elites")))</f>
        <v>Established</v>
      </c>
      <c r="T2297">
        <f>IF(S2297 = "First-time",1,0)</f>
        <v>0</v>
      </c>
      <c r="U2297">
        <f>IF(S2297 = "Rising Star",1,0)</f>
        <v>0</v>
      </c>
      <c r="V2297">
        <f>IF(S2297 = "Established",1,0)</f>
        <v>1</v>
      </c>
      <c r="W2297">
        <f>IF(S2297 = "Elites",1,0)</f>
        <v>0</v>
      </c>
      <c r="X2297" t="s">
        <v>272</v>
      </c>
      <c r="Y2297" t="str">
        <f>IF(X2297="","-",TRIM(LEFT(X2297,FIND(",",X2297&amp;",")-1)))</f>
        <v>Phoenix</v>
      </c>
      <c r="Z2297" t="s">
        <v>1615</v>
      </c>
      <c r="AA2297" t="s">
        <v>4</v>
      </c>
    </row>
    <row r="2298" spans="1:27" ht="14.4" x14ac:dyDescent="0.3">
      <c r="A2298">
        <v>2291</v>
      </c>
      <c r="B2298" t="s">
        <v>13003</v>
      </c>
      <c r="C2298" t="s">
        <v>13004</v>
      </c>
      <c r="D2298" t="s">
        <v>13005</v>
      </c>
      <c r="E2298" t="s">
        <v>3838</v>
      </c>
      <c r="F2298" s="5">
        <f>_xlfn.TEXTBEFORE(E2298, " ") * 1000000</f>
        <v>14800000</v>
      </c>
      <c r="G2298">
        <v>175.5882</v>
      </c>
      <c r="H2298" t="s">
        <v>140</v>
      </c>
      <c r="I2298">
        <v>315</v>
      </c>
      <c r="J2298">
        <f>IF(I2298="",0,I2298)</f>
        <v>315</v>
      </c>
      <c r="K2298">
        <v>98</v>
      </c>
      <c r="L2298">
        <f>I2298-K2298</f>
        <v>217</v>
      </c>
      <c r="M2298" t="str">
        <f>IF(I2298&lt;100,"small",IF(I2298&lt;500,"medium","large"))</f>
        <v>medium</v>
      </c>
      <c r="N2298">
        <f>IF(M2298="small",1,0)</f>
        <v>0</v>
      </c>
      <c r="O2298">
        <f>IF(N2298="medium",1,0)</f>
        <v>0</v>
      </c>
      <c r="P2298">
        <f>IF(O2298="large",1,0)</f>
        <v>0</v>
      </c>
      <c r="Q2298">
        <v>2012</v>
      </c>
      <c r="R2298">
        <v>2</v>
      </c>
      <c r="S2298" t="str">
        <f>IF(R2298=1, "First-time", IF(R2298&lt;=3, "Rising Star", IF(R2298&lt;10, "Established", "Elites")))</f>
        <v>Rising Star</v>
      </c>
      <c r="T2298">
        <f>IF(S2298 = "First-time",1,0)</f>
        <v>0</v>
      </c>
      <c r="U2298">
        <f>IF(S2298 = "Rising Star",1,0)</f>
        <v>1</v>
      </c>
      <c r="V2298">
        <f>IF(S2298 = "Established",1,0)</f>
        <v>0</v>
      </c>
      <c r="W2298">
        <f>IF(S2298 = "Elites",1,0)</f>
        <v>0</v>
      </c>
      <c r="X2298" t="s">
        <v>3805</v>
      </c>
      <c r="Y2298" t="str">
        <f>IF(X2298="","-",TRIM(LEFT(X2298,FIND(",",X2298&amp;",")-1)))</f>
        <v>Provo-Orem</v>
      </c>
      <c r="Z2298" t="s">
        <v>7420</v>
      </c>
      <c r="AA2298" t="s">
        <v>46</v>
      </c>
    </row>
    <row r="2299" spans="1:27" ht="14.4" x14ac:dyDescent="0.3">
      <c r="A2299">
        <v>2292</v>
      </c>
      <c r="B2299" t="s">
        <v>5174</v>
      </c>
      <c r="C2299" t="s">
        <v>5175</v>
      </c>
      <c r="D2299" t="s">
        <v>5176</v>
      </c>
      <c r="E2299" t="s">
        <v>5012</v>
      </c>
      <c r="F2299" s="5">
        <f>_xlfn.TEXTBEFORE(E2299, " ") * 1000000</f>
        <v>13500000</v>
      </c>
      <c r="G2299">
        <v>175.33619999999999</v>
      </c>
      <c r="H2299" t="s">
        <v>92</v>
      </c>
      <c r="I2299">
        <v>35</v>
      </c>
      <c r="J2299">
        <f>IF(I2299="",0,I2299)</f>
        <v>35</v>
      </c>
      <c r="K2299">
        <v>36</v>
      </c>
      <c r="L2299">
        <f>I2299-K2299</f>
        <v>-1</v>
      </c>
      <c r="M2299" t="str">
        <f>IF(I2299&lt;100,"small",IF(I2299&lt;500,"medium","large"))</f>
        <v>small</v>
      </c>
      <c r="N2299">
        <f>IF(M2299="small",1,0)</f>
        <v>1</v>
      </c>
      <c r="O2299">
        <f>IF(N2299="medium",1,0)</f>
        <v>0</v>
      </c>
      <c r="P2299">
        <f>IF(O2299="large",1,0)</f>
        <v>0</v>
      </c>
      <c r="Q2299">
        <v>2003</v>
      </c>
      <c r="R2299">
        <v>7</v>
      </c>
      <c r="S2299" t="str">
        <f>IF(R2299=1, "First-time", IF(R2299&lt;=3, "Rising Star", IF(R2299&lt;10, "Established", "Elites")))</f>
        <v>Established</v>
      </c>
      <c r="T2299">
        <f>IF(S2299 = "First-time",1,0)</f>
        <v>0</v>
      </c>
      <c r="U2299">
        <f>IF(S2299 = "Rising Star",1,0)</f>
        <v>0</v>
      </c>
      <c r="V2299">
        <f>IF(S2299 = "Established",1,0)</f>
        <v>1</v>
      </c>
      <c r="W2299">
        <f>IF(S2299 = "Elites",1,0)</f>
        <v>0</v>
      </c>
      <c r="X2299" t="s">
        <v>1206</v>
      </c>
      <c r="Y2299" t="str">
        <f>IF(X2299="","-",TRIM(LEFT(X2299,FIND(",",X2299&amp;",")-1)))</f>
        <v>Tampa</v>
      </c>
      <c r="Z2299" t="s">
        <v>1492</v>
      </c>
      <c r="AA2299" t="s">
        <v>10</v>
      </c>
    </row>
    <row r="2300" spans="1:27" ht="14.4" x14ac:dyDescent="0.3">
      <c r="A2300">
        <v>2293</v>
      </c>
      <c r="B2300" t="s">
        <v>12741</v>
      </c>
      <c r="C2300" t="s">
        <v>12742</v>
      </c>
      <c r="D2300" t="s">
        <v>12743</v>
      </c>
      <c r="E2300" t="s">
        <v>12744</v>
      </c>
      <c r="F2300" s="5">
        <f>_xlfn.TEXTBEFORE(E2300, " ") * 1000000</f>
        <v>40300000</v>
      </c>
      <c r="G2300">
        <v>175.15860000000001</v>
      </c>
      <c r="H2300" t="s">
        <v>153</v>
      </c>
      <c r="I2300">
        <v>350</v>
      </c>
      <c r="J2300">
        <f>IF(I2300="",0,I2300)</f>
        <v>350</v>
      </c>
      <c r="K2300">
        <v>100</v>
      </c>
      <c r="L2300">
        <f>I2300-K2300</f>
        <v>250</v>
      </c>
      <c r="M2300" t="str">
        <f>IF(I2300&lt;100,"small",IF(I2300&lt;500,"medium","large"))</f>
        <v>medium</v>
      </c>
      <c r="N2300">
        <f>IF(M2300="small",1,0)</f>
        <v>0</v>
      </c>
      <c r="O2300">
        <f>IF(N2300="medium",1,0)</f>
        <v>0</v>
      </c>
      <c r="P2300">
        <f>IF(O2300="large",1,0)</f>
        <v>0</v>
      </c>
      <c r="Q2300">
        <v>2011</v>
      </c>
      <c r="R2300">
        <v>1</v>
      </c>
      <c r="S2300" t="str">
        <f>IF(R2300=1, "First-time", IF(R2300&lt;=3, "Rising Star", IF(R2300&lt;10, "Established", "Elites")))</f>
        <v>First-time</v>
      </c>
      <c r="T2300">
        <f>IF(S2300 = "First-time",1,0)</f>
        <v>1</v>
      </c>
      <c r="U2300">
        <f>IF(S2300 = "Rising Star",1,0)</f>
        <v>0</v>
      </c>
      <c r="V2300">
        <f>IF(S2300 = "Established",1,0)</f>
        <v>0</v>
      </c>
      <c r="W2300">
        <f>IF(S2300 = "Elites",1,0)</f>
        <v>0</v>
      </c>
      <c r="X2300" t="s">
        <v>325</v>
      </c>
      <c r="Y2300" t="str">
        <f>IF(X2300="","-",TRIM(LEFT(X2300,FIND(",",X2300&amp;",")-1)))</f>
        <v>Los Angeles</v>
      </c>
      <c r="Z2300" t="s">
        <v>325</v>
      </c>
      <c r="AA2300" t="s">
        <v>5</v>
      </c>
    </row>
    <row r="2301" spans="1:27" ht="14.4" x14ac:dyDescent="0.3">
      <c r="A2301">
        <v>2294</v>
      </c>
      <c r="B2301" t="s">
        <v>1061</v>
      </c>
      <c r="C2301" t="s">
        <v>1062</v>
      </c>
      <c r="D2301" t="s">
        <v>1063</v>
      </c>
      <c r="E2301" t="s">
        <v>1064</v>
      </c>
      <c r="F2301" s="5">
        <f>_xlfn.TEXTBEFORE(E2301, " ") * 1000000</f>
        <v>13700000</v>
      </c>
      <c r="G2301">
        <v>175.15299999999999</v>
      </c>
      <c r="H2301" t="s">
        <v>140</v>
      </c>
      <c r="I2301">
        <v>35</v>
      </c>
      <c r="J2301">
        <f>IF(I2301="",0,I2301)</f>
        <v>35</v>
      </c>
      <c r="K2301">
        <v>30</v>
      </c>
      <c r="L2301">
        <f>I2301-K2301</f>
        <v>5</v>
      </c>
      <c r="M2301" t="str">
        <f>IF(I2301&lt;100,"small",IF(I2301&lt;500,"medium","large"))</f>
        <v>small</v>
      </c>
      <c r="N2301">
        <f>IF(M2301="small",1,0)</f>
        <v>1</v>
      </c>
      <c r="O2301">
        <f>IF(N2301="medium",1,0)</f>
        <v>0</v>
      </c>
      <c r="P2301">
        <f>IF(O2301="large",1,0)</f>
        <v>0</v>
      </c>
      <c r="Q2301">
        <v>1985</v>
      </c>
      <c r="R2301">
        <v>8</v>
      </c>
      <c r="S2301" t="str">
        <f>IF(R2301=1, "First-time", IF(R2301&lt;=3, "Rising Star", IF(R2301&lt;10, "Established", "Elites")))</f>
        <v>Established</v>
      </c>
      <c r="T2301">
        <f>IF(S2301 = "First-time",1,0)</f>
        <v>0</v>
      </c>
      <c r="U2301">
        <f>IF(S2301 = "Rising Star",1,0)</f>
        <v>0</v>
      </c>
      <c r="V2301">
        <f>IF(S2301 = "Established",1,0)</f>
        <v>1</v>
      </c>
      <c r="W2301">
        <f>IF(S2301 = "Elites",1,0)</f>
        <v>0</v>
      </c>
      <c r="X2301" t="s">
        <v>99</v>
      </c>
      <c r="Y2301" t="str">
        <f>IF(X2301="","-",TRIM(LEFT(X2301,FIND(",",X2301&amp;",")-1)))</f>
        <v>-</v>
      </c>
      <c r="Z2301" t="s">
        <v>272</v>
      </c>
      <c r="AA2301" t="s">
        <v>38</v>
      </c>
    </row>
    <row r="2302" spans="1:27" ht="14.4" x14ac:dyDescent="0.3">
      <c r="A2302">
        <v>2295</v>
      </c>
      <c r="B2302" t="s">
        <v>5954</v>
      </c>
      <c r="C2302" t="s">
        <v>5955</v>
      </c>
      <c r="D2302" t="s">
        <v>5956</v>
      </c>
      <c r="E2302" t="s">
        <v>870</v>
      </c>
      <c r="F2302" s="5">
        <f>_xlfn.TEXTBEFORE(E2302, " ") * 1000000</f>
        <v>3000000</v>
      </c>
      <c r="G2302">
        <v>175.14519999999999</v>
      </c>
      <c r="H2302" t="s">
        <v>472</v>
      </c>
      <c r="I2302">
        <v>15</v>
      </c>
      <c r="J2302">
        <f>IF(I2302="",0,I2302)</f>
        <v>15</v>
      </c>
      <c r="K2302">
        <v>8</v>
      </c>
      <c r="L2302">
        <f>I2302-K2302</f>
        <v>7</v>
      </c>
      <c r="M2302" t="str">
        <f>IF(I2302&lt;100,"small",IF(I2302&lt;500,"medium","large"))</f>
        <v>small</v>
      </c>
      <c r="N2302">
        <f>IF(M2302="small",1,0)</f>
        <v>1</v>
      </c>
      <c r="O2302">
        <f>IF(N2302="medium",1,0)</f>
        <v>0</v>
      </c>
      <c r="P2302">
        <f>IF(O2302="large",1,0)</f>
        <v>0</v>
      </c>
      <c r="Q2302">
        <v>2004</v>
      </c>
      <c r="R2302">
        <v>2</v>
      </c>
      <c r="S2302" t="str">
        <f>IF(R2302=1, "First-time", IF(R2302&lt;=3, "Rising Star", IF(R2302&lt;10, "Established", "Elites")))</f>
        <v>Rising Star</v>
      </c>
      <c r="T2302">
        <f>IF(S2302 = "First-time",1,0)</f>
        <v>0</v>
      </c>
      <c r="U2302">
        <f>IF(S2302 = "Rising Star",1,0)</f>
        <v>1</v>
      </c>
      <c r="V2302">
        <f>IF(S2302 = "Established",1,0)</f>
        <v>0</v>
      </c>
      <c r="W2302">
        <f>IF(S2302 = "Elites",1,0)</f>
        <v>0</v>
      </c>
      <c r="X2302" t="s">
        <v>272</v>
      </c>
      <c r="Y2302" t="str">
        <f>IF(X2302="","-",TRIM(LEFT(X2302,FIND(",",X2302&amp;",")-1)))</f>
        <v>Phoenix</v>
      </c>
      <c r="Z2302" t="s">
        <v>272</v>
      </c>
      <c r="AA2302" t="s">
        <v>4</v>
      </c>
    </row>
    <row r="2303" spans="1:27" ht="14.4" x14ac:dyDescent="0.3">
      <c r="A2303">
        <v>2296</v>
      </c>
      <c r="B2303" t="s">
        <v>2250</v>
      </c>
      <c r="C2303" t="s">
        <v>2251</v>
      </c>
      <c r="D2303" t="s">
        <v>2252</v>
      </c>
      <c r="E2303" t="s">
        <v>2253</v>
      </c>
      <c r="F2303" s="5">
        <f>_xlfn.TEXTBEFORE(E2303, " ") * 1000000</f>
        <v>29700000</v>
      </c>
      <c r="G2303">
        <v>175.13460000000001</v>
      </c>
      <c r="H2303" t="s">
        <v>85</v>
      </c>
      <c r="I2303">
        <v>31</v>
      </c>
      <c r="J2303">
        <f>IF(I2303="",0,I2303)</f>
        <v>31</v>
      </c>
      <c r="K2303">
        <v>13</v>
      </c>
      <c r="L2303">
        <f>I2303-K2303</f>
        <v>18</v>
      </c>
      <c r="M2303" t="str">
        <f>IF(I2303&lt;100,"small",IF(I2303&lt;500,"medium","large"))</f>
        <v>small</v>
      </c>
      <c r="N2303">
        <f>IF(M2303="small",1,0)</f>
        <v>1</v>
      </c>
      <c r="O2303">
        <f>IF(N2303="medium",1,0)</f>
        <v>0</v>
      </c>
      <c r="P2303">
        <f>IF(O2303="large",1,0)</f>
        <v>0</v>
      </c>
      <c r="Q2303">
        <v>1995</v>
      </c>
      <c r="R2303">
        <v>5</v>
      </c>
      <c r="S2303" t="str">
        <f>IF(R2303=1, "First-time", IF(R2303&lt;=3, "Rising Star", IF(R2303&lt;10, "Established", "Elites")))</f>
        <v>Established</v>
      </c>
      <c r="T2303">
        <f>IF(S2303 = "First-time",1,0)</f>
        <v>0</v>
      </c>
      <c r="U2303">
        <f>IF(S2303 = "Rising Star",1,0)</f>
        <v>0</v>
      </c>
      <c r="V2303">
        <f>IF(S2303 = "Established",1,0)</f>
        <v>1</v>
      </c>
      <c r="W2303">
        <f>IF(S2303 = "Elites",1,0)</f>
        <v>0</v>
      </c>
      <c r="X2303" t="s">
        <v>1114</v>
      </c>
      <c r="Y2303" t="str">
        <f>IF(X2303="","-",TRIM(LEFT(X2303,FIND(",",X2303&amp;",")-1)))</f>
        <v>Santa Barbara-Santa Maria-Goleta</v>
      </c>
      <c r="Z2303" t="s">
        <v>1387</v>
      </c>
      <c r="AA2303" t="s">
        <v>5</v>
      </c>
    </row>
    <row r="2304" spans="1:27" ht="14.4" x14ac:dyDescent="0.3">
      <c r="A2304">
        <v>2297</v>
      </c>
      <c r="B2304" t="s">
        <v>9168</v>
      </c>
      <c r="C2304" t="s">
        <v>9169</v>
      </c>
      <c r="D2304" t="s">
        <v>9170</v>
      </c>
      <c r="E2304" t="s">
        <v>1955</v>
      </c>
      <c r="F2304" s="5">
        <f>_xlfn.TEXTBEFORE(E2304, " ") * 1000000</f>
        <v>12700000</v>
      </c>
      <c r="G2304">
        <v>174.9417</v>
      </c>
      <c r="H2304" t="s">
        <v>751</v>
      </c>
      <c r="I2304">
        <v>85</v>
      </c>
      <c r="J2304">
        <f>IF(I2304="",0,I2304)</f>
        <v>85</v>
      </c>
      <c r="K2304">
        <v>45</v>
      </c>
      <c r="L2304">
        <f>I2304-K2304</f>
        <v>40</v>
      </c>
      <c r="M2304" t="str">
        <f>IF(I2304&lt;100,"small",IF(I2304&lt;500,"medium","large"))</f>
        <v>small</v>
      </c>
      <c r="N2304">
        <f>IF(M2304="small",1,0)</f>
        <v>1</v>
      </c>
      <c r="O2304">
        <f>IF(N2304="medium",1,0)</f>
        <v>0</v>
      </c>
      <c r="P2304">
        <f>IF(O2304="large",1,0)</f>
        <v>0</v>
      </c>
      <c r="Q2304">
        <v>2008</v>
      </c>
      <c r="R2304">
        <v>2</v>
      </c>
      <c r="S2304" t="str">
        <f>IF(R2304=1, "First-time", IF(R2304&lt;=3, "Rising Star", IF(R2304&lt;10, "Established", "Elites")))</f>
        <v>Rising Star</v>
      </c>
      <c r="T2304">
        <f>IF(S2304 = "First-time",1,0)</f>
        <v>0</v>
      </c>
      <c r="U2304">
        <f>IF(S2304 = "Rising Star",1,0)</f>
        <v>1</v>
      </c>
      <c r="V2304">
        <f>IF(S2304 = "Established",1,0)</f>
        <v>0</v>
      </c>
      <c r="W2304">
        <f>IF(S2304 = "Elites",1,0)</f>
        <v>0</v>
      </c>
      <c r="X2304" t="s">
        <v>978</v>
      </c>
      <c r="Y2304" t="str">
        <f>IF(X2304="","-",TRIM(LEFT(X2304,FIND(",",X2304&amp;",")-1)))</f>
        <v>Huntsville</v>
      </c>
      <c r="Z2304" t="s">
        <v>979</v>
      </c>
      <c r="AA2304" t="s">
        <v>2</v>
      </c>
    </row>
    <row r="2305" spans="1:27" ht="14.4" x14ac:dyDescent="0.3">
      <c r="A2305">
        <v>2298</v>
      </c>
      <c r="B2305" t="s">
        <v>7508</v>
      </c>
      <c r="C2305" t="s">
        <v>7509</v>
      </c>
      <c r="D2305" t="s">
        <v>7510</v>
      </c>
      <c r="E2305" t="s">
        <v>1971</v>
      </c>
      <c r="F2305" s="5">
        <f>_xlfn.TEXTBEFORE(E2305, " ") * 1000000</f>
        <v>7000000</v>
      </c>
      <c r="G2305">
        <v>174.93180000000001</v>
      </c>
      <c r="H2305" t="s">
        <v>118</v>
      </c>
      <c r="I2305">
        <v>55</v>
      </c>
      <c r="J2305">
        <f>IF(I2305="",0,I2305)</f>
        <v>55</v>
      </c>
      <c r="K2305">
        <v>22</v>
      </c>
      <c r="L2305">
        <f>I2305-K2305</f>
        <v>33</v>
      </c>
      <c r="M2305" t="str">
        <f>IF(I2305&lt;100,"small",IF(I2305&lt;500,"medium","large"))</f>
        <v>small</v>
      </c>
      <c r="N2305">
        <f>IF(M2305="small",1,0)</f>
        <v>1</v>
      </c>
      <c r="O2305">
        <f>IF(N2305="medium",1,0)</f>
        <v>0</v>
      </c>
      <c r="P2305">
        <f>IF(O2305="large",1,0)</f>
        <v>0</v>
      </c>
      <c r="Q2305">
        <v>2007</v>
      </c>
      <c r="R2305">
        <v>3</v>
      </c>
      <c r="S2305" t="str">
        <f>IF(R2305=1, "First-time", IF(R2305&lt;=3, "Rising Star", IF(R2305&lt;10, "Established", "Elites")))</f>
        <v>Rising Star</v>
      </c>
      <c r="T2305">
        <f>IF(S2305 = "First-time",1,0)</f>
        <v>0</v>
      </c>
      <c r="U2305">
        <f>IF(S2305 = "Rising Star",1,0)</f>
        <v>1</v>
      </c>
      <c r="V2305">
        <f>IF(S2305 = "Established",1,0)</f>
        <v>0</v>
      </c>
      <c r="W2305">
        <f>IF(S2305 = "Elites",1,0)</f>
        <v>0</v>
      </c>
      <c r="X2305" t="s">
        <v>99</v>
      </c>
      <c r="Y2305" t="str">
        <f>IF(X2305="","-",TRIM(LEFT(X2305,FIND(",",X2305&amp;",")-1)))</f>
        <v>-</v>
      </c>
      <c r="Z2305" t="s">
        <v>1540</v>
      </c>
      <c r="AA2305" t="s">
        <v>44</v>
      </c>
    </row>
    <row r="2306" spans="1:27" ht="14.4" x14ac:dyDescent="0.3">
      <c r="A2306">
        <v>2299</v>
      </c>
      <c r="B2306" t="s">
        <v>16786</v>
      </c>
      <c r="C2306" t="s">
        <v>16787</v>
      </c>
      <c r="D2306" t="s">
        <v>16788</v>
      </c>
      <c r="E2306" t="s">
        <v>1933</v>
      </c>
      <c r="F2306" s="5">
        <f>_xlfn.TEXTBEFORE(E2306, " ") * 1000000</f>
        <v>6200000</v>
      </c>
      <c r="G2306">
        <v>174.89830000000001</v>
      </c>
      <c r="H2306" t="s">
        <v>105</v>
      </c>
      <c r="I2306">
        <v>23</v>
      </c>
      <c r="J2306">
        <f>IF(I2306="",0,I2306)</f>
        <v>23</v>
      </c>
      <c r="K2306">
        <v>5</v>
      </c>
      <c r="L2306">
        <f>I2306-K2306</f>
        <v>18</v>
      </c>
      <c r="M2306" t="str">
        <f>IF(I2306&lt;100,"small",IF(I2306&lt;500,"medium","large"))</f>
        <v>small</v>
      </c>
      <c r="N2306">
        <f>IF(M2306="small",1,0)</f>
        <v>1</v>
      </c>
      <c r="O2306">
        <f>IF(N2306="medium",1,0)</f>
        <v>0</v>
      </c>
      <c r="P2306">
        <f>IF(O2306="large",1,0)</f>
        <v>0</v>
      </c>
      <c r="Q2306">
        <v>2014</v>
      </c>
      <c r="R2306">
        <v>2</v>
      </c>
      <c r="S2306" t="str">
        <f>IF(R2306=1, "First-time", IF(R2306&lt;=3, "Rising Star", IF(R2306&lt;10, "Established", "Elites")))</f>
        <v>Rising Star</v>
      </c>
      <c r="T2306">
        <f>IF(S2306 = "First-time",1,0)</f>
        <v>0</v>
      </c>
      <c r="U2306">
        <f>IF(S2306 = "Rising Star",1,0)</f>
        <v>1</v>
      </c>
      <c r="V2306">
        <f>IF(S2306 = "Established",1,0)</f>
        <v>0</v>
      </c>
      <c r="W2306">
        <f>IF(S2306 = "Elites",1,0)</f>
        <v>0</v>
      </c>
      <c r="X2306" t="s">
        <v>1477</v>
      </c>
      <c r="Y2306" t="str">
        <f>IF(X2306="","-",TRIM(LEFT(X2306,FIND(",",X2306&amp;",")-1)))</f>
        <v>Sarasota-Bradenton-Venice</v>
      </c>
      <c r="Z2306" t="s">
        <v>3655</v>
      </c>
      <c r="AA2306" t="s">
        <v>10</v>
      </c>
    </row>
    <row r="2307" spans="1:27" ht="14.4" x14ac:dyDescent="0.3">
      <c r="A2307">
        <v>2300</v>
      </c>
      <c r="B2307" t="s">
        <v>3297</v>
      </c>
      <c r="C2307" t="s">
        <v>3298</v>
      </c>
      <c r="D2307" t="s">
        <v>3299</v>
      </c>
      <c r="E2307" t="s">
        <v>184</v>
      </c>
      <c r="F2307" s="5">
        <f>_xlfn.TEXTBEFORE(E2307, " ") * 1000000</f>
        <v>21700000</v>
      </c>
      <c r="G2307">
        <v>174.85560000000001</v>
      </c>
      <c r="H2307" t="s">
        <v>803</v>
      </c>
      <c r="I2307">
        <v>83</v>
      </c>
      <c r="J2307">
        <f>IF(I2307="",0,I2307)</f>
        <v>83</v>
      </c>
      <c r="K2307">
        <v>25</v>
      </c>
      <c r="L2307">
        <f>I2307-K2307</f>
        <v>58</v>
      </c>
      <c r="M2307" t="str">
        <f>IF(I2307&lt;100,"small",IF(I2307&lt;500,"medium","large"))</f>
        <v>small</v>
      </c>
      <c r="N2307">
        <f>IF(M2307="small",1,0)</f>
        <v>1</v>
      </c>
      <c r="O2307">
        <f>IF(N2307="medium",1,0)</f>
        <v>0</v>
      </c>
      <c r="P2307">
        <f>IF(O2307="large",1,0)</f>
        <v>0</v>
      </c>
      <c r="Q2307">
        <v>1999</v>
      </c>
      <c r="R2307">
        <v>8</v>
      </c>
      <c r="S2307" t="str">
        <f>IF(R2307=1, "First-time", IF(R2307&lt;=3, "Rising Star", IF(R2307&lt;10, "Established", "Elites")))</f>
        <v>Established</v>
      </c>
      <c r="T2307">
        <f>IF(S2307 = "First-time",1,0)</f>
        <v>0</v>
      </c>
      <c r="U2307">
        <f>IF(S2307 = "Rising Star",1,0)</f>
        <v>0</v>
      </c>
      <c r="V2307">
        <f>IF(S2307 = "Established",1,0)</f>
        <v>1</v>
      </c>
      <c r="W2307">
        <f>IF(S2307 = "Elites",1,0)</f>
        <v>0</v>
      </c>
      <c r="X2307" t="s">
        <v>242</v>
      </c>
      <c r="Y2307" t="str">
        <f>IF(X2307="","-",TRIM(LEFT(X2307,FIND(",",X2307&amp;",")-1)))</f>
        <v>Atlanta</v>
      </c>
      <c r="Z2307" t="s">
        <v>2532</v>
      </c>
      <c r="AA2307" t="s">
        <v>11</v>
      </c>
    </row>
    <row r="2308" spans="1:27" ht="14.4" x14ac:dyDescent="0.3">
      <c r="A2308">
        <v>2301</v>
      </c>
      <c r="B2308" t="s">
        <v>8271</v>
      </c>
      <c r="C2308" t="s">
        <v>8272</v>
      </c>
      <c r="D2308" t="s">
        <v>8273</v>
      </c>
      <c r="E2308" t="s">
        <v>8274</v>
      </c>
      <c r="F2308" s="5">
        <f>_xlfn.TEXTBEFORE(E2308, " ") * 1000000</f>
        <v>112600000</v>
      </c>
      <c r="G2308">
        <v>174.73159999999999</v>
      </c>
      <c r="H2308" t="s">
        <v>353</v>
      </c>
      <c r="I2308">
        <v>734</v>
      </c>
      <c r="J2308">
        <f>IF(I2308="",0,I2308)</f>
        <v>734</v>
      </c>
      <c r="K2308">
        <v>411</v>
      </c>
      <c r="L2308">
        <f>I2308-K2308</f>
        <v>323</v>
      </c>
      <c r="M2308" t="str">
        <f>IF(I2308&lt;100,"small",IF(I2308&lt;500,"medium","large"))</f>
        <v>large</v>
      </c>
      <c r="N2308">
        <f>IF(M2308="small",1,0)</f>
        <v>0</v>
      </c>
      <c r="O2308">
        <f>IF(N2308="medium",1,0)</f>
        <v>0</v>
      </c>
      <c r="P2308">
        <f>IF(O2308="large",1,0)</f>
        <v>0</v>
      </c>
      <c r="Q2308">
        <v>2008</v>
      </c>
      <c r="R2308">
        <v>7</v>
      </c>
      <c r="S2308" t="str">
        <f>IF(R2308=1, "First-time", IF(R2308&lt;=3, "Rising Star", IF(R2308&lt;10, "Established", "Elites")))</f>
        <v>Established</v>
      </c>
      <c r="T2308">
        <f>IF(S2308 = "First-time",1,0)</f>
        <v>0</v>
      </c>
      <c r="U2308">
        <f>IF(S2308 = "Rising Star",1,0)</f>
        <v>0</v>
      </c>
      <c r="V2308">
        <f>IF(S2308 = "Established",1,0)</f>
        <v>1</v>
      </c>
      <c r="W2308">
        <f>IF(S2308 = "Elites",1,0)</f>
        <v>0</v>
      </c>
      <c r="X2308" t="s">
        <v>409</v>
      </c>
      <c r="Y2308" t="str">
        <f>IF(X2308="","-",TRIM(LEFT(X2308,FIND(",",X2308&amp;",")-1)))</f>
        <v>Salt Lake City</v>
      </c>
      <c r="Z2308" t="s">
        <v>409</v>
      </c>
      <c r="AA2308" t="s">
        <v>46</v>
      </c>
    </row>
    <row r="2309" spans="1:27" ht="14.4" x14ac:dyDescent="0.3">
      <c r="A2309">
        <v>2302</v>
      </c>
      <c r="B2309" t="s">
        <v>10771</v>
      </c>
      <c r="C2309" t="s">
        <v>10772</v>
      </c>
      <c r="D2309" t="s">
        <v>10773</v>
      </c>
      <c r="E2309" t="s">
        <v>1064</v>
      </c>
      <c r="F2309" s="5">
        <f>_xlfn.TEXTBEFORE(E2309, " ") * 1000000</f>
        <v>13700000</v>
      </c>
      <c r="G2309">
        <v>174.70779999999999</v>
      </c>
      <c r="H2309" t="s">
        <v>118</v>
      </c>
      <c r="I2309">
        <v>25</v>
      </c>
      <c r="J2309">
        <f>IF(I2309="",0,I2309)</f>
        <v>25</v>
      </c>
      <c r="K2309">
        <v>4</v>
      </c>
      <c r="L2309">
        <f>I2309-K2309</f>
        <v>21</v>
      </c>
      <c r="M2309" t="str">
        <f>IF(I2309&lt;100,"small",IF(I2309&lt;500,"medium","large"))</f>
        <v>small</v>
      </c>
      <c r="N2309">
        <f>IF(M2309="small",1,0)</f>
        <v>1</v>
      </c>
      <c r="O2309">
        <f>IF(N2309="medium",1,0)</f>
        <v>0</v>
      </c>
      <c r="P2309">
        <f>IF(O2309="large",1,0)</f>
        <v>0</v>
      </c>
      <c r="Q2309">
        <v>2010</v>
      </c>
      <c r="R2309">
        <v>4</v>
      </c>
      <c r="S2309" t="str">
        <f>IF(R2309=1, "First-time", IF(R2309&lt;=3, "Rising Star", IF(R2309&lt;10, "Established", "Elites")))</f>
        <v>Established</v>
      </c>
      <c r="T2309">
        <f>IF(S2309 = "First-time",1,0)</f>
        <v>0</v>
      </c>
      <c r="U2309">
        <f>IF(S2309 = "Rising Star",1,0)</f>
        <v>0</v>
      </c>
      <c r="V2309">
        <f>IF(S2309 = "Established",1,0)</f>
        <v>1</v>
      </c>
      <c r="W2309">
        <f>IF(S2309 = "Elites",1,0)</f>
        <v>0</v>
      </c>
      <c r="X2309" t="s">
        <v>99</v>
      </c>
      <c r="Y2309" t="str">
        <f>IF(X2309="","-",TRIM(LEFT(X2309,FIND(",",X2309&amp;",")-1)))</f>
        <v>-</v>
      </c>
      <c r="Z2309" t="s">
        <v>10774</v>
      </c>
      <c r="AA2309" t="s">
        <v>39</v>
      </c>
    </row>
    <row r="2310" spans="1:27" ht="14.4" x14ac:dyDescent="0.3">
      <c r="A2310">
        <v>2303</v>
      </c>
      <c r="B2310" t="s">
        <v>14156</v>
      </c>
      <c r="C2310" t="s">
        <v>14157</v>
      </c>
      <c r="D2310" t="s">
        <v>14158</v>
      </c>
      <c r="E2310" t="s">
        <v>3993</v>
      </c>
      <c r="F2310" s="5">
        <f>_xlfn.TEXTBEFORE(E2310, " ") * 1000000</f>
        <v>35200000</v>
      </c>
      <c r="G2310">
        <v>174.69130000000001</v>
      </c>
      <c r="H2310" t="s">
        <v>353</v>
      </c>
      <c r="I2310">
        <v>70</v>
      </c>
      <c r="J2310">
        <f>IF(I2310="",0,I2310)</f>
        <v>70</v>
      </c>
      <c r="K2310">
        <v>30</v>
      </c>
      <c r="L2310">
        <f>I2310-K2310</f>
        <v>40</v>
      </c>
      <c r="M2310" t="str">
        <f>IF(I2310&lt;100,"small",IF(I2310&lt;500,"medium","large"))</f>
        <v>small</v>
      </c>
      <c r="N2310">
        <f>IF(M2310="small",1,0)</f>
        <v>1</v>
      </c>
      <c r="O2310">
        <f>IF(N2310="medium",1,0)</f>
        <v>0</v>
      </c>
      <c r="P2310">
        <f>IF(O2310="large",1,0)</f>
        <v>0</v>
      </c>
      <c r="Q2310">
        <v>2012</v>
      </c>
      <c r="R2310">
        <v>3</v>
      </c>
      <c r="S2310" t="str">
        <f>IF(R2310=1, "First-time", IF(R2310&lt;=3, "Rising Star", IF(R2310&lt;10, "Established", "Elites")))</f>
        <v>Rising Star</v>
      </c>
      <c r="T2310">
        <f>IF(S2310 = "First-time",1,0)</f>
        <v>0</v>
      </c>
      <c r="U2310">
        <f>IF(S2310 = "Rising Star",1,0)</f>
        <v>1</v>
      </c>
      <c r="V2310">
        <f>IF(S2310 = "Established",1,0)</f>
        <v>0</v>
      </c>
      <c r="W2310">
        <f>IF(S2310 = "Elites",1,0)</f>
        <v>0</v>
      </c>
      <c r="X2310" t="s">
        <v>342</v>
      </c>
      <c r="Y2310" t="str">
        <f>IF(X2310="","-",TRIM(LEFT(X2310,FIND(",",X2310&amp;",")-1)))</f>
        <v>San Diego</v>
      </c>
      <c r="Z2310" t="s">
        <v>10332</v>
      </c>
      <c r="AA2310" t="s">
        <v>5</v>
      </c>
    </row>
    <row r="2311" spans="1:27" ht="14.4" x14ac:dyDescent="0.3">
      <c r="A2311">
        <v>2304</v>
      </c>
      <c r="B2311" t="s">
        <v>5225</v>
      </c>
      <c r="C2311" t="s">
        <v>5226</v>
      </c>
      <c r="D2311" t="s">
        <v>5227</v>
      </c>
      <c r="E2311" t="s">
        <v>5228</v>
      </c>
      <c r="F2311" s="5">
        <f>_xlfn.TEXTBEFORE(E2311, " ") * 1000000</f>
        <v>32900000</v>
      </c>
      <c r="G2311">
        <v>174.60890000000001</v>
      </c>
      <c r="H2311" t="s">
        <v>140</v>
      </c>
      <c r="I2311">
        <v>26</v>
      </c>
      <c r="J2311">
        <f>IF(I2311="",0,I2311)</f>
        <v>26</v>
      </c>
      <c r="K2311">
        <v>9</v>
      </c>
      <c r="L2311">
        <f>I2311-K2311</f>
        <v>17</v>
      </c>
      <c r="M2311" t="str">
        <f>IF(I2311&lt;100,"small",IF(I2311&lt;500,"medium","large"))</f>
        <v>small</v>
      </c>
      <c r="N2311">
        <f>IF(M2311="small",1,0)</f>
        <v>1</v>
      </c>
      <c r="O2311">
        <f>IF(N2311="medium",1,0)</f>
        <v>0</v>
      </c>
      <c r="P2311">
        <f>IF(O2311="large",1,0)</f>
        <v>0</v>
      </c>
      <c r="Q2311">
        <v>2003</v>
      </c>
      <c r="R2311">
        <v>3</v>
      </c>
      <c r="S2311" t="str">
        <f>IF(R2311=1, "First-time", IF(R2311&lt;=3, "Rising Star", IF(R2311&lt;10, "Established", "Elites")))</f>
        <v>Rising Star</v>
      </c>
      <c r="T2311">
        <f>IF(S2311 = "First-time",1,0)</f>
        <v>0</v>
      </c>
      <c r="U2311">
        <f>IF(S2311 = "Rising Star",1,0)</f>
        <v>1</v>
      </c>
      <c r="V2311">
        <f>IF(S2311 = "Established",1,0)</f>
        <v>0</v>
      </c>
      <c r="W2311">
        <f>IF(S2311 = "Elites",1,0)</f>
        <v>0</v>
      </c>
      <c r="X2311" t="s">
        <v>611</v>
      </c>
      <c r="Y2311" t="str">
        <f>IF(X2311="","-",TRIM(LEFT(X2311,FIND(",",X2311&amp;",")-1)))</f>
        <v>Denver</v>
      </c>
      <c r="Z2311" t="s">
        <v>611</v>
      </c>
      <c r="AA2311" t="s">
        <v>6</v>
      </c>
    </row>
    <row r="2312" spans="1:27" ht="14.4" x14ac:dyDescent="0.3">
      <c r="A2312">
        <v>2305</v>
      </c>
      <c r="B2312" t="s">
        <v>11254</v>
      </c>
      <c r="C2312" t="s">
        <v>11255</v>
      </c>
      <c r="D2312" t="s">
        <v>11256</v>
      </c>
      <c r="E2312" t="s">
        <v>1147</v>
      </c>
      <c r="F2312" s="5">
        <f>_xlfn.TEXTBEFORE(E2312, " ") * 1000000</f>
        <v>3900000</v>
      </c>
      <c r="G2312">
        <v>174.57749999999999</v>
      </c>
      <c r="H2312" t="s">
        <v>779</v>
      </c>
      <c r="I2312">
        <v>40</v>
      </c>
      <c r="J2312">
        <f>IF(I2312="",0,I2312)</f>
        <v>40</v>
      </c>
      <c r="K2312">
        <v>27</v>
      </c>
      <c r="L2312">
        <f>I2312-K2312</f>
        <v>13</v>
      </c>
      <c r="M2312" t="str">
        <f>IF(I2312&lt;100,"small",IF(I2312&lt;500,"medium","large"))</f>
        <v>small</v>
      </c>
      <c r="N2312">
        <f>IF(M2312="small",1,0)</f>
        <v>1</v>
      </c>
      <c r="O2312">
        <f>IF(N2312="medium",1,0)</f>
        <v>0</v>
      </c>
      <c r="P2312">
        <f>IF(O2312="large",1,0)</f>
        <v>0</v>
      </c>
      <c r="Q2312">
        <v>2010</v>
      </c>
      <c r="R2312">
        <v>3</v>
      </c>
      <c r="S2312" t="str">
        <f>IF(R2312=1, "First-time", IF(R2312&lt;=3, "Rising Star", IF(R2312&lt;10, "Established", "Elites")))</f>
        <v>Rising Star</v>
      </c>
      <c r="T2312">
        <f>IF(S2312 = "First-time",1,0)</f>
        <v>0</v>
      </c>
      <c r="U2312">
        <f>IF(S2312 = "Rising Star",1,0)</f>
        <v>1</v>
      </c>
      <c r="V2312">
        <f>IF(S2312 = "Established",1,0)</f>
        <v>0</v>
      </c>
      <c r="W2312">
        <f>IF(S2312 = "Elites",1,0)</f>
        <v>0</v>
      </c>
      <c r="X2312" t="s">
        <v>242</v>
      </c>
      <c r="Y2312" t="str">
        <f>IF(X2312="","-",TRIM(LEFT(X2312,FIND(",",X2312&amp;",")-1)))</f>
        <v>Atlanta</v>
      </c>
      <c r="Z2312" t="s">
        <v>242</v>
      </c>
      <c r="AA2312" t="s">
        <v>11</v>
      </c>
    </row>
    <row r="2313" spans="1:27" ht="14.4" x14ac:dyDescent="0.3">
      <c r="A2313">
        <v>2306</v>
      </c>
      <c r="B2313" t="s">
        <v>12045</v>
      </c>
      <c r="C2313" t="s">
        <v>12046</v>
      </c>
      <c r="D2313" t="s">
        <v>12047</v>
      </c>
      <c r="E2313" t="s">
        <v>3113</v>
      </c>
      <c r="F2313" s="5">
        <f>_xlfn.TEXTBEFORE(E2313, " ") * 1000000</f>
        <v>6300000</v>
      </c>
      <c r="G2313">
        <v>174.43770000000001</v>
      </c>
      <c r="H2313" t="s">
        <v>105</v>
      </c>
      <c r="I2313">
        <v>18</v>
      </c>
      <c r="J2313">
        <f>IF(I2313="",0,I2313)</f>
        <v>18</v>
      </c>
      <c r="K2313">
        <v>8</v>
      </c>
      <c r="L2313">
        <f>I2313-K2313</f>
        <v>10</v>
      </c>
      <c r="M2313" t="str">
        <f>IF(I2313&lt;100,"small",IF(I2313&lt;500,"medium","large"))</f>
        <v>small</v>
      </c>
      <c r="N2313">
        <f>IF(M2313="small",1,0)</f>
        <v>1</v>
      </c>
      <c r="O2313">
        <f>IF(N2313="medium",1,0)</f>
        <v>0</v>
      </c>
      <c r="P2313">
        <f>IF(O2313="large",1,0)</f>
        <v>0</v>
      </c>
      <c r="Q2313">
        <v>2011</v>
      </c>
      <c r="R2313">
        <v>4</v>
      </c>
      <c r="S2313" t="str">
        <f>IF(R2313=1, "First-time", IF(R2313&lt;=3, "Rising Star", IF(R2313&lt;10, "Established", "Elites")))</f>
        <v>Established</v>
      </c>
      <c r="T2313">
        <f>IF(S2313 = "First-time",1,0)</f>
        <v>0</v>
      </c>
      <c r="U2313">
        <f>IF(S2313 = "Rising Star",1,0)</f>
        <v>0</v>
      </c>
      <c r="V2313">
        <f>IF(S2313 = "Established",1,0)</f>
        <v>1</v>
      </c>
      <c r="W2313">
        <f>IF(S2313 = "Elites",1,0)</f>
        <v>0</v>
      </c>
      <c r="X2313" t="s">
        <v>5514</v>
      </c>
      <c r="Y2313" t="str">
        <f>IF(X2313="","-",TRIM(LEFT(X2313,FIND(",",X2313&amp;",")-1)))</f>
        <v>Albany-Schenectady-Troy</v>
      </c>
      <c r="Z2313" t="s">
        <v>12048</v>
      </c>
      <c r="AA2313" t="s">
        <v>35</v>
      </c>
    </row>
    <row r="2314" spans="1:27" ht="14.4" x14ac:dyDescent="0.3">
      <c r="A2314">
        <v>2307</v>
      </c>
      <c r="B2314" t="s">
        <v>10114</v>
      </c>
      <c r="C2314" t="s">
        <v>10115</v>
      </c>
      <c r="D2314" t="s">
        <v>10116</v>
      </c>
      <c r="E2314" t="s">
        <v>1147</v>
      </c>
      <c r="F2314" s="5">
        <f>_xlfn.TEXTBEFORE(E2314, " ") * 1000000</f>
        <v>3900000</v>
      </c>
      <c r="G2314">
        <v>174.32929999999999</v>
      </c>
      <c r="H2314" t="s">
        <v>85</v>
      </c>
      <c r="I2314">
        <v>10</v>
      </c>
      <c r="J2314">
        <f>IF(I2314="",0,I2314)</f>
        <v>10</v>
      </c>
      <c r="K2314">
        <v>8</v>
      </c>
      <c r="L2314">
        <f>I2314-K2314</f>
        <v>2</v>
      </c>
      <c r="M2314" t="str">
        <f>IF(I2314&lt;100,"small",IF(I2314&lt;500,"medium","large"))</f>
        <v>small</v>
      </c>
      <c r="N2314">
        <f>IF(M2314="small",1,0)</f>
        <v>1</v>
      </c>
      <c r="O2314">
        <f>IF(N2314="medium",1,0)</f>
        <v>0</v>
      </c>
      <c r="P2314">
        <f>IF(O2314="large",1,0)</f>
        <v>0</v>
      </c>
      <c r="Q2314">
        <v>2009</v>
      </c>
      <c r="R2314">
        <v>3</v>
      </c>
      <c r="S2314" t="str">
        <f>IF(R2314=1, "First-time", IF(R2314&lt;=3, "Rising Star", IF(R2314&lt;10, "Established", "Elites")))</f>
        <v>Rising Star</v>
      </c>
      <c r="T2314">
        <f>IF(S2314 = "First-time",1,0)</f>
        <v>0</v>
      </c>
      <c r="U2314">
        <f>IF(S2314 = "Rising Star",1,0)</f>
        <v>1</v>
      </c>
      <c r="V2314">
        <f>IF(S2314 = "Established",1,0)</f>
        <v>0</v>
      </c>
      <c r="W2314">
        <f>IF(S2314 = "Elites",1,0)</f>
        <v>0</v>
      </c>
      <c r="X2314" t="s">
        <v>99</v>
      </c>
      <c r="Y2314" t="str">
        <f>IF(X2314="","-",TRIM(LEFT(X2314,FIND(",",X2314&amp;",")-1)))</f>
        <v>-</v>
      </c>
      <c r="Z2314" t="s">
        <v>1497</v>
      </c>
      <c r="AA2314" t="s">
        <v>10</v>
      </c>
    </row>
    <row r="2315" spans="1:27" ht="14.4" x14ac:dyDescent="0.3">
      <c r="A2315">
        <v>2308</v>
      </c>
      <c r="B2315" t="s">
        <v>9418</v>
      </c>
      <c r="C2315" t="s">
        <v>9419</v>
      </c>
      <c r="D2315" t="s">
        <v>9420</v>
      </c>
      <c r="E2315" t="s">
        <v>98</v>
      </c>
      <c r="F2315" s="5">
        <f>_xlfn.TEXTBEFORE(E2315, " ") * 1000000</f>
        <v>11200000</v>
      </c>
      <c r="G2315">
        <v>174.1951</v>
      </c>
      <c r="H2315" t="s">
        <v>433</v>
      </c>
      <c r="I2315">
        <v>200</v>
      </c>
      <c r="J2315">
        <f>IF(I2315="",0,I2315)</f>
        <v>200</v>
      </c>
      <c r="K2315">
        <v>40</v>
      </c>
      <c r="L2315">
        <f>I2315-K2315</f>
        <v>160</v>
      </c>
      <c r="M2315" t="str">
        <f>IF(I2315&lt;100,"small",IF(I2315&lt;500,"medium","large"))</f>
        <v>medium</v>
      </c>
      <c r="N2315">
        <f>IF(M2315="small",1,0)</f>
        <v>0</v>
      </c>
      <c r="O2315">
        <f>IF(N2315="medium",1,0)</f>
        <v>0</v>
      </c>
      <c r="P2315">
        <f>IF(O2315="large",1,0)</f>
        <v>0</v>
      </c>
      <c r="Q2315">
        <v>2009</v>
      </c>
      <c r="R2315">
        <v>1</v>
      </c>
      <c r="S2315" t="str">
        <f>IF(R2315=1, "First-time", IF(R2315&lt;=3, "Rising Star", IF(R2315&lt;10, "Established", "Elites")))</f>
        <v>First-time</v>
      </c>
      <c r="T2315">
        <f>IF(S2315 = "First-time",1,0)</f>
        <v>1</v>
      </c>
      <c r="U2315">
        <f>IF(S2315 = "Rising Star",1,0)</f>
        <v>0</v>
      </c>
      <c r="V2315">
        <f>IF(S2315 = "Established",1,0)</f>
        <v>0</v>
      </c>
      <c r="W2315">
        <f>IF(S2315 = "Elites",1,0)</f>
        <v>0</v>
      </c>
      <c r="X2315" t="s">
        <v>130</v>
      </c>
      <c r="Y2315" t="str">
        <f>IF(X2315="","-",TRIM(LEFT(X2315,FIND(",",X2315&amp;",")-1)))</f>
        <v>Dallas</v>
      </c>
      <c r="Z2315" t="s">
        <v>2575</v>
      </c>
      <c r="AA2315" t="s">
        <v>45</v>
      </c>
    </row>
    <row r="2316" spans="1:27" ht="14.4" x14ac:dyDescent="0.3">
      <c r="A2316">
        <v>2309</v>
      </c>
      <c r="B2316" t="s">
        <v>2820</v>
      </c>
      <c r="C2316" t="s">
        <v>2821</v>
      </c>
      <c r="D2316" t="s">
        <v>2822</v>
      </c>
      <c r="E2316" t="s">
        <v>2823</v>
      </c>
      <c r="F2316" s="5">
        <f>_xlfn.TEXTBEFORE(E2316, " ") * 1000000</f>
        <v>157600000</v>
      </c>
      <c r="G2316">
        <v>174.1609</v>
      </c>
      <c r="H2316" t="s">
        <v>803</v>
      </c>
      <c r="I2316">
        <v>80</v>
      </c>
      <c r="J2316">
        <f>IF(I2316="",0,I2316)</f>
        <v>80</v>
      </c>
      <c r="K2316">
        <v>40</v>
      </c>
      <c r="L2316">
        <f>I2316-K2316</f>
        <v>40</v>
      </c>
      <c r="M2316" t="str">
        <f>IF(I2316&lt;100,"small",IF(I2316&lt;500,"medium","large"))</f>
        <v>small</v>
      </c>
      <c r="N2316">
        <f>IF(M2316="small",1,0)</f>
        <v>1</v>
      </c>
      <c r="O2316">
        <f>IF(N2316="medium",1,0)</f>
        <v>0</v>
      </c>
      <c r="P2316">
        <f>IF(O2316="large",1,0)</f>
        <v>0</v>
      </c>
      <c r="Q2316">
        <v>1998</v>
      </c>
      <c r="R2316">
        <v>1</v>
      </c>
      <c r="S2316" t="str">
        <f>IF(R2316=1, "First-time", IF(R2316&lt;=3, "Rising Star", IF(R2316&lt;10, "Established", "Elites")))</f>
        <v>First-time</v>
      </c>
      <c r="T2316">
        <f>IF(S2316 = "First-time",1,0)</f>
        <v>1</v>
      </c>
      <c r="U2316">
        <f>IF(S2316 = "Rising Star",1,0)</f>
        <v>0</v>
      </c>
      <c r="V2316">
        <f>IF(S2316 = "Established",1,0)</f>
        <v>0</v>
      </c>
      <c r="W2316">
        <f>IF(S2316 = "Elites",1,0)</f>
        <v>0</v>
      </c>
      <c r="X2316" t="s">
        <v>232</v>
      </c>
      <c r="Y2316" t="str">
        <f>IF(X2316="","-",TRIM(LEFT(X2316,FIND(",",X2316&amp;",")-1)))</f>
        <v>Houston</v>
      </c>
      <c r="Z2316" t="s">
        <v>232</v>
      </c>
      <c r="AA2316" t="s">
        <v>45</v>
      </c>
    </row>
    <row r="2317" spans="1:27" ht="14.4" x14ac:dyDescent="0.3">
      <c r="A2317">
        <v>2310</v>
      </c>
      <c r="B2317" t="s">
        <v>11820</v>
      </c>
      <c r="C2317" t="s">
        <v>11821</v>
      </c>
      <c r="D2317" t="s">
        <v>11822</v>
      </c>
      <c r="E2317" t="s">
        <v>1466</v>
      </c>
      <c r="F2317" s="5">
        <f>_xlfn.TEXTBEFORE(E2317, " ") * 1000000</f>
        <v>4000000</v>
      </c>
      <c r="G2317">
        <v>174.07149999999999</v>
      </c>
      <c r="H2317" t="s">
        <v>1238</v>
      </c>
      <c r="I2317">
        <v>40</v>
      </c>
      <c r="J2317">
        <f>IF(I2317="",0,I2317)</f>
        <v>40</v>
      </c>
      <c r="K2317">
        <v>19</v>
      </c>
      <c r="L2317">
        <f>I2317-K2317</f>
        <v>21</v>
      </c>
      <c r="M2317" t="str">
        <f>IF(I2317&lt;100,"small",IF(I2317&lt;500,"medium","large"))</f>
        <v>small</v>
      </c>
      <c r="N2317">
        <f>IF(M2317="small",1,0)</f>
        <v>1</v>
      </c>
      <c r="O2317">
        <f>IF(N2317="medium",1,0)</f>
        <v>0</v>
      </c>
      <c r="P2317">
        <f>IF(O2317="large",1,0)</f>
        <v>0</v>
      </c>
      <c r="Q2317">
        <v>2011</v>
      </c>
      <c r="R2317">
        <v>2</v>
      </c>
      <c r="S2317" t="str">
        <f>IF(R2317=1, "First-time", IF(R2317&lt;=3, "Rising Star", IF(R2317&lt;10, "Established", "Elites")))</f>
        <v>Rising Star</v>
      </c>
      <c r="T2317">
        <f>IF(S2317 = "First-time",1,0)</f>
        <v>0</v>
      </c>
      <c r="U2317">
        <f>IF(S2317 = "Rising Star",1,0)</f>
        <v>1</v>
      </c>
      <c r="V2317">
        <f>IF(S2317 = "Established",1,0)</f>
        <v>0</v>
      </c>
      <c r="W2317">
        <f>IF(S2317 = "Elites",1,0)</f>
        <v>0</v>
      </c>
      <c r="X2317" t="s">
        <v>130</v>
      </c>
      <c r="Y2317" t="str">
        <f>IF(X2317="","-",TRIM(LEFT(X2317,FIND(",",X2317&amp;",")-1)))</f>
        <v>Dallas</v>
      </c>
      <c r="Z2317" t="s">
        <v>130</v>
      </c>
      <c r="AA2317" t="s">
        <v>45</v>
      </c>
    </row>
    <row r="2318" spans="1:27" ht="14.4" x14ac:dyDescent="0.3">
      <c r="A2318">
        <v>2310</v>
      </c>
      <c r="B2318" t="s">
        <v>2149</v>
      </c>
      <c r="C2318" t="s">
        <v>2150</v>
      </c>
      <c r="D2318" t="s">
        <v>2151</v>
      </c>
      <c r="E2318" t="s">
        <v>226</v>
      </c>
      <c r="F2318" s="5">
        <f>_xlfn.TEXTBEFORE(E2318, " ") * 1000000</f>
        <v>14900000</v>
      </c>
      <c r="G2318">
        <v>174.0686</v>
      </c>
      <c r="H2318" t="s">
        <v>803</v>
      </c>
      <c r="I2318">
        <v>30</v>
      </c>
      <c r="J2318">
        <f>IF(I2318="",0,I2318)</f>
        <v>30</v>
      </c>
      <c r="K2318">
        <v>18</v>
      </c>
      <c r="L2318">
        <f>I2318-K2318</f>
        <v>12</v>
      </c>
      <c r="M2318" t="str">
        <f>IF(I2318&lt;100,"small",IF(I2318&lt;500,"medium","large"))</f>
        <v>small</v>
      </c>
      <c r="N2318">
        <f>IF(M2318="small",1,0)</f>
        <v>1</v>
      </c>
      <c r="O2318">
        <f>IF(N2318="medium",1,0)</f>
        <v>0</v>
      </c>
      <c r="P2318">
        <f>IF(O2318="large",1,0)</f>
        <v>0</v>
      </c>
      <c r="Q2318">
        <v>1995</v>
      </c>
      <c r="R2318">
        <v>2</v>
      </c>
      <c r="S2318" t="str">
        <f>IF(R2318=1, "First-time", IF(R2318&lt;=3, "Rising Star", IF(R2318&lt;10, "Established", "Elites")))</f>
        <v>Rising Star</v>
      </c>
      <c r="T2318">
        <f>IF(S2318 = "First-time",1,0)</f>
        <v>0</v>
      </c>
      <c r="U2318">
        <f>IF(S2318 = "Rising Star",1,0)</f>
        <v>1</v>
      </c>
      <c r="V2318">
        <f>IF(S2318 = "Established",1,0)</f>
        <v>0</v>
      </c>
      <c r="W2318">
        <f>IF(S2318 = "Elites",1,0)</f>
        <v>0</v>
      </c>
      <c r="X2318" t="s">
        <v>130</v>
      </c>
      <c r="Y2318" t="str">
        <f>IF(X2318="","-",TRIM(LEFT(X2318,FIND(",",X2318&amp;",")-1)))</f>
        <v>Dallas</v>
      </c>
      <c r="Z2318" t="s">
        <v>130</v>
      </c>
      <c r="AA2318" t="s">
        <v>45</v>
      </c>
    </row>
    <row r="2319" spans="1:27" ht="14.4" x14ac:dyDescent="0.3">
      <c r="A2319">
        <v>2311</v>
      </c>
      <c r="B2319" t="s">
        <v>14159</v>
      </c>
      <c r="C2319" t="s">
        <v>14160</v>
      </c>
      <c r="D2319" t="s">
        <v>14161</v>
      </c>
      <c r="E2319" t="s">
        <v>4251</v>
      </c>
      <c r="F2319" s="5">
        <f>_xlfn.TEXTBEFORE(E2319, " ") * 1000000</f>
        <v>3400000</v>
      </c>
      <c r="G2319">
        <v>174.06120000000001</v>
      </c>
      <c r="H2319" t="s">
        <v>167</v>
      </c>
      <c r="I2319">
        <v>5</v>
      </c>
      <c r="J2319">
        <f>IF(I2319="",0,I2319)</f>
        <v>5</v>
      </c>
      <c r="K2319">
        <v>1</v>
      </c>
      <c r="L2319">
        <f>I2319-K2319</f>
        <v>4</v>
      </c>
      <c r="M2319" t="str">
        <f>IF(I2319&lt;100,"small",IF(I2319&lt;500,"medium","large"))</f>
        <v>small</v>
      </c>
      <c r="N2319">
        <f>IF(M2319="small",1,0)</f>
        <v>1</v>
      </c>
      <c r="O2319">
        <f>IF(N2319="medium",1,0)</f>
        <v>0</v>
      </c>
      <c r="P2319">
        <f>IF(O2319="large",1,0)</f>
        <v>0</v>
      </c>
      <c r="Q2319">
        <v>2012</v>
      </c>
      <c r="R2319">
        <v>2</v>
      </c>
      <c r="S2319" t="str">
        <f>IF(R2319=1, "First-time", IF(R2319&lt;=3, "Rising Star", IF(R2319&lt;10, "Established", "Elites")))</f>
        <v>Rising Star</v>
      </c>
      <c r="T2319">
        <f>IF(S2319 = "First-time",1,0)</f>
        <v>0</v>
      </c>
      <c r="U2319">
        <f>IF(S2319 = "Rising Star",1,0)</f>
        <v>1</v>
      </c>
      <c r="V2319">
        <f>IF(S2319 = "Established",1,0)</f>
        <v>0</v>
      </c>
      <c r="W2319">
        <f>IF(S2319 = "Elites",1,0)</f>
        <v>0</v>
      </c>
      <c r="X2319" t="s">
        <v>325</v>
      </c>
      <c r="Y2319" t="str">
        <f>IF(X2319="","-",TRIM(LEFT(X2319,FIND(",",X2319&amp;",")-1)))</f>
        <v>Los Angeles</v>
      </c>
      <c r="Z2319" t="s">
        <v>14162</v>
      </c>
      <c r="AA2319" t="s">
        <v>5</v>
      </c>
    </row>
    <row r="2320" spans="1:27" ht="14.4" x14ac:dyDescent="0.3">
      <c r="A2320">
        <v>2312</v>
      </c>
      <c r="B2320" t="s">
        <v>4430</v>
      </c>
      <c r="C2320" t="s">
        <v>4431</v>
      </c>
      <c r="D2320" t="s">
        <v>4432</v>
      </c>
      <c r="E2320" t="s">
        <v>1476</v>
      </c>
      <c r="F2320" s="5">
        <f>_xlfn.TEXTBEFORE(E2320, " ") * 1000000</f>
        <v>10100000</v>
      </c>
      <c r="G2320">
        <v>174.0478</v>
      </c>
      <c r="H2320" t="s">
        <v>174</v>
      </c>
      <c r="I2320">
        <v>70</v>
      </c>
      <c r="J2320">
        <f>IF(I2320="",0,I2320)</f>
        <v>70</v>
      </c>
      <c r="K2320">
        <v>50</v>
      </c>
      <c r="L2320">
        <f>I2320-K2320</f>
        <v>20</v>
      </c>
      <c r="M2320" t="str">
        <f>IF(I2320&lt;100,"small",IF(I2320&lt;500,"medium","large"))</f>
        <v>small</v>
      </c>
      <c r="N2320">
        <f>IF(M2320="small",1,0)</f>
        <v>1</v>
      </c>
      <c r="O2320">
        <f>IF(N2320="medium",1,0)</f>
        <v>0</v>
      </c>
      <c r="P2320">
        <f>IF(O2320="large",1,0)</f>
        <v>0</v>
      </c>
      <c r="Q2320">
        <v>2002</v>
      </c>
      <c r="R2320">
        <v>2</v>
      </c>
      <c r="S2320" t="str">
        <f>IF(R2320=1, "First-time", IF(R2320&lt;=3, "Rising Star", IF(R2320&lt;10, "Established", "Elites")))</f>
        <v>Rising Star</v>
      </c>
      <c r="T2320">
        <f>IF(S2320 = "First-time",1,0)</f>
        <v>0</v>
      </c>
      <c r="U2320">
        <f>IF(S2320 = "Rising Star",1,0)</f>
        <v>1</v>
      </c>
      <c r="V2320">
        <f>IF(S2320 = "Established",1,0)</f>
        <v>0</v>
      </c>
      <c r="W2320">
        <f>IF(S2320 = "Elites",1,0)</f>
        <v>0</v>
      </c>
      <c r="X2320" t="s">
        <v>202</v>
      </c>
      <c r="Y2320" t="str">
        <f>IF(X2320="","-",TRIM(LEFT(X2320,FIND(",",X2320&amp;",")-1)))</f>
        <v>Las Vegas</v>
      </c>
      <c r="Z2320" t="s">
        <v>203</v>
      </c>
      <c r="AA2320" t="s">
        <v>34</v>
      </c>
    </row>
    <row r="2321" spans="1:27" ht="14.4" x14ac:dyDescent="0.3">
      <c r="A2321">
        <v>2313</v>
      </c>
      <c r="B2321" t="s">
        <v>7684</v>
      </c>
      <c r="C2321" t="s">
        <v>7685</v>
      </c>
      <c r="D2321" t="s">
        <v>7686</v>
      </c>
      <c r="E2321" t="s">
        <v>5012</v>
      </c>
      <c r="F2321" s="5">
        <f>_xlfn.TEXTBEFORE(E2321, " ") * 1000000</f>
        <v>13500000</v>
      </c>
      <c r="G2321">
        <v>173.9427</v>
      </c>
      <c r="H2321" t="s">
        <v>433</v>
      </c>
      <c r="I2321">
        <v>1353</v>
      </c>
      <c r="J2321">
        <f>IF(I2321="",0,I2321)</f>
        <v>1353</v>
      </c>
      <c r="K2321">
        <v>750</v>
      </c>
      <c r="L2321">
        <f>I2321-K2321</f>
        <v>603</v>
      </c>
      <c r="M2321" t="str">
        <f>IF(I2321&lt;100,"small",IF(I2321&lt;500,"medium","large"))</f>
        <v>large</v>
      </c>
      <c r="N2321">
        <f>IF(M2321="small",1,0)</f>
        <v>0</v>
      </c>
      <c r="O2321">
        <f>IF(N2321="medium",1,0)</f>
        <v>0</v>
      </c>
      <c r="P2321">
        <f>IF(O2321="large",1,0)</f>
        <v>0</v>
      </c>
      <c r="Q2321">
        <v>2007</v>
      </c>
      <c r="R2321">
        <v>1</v>
      </c>
      <c r="S2321" t="str">
        <f>IF(R2321=1, "First-time", IF(R2321&lt;=3, "Rising Star", IF(R2321&lt;10, "Established", "Elites")))</f>
        <v>First-time</v>
      </c>
      <c r="T2321">
        <f>IF(S2321 = "First-time",1,0)</f>
        <v>1</v>
      </c>
      <c r="U2321">
        <f>IF(S2321 = "Rising Star",1,0)</f>
        <v>0</v>
      </c>
      <c r="V2321">
        <f>IF(S2321 = "Established",1,0)</f>
        <v>0</v>
      </c>
      <c r="W2321">
        <f>IF(S2321 = "Elites",1,0)</f>
        <v>0</v>
      </c>
      <c r="X2321" t="s">
        <v>99</v>
      </c>
      <c r="Y2321" t="str">
        <f>IF(X2321="","-",TRIM(LEFT(X2321,FIND(",",X2321&amp;",")-1)))</f>
        <v>-</v>
      </c>
      <c r="Z2321" t="s">
        <v>7687</v>
      </c>
      <c r="AA2321" t="s">
        <v>34</v>
      </c>
    </row>
    <row r="2322" spans="1:27" ht="14.4" x14ac:dyDescent="0.3">
      <c r="A2322">
        <v>2314</v>
      </c>
      <c r="B2322" t="s">
        <v>2222</v>
      </c>
      <c r="C2322" t="s">
        <v>2223</v>
      </c>
      <c r="D2322" t="s">
        <v>2224</v>
      </c>
      <c r="E2322" t="s">
        <v>2225</v>
      </c>
      <c r="F2322" s="5">
        <f>_xlfn.TEXTBEFORE(E2322, " ") * 1000000</f>
        <v>5900000</v>
      </c>
      <c r="G2322">
        <v>173.92769999999999</v>
      </c>
      <c r="H2322" t="s">
        <v>472</v>
      </c>
      <c r="I2322">
        <v>47</v>
      </c>
      <c r="J2322">
        <f>IF(I2322="",0,I2322)</f>
        <v>47</v>
      </c>
      <c r="K2322">
        <v>19</v>
      </c>
      <c r="L2322">
        <f>I2322-K2322</f>
        <v>28</v>
      </c>
      <c r="M2322" t="str">
        <f>IF(I2322&lt;100,"small",IF(I2322&lt;500,"medium","large"))</f>
        <v>small</v>
      </c>
      <c r="N2322">
        <f>IF(M2322="small",1,0)</f>
        <v>1</v>
      </c>
      <c r="O2322">
        <f>IF(N2322="medium",1,0)</f>
        <v>0</v>
      </c>
      <c r="P2322">
        <f>IF(O2322="large",1,0)</f>
        <v>0</v>
      </c>
      <c r="Q2322">
        <v>1995</v>
      </c>
      <c r="R2322">
        <v>3</v>
      </c>
      <c r="S2322" t="str">
        <f>IF(R2322=1, "First-time", IF(R2322&lt;=3, "Rising Star", IF(R2322&lt;10, "Established", "Elites")))</f>
        <v>Rising Star</v>
      </c>
      <c r="T2322">
        <f>IF(S2322 = "First-time",1,0)</f>
        <v>0</v>
      </c>
      <c r="U2322">
        <f>IF(S2322 = "Rising Star",1,0)</f>
        <v>1</v>
      </c>
      <c r="V2322">
        <f>IF(S2322 = "Established",1,0)</f>
        <v>0</v>
      </c>
      <c r="W2322">
        <f>IF(S2322 = "Elites",1,0)</f>
        <v>0</v>
      </c>
      <c r="X2322" t="s">
        <v>242</v>
      </c>
      <c r="Y2322" t="str">
        <f>IF(X2322="","-",TRIM(LEFT(X2322,FIND(",",X2322&amp;",")-1)))</f>
        <v>Atlanta</v>
      </c>
      <c r="Z2322" t="s">
        <v>1693</v>
      </c>
      <c r="AA2322" t="s">
        <v>11</v>
      </c>
    </row>
    <row r="2323" spans="1:27" ht="14.4" x14ac:dyDescent="0.3">
      <c r="A2323">
        <v>2315</v>
      </c>
      <c r="B2323" t="s">
        <v>4901</v>
      </c>
      <c r="C2323" t="s">
        <v>4902</v>
      </c>
      <c r="D2323" t="s">
        <v>4903</v>
      </c>
      <c r="E2323" t="s">
        <v>547</v>
      </c>
      <c r="F2323" s="5">
        <f>_xlfn.TEXTBEFORE(E2323, " ") * 1000000</f>
        <v>14200000</v>
      </c>
      <c r="G2323">
        <v>173.89400000000001</v>
      </c>
      <c r="H2323" t="s">
        <v>105</v>
      </c>
      <c r="I2323">
        <v>45</v>
      </c>
      <c r="J2323">
        <f>IF(I2323="",0,I2323)</f>
        <v>45</v>
      </c>
      <c r="K2323">
        <v>20</v>
      </c>
      <c r="L2323">
        <f>I2323-K2323</f>
        <v>25</v>
      </c>
      <c r="M2323" t="str">
        <f>IF(I2323&lt;100,"small",IF(I2323&lt;500,"medium","large"))</f>
        <v>small</v>
      </c>
      <c r="N2323">
        <f>IF(M2323="small",1,0)</f>
        <v>1</v>
      </c>
      <c r="O2323">
        <f>IF(N2323="medium",1,0)</f>
        <v>0</v>
      </c>
      <c r="P2323">
        <f>IF(O2323="large",1,0)</f>
        <v>0</v>
      </c>
      <c r="Q2323">
        <v>2003</v>
      </c>
      <c r="R2323">
        <v>1</v>
      </c>
      <c r="S2323" t="str">
        <f>IF(R2323=1, "First-time", IF(R2323&lt;=3, "Rising Star", IF(R2323&lt;10, "Established", "Elites")))</f>
        <v>First-time</v>
      </c>
      <c r="T2323">
        <f>IF(S2323 = "First-time",1,0)</f>
        <v>1</v>
      </c>
      <c r="U2323">
        <f>IF(S2323 = "Rising Star",1,0)</f>
        <v>0</v>
      </c>
      <c r="V2323">
        <f>IF(S2323 = "Established",1,0)</f>
        <v>0</v>
      </c>
      <c r="W2323">
        <f>IF(S2323 = "Elites",1,0)</f>
        <v>0</v>
      </c>
      <c r="X2323" t="s">
        <v>180</v>
      </c>
      <c r="Y2323" t="str">
        <f>IF(X2323="","-",TRIM(LEFT(X2323,FIND(",",X2323&amp;",")-1)))</f>
        <v>Cincinnati</v>
      </c>
      <c r="Z2323" t="s">
        <v>3296</v>
      </c>
      <c r="AA2323" t="s">
        <v>36</v>
      </c>
    </row>
    <row r="2324" spans="1:27" ht="14.4" x14ac:dyDescent="0.3">
      <c r="A2324">
        <v>2316</v>
      </c>
      <c r="B2324" t="s">
        <v>6460</v>
      </c>
      <c r="C2324" t="s">
        <v>6461</v>
      </c>
      <c r="D2324" t="s">
        <v>6462</v>
      </c>
      <c r="E2324" t="s">
        <v>1147</v>
      </c>
      <c r="F2324" s="5">
        <f>_xlfn.TEXTBEFORE(E2324, " ") * 1000000</f>
        <v>3900000</v>
      </c>
      <c r="G2324">
        <v>173.874</v>
      </c>
      <c r="H2324" t="s">
        <v>167</v>
      </c>
      <c r="I2324">
        <v>31</v>
      </c>
      <c r="J2324">
        <f>IF(I2324="",0,I2324)</f>
        <v>31</v>
      </c>
      <c r="K2324">
        <v>5</v>
      </c>
      <c r="L2324">
        <f>I2324-K2324</f>
        <v>26</v>
      </c>
      <c r="M2324" t="str">
        <f>IF(I2324&lt;100,"small",IF(I2324&lt;500,"medium","large"))</f>
        <v>small</v>
      </c>
      <c r="N2324">
        <f>IF(M2324="small",1,0)</f>
        <v>1</v>
      </c>
      <c r="O2324">
        <f>IF(N2324="medium",1,0)</f>
        <v>0</v>
      </c>
      <c r="P2324">
        <f>IF(O2324="large",1,0)</f>
        <v>0</v>
      </c>
      <c r="Q2324">
        <v>2005</v>
      </c>
      <c r="R2324">
        <v>3</v>
      </c>
      <c r="S2324" t="str">
        <f>IF(R2324=1, "First-time", IF(R2324&lt;=3, "Rising Star", IF(R2324&lt;10, "Established", "Elites")))</f>
        <v>Rising Star</v>
      </c>
      <c r="T2324">
        <f>IF(S2324 = "First-time",1,0)</f>
        <v>0</v>
      </c>
      <c r="U2324">
        <f>IF(S2324 = "Rising Star",1,0)</f>
        <v>1</v>
      </c>
      <c r="V2324">
        <f>IF(S2324 = "Established",1,0)</f>
        <v>0</v>
      </c>
      <c r="W2324">
        <f>IF(S2324 = "Elites",1,0)</f>
        <v>0</v>
      </c>
      <c r="X2324" t="s">
        <v>689</v>
      </c>
      <c r="Y2324" t="str">
        <f>IF(X2324="","-",TRIM(LEFT(X2324,FIND(",",X2324&amp;",")-1)))</f>
        <v>Miami</v>
      </c>
      <c r="Z2324" t="s">
        <v>689</v>
      </c>
      <c r="AA2324" t="s">
        <v>10</v>
      </c>
    </row>
    <row r="2325" spans="1:27" ht="14.4" x14ac:dyDescent="0.3">
      <c r="A2325">
        <v>2317</v>
      </c>
      <c r="B2325" t="s">
        <v>9421</v>
      </c>
      <c r="C2325" t="s">
        <v>9422</v>
      </c>
      <c r="D2325" t="s">
        <v>9423</v>
      </c>
      <c r="E2325" t="s">
        <v>3191</v>
      </c>
      <c r="F2325" s="5">
        <f>_xlfn.TEXTBEFORE(E2325, " ") * 1000000</f>
        <v>31200000</v>
      </c>
      <c r="G2325">
        <v>173.6652</v>
      </c>
      <c r="H2325" t="s">
        <v>85</v>
      </c>
      <c r="I2325">
        <v>40</v>
      </c>
      <c r="J2325">
        <f>IF(I2325="",0,I2325)</f>
        <v>40</v>
      </c>
      <c r="K2325">
        <v>16</v>
      </c>
      <c r="L2325">
        <f>I2325-K2325</f>
        <v>24</v>
      </c>
      <c r="M2325" t="str">
        <f>IF(I2325&lt;100,"small",IF(I2325&lt;500,"medium","large"))</f>
        <v>small</v>
      </c>
      <c r="N2325">
        <f>IF(M2325="small",1,0)</f>
        <v>1</v>
      </c>
      <c r="O2325">
        <f>IF(N2325="medium",1,0)</f>
        <v>0</v>
      </c>
      <c r="P2325">
        <f>IF(O2325="large",1,0)</f>
        <v>0</v>
      </c>
      <c r="Q2325">
        <v>2009</v>
      </c>
      <c r="R2325">
        <v>2</v>
      </c>
      <c r="S2325" t="str">
        <f>IF(R2325=1, "First-time", IF(R2325&lt;=3, "Rising Star", IF(R2325&lt;10, "Established", "Elites")))</f>
        <v>Rising Star</v>
      </c>
      <c r="T2325">
        <f>IF(S2325 = "First-time",1,0)</f>
        <v>0</v>
      </c>
      <c r="U2325">
        <f>IF(S2325 = "Rising Star",1,0)</f>
        <v>1</v>
      </c>
      <c r="V2325">
        <f>IF(S2325 = "Established",1,0)</f>
        <v>0</v>
      </c>
      <c r="W2325">
        <f>IF(S2325 = "Elites",1,0)</f>
        <v>0</v>
      </c>
      <c r="X2325" t="s">
        <v>232</v>
      </c>
      <c r="Y2325" t="str">
        <f>IF(X2325="","-",TRIM(LEFT(X2325,FIND(",",X2325&amp;",")-1)))</f>
        <v>Houston</v>
      </c>
      <c r="Z2325" t="s">
        <v>232</v>
      </c>
      <c r="AA2325" t="s">
        <v>45</v>
      </c>
    </row>
    <row r="2326" spans="1:27" ht="14.4" x14ac:dyDescent="0.3">
      <c r="A2326">
        <v>2318</v>
      </c>
      <c r="B2326" t="s">
        <v>4076</v>
      </c>
      <c r="C2326" t="s">
        <v>4077</v>
      </c>
      <c r="D2326" t="s">
        <v>4078</v>
      </c>
      <c r="E2326" t="s">
        <v>977</v>
      </c>
      <c r="F2326" s="5">
        <f>_xlfn.TEXTBEFORE(E2326, " ") * 1000000</f>
        <v>31600000</v>
      </c>
      <c r="G2326">
        <v>173.6276</v>
      </c>
      <c r="H2326" t="s">
        <v>779</v>
      </c>
      <c r="I2326">
        <v>160</v>
      </c>
      <c r="J2326">
        <f>IF(I2326="",0,I2326)</f>
        <v>160</v>
      </c>
      <c r="K2326">
        <v>48</v>
      </c>
      <c r="L2326">
        <f>I2326-K2326</f>
        <v>112</v>
      </c>
      <c r="M2326" t="str">
        <f>IF(I2326&lt;100,"small",IF(I2326&lt;500,"medium","large"))</f>
        <v>medium</v>
      </c>
      <c r="N2326">
        <f>IF(M2326="small",1,0)</f>
        <v>0</v>
      </c>
      <c r="O2326">
        <f>IF(N2326="medium",1,0)</f>
        <v>0</v>
      </c>
      <c r="P2326">
        <f>IF(O2326="large",1,0)</f>
        <v>0</v>
      </c>
      <c r="Q2326">
        <v>2001</v>
      </c>
      <c r="R2326">
        <v>1</v>
      </c>
      <c r="S2326" t="str">
        <f>IF(R2326=1, "First-time", IF(R2326&lt;=3, "Rising Star", IF(R2326&lt;10, "Established", "Elites")))</f>
        <v>First-time</v>
      </c>
      <c r="T2326">
        <f>IF(S2326 = "First-time",1,0)</f>
        <v>1</v>
      </c>
      <c r="U2326">
        <f>IF(S2326 = "Rising Star",1,0)</f>
        <v>0</v>
      </c>
      <c r="V2326">
        <f>IF(S2326 = "Established",1,0)</f>
        <v>0</v>
      </c>
      <c r="W2326">
        <f>IF(S2326 = "Elites",1,0)</f>
        <v>0</v>
      </c>
      <c r="X2326" t="s">
        <v>242</v>
      </c>
      <c r="Y2326" t="str">
        <f>IF(X2326="","-",TRIM(LEFT(X2326,FIND(",",X2326&amp;",")-1)))</f>
        <v>Atlanta</v>
      </c>
      <c r="Z2326" t="s">
        <v>766</v>
      </c>
      <c r="AA2326" t="s">
        <v>11</v>
      </c>
    </row>
    <row r="2327" spans="1:27" ht="14.4" x14ac:dyDescent="0.3">
      <c r="A2327">
        <v>2319</v>
      </c>
      <c r="B2327" t="s">
        <v>6990</v>
      </c>
      <c r="C2327" t="s">
        <v>6991</v>
      </c>
      <c r="D2327" t="s">
        <v>6992</v>
      </c>
      <c r="E2327" t="s">
        <v>6993</v>
      </c>
      <c r="F2327" s="5">
        <f>_xlfn.TEXTBEFORE(E2327, " ") * 1000000</f>
        <v>132400000</v>
      </c>
      <c r="G2327">
        <v>173.59469999999999</v>
      </c>
      <c r="H2327" t="s">
        <v>118</v>
      </c>
      <c r="I2327">
        <v>351</v>
      </c>
      <c r="J2327">
        <f>IF(I2327="",0,I2327)</f>
        <v>351</v>
      </c>
      <c r="K2327">
        <v>76</v>
      </c>
      <c r="L2327">
        <f>I2327-K2327</f>
        <v>275</v>
      </c>
      <c r="M2327" t="str">
        <f>IF(I2327&lt;100,"small",IF(I2327&lt;500,"medium","large"))</f>
        <v>medium</v>
      </c>
      <c r="N2327">
        <f>IF(M2327="small",1,0)</f>
        <v>0</v>
      </c>
      <c r="O2327">
        <f>IF(N2327="medium",1,0)</f>
        <v>0</v>
      </c>
      <c r="P2327">
        <f>IF(O2327="large",1,0)</f>
        <v>0</v>
      </c>
      <c r="Q2327">
        <v>2006</v>
      </c>
      <c r="R2327">
        <v>3</v>
      </c>
      <c r="S2327" t="str">
        <f>IF(R2327=1, "First-time", IF(R2327&lt;=3, "Rising Star", IF(R2327&lt;10, "Established", "Elites")))</f>
        <v>Rising Star</v>
      </c>
      <c r="T2327">
        <f>IF(S2327 = "First-time",1,0)</f>
        <v>0</v>
      </c>
      <c r="U2327">
        <f>IF(S2327 = "Rising Star",1,0)</f>
        <v>1</v>
      </c>
      <c r="V2327">
        <f>IF(S2327 = "Established",1,0)</f>
        <v>0</v>
      </c>
      <c r="W2327">
        <f>IF(S2327 = "Elites",1,0)</f>
        <v>0</v>
      </c>
      <c r="X2327" t="s">
        <v>93</v>
      </c>
      <c r="Y2327" t="str">
        <f>IF(X2327="","-",TRIM(LEFT(X2327,FIND(",",X2327&amp;",")-1)))</f>
        <v>Baltimore</v>
      </c>
      <c r="Z2327" t="s">
        <v>6365</v>
      </c>
      <c r="AA2327" t="s">
        <v>21</v>
      </c>
    </row>
    <row r="2328" spans="1:27" ht="14.4" x14ac:dyDescent="0.3">
      <c r="A2328">
        <v>2320</v>
      </c>
      <c r="B2328" t="s">
        <v>8637</v>
      </c>
      <c r="C2328" t="s">
        <v>8638</v>
      </c>
      <c r="D2328" t="s">
        <v>8639</v>
      </c>
      <c r="E2328" t="s">
        <v>2766</v>
      </c>
      <c r="F2328" s="5">
        <f>_xlfn.TEXTBEFORE(E2328, " ") * 1000000</f>
        <v>2700000</v>
      </c>
      <c r="G2328">
        <v>173.57650000000001</v>
      </c>
      <c r="H2328" t="s">
        <v>118</v>
      </c>
      <c r="I2328">
        <v>16</v>
      </c>
      <c r="J2328">
        <f>IF(I2328="",0,I2328)</f>
        <v>16</v>
      </c>
      <c r="K2328">
        <v>7</v>
      </c>
      <c r="L2328">
        <f>I2328-K2328</f>
        <v>9</v>
      </c>
      <c r="M2328" t="str">
        <f>IF(I2328&lt;100,"small",IF(I2328&lt;500,"medium","large"))</f>
        <v>small</v>
      </c>
      <c r="N2328">
        <f>IF(M2328="small",1,0)</f>
        <v>1</v>
      </c>
      <c r="O2328">
        <f>IF(N2328="medium",1,0)</f>
        <v>0</v>
      </c>
      <c r="P2328">
        <f>IF(O2328="large",1,0)</f>
        <v>0</v>
      </c>
      <c r="Q2328">
        <v>2008</v>
      </c>
      <c r="R2328">
        <v>1</v>
      </c>
      <c r="S2328" t="str">
        <f>IF(R2328=1, "First-time", IF(R2328&lt;=3, "Rising Star", IF(R2328&lt;10, "Established", "Elites")))</f>
        <v>First-time</v>
      </c>
      <c r="T2328">
        <f>IF(S2328 = "First-time",1,0)</f>
        <v>1</v>
      </c>
      <c r="U2328">
        <f>IF(S2328 = "Rising Star",1,0)</f>
        <v>0</v>
      </c>
      <c r="V2328">
        <f>IF(S2328 = "Established",1,0)</f>
        <v>0</v>
      </c>
      <c r="W2328">
        <f>IF(S2328 = "Elites",1,0)</f>
        <v>0</v>
      </c>
      <c r="X2328" t="s">
        <v>1454</v>
      </c>
      <c r="Y2328" t="str">
        <f>IF(X2328="","-",TRIM(LEFT(X2328,FIND(",",X2328&amp;",")-1)))</f>
        <v>St. Louis</v>
      </c>
      <c r="Z2328" t="s">
        <v>1455</v>
      </c>
      <c r="AA2328" t="s">
        <v>25</v>
      </c>
    </row>
    <row r="2329" spans="1:27" ht="14.4" x14ac:dyDescent="0.3">
      <c r="A2329">
        <v>2321</v>
      </c>
      <c r="B2329" t="s">
        <v>2363</v>
      </c>
      <c r="C2329" t="s">
        <v>2364</v>
      </c>
      <c r="D2329" t="s">
        <v>2365</v>
      </c>
      <c r="E2329" t="s">
        <v>2366</v>
      </c>
      <c r="F2329" s="5">
        <f>_xlfn.TEXTBEFORE(E2329, " ") * 1000000</f>
        <v>57000000</v>
      </c>
      <c r="G2329">
        <v>173.55779999999999</v>
      </c>
      <c r="H2329" t="s">
        <v>111</v>
      </c>
      <c r="I2329">
        <v>164</v>
      </c>
      <c r="J2329">
        <f>IF(I2329="",0,I2329)</f>
        <v>164</v>
      </c>
      <c r="K2329">
        <v>117</v>
      </c>
      <c r="L2329">
        <f>I2329-K2329</f>
        <v>47</v>
      </c>
      <c r="M2329" t="str">
        <f>IF(I2329&lt;100,"small",IF(I2329&lt;500,"medium","large"))</f>
        <v>medium</v>
      </c>
      <c r="N2329">
        <f>IF(M2329="small",1,0)</f>
        <v>0</v>
      </c>
      <c r="O2329">
        <f>IF(N2329="medium",1,0)</f>
        <v>0</v>
      </c>
      <c r="P2329">
        <f>IF(O2329="large",1,0)</f>
        <v>0</v>
      </c>
      <c r="Q2329">
        <v>1996</v>
      </c>
      <c r="R2329">
        <v>2</v>
      </c>
      <c r="S2329" t="str">
        <f>IF(R2329=1, "First-time", IF(R2329&lt;=3, "Rising Star", IF(R2329&lt;10, "Established", "Elites")))</f>
        <v>Rising Star</v>
      </c>
      <c r="T2329">
        <f>IF(S2329 = "First-time",1,0)</f>
        <v>0</v>
      </c>
      <c r="U2329">
        <f>IF(S2329 = "Rising Star",1,0)</f>
        <v>1</v>
      </c>
      <c r="V2329">
        <f>IF(S2329 = "Established",1,0)</f>
        <v>0</v>
      </c>
      <c r="W2329">
        <f>IF(S2329 = "Elites",1,0)</f>
        <v>0</v>
      </c>
      <c r="X2329" t="s">
        <v>180</v>
      </c>
      <c r="Y2329" t="str">
        <f>IF(X2329="","-",TRIM(LEFT(X2329,FIND(",",X2329&amp;",")-1)))</f>
        <v>Cincinnati</v>
      </c>
      <c r="Z2329" t="s">
        <v>180</v>
      </c>
      <c r="AA2329" t="s">
        <v>36</v>
      </c>
    </row>
    <row r="2330" spans="1:27" ht="14.4" x14ac:dyDescent="0.3">
      <c r="A2330">
        <v>2322</v>
      </c>
      <c r="B2330" t="s">
        <v>7817</v>
      </c>
      <c r="C2330" t="s">
        <v>7818</v>
      </c>
      <c r="D2330" t="s">
        <v>7819</v>
      </c>
      <c r="E2330" t="s">
        <v>2648</v>
      </c>
      <c r="F2330" s="5">
        <f>_xlfn.TEXTBEFORE(E2330, " ") * 1000000</f>
        <v>7400000</v>
      </c>
      <c r="G2330">
        <v>173.45959999999999</v>
      </c>
      <c r="H2330" t="s">
        <v>779</v>
      </c>
      <c r="I2330">
        <v>143</v>
      </c>
      <c r="J2330">
        <f>IF(I2330="",0,I2330)</f>
        <v>143</v>
      </c>
      <c r="K2330">
        <v>37</v>
      </c>
      <c r="L2330">
        <f>I2330-K2330</f>
        <v>106</v>
      </c>
      <c r="M2330" t="str">
        <f>IF(I2330&lt;100,"small",IF(I2330&lt;500,"medium","large"))</f>
        <v>medium</v>
      </c>
      <c r="N2330">
        <f>IF(M2330="small",1,0)</f>
        <v>0</v>
      </c>
      <c r="O2330">
        <f>IF(N2330="medium",1,0)</f>
        <v>0</v>
      </c>
      <c r="P2330">
        <f>IF(O2330="large",1,0)</f>
        <v>0</v>
      </c>
      <c r="Q2330">
        <v>2007</v>
      </c>
      <c r="R2330">
        <v>1</v>
      </c>
      <c r="S2330" t="str">
        <f>IF(R2330=1, "First-time", IF(R2330&lt;=3, "Rising Star", IF(R2330&lt;10, "Established", "Elites")))</f>
        <v>First-time</v>
      </c>
      <c r="T2330">
        <f>IF(S2330 = "First-time",1,0)</f>
        <v>1</v>
      </c>
      <c r="U2330">
        <f>IF(S2330 = "Rising Star",1,0)</f>
        <v>0</v>
      </c>
      <c r="V2330">
        <f>IF(S2330 = "Established",1,0)</f>
        <v>0</v>
      </c>
      <c r="W2330">
        <f>IF(S2330 = "Elites",1,0)</f>
        <v>0</v>
      </c>
      <c r="X2330" t="s">
        <v>99</v>
      </c>
      <c r="Y2330" t="str">
        <f>IF(X2330="","-",TRIM(LEFT(X2330,FIND(",",X2330&amp;",")-1)))</f>
        <v>-</v>
      </c>
      <c r="Z2330" t="s">
        <v>500</v>
      </c>
      <c r="AA2330" t="s">
        <v>19</v>
      </c>
    </row>
    <row r="2331" spans="1:27" ht="14.4" x14ac:dyDescent="0.3">
      <c r="A2331">
        <v>2323</v>
      </c>
      <c r="B2331" t="s">
        <v>3631</v>
      </c>
      <c r="C2331" t="s">
        <v>3632</v>
      </c>
      <c r="D2331" t="s">
        <v>3633</v>
      </c>
      <c r="E2331" t="s">
        <v>337</v>
      </c>
      <c r="F2331" s="5">
        <f>_xlfn.TEXTBEFORE(E2331, " ") * 1000000</f>
        <v>6700000</v>
      </c>
      <c r="G2331">
        <v>173.35069999999999</v>
      </c>
      <c r="H2331" t="s">
        <v>92</v>
      </c>
      <c r="I2331">
        <v>15</v>
      </c>
      <c r="J2331">
        <f>IF(I2331="",0,I2331)</f>
        <v>15</v>
      </c>
      <c r="K2331">
        <v>8</v>
      </c>
      <c r="L2331">
        <f>I2331-K2331</f>
        <v>7</v>
      </c>
      <c r="M2331" t="str">
        <f>IF(I2331&lt;100,"small",IF(I2331&lt;500,"medium","large"))</f>
        <v>small</v>
      </c>
      <c r="N2331">
        <f>IF(M2331="small",1,0)</f>
        <v>1</v>
      </c>
      <c r="O2331">
        <f>IF(N2331="medium",1,0)</f>
        <v>0</v>
      </c>
      <c r="P2331">
        <f>IF(O2331="large",1,0)</f>
        <v>0</v>
      </c>
      <c r="Q2331">
        <v>2000</v>
      </c>
      <c r="R2331">
        <v>3</v>
      </c>
      <c r="S2331" t="str">
        <f>IF(R2331=1, "First-time", IF(R2331&lt;=3, "Rising Star", IF(R2331&lt;10, "Established", "Elites")))</f>
        <v>Rising Star</v>
      </c>
      <c r="T2331">
        <f>IF(S2331 = "First-time",1,0)</f>
        <v>0</v>
      </c>
      <c r="U2331">
        <f>IF(S2331 = "Rising Star",1,0)</f>
        <v>1</v>
      </c>
      <c r="V2331">
        <f>IF(S2331 = "Established",1,0)</f>
        <v>0</v>
      </c>
      <c r="W2331">
        <f>IF(S2331 = "Elites",1,0)</f>
        <v>0</v>
      </c>
      <c r="X2331" t="s">
        <v>242</v>
      </c>
      <c r="Y2331" t="str">
        <f>IF(X2331="","-",TRIM(LEFT(X2331,FIND(",",X2331&amp;",")-1)))</f>
        <v>Atlanta</v>
      </c>
      <c r="Z2331" t="s">
        <v>242</v>
      </c>
      <c r="AA2331" t="s">
        <v>11</v>
      </c>
    </row>
    <row r="2332" spans="1:27" ht="14.4" x14ac:dyDescent="0.3">
      <c r="A2332">
        <v>2324</v>
      </c>
      <c r="B2332" t="s">
        <v>5587</v>
      </c>
      <c r="C2332" t="s">
        <v>5588</v>
      </c>
      <c r="D2332" t="s">
        <v>5589</v>
      </c>
      <c r="E2332" t="s">
        <v>1187</v>
      </c>
      <c r="F2332" s="5">
        <f>_xlfn.TEXTBEFORE(E2332, " ") * 1000000</f>
        <v>35600000</v>
      </c>
      <c r="G2332">
        <v>173.2945</v>
      </c>
      <c r="H2332" t="s">
        <v>779</v>
      </c>
      <c r="I2332">
        <v>104</v>
      </c>
      <c r="J2332">
        <f>IF(I2332="",0,I2332)</f>
        <v>104</v>
      </c>
      <c r="K2332">
        <v>39</v>
      </c>
      <c r="L2332">
        <f>I2332-K2332</f>
        <v>65</v>
      </c>
      <c r="M2332" t="str">
        <f>IF(I2332&lt;100,"small",IF(I2332&lt;500,"medium","large"))</f>
        <v>medium</v>
      </c>
      <c r="N2332">
        <f>IF(M2332="small",1,0)</f>
        <v>0</v>
      </c>
      <c r="O2332">
        <f>IF(N2332="medium",1,0)</f>
        <v>0</v>
      </c>
      <c r="P2332">
        <f>IF(O2332="large",1,0)</f>
        <v>0</v>
      </c>
      <c r="Q2332">
        <v>2004</v>
      </c>
      <c r="R2332">
        <v>3</v>
      </c>
      <c r="S2332" t="str">
        <f>IF(R2332=1, "First-time", IF(R2332&lt;=3, "Rising Star", IF(R2332&lt;10, "Established", "Elites")))</f>
        <v>Rising Star</v>
      </c>
      <c r="T2332">
        <f>IF(S2332 = "First-time",1,0)</f>
        <v>0</v>
      </c>
      <c r="U2332">
        <f>IF(S2332 = "Rising Star",1,0)</f>
        <v>1</v>
      </c>
      <c r="V2332">
        <f>IF(S2332 = "Established",1,0)</f>
        <v>0</v>
      </c>
      <c r="W2332">
        <f>IF(S2332 = "Elites",1,0)</f>
        <v>0</v>
      </c>
      <c r="X2332" t="s">
        <v>1454</v>
      </c>
      <c r="Y2332" t="str">
        <f>IF(X2332="","-",TRIM(LEFT(X2332,FIND(",",X2332&amp;",")-1)))</f>
        <v>St. Louis</v>
      </c>
      <c r="Z2332" t="s">
        <v>3969</v>
      </c>
      <c r="AA2332" t="s">
        <v>25</v>
      </c>
    </row>
    <row r="2333" spans="1:27" ht="14.4" x14ac:dyDescent="0.3">
      <c r="A2333">
        <v>2325</v>
      </c>
      <c r="B2333" t="s">
        <v>5177</v>
      </c>
      <c r="C2333" t="s">
        <v>5178</v>
      </c>
      <c r="D2333" t="s">
        <v>5179</v>
      </c>
      <c r="E2333" t="s">
        <v>5180</v>
      </c>
      <c r="F2333" s="5">
        <f>_xlfn.TEXTBEFORE(E2333, " ") * 1000000</f>
        <v>213900000</v>
      </c>
      <c r="G2333">
        <v>173.29409999999999</v>
      </c>
      <c r="H2333" t="s">
        <v>353</v>
      </c>
      <c r="I2333">
        <v>148</v>
      </c>
      <c r="J2333">
        <f>IF(I2333="",0,I2333)</f>
        <v>148</v>
      </c>
      <c r="K2333">
        <v>95</v>
      </c>
      <c r="L2333">
        <f>I2333-K2333</f>
        <v>53</v>
      </c>
      <c r="M2333" t="str">
        <f>IF(I2333&lt;100,"small",IF(I2333&lt;500,"medium","large"))</f>
        <v>medium</v>
      </c>
      <c r="N2333">
        <f>IF(M2333="small",1,0)</f>
        <v>0</v>
      </c>
      <c r="O2333">
        <f>IF(N2333="medium",1,0)</f>
        <v>0</v>
      </c>
      <c r="P2333">
        <f>IF(O2333="large",1,0)</f>
        <v>0</v>
      </c>
      <c r="Q2333">
        <v>2003</v>
      </c>
      <c r="R2333">
        <v>11</v>
      </c>
      <c r="S2333" t="str">
        <f>IF(R2333=1, "First-time", IF(R2333&lt;=3, "Rising Star", IF(R2333&lt;10, "Established", "Elites")))</f>
        <v>Elites</v>
      </c>
      <c r="T2333">
        <f>IF(S2333 = "First-time",1,0)</f>
        <v>0</v>
      </c>
      <c r="U2333">
        <f>IF(S2333 = "Rising Star",1,0)</f>
        <v>0</v>
      </c>
      <c r="V2333">
        <f>IF(S2333 = "Established",1,0)</f>
        <v>0</v>
      </c>
      <c r="W2333">
        <f>IF(S2333 = "Elites",1,0)</f>
        <v>1</v>
      </c>
      <c r="X2333" t="s">
        <v>689</v>
      </c>
      <c r="Y2333" t="str">
        <f>IF(X2333="","-",TRIM(LEFT(X2333,FIND(",",X2333&amp;",")-1)))</f>
        <v>Miami</v>
      </c>
      <c r="Z2333" t="s">
        <v>689</v>
      </c>
      <c r="AA2333" t="s">
        <v>10</v>
      </c>
    </row>
    <row r="2334" spans="1:27" ht="14.4" x14ac:dyDescent="0.3">
      <c r="A2334">
        <v>2326</v>
      </c>
      <c r="B2334" t="s">
        <v>12143</v>
      </c>
      <c r="C2334" t="s">
        <v>12144</v>
      </c>
      <c r="D2334" t="s">
        <v>12145</v>
      </c>
      <c r="E2334" t="s">
        <v>2080</v>
      </c>
      <c r="F2334" s="5">
        <f>_xlfn.TEXTBEFORE(E2334, " ") * 1000000</f>
        <v>13800000</v>
      </c>
      <c r="G2334">
        <v>172.9187</v>
      </c>
      <c r="H2334" t="s">
        <v>140</v>
      </c>
      <c r="I2334">
        <v>9</v>
      </c>
      <c r="J2334">
        <f>IF(I2334="",0,I2334)</f>
        <v>9</v>
      </c>
      <c r="K2334">
        <v>4</v>
      </c>
      <c r="L2334">
        <f>I2334-K2334</f>
        <v>5</v>
      </c>
      <c r="M2334" t="str">
        <f>IF(I2334&lt;100,"small",IF(I2334&lt;500,"medium","large"))</f>
        <v>small</v>
      </c>
      <c r="N2334">
        <f>IF(M2334="small",1,0)</f>
        <v>1</v>
      </c>
      <c r="O2334">
        <f>IF(N2334="medium",1,0)</f>
        <v>0</v>
      </c>
      <c r="P2334">
        <f>IF(O2334="large",1,0)</f>
        <v>0</v>
      </c>
      <c r="Q2334">
        <v>2011</v>
      </c>
      <c r="R2334">
        <v>1</v>
      </c>
      <c r="S2334" t="str">
        <f>IF(R2334=1, "First-time", IF(R2334&lt;=3, "Rising Star", IF(R2334&lt;10, "Established", "Elites")))</f>
        <v>First-time</v>
      </c>
      <c r="T2334">
        <f>IF(S2334 = "First-time",1,0)</f>
        <v>1</v>
      </c>
      <c r="U2334">
        <f>IF(S2334 = "Rising Star",1,0)</f>
        <v>0</v>
      </c>
      <c r="V2334">
        <f>IF(S2334 = "Established",1,0)</f>
        <v>0</v>
      </c>
      <c r="W2334">
        <f>IF(S2334 = "Elites",1,0)</f>
        <v>0</v>
      </c>
      <c r="X2334" t="s">
        <v>99</v>
      </c>
      <c r="Y2334" t="str">
        <f>IF(X2334="","-",TRIM(LEFT(X2334,FIND(",",X2334&amp;",")-1)))</f>
        <v>-</v>
      </c>
      <c r="Z2334" t="s">
        <v>2025</v>
      </c>
      <c r="AA2334" t="s">
        <v>28</v>
      </c>
    </row>
    <row r="2335" spans="1:27" ht="14.4" x14ac:dyDescent="0.3">
      <c r="A2335">
        <v>2327</v>
      </c>
      <c r="B2335" t="s">
        <v>11823</v>
      </c>
      <c r="C2335" t="s">
        <v>11824</v>
      </c>
      <c r="D2335" t="s">
        <v>11825</v>
      </c>
      <c r="E2335" t="s">
        <v>1661</v>
      </c>
      <c r="F2335" s="5">
        <f>_xlfn.TEXTBEFORE(E2335, " ") * 1000000</f>
        <v>5300000</v>
      </c>
      <c r="G2335">
        <v>172.8228</v>
      </c>
      <c r="H2335" t="s">
        <v>85</v>
      </c>
      <c r="I2335">
        <v>20</v>
      </c>
      <c r="J2335">
        <f>IF(I2335="",0,I2335)</f>
        <v>20</v>
      </c>
      <c r="K2335">
        <v>10</v>
      </c>
      <c r="L2335">
        <f>I2335-K2335</f>
        <v>10</v>
      </c>
      <c r="M2335" t="str">
        <f>IF(I2335&lt;100,"small",IF(I2335&lt;500,"medium","large"))</f>
        <v>small</v>
      </c>
      <c r="N2335">
        <f>IF(M2335="small",1,0)</f>
        <v>1</v>
      </c>
      <c r="O2335">
        <f>IF(N2335="medium",1,0)</f>
        <v>0</v>
      </c>
      <c r="P2335">
        <f>IF(O2335="large",1,0)</f>
        <v>0</v>
      </c>
      <c r="Q2335">
        <v>2011</v>
      </c>
      <c r="R2335">
        <v>4</v>
      </c>
      <c r="S2335" t="str">
        <f>IF(R2335=1, "First-time", IF(R2335&lt;=3, "Rising Star", IF(R2335&lt;10, "Established", "Elites")))</f>
        <v>Established</v>
      </c>
      <c r="T2335">
        <f>IF(S2335 = "First-time",1,0)</f>
        <v>0</v>
      </c>
      <c r="U2335">
        <f>IF(S2335 = "Rising Star",1,0)</f>
        <v>0</v>
      </c>
      <c r="V2335">
        <f>IF(S2335 = "Established",1,0)</f>
        <v>1</v>
      </c>
      <c r="W2335">
        <f>IF(S2335 = "Elites",1,0)</f>
        <v>0</v>
      </c>
      <c r="X2335" t="s">
        <v>232</v>
      </c>
      <c r="Y2335" t="str">
        <f>IF(X2335="","-",TRIM(LEFT(X2335,FIND(",",X2335&amp;",")-1)))</f>
        <v>Houston</v>
      </c>
      <c r="Z2335" t="s">
        <v>7486</v>
      </c>
      <c r="AA2335" t="s">
        <v>45</v>
      </c>
    </row>
    <row r="2336" spans="1:27" ht="14.4" x14ac:dyDescent="0.3">
      <c r="A2336">
        <v>2328</v>
      </c>
      <c r="B2336" t="s">
        <v>3647</v>
      </c>
      <c r="C2336" t="s">
        <v>3648</v>
      </c>
      <c r="D2336" t="s">
        <v>3649</v>
      </c>
      <c r="E2336" t="s">
        <v>1026</v>
      </c>
      <c r="F2336" s="5">
        <f>_xlfn.TEXTBEFORE(E2336, " ") * 1000000</f>
        <v>4900000</v>
      </c>
      <c r="G2336">
        <v>172.7723</v>
      </c>
      <c r="H2336" t="s">
        <v>353</v>
      </c>
      <c r="I2336">
        <v>8</v>
      </c>
      <c r="J2336">
        <f>IF(I2336="",0,I2336)</f>
        <v>8</v>
      </c>
      <c r="K2336">
        <v>4</v>
      </c>
      <c r="L2336">
        <f>I2336-K2336</f>
        <v>4</v>
      </c>
      <c r="M2336" t="str">
        <f>IF(I2336&lt;100,"small",IF(I2336&lt;500,"medium","large"))</f>
        <v>small</v>
      </c>
      <c r="N2336">
        <f>IF(M2336="small",1,0)</f>
        <v>1</v>
      </c>
      <c r="O2336">
        <f>IF(N2336="medium",1,0)</f>
        <v>0</v>
      </c>
      <c r="P2336">
        <f>IF(O2336="large",1,0)</f>
        <v>0</v>
      </c>
      <c r="Q2336">
        <v>2000</v>
      </c>
      <c r="R2336">
        <v>1</v>
      </c>
      <c r="S2336" t="str">
        <f>IF(R2336=1, "First-time", IF(R2336&lt;=3, "Rising Star", IF(R2336&lt;10, "Established", "Elites")))</f>
        <v>First-time</v>
      </c>
      <c r="T2336">
        <f>IF(S2336 = "First-time",1,0)</f>
        <v>1</v>
      </c>
      <c r="U2336">
        <f>IF(S2336 = "Rising Star",1,0)</f>
        <v>0</v>
      </c>
      <c r="V2336">
        <f>IF(S2336 = "Established",1,0)</f>
        <v>0</v>
      </c>
      <c r="W2336">
        <f>IF(S2336 = "Elites",1,0)</f>
        <v>0</v>
      </c>
      <c r="X2336" t="s">
        <v>1206</v>
      </c>
      <c r="Y2336" t="str">
        <f>IF(X2336="","-",TRIM(LEFT(X2336,FIND(",",X2336&amp;",")-1)))</f>
        <v>Tampa</v>
      </c>
      <c r="Z2336" t="s">
        <v>3650</v>
      </c>
      <c r="AA2336" t="s">
        <v>10</v>
      </c>
    </row>
    <row r="2337" spans="1:27" ht="14.4" x14ac:dyDescent="0.3">
      <c r="A2337">
        <v>2329</v>
      </c>
      <c r="B2337" t="s">
        <v>4399</v>
      </c>
      <c r="C2337" t="s">
        <v>4400</v>
      </c>
      <c r="D2337" t="s">
        <v>4401</v>
      </c>
      <c r="E2337" t="s">
        <v>1205</v>
      </c>
      <c r="F2337" s="5">
        <f>_xlfn.TEXTBEFORE(E2337, " ") * 1000000</f>
        <v>42400000</v>
      </c>
      <c r="G2337">
        <v>172.7303</v>
      </c>
      <c r="H2337" t="s">
        <v>140</v>
      </c>
      <c r="I2337">
        <v>727</v>
      </c>
      <c r="J2337">
        <f>IF(I2337="",0,I2337)</f>
        <v>727</v>
      </c>
      <c r="K2337">
        <v>524</v>
      </c>
      <c r="L2337">
        <f>I2337-K2337</f>
        <v>203</v>
      </c>
      <c r="M2337" t="str">
        <f>IF(I2337&lt;100,"small",IF(I2337&lt;500,"medium","large"))</f>
        <v>large</v>
      </c>
      <c r="N2337">
        <f>IF(M2337="small",1,0)</f>
        <v>0</v>
      </c>
      <c r="O2337">
        <f>IF(N2337="medium",1,0)</f>
        <v>0</v>
      </c>
      <c r="P2337">
        <f>IF(O2337="large",1,0)</f>
        <v>0</v>
      </c>
      <c r="Q2337">
        <v>2002</v>
      </c>
      <c r="R2337">
        <v>1</v>
      </c>
      <c r="S2337" t="str">
        <f>IF(R2337=1, "First-time", IF(R2337&lt;=3, "Rising Star", IF(R2337&lt;10, "Established", "Elites")))</f>
        <v>First-time</v>
      </c>
      <c r="T2337">
        <f>IF(S2337 = "First-time",1,0)</f>
        <v>1</v>
      </c>
      <c r="U2337">
        <f>IF(S2337 = "Rising Star",1,0)</f>
        <v>0</v>
      </c>
      <c r="V2337">
        <f>IF(S2337 = "Established",1,0)</f>
        <v>0</v>
      </c>
      <c r="W2337">
        <f>IF(S2337 = "Elites",1,0)</f>
        <v>0</v>
      </c>
      <c r="X2337" t="s">
        <v>332</v>
      </c>
      <c r="Y2337" t="str">
        <f>IF(X2337="","-",TRIM(LEFT(X2337,FIND(",",X2337&amp;",")-1)))</f>
        <v>Columbus</v>
      </c>
      <c r="Z2337" t="s">
        <v>461</v>
      </c>
      <c r="AA2337" t="s">
        <v>36</v>
      </c>
    </row>
    <row r="2338" spans="1:27" ht="14.4" x14ac:dyDescent="0.3">
      <c r="A2338">
        <v>2330</v>
      </c>
      <c r="B2338" t="s">
        <v>16033</v>
      </c>
      <c r="C2338" t="s">
        <v>16034</v>
      </c>
      <c r="D2338" t="s">
        <v>16035</v>
      </c>
      <c r="E2338" t="s">
        <v>537</v>
      </c>
      <c r="F2338" s="5">
        <f>_xlfn.TEXTBEFORE(E2338, " ") * 1000000</f>
        <v>5700000</v>
      </c>
      <c r="G2338">
        <v>172.6808</v>
      </c>
      <c r="H2338" t="s">
        <v>472</v>
      </c>
      <c r="I2338">
        <v>20</v>
      </c>
      <c r="J2338">
        <f>IF(I2338="",0,I2338)</f>
        <v>20</v>
      </c>
      <c r="K2338">
        <v>7</v>
      </c>
      <c r="L2338">
        <f>I2338-K2338</f>
        <v>13</v>
      </c>
      <c r="M2338" t="str">
        <f>IF(I2338&lt;100,"small",IF(I2338&lt;500,"medium","large"))</f>
        <v>small</v>
      </c>
      <c r="N2338">
        <f>IF(M2338="small",1,0)</f>
        <v>1</v>
      </c>
      <c r="O2338">
        <f>IF(N2338="medium",1,0)</f>
        <v>0</v>
      </c>
      <c r="P2338">
        <f>IF(O2338="large",1,0)</f>
        <v>0</v>
      </c>
      <c r="Q2338">
        <v>2014</v>
      </c>
      <c r="R2338">
        <v>2</v>
      </c>
      <c r="S2338" t="str">
        <f>IF(R2338=1, "First-time", IF(R2338&lt;=3, "Rising Star", IF(R2338&lt;10, "Established", "Elites")))</f>
        <v>Rising Star</v>
      </c>
      <c r="T2338">
        <f>IF(S2338 = "First-time",1,0)</f>
        <v>0</v>
      </c>
      <c r="U2338">
        <f>IF(S2338 = "Rising Star",1,0)</f>
        <v>1</v>
      </c>
      <c r="V2338">
        <f>IF(S2338 = "Established",1,0)</f>
        <v>0</v>
      </c>
      <c r="W2338">
        <f>IF(S2338 = "Elites",1,0)</f>
        <v>0</v>
      </c>
      <c r="X2338" t="s">
        <v>466</v>
      </c>
      <c r="Y2338" t="str">
        <f>IF(X2338="","-",TRIM(LEFT(X2338,FIND(",",X2338&amp;",")-1)))</f>
        <v>Charlotte</v>
      </c>
      <c r="Z2338" t="s">
        <v>467</v>
      </c>
      <c r="AA2338" t="s">
        <v>42</v>
      </c>
    </row>
    <row r="2339" spans="1:27" ht="14.4" x14ac:dyDescent="0.3">
      <c r="A2339">
        <v>2331</v>
      </c>
      <c r="B2339" t="s">
        <v>12209</v>
      </c>
      <c r="C2339" t="s">
        <v>12210</v>
      </c>
      <c r="D2339" t="s">
        <v>12211</v>
      </c>
      <c r="E2339" t="s">
        <v>2661</v>
      </c>
      <c r="F2339" s="5">
        <f>_xlfn.TEXTBEFORE(E2339, " ") * 1000000</f>
        <v>27400000</v>
      </c>
      <c r="G2339">
        <v>172.59620000000001</v>
      </c>
      <c r="H2339" t="s">
        <v>353</v>
      </c>
      <c r="I2339">
        <v>166</v>
      </c>
      <c r="J2339">
        <f>IF(I2339="",0,I2339)</f>
        <v>166</v>
      </c>
      <c r="K2339">
        <v>83</v>
      </c>
      <c r="L2339">
        <f>I2339-K2339</f>
        <v>83</v>
      </c>
      <c r="M2339" t="str">
        <f>IF(I2339&lt;100,"small",IF(I2339&lt;500,"medium","large"))</f>
        <v>medium</v>
      </c>
      <c r="N2339">
        <f>IF(M2339="small",1,0)</f>
        <v>0</v>
      </c>
      <c r="O2339">
        <f>IF(N2339="medium",1,0)</f>
        <v>0</v>
      </c>
      <c r="P2339">
        <f>IF(O2339="large",1,0)</f>
        <v>0</v>
      </c>
      <c r="Q2339">
        <v>2011</v>
      </c>
      <c r="R2339">
        <v>3</v>
      </c>
      <c r="S2339" t="str">
        <f>IF(R2339=1, "First-time", IF(R2339&lt;=3, "Rising Star", IF(R2339&lt;10, "Established", "Elites")))</f>
        <v>Rising Star</v>
      </c>
      <c r="T2339">
        <f>IF(S2339 = "First-time",1,0)</f>
        <v>0</v>
      </c>
      <c r="U2339">
        <f>IF(S2339 = "Rising Star",1,0)</f>
        <v>1</v>
      </c>
      <c r="V2339">
        <f>IF(S2339 = "Established",1,0)</f>
        <v>0</v>
      </c>
      <c r="W2339">
        <f>IF(S2339 = "Elites",1,0)</f>
        <v>0</v>
      </c>
      <c r="X2339" t="s">
        <v>99</v>
      </c>
      <c r="Y2339" t="str">
        <f>IF(X2339="","-",TRIM(LEFT(X2339,FIND(",",X2339&amp;",")-1)))</f>
        <v>-</v>
      </c>
      <c r="Z2339" t="s">
        <v>666</v>
      </c>
      <c r="AA2339" t="s">
        <v>23</v>
      </c>
    </row>
    <row r="2340" spans="1:27" ht="14.4" x14ac:dyDescent="0.3">
      <c r="A2340">
        <v>2332</v>
      </c>
      <c r="B2340" t="s">
        <v>3700</v>
      </c>
      <c r="C2340" t="s">
        <v>3701</v>
      </c>
      <c r="D2340" t="s">
        <v>3702</v>
      </c>
      <c r="E2340" t="s">
        <v>3703</v>
      </c>
      <c r="F2340" s="5">
        <f>_xlfn.TEXTBEFORE(E2340, " ") * 1000000</f>
        <v>127300000</v>
      </c>
      <c r="G2340">
        <v>172.58260000000001</v>
      </c>
      <c r="H2340" t="s">
        <v>472</v>
      </c>
      <c r="I2340">
        <v>225</v>
      </c>
      <c r="J2340">
        <f>IF(I2340="",0,I2340)</f>
        <v>225</v>
      </c>
      <c r="K2340">
        <v>119</v>
      </c>
      <c r="L2340">
        <f>I2340-K2340</f>
        <v>106</v>
      </c>
      <c r="M2340" t="str">
        <f>IF(I2340&lt;100,"small",IF(I2340&lt;500,"medium","large"))</f>
        <v>medium</v>
      </c>
      <c r="N2340">
        <f>IF(M2340="small",1,0)</f>
        <v>0</v>
      </c>
      <c r="O2340">
        <f>IF(N2340="medium",1,0)</f>
        <v>0</v>
      </c>
      <c r="P2340">
        <f>IF(O2340="large",1,0)</f>
        <v>0</v>
      </c>
      <c r="Q2340">
        <v>2000</v>
      </c>
      <c r="R2340">
        <v>12</v>
      </c>
      <c r="S2340" t="str">
        <f>IF(R2340=1, "First-time", IF(R2340&lt;=3, "Rising Star", IF(R2340&lt;10, "Established", "Elites")))</f>
        <v>Elites</v>
      </c>
      <c r="T2340">
        <f>IF(S2340 = "First-time",1,0)</f>
        <v>0</v>
      </c>
      <c r="U2340">
        <f>IF(S2340 = "Rising Star",1,0)</f>
        <v>0</v>
      </c>
      <c r="V2340">
        <f>IF(S2340 = "Established",1,0)</f>
        <v>0</v>
      </c>
      <c r="W2340">
        <f>IF(S2340 = "Elites",1,0)</f>
        <v>1</v>
      </c>
      <c r="X2340" t="s">
        <v>325</v>
      </c>
      <c r="Y2340" t="str">
        <f>IF(X2340="","-",TRIM(LEFT(X2340,FIND(",",X2340&amp;",")-1)))</f>
        <v>Los Angeles</v>
      </c>
      <c r="Z2340" t="s">
        <v>3704</v>
      </c>
      <c r="AA2340" t="s">
        <v>5</v>
      </c>
    </row>
    <row r="2341" spans="1:27" ht="14.4" x14ac:dyDescent="0.3">
      <c r="A2341">
        <v>2333</v>
      </c>
      <c r="B2341" t="s">
        <v>14163</v>
      </c>
      <c r="C2341" t="s">
        <v>14164</v>
      </c>
      <c r="D2341" t="s">
        <v>14165</v>
      </c>
      <c r="E2341" t="s">
        <v>1360</v>
      </c>
      <c r="F2341" s="5">
        <f>_xlfn.TEXTBEFORE(E2341, " ") * 1000000</f>
        <v>12000000</v>
      </c>
      <c r="G2341">
        <v>172.34819999999999</v>
      </c>
      <c r="H2341" t="s">
        <v>140</v>
      </c>
      <c r="I2341">
        <v>35</v>
      </c>
      <c r="J2341">
        <f>IF(I2341="",0,I2341)</f>
        <v>35</v>
      </c>
      <c r="K2341">
        <v>19</v>
      </c>
      <c r="L2341">
        <f>I2341-K2341</f>
        <v>16</v>
      </c>
      <c r="M2341" t="str">
        <f>IF(I2341&lt;100,"small",IF(I2341&lt;500,"medium","large"))</f>
        <v>small</v>
      </c>
      <c r="N2341">
        <f>IF(M2341="small",1,0)</f>
        <v>1</v>
      </c>
      <c r="O2341">
        <f>IF(N2341="medium",1,0)</f>
        <v>0</v>
      </c>
      <c r="P2341">
        <f>IF(O2341="large",1,0)</f>
        <v>0</v>
      </c>
      <c r="Q2341">
        <v>2012</v>
      </c>
      <c r="R2341">
        <v>2</v>
      </c>
      <c r="S2341" t="str">
        <f>IF(R2341=1, "First-time", IF(R2341&lt;=3, "Rising Star", IF(R2341&lt;10, "Established", "Elites")))</f>
        <v>Rising Star</v>
      </c>
      <c r="T2341">
        <f>IF(S2341 = "First-time",1,0)</f>
        <v>0</v>
      </c>
      <c r="U2341">
        <f>IF(S2341 = "Rising Star",1,0)</f>
        <v>1</v>
      </c>
      <c r="V2341">
        <f>IF(S2341 = "Established",1,0)</f>
        <v>0</v>
      </c>
      <c r="W2341">
        <f>IF(S2341 = "Elites",1,0)</f>
        <v>0</v>
      </c>
      <c r="X2341" t="s">
        <v>325</v>
      </c>
      <c r="Y2341" t="str">
        <f>IF(X2341="","-",TRIM(LEFT(X2341,FIND(",",X2341&amp;",")-1)))</f>
        <v>Los Angeles</v>
      </c>
      <c r="Z2341" t="s">
        <v>1313</v>
      </c>
      <c r="AA2341" t="s">
        <v>5</v>
      </c>
    </row>
    <row r="2342" spans="1:27" ht="14.4" x14ac:dyDescent="0.3">
      <c r="A2342">
        <v>2334</v>
      </c>
      <c r="B2342" t="s">
        <v>12745</v>
      </c>
      <c r="C2342" t="s">
        <v>12746</v>
      </c>
      <c r="D2342" t="s">
        <v>12747</v>
      </c>
      <c r="E2342" t="s">
        <v>1675</v>
      </c>
      <c r="F2342" s="5">
        <f>_xlfn.TEXTBEFORE(E2342, " ") * 1000000</f>
        <v>20500000</v>
      </c>
      <c r="G2342">
        <v>172.31530000000001</v>
      </c>
      <c r="H2342" t="s">
        <v>153</v>
      </c>
      <c r="I2342">
        <v>25</v>
      </c>
      <c r="J2342">
        <f>IF(I2342="",0,I2342)</f>
        <v>25</v>
      </c>
      <c r="K2342">
        <v>10</v>
      </c>
      <c r="L2342">
        <f>I2342-K2342</f>
        <v>15</v>
      </c>
      <c r="M2342" t="str">
        <f>IF(I2342&lt;100,"small",IF(I2342&lt;500,"medium","large"))</f>
        <v>small</v>
      </c>
      <c r="N2342">
        <f>IF(M2342="small",1,0)</f>
        <v>1</v>
      </c>
      <c r="O2342">
        <f>IF(N2342="medium",1,0)</f>
        <v>0</v>
      </c>
      <c r="P2342">
        <f>IF(O2342="large",1,0)</f>
        <v>0</v>
      </c>
      <c r="Q2342">
        <v>2011</v>
      </c>
      <c r="R2342">
        <v>5</v>
      </c>
      <c r="S2342" t="str">
        <f>IF(R2342=1, "First-time", IF(R2342&lt;=3, "Rising Star", IF(R2342&lt;10, "Established", "Elites")))</f>
        <v>Established</v>
      </c>
      <c r="T2342">
        <f>IF(S2342 = "First-time",1,0)</f>
        <v>0</v>
      </c>
      <c r="U2342">
        <f>IF(S2342 = "Rising Star",1,0)</f>
        <v>0</v>
      </c>
      <c r="V2342">
        <f>IF(S2342 = "Established",1,0)</f>
        <v>1</v>
      </c>
      <c r="W2342">
        <f>IF(S2342 = "Elites",1,0)</f>
        <v>0</v>
      </c>
      <c r="X2342" t="s">
        <v>325</v>
      </c>
      <c r="Y2342" t="str">
        <f>IF(X2342="","-",TRIM(LEFT(X2342,FIND(",",X2342&amp;",")-1)))</f>
        <v>Los Angeles</v>
      </c>
      <c r="Z2342" t="s">
        <v>6520</v>
      </c>
      <c r="AA2342" t="s">
        <v>5</v>
      </c>
    </row>
    <row r="2343" spans="1:27" ht="14.4" x14ac:dyDescent="0.3">
      <c r="A2343">
        <v>2335</v>
      </c>
      <c r="B2343" t="s">
        <v>14535</v>
      </c>
      <c r="C2343" t="s">
        <v>14536</v>
      </c>
      <c r="D2343" t="s">
        <v>14537</v>
      </c>
      <c r="E2343" t="s">
        <v>4251</v>
      </c>
      <c r="F2343" s="5">
        <f>_xlfn.TEXTBEFORE(E2343, " ") * 1000000</f>
        <v>3400000</v>
      </c>
      <c r="G2343">
        <v>172.13990000000001</v>
      </c>
      <c r="H2343" t="s">
        <v>803</v>
      </c>
      <c r="I2343">
        <v>24</v>
      </c>
      <c r="J2343">
        <f>IF(I2343="",0,I2343)</f>
        <v>24</v>
      </c>
      <c r="K2343">
        <v>4</v>
      </c>
      <c r="L2343">
        <f>I2343-K2343</f>
        <v>20</v>
      </c>
      <c r="M2343" t="str">
        <f>IF(I2343&lt;100,"small",IF(I2343&lt;500,"medium","large"))</f>
        <v>small</v>
      </c>
      <c r="N2343">
        <f>IF(M2343="small",1,0)</f>
        <v>1</v>
      </c>
      <c r="O2343">
        <f>IF(N2343="medium",1,0)</f>
        <v>0</v>
      </c>
      <c r="P2343">
        <f>IF(O2343="large",1,0)</f>
        <v>0</v>
      </c>
      <c r="Q2343">
        <v>2013</v>
      </c>
      <c r="R2343">
        <v>2</v>
      </c>
      <c r="S2343" t="str">
        <f>IF(R2343=1, "First-time", IF(R2343&lt;=3, "Rising Star", IF(R2343&lt;10, "Established", "Elites")))</f>
        <v>Rising Star</v>
      </c>
      <c r="T2343">
        <f>IF(S2343 = "First-time",1,0)</f>
        <v>0</v>
      </c>
      <c r="U2343">
        <f>IF(S2343 = "Rising Star",1,0)</f>
        <v>1</v>
      </c>
      <c r="V2343">
        <f>IF(S2343 = "Established",1,0)</f>
        <v>0</v>
      </c>
      <c r="W2343">
        <f>IF(S2343 = "Elites",1,0)</f>
        <v>0</v>
      </c>
      <c r="X2343" t="s">
        <v>737</v>
      </c>
      <c r="Y2343" t="str">
        <f>IF(X2343="","-",TRIM(LEFT(X2343,FIND(",",X2343&amp;",")-1)))</f>
        <v>Sacramento</v>
      </c>
      <c r="Z2343" t="s">
        <v>838</v>
      </c>
      <c r="AA2343" t="s">
        <v>45</v>
      </c>
    </row>
    <row r="2344" spans="1:27" ht="14.4" x14ac:dyDescent="0.3">
      <c r="A2344">
        <v>2336</v>
      </c>
      <c r="B2344" t="s">
        <v>8227</v>
      </c>
      <c r="C2344" t="s">
        <v>8228</v>
      </c>
      <c r="D2344" t="s">
        <v>8229</v>
      </c>
      <c r="E2344" t="s">
        <v>533</v>
      </c>
      <c r="F2344" s="5">
        <f>_xlfn.TEXTBEFORE(E2344, " ") * 1000000</f>
        <v>5400000</v>
      </c>
      <c r="G2344">
        <v>172.13069999999999</v>
      </c>
      <c r="H2344" t="s">
        <v>472</v>
      </c>
      <c r="I2344">
        <v>16</v>
      </c>
      <c r="J2344">
        <f>IF(I2344="",0,I2344)</f>
        <v>16</v>
      </c>
      <c r="K2344">
        <v>14</v>
      </c>
      <c r="L2344">
        <f>I2344-K2344</f>
        <v>2</v>
      </c>
      <c r="M2344" t="str">
        <f>IF(I2344&lt;100,"small",IF(I2344&lt;500,"medium","large"))</f>
        <v>small</v>
      </c>
      <c r="N2344">
        <f>IF(M2344="small",1,0)</f>
        <v>1</v>
      </c>
      <c r="O2344">
        <f>IF(N2344="medium",1,0)</f>
        <v>0</v>
      </c>
      <c r="P2344">
        <f>IF(O2344="large",1,0)</f>
        <v>0</v>
      </c>
      <c r="Q2344">
        <v>2008</v>
      </c>
      <c r="R2344">
        <v>1</v>
      </c>
      <c r="S2344" t="str">
        <f>IF(R2344=1, "First-time", IF(R2344&lt;=3, "Rising Star", IF(R2344&lt;10, "Established", "Elites")))</f>
        <v>First-time</v>
      </c>
      <c r="T2344">
        <f>IF(S2344 = "First-time",1,0)</f>
        <v>1</v>
      </c>
      <c r="U2344">
        <f>IF(S2344 = "Rising Star",1,0)</f>
        <v>0</v>
      </c>
      <c r="V2344">
        <f>IF(S2344 = "Established",1,0)</f>
        <v>0</v>
      </c>
      <c r="W2344">
        <f>IF(S2344 = "Elites",1,0)</f>
        <v>0</v>
      </c>
      <c r="X2344" t="s">
        <v>427</v>
      </c>
      <c r="Y2344" t="str">
        <f>IF(X2344="","-",TRIM(LEFT(X2344,FIND(",",X2344&amp;",")-1)))</f>
        <v>Washington</v>
      </c>
      <c r="Z2344" t="s">
        <v>4769</v>
      </c>
      <c r="AA2344" t="s">
        <v>47</v>
      </c>
    </row>
    <row r="2345" spans="1:27" ht="14.4" x14ac:dyDescent="0.3">
      <c r="A2345">
        <v>2337</v>
      </c>
      <c r="B2345" t="s">
        <v>12607</v>
      </c>
      <c r="C2345" t="s">
        <v>12608</v>
      </c>
      <c r="D2345" t="s">
        <v>12609</v>
      </c>
      <c r="E2345" t="s">
        <v>217</v>
      </c>
      <c r="F2345" s="5">
        <f>_xlfn.TEXTBEFORE(E2345, " ") * 1000000</f>
        <v>3300000</v>
      </c>
      <c r="G2345">
        <v>172.08070000000001</v>
      </c>
      <c r="H2345" t="s">
        <v>433</v>
      </c>
      <c r="I2345">
        <v>10</v>
      </c>
      <c r="J2345">
        <f>IF(I2345="",0,I2345)</f>
        <v>10</v>
      </c>
      <c r="K2345">
        <v>5</v>
      </c>
      <c r="L2345">
        <f>I2345-K2345</f>
        <v>5</v>
      </c>
      <c r="M2345" t="str">
        <f>IF(I2345&lt;100,"small",IF(I2345&lt;500,"medium","large"))</f>
        <v>small</v>
      </c>
      <c r="N2345">
        <f>IF(M2345="small",1,0)</f>
        <v>1</v>
      </c>
      <c r="O2345">
        <f>IF(N2345="medium",1,0)</f>
        <v>0</v>
      </c>
      <c r="P2345">
        <f>IF(O2345="large",1,0)</f>
        <v>0</v>
      </c>
      <c r="Q2345">
        <v>2011</v>
      </c>
      <c r="R2345">
        <v>3</v>
      </c>
      <c r="S2345" t="str">
        <f>IF(R2345=1, "First-time", IF(R2345&lt;=3, "Rising Star", IF(R2345&lt;10, "Established", "Elites")))</f>
        <v>Rising Star</v>
      </c>
      <c r="T2345">
        <f>IF(S2345 = "First-time",1,0)</f>
        <v>0</v>
      </c>
      <c r="U2345">
        <f>IF(S2345 = "Rising Star",1,0)</f>
        <v>1</v>
      </c>
      <c r="V2345">
        <f>IF(S2345 = "Established",1,0)</f>
        <v>0</v>
      </c>
      <c r="W2345">
        <f>IF(S2345 = "Elites",1,0)</f>
        <v>0</v>
      </c>
      <c r="X2345" t="s">
        <v>611</v>
      </c>
      <c r="Y2345" t="str">
        <f>IF(X2345="","-",TRIM(LEFT(X2345,FIND(",",X2345&amp;",")-1)))</f>
        <v>Denver</v>
      </c>
      <c r="Z2345" t="s">
        <v>2238</v>
      </c>
      <c r="AA2345" t="s">
        <v>6</v>
      </c>
    </row>
    <row r="2346" spans="1:27" ht="14.4" x14ac:dyDescent="0.3">
      <c r="A2346">
        <v>2338</v>
      </c>
      <c r="B2346" t="s">
        <v>9511</v>
      </c>
      <c r="C2346" t="s">
        <v>9512</v>
      </c>
      <c r="D2346" t="s">
        <v>9513</v>
      </c>
      <c r="E2346" t="s">
        <v>1444</v>
      </c>
      <c r="F2346" s="5">
        <f>_xlfn.TEXTBEFORE(E2346, " ") * 1000000</f>
        <v>15400000</v>
      </c>
      <c r="G2346">
        <v>171.785</v>
      </c>
      <c r="H2346" t="s">
        <v>324</v>
      </c>
      <c r="I2346">
        <v>50</v>
      </c>
      <c r="J2346">
        <f>IF(I2346="",0,I2346)</f>
        <v>50</v>
      </c>
      <c r="K2346">
        <v>33</v>
      </c>
      <c r="L2346">
        <f>I2346-K2346</f>
        <v>17</v>
      </c>
      <c r="M2346" t="str">
        <f>IF(I2346&lt;100,"small",IF(I2346&lt;500,"medium","large"))</f>
        <v>small</v>
      </c>
      <c r="N2346">
        <f>IF(M2346="small",1,0)</f>
        <v>1</v>
      </c>
      <c r="O2346">
        <f>IF(N2346="medium",1,0)</f>
        <v>0</v>
      </c>
      <c r="P2346">
        <f>IF(O2346="large",1,0)</f>
        <v>0</v>
      </c>
      <c r="Q2346">
        <v>2009</v>
      </c>
      <c r="R2346">
        <v>4</v>
      </c>
      <c r="S2346" t="str">
        <f>IF(R2346=1, "First-time", IF(R2346&lt;=3, "Rising Star", IF(R2346&lt;10, "Established", "Elites")))</f>
        <v>Established</v>
      </c>
      <c r="T2346">
        <f>IF(S2346 = "First-time",1,0)</f>
        <v>0</v>
      </c>
      <c r="U2346">
        <f>IF(S2346 = "Rising Star",1,0)</f>
        <v>0</v>
      </c>
      <c r="V2346">
        <f>IF(S2346 = "Established",1,0)</f>
        <v>1</v>
      </c>
      <c r="W2346">
        <f>IF(S2346 = "Elites",1,0)</f>
        <v>0</v>
      </c>
      <c r="X2346" t="s">
        <v>809</v>
      </c>
      <c r="Y2346" t="str">
        <f>IF(X2346="","-",TRIM(LEFT(X2346,FIND(",",X2346&amp;",")-1)))</f>
        <v>Greenville-Mauldin-Easley</v>
      </c>
      <c r="Z2346" t="s">
        <v>9514</v>
      </c>
      <c r="AA2346" t="s">
        <v>42</v>
      </c>
    </row>
    <row r="2347" spans="1:27" ht="14.4" x14ac:dyDescent="0.3">
      <c r="A2347">
        <v>2339</v>
      </c>
      <c r="B2347" t="s">
        <v>5511</v>
      </c>
      <c r="C2347" t="s">
        <v>5512</v>
      </c>
      <c r="D2347" t="s">
        <v>5513</v>
      </c>
      <c r="E2347" t="s">
        <v>653</v>
      </c>
      <c r="F2347" s="5">
        <f>_xlfn.TEXTBEFORE(E2347, " ") * 1000000</f>
        <v>16000000</v>
      </c>
      <c r="G2347">
        <v>171.74080000000001</v>
      </c>
      <c r="H2347" t="s">
        <v>331</v>
      </c>
      <c r="I2347">
        <v>63</v>
      </c>
      <c r="J2347">
        <f>IF(I2347="",0,I2347)</f>
        <v>63</v>
      </c>
      <c r="K2347">
        <v>26</v>
      </c>
      <c r="L2347">
        <f>I2347-K2347</f>
        <v>37</v>
      </c>
      <c r="M2347" t="str">
        <f>IF(I2347&lt;100,"small",IF(I2347&lt;500,"medium","large"))</f>
        <v>small</v>
      </c>
      <c r="N2347">
        <f>IF(M2347="small",1,0)</f>
        <v>1</v>
      </c>
      <c r="O2347">
        <f>IF(N2347="medium",1,0)</f>
        <v>0</v>
      </c>
      <c r="P2347">
        <f>IF(O2347="large",1,0)</f>
        <v>0</v>
      </c>
      <c r="Q2347">
        <v>2004</v>
      </c>
      <c r="R2347">
        <v>3</v>
      </c>
      <c r="S2347" t="str">
        <f>IF(R2347=1, "First-time", IF(R2347&lt;=3, "Rising Star", IF(R2347&lt;10, "Established", "Elites")))</f>
        <v>Rising Star</v>
      </c>
      <c r="T2347">
        <f>IF(S2347 = "First-time",1,0)</f>
        <v>0</v>
      </c>
      <c r="U2347">
        <f>IF(S2347 = "Rising Star",1,0)</f>
        <v>1</v>
      </c>
      <c r="V2347">
        <f>IF(S2347 = "Established",1,0)</f>
        <v>0</v>
      </c>
      <c r="W2347">
        <f>IF(S2347 = "Elites",1,0)</f>
        <v>0</v>
      </c>
      <c r="X2347" t="s">
        <v>5514</v>
      </c>
      <c r="Y2347" t="str">
        <f>IF(X2347="","-",TRIM(LEFT(X2347,FIND(",",X2347&amp;",")-1)))</f>
        <v>Albany-Schenectady-Troy</v>
      </c>
      <c r="Z2347" t="s">
        <v>5515</v>
      </c>
      <c r="AA2347" t="s">
        <v>35</v>
      </c>
    </row>
    <row r="2348" spans="1:27" ht="14.4" x14ac:dyDescent="0.3">
      <c r="A2348">
        <v>2340</v>
      </c>
      <c r="B2348" t="s">
        <v>3324</v>
      </c>
      <c r="C2348" t="s">
        <v>3325</v>
      </c>
      <c r="D2348" t="s">
        <v>3326</v>
      </c>
      <c r="E2348" t="s">
        <v>732</v>
      </c>
      <c r="F2348" s="5">
        <f>_xlfn.TEXTBEFORE(E2348, " ") * 1000000</f>
        <v>9200000</v>
      </c>
      <c r="G2348">
        <v>171.63489999999999</v>
      </c>
      <c r="H2348" t="s">
        <v>85</v>
      </c>
      <c r="I2348">
        <v>58</v>
      </c>
      <c r="J2348">
        <f>IF(I2348="",0,I2348)</f>
        <v>58</v>
      </c>
      <c r="K2348">
        <v>14</v>
      </c>
      <c r="L2348">
        <f>I2348-K2348</f>
        <v>44</v>
      </c>
      <c r="M2348" t="str">
        <f>IF(I2348&lt;100,"small",IF(I2348&lt;500,"medium","large"))</f>
        <v>small</v>
      </c>
      <c r="N2348">
        <f>IF(M2348="small",1,0)</f>
        <v>1</v>
      </c>
      <c r="O2348">
        <f>IF(N2348="medium",1,0)</f>
        <v>0</v>
      </c>
      <c r="P2348">
        <f>IF(O2348="large",1,0)</f>
        <v>0</v>
      </c>
      <c r="Q2348">
        <v>1999</v>
      </c>
      <c r="R2348">
        <v>1</v>
      </c>
      <c r="S2348" t="str">
        <f>IF(R2348=1, "First-time", IF(R2348&lt;=3, "Rising Star", IF(R2348&lt;10, "Established", "Elites")))</f>
        <v>First-time</v>
      </c>
      <c r="T2348">
        <f>IF(S2348 = "First-time",1,0)</f>
        <v>1</v>
      </c>
      <c r="U2348">
        <f>IF(S2348 = "Rising Star",1,0)</f>
        <v>0</v>
      </c>
      <c r="V2348">
        <f>IF(S2348 = "Established",1,0)</f>
        <v>0</v>
      </c>
      <c r="W2348">
        <f>IF(S2348 = "Elites",1,0)</f>
        <v>0</v>
      </c>
      <c r="X2348" t="s">
        <v>611</v>
      </c>
      <c r="Y2348" t="str">
        <f>IF(X2348="","-",TRIM(LEFT(X2348,FIND(",",X2348&amp;",")-1)))</f>
        <v>Denver</v>
      </c>
      <c r="Z2348" t="s">
        <v>611</v>
      </c>
      <c r="AA2348" t="s">
        <v>6</v>
      </c>
    </row>
    <row r="2349" spans="1:27" ht="14.4" x14ac:dyDescent="0.3">
      <c r="A2349">
        <v>2341</v>
      </c>
      <c r="B2349" t="s">
        <v>7162</v>
      </c>
      <c r="C2349" t="s">
        <v>7163</v>
      </c>
      <c r="D2349" t="s">
        <v>7164</v>
      </c>
      <c r="E2349" t="s">
        <v>1544</v>
      </c>
      <c r="F2349" s="5">
        <f>_xlfn.TEXTBEFORE(E2349, " ") * 1000000</f>
        <v>20300000</v>
      </c>
      <c r="G2349">
        <v>171.4727</v>
      </c>
      <c r="H2349" t="s">
        <v>167</v>
      </c>
      <c r="I2349">
        <v>289</v>
      </c>
      <c r="J2349">
        <f>IF(I2349="",0,I2349)</f>
        <v>289</v>
      </c>
      <c r="K2349">
        <v>15</v>
      </c>
      <c r="L2349">
        <f>I2349-K2349</f>
        <v>274</v>
      </c>
      <c r="M2349" t="str">
        <f>IF(I2349&lt;100,"small",IF(I2349&lt;500,"medium","large"))</f>
        <v>medium</v>
      </c>
      <c r="N2349">
        <f>IF(M2349="small",1,0)</f>
        <v>0</v>
      </c>
      <c r="O2349">
        <f>IF(N2349="medium",1,0)</f>
        <v>0</v>
      </c>
      <c r="P2349">
        <f>IF(O2349="large",1,0)</f>
        <v>0</v>
      </c>
      <c r="Q2349">
        <v>2006</v>
      </c>
      <c r="R2349">
        <v>1</v>
      </c>
      <c r="S2349" t="str">
        <f>IF(R2349=1, "First-time", IF(R2349&lt;=3, "Rising Star", IF(R2349&lt;10, "Established", "Elites")))</f>
        <v>First-time</v>
      </c>
      <c r="T2349">
        <f>IF(S2349 = "First-time",1,0)</f>
        <v>1</v>
      </c>
      <c r="U2349">
        <f>IF(S2349 = "Rising Star",1,0)</f>
        <v>0</v>
      </c>
      <c r="V2349">
        <f>IF(S2349 = "Established",1,0)</f>
        <v>0</v>
      </c>
      <c r="W2349">
        <f>IF(S2349 = "Elites",1,0)</f>
        <v>0</v>
      </c>
      <c r="X2349" t="s">
        <v>99</v>
      </c>
      <c r="Y2349" t="str">
        <f>IF(X2349="","-",TRIM(LEFT(X2349,FIND(",",X2349&amp;",")-1)))</f>
        <v>-</v>
      </c>
      <c r="Z2349" t="s">
        <v>7165</v>
      </c>
      <c r="AA2349" t="s">
        <v>6</v>
      </c>
    </row>
    <row r="2350" spans="1:27" ht="14.4" x14ac:dyDescent="0.3">
      <c r="A2350">
        <v>2342</v>
      </c>
      <c r="B2350" t="s">
        <v>11321</v>
      </c>
      <c r="C2350" t="s">
        <v>11322</v>
      </c>
      <c r="D2350" t="s">
        <v>11323</v>
      </c>
      <c r="E2350" t="s">
        <v>1959</v>
      </c>
      <c r="F2350" s="5">
        <f>_xlfn.TEXTBEFORE(E2350, " ") * 1000000</f>
        <v>16100000.000000002</v>
      </c>
      <c r="G2350">
        <v>171.41220000000001</v>
      </c>
      <c r="H2350" t="s">
        <v>129</v>
      </c>
      <c r="I2350">
        <v>30</v>
      </c>
      <c r="J2350">
        <f>IF(I2350="",0,I2350)</f>
        <v>30</v>
      </c>
      <c r="K2350">
        <v>16</v>
      </c>
      <c r="L2350">
        <f>I2350-K2350</f>
        <v>14</v>
      </c>
      <c r="M2350" t="str">
        <f>IF(I2350&lt;100,"small",IF(I2350&lt;500,"medium","large"))</f>
        <v>small</v>
      </c>
      <c r="N2350">
        <f>IF(M2350="small",1,0)</f>
        <v>1</v>
      </c>
      <c r="O2350">
        <f>IF(N2350="medium",1,0)</f>
        <v>0</v>
      </c>
      <c r="P2350">
        <f>IF(O2350="large",1,0)</f>
        <v>0</v>
      </c>
      <c r="Q2350">
        <v>2010</v>
      </c>
      <c r="R2350">
        <v>5</v>
      </c>
      <c r="S2350" t="str">
        <f>IF(R2350=1, "First-time", IF(R2350&lt;=3, "Rising Star", IF(R2350&lt;10, "Established", "Elites")))</f>
        <v>Established</v>
      </c>
      <c r="T2350">
        <f>IF(S2350 = "First-time",1,0)</f>
        <v>0</v>
      </c>
      <c r="U2350">
        <f>IF(S2350 = "Rising Star",1,0)</f>
        <v>0</v>
      </c>
      <c r="V2350">
        <f>IF(S2350 = "Established",1,0)</f>
        <v>1</v>
      </c>
      <c r="W2350">
        <f>IF(S2350 = "Elites",1,0)</f>
        <v>0</v>
      </c>
      <c r="X2350" t="s">
        <v>689</v>
      </c>
      <c r="Y2350" t="str">
        <f>IF(X2350="","-",TRIM(LEFT(X2350,FIND(",",X2350&amp;",")-1)))</f>
        <v>Miami</v>
      </c>
      <c r="Z2350" t="s">
        <v>824</v>
      </c>
      <c r="AA2350" t="s">
        <v>10</v>
      </c>
    </row>
    <row r="2351" spans="1:27" ht="14.4" x14ac:dyDescent="0.3">
      <c r="A2351">
        <v>2343</v>
      </c>
      <c r="B2351" t="s">
        <v>10775</v>
      </c>
      <c r="C2351" t="s">
        <v>10776</v>
      </c>
      <c r="D2351" t="s">
        <v>10777</v>
      </c>
      <c r="E2351" t="s">
        <v>4297</v>
      </c>
      <c r="F2351" s="5">
        <f>_xlfn.TEXTBEFORE(E2351, " ") * 1000000</f>
        <v>13900000</v>
      </c>
      <c r="G2351">
        <v>171.23869999999999</v>
      </c>
      <c r="H2351" t="s">
        <v>118</v>
      </c>
      <c r="I2351">
        <v>18</v>
      </c>
      <c r="J2351">
        <f>IF(I2351="",0,I2351)</f>
        <v>18</v>
      </c>
      <c r="K2351">
        <v>18</v>
      </c>
      <c r="L2351">
        <f>I2351-K2351</f>
        <v>0</v>
      </c>
      <c r="M2351" t="str">
        <f>IF(I2351&lt;100,"small",IF(I2351&lt;500,"medium","large"))</f>
        <v>small</v>
      </c>
      <c r="N2351">
        <f>IF(M2351="small",1,0)</f>
        <v>1</v>
      </c>
      <c r="O2351">
        <f>IF(N2351="medium",1,0)</f>
        <v>0</v>
      </c>
      <c r="P2351">
        <f>IF(O2351="large",1,0)</f>
        <v>0</v>
      </c>
      <c r="Q2351">
        <v>2010</v>
      </c>
      <c r="R2351">
        <v>1</v>
      </c>
      <c r="S2351" t="str">
        <f>IF(R2351=1, "First-time", IF(R2351&lt;=3, "Rising Star", IF(R2351&lt;10, "Established", "Elites")))</f>
        <v>First-time</v>
      </c>
      <c r="T2351">
        <f>IF(S2351 = "First-time",1,0)</f>
        <v>1</v>
      </c>
      <c r="U2351">
        <f>IF(S2351 = "Rising Star",1,0)</f>
        <v>0</v>
      </c>
      <c r="V2351">
        <f>IF(S2351 = "Established",1,0)</f>
        <v>0</v>
      </c>
      <c r="W2351">
        <f>IF(S2351 = "Elites",1,0)</f>
        <v>0</v>
      </c>
      <c r="X2351" t="s">
        <v>99</v>
      </c>
      <c r="Y2351" t="str">
        <f>IF(X2351="","-",TRIM(LEFT(X2351,FIND(",",X2351&amp;",")-1)))</f>
        <v>-</v>
      </c>
      <c r="Z2351" t="s">
        <v>10778</v>
      </c>
      <c r="AA2351" t="s">
        <v>39</v>
      </c>
    </row>
    <row r="2352" spans="1:27" ht="14.4" x14ac:dyDescent="0.3">
      <c r="A2352">
        <v>2344</v>
      </c>
      <c r="B2352" t="s">
        <v>8661</v>
      </c>
      <c r="C2352" t="s">
        <v>8662</v>
      </c>
      <c r="D2352" t="s">
        <v>8663</v>
      </c>
      <c r="E2352" t="s">
        <v>392</v>
      </c>
      <c r="F2352" s="5">
        <f>_xlfn.TEXTBEFORE(E2352, " ") * 1000000</f>
        <v>2000000</v>
      </c>
      <c r="G2352">
        <v>170.82230000000001</v>
      </c>
      <c r="H2352" t="s">
        <v>803</v>
      </c>
      <c r="I2352">
        <v>21</v>
      </c>
      <c r="J2352">
        <f>IF(I2352="",0,I2352)</f>
        <v>21</v>
      </c>
      <c r="K2352">
        <v>9</v>
      </c>
      <c r="L2352">
        <f>I2352-K2352</f>
        <v>12</v>
      </c>
      <c r="M2352" t="str">
        <f>IF(I2352&lt;100,"small",IF(I2352&lt;500,"medium","large"))</f>
        <v>small</v>
      </c>
      <c r="N2352">
        <f>IF(M2352="small",1,0)</f>
        <v>1</v>
      </c>
      <c r="O2352">
        <f>IF(N2352="medium",1,0)</f>
        <v>0</v>
      </c>
      <c r="P2352">
        <f>IF(O2352="large",1,0)</f>
        <v>0</v>
      </c>
      <c r="Q2352">
        <v>2008</v>
      </c>
      <c r="R2352">
        <v>1</v>
      </c>
      <c r="S2352" t="str">
        <f>IF(R2352=1, "First-time", IF(R2352&lt;=3, "Rising Star", IF(R2352&lt;10, "Established", "Elites")))</f>
        <v>First-time</v>
      </c>
      <c r="T2352">
        <f>IF(S2352 = "First-time",1,0)</f>
        <v>1</v>
      </c>
      <c r="U2352">
        <f>IF(S2352 = "Rising Star",1,0)</f>
        <v>0</v>
      </c>
      <c r="V2352">
        <f>IF(S2352 = "Established",1,0)</f>
        <v>0</v>
      </c>
      <c r="W2352">
        <f>IF(S2352 = "Elites",1,0)</f>
        <v>0</v>
      </c>
      <c r="X2352" t="s">
        <v>439</v>
      </c>
      <c r="Y2352" t="str">
        <f>IF(X2352="","-",TRIM(LEFT(X2352,FIND(",",X2352&amp;",")-1)))</f>
        <v>Detroit</v>
      </c>
      <c r="Z2352" t="s">
        <v>2682</v>
      </c>
      <c r="AA2352" t="s">
        <v>23</v>
      </c>
    </row>
    <row r="2353" spans="1:27" ht="14.4" x14ac:dyDescent="0.3">
      <c r="A2353">
        <v>2345</v>
      </c>
      <c r="B2353" t="s">
        <v>9796</v>
      </c>
      <c r="C2353" t="s">
        <v>9797</v>
      </c>
      <c r="D2353" t="s">
        <v>9798</v>
      </c>
      <c r="E2353" t="s">
        <v>1692</v>
      </c>
      <c r="F2353" s="5">
        <f>_xlfn.TEXTBEFORE(E2353, " ") * 1000000</f>
        <v>24800000</v>
      </c>
      <c r="G2353">
        <v>170.81299999999999</v>
      </c>
      <c r="H2353" t="s">
        <v>118</v>
      </c>
      <c r="I2353">
        <v>110</v>
      </c>
      <c r="J2353">
        <f>IF(I2353="",0,I2353)</f>
        <v>110</v>
      </c>
      <c r="K2353">
        <v>52</v>
      </c>
      <c r="L2353">
        <f>I2353-K2353</f>
        <v>58</v>
      </c>
      <c r="M2353" t="str">
        <f>IF(I2353&lt;100,"small",IF(I2353&lt;500,"medium","large"))</f>
        <v>medium</v>
      </c>
      <c r="N2353">
        <f>IF(M2353="small",1,0)</f>
        <v>0</v>
      </c>
      <c r="O2353">
        <f>IF(N2353="medium",1,0)</f>
        <v>0</v>
      </c>
      <c r="P2353">
        <f>IF(O2353="large",1,0)</f>
        <v>0</v>
      </c>
      <c r="Q2353">
        <v>2009</v>
      </c>
      <c r="R2353">
        <v>5</v>
      </c>
      <c r="S2353" t="str">
        <f>IF(R2353=1, "First-time", IF(R2353&lt;=3, "Rising Star", IF(R2353&lt;10, "Established", "Elites")))</f>
        <v>Established</v>
      </c>
      <c r="T2353">
        <f>IF(S2353 = "First-time",1,0)</f>
        <v>0</v>
      </c>
      <c r="U2353">
        <f>IF(S2353 = "Rising Star",1,0)</f>
        <v>0</v>
      </c>
      <c r="V2353">
        <f>IF(S2353 = "Established",1,0)</f>
        <v>1</v>
      </c>
      <c r="W2353">
        <f>IF(S2353 = "Elites",1,0)</f>
        <v>0</v>
      </c>
      <c r="X2353" t="s">
        <v>466</v>
      </c>
      <c r="Y2353" t="str">
        <f>IF(X2353="","-",TRIM(LEFT(X2353,FIND(",",X2353&amp;",")-1)))</f>
        <v>Charlotte</v>
      </c>
      <c r="Z2353" t="s">
        <v>9799</v>
      </c>
      <c r="AA2353" t="s">
        <v>28</v>
      </c>
    </row>
    <row r="2354" spans="1:27" ht="14.4" x14ac:dyDescent="0.3">
      <c r="A2354">
        <v>2346</v>
      </c>
      <c r="B2354" t="s">
        <v>16789</v>
      </c>
      <c r="C2354" t="s">
        <v>16790</v>
      </c>
      <c r="D2354" t="s">
        <v>16791</v>
      </c>
      <c r="E2354" t="s">
        <v>11192</v>
      </c>
      <c r="F2354" s="5">
        <f>_xlfn.TEXTBEFORE(E2354, " ") * 1000000</f>
        <v>17500000</v>
      </c>
      <c r="G2354">
        <v>170.73220000000001</v>
      </c>
      <c r="H2354" t="s">
        <v>803</v>
      </c>
      <c r="I2354">
        <v>120</v>
      </c>
      <c r="J2354">
        <f>IF(I2354="",0,I2354)</f>
        <v>120</v>
      </c>
      <c r="K2354">
        <v>15</v>
      </c>
      <c r="L2354">
        <f>I2354-K2354</f>
        <v>105</v>
      </c>
      <c r="M2354" t="str">
        <f>IF(I2354&lt;100,"small",IF(I2354&lt;500,"medium","large"))</f>
        <v>medium</v>
      </c>
      <c r="N2354">
        <f>IF(M2354="small",1,0)</f>
        <v>0</v>
      </c>
      <c r="O2354">
        <f>IF(N2354="medium",1,0)</f>
        <v>0</v>
      </c>
      <c r="P2354">
        <f>IF(O2354="large",1,0)</f>
        <v>0</v>
      </c>
      <c r="Q2354">
        <v>2014</v>
      </c>
      <c r="R2354">
        <v>1</v>
      </c>
      <c r="S2354" t="str">
        <f>IF(R2354=1, "First-time", IF(R2354&lt;=3, "Rising Star", IF(R2354&lt;10, "Established", "Elites")))</f>
        <v>First-time</v>
      </c>
      <c r="T2354">
        <f>IF(S2354 = "First-time",1,0)</f>
        <v>1</v>
      </c>
      <c r="U2354">
        <f>IF(S2354 = "Rising Star",1,0)</f>
        <v>0</v>
      </c>
      <c r="V2354">
        <f>IF(S2354 = "Established",1,0)</f>
        <v>0</v>
      </c>
      <c r="W2354">
        <f>IF(S2354 = "Elites",1,0)</f>
        <v>0</v>
      </c>
      <c r="X2354" t="s">
        <v>1206</v>
      </c>
      <c r="Y2354" t="str">
        <f>IF(X2354="","-",TRIM(LEFT(X2354,FIND(",",X2354&amp;",")-1)))</f>
        <v>Tampa</v>
      </c>
      <c r="Z2354" t="s">
        <v>5797</v>
      </c>
      <c r="AA2354" t="s">
        <v>10</v>
      </c>
    </row>
    <row r="2355" spans="1:27" ht="14.4" x14ac:dyDescent="0.3">
      <c r="A2355">
        <v>2347</v>
      </c>
      <c r="B2355" t="s">
        <v>3592</v>
      </c>
      <c r="C2355" t="s">
        <v>3593</v>
      </c>
      <c r="D2355" t="s">
        <v>3594</v>
      </c>
      <c r="E2355" t="s">
        <v>3595</v>
      </c>
      <c r="F2355" s="5">
        <f>_xlfn.TEXTBEFORE(E2355, " ") * 1000000</f>
        <v>45700000</v>
      </c>
      <c r="G2355">
        <v>170.7114</v>
      </c>
      <c r="H2355" t="s">
        <v>1750</v>
      </c>
      <c r="I2355">
        <v>250</v>
      </c>
      <c r="J2355">
        <f>IF(I2355="",0,I2355)</f>
        <v>250</v>
      </c>
      <c r="K2355">
        <v>120</v>
      </c>
      <c r="L2355">
        <f>I2355-K2355</f>
        <v>130</v>
      </c>
      <c r="M2355" t="str">
        <f>IF(I2355&lt;100,"small",IF(I2355&lt;500,"medium","large"))</f>
        <v>medium</v>
      </c>
      <c r="N2355">
        <f>IF(M2355="small",1,0)</f>
        <v>0</v>
      </c>
      <c r="O2355">
        <f>IF(N2355="medium",1,0)</f>
        <v>0</v>
      </c>
      <c r="P2355">
        <f>IF(O2355="large",1,0)</f>
        <v>0</v>
      </c>
      <c r="Q2355">
        <v>2000</v>
      </c>
      <c r="R2355">
        <v>5</v>
      </c>
      <c r="S2355" t="str">
        <f>IF(R2355=1, "First-time", IF(R2355&lt;=3, "Rising Star", IF(R2355&lt;10, "Established", "Elites")))</f>
        <v>Established</v>
      </c>
      <c r="T2355">
        <f>IF(S2355 = "First-time",1,0)</f>
        <v>0</v>
      </c>
      <c r="U2355">
        <f>IF(S2355 = "Rising Star",1,0)</f>
        <v>0</v>
      </c>
      <c r="V2355">
        <f>IF(S2355 = "Established",1,0)</f>
        <v>1</v>
      </c>
      <c r="W2355">
        <f>IF(S2355 = "Elites",1,0)</f>
        <v>0</v>
      </c>
      <c r="X2355" t="s">
        <v>271</v>
      </c>
      <c r="Y2355" t="str">
        <f>IF(X2355="","-",TRIM(LEFT(X2355,FIND(",",X2355&amp;",")-1)))</f>
        <v>Chicago</v>
      </c>
      <c r="Z2355" t="s">
        <v>596</v>
      </c>
      <c r="AA2355" t="s">
        <v>15</v>
      </c>
    </row>
    <row r="2356" spans="1:27" ht="14.4" x14ac:dyDescent="0.3">
      <c r="A2356">
        <v>2348</v>
      </c>
      <c r="B2356" t="s">
        <v>5764</v>
      </c>
      <c r="C2356" t="s">
        <v>5765</v>
      </c>
      <c r="D2356" t="s">
        <v>5766</v>
      </c>
      <c r="E2356" t="s">
        <v>352</v>
      </c>
      <c r="F2356" s="5">
        <f>_xlfn.TEXTBEFORE(E2356, " ") * 1000000</f>
        <v>2100000</v>
      </c>
      <c r="G2356">
        <v>170.51159999999999</v>
      </c>
      <c r="H2356" t="s">
        <v>129</v>
      </c>
      <c r="I2356">
        <v>25</v>
      </c>
      <c r="J2356">
        <f>IF(I2356="",0,I2356)</f>
        <v>25</v>
      </c>
      <c r="K2356">
        <v>3</v>
      </c>
      <c r="L2356">
        <f>I2356-K2356</f>
        <v>22</v>
      </c>
      <c r="M2356" t="str">
        <f>IF(I2356&lt;100,"small",IF(I2356&lt;500,"medium","large"))</f>
        <v>small</v>
      </c>
      <c r="N2356">
        <f>IF(M2356="small",1,0)</f>
        <v>1</v>
      </c>
      <c r="O2356">
        <f>IF(N2356="medium",1,0)</f>
        <v>0</v>
      </c>
      <c r="P2356">
        <f>IF(O2356="large",1,0)</f>
        <v>0</v>
      </c>
      <c r="Q2356">
        <v>2004</v>
      </c>
      <c r="R2356">
        <v>1</v>
      </c>
      <c r="S2356" t="str">
        <f>IF(R2356=1, "First-time", IF(R2356&lt;=3, "Rising Star", IF(R2356&lt;10, "Established", "Elites")))</f>
        <v>First-time</v>
      </c>
      <c r="T2356">
        <f>IF(S2356 = "First-time",1,0)</f>
        <v>1</v>
      </c>
      <c r="U2356">
        <f>IF(S2356 = "Rising Star",1,0)</f>
        <v>0</v>
      </c>
      <c r="V2356">
        <f>IF(S2356 = "Established",1,0)</f>
        <v>0</v>
      </c>
      <c r="W2356">
        <f>IF(S2356 = "Elites",1,0)</f>
        <v>0</v>
      </c>
      <c r="X2356" t="s">
        <v>689</v>
      </c>
      <c r="Y2356" t="str">
        <f>IF(X2356="","-",TRIM(LEFT(X2356,FIND(",",X2356&amp;",")-1)))</f>
        <v>Miami</v>
      </c>
      <c r="Z2356" t="s">
        <v>5767</v>
      </c>
      <c r="AA2356" t="s">
        <v>10</v>
      </c>
    </row>
    <row r="2357" spans="1:27" ht="14.4" x14ac:dyDescent="0.3">
      <c r="A2357">
        <v>2349</v>
      </c>
      <c r="B2357" t="s">
        <v>14166</v>
      </c>
      <c r="C2357" t="s">
        <v>14167</v>
      </c>
      <c r="D2357" t="s">
        <v>14168</v>
      </c>
      <c r="E2357" t="s">
        <v>5371</v>
      </c>
      <c r="F2357" s="5">
        <f>_xlfn.TEXTBEFORE(E2357, " ") * 1000000</f>
        <v>8900000</v>
      </c>
      <c r="G2357">
        <v>170.4854</v>
      </c>
      <c r="H2357" t="s">
        <v>118</v>
      </c>
      <c r="I2357">
        <v>63</v>
      </c>
      <c r="J2357">
        <f>IF(I2357="",0,I2357)</f>
        <v>63</v>
      </c>
      <c r="K2357">
        <v>19</v>
      </c>
      <c r="L2357">
        <f>I2357-K2357</f>
        <v>44</v>
      </c>
      <c r="M2357" t="str">
        <f>IF(I2357&lt;100,"small",IF(I2357&lt;500,"medium","large"))</f>
        <v>small</v>
      </c>
      <c r="N2357">
        <f>IF(M2357="small",1,0)</f>
        <v>1</v>
      </c>
      <c r="O2357">
        <f>IF(N2357="medium",1,0)</f>
        <v>0</v>
      </c>
      <c r="P2357">
        <f>IF(O2357="large",1,0)</f>
        <v>0</v>
      </c>
      <c r="Q2357">
        <v>2012</v>
      </c>
      <c r="R2357">
        <v>2</v>
      </c>
      <c r="S2357" t="str">
        <f>IF(R2357=1, "First-time", IF(R2357&lt;=3, "Rising Star", IF(R2357&lt;10, "Established", "Elites")))</f>
        <v>Rising Star</v>
      </c>
      <c r="T2357">
        <f>IF(S2357 = "First-time",1,0)</f>
        <v>0</v>
      </c>
      <c r="U2357">
        <f>IF(S2357 = "Rising Star",1,0)</f>
        <v>1</v>
      </c>
      <c r="V2357">
        <f>IF(S2357 = "Established",1,0)</f>
        <v>0</v>
      </c>
      <c r="W2357">
        <f>IF(S2357 = "Elites",1,0)</f>
        <v>0</v>
      </c>
      <c r="X2357" t="s">
        <v>1307</v>
      </c>
      <c r="Y2357" t="str">
        <f>IF(X2357="","-",TRIM(LEFT(X2357,FIND(",",X2357&amp;",")-1)))</f>
        <v>Inland Empire</v>
      </c>
      <c r="Z2357" t="s">
        <v>14169</v>
      </c>
      <c r="AA2357" t="s">
        <v>5</v>
      </c>
    </row>
    <row r="2358" spans="1:27" ht="14.4" x14ac:dyDescent="0.3">
      <c r="A2358">
        <v>2350</v>
      </c>
      <c r="B2358" t="s">
        <v>9424</v>
      </c>
      <c r="C2358" t="s">
        <v>9425</v>
      </c>
      <c r="D2358" t="s">
        <v>9426</v>
      </c>
      <c r="E2358" t="s">
        <v>7330</v>
      </c>
      <c r="F2358" s="5">
        <f>_xlfn.TEXTBEFORE(E2358, " ") * 1000000</f>
        <v>13000000</v>
      </c>
      <c r="G2358">
        <v>170.4023</v>
      </c>
      <c r="H2358" t="s">
        <v>85</v>
      </c>
      <c r="I2358">
        <v>95</v>
      </c>
      <c r="J2358">
        <f>IF(I2358="",0,I2358)</f>
        <v>95</v>
      </c>
      <c r="K2358">
        <v>45</v>
      </c>
      <c r="L2358">
        <f>I2358-K2358</f>
        <v>50</v>
      </c>
      <c r="M2358" t="str">
        <f>IF(I2358&lt;100,"small",IF(I2358&lt;500,"medium","large"))</f>
        <v>small</v>
      </c>
      <c r="N2358">
        <f>IF(M2358="small",1,0)</f>
        <v>1</v>
      </c>
      <c r="O2358">
        <f>IF(N2358="medium",1,0)</f>
        <v>0</v>
      </c>
      <c r="P2358">
        <f>IF(O2358="large",1,0)</f>
        <v>0</v>
      </c>
      <c r="Q2358">
        <v>2009</v>
      </c>
      <c r="R2358">
        <v>3</v>
      </c>
      <c r="S2358" t="str">
        <f>IF(R2358=1, "First-time", IF(R2358&lt;=3, "Rising Star", IF(R2358&lt;10, "Established", "Elites")))</f>
        <v>Rising Star</v>
      </c>
      <c r="T2358">
        <f>IF(S2358 = "First-time",1,0)</f>
        <v>0</v>
      </c>
      <c r="U2358">
        <f>IF(S2358 = "Rising Star",1,0)</f>
        <v>1</v>
      </c>
      <c r="V2358">
        <f>IF(S2358 = "Established",1,0)</f>
        <v>0</v>
      </c>
      <c r="W2358">
        <f>IF(S2358 = "Elites",1,0)</f>
        <v>0</v>
      </c>
      <c r="X2358" t="s">
        <v>99</v>
      </c>
      <c r="Y2358" t="str">
        <f>IF(X2358="","-",TRIM(LEFT(X2358,FIND(",",X2358&amp;",")-1)))</f>
        <v>-</v>
      </c>
      <c r="Z2358" t="s">
        <v>9427</v>
      </c>
      <c r="AA2358" t="s">
        <v>45</v>
      </c>
    </row>
    <row r="2359" spans="1:27" ht="14.4" x14ac:dyDescent="0.3">
      <c r="A2359">
        <v>2351</v>
      </c>
      <c r="B2359" t="s">
        <v>8605</v>
      </c>
      <c r="C2359" t="s">
        <v>8606</v>
      </c>
      <c r="D2359" t="s">
        <v>8607</v>
      </c>
      <c r="E2359" t="s">
        <v>4256</v>
      </c>
      <c r="F2359" s="5">
        <f>_xlfn.TEXTBEFORE(E2359, " ") * 1000000</f>
        <v>10400000</v>
      </c>
      <c r="G2359">
        <v>170.39400000000001</v>
      </c>
      <c r="H2359" t="s">
        <v>472</v>
      </c>
      <c r="I2359">
        <v>13</v>
      </c>
      <c r="J2359">
        <f>IF(I2359="",0,I2359)</f>
        <v>13</v>
      </c>
      <c r="K2359">
        <v>7</v>
      </c>
      <c r="L2359">
        <f>I2359-K2359</f>
        <v>6</v>
      </c>
      <c r="M2359" t="str">
        <f>IF(I2359&lt;100,"small",IF(I2359&lt;500,"medium","large"))</f>
        <v>small</v>
      </c>
      <c r="N2359">
        <f>IF(M2359="small",1,0)</f>
        <v>1</v>
      </c>
      <c r="O2359">
        <f>IF(N2359="medium",1,0)</f>
        <v>0</v>
      </c>
      <c r="P2359">
        <f>IF(O2359="large",1,0)</f>
        <v>0</v>
      </c>
      <c r="Q2359">
        <v>2008</v>
      </c>
      <c r="R2359">
        <v>4</v>
      </c>
      <c r="S2359" t="str">
        <f>IF(R2359=1, "First-time", IF(R2359&lt;=3, "Rising Star", IF(R2359&lt;10, "Established", "Elites")))</f>
        <v>Established</v>
      </c>
      <c r="T2359">
        <f>IF(S2359 = "First-time",1,0)</f>
        <v>0</v>
      </c>
      <c r="U2359">
        <f>IF(S2359 = "Rising Star",1,0)</f>
        <v>0</v>
      </c>
      <c r="V2359">
        <f>IF(S2359 = "Established",1,0)</f>
        <v>1</v>
      </c>
      <c r="W2359">
        <f>IF(S2359 = "Elites",1,0)</f>
        <v>0</v>
      </c>
      <c r="X2359" t="s">
        <v>185</v>
      </c>
      <c r="Y2359" t="str">
        <f>IF(X2359="","-",TRIM(LEFT(X2359,FIND(",",X2359&amp;",")-1)))</f>
        <v>Boston</v>
      </c>
      <c r="Z2359" t="s">
        <v>8608</v>
      </c>
      <c r="AA2359" t="s">
        <v>31</v>
      </c>
    </row>
    <row r="2360" spans="1:27" ht="14.4" x14ac:dyDescent="0.3">
      <c r="A2360">
        <v>2352</v>
      </c>
      <c r="B2360" t="s">
        <v>13722</v>
      </c>
      <c r="C2360" t="s">
        <v>13723</v>
      </c>
      <c r="D2360" t="s">
        <v>13724</v>
      </c>
      <c r="E2360" t="s">
        <v>529</v>
      </c>
      <c r="F2360" s="5">
        <f>_xlfn.TEXTBEFORE(E2360, " ") * 1000000</f>
        <v>4200000</v>
      </c>
      <c r="G2360">
        <v>170.37950000000001</v>
      </c>
      <c r="H2360" t="s">
        <v>779</v>
      </c>
      <c r="I2360">
        <v>16</v>
      </c>
      <c r="J2360">
        <f>IF(I2360="",0,I2360)</f>
        <v>16</v>
      </c>
      <c r="K2360">
        <v>4</v>
      </c>
      <c r="L2360">
        <f>I2360-K2360</f>
        <v>12</v>
      </c>
      <c r="M2360" t="str">
        <f>IF(I2360&lt;100,"small",IF(I2360&lt;500,"medium","large"))</f>
        <v>small</v>
      </c>
      <c r="N2360">
        <f>IF(M2360="small",1,0)</f>
        <v>1</v>
      </c>
      <c r="O2360">
        <f>IF(N2360="medium",1,0)</f>
        <v>0</v>
      </c>
      <c r="P2360">
        <f>IF(O2360="large",1,0)</f>
        <v>0</v>
      </c>
      <c r="Q2360">
        <v>2012</v>
      </c>
      <c r="R2360">
        <v>2</v>
      </c>
      <c r="S2360" t="str">
        <f>IF(R2360=1, "First-time", IF(R2360&lt;=3, "Rising Star", IF(R2360&lt;10, "Established", "Elites")))</f>
        <v>Rising Star</v>
      </c>
      <c r="T2360">
        <f>IF(S2360 = "First-time",1,0)</f>
        <v>0</v>
      </c>
      <c r="U2360">
        <f>IF(S2360 = "Rising Star",1,0)</f>
        <v>1</v>
      </c>
      <c r="V2360">
        <f>IF(S2360 = "Established",1,0)</f>
        <v>0</v>
      </c>
      <c r="W2360">
        <f>IF(S2360 = "Elites",1,0)</f>
        <v>0</v>
      </c>
      <c r="X2360" t="s">
        <v>271</v>
      </c>
      <c r="Y2360" t="str">
        <f>IF(X2360="","-",TRIM(LEFT(X2360,FIND(",",X2360&amp;",")-1)))</f>
        <v>Chicago</v>
      </c>
      <c r="Z2360" t="s">
        <v>678</v>
      </c>
      <c r="AA2360" t="s">
        <v>15</v>
      </c>
    </row>
    <row r="2361" spans="1:27" ht="14.4" x14ac:dyDescent="0.3">
      <c r="A2361">
        <v>2353</v>
      </c>
      <c r="B2361" t="s">
        <v>12290</v>
      </c>
      <c r="C2361" t="s">
        <v>12291</v>
      </c>
      <c r="D2361" t="s">
        <v>12292</v>
      </c>
      <c r="E2361" t="s">
        <v>392</v>
      </c>
      <c r="F2361" s="5">
        <f>_xlfn.TEXTBEFORE(E2361, " ") * 1000000</f>
        <v>2000000</v>
      </c>
      <c r="G2361">
        <v>170.32650000000001</v>
      </c>
      <c r="H2361" t="s">
        <v>85</v>
      </c>
      <c r="I2361">
        <v>5</v>
      </c>
      <c r="J2361">
        <f>IF(I2361="",0,I2361)</f>
        <v>5</v>
      </c>
      <c r="K2361">
        <v>3</v>
      </c>
      <c r="L2361">
        <f>I2361-K2361</f>
        <v>2</v>
      </c>
      <c r="M2361" t="str">
        <f>IF(I2361&lt;100,"small",IF(I2361&lt;500,"medium","large"))</f>
        <v>small</v>
      </c>
      <c r="N2361">
        <f>IF(M2361="small",1,0)</f>
        <v>1</v>
      </c>
      <c r="O2361">
        <f>IF(N2361="medium",1,0)</f>
        <v>0</v>
      </c>
      <c r="P2361">
        <f>IF(O2361="large",1,0)</f>
        <v>0</v>
      </c>
      <c r="Q2361">
        <v>2011</v>
      </c>
      <c r="R2361">
        <v>1</v>
      </c>
      <c r="S2361" t="str">
        <f>IF(R2361=1, "First-time", IF(R2361&lt;=3, "Rising Star", IF(R2361&lt;10, "Established", "Elites")))</f>
        <v>First-time</v>
      </c>
      <c r="T2361">
        <f>IF(S2361 = "First-time",1,0)</f>
        <v>1</v>
      </c>
      <c r="U2361">
        <f>IF(S2361 = "Rising Star",1,0)</f>
        <v>0</v>
      </c>
      <c r="V2361">
        <f>IF(S2361 = "Established",1,0)</f>
        <v>0</v>
      </c>
      <c r="W2361">
        <f>IF(S2361 = "Elites",1,0)</f>
        <v>0</v>
      </c>
      <c r="X2361" t="s">
        <v>636</v>
      </c>
      <c r="Y2361" t="str">
        <f>IF(X2361="","-",TRIM(LEFT(X2361,FIND(",",X2361&amp;",")-1)))</f>
        <v>Indianapolis</v>
      </c>
      <c r="Z2361" t="s">
        <v>1196</v>
      </c>
      <c r="AA2361" t="s">
        <v>16</v>
      </c>
    </row>
    <row r="2362" spans="1:27" ht="14.4" x14ac:dyDescent="0.3">
      <c r="A2362">
        <v>2354</v>
      </c>
      <c r="B2362" t="s">
        <v>13652</v>
      </c>
      <c r="C2362" t="s">
        <v>13653</v>
      </c>
      <c r="D2362" t="s">
        <v>13654</v>
      </c>
      <c r="E2362" t="s">
        <v>746</v>
      </c>
      <c r="F2362" s="5">
        <f>_xlfn.TEXTBEFORE(E2362, " ") * 1000000</f>
        <v>9500000</v>
      </c>
      <c r="G2362">
        <v>170.1207</v>
      </c>
      <c r="H2362" t="s">
        <v>174</v>
      </c>
      <c r="I2362">
        <v>41</v>
      </c>
      <c r="J2362">
        <f>IF(I2362="",0,I2362)</f>
        <v>41</v>
      </c>
      <c r="K2362">
        <v>10</v>
      </c>
      <c r="L2362">
        <f>I2362-K2362</f>
        <v>31</v>
      </c>
      <c r="M2362" t="str">
        <f>IF(I2362&lt;100,"small",IF(I2362&lt;500,"medium","large"))</f>
        <v>small</v>
      </c>
      <c r="N2362">
        <f>IF(M2362="small",1,0)</f>
        <v>1</v>
      </c>
      <c r="O2362">
        <f>IF(N2362="medium",1,0)</f>
        <v>0</v>
      </c>
      <c r="P2362">
        <f>IF(O2362="large",1,0)</f>
        <v>0</v>
      </c>
      <c r="Q2362">
        <v>2012</v>
      </c>
      <c r="R2362">
        <v>2</v>
      </c>
      <c r="S2362" t="str">
        <f>IF(R2362=1, "First-time", IF(R2362&lt;=3, "Rising Star", IF(R2362&lt;10, "Established", "Elites")))</f>
        <v>Rising Star</v>
      </c>
      <c r="T2362">
        <f>IF(S2362 = "First-time",1,0)</f>
        <v>0</v>
      </c>
      <c r="U2362">
        <f>IF(S2362 = "Rising Star",1,0)</f>
        <v>1</v>
      </c>
      <c r="V2362">
        <f>IF(S2362 = "Established",1,0)</f>
        <v>0</v>
      </c>
      <c r="W2362">
        <f>IF(S2362 = "Elites",1,0)</f>
        <v>0</v>
      </c>
      <c r="X2362" t="s">
        <v>880</v>
      </c>
      <c r="Y2362" t="str">
        <f>IF(X2362="","-",TRIM(LEFT(X2362,FIND(",",X2362&amp;",")-1)))</f>
        <v>Louisville/Jefferson County</v>
      </c>
      <c r="Z2362" t="s">
        <v>881</v>
      </c>
      <c r="AA2362" t="s">
        <v>18</v>
      </c>
    </row>
    <row r="2363" spans="1:27" ht="14.4" x14ac:dyDescent="0.3">
      <c r="A2363">
        <v>2355</v>
      </c>
      <c r="B2363" t="s">
        <v>1658</v>
      </c>
      <c r="C2363" t="s">
        <v>1659</v>
      </c>
      <c r="D2363" t="s">
        <v>1660</v>
      </c>
      <c r="E2363" t="s">
        <v>1661</v>
      </c>
      <c r="F2363" s="5">
        <f>_xlfn.TEXTBEFORE(E2363, " ") * 1000000</f>
        <v>5300000</v>
      </c>
      <c r="G2363">
        <v>169.76150000000001</v>
      </c>
      <c r="H2363" t="s">
        <v>445</v>
      </c>
      <c r="I2363">
        <v>30</v>
      </c>
      <c r="J2363">
        <f>IF(I2363="",0,I2363)</f>
        <v>30</v>
      </c>
      <c r="K2363">
        <v>20</v>
      </c>
      <c r="L2363">
        <f>I2363-K2363</f>
        <v>10</v>
      </c>
      <c r="M2363" t="str">
        <f>IF(I2363&lt;100,"small",IF(I2363&lt;500,"medium","large"))</f>
        <v>small</v>
      </c>
      <c r="N2363">
        <f>IF(M2363="small",1,0)</f>
        <v>1</v>
      </c>
      <c r="O2363">
        <f>IF(N2363="medium",1,0)</f>
        <v>0</v>
      </c>
      <c r="P2363">
        <f>IF(O2363="large",1,0)</f>
        <v>0</v>
      </c>
      <c r="Q2363">
        <v>1991</v>
      </c>
      <c r="R2363">
        <v>5</v>
      </c>
      <c r="S2363" t="str">
        <f>IF(R2363=1, "First-time", IF(R2363&lt;=3, "Rising Star", IF(R2363&lt;10, "Established", "Elites")))</f>
        <v>Established</v>
      </c>
      <c r="T2363">
        <f>IF(S2363 = "First-time",1,0)</f>
        <v>0</v>
      </c>
      <c r="U2363">
        <f>IF(S2363 = "Rising Star",1,0)</f>
        <v>0</v>
      </c>
      <c r="V2363">
        <f>IF(S2363 = "Established",1,0)</f>
        <v>1</v>
      </c>
      <c r="W2363">
        <f>IF(S2363 = "Elites",1,0)</f>
        <v>0</v>
      </c>
      <c r="X2363" t="s">
        <v>86</v>
      </c>
      <c r="Y2363" t="str">
        <f>IF(X2363="","-",TRIM(LEFT(X2363,FIND(",",X2363&amp;",")-1)))</f>
        <v>New York City</v>
      </c>
      <c r="Z2363" t="s">
        <v>1662</v>
      </c>
      <c r="AA2363" t="s">
        <v>32</v>
      </c>
    </row>
    <row r="2364" spans="1:27" ht="14.4" x14ac:dyDescent="0.3">
      <c r="A2364">
        <v>2356</v>
      </c>
      <c r="B2364" t="s">
        <v>11171</v>
      </c>
      <c r="C2364" t="s">
        <v>11172</v>
      </c>
      <c r="D2364" t="s">
        <v>11173</v>
      </c>
      <c r="E2364" t="s">
        <v>84</v>
      </c>
      <c r="F2364" s="5">
        <f>_xlfn.TEXTBEFORE(E2364, " ") * 1000000</f>
        <v>11000000</v>
      </c>
      <c r="G2364">
        <v>169.73689999999999</v>
      </c>
      <c r="H2364" t="s">
        <v>1750</v>
      </c>
      <c r="I2364">
        <v>110</v>
      </c>
      <c r="J2364">
        <f>IF(I2364="",0,I2364)</f>
        <v>110</v>
      </c>
      <c r="K2364">
        <v>65</v>
      </c>
      <c r="L2364">
        <f>I2364-K2364</f>
        <v>45</v>
      </c>
      <c r="M2364" t="str">
        <f>IF(I2364&lt;100,"small",IF(I2364&lt;500,"medium","large"))</f>
        <v>medium</v>
      </c>
      <c r="N2364">
        <f>IF(M2364="small",1,0)</f>
        <v>0</v>
      </c>
      <c r="O2364">
        <f>IF(N2364="medium",1,0)</f>
        <v>0</v>
      </c>
      <c r="P2364">
        <f>IF(O2364="large",1,0)</f>
        <v>0</v>
      </c>
      <c r="Q2364">
        <v>2010</v>
      </c>
      <c r="R2364">
        <v>1</v>
      </c>
      <c r="S2364" t="str">
        <f>IF(R2364=1, "First-time", IF(R2364&lt;=3, "Rising Star", IF(R2364&lt;10, "Established", "Elites")))</f>
        <v>First-time</v>
      </c>
      <c r="T2364">
        <f>IF(S2364 = "First-time",1,0)</f>
        <v>1</v>
      </c>
      <c r="U2364">
        <f>IF(S2364 = "Rising Star",1,0)</f>
        <v>0</v>
      </c>
      <c r="V2364">
        <f>IF(S2364 = "Established",1,0)</f>
        <v>0</v>
      </c>
      <c r="W2364">
        <f>IF(S2364 = "Elites",1,0)</f>
        <v>0</v>
      </c>
      <c r="X2364" t="s">
        <v>1454</v>
      </c>
      <c r="Y2364" t="str">
        <f>IF(X2364="","-",TRIM(LEFT(X2364,FIND(",",X2364&amp;",")-1)))</f>
        <v>St. Louis</v>
      </c>
      <c r="Z2364" t="s">
        <v>11174</v>
      </c>
      <c r="AA2364" t="s">
        <v>15</v>
      </c>
    </row>
    <row r="2365" spans="1:27" ht="14.4" x14ac:dyDescent="0.3">
      <c r="A2365">
        <v>2357</v>
      </c>
      <c r="B2365" t="s">
        <v>11175</v>
      </c>
      <c r="C2365" t="s">
        <v>11176</v>
      </c>
      <c r="D2365" t="s">
        <v>11177</v>
      </c>
      <c r="E2365" t="s">
        <v>808</v>
      </c>
      <c r="F2365" s="5">
        <f>_xlfn.TEXTBEFORE(E2365, " ") * 1000000</f>
        <v>2200000</v>
      </c>
      <c r="G2365">
        <v>169.5958</v>
      </c>
      <c r="H2365" t="s">
        <v>331</v>
      </c>
      <c r="I2365">
        <v>6</v>
      </c>
      <c r="J2365">
        <f>IF(I2365="",0,I2365)</f>
        <v>6</v>
      </c>
      <c r="K2365">
        <v>3</v>
      </c>
      <c r="L2365">
        <f>I2365-K2365</f>
        <v>3</v>
      </c>
      <c r="M2365" t="str">
        <f>IF(I2365&lt;100,"small",IF(I2365&lt;500,"medium","large"))</f>
        <v>small</v>
      </c>
      <c r="N2365">
        <f>IF(M2365="small",1,0)</f>
        <v>1</v>
      </c>
      <c r="O2365">
        <f>IF(N2365="medium",1,0)</f>
        <v>0</v>
      </c>
      <c r="P2365">
        <f>IF(O2365="large",1,0)</f>
        <v>0</v>
      </c>
      <c r="Q2365">
        <v>2010</v>
      </c>
      <c r="R2365">
        <v>2</v>
      </c>
      <c r="S2365" t="str">
        <f>IF(R2365=1, "First-time", IF(R2365&lt;=3, "Rising Star", IF(R2365&lt;10, "Established", "Elites")))</f>
        <v>Rising Star</v>
      </c>
      <c r="T2365">
        <f>IF(S2365 = "First-time",1,0)</f>
        <v>0</v>
      </c>
      <c r="U2365">
        <f>IF(S2365 = "Rising Star",1,0)</f>
        <v>1</v>
      </c>
      <c r="V2365">
        <f>IF(S2365 = "Established",1,0)</f>
        <v>0</v>
      </c>
      <c r="W2365">
        <f>IF(S2365 = "Elites",1,0)</f>
        <v>0</v>
      </c>
      <c r="X2365" t="s">
        <v>271</v>
      </c>
      <c r="Y2365" t="str">
        <f>IF(X2365="","-",TRIM(LEFT(X2365,FIND(",",X2365&amp;",")-1)))</f>
        <v>Chicago</v>
      </c>
      <c r="Z2365" t="s">
        <v>11178</v>
      </c>
      <c r="AA2365" t="s">
        <v>15</v>
      </c>
    </row>
    <row r="2366" spans="1:27" ht="14.4" x14ac:dyDescent="0.3">
      <c r="A2366">
        <v>2358</v>
      </c>
      <c r="B2366" t="s">
        <v>10932</v>
      </c>
      <c r="C2366" t="s">
        <v>10933</v>
      </c>
      <c r="D2366" t="s">
        <v>10934</v>
      </c>
      <c r="E2366" t="s">
        <v>1466</v>
      </c>
      <c r="F2366" s="5">
        <f>_xlfn.TEXTBEFORE(E2366, " ") * 1000000</f>
        <v>4000000</v>
      </c>
      <c r="G2366">
        <v>169.5694</v>
      </c>
      <c r="H2366" t="s">
        <v>331</v>
      </c>
      <c r="I2366">
        <v>17</v>
      </c>
      <c r="J2366">
        <f>IF(I2366="",0,I2366)</f>
        <v>17</v>
      </c>
      <c r="K2366">
        <v>8</v>
      </c>
      <c r="L2366">
        <f>I2366-K2366</f>
        <v>9</v>
      </c>
      <c r="M2366" t="str">
        <f>IF(I2366&lt;100,"small",IF(I2366&lt;500,"medium","large"))</f>
        <v>small</v>
      </c>
      <c r="N2366">
        <f>IF(M2366="small",1,0)</f>
        <v>1</v>
      </c>
      <c r="O2366">
        <f>IF(N2366="medium",1,0)</f>
        <v>0</v>
      </c>
      <c r="P2366">
        <f>IF(O2366="large",1,0)</f>
        <v>0</v>
      </c>
      <c r="Q2366">
        <v>2010</v>
      </c>
      <c r="R2366">
        <v>2</v>
      </c>
      <c r="S2366" t="str">
        <f>IF(R2366=1, "First-time", IF(R2366&lt;=3, "Rising Star", IF(R2366&lt;10, "Established", "Elites")))</f>
        <v>Rising Star</v>
      </c>
      <c r="T2366">
        <f>IF(S2366 = "First-time",1,0)</f>
        <v>0</v>
      </c>
      <c r="U2366">
        <f>IF(S2366 = "Rising Star",1,0)</f>
        <v>1</v>
      </c>
      <c r="V2366">
        <f>IF(S2366 = "Established",1,0)</f>
        <v>0</v>
      </c>
      <c r="W2366">
        <f>IF(S2366 = "Elites",1,0)</f>
        <v>0</v>
      </c>
      <c r="X2366" t="s">
        <v>86</v>
      </c>
      <c r="Y2366" t="str">
        <f>IF(X2366="","-",TRIM(LEFT(X2366,FIND(",",X2366&amp;",")-1)))</f>
        <v>New York City</v>
      </c>
      <c r="Z2366" t="s">
        <v>10935</v>
      </c>
      <c r="AA2366" t="s">
        <v>32</v>
      </c>
    </row>
    <row r="2367" spans="1:27" ht="14.4" x14ac:dyDescent="0.3">
      <c r="A2367">
        <v>2359</v>
      </c>
      <c r="B2367" t="s">
        <v>7203</v>
      </c>
      <c r="C2367" t="s">
        <v>7204</v>
      </c>
      <c r="D2367" t="s">
        <v>7205</v>
      </c>
      <c r="E2367" t="s">
        <v>4251</v>
      </c>
      <c r="F2367" s="5">
        <f>_xlfn.TEXTBEFORE(E2367, " ") * 1000000</f>
        <v>3400000</v>
      </c>
      <c r="G2367">
        <v>169.46729999999999</v>
      </c>
      <c r="H2367" t="s">
        <v>433</v>
      </c>
      <c r="I2367">
        <v>9</v>
      </c>
      <c r="J2367">
        <f>IF(I2367="",0,I2367)</f>
        <v>9</v>
      </c>
      <c r="K2367">
        <v>2</v>
      </c>
      <c r="L2367">
        <f>I2367-K2367</f>
        <v>7</v>
      </c>
      <c r="M2367" t="str">
        <f>IF(I2367&lt;100,"small",IF(I2367&lt;500,"medium","large"))</f>
        <v>small</v>
      </c>
      <c r="N2367">
        <f>IF(M2367="small",1,0)</f>
        <v>1</v>
      </c>
      <c r="O2367">
        <f>IF(N2367="medium",1,0)</f>
        <v>0</v>
      </c>
      <c r="P2367">
        <f>IF(O2367="large",1,0)</f>
        <v>0</v>
      </c>
      <c r="Q2367">
        <v>2006</v>
      </c>
      <c r="R2367">
        <v>3</v>
      </c>
      <c r="S2367" t="str">
        <f>IF(R2367=1, "First-time", IF(R2367&lt;=3, "Rising Star", IF(R2367&lt;10, "Established", "Elites")))</f>
        <v>Rising Star</v>
      </c>
      <c r="T2367">
        <f>IF(S2367 = "First-time",1,0)</f>
        <v>0</v>
      </c>
      <c r="U2367">
        <f>IF(S2367 = "Rising Star",1,0)</f>
        <v>1</v>
      </c>
      <c r="V2367">
        <f>IF(S2367 = "Established",1,0)</f>
        <v>0</v>
      </c>
      <c r="W2367">
        <f>IF(S2367 = "Elites",1,0)</f>
        <v>0</v>
      </c>
      <c r="X2367" t="s">
        <v>325</v>
      </c>
      <c r="Y2367" t="str">
        <f>IF(X2367="","-",TRIM(LEFT(X2367,FIND(",",X2367&amp;",")-1)))</f>
        <v>Los Angeles</v>
      </c>
      <c r="Z2367" t="s">
        <v>7206</v>
      </c>
      <c r="AA2367" t="s">
        <v>5</v>
      </c>
    </row>
    <row r="2368" spans="1:27" ht="14.4" x14ac:dyDescent="0.3">
      <c r="A2368">
        <v>2360</v>
      </c>
      <c r="B2368" t="s">
        <v>11826</v>
      </c>
      <c r="C2368" t="s">
        <v>11827</v>
      </c>
      <c r="D2368" t="s">
        <v>11828</v>
      </c>
      <c r="E2368" t="s">
        <v>932</v>
      </c>
      <c r="F2368" s="5">
        <f>_xlfn.TEXTBEFORE(E2368, " ") * 1000000</f>
        <v>9300000</v>
      </c>
      <c r="G2368">
        <v>169.31829999999999</v>
      </c>
      <c r="H2368" t="s">
        <v>1069</v>
      </c>
      <c r="I2368">
        <v>105</v>
      </c>
      <c r="J2368">
        <f>IF(I2368="",0,I2368)</f>
        <v>105</v>
      </c>
      <c r="K2368">
        <v>45</v>
      </c>
      <c r="L2368">
        <f>I2368-K2368</f>
        <v>60</v>
      </c>
      <c r="M2368" t="str">
        <f>IF(I2368&lt;100,"small",IF(I2368&lt;500,"medium","large"))</f>
        <v>medium</v>
      </c>
      <c r="N2368">
        <f>IF(M2368="small",1,0)</f>
        <v>0</v>
      </c>
      <c r="O2368">
        <f>IF(N2368="medium",1,0)</f>
        <v>0</v>
      </c>
      <c r="P2368">
        <f>IF(O2368="large",1,0)</f>
        <v>0</v>
      </c>
      <c r="Q2368">
        <v>2011</v>
      </c>
      <c r="R2368">
        <v>2</v>
      </c>
      <c r="S2368" t="str">
        <f>IF(R2368=1, "First-time", IF(R2368&lt;=3, "Rising Star", IF(R2368&lt;10, "Established", "Elites")))</f>
        <v>Rising Star</v>
      </c>
      <c r="T2368">
        <f>IF(S2368 = "First-time",1,0)</f>
        <v>0</v>
      </c>
      <c r="U2368">
        <f>IF(S2368 = "Rising Star",1,0)</f>
        <v>1</v>
      </c>
      <c r="V2368">
        <f>IF(S2368 = "Established",1,0)</f>
        <v>0</v>
      </c>
      <c r="W2368">
        <f>IF(S2368 = "Elites",1,0)</f>
        <v>0</v>
      </c>
      <c r="X2368" t="s">
        <v>99</v>
      </c>
      <c r="Y2368" t="str">
        <f>IF(X2368="","-",TRIM(LEFT(X2368,FIND(",",X2368&amp;",")-1)))</f>
        <v>-</v>
      </c>
      <c r="Z2368" t="s">
        <v>11829</v>
      </c>
      <c r="AA2368" t="s">
        <v>45</v>
      </c>
    </row>
    <row r="2369" spans="1:27" ht="14.4" x14ac:dyDescent="0.3">
      <c r="A2369">
        <v>2361</v>
      </c>
      <c r="B2369" t="s">
        <v>4661</v>
      </c>
      <c r="C2369" t="s">
        <v>4662</v>
      </c>
      <c r="D2369" t="s">
        <v>4663</v>
      </c>
      <c r="E2369" t="s">
        <v>4664</v>
      </c>
      <c r="F2369" s="5">
        <f>_xlfn.TEXTBEFORE(E2369, " ") * 1000000</f>
        <v>157700000</v>
      </c>
      <c r="G2369">
        <v>169.292</v>
      </c>
      <c r="H2369" t="s">
        <v>1069</v>
      </c>
      <c r="I2369">
        <v>39</v>
      </c>
      <c r="J2369">
        <f>IF(I2369="",0,I2369)</f>
        <v>39</v>
      </c>
      <c r="K2369">
        <v>29</v>
      </c>
      <c r="L2369">
        <f>I2369-K2369</f>
        <v>10</v>
      </c>
      <c r="M2369" t="str">
        <f>IF(I2369&lt;100,"small",IF(I2369&lt;500,"medium","large"))</f>
        <v>small</v>
      </c>
      <c r="N2369">
        <f>IF(M2369="small",1,0)</f>
        <v>1</v>
      </c>
      <c r="O2369">
        <f>IF(N2369="medium",1,0)</f>
        <v>0</v>
      </c>
      <c r="P2369">
        <f>IF(O2369="large",1,0)</f>
        <v>0</v>
      </c>
      <c r="Q2369">
        <v>2002</v>
      </c>
      <c r="R2369">
        <v>8</v>
      </c>
      <c r="S2369" t="str">
        <f>IF(R2369=1, "First-time", IF(R2369&lt;=3, "Rising Star", IF(R2369&lt;10, "Established", "Elites")))</f>
        <v>Established</v>
      </c>
      <c r="T2369">
        <f>IF(S2369 = "First-time",1,0)</f>
        <v>0</v>
      </c>
      <c r="U2369">
        <f>IF(S2369 = "Rising Star",1,0)</f>
        <v>0</v>
      </c>
      <c r="V2369">
        <f>IF(S2369 = "Established",1,0)</f>
        <v>1</v>
      </c>
      <c r="W2369">
        <f>IF(S2369 = "Elites",1,0)</f>
        <v>0</v>
      </c>
      <c r="X2369" t="s">
        <v>1396</v>
      </c>
      <c r="Y2369" t="str">
        <f>IF(X2369="","-",TRIM(LEFT(X2369,FIND(",",X2369&amp;",")-1)))</f>
        <v>San Francisco</v>
      </c>
      <c r="Z2369" t="s">
        <v>521</v>
      </c>
      <c r="AA2369" t="s">
        <v>5</v>
      </c>
    </row>
    <row r="2370" spans="1:27" ht="14.4" x14ac:dyDescent="0.3">
      <c r="A2370">
        <v>2362</v>
      </c>
      <c r="B2370" t="s">
        <v>6366</v>
      </c>
      <c r="C2370" t="s">
        <v>6367</v>
      </c>
      <c r="D2370" t="s">
        <v>6368</v>
      </c>
      <c r="E2370" t="s">
        <v>1764</v>
      </c>
      <c r="F2370" s="5">
        <f>_xlfn.TEXTBEFORE(E2370, " ") * 1000000</f>
        <v>17600000</v>
      </c>
      <c r="G2370">
        <v>169.19820000000001</v>
      </c>
      <c r="H2370" t="s">
        <v>353</v>
      </c>
      <c r="I2370">
        <v>240</v>
      </c>
      <c r="J2370">
        <f>IF(I2370="",0,I2370)</f>
        <v>240</v>
      </c>
      <c r="K2370">
        <v>60</v>
      </c>
      <c r="L2370">
        <f>I2370-K2370</f>
        <v>180</v>
      </c>
      <c r="M2370" t="str">
        <f>IF(I2370&lt;100,"small",IF(I2370&lt;500,"medium","large"))</f>
        <v>medium</v>
      </c>
      <c r="N2370">
        <f>IF(M2370="small",1,0)</f>
        <v>0</v>
      </c>
      <c r="O2370">
        <f>IF(N2370="medium",1,0)</f>
        <v>0</v>
      </c>
      <c r="P2370">
        <f>IF(O2370="large",1,0)</f>
        <v>0</v>
      </c>
      <c r="Q2370">
        <v>2005</v>
      </c>
      <c r="R2370">
        <v>1</v>
      </c>
      <c r="S2370" t="str">
        <f>IF(R2370=1, "First-time", IF(R2370&lt;=3, "Rising Star", IF(R2370&lt;10, "Established", "Elites")))</f>
        <v>First-time</v>
      </c>
      <c r="T2370">
        <f>IF(S2370 = "First-time",1,0)</f>
        <v>1</v>
      </c>
      <c r="U2370">
        <f>IF(S2370 = "Rising Star",1,0)</f>
        <v>0</v>
      </c>
      <c r="V2370">
        <f>IF(S2370 = "Established",1,0)</f>
        <v>0</v>
      </c>
      <c r="W2370">
        <f>IF(S2370 = "Elites",1,0)</f>
        <v>0</v>
      </c>
      <c r="X2370" t="s">
        <v>185</v>
      </c>
      <c r="Y2370" t="str">
        <f>IF(X2370="","-",TRIM(LEFT(X2370,FIND(",",X2370&amp;",")-1)))</f>
        <v>Boston</v>
      </c>
      <c r="Z2370" t="s">
        <v>1094</v>
      </c>
      <c r="AA2370" t="s">
        <v>20</v>
      </c>
    </row>
    <row r="2371" spans="1:27" ht="14.4" x14ac:dyDescent="0.3">
      <c r="A2371">
        <v>2363</v>
      </c>
      <c r="B2371" t="s">
        <v>9672</v>
      </c>
      <c r="C2371" t="s">
        <v>9673</v>
      </c>
      <c r="D2371" t="s">
        <v>9674</v>
      </c>
      <c r="E2371" t="s">
        <v>1098</v>
      </c>
      <c r="F2371" s="5">
        <f>_xlfn.TEXTBEFORE(E2371, " ") * 1000000</f>
        <v>62100000</v>
      </c>
      <c r="G2371">
        <v>169.12100000000001</v>
      </c>
      <c r="H2371" t="s">
        <v>85</v>
      </c>
      <c r="I2371">
        <v>142</v>
      </c>
      <c r="J2371">
        <f>IF(I2371="",0,I2371)</f>
        <v>142</v>
      </c>
      <c r="K2371">
        <v>115</v>
      </c>
      <c r="L2371">
        <f>I2371-K2371</f>
        <v>27</v>
      </c>
      <c r="M2371" t="str">
        <f>IF(I2371&lt;100,"small",IF(I2371&lt;500,"medium","large"))</f>
        <v>medium</v>
      </c>
      <c r="N2371">
        <f>IF(M2371="small",1,0)</f>
        <v>0</v>
      </c>
      <c r="O2371">
        <f>IF(N2371="medium",1,0)</f>
        <v>0</v>
      </c>
      <c r="P2371">
        <f>IF(O2371="large",1,0)</f>
        <v>0</v>
      </c>
      <c r="Q2371">
        <v>2009</v>
      </c>
      <c r="R2371">
        <v>3</v>
      </c>
      <c r="S2371" t="str">
        <f>IF(R2371=1, "First-time", IF(R2371&lt;=3, "Rising Star", IF(R2371&lt;10, "Established", "Elites")))</f>
        <v>Rising Star</v>
      </c>
      <c r="T2371">
        <f>IF(S2371 = "First-time",1,0)</f>
        <v>0</v>
      </c>
      <c r="U2371">
        <f>IF(S2371 = "Rising Star",1,0)</f>
        <v>1</v>
      </c>
      <c r="V2371">
        <f>IF(S2371 = "Established",1,0)</f>
        <v>0</v>
      </c>
      <c r="W2371">
        <f>IF(S2371 = "Elites",1,0)</f>
        <v>0</v>
      </c>
      <c r="X2371" t="s">
        <v>86</v>
      </c>
      <c r="Y2371" t="str">
        <f>IF(X2371="","-",TRIM(LEFT(X2371,FIND(",",X2371&amp;",")-1)))</f>
        <v>New York City</v>
      </c>
      <c r="Z2371" t="s">
        <v>543</v>
      </c>
      <c r="AA2371" t="s">
        <v>35</v>
      </c>
    </row>
    <row r="2372" spans="1:27" ht="14.4" x14ac:dyDescent="0.3">
      <c r="A2372">
        <v>2364</v>
      </c>
      <c r="B2372" t="s">
        <v>5516</v>
      </c>
      <c r="C2372" t="s">
        <v>5517</v>
      </c>
      <c r="D2372" t="s">
        <v>5518</v>
      </c>
      <c r="E2372" t="s">
        <v>5519</v>
      </c>
      <c r="F2372" s="5">
        <f>_xlfn.TEXTBEFORE(E2372, " ") * 1000000</f>
        <v>119800000</v>
      </c>
      <c r="G2372">
        <v>169.1087</v>
      </c>
      <c r="H2372" t="s">
        <v>433</v>
      </c>
      <c r="I2372">
        <v>637</v>
      </c>
      <c r="J2372">
        <f>IF(I2372="",0,I2372)</f>
        <v>637</v>
      </c>
      <c r="K2372">
        <v>249</v>
      </c>
      <c r="L2372">
        <f>I2372-K2372</f>
        <v>388</v>
      </c>
      <c r="M2372" t="str">
        <f>IF(I2372&lt;100,"small",IF(I2372&lt;500,"medium","large"))</f>
        <v>large</v>
      </c>
      <c r="N2372">
        <f>IF(M2372="small",1,0)</f>
        <v>0</v>
      </c>
      <c r="O2372">
        <f>IF(N2372="medium",1,0)</f>
        <v>0</v>
      </c>
      <c r="P2372">
        <f>IF(O2372="large",1,0)</f>
        <v>0</v>
      </c>
      <c r="Q2372">
        <v>2004</v>
      </c>
      <c r="R2372">
        <v>3</v>
      </c>
      <c r="S2372" t="str">
        <f>IF(R2372=1, "First-time", IF(R2372&lt;=3, "Rising Star", IF(R2372&lt;10, "Established", "Elites")))</f>
        <v>Rising Star</v>
      </c>
      <c r="T2372">
        <f>IF(S2372 = "First-time",1,0)</f>
        <v>0</v>
      </c>
      <c r="U2372">
        <f>IF(S2372 = "Rising Star",1,0)</f>
        <v>1</v>
      </c>
      <c r="V2372">
        <f>IF(S2372 = "Established",1,0)</f>
        <v>0</v>
      </c>
      <c r="W2372">
        <f>IF(S2372 = "Elites",1,0)</f>
        <v>0</v>
      </c>
      <c r="X2372" t="s">
        <v>86</v>
      </c>
      <c r="Y2372" t="str">
        <f>IF(X2372="","-",TRIM(LEFT(X2372,FIND(",",X2372&amp;",")-1)))</f>
        <v>New York City</v>
      </c>
      <c r="Z2372" t="s">
        <v>543</v>
      </c>
      <c r="AA2372" t="s">
        <v>35</v>
      </c>
    </row>
    <row r="2373" spans="1:27" ht="14.4" x14ac:dyDescent="0.3">
      <c r="A2373">
        <v>2365</v>
      </c>
      <c r="B2373" t="s">
        <v>10409</v>
      </c>
      <c r="C2373" t="s">
        <v>10410</v>
      </c>
      <c r="D2373" t="s">
        <v>10411</v>
      </c>
      <c r="E2373" t="s">
        <v>5371</v>
      </c>
      <c r="F2373" s="5">
        <f>_xlfn.TEXTBEFORE(E2373, " ") * 1000000</f>
        <v>8900000</v>
      </c>
      <c r="G2373">
        <v>169.04400000000001</v>
      </c>
      <c r="H2373" t="s">
        <v>85</v>
      </c>
      <c r="I2373">
        <v>59</v>
      </c>
      <c r="J2373">
        <f>IF(I2373="",0,I2373)</f>
        <v>59</v>
      </c>
      <c r="K2373">
        <v>26</v>
      </c>
      <c r="L2373">
        <f>I2373-K2373</f>
        <v>33</v>
      </c>
      <c r="M2373" t="str">
        <f>IF(I2373&lt;100,"small",IF(I2373&lt;500,"medium","large"))</f>
        <v>small</v>
      </c>
      <c r="N2373">
        <f>IF(M2373="small",1,0)</f>
        <v>1</v>
      </c>
      <c r="O2373">
        <f>IF(N2373="medium",1,0)</f>
        <v>0</v>
      </c>
      <c r="P2373">
        <f>IF(O2373="large",1,0)</f>
        <v>0</v>
      </c>
      <c r="Q2373">
        <v>2009</v>
      </c>
      <c r="R2373">
        <v>5</v>
      </c>
      <c r="S2373" t="str">
        <f>IF(R2373=1, "First-time", IF(R2373&lt;=3, "Rising Star", IF(R2373&lt;10, "Established", "Elites")))</f>
        <v>Established</v>
      </c>
      <c r="T2373">
        <f>IF(S2373 = "First-time",1,0)</f>
        <v>0</v>
      </c>
      <c r="U2373">
        <f>IF(S2373 = "Rising Star",1,0)</f>
        <v>0</v>
      </c>
      <c r="V2373">
        <f>IF(S2373 = "Established",1,0)</f>
        <v>1</v>
      </c>
      <c r="W2373">
        <f>IF(S2373 = "Elites",1,0)</f>
        <v>0</v>
      </c>
      <c r="X2373" t="s">
        <v>272</v>
      </c>
      <c r="Y2373" t="str">
        <f>IF(X2373="","-",TRIM(LEFT(X2373,FIND(",",X2373&amp;",")-1)))</f>
        <v>Phoenix</v>
      </c>
      <c r="Z2373" t="s">
        <v>2809</v>
      </c>
      <c r="AA2373" t="s">
        <v>4</v>
      </c>
    </row>
    <row r="2374" spans="1:27" ht="14.4" x14ac:dyDescent="0.3">
      <c r="A2374">
        <v>2366</v>
      </c>
      <c r="B2374" t="s">
        <v>7166</v>
      </c>
      <c r="C2374" t="s">
        <v>7167</v>
      </c>
      <c r="D2374" t="s">
        <v>7168</v>
      </c>
      <c r="E2374" t="s">
        <v>5016</v>
      </c>
      <c r="F2374" s="5">
        <f>_xlfn.TEXTBEFORE(E2374, " ") * 1000000</f>
        <v>34800000</v>
      </c>
      <c r="G2374">
        <v>168.95609999999999</v>
      </c>
      <c r="H2374" t="s">
        <v>353</v>
      </c>
      <c r="I2374">
        <v>90</v>
      </c>
      <c r="J2374">
        <f>IF(I2374="",0,I2374)</f>
        <v>90</v>
      </c>
      <c r="K2374">
        <v>38</v>
      </c>
      <c r="L2374">
        <f>I2374-K2374</f>
        <v>52</v>
      </c>
      <c r="M2374" t="str">
        <f>IF(I2374&lt;100,"small",IF(I2374&lt;500,"medium","large"))</f>
        <v>small</v>
      </c>
      <c r="N2374">
        <f>IF(M2374="small",1,0)</f>
        <v>1</v>
      </c>
      <c r="O2374">
        <f>IF(N2374="medium",1,0)</f>
        <v>0</v>
      </c>
      <c r="P2374">
        <f>IF(O2374="large",1,0)</f>
        <v>0</v>
      </c>
      <c r="Q2374">
        <v>2006</v>
      </c>
      <c r="R2374">
        <v>2</v>
      </c>
      <c r="S2374" t="str">
        <f>IF(R2374=1, "First-time", IF(R2374&lt;=3, "Rising Star", IF(R2374&lt;10, "Established", "Elites")))</f>
        <v>Rising Star</v>
      </c>
      <c r="T2374">
        <f>IF(S2374 = "First-time",1,0)</f>
        <v>0</v>
      </c>
      <c r="U2374">
        <f>IF(S2374 = "Rising Star",1,0)</f>
        <v>1</v>
      </c>
      <c r="V2374">
        <f>IF(S2374 = "Established",1,0)</f>
        <v>0</v>
      </c>
      <c r="W2374">
        <f>IF(S2374 = "Elites",1,0)</f>
        <v>0</v>
      </c>
      <c r="X2374" t="s">
        <v>611</v>
      </c>
      <c r="Y2374" t="str">
        <f>IF(X2374="","-",TRIM(LEFT(X2374,FIND(",",X2374&amp;",")-1)))</f>
        <v>Denver</v>
      </c>
      <c r="Z2374" t="s">
        <v>2238</v>
      </c>
      <c r="AA2374" t="s">
        <v>6</v>
      </c>
    </row>
    <row r="2375" spans="1:27" ht="14.4" x14ac:dyDescent="0.3">
      <c r="A2375">
        <v>2367</v>
      </c>
      <c r="B2375" t="s">
        <v>15231</v>
      </c>
      <c r="C2375" t="s">
        <v>15232</v>
      </c>
      <c r="D2375" t="s">
        <v>15233</v>
      </c>
      <c r="E2375" t="s">
        <v>352</v>
      </c>
      <c r="F2375" s="5">
        <f>_xlfn.TEXTBEFORE(E2375, " ") * 1000000</f>
        <v>2100000</v>
      </c>
      <c r="G2375">
        <v>168.94810000000001</v>
      </c>
      <c r="H2375" t="s">
        <v>803</v>
      </c>
      <c r="I2375">
        <v>1</v>
      </c>
      <c r="J2375">
        <f>IF(I2375="",0,I2375)</f>
        <v>1</v>
      </c>
      <c r="K2375">
        <v>1</v>
      </c>
      <c r="L2375">
        <f>I2375-K2375</f>
        <v>0</v>
      </c>
      <c r="M2375" t="str">
        <f>IF(I2375&lt;100,"small",IF(I2375&lt;500,"medium","large"))</f>
        <v>small</v>
      </c>
      <c r="N2375">
        <f>IF(M2375="small",1,0)</f>
        <v>1</v>
      </c>
      <c r="O2375">
        <f>IF(N2375="medium",1,0)</f>
        <v>0</v>
      </c>
      <c r="P2375">
        <f>IF(O2375="large",1,0)</f>
        <v>0</v>
      </c>
      <c r="Q2375">
        <v>2013</v>
      </c>
      <c r="R2375">
        <v>1</v>
      </c>
      <c r="S2375" t="str">
        <f>IF(R2375=1, "First-time", IF(R2375&lt;=3, "Rising Star", IF(R2375&lt;10, "Established", "Elites")))</f>
        <v>First-time</v>
      </c>
      <c r="T2375">
        <f>IF(S2375 = "First-time",1,0)</f>
        <v>1</v>
      </c>
      <c r="U2375">
        <f>IF(S2375 = "Rising Star",1,0)</f>
        <v>0</v>
      </c>
      <c r="V2375">
        <f>IF(S2375 = "Established",1,0)</f>
        <v>0</v>
      </c>
      <c r="W2375">
        <f>IF(S2375 = "Elites",1,0)</f>
        <v>0</v>
      </c>
      <c r="X2375" t="s">
        <v>242</v>
      </c>
      <c r="Y2375" t="str">
        <f>IF(X2375="","-",TRIM(LEFT(X2375,FIND(",",X2375&amp;",")-1)))</f>
        <v>Atlanta</v>
      </c>
      <c r="Z2375" t="s">
        <v>242</v>
      </c>
      <c r="AA2375" t="s">
        <v>11</v>
      </c>
    </row>
    <row r="2376" spans="1:27" ht="14.4" x14ac:dyDescent="0.3">
      <c r="A2376">
        <v>2368</v>
      </c>
      <c r="B2376" t="s">
        <v>1624</v>
      </c>
      <c r="C2376" t="s">
        <v>1625</v>
      </c>
      <c r="D2376" t="s">
        <v>1626</v>
      </c>
      <c r="E2376" t="s">
        <v>590</v>
      </c>
      <c r="F2376" s="5">
        <f>_xlfn.TEXTBEFORE(E2376, " ") * 1000000</f>
        <v>9900000</v>
      </c>
      <c r="G2376">
        <v>168.92840000000001</v>
      </c>
      <c r="H2376" t="s">
        <v>751</v>
      </c>
      <c r="I2376">
        <v>42</v>
      </c>
      <c r="J2376">
        <f>IF(I2376="",0,I2376)</f>
        <v>42</v>
      </c>
      <c r="K2376">
        <v>22</v>
      </c>
      <c r="L2376">
        <f>I2376-K2376</f>
        <v>20</v>
      </c>
      <c r="M2376" t="str">
        <f>IF(I2376&lt;100,"small",IF(I2376&lt;500,"medium","large"))</f>
        <v>small</v>
      </c>
      <c r="N2376">
        <f>IF(M2376="small",1,0)</f>
        <v>1</v>
      </c>
      <c r="O2376">
        <f>IF(N2376="medium",1,0)</f>
        <v>0</v>
      </c>
      <c r="P2376">
        <f>IF(O2376="large",1,0)</f>
        <v>0</v>
      </c>
      <c r="Q2376">
        <v>1991</v>
      </c>
      <c r="R2376">
        <v>2</v>
      </c>
      <c r="S2376" t="str">
        <f>IF(R2376=1, "First-time", IF(R2376&lt;=3, "Rising Star", IF(R2376&lt;10, "Established", "Elites")))</f>
        <v>Rising Star</v>
      </c>
      <c r="T2376">
        <f>IF(S2376 = "First-time",1,0)</f>
        <v>0</v>
      </c>
      <c r="U2376">
        <f>IF(S2376 = "Rising Star",1,0)</f>
        <v>1</v>
      </c>
      <c r="V2376">
        <f>IF(S2376 = "Established",1,0)</f>
        <v>0</v>
      </c>
      <c r="W2376">
        <f>IF(S2376 = "Elites",1,0)</f>
        <v>0</v>
      </c>
      <c r="X2376" t="s">
        <v>427</v>
      </c>
      <c r="Y2376" t="str">
        <f>IF(X2376="","-",TRIM(LEFT(X2376,FIND(",",X2376&amp;",")-1)))</f>
        <v>Washington</v>
      </c>
      <c r="Z2376" t="s">
        <v>1411</v>
      </c>
      <c r="AA2376" t="s">
        <v>47</v>
      </c>
    </row>
    <row r="2377" spans="1:27" ht="14.4" x14ac:dyDescent="0.3">
      <c r="A2377">
        <v>2369</v>
      </c>
      <c r="B2377" t="s">
        <v>3634</v>
      </c>
      <c r="C2377" t="s">
        <v>3635</v>
      </c>
      <c r="D2377" t="s">
        <v>3636</v>
      </c>
      <c r="E2377" t="s">
        <v>3637</v>
      </c>
      <c r="F2377" s="5">
        <f>_xlfn.TEXTBEFORE(E2377, " ") * 1000000</f>
        <v>313200000</v>
      </c>
      <c r="G2377">
        <v>168.92599999999999</v>
      </c>
      <c r="H2377" t="s">
        <v>92</v>
      </c>
      <c r="I2377">
        <v>1487</v>
      </c>
      <c r="J2377">
        <f>IF(I2377="",0,I2377)</f>
        <v>1487</v>
      </c>
      <c r="K2377">
        <v>660</v>
      </c>
      <c r="L2377">
        <f>I2377-K2377</f>
        <v>827</v>
      </c>
      <c r="M2377" t="str">
        <f>IF(I2377&lt;100,"small",IF(I2377&lt;500,"medium","large"))</f>
        <v>large</v>
      </c>
      <c r="N2377">
        <f>IF(M2377="small",1,0)</f>
        <v>0</v>
      </c>
      <c r="O2377">
        <f>IF(N2377="medium",1,0)</f>
        <v>0</v>
      </c>
      <c r="P2377">
        <f>IF(O2377="large",1,0)</f>
        <v>0</v>
      </c>
      <c r="Q2377">
        <v>2000</v>
      </c>
      <c r="R2377">
        <v>13</v>
      </c>
      <c r="S2377" t="str">
        <f>IF(R2377=1, "First-time", IF(R2377&lt;=3, "Rising Star", IF(R2377&lt;10, "Established", "Elites")))</f>
        <v>Elites</v>
      </c>
      <c r="T2377">
        <f>IF(S2377 = "First-time",1,0)</f>
        <v>0</v>
      </c>
      <c r="U2377">
        <f>IF(S2377 = "Rising Star",1,0)</f>
        <v>0</v>
      </c>
      <c r="V2377">
        <f>IF(S2377 = "Established",1,0)</f>
        <v>0</v>
      </c>
      <c r="W2377">
        <f>IF(S2377 = "Elites",1,0)</f>
        <v>1</v>
      </c>
      <c r="X2377" t="s">
        <v>242</v>
      </c>
      <c r="Y2377" t="str">
        <f>IF(X2377="","-",TRIM(LEFT(X2377,FIND(",",X2377&amp;",")-1)))</f>
        <v>Atlanta</v>
      </c>
      <c r="Z2377" t="s">
        <v>242</v>
      </c>
      <c r="AA2377" t="s">
        <v>11</v>
      </c>
    </row>
    <row r="2378" spans="1:27" ht="14.4" x14ac:dyDescent="0.3">
      <c r="A2378">
        <v>2370</v>
      </c>
      <c r="B2378" t="s">
        <v>8345</v>
      </c>
      <c r="C2378" t="s">
        <v>8346</v>
      </c>
      <c r="D2378" t="s">
        <v>8347</v>
      </c>
      <c r="E2378" t="s">
        <v>937</v>
      </c>
      <c r="F2378" s="5">
        <f>_xlfn.TEXTBEFORE(E2378, " ") * 1000000</f>
        <v>9700000</v>
      </c>
      <c r="G2378">
        <v>168.91800000000001</v>
      </c>
      <c r="H2378" t="s">
        <v>118</v>
      </c>
      <c r="I2378">
        <v>58</v>
      </c>
      <c r="J2378">
        <f>IF(I2378="",0,I2378)</f>
        <v>58</v>
      </c>
      <c r="K2378">
        <v>22</v>
      </c>
      <c r="L2378">
        <f>I2378-K2378</f>
        <v>36</v>
      </c>
      <c r="M2378" t="str">
        <f>IF(I2378&lt;100,"small",IF(I2378&lt;500,"medium","large"))</f>
        <v>small</v>
      </c>
      <c r="N2378">
        <f>IF(M2378="small",1,0)</f>
        <v>1</v>
      </c>
      <c r="O2378">
        <f>IF(N2378="medium",1,0)</f>
        <v>0</v>
      </c>
      <c r="P2378">
        <f>IF(O2378="large",1,0)</f>
        <v>0</v>
      </c>
      <c r="Q2378">
        <v>2008</v>
      </c>
      <c r="R2378">
        <v>4</v>
      </c>
      <c r="S2378" t="str">
        <f>IF(R2378=1, "First-time", IF(R2378&lt;=3, "Rising Star", IF(R2378&lt;10, "Established", "Elites")))</f>
        <v>Established</v>
      </c>
      <c r="T2378">
        <f>IF(S2378 = "First-time",1,0)</f>
        <v>0</v>
      </c>
      <c r="U2378">
        <f>IF(S2378 = "Rising Star",1,0)</f>
        <v>0</v>
      </c>
      <c r="V2378">
        <f>IF(S2378 = "Established",1,0)</f>
        <v>1</v>
      </c>
      <c r="W2378">
        <f>IF(S2378 = "Elites",1,0)</f>
        <v>0</v>
      </c>
      <c r="X2378" t="s">
        <v>232</v>
      </c>
      <c r="Y2378" t="str">
        <f>IF(X2378="","-",TRIM(LEFT(X2378,FIND(",",X2378&amp;",")-1)))</f>
        <v>Houston</v>
      </c>
      <c r="Z2378" t="s">
        <v>232</v>
      </c>
      <c r="AA2378" t="s">
        <v>45</v>
      </c>
    </row>
    <row r="2379" spans="1:27" ht="14.4" x14ac:dyDescent="0.3">
      <c r="A2379">
        <v>2371</v>
      </c>
      <c r="B2379" t="s">
        <v>16285</v>
      </c>
      <c r="C2379" t="s">
        <v>16286</v>
      </c>
      <c r="D2379" t="s">
        <v>16287</v>
      </c>
      <c r="E2379" t="s">
        <v>2225</v>
      </c>
      <c r="F2379" s="5">
        <f>_xlfn.TEXTBEFORE(E2379, " ") * 1000000</f>
        <v>5900000</v>
      </c>
      <c r="G2379">
        <v>168.83109999999999</v>
      </c>
      <c r="H2379" t="s">
        <v>85</v>
      </c>
      <c r="I2379">
        <v>116</v>
      </c>
      <c r="J2379">
        <f>IF(I2379="",0,I2379)</f>
        <v>116</v>
      </c>
      <c r="K2379">
        <v>52</v>
      </c>
      <c r="L2379">
        <f>I2379-K2379</f>
        <v>64</v>
      </c>
      <c r="M2379" t="str">
        <f>IF(I2379&lt;100,"small",IF(I2379&lt;500,"medium","large"))</f>
        <v>medium</v>
      </c>
      <c r="N2379">
        <f>IF(M2379="small",1,0)</f>
        <v>0</v>
      </c>
      <c r="O2379">
        <f>IF(N2379="medium",1,0)</f>
        <v>0</v>
      </c>
      <c r="P2379">
        <f>IF(O2379="large",1,0)</f>
        <v>0</v>
      </c>
      <c r="Q2379">
        <v>2014</v>
      </c>
      <c r="R2379">
        <v>2</v>
      </c>
      <c r="S2379" t="str">
        <f>IF(R2379=1, "First-time", IF(R2379&lt;=3, "Rising Star", IF(R2379&lt;10, "Established", "Elites")))</f>
        <v>Rising Star</v>
      </c>
      <c r="T2379">
        <f>IF(S2379 = "First-time",1,0)</f>
        <v>0</v>
      </c>
      <c r="U2379">
        <f>IF(S2379 = "Rising Star",1,0)</f>
        <v>1</v>
      </c>
      <c r="V2379">
        <f>IF(S2379 = "Established",1,0)</f>
        <v>0</v>
      </c>
      <c r="W2379">
        <f>IF(S2379 = "Elites",1,0)</f>
        <v>0</v>
      </c>
      <c r="X2379" t="s">
        <v>99</v>
      </c>
      <c r="Y2379" t="str">
        <f>IF(X2379="","-",TRIM(LEFT(X2379,FIND(",",X2379&amp;",")-1)))</f>
        <v>-</v>
      </c>
      <c r="Z2379" t="s">
        <v>16288</v>
      </c>
      <c r="AA2379" t="s">
        <v>31</v>
      </c>
    </row>
    <row r="2380" spans="1:27" ht="14.4" x14ac:dyDescent="0.3">
      <c r="A2380">
        <v>2372</v>
      </c>
      <c r="B2380" t="s">
        <v>13786</v>
      </c>
      <c r="C2380" t="s">
        <v>13787</v>
      </c>
      <c r="D2380" t="s">
        <v>13788</v>
      </c>
      <c r="E2380" t="s">
        <v>1955</v>
      </c>
      <c r="F2380" s="5">
        <f>_xlfn.TEXTBEFORE(E2380, " ") * 1000000</f>
        <v>12700000</v>
      </c>
      <c r="G2380">
        <v>168.7715</v>
      </c>
      <c r="H2380" t="s">
        <v>85</v>
      </c>
      <c r="I2380">
        <v>40</v>
      </c>
      <c r="J2380">
        <f>IF(I2380="",0,I2380)</f>
        <v>40</v>
      </c>
      <c r="K2380">
        <v>14</v>
      </c>
      <c r="L2380">
        <f>I2380-K2380</f>
        <v>26</v>
      </c>
      <c r="M2380" t="str">
        <f>IF(I2380&lt;100,"small",IF(I2380&lt;500,"medium","large"))</f>
        <v>small</v>
      </c>
      <c r="N2380">
        <f>IF(M2380="small",1,0)</f>
        <v>1</v>
      </c>
      <c r="O2380">
        <f>IF(N2380="medium",1,0)</f>
        <v>0</v>
      </c>
      <c r="P2380">
        <f>IF(O2380="large",1,0)</f>
        <v>0</v>
      </c>
      <c r="Q2380">
        <v>2012</v>
      </c>
      <c r="R2380">
        <v>3</v>
      </c>
      <c r="S2380" t="str">
        <f>IF(R2380=1, "First-time", IF(R2380&lt;=3, "Rising Star", IF(R2380&lt;10, "Established", "Elites")))</f>
        <v>Rising Star</v>
      </c>
      <c r="T2380">
        <f>IF(S2380 = "First-time",1,0)</f>
        <v>0</v>
      </c>
      <c r="U2380">
        <f>IF(S2380 = "Rising Star",1,0)</f>
        <v>1</v>
      </c>
      <c r="V2380">
        <f>IF(S2380 = "Established",1,0)</f>
        <v>0</v>
      </c>
      <c r="W2380">
        <f>IF(S2380 = "Elites",1,0)</f>
        <v>0</v>
      </c>
      <c r="X2380" t="s">
        <v>242</v>
      </c>
      <c r="Y2380" t="str">
        <f>IF(X2380="","-",TRIM(LEFT(X2380,FIND(",",X2380&amp;",")-1)))</f>
        <v>Atlanta</v>
      </c>
      <c r="Z2380" t="s">
        <v>766</v>
      </c>
      <c r="AA2380" t="s">
        <v>11</v>
      </c>
    </row>
    <row r="2381" spans="1:27" ht="14.4" x14ac:dyDescent="0.3">
      <c r="A2381">
        <v>2373</v>
      </c>
      <c r="B2381" t="s">
        <v>15592</v>
      </c>
      <c r="C2381" t="s">
        <v>15593</v>
      </c>
      <c r="D2381" t="s">
        <v>15594</v>
      </c>
      <c r="E2381" t="s">
        <v>1933</v>
      </c>
      <c r="F2381" s="5">
        <f>_xlfn.TEXTBEFORE(E2381, " ") * 1000000</f>
        <v>6200000</v>
      </c>
      <c r="G2381">
        <v>168.68780000000001</v>
      </c>
      <c r="H2381" t="s">
        <v>803</v>
      </c>
      <c r="I2381">
        <v>24</v>
      </c>
      <c r="J2381">
        <f>IF(I2381="",0,I2381)</f>
        <v>24</v>
      </c>
      <c r="K2381">
        <v>6</v>
      </c>
      <c r="L2381">
        <f>I2381-K2381</f>
        <v>18</v>
      </c>
      <c r="M2381" t="str">
        <f>IF(I2381&lt;100,"small",IF(I2381&lt;500,"medium","large"))</f>
        <v>small</v>
      </c>
      <c r="N2381">
        <f>IF(M2381="small",1,0)</f>
        <v>1</v>
      </c>
      <c r="O2381">
        <f>IF(N2381="medium",1,0)</f>
        <v>0</v>
      </c>
      <c r="P2381">
        <f>IF(O2381="large",1,0)</f>
        <v>0</v>
      </c>
      <c r="Q2381">
        <v>2013</v>
      </c>
      <c r="R2381">
        <v>2</v>
      </c>
      <c r="S2381" t="str">
        <f>IF(R2381=1, "First-time", IF(R2381&lt;=3, "Rising Star", IF(R2381&lt;10, "Established", "Elites")))</f>
        <v>Rising Star</v>
      </c>
      <c r="T2381">
        <f>IF(S2381 = "First-time",1,0)</f>
        <v>0</v>
      </c>
      <c r="U2381">
        <f>IF(S2381 = "Rising Star",1,0)</f>
        <v>1</v>
      </c>
      <c r="V2381">
        <f>IF(S2381 = "Established",1,0)</f>
        <v>0</v>
      </c>
      <c r="W2381">
        <f>IF(S2381 = "Elites",1,0)</f>
        <v>0</v>
      </c>
      <c r="X2381" t="s">
        <v>1396</v>
      </c>
      <c r="Y2381" t="str">
        <f>IF(X2381="","-",TRIM(LEFT(X2381,FIND(",",X2381&amp;",")-1)))</f>
        <v>San Francisco</v>
      </c>
      <c r="Z2381" t="s">
        <v>1396</v>
      </c>
      <c r="AA2381" t="s">
        <v>5</v>
      </c>
    </row>
    <row r="2382" spans="1:27" ht="14.4" x14ac:dyDescent="0.3">
      <c r="A2382">
        <v>2374</v>
      </c>
      <c r="B2382" t="s">
        <v>13255</v>
      </c>
      <c r="C2382" t="s">
        <v>13256</v>
      </c>
      <c r="D2382" t="s">
        <v>13257</v>
      </c>
      <c r="E2382" t="s">
        <v>595</v>
      </c>
      <c r="F2382" s="5">
        <f>_xlfn.TEXTBEFORE(E2382, " ") * 1000000</f>
        <v>17800000</v>
      </c>
      <c r="G2382">
        <v>168.6703</v>
      </c>
      <c r="H2382" t="s">
        <v>85</v>
      </c>
      <c r="I2382">
        <v>100</v>
      </c>
      <c r="J2382">
        <f>IF(I2382="",0,I2382)</f>
        <v>100</v>
      </c>
      <c r="K2382">
        <v>45</v>
      </c>
      <c r="L2382">
        <f>I2382-K2382</f>
        <v>55</v>
      </c>
      <c r="M2382" t="str">
        <f>IF(I2382&lt;100,"small",IF(I2382&lt;500,"medium","large"))</f>
        <v>medium</v>
      </c>
      <c r="N2382">
        <f>IF(M2382="small",1,0)</f>
        <v>0</v>
      </c>
      <c r="O2382">
        <f>IF(N2382="medium",1,0)</f>
        <v>0</v>
      </c>
      <c r="P2382">
        <f>IF(O2382="large",1,0)</f>
        <v>0</v>
      </c>
      <c r="Q2382">
        <v>2012</v>
      </c>
      <c r="R2382">
        <v>3</v>
      </c>
      <c r="S2382" t="str">
        <f>IF(R2382=1, "First-time", IF(R2382&lt;=3, "Rising Star", IF(R2382&lt;10, "Established", "Elites")))</f>
        <v>Rising Star</v>
      </c>
      <c r="T2382">
        <f>IF(S2382 = "First-time",1,0)</f>
        <v>0</v>
      </c>
      <c r="U2382">
        <f>IF(S2382 = "Rising Star",1,0)</f>
        <v>1</v>
      </c>
      <c r="V2382">
        <f>IF(S2382 = "Established",1,0)</f>
        <v>0</v>
      </c>
      <c r="W2382">
        <f>IF(S2382 = "Elites",1,0)</f>
        <v>0</v>
      </c>
      <c r="X2382" t="s">
        <v>99</v>
      </c>
      <c r="Y2382" t="str">
        <f>IF(X2382="","-",TRIM(LEFT(X2382,FIND(",",X2382&amp;",")-1)))</f>
        <v>-</v>
      </c>
      <c r="Z2382" t="s">
        <v>1992</v>
      </c>
      <c r="AA2382" t="s">
        <v>38</v>
      </c>
    </row>
    <row r="2383" spans="1:27" ht="14.4" x14ac:dyDescent="0.3">
      <c r="A2383">
        <v>2375</v>
      </c>
      <c r="B2383" t="s">
        <v>16215</v>
      </c>
      <c r="C2383" t="s">
        <v>16216</v>
      </c>
      <c r="D2383" t="s">
        <v>16217</v>
      </c>
      <c r="E2383" t="s">
        <v>557</v>
      </c>
      <c r="F2383" s="5">
        <f>_xlfn.TEXTBEFORE(E2383, " ") * 1000000</f>
        <v>17200000</v>
      </c>
      <c r="G2383">
        <v>168.5778</v>
      </c>
      <c r="H2383" t="s">
        <v>85</v>
      </c>
      <c r="I2383">
        <v>66</v>
      </c>
      <c r="J2383">
        <f>IF(I2383="",0,I2383)</f>
        <v>66</v>
      </c>
      <c r="K2383">
        <v>25</v>
      </c>
      <c r="L2383">
        <f>I2383-K2383</f>
        <v>41</v>
      </c>
      <c r="M2383" t="str">
        <f>IF(I2383&lt;100,"small",IF(I2383&lt;500,"medium","large"))</f>
        <v>small</v>
      </c>
      <c r="N2383">
        <f>IF(M2383="small",1,0)</f>
        <v>1</v>
      </c>
      <c r="O2383">
        <f>IF(N2383="medium",1,0)</f>
        <v>0</v>
      </c>
      <c r="P2383">
        <f>IF(O2383="large",1,0)</f>
        <v>0</v>
      </c>
      <c r="Q2383">
        <v>2014</v>
      </c>
      <c r="R2383">
        <v>1</v>
      </c>
      <c r="S2383" t="str">
        <f>IF(R2383=1, "First-time", IF(R2383&lt;=3, "Rising Star", IF(R2383&lt;10, "Established", "Elites")))</f>
        <v>First-time</v>
      </c>
      <c r="T2383">
        <f>IF(S2383 = "First-time",1,0)</f>
        <v>1</v>
      </c>
      <c r="U2383">
        <f>IF(S2383 = "Rising Star",1,0)</f>
        <v>0</v>
      </c>
      <c r="V2383">
        <f>IF(S2383 = "Established",1,0)</f>
        <v>0</v>
      </c>
      <c r="W2383">
        <f>IF(S2383 = "Elites",1,0)</f>
        <v>0</v>
      </c>
      <c r="X2383" t="s">
        <v>86</v>
      </c>
      <c r="Y2383" t="str">
        <f>IF(X2383="","-",TRIM(LEFT(X2383,FIND(",",X2383&amp;",")-1)))</f>
        <v>New York City</v>
      </c>
      <c r="Z2383" t="s">
        <v>543</v>
      </c>
      <c r="AA2383" t="s">
        <v>35</v>
      </c>
    </row>
    <row r="2384" spans="1:27" ht="14.4" x14ac:dyDescent="0.3">
      <c r="A2384">
        <v>2376</v>
      </c>
      <c r="B2384" t="s">
        <v>15656</v>
      </c>
      <c r="C2384" t="s">
        <v>15657</v>
      </c>
      <c r="D2384" t="s">
        <v>15658</v>
      </c>
      <c r="E2384" t="s">
        <v>923</v>
      </c>
      <c r="F2384" s="5">
        <f>_xlfn.TEXTBEFORE(E2384, " ") * 1000000</f>
        <v>5500000</v>
      </c>
      <c r="G2384">
        <v>168.4434</v>
      </c>
      <c r="H2384" t="s">
        <v>1238</v>
      </c>
      <c r="I2384">
        <v>10</v>
      </c>
      <c r="J2384">
        <f>IF(I2384="",0,I2384)</f>
        <v>10</v>
      </c>
      <c r="K2384">
        <v>4</v>
      </c>
      <c r="L2384">
        <f>I2384-K2384</f>
        <v>6</v>
      </c>
      <c r="M2384" t="str">
        <f>IF(I2384&lt;100,"small",IF(I2384&lt;500,"medium","large"))</f>
        <v>small</v>
      </c>
      <c r="N2384">
        <f>IF(M2384="small",1,0)</f>
        <v>1</v>
      </c>
      <c r="O2384">
        <f>IF(N2384="medium",1,0)</f>
        <v>0</v>
      </c>
      <c r="P2384">
        <f>IF(O2384="large",1,0)</f>
        <v>0</v>
      </c>
      <c r="Q2384">
        <v>2013</v>
      </c>
      <c r="R2384">
        <v>2</v>
      </c>
      <c r="S2384" t="str">
        <f>IF(R2384=1, "First-time", IF(R2384&lt;=3, "Rising Star", IF(R2384&lt;10, "Established", "Elites")))</f>
        <v>Rising Star</v>
      </c>
      <c r="T2384">
        <f>IF(S2384 = "First-time",1,0)</f>
        <v>0</v>
      </c>
      <c r="U2384">
        <f>IF(S2384 = "Rising Star",1,0)</f>
        <v>1</v>
      </c>
      <c r="V2384">
        <f>IF(S2384 = "Established",1,0)</f>
        <v>0</v>
      </c>
      <c r="W2384">
        <f>IF(S2384 = "Elites",1,0)</f>
        <v>0</v>
      </c>
      <c r="X2384" t="s">
        <v>272</v>
      </c>
      <c r="Y2384" t="str">
        <f>IF(X2384="","-",TRIM(LEFT(X2384,FIND(",",X2384&amp;",")-1)))</f>
        <v>Phoenix</v>
      </c>
      <c r="Z2384" t="s">
        <v>272</v>
      </c>
      <c r="AA2384" t="s">
        <v>4</v>
      </c>
    </row>
    <row r="2385" spans="1:27" ht="14.4" x14ac:dyDescent="0.3">
      <c r="A2385">
        <v>2377</v>
      </c>
      <c r="B2385" t="s">
        <v>10519</v>
      </c>
      <c r="C2385" t="s">
        <v>10520</v>
      </c>
      <c r="D2385" t="s">
        <v>10521</v>
      </c>
      <c r="E2385" t="s">
        <v>992</v>
      </c>
      <c r="F2385" s="5">
        <f>_xlfn.TEXTBEFORE(E2385, " ") * 1000000</f>
        <v>7200000</v>
      </c>
      <c r="G2385">
        <v>168.17240000000001</v>
      </c>
      <c r="H2385" t="s">
        <v>751</v>
      </c>
      <c r="I2385">
        <v>46</v>
      </c>
      <c r="J2385">
        <f>IF(I2385="",0,I2385)</f>
        <v>46</v>
      </c>
      <c r="K2385">
        <v>21</v>
      </c>
      <c r="L2385">
        <f>I2385-K2385</f>
        <v>25</v>
      </c>
      <c r="M2385" t="str">
        <f>IF(I2385&lt;100,"small",IF(I2385&lt;500,"medium","large"))</f>
        <v>small</v>
      </c>
      <c r="N2385">
        <f>IF(M2385="small",1,0)</f>
        <v>1</v>
      </c>
      <c r="O2385">
        <f>IF(N2385="medium",1,0)</f>
        <v>0</v>
      </c>
      <c r="P2385">
        <f>IF(O2385="large",1,0)</f>
        <v>0</v>
      </c>
      <c r="Q2385">
        <v>2010</v>
      </c>
      <c r="R2385">
        <v>3</v>
      </c>
      <c r="S2385" t="str">
        <f>IF(R2385=1, "First-time", IF(R2385&lt;=3, "Rising Star", IF(R2385&lt;10, "Established", "Elites")))</f>
        <v>Rising Star</v>
      </c>
      <c r="T2385">
        <f>IF(S2385 = "First-time",1,0)</f>
        <v>0</v>
      </c>
      <c r="U2385">
        <f>IF(S2385 = "Rising Star",1,0)</f>
        <v>1</v>
      </c>
      <c r="V2385">
        <f>IF(S2385 = "Established",1,0)</f>
        <v>0</v>
      </c>
      <c r="W2385">
        <f>IF(S2385 = "Elites",1,0)</f>
        <v>0</v>
      </c>
      <c r="X2385" t="s">
        <v>427</v>
      </c>
      <c r="Y2385" t="str">
        <f>IF(X2385="","-",TRIM(LEFT(X2385,FIND(",",X2385&amp;",")-1)))</f>
        <v>Washington</v>
      </c>
      <c r="Z2385" t="s">
        <v>3047</v>
      </c>
      <c r="AA2385" t="s">
        <v>47</v>
      </c>
    </row>
    <row r="2386" spans="1:27" ht="14.4" x14ac:dyDescent="0.3">
      <c r="A2386">
        <v>2378</v>
      </c>
      <c r="B2386" t="s">
        <v>17589</v>
      </c>
      <c r="C2386" t="s">
        <v>17590</v>
      </c>
      <c r="D2386" t="s">
        <v>17591</v>
      </c>
      <c r="E2386" t="s">
        <v>384</v>
      </c>
      <c r="F2386" s="5">
        <f>_xlfn.TEXTBEFORE(E2386, " ") * 1000000</f>
        <v>11900000</v>
      </c>
      <c r="G2386">
        <v>168.09639999999999</v>
      </c>
      <c r="H2386" t="s">
        <v>174</v>
      </c>
      <c r="I2386">
        <v>35</v>
      </c>
      <c r="J2386">
        <f>IF(I2386="",0,I2386)</f>
        <v>35</v>
      </c>
      <c r="K2386">
        <v>6</v>
      </c>
      <c r="L2386">
        <f>I2386-K2386</f>
        <v>29</v>
      </c>
      <c r="M2386" t="str">
        <f>IF(I2386&lt;100,"small",IF(I2386&lt;500,"medium","large"))</f>
        <v>small</v>
      </c>
      <c r="N2386">
        <f>IF(M2386="small",1,0)</f>
        <v>1</v>
      </c>
      <c r="O2386">
        <f>IF(N2386="medium",1,0)</f>
        <v>0</v>
      </c>
      <c r="P2386">
        <f>IF(O2386="large",1,0)</f>
        <v>0</v>
      </c>
      <c r="Q2386">
        <v>2015</v>
      </c>
      <c r="R2386">
        <v>1</v>
      </c>
      <c r="S2386" t="str">
        <f>IF(R2386=1, "First-time", IF(R2386&lt;=3, "Rising Star", IF(R2386&lt;10, "Established", "Elites")))</f>
        <v>First-time</v>
      </c>
      <c r="T2386">
        <f>IF(S2386 = "First-time",1,0)</f>
        <v>1</v>
      </c>
      <c r="U2386">
        <f>IF(S2386 = "Rising Star",1,0)</f>
        <v>0</v>
      </c>
      <c r="V2386">
        <f>IF(S2386 = "Established",1,0)</f>
        <v>0</v>
      </c>
      <c r="W2386">
        <f>IF(S2386 = "Elites",1,0)</f>
        <v>0</v>
      </c>
      <c r="X2386" t="s">
        <v>99</v>
      </c>
      <c r="Y2386" t="str">
        <f>IF(X2386="","-",TRIM(LEFT(X2386,FIND(",",X2386&amp;",")-1)))</f>
        <v>-</v>
      </c>
      <c r="Z2386" t="s">
        <v>17592</v>
      </c>
      <c r="AA2386" t="s">
        <v>11</v>
      </c>
    </row>
    <row r="2387" spans="1:27" ht="14.4" x14ac:dyDescent="0.3">
      <c r="A2387">
        <v>2379</v>
      </c>
      <c r="B2387" t="s">
        <v>12389</v>
      </c>
      <c r="C2387" t="s">
        <v>12390</v>
      </c>
      <c r="D2387" t="s">
        <v>12391</v>
      </c>
      <c r="E2387" t="s">
        <v>537</v>
      </c>
      <c r="F2387" s="5">
        <f>_xlfn.TEXTBEFORE(E2387, " ") * 1000000</f>
        <v>5700000</v>
      </c>
      <c r="G2387">
        <v>168.04560000000001</v>
      </c>
      <c r="H2387" t="s">
        <v>803</v>
      </c>
      <c r="I2387">
        <v>47</v>
      </c>
      <c r="J2387">
        <f>IF(I2387="",0,I2387)</f>
        <v>47</v>
      </c>
      <c r="K2387">
        <v>14</v>
      </c>
      <c r="L2387">
        <f>I2387-K2387</f>
        <v>33</v>
      </c>
      <c r="M2387" t="str">
        <f>IF(I2387&lt;100,"small",IF(I2387&lt;500,"medium","large"))</f>
        <v>small</v>
      </c>
      <c r="N2387">
        <f>IF(M2387="small",1,0)</f>
        <v>1</v>
      </c>
      <c r="O2387">
        <f>IF(N2387="medium",1,0)</f>
        <v>0</v>
      </c>
      <c r="P2387">
        <f>IF(O2387="large",1,0)</f>
        <v>0</v>
      </c>
      <c r="Q2387">
        <v>2011</v>
      </c>
      <c r="R2387">
        <v>4</v>
      </c>
      <c r="S2387" t="str">
        <f>IF(R2387=1, "First-time", IF(R2387&lt;=3, "Rising Star", IF(R2387&lt;10, "Established", "Elites")))</f>
        <v>Established</v>
      </c>
      <c r="T2387">
        <f>IF(S2387 = "First-time",1,0)</f>
        <v>0</v>
      </c>
      <c r="U2387">
        <f>IF(S2387 = "Rising Star",1,0)</f>
        <v>0</v>
      </c>
      <c r="V2387">
        <f>IF(S2387 = "Established",1,0)</f>
        <v>1</v>
      </c>
      <c r="W2387">
        <f>IF(S2387 = "Elites",1,0)</f>
        <v>0</v>
      </c>
      <c r="X2387" t="s">
        <v>99</v>
      </c>
      <c r="Y2387" t="str">
        <f>IF(X2387="","-",TRIM(LEFT(X2387,FIND(",",X2387&amp;",")-1)))</f>
        <v>-</v>
      </c>
      <c r="Z2387" t="s">
        <v>1201</v>
      </c>
      <c r="AA2387" t="s">
        <v>13</v>
      </c>
    </row>
    <row r="2388" spans="1:27" ht="14.4" x14ac:dyDescent="0.3">
      <c r="A2388">
        <v>2380</v>
      </c>
      <c r="B2388" t="s">
        <v>820</v>
      </c>
      <c r="C2388" t="s">
        <v>821</v>
      </c>
      <c r="D2388" t="s">
        <v>822</v>
      </c>
      <c r="E2388" t="s">
        <v>823</v>
      </c>
      <c r="F2388" s="5">
        <f>_xlfn.TEXTBEFORE(E2388, " ") * 1000000</f>
        <v>5200000</v>
      </c>
      <c r="G2388">
        <v>167.83090000000001</v>
      </c>
      <c r="H2388" t="s">
        <v>445</v>
      </c>
      <c r="I2388">
        <v>8</v>
      </c>
      <c r="J2388">
        <f>IF(I2388="",0,I2388)</f>
        <v>8</v>
      </c>
      <c r="K2388">
        <v>4</v>
      </c>
      <c r="L2388">
        <f>I2388-K2388</f>
        <v>4</v>
      </c>
      <c r="M2388" t="str">
        <f>IF(I2388&lt;100,"small",IF(I2388&lt;500,"medium","large"))</f>
        <v>small</v>
      </c>
      <c r="N2388">
        <f>IF(M2388="small",1,0)</f>
        <v>1</v>
      </c>
      <c r="O2388">
        <f>IF(N2388="medium",1,0)</f>
        <v>0</v>
      </c>
      <c r="P2388">
        <f>IF(O2388="large",1,0)</f>
        <v>0</v>
      </c>
      <c r="Q2388">
        <v>1981</v>
      </c>
      <c r="R2388">
        <v>3</v>
      </c>
      <c r="S2388" t="str">
        <f>IF(R2388=1, "First-time", IF(R2388&lt;=3, "Rising Star", IF(R2388&lt;10, "Established", "Elites")))</f>
        <v>Rising Star</v>
      </c>
      <c r="T2388">
        <f>IF(S2388 = "First-time",1,0)</f>
        <v>0</v>
      </c>
      <c r="U2388">
        <f>IF(S2388 = "Rising Star",1,0)</f>
        <v>1</v>
      </c>
      <c r="V2388">
        <f>IF(S2388 = "Established",1,0)</f>
        <v>0</v>
      </c>
      <c r="W2388">
        <f>IF(S2388 = "Elites",1,0)</f>
        <v>0</v>
      </c>
      <c r="X2388" t="s">
        <v>689</v>
      </c>
      <c r="Y2388" t="str">
        <f>IF(X2388="","-",TRIM(LEFT(X2388,FIND(",",X2388&amp;",")-1)))</f>
        <v>Miami</v>
      </c>
      <c r="Z2388" t="s">
        <v>824</v>
      </c>
      <c r="AA2388" t="s">
        <v>10</v>
      </c>
    </row>
    <row r="2389" spans="1:27" ht="14.4" x14ac:dyDescent="0.3">
      <c r="A2389">
        <v>2381</v>
      </c>
      <c r="B2389" t="s">
        <v>9824</v>
      </c>
      <c r="C2389" t="s">
        <v>9825</v>
      </c>
      <c r="D2389" t="s">
        <v>9826</v>
      </c>
      <c r="E2389" t="s">
        <v>879</v>
      </c>
      <c r="F2389" s="5">
        <f>_xlfn.TEXTBEFORE(E2389, " ") * 1000000</f>
        <v>23300000</v>
      </c>
      <c r="G2389">
        <v>167.7372</v>
      </c>
      <c r="H2389" t="s">
        <v>803</v>
      </c>
      <c r="I2389">
        <v>260</v>
      </c>
      <c r="J2389">
        <f>IF(I2389="",0,I2389)</f>
        <v>260</v>
      </c>
      <c r="K2389">
        <v>97</v>
      </c>
      <c r="L2389">
        <f>I2389-K2389</f>
        <v>163</v>
      </c>
      <c r="M2389" t="str">
        <f>IF(I2389&lt;100,"small",IF(I2389&lt;500,"medium","large"))</f>
        <v>medium</v>
      </c>
      <c r="N2389">
        <f>IF(M2389="small",1,0)</f>
        <v>0</v>
      </c>
      <c r="O2389">
        <f>IF(N2389="medium",1,0)</f>
        <v>0</v>
      </c>
      <c r="P2389">
        <f>IF(O2389="large",1,0)</f>
        <v>0</v>
      </c>
      <c r="Q2389">
        <v>2009</v>
      </c>
      <c r="R2389">
        <v>5</v>
      </c>
      <c r="S2389" t="str">
        <f>IF(R2389=1, "First-time", IF(R2389&lt;=3, "Rising Star", IF(R2389&lt;10, "Established", "Elites")))</f>
        <v>Established</v>
      </c>
      <c r="T2389">
        <f>IF(S2389 = "First-time",1,0)</f>
        <v>0</v>
      </c>
      <c r="U2389">
        <f>IF(S2389 = "Rising Star",1,0)</f>
        <v>0</v>
      </c>
      <c r="V2389">
        <f>IF(S2389 = "Established",1,0)</f>
        <v>1</v>
      </c>
      <c r="W2389">
        <f>IF(S2389 = "Elites",1,0)</f>
        <v>0</v>
      </c>
      <c r="X2389" t="s">
        <v>1454</v>
      </c>
      <c r="Y2389" t="str">
        <f>IF(X2389="","-",TRIM(LEFT(X2389,FIND(",",X2389&amp;",")-1)))</f>
        <v>St. Louis</v>
      </c>
      <c r="Z2389" t="s">
        <v>3187</v>
      </c>
      <c r="AA2389" t="s">
        <v>25</v>
      </c>
    </row>
    <row r="2390" spans="1:27" ht="14.4" x14ac:dyDescent="0.3">
      <c r="A2390">
        <v>2382</v>
      </c>
      <c r="B2390" t="s">
        <v>14170</v>
      </c>
      <c r="C2390" t="s">
        <v>14171</v>
      </c>
      <c r="D2390" t="s">
        <v>14172</v>
      </c>
      <c r="E2390" t="s">
        <v>14173</v>
      </c>
      <c r="F2390" s="5">
        <f>_xlfn.TEXTBEFORE(E2390, " ") * 1000000</f>
        <v>34100000</v>
      </c>
      <c r="G2390">
        <v>167.68629999999999</v>
      </c>
      <c r="H2390" t="s">
        <v>1750</v>
      </c>
      <c r="I2390">
        <v>149</v>
      </c>
      <c r="J2390">
        <f>IF(I2390="",0,I2390)</f>
        <v>149</v>
      </c>
      <c r="K2390">
        <v>50</v>
      </c>
      <c r="L2390">
        <f>I2390-K2390</f>
        <v>99</v>
      </c>
      <c r="M2390" t="str">
        <f>IF(I2390&lt;100,"small",IF(I2390&lt;500,"medium","large"))</f>
        <v>medium</v>
      </c>
      <c r="N2390">
        <f>IF(M2390="small",1,0)</f>
        <v>0</v>
      </c>
      <c r="O2390">
        <f>IF(N2390="medium",1,0)</f>
        <v>0</v>
      </c>
      <c r="P2390">
        <f>IF(O2390="large",1,0)</f>
        <v>0</v>
      </c>
      <c r="Q2390">
        <v>2012</v>
      </c>
      <c r="R2390">
        <v>1</v>
      </c>
      <c r="S2390" t="str">
        <f>IF(R2390=1, "First-time", IF(R2390&lt;=3, "Rising Star", IF(R2390&lt;10, "Established", "Elites")))</f>
        <v>First-time</v>
      </c>
      <c r="T2390">
        <f>IF(S2390 = "First-time",1,0)</f>
        <v>1</v>
      </c>
      <c r="U2390">
        <f>IF(S2390 = "Rising Star",1,0)</f>
        <v>0</v>
      </c>
      <c r="V2390">
        <f>IF(S2390 = "Established",1,0)</f>
        <v>0</v>
      </c>
      <c r="W2390">
        <f>IF(S2390 = "Elites",1,0)</f>
        <v>0</v>
      </c>
      <c r="X2390" t="s">
        <v>325</v>
      </c>
      <c r="Y2390" t="str">
        <f>IF(X2390="","-",TRIM(LEFT(X2390,FIND(",",X2390&amp;",")-1)))</f>
        <v>Los Angeles</v>
      </c>
      <c r="Z2390" t="s">
        <v>6520</v>
      </c>
      <c r="AA2390" t="s">
        <v>5</v>
      </c>
    </row>
    <row r="2391" spans="1:27" ht="14.4" x14ac:dyDescent="0.3">
      <c r="A2391">
        <v>2383</v>
      </c>
      <c r="B2391" t="s">
        <v>6994</v>
      </c>
      <c r="C2391" t="s">
        <v>6995</v>
      </c>
      <c r="D2391" t="s">
        <v>6996</v>
      </c>
      <c r="E2391" t="s">
        <v>3524</v>
      </c>
      <c r="F2391" s="5">
        <f>_xlfn.TEXTBEFORE(E2391, " ") * 1000000</f>
        <v>34200000</v>
      </c>
      <c r="G2391">
        <v>167.67850000000001</v>
      </c>
      <c r="H2391" t="s">
        <v>129</v>
      </c>
      <c r="I2391">
        <v>225</v>
      </c>
      <c r="J2391">
        <f>IF(I2391="",0,I2391)</f>
        <v>225</v>
      </c>
      <c r="K2391">
        <v>40</v>
      </c>
      <c r="L2391">
        <f>I2391-K2391</f>
        <v>185</v>
      </c>
      <c r="M2391" t="str">
        <f>IF(I2391&lt;100,"small",IF(I2391&lt;500,"medium","large"))</f>
        <v>medium</v>
      </c>
      <c r="N2391">
        <f>IF(M2391="small",1,0)</f>
        <v>0</v>
      </c>
      <c r="O2391">
        <f>IF(N2391="medium",1,0)</f>
        <v>0</v>
      </c>
      <c r="P2391">
        <f>IF(O2391="large",1,0)</f>
        <v>0</v>
      </c>
      <c r="Q2391">
        <v>2006</v>
      </c>
      <c r="R2391">
        <v>3</v>
      </c>
      <c r="S2391" t="str">
        <f>IF(R2391=1, "First-time", IF(R2391&lt;=3, "Rising Star", IF(R2391&lt;10, "Established", "Elites")))</f>
        <v>Rising Star</v>
      </c>
      <c r="T2391">
        <f>IF(S2391 = "First-time",1,0)</f>
        <v>0</v>
      </c>
      <c r="U2391">
        <f>IF(S2391 = "Rising Star",1,0)</f>
        <v>1</v>
      </c>
      <c r="V2391">
        <f>IF(S2391 = "Established",1,0)</f>
        <v>0</v>
      </c>
      <c r="W2391">
        <f>IF(S2391 = "Elites",1,0)</f>
        <v>0</v>
      </c>
      <c r="X2391" t="s">
        <v>427</v>
      </c>
      <c r="Y2391" t="str">
        <f>IF(X2391="","-",TRIM(LEFT(X2391,FIND(",",X2391&amp;",")-1)))</f>
        <v>Washington</v>
      </c>
      <c r="Z2391" t="s">
        <v>3215</v>
      </c>
      <c r="AA2391" t="s">
        <v>21</v>
      </c>
    </row>
    <row r="2392" spans="1:27" ht="14.4" x14ac:dyDescent="0.3">
      <c r="A2392">
        <v>2384</v>
      </c>
      <c r="B2392" t="s">
        <v>10590</v>
      </c>
      <c r="C2392" t="s">
        <v>10591</v>
      </c>
      <c r="D2392" t="s">
        <v>10592</v>
      </c>
      <c r="E2392" t="s">
        <v>1302</v>
      </c>
      <c r="F2392" s="5">
        <f>_xlfn.TEXTBEFORE(E2392, " ") * 1000000</f>
        <v>7800000</v>
      </c>
      <c r="G2392">
        <v>167.59280000000001</v>
      </c>
      <c r="H2392" t="s">
        <v>1238</v>
      </c>
      <c r="I2392">
        <v>17</v>
      </c>
      <c r="J2392">
        <f>IF(I2392="",0,I2392)</f>
        <v>17</v>
      </c>
      <c r="K2392">
        <v>7</v>
      </c>
      <c r="L2392">
        <f>I2392-K2392</f>
        <v>10</v>
      </c>
      <c r="M2392" t="str">
        <f>IF(I2392&lt;100,"small",IF(I2392&lt;500,"medium","large"))</f>
        <v>small</v>
      </c>
      <c r="N2392">
        <f>IF(M2392="small",1,0)</f>
        <v>1</v>
      </c>
      <c r="O2392">
        <f>IF(N2392="medium",1,0)</f>
        <v>0</v>
      </c>
      <c r="P2392">
        <f>IF(O2392="large",1,0)</f>
        <v>0</v>
      </c>
      <c r="Q2392">
        <v>2010</v>
      </c>
      <c r="R2392">
        <v>3</v>
      </c>
      <c r="S2392" t="str">
        <f>IF(R2392=1, "First-time", IF(R2392&lt;=3, "Rising Star", IF(R2392&lt;10, "Established", "Elites")))</f>
        <v>Rising Star</v>
      </c>
      <c r="T2392">
        <f>IF(S2392 = "First-time",1,0)</f>
        <v>0</v>
      </c>
      <c r="U2392">
        <f>IF(S2392 = "Rising Star",1,0)</f>
        <v>1</v>
      </c>
      <c r="V2392">
        <f>IF(S2392 = "Established",1,0)</f>
        <v>0</v>
      </c>
      <c r="W2392">
        <f>IF(S2392 = "Elites",1,0)</f>
        <v>0</v>
      </c>
      <c r="X2392" t="s">
        <v>409</v>
      </c>
      <c r="Y2392" t="str">
        <f>IF(X2392="","-",TRIM(LEFT(X2392,FIND(",",X2392&amp;",")-1)))</f>
        <v>Salt Lake City</v>
      </c>
      <c r="Z2392" t="s">
        <v>2138</v>
      </c>
      <c r="AA2392" t="s">
        <v>46</v>
      </c>
    </row>
    <row r="2393" spans="1:27" ht="14.4" x14ac:dyDescent="0.3">
      <c r="A2393">
        <v>2385</v>
      </c>
      <c r="B2393" t="s">
        <v>7207</v>
      </c>
      <c r="C2393" t="s">
        <v>7208</v>
      </c>
      <c r="D2393" t="s">
        <v>7209</v>
      </c>
      <c r="E2393" t="s">
        <v>1302</v>
      </c>
      <c r="F2393" s="5">
        <f>_xlfn.TEXTBEFORE(E2393, " ") * 1000000</f>
        <v>7800000</v>
      </c>
      <c r="G2393">
        <v>167.56229999999999</v>
      </c>
      <c r="H2393" t="s">
        <v>129</v>
      </c>
      <c r="I2393">
        <v>25</v>
      </c>
      <c r="J2393">
        <f>IF(I2393="",0,I2393)</f>
        <v>25</v>
      </c>
      <c r="K2393">
        <v>11</v>
      </c>
      <c r="L2393">
        <f>I2393-K2393</f>
        <v>14</v>
      </c>
      <c r="M2393" t="str">
        <f>IF(I2393&lt;100,"small",IF(I2393&lt;500,"medium","large"))</f>
        <v>small</v>
      </c>
      <c r="N2393">
        <f>IF(M2393="small",1,0)</f>
        <v>1</v>
      </c>
      <c r="O2393">
        <f>IF(N2393="medium",1,0)</f>
        <v>0</v>
      </c>
      <c r="P2393">
        <f>IF(O2393="large",1,0)</f>
        <v>0</v>
      </c>
      <c r="Q2393">
        <v>2006</v>
      </c>
      <c r="R2393">
        <v>1</v>
      </c>
      <c r="S2393" t="str">
        <f>IF(R2393=1, "First-time", IF(R2393&lt;=3, "Rising Star", IF(R2393&lt;10, "Established", "Elites")))</f>
        <v>First-time</v>
      </c>
      <c r="T2393">
        <f>IF(S2393 = "First-time",1,0)</f>
        <v>1</v>
      </c>
      <c r="U2393">
        <f>IF(S2393 = "Rising Star",1,0)</f>
        <v>0</v>
      </c>
      <c r="V2393">
        <f>IF(S2393 = "Established",1,0)</f>
        <v>0</v>
      </c>
      <c r="W2393">
        <f>IF(S2393 = "Elites",1,0)</f>
        <v>0</v>
      </c>
      <c r="X2393" t="s">
        <v>325</v>
      </c>
      <c r="Y2393" t="str">
        <f>IF(X2393="","-",TRIM(LEFT(X2393,FIND(",",X2393&amp;",")-1)))</f>
        <v>Los Angeles</v>
      </c>
      <c r="Z2393" t="s">
        <v>325</v>
      </c>
      <c r="AA2393" t="s">
        <v>5</v>
      </c>
    </row>
    <row r="2394" spans="1:27" ht="14.4" x14ac:dyDescent="0.3">
      <c r="A2394">
        <v>2386</v>
      </c>
      <c r="B2394" t="s">
        <v>10983</v>
      </c>
      <c r="C2394" t="s">
        <v>10984</v>
      </c>
      <c r="D2394" t="s">
        <v>10985</v>
      </c>
      <c r="E2394" t="s">
        <v>1898</v>
      </c>
      <c r="F2394" s="5">
        <f>_xlfn.TEXTBEFORE(E2394, " ") * 1000000</f>
        <v>84300000</v>
      </c>
      <c r="G2394">
        <v>167.5266</v>
      </c>
      <c r="H2394" t="s">
        <v>167</v>
      </c>
      <c r="I2394">
        <v>25</v>
      </c>
      <c r="J2394">
        <f>IF(I2394="",0,I2394)</f>
        <v>25</v>
      </c>
      <c r="K2394">
        <v>10</v>
      </c>
      <c r="L2394">
        <f>I2394-K2394</f>
        <v>15</v>
      </c>
      <c r="M2394" t="str">
        <f>IF(I2394&lt;100,"small",IF(I2394&lt;500,"medium","large"))</f>
        <v>small</v>
      </c>
      <c r="N2394">
        <f>IF(M2394="small",1,0)</f>
        <v>1</v>
      </c>
      <c r="O2394">
        <f>IF(N2394="medium",1,0)</f>
        <v>0</v>
      </c>
      <c r="P2394">
        <f>IF(O2394="large",1,0)</f>
        <v>0</v>
      </c>
      <c r="Q2394">
        <v>2010</v>
      </c>
      <c r="R2394">
        <v>6</v>
      </c>
      <c r="S2394" t="str">
        <f>IF(R2394=1, "First-time", IF(R2394&lt;=3, "Rising Star", IF(R2394&lt;10, "Established", "Elites")))</f>
        <v>Established</v>
      </c>
      <c r="T2394">
        <f>IF(S2394 = "First-time",1,0)</f>
        <v>0</v>
      </c>
      <c r="U2394">
        <f>IF(S2394 = "Rising Star",1,0)</f>
        <v>0</v>
      </c>
      <c r="V2394">
        <f>IF(S2394 = "Established",1,0)</f>
        <v>1</v>
      </c>
      <c r="W2394">
        <f>IF(S2394 = "Elites",1,0)</f>
        <v>0</v>
      </c>
      <c r="X2394" t="s">
        <v>654</v>
      </c>
      <c r="Y2394" t="str">
        <f>IF(X2394="","-",TRIM(LEFT(X2394,FIND(",",X2394&amp;",")-1)))</f>
        <v>Raleigh</v>
      </c>
      <c r="Z2394" t="s">
        <v>5576</v>
      </c>
      <c r="AA2394" t="s">
        <v>28</v>
      </c>
    </row>
    <row r="2395" spans="1:27" ht="14.4" x14ac:dyDescent="0.3">
      <c r="A2395">
        <v>2387</v>
      </c>
      <c r="B2395" t="s">
        <v>4665</v>
      </c>
      <c r="C2395" t="s">
        <v>4666</v>
      </c>
      <c r="D2395" t="s">
        <v>4667</v>
      </c>
      <c r="E2395" t="s">
        <v>2709</v>
      </c>
      <c r="F2395" s="5">
        <f>_xlfn.TEXTBEFORE(E2395, " ") * 1000000</f>
        <v>19200000</v>
      </c>
      <c r="G2395">
        <v>167.48419999999999</v>
      </c>
      <c r="H2395" t="s">
        <v>353</v>
      </c>
      <c r="I2395">
        <v>72</v>
      </c>
      <c r="J2395">
        <f>IF(I2395="",0,I2395)</f>
        <v>72</v>
      </c>
      <c r="K2395">
        <v>24</v>
      </c>
      <c r="L2395">
        <f>I2395-K2395</f>
        <v>48</v>
      </c>
      <c r="M2395" t="str">
        <f>IF(I2395&lt;100,"small",IF(I2395&lt;500,"medium","large"))</f>
        <v>small</v>
      </c>
      <c r="N2395">
        <f>IF(M2395="small",1,0)</f>
        <v>1</v>
      </c>
      <c r="O2395">
        <f>IF(N2395="medium",1,0)</f>
        <v>0</v>
      </c>
      <c r="P2395">
        <f>IF(O2395="large",1,0)</f>
        <v>0</v>
      </c>
      <c r="Q2395">
        <v>2002</v>
      </c>
      <c r="R2395">
        <v>2</v>
      </c>
      <c r="S2395" t="str">
        <f>IF(R2395=1, "First-time", IF(R2395&lt;=3, "Rising Star", IF(R2395&lt;10, "Established", "Elites")))</f>
        <v>Rising Star</v>
      </c>
      <c r="T2395">
        <f>IF(S2395 = "First-time",1,0)</f>
        <v>0</v>
      </c>
      <c r="U2395">
        <f>IF(S2395 = "Rising Star",1,0)</f>
        <v>1</v>
      </c>
      <c r="V2395">
        <f>IF(S2395 = "Established",1,0)</f>
        <v>0</v>
      </c>
      <c r="W2395">
        <f>IF(S2395 = "Elites",1,0)</f>
        <v>0</v>
      </c>
      <c r="X2395" t="s">
        <v>325</v>
      </c>
      <c r="Y2395" t="str">
        <f>IF(X2395="","-",TRIM(LEFT(X2395,FIND(",",X2395&amp;",")-1)))</f>
        <v>Los Angeles</v>
      </c>
      <c r="Z2395" t="s">
        <v>4175</v>
      </c>
      <c r="AA2395" t="s">
        <v>5</v>
      </c>
    </row>
    <row r="2396" spans="1:27" ht="14.4" x14ac:dyDescent="0.3">
      <c r="A2396">
        <v>2388</v>
      </c>
      <c r="B2396" t="s">
        <v>4593</v>
      </c>
      <c r="C2396" t="s">
        <v>4594</v>
      </c>
      <c r="D2396" t="s">
        <v>4595</v>
      </c>
      <c r="E2396" t="s">
        <v>721</v>
      </c>
      <c r="F2396" s="5">
        <f>_xlfn.TEXTBEFORE(E2396, " ") * 1000000</f>
        <v>8000000</v>
      </c>
      <c r="G2396">
        <v>167.06710000000001</v>
      </c>
      <c r="H2396" t="s">
        <v>472</v>
      </c>
      <c r="I2396">
        <v>29</v>
      </c>
      <c r="J2396">
        <f>IF(I2396="",0,I2396)</f>
        <v>29</v>
      </c>
      <c r="K2396">
        <v>5</v>
      </c>
      <c r="L2396">
        <f>I2396-K2396</f>
        <v>24</v>
      </c>
      <c r="M2396" t="str">
        <f>IF(I2396&lt;100,"small",IF(I2396&lt;500,"medium","large"))</f>
        <v>small</v>
      </c>
      <c r="N2396">
        <f>IF(M2396="small",1,0)</f>
        <v>1</v>
      </c>
      <c r="O2396">
        <f>IF(N2396="medium",1,0)</f>
        <v>0</v>
      </c>
      <c r="P2396">
        <f>IF(O2396="large",1,0)</f>
        <v>0</v>
      </c>
      <c r="Q2396">
        <v>2002</v>
      </c>
      <c r="R2396">
        <v>1</v>
      </c>
      <c r="S2396" t="str">
        <f>IF(R2396=1, "First-time", IF(R2396&lt;=3, "Rising Star", IF(R2396&lt;10, "Established", "Elites")))</f>
        <v>First-time</v>
      </c>
      <c r="T2396">
        <f>IF(S2396 = "First-time",1,0)</f>
        <v>1</v>
      </c>
      <c r="U2396">
        <f>IF(S2396 = "Rising Star",1,0)</f>
        <v>0</v>
      </c>
      <c r="V2396">
        <f>IF(S2396 = "Established",1,0)</f>
        <v>0</v>
      </c>
      <c r="W2396">
        <f>IF(S2396 = "Elites",1,0)</f>
        <v>0</v>
      </c>
      <c r="X2396" t="s">
        <v>1206</v>
      </c>
      <c r="Y2396" t="str">
        <f>IF(X2396="","-",TRIM(LEFT(X2396,FIND(",",X2396&amp;",")-1)))</f>
        <v>Tampa</v>
      </c>
      <c r="Z2396" t="s">
        <v>1206</v>
      </c>
      <c r="AA2396" t="s">
        <v>10</v>
      </c>
    </row>
    <row r="2397" spans="1:27" ht="14.4" x14ac:dyDescent="0.3">
      <c r="A2397">
        <v>2389</v>
      </c>
      <c r="B2397" t="s">
        <v>6716</v>
      </c>
      <c r="C2397" t="s">
        <v>6717</v>
      </c>
      <c r="D2397" t="s">
        <v>6718</v>
      </c>
      <c r="E2397" t="s">
        <v>6719</v>
      </c>
      <c r="F2397" s="5">
        <f>_xlfn.TEXTBEFORE(E2397, " ") * 1000000</f>
        <v>63100000</v>
      </c>
      <c r="G2397">
        <v>166.9676</v>
      </c>
      <c r="H2397" t="s">
        <v>353</v>
      </c>
      <c r="I2397">
        <v>265</v>
      </c>
      <c r="J2397">
        <f>IF(I2397="",0,I2397)</f>
        <v>265</v>
      </c>
      <c r="K2397">
        <v>65</v>
      </c>
      <c r="L2397">
        <f>I2397-K2397</f>
        <v>200</v>
      </c>
      <c r="M2397" t="str">
        <f>IF(I2397&lt;100,"small",IF(I2397&lt;500,"medium","large"))</f>
        <v>medium</v>
      </c>
      <c r="N2397">
        <f>IF(M2397="small",1,0)</f>
        <v>0</v>
      </c>
      <c r="O2397">
        <f>IF(N2397="medium",1,0)</f>
        <v>0</v>
      </c>
      <c r="P2397">
        <f>IF(O2397="large",1,0)</f>
        <v>0</v>
      </c>
      <c r="Q2397">
        <v>2006</v>
      </c>
      <c r="R2397">
        <v>5</v>
      </c>
      <c r="S2397" t="str">
        <f>IF(R2397=1, "First-time", IF(R2397&lt;=3, "Rising Star", IF(R2397&lt;10, "Established", "Elites")))</f>
        <v>Established</v>
      </c>
      <c r="T2397">
        <f>IF(S2397 = "First-time",1,0)</f>
        <v>0</v>
      </c>
      <c r="U2397">
        <f>IF(S2397 = "Rising Star",1,0)</f>
        <v>0</v>
      </c>
      <c r="V2397">
        <f>IF(S2397 = "Established",1,0)</f>
        <v>1</v>
      </c>
      <c r="W2397">
        <f>IF(S2397 = "Elites",1,0)</f>
        <v>0</v>
      </c>
      <c r="X2397" t="s">
        <v>232</v>
      </c>
      <c r="Y2397" t="str">
        <f>IF(X2397="","-",TRIM(LEFT(X2397,FIND(",",X2397&amp;",")-1)))</f>
        <v>Houston</v>
      </c>
      <c r="Z2397" t="s">
        <v>232</v>
      </c>
      <c r="AA2397" t="s">
        <v>45</v>
      </c>
    </row>
    <row r="2398" spans="1:27" ht="14.4" x14ac:dyDescent="0.3">
      <c r="A2398">
        <v>2390</v>
      </c>
      <c r="B2398" t="s">
        <v>3107</v>
      </c>
      <c r="C2398" t="s">
        <v>3108</v>
      </c>
      <c r="D2398" t="s">
        <v>3109</v>
      </c>
      <c r="E2398" t="s">
        <v>1192</v>
      </c>
      <c r="F2398" s="5">
        <f>_xlfn.TEXTBEFORE(E2398, " ") * 1000000</f>
        <v>2300000</v>
      </c>
      <c r="G2398">
        <v>166.93879999999999</v>
      </c>
      <c r="H2398" t="s">
        <v>129</v>
      </c>
      <c r="I2398">
        <v>20</v>
      </c>
      <c r="J2398">
        <f>IF(I2398="",0,I2398)</f>
        <v>20</v>
      </c>
      <c r="K2398">
        <v>8</v>
      </c>
      <c r="L2398">
        <f>I2398-K2398</f>
        <v>12</v>
      </c>
      <c r="M2398" t="str">
        <f>IF(I2398&lt;100,"small",IF(I2398&lt;500,"medium","large"))</f>
        <v>small</v>
      </c>
      <c r="N2398">
        <f>IF(M2398="small",1,0)</f>
        <v>1</v>
      </c>
      <c r="O2398">
        <f>IF(N2398="medium",1,0)</f>
        <v>0</v>
      </c>
      <c r="P2398">
        <f>IF(O2398="large",1,0)</f>
        <v>0</v>
      </c>
      <c r="Q2398">
        <v>1999</v>
      </c>
      <c r="R2398">
        <v>1</v>
      </c>
      <c r="S2398" t="str">
        <f>IF(R2398=1, "First-time", IF(R2398&lt;=3, "Rising Star", IF(R2398&lt;10, "Established", "Elites")))</f>
        <v>First-time</v>
      </c>
      <c r="T2398">
        <f>IF(S2398 = "First-time",1,0)</f>
        <v>1</v>
      </c>
      <c r="U2398">
        <f>IF(S2398 = "Rising Star",1,0)</f>
        <v>0</v>
      </c>
      <c r="V2398">
        <f>IF(S2398 = "Established",1,0)</f>
        <v>0</v>
      </c>
      <c r="W2398">
        <f>IF(S2398 = "Elites",1,0)</f>
        <v>0</v>
      </c>
      <c r="X2398" t="s">
        <v>99</v>
      </c>
      <c r="Y2398" t="str">
        <f>IF(X2398="","-",TRIM(LEFT(X2398,FIND(",",X2398&amp;",")-1)))</f>
        <v>-</v>
      </c>
      <c r="Z2398" t="s">
        <v>303</v>
      </c>
      <c r="AA2398" t="s">
        <v>42</v>
      </c>
    </row>
    <row r="2399" spans="1:27" ht="14.4" x14ac:dyDescent="0.3">
      <c r="A2399">
        <v>2391</v>
      </c>
      <c r="B2399" t="s">
        <v>14174</v>
      </c>
      <c r="C2399" t="s">
        <v>14175</v>
      </c>
      <c r="D2399" t="s">
        <v>14176</v>
      </c>
      <c r="E2399" t="s">
        <v>3371</v>
      </c>
      <c r="F2399" s="5">
        <f>_xlfn.TEXTBEFORE(E2399, " ") * 1000000</f>
        <v>18000000</v>
      </c>
      <c r="G2399">
        <v>166.91679999999999</v>
      </c>
      <c r="H2399" t="s">
        <v>803</v>
      </c>
      <c r="I2399">
        <v>104</v>
      </c>
      <c r="J2399">
        <f>IF(I2399="",0,I2399)</f>
        <v>104</v>
      </c>
      <c r="K2399">
        <v>48</v>
      </c>
      <c r="L2399">
        <f>I2399-K2399</f>
        <v>56</v>
      </c>
      <c r="M2399" t="str">
        <f>IF(I2399&lt;100,"small",IF(I2399&lt;500,"medium","large"))</f>
        <v>medium</v>
      </c>
      <c r="N2399">
        <f>IF(M2399="small",1,0)</f>
        <v>0</v>
      </c>
      <c r="O2399">
        <f>IF(N2399="medium",1,0)</f>
        <v>0</v>
      </c>
      <c r="P2399">
        <f>IF(O2399="large",1,0)</f>
        <v>0</v>
      </c>
      <c r="Q2399">
        <v>2012</v>
      </c>
      <c r="R2399">
        <v>3</v>
      </c>
      <c r="S2399" t="str">
        <f>IF(R2399=1, "First-time", IF(R2399&lt;=3, "Rising Star", IF(R2399&lt;10, "Established", "Elites")))</f>
        <v>Rising Star</v>
      </c>
      <c r="T2399">
        <f>IF(S2399 = "First-time",1,0)</f>
        <v>0</v>
      </c>
      <c r="U2399">
        <f>IF(S2399 = "Rising Star",1,0)</f>
        <v>1</v>
      </c>
      <c r="V2399">
        <f>IF(S2399 = "Established",1,0)</f>
        <v>0</v>
      </c>
      <c r="W2399">
        <f>IF(S2399 = "Elites",1,0)</f>
        <v>0</v>
      </c>
      <c r="X2399" t="s">
        <v>1396</v>
      </c>
      <c r="Y2399" t="str">
        <f>IF(X2399="","-",TRIM(LEFT(X2399,FIND(",",X2399&amp;",")-1)))</f>
        <v>San Francisco</v>
      </c>
      <c r="Z2399" t="s">
        <v>1396</v>
      </c>
      <c r="AA2399" t="s">
        <v>5</v>
      </c>
    </row>
    <row r="2400" spans="1:27" ht="14.4" x14ac:dyDescent="0.3">
      <c r="A2400">
        <v>2392</v>
      </c>
      <c r="B2400" t="s">
        <v>9800</v>
      </c>
      <c r="C2400" t="s">
        <v>9801</v>
      </c>
      <c r="D2400" t="s">
        <v>9802</v>
      </c>
      <c r="E2400" t="s">
        <v>402</v>
      </c>
      <c r="F2400" s="5">
        <f>_xlfn.TEXTBEFORE(E2400, " ") * 1000000</f>
        <v>17000000</v>
      </c>
      <c r="G2400">
        <v>166.9119</v>
      </c>
      <c r="H2400" t="s">
        <v>85</v>
      </c>
      <c r="I2400">
        <v>57</v>
      </c>
      <c r="J2400">
        <f>IF(I2400="",0,I2400)</f>
        <v>57</v>
      </c>
      <c r="K2400">
        <v>35</v>
      </c>
      <c r="L2400">
        <f>I2400-K2400</f>
        <v>22</v>
      </c>
      <c r="M2400" t="str">
        <f>IF(I2400&lt;100,"small",IF(I2400&lt;500,"medium","large"))</f>
        <v>small</v>
      </c>
      <c r="N2400">
        <f>IF(M2400="small",1,0)</f>
        <v>1</v>
      </c>
      <c r="O2400">
        <f>IF(N2400="medium",1,0)</f>
        <v>0</v>
      </c>
      <c r="P2400">
        <f>IF(O2400="large",1,0)</f>
        <v>0</v>
      </c>
      <c r="Q2400">
        <v>2009</v>
      </c>
      <c r="R2400">
        <v>5</v>
      </c>
      <c r="S2400" t="str">
        <f>IF(R2400=1, "First-time", IF(R2400&lt;=3, "Rising Star", IF(R2400&lt;10, "Established", "Elites")))</f>
        <v>Established</v>
      </c>
      <c r="T2400">
        <f>IF(S2400 = "First-time",1,0)</f>
        <v>0</v>
      </c>
      <c r="U2400">
        <f>IF(S2400 = "Rising Star",1,0)</f>
        <v>0</v>
      </c>
      <c r="V2400">
        <f>IF(S2400 = "Established",1,0)</f>
        <v>1</v>
      </c>
      <c r="W2400">
        <f>IF(S2400 = "Elites",1,0)</f>
        <v>0</v>
      </c>
      <c r="X2400" t="s">
        <v>466</v>
      </c>
      <c r="Y2400" t="str">
        <f>IF(X2400="","-",TRIM(LEFT(X2400,FIND(",",X2400&amp;",")-1)))</f>
        <v>Charlotte</v>
      </c>
      <c r="Z2400" t="s">
        <v>466</v>
      </c>
      <c r="AA2400" t="s">
        <v>28</v>
      </c>
    </row>
    <row r="2401" spans="1:27" ht="14.4" x14ac:dyDescent="0.3">
      <c r="A2401">
        <v>2393</v>
      </c>
      <c r="B2401" t="s">
        <v>3411</v>
      </c>
      <c r="C2401" t="s">
        <v>3412</v>
      </c>
      <c r="D2401" t="s">
        <v>3413</v>
      </c>
      <c r="E2401" t="s">
        <v>3414</v>
      </c>
      <c r="F2401" s="5">
        <f>_xlfn.TEXTBEFORE(E2401, " ") * 1000000</f>
        <v>63700000</v>
      </c>
      <c r="G2401">
        <v>166.91130000000001</v>
      </c>
      <c r="H2401" t="s">
        <v>1406</v>
      </c>
      <c r="I2401">
        <v>115</v>
      </c>
      <c r="J2401">
        <f>IF(I2401="",0,I2401)</f>
        <v>115</v>
      </c>
      <c r="K2401">
        <v>73</v>
      </c>
      <c r="L2401">
        <f>I2401-K2401</f>
        <v>42</v>
      </c>
      <c r="M2401" t="str">
        <f>IF(I2401&lt;100,"small",IF(I2401&lt;500,"medium","large"))</f>
        <v>medium</v>
      </c>
      <c r="N2401">
        <f>IF(M2401="small",1,0)</f>
        <v>0</v>
      </c>
      <c r="O2401">
        <f>IF(N2401="medium",1,0)</f>
        <v>0</v>
      </c>
      <c r="P2401">
        <f>IF(O2401="large",1,0)</f>
        <v>0</v>
      </c>
      <c r="Q2401">
        <v>2000</v>
      </c>
      <c r="R2401">
        <v>4</v>
      </c>
      <c r="S2401" t="str">
        <f>IF(R2401=1, "First-time", IF(R2401&lt;=3, "Rising Star", IF(R2401&lt;10, "Established", "Elites")))</f>
        <v>Established</v>
      </c>
      <c r="T2401">
        <f>IF(S2401 = "First-time",1,0)</f>
        <v>0</v>
      </c>
      <c r="U2401">
        <f>IF(S2401 = "Rising Star",1,0)</f>
        <v>0</v>
      </c>
      <c r="V2401">
        <f>IF(S2401 = "Established",1,0)</f>
        <v>1</v>
      </c>
      <c r="W2401">
        <f>IF(S2401 = "Elites",1,0)</f>
        <v>0</v>
      </c>
      <c r="X2401" t="s">
        <v>130</v>
      </c>
      <c r="Y2401" t="str">
        <f>IF(X2401="","-",TRIM(LEFT(X2401,FIND(",",X2401&amp;",")-1)))</f>
        <v>Dallas</v>
      </c>
      <c r="Z2401" t="s">
        <v>3415</v>
      </c>
      <c r="AA2401" t="s">
        <v>45</v>
      </c>
    </row>
    <row r="2402" spans="1:27" ht="14.4" x14ac:dyDescent="0.3">
      <c r="A2402">
        <v>2394</v>
      </c>
      <c r="B2402" t="s">
        <v>8854</v>
      </c>
      <c r="C2402" t="s">
        <v>8855</v>
      </c>
      <c r="D2402" t="s">
        <v>8856</v>
      </c>
      <c r="E2402" t="s">
        <v>3198</v>
      </c>
      <c r="F2402" s="5">
        <f>_xlfn.TEXTBEFORE(E2402, " ") * 1000000</f>
        <v>15500000</v>
      </c>
      <c r="G2402">
        <v>166.815</v>
      </c>
      <c r="H2402" t="s">
        <v>153</v>
      </c>
      <c r="I2402">
        <v>17</v>
      </c>
      <c r="J2402">
        <f>IF(I2402="",0,I2402)</f>
        <v>17</v>
      </c>
      <c r="K2402">
        <v>7</v>
      </c>
      <c r="L2402">
        <f>I2402-K2402</f>
        <v>10</v>
      </c>
      <c r="M2402" t="str">
        <f>IF(I2402&lt;100,"small",IF(I2402&lt;500,"medium","large"))</f>
        <v>small</v>
      </c>
      <c r="N2402">
        <f>IF(M2402="small",1,0)</f>
        <v>1</v>
      </c>
      <c r="O2402">
        <f>IF(N2402="medium",1,0)</f>
        <v>0</v>
      </c>
      <c r="P2402">
        <f>IF(O2402="large",1,0)</f>
        <v>0</v>
      </c>
      <c r="Q2402">
        <v>2008</v>
      </c>
      <c r="R2402">
        <v>4</v>
      </c>
      <c r="S2402" t="str">
        <f>IF(R2402=1, "First-time", IF(R2402&lt;=3, "Rising Star", IF(R2402&lt;10, "Established", "Elites")))</f>
        <v>Established</v>
      </c>
      <c r="T2402">
        <f>IF(S2402 = "First-time",1,0)</f>
        <v>0</v>
      </c>
      <c r="U2402">
        <f>IF(S2402 = "Rising Star",1,0)</f>
        <v>0</v>
      </c>
      <c r="V2402">
        <f>IF(S2402 = "Established",1,0)</f>
        <v>1</v>
      </c>
      <c r="W2402">
        <f>IF(S2402 = "Elites",1,0)</f>
        <v>0</v>
      </c>
      <c r="X2402" t="s">
        <v>242</v>
      </c>
      <c r="Y2402" t="str">
        <f>IF(X2402="","-",TRIM(LEFT(X2402,FIND(",",X2402&amp;",")-1)))</f>
        <v>Atlanta</v>
      </c>
      <c r="Z2402" t="s">
        <v>242</v>
      </c>
      <c r="AA2402" t="s">
        <v>11</v>
      </c>
    </row>
    <row r="2403" spans="1:27" ht="14.4" x14ac:dyDescent="0.3">
      <c r="A2403">
        <v>2395</v>
      </c>
      <c r="B2403" t="s">
        <v>12748</v>
      </c>
      <c r="C2403" t="s">
        <v>12749</v>
      </c>
      <c r="D2403" t="s">
        <v>12750</v>
      </c>
      <c r="E2403" t="s">
        <v>808</v>
      </c>
      <c r="F2403" s="5">
        <f>_xlfn.TEXTBEFORE(E2403, " ") * 1000000</f>
        <v>2200000</v>
      </c>
      <c r="G2403">
        <v>166.78309999999999</v>
      </c>
      <c r="H2403" t="s">
        <v>445</v>
      </c>
      <c r="I2403">
        <v>48</v>
      </c>
      <c r="J2403">
        <f>IF(I2403="",0,I2403)</f>
        <v>48</v>
      </c>
      <c r="K2403">
        <v>25</v>
      </c>
      <c r="L2403">
        <f>I2403-K2403</f>
        <v>23</v>
      </c>
      <c r="M2403" t="str">
        <f>IF(I2403&lt;100,"small",IF(I2403&lt;500,"medium","large"))</f>
        <v>small</v>
      </c>
      <c r="N2403">
        <f>IF(M2403="small",1,0)</f>
        <v>1</v>
      </c>
      <c r="O2403">
        <f>IF(N2403="medium",1,0)</f>
        <v>0</v>
      </c>
      <c r="P2403">
        <f>IF(O2403="large",1,0)</f>
        <v>0</v>
      </c>
      <c r="Q2403">
        <v>2011</v>
      </c>
      <c r="R2403">
        <v>1</v>
      </c>
      <c r="S2403" t="str">
        <f>IF(R2403=1, "First-time", IF(R2403&lt;=3, "Rising Star", IF(R2403&lt;10, "Established", "Elites")))</f>
        <v>First-time</v>
      </c>
      <c r="T2403">
        <f>IF(S2403 = "First-time",1,0)</f>
        <v>1</v>
      </c>
      <c r="U2403">
        <f>IF(S2403 = "Rising Star",1,0)</f>
        <v>0</v>
      </c>
      <c r="V2403">
        <f>IF(S2403 = "Established",1,0)</f>
        <v>0</v>
      </c>
      <c r="W2403">
        <f>IF(S2403 = "Elites",1,0)</f>
        <v>0</v>
      </c>
      <c r="X2403" t="s">
        <v>325</v>
      </c>
      <c r="Y2403" t="str">
        <f>IF(X2403="","-",TRIM(LEFT(X2403,FIND(",",X2403&amp;",")-1)))</f>
        <v>Los Angeles</v>
      </c>
      <c r="Z2403" t="s">
        <v>12751</v>
      </c>
      <c r="AA2403" t="s">
        <v>5</v>
      </c>
    </row>
    <row r="2404" spans="1:27" ht="14.4" x14ac:dyDescent="0.3">
      <c r="A2404">
        <v>2396</v>
      </c>
      <c r="B2404" t="s">
        <v>143</v>
      </c>
      <c r="C2404" t="s">
        <v>144</v>
      </c>
      <c r="D2404" t="s">
        <v>145</v>
      </c>
      <c r="E2404" t="s">
        <v>146</v>
      </c>
      <c r="F2404" s="5">
        <f>_xlfn.TEXTBEFORE(E2404, " ") * 1000000</f>
        <v>29600000</v>
      </c>
      <c r="G2404">
        <v>166.72900000000001</v>
      </c>
      <c r="H2404" t="s">
        <v>105</v>
      </c>
      <c r="I2404">
        <v>125</v>
      </c>
      <c r="J2404">
        <f>IF(I2404="",0,I2404)</f>
        <v>125</v>
      </c>
      <c r="K2404">
        <v>55</v>
      </c>
      <c r="L2404">
        <f>I2404-K2404</f>
        <v>70</v>
      </c>
      <c r="M2404" t="str">
        <f>IF(I2404&lt;100,"small",IF(I2404&lt;500,"medium","large"))</f>
        <v>medium</v>
      </c>
      <c r="N2404">
        <f>IF(M2404="small",1,0)</f>
        <v>0</v>
      </c>
      <c r="O2404">
        <f>IF(N2404="medium",1,0)</f>
        <v>0</v>
      </c>
      <c r="P2404">
        <f>IF(O2404="large",1,0)</f>
        <v>0</v>
      </c>
      <c r="Q2404">
        <v>1917</v>
      </c>
      <c r="R2404">
        <v>5</v>
      </c>
      <c r="S2404" t="str">
        <f>IF(R2404=1, "First-time", IF(R2404&lt;=3, "Rising Star", IF(R2404&lt;10, "Established", "Elites")))</f>
        <v>Established</v>
      </c>
      <c r="T2404">
        <f>IF(S2404 = "First-time",1,0)</f>
        <v>0</v>
      </c>
      <c r="U2404">
        <f>IF(S2404 = "Rising Star",1,0)</f>
        <v>0</v>
      </c>
      <c r="V2404">
        <f>IF(S2404 = "Established",1,0)</f>
        <v>1</v>
      </c>
      <c r="W2404">
        <f>IF(S2404 = "Elites",1,0)</f>
        <v>0</v>
      </c>
      <c r="X2404" t="s">
        <v>147</v>
      </c>
      <c r="Y2404" t="str">
        <f>IF(X2404="","-",TRIM(LEFT(X2404,FIND(",",X2404&amp;",")-1)))</f>
        <v>Madison</v>
      </c>
      <c r="Z2404" t="s">
        <v>148</v>
      </c>
      <c r="AA2404" t="s">
        <v>50</v>
      </c>
    </row>
    <row r="2405" spans="1:27" ht="14.4" x14ac:dyDescent="0.3">
      <c r="A2405">
        <v>2397</v>
      </c>
      <c r="B2405" t="s">
        <v>12392</v>
      </c>
      <c r="C2405" t="s">
        <v>12393</v>
      </c>
      <c r="D2405" t="s">
        <v>12394</v>
      </c>
      <c r="E2405" t="s">
        <v>808</v>
      </c>
      <c r="F2405" s="5">
        <f>_xlfn.TEXTBEFORE(E2405, " ") * 1000000</f>
        <v>2200000</v>
      </c>
      <c r="G2405">
        <v>166.6508</v>
      </c>
      <c r="H2405" t="s">
        <v>353</v>
      </c>
      <c r="I2405">
        <v>11</v>
      </c>
      <c r="J2405">
        <f>IF(I2405="",0,I2405)</f>
        <v>11</v>
      </c>
      <c r="K2405">
        <v>8</v>
      </c>
      <c r="L2405">
        <f>I2405-K2405</f>
        <v>3</v>
      </c>
      <c r="M2405" t="str">
        <f>IF(I2405&lt;100,"small",IF(I2405&lt;500,"medium","large"))</f>
        <v>small</v>
      </c>
      <c r="N2405">
        <f>IF(M2405="small",1,0)</f>
        <v>1</v>
      </c>
      <c r="O2405">
        <f>IF(N2405="medium",1,0)</f>
        <v>0</v>
      </c>
      <c r="P2405">
        <f>IF(O2405="large",1,0)</f>
        <v>0</v>
      </c>
      <c r="Q2405">
        <v>2011</v>
      </c>
      <c r="R2405">
        <v>2</v>
      </c>
      <c r="S2405" t="str">
        <f>IF(R2405=1, "First-time", IF(R2405&lt;=3, "Rising Star", IF(R2405&lt;10, "Established", "Elites")))</f>
        <v>Rising Star</v>
      </c>
      <c r="T2405">
        <f>IF(S2405 = "First-time",1,0)</f>
        <v>0</v>
      </c>
      <c r="U2405">
        <f>IF(S2405 = "Rising Star",1,0)</f>
        <v>1</v>
      </c>
      <c r="V2405">
        <f>IF(S2405 = "Established",1,0)</f>
        <v>0</v>
      </c>
      <c r="W2405">
        <f>IF(S2405 = "Elites",1,0)</f>
        <v>0</v>
      </c>
      <c r="X2405" t="s">
        <v>99</v>
      </c>
      <c r="Y2405" t="str">
        <f>IF(X2405="","-",TRIM(LEFT(X2405,FIND(",",X2405&amp;",")-1)))</f>
        <v>-</v>
      </c>
      <c r="Z2405" t="s">
        <v>3296</v>
      </c>
      <c r="AA2405" t="s">
        <v>13</v>
      </c>
    </row>
    <row r="2406" spans="1:27" ht="14.4" x14ac:dyDescent="0.3">
      <c r="A2406">
        <v>2398</v>
      </c>
      <c r="B2406" t="s">
        <v>8348</v>
      </c>
      <c r="C2406" t="s">
        <v>8349</v>
      </c>
      <c r="D2406" t="s">
        <v>8350</v>
      </c>
      <c r="E2406" t="s">
        <v>932</v>
      </c>
      <c r="F2406" s="5">
        <f>_xlfn.TEXTBEFORE(E2406, " ") * 1000000</f>
        <v>9300000</v>
      </c>
      <c r="G2406">
        <v>166.62289999999999</v>
      </c>
      <c r="H2406" t="s">
        <v>1069</v>
      </c>
      <c r="I2406">
        <v>50</v>
      </c>
      <c r="J2406">
        <f>IF(I2406="",0,I2406)</f>
        <v>50</v>
      </c>
      <c r="K2406">
        <v>16</v>
      </c>
      <c r="L2406">
        <f>I2406-K2406</f>
        <v>34</v>
      </c>
      <c r="M2406" t="str">
        <f>IF(I2406&lt;100,"small",IF(I2406&lt;500,"medium","large"))</f>
        <v>small</v>
      </c>
      <c r="N2406">
        <f>IF(M2406="small",1,0)</f>
        <v>1</v>
      </c>
      <c r="O2406">
        <f>IF(N2406="medium",1,0)</f>
        <v>0</v>
      </c>
      <c r="P2406">
        <f>IF(O2406="large",1,0)</f>
        <v>0</v>
      </c>
      <c r="Q2406">
        <v>2008</v>
      </c>
      <c r="R2406">
        <v>2</v>
      </c>
      <c r="S2406" t="str">
        <f>IF(R2406=1, "First-time", IF(R2406&lt;=3, "Rising Star", IF(R2406&lt;10, "Established", "Elites")))</f>
        <v>Rising Star</v>
      </c>
      <c r="T2406">
        <f>IF(S2406 = "First-time",1,0)</f>
        <v>0</v>
      </c>
      <c r="U2406">
        <f>IF(S2406 = "Rising Star",1,0)</f>
        <v>1</v>
      </c>
      <c r="V2406">
        <f>IF(S2406 = "Established",1,0)</f>
        <v>0</v>
      </c>
      <c r="W2406">
        <f>IF(S2406 = "Elites",1,0)</f>
        <v>0</v>
      </c>
      <c r="X2406" t="s">
        <v>4323</v>
      </c>
      <c r="Y2406" t="str">
        <f>IF(X2406="","-",TRIM(LEFT(X2406,FIND(",",X2406&amp;",")-1)))</f>
        <v>San Antonio</v>
      </c>
      <c r="Z2406" t="s">
        <v>8351</v>
      </c>
      <c r="AA2406" t="s">
        <v>45</v>
      </c>
    </row>
    <row r="2407" spans="1:27" ht="14.4" x14ac:dyDescent="0.3">
      <c r="A2407">
        <v>2399</v>
      </c>
      <c r="B2407" t="s">
        <v>13725</v>
      </c>
      <c r="C2407" t="s">
        <v>13726</v>
      </c>
      <c r="D2407" t="s">
        <v>13727</v>
      </c>
      <c r="E2407" t="s">
        <v>1192</v>
      </c>
      <c r="F2407" s="5">
        <f>_xlfn.TEXTBEFORE(E2407, " ") * 1000000</f>
        <v>2300000</v>
      </c>
      <c r="G2407">
        <v>166.61500000000001</v>
      </c>
      <c r="H2407" t="s">
        <v>174</v>
      </c>
      <c r="I2407">
        <v>7</v>
      </c>
      <c r="J2407">
        <f>IF(I2407="",0,I2407)</f>
        <v>7</v>
      </c>
      <c r="K2407">
        <v>3</v>
      </c>
      <c r="L2407">
        <f>I2407-K2407</f>
        <v>4</v>
      </c>
      <c r="M2407" t="str">
        <f>IF(I2407&lt;100,"small",IF(I2407&lt;500,"medium","large"))</f>
        <v>small</v>
      </c>
      <c r="N2407">
        <f>IF(M2407="small",1,0)</f>
        <v>1</v>
      </c>
      <c r="O2407">
        <f>IF(N2407="medium",1,0)</f>
        <v>0</v>
      </c>
      <c r="P2407">
        <f>IF(O2407="large",1,0)</f>
        <v>0</v>
      </c>
      <c r="Q2407">
        <v>2012</v>
      </c>
      <c r="R2407">
        <v>1</v>
      </c>
      <c r="S2407" t="str">
        <f>IF(R2407=1, "First-time", IF(R2407&lt;=3, "Rising Star", IF(R2407&lt;10, "Established", "Elites")))</f>
        <v>First-time</v>
      </c>
      <c r="T2407">
        <f>IF(S2407 = "First-time",1,0)</f>
        <v>1</v>
      </c>
      <c r="U2407">
        <f>IF(S2407 = "Rising Star",1,0)</f>
        <v>0</v>
      </c>
      <c r="V2407">
        <f>IF(S2407 = "Established",1,0)</f>
        <v>0</v>
      </c>
      <c r="W2407">
        <f>IF(S2407 = "Elites",1,0)</f>
        <v>0</v>
      </c>
      <c r="X2407" t="s">
        <v>271</v>
      </c>
      <c r="Y2407" t="str">
        <f>IF(X2407="","-",TRIM(LEFT(X2407,FIND(",",X2407&amp;",")-1)))</f>
        <v>Chicago</v>
      </c>
      <c r="Z2407" t="s">
        <v>271</v>
      </c>
      <c r="AA2407" t="s">
        <v>15</v>
      </c>
    </row>
    <row r="2408" spans="1:27" ht="14.4" x14ac:dyDescent="0.3">
      <c r="A2408">
        <v>2400</v>
      </c>
      <c r="B2408" t="s">
        <v>15155</v>
      </c>
      <c r="C2408" t="s">
        <v>15156</v>
      </c>
      <c r="D2408" t="s">
        <v>15157</v>
      </c>
      <c r="E2408" t="s">
        <v>128</v>
      </c>
      <c r="F2408" s="5">
        <f>_xlfn.TEXTBEFORE(E2408, " ") * 1000000</f>
        <v>7500000</v>
      </c>
      <c r="G2408">
        <v>166.5394</v>
      </c>
      <c r="H2408" t="s">
        <v>472</v>
      </c>
      <c r="I2408">
        <v>44</v>
      </c>
      <c r="J2408">
        <f>IF(I2408="",0,I2408)</f>
        <v>44</v>
      </c>
      <c r="K2408">
        <v>20</v>
      </c>
      <c r="L2408">
        <f>I2408-K2408</f>
        <v>24</v>
      </c>
      <c r="M2408" t="str">
        <f>IF(I2408&lt;100,"small",IF(I2408&lt;500,"medium","large"))</f>
        <v>small</v>
      </c>
      <c r="N2408">
        <f>IF(M2408="small",1,0)</f>
        <v>1</v>
      </c>
      <c r="O2408">
        <f>IF(N2408="medium",1,0)</f>
        <v>0</v>
      </c>
      <c r="P2408">
        <f>IF(O2408="large",1,0)</f>
        <v>0</v>
      </c>
      <c r="Q2408">
        <v>2013</v>
      </c>
      <c r="R2408">
        <v>2</v>
      </c>
      <c r="S2408" t="str">
        <f>IF(R2408=1, "First-time", IF(R2408&lt;=3, "Rising Star", IF(R2408&lt;10, "Established", "Elites")))</f>
        <v>Rising Star</v>
      </c>
      <c r="T2408">
        <f>IF(S2408 = "First-time",1,0)</f>
        <v>0</v>
      </c>
      <c r="U2408">
        <f>IF(S2408 = "Rising Star",1,0)</f>
        <v>1</v>
      </c>
      <c r="V2408">
        <f>IF(S2408 = "Established",1,0)</f>
        <v>0</v>
      </c>
      <c r="W2408">
        <f>IF(S2408 = "Elites",1,0)</f>
        <v>0</v>
      </c>
      <c r="X2408" t="s">
        <v>271</v>
      </c>
      <c r="Y2408" t="str">
        <f>IF(X2408="","-",TRIM(LEFT(X2408,FIND(",",X2408&amp;",")-1)))</f>
        <v>Chicago</v>
      </c>
      <c r="Z2408" t="s">
        <v>271</v>
      </c>
      <c r="AA2408" t="s">
        <v>15</v>
      </c>
    </row>
    <row r="2409" spans="1:27" ht="14.4" x14ac:dyDescent="0.3">
      <c r="A2409">
        <v>2401</v>
      </c>
      <c r="B2409" t="s">
        <v>12956</v>
      </c>
      <c r="C2409" t="s">
        <v>12957</v>
      </c>
      <c r="D2409" t="s">
        <v>12958</v>
      </c>
      <c r="E2409" t="s">
        <v>1103</v>
      </c>
      <c r="F2409" s="5">
        <f>_xlfn.TEXTBEFORE(E2409, " ") * 1000000</f>
        <v>4500000</v>
      </c>
      <c r="G2409">
        <v>166.51</v>
      </c>
      <c r="H2409" t="s">
        <v>803</v>
      </c>
      <c r="I2409">
        <v>30</v>
      </c>
      <c r="J2409">
        <f>IF(I2409="",0,I2409)</f>
        <v>30</v>
      </c>
      <c r="K2409">
        <v>5</v>
      </c>
      <c r="L2409">
        <f>I2409-K2409</f>
        <v>25</v>
      </c>
      <c r="M2409" t="str">
        <f>IF(I2409&lt;100,"small",IF(I2409&lt;500,"medium","large"))</f>
        <v>small</v>
      </c>
      <c r="N2409">
        <f>IF(M2409="small",1,0)</f>
        <v>1</v>
      </c>
      <c r="O2409">
        <f>IF(N2409="medium",1,0)</f>
        <v>0</v>
      </c>
      <c r="P2409">
        <f>IF(O2409="large",1,0)</f>
        <v>0</v>
      </c>
      <c r="Q2409">
        <v>2012</v>
      </c>
      <c r="R2409">
        <v>1</v>
      </c>
      <c r="S2409" t="str">
        <f>IF(R2409=1, "First-time", IF(R2409&lt;=3, "Rising Star", IF(R2409&lt;10, "Established", "Elites")))</f>
        <v>First-time</v>
      </c>
      <c r="T2409">
        <f>IF(S2409 = "First-time",1,0)</f>
        <v>1</v>
      </c>
      <c r="U2409">
        <f>IF(S2409 = "Rising Star",1,0)</f>
        <v>0</v>
      </c>
      <c r="V2409">
        <f>IF(S2409 = "Established",1,0)</f>
        <v>0</v>
      </c>
      <c r="W2409">
        <f>IF(S2409 = "Elites",1,0)</f>
        <v>0</v>
      </c>
      <c r="X2409" t="s">
        <v>112</v>
      </c>
      <c r="Y2409" t="str">
        <f>IF(X2409="","-",TRIM(LEFT(X2409,FIND(",",X2409&amp;",")-1)))</f>
        <v>Richmond</v>
      </c>
      <c r="Z2409" t="s">
        <v>3969</v>
      </c>
      <c r="AA2409" t="s">
        <v>47</v>
      </c>
    </row>
    <row r="2410" spans="1:27" ht="14.4" x14ac:dyDescent="0.3">
      <c r="A2410">
        <v>2402</v>
      </c>
      <c r="B2410" t="s">
        <v>7948</v>
      </c>
      <c r="C2410" t="s">
        <v>7949</v>
      </c>
      <c r="D2410" t="s">
        <v>7950</v>
      </c>
      <c r="E2410" t="s">
        <v>746</v>
      </c>
      <c r="F2410" s="5">
        <f>_xlfn.TEXTBEFORE(E2410, " ") * 1000000</f>
        <v>9500000</v>
      </c>
      <c r="G2410">
        <v>166.30090000000001</v>
      </c>
      <c r="H2410" t="s">
        <v>803</v>
      </c>
      <c r="I2410">
        <v>43</v>
      </c>
      <c r="J2410">
        <f>IF(I2410="",0,I2410)</f>
        <v>43</v>
      </c>
      <c r="K2410">
        <v>14</v>
      </c>
      <c r="L2410">
        <f>I2410-K2410</f>
        <v>29</v>
      </c>
      <c r="M2410" t="str">
        <f>IF(I2410&lt;100,"small",IF(I2410&lt;500,"medium","large"))</f>
        <v>small</v>
      </c>
      <c r="N2410">
        <f>IF(M2410="small",1,0)</f>
        <v>1</v>
      </c>
      <c r="O2410">
        <f>IF(N2410="medium",1,0)</f>
        <v>0</v>
      </c>
      <c r="P2410">
        <f>IF(O2410="large",1,0)</f>
        <v>0</v>
      </c>
      <c r="Q2410">
        <v>2007</v>
      </c>
      <c r="R2410">
        <v>2</v>
      </c>
      <c r="S2410" t="str">
        <f>IF(R2410=1, "First-time", IF(R2410&lt;=3, "Rising Star", IF(R2410&lt;10, "Established", "Elites")))</f>
        <v>Rising Star</v>
      </c>
      <c r="T2410">
        <f>IF(S2410 = "First-time",1,0)</f>
        <v>0</v>
      </c>
      <c r="U2410">
        <f>IF(S2410 = "Rising Star",1,0)</f>
        <v>1</v>
      </c>
      <c r="V2410">
        <f>IF(S2410 = "Established",1,0)</f>
        <v>0</v>
      </c>
      <c r="W2410">
        <f>IF(S2410 = "Elites",1,0)</f>
        <v>0</v>
      </c>
      <c r="X2410" t="s">
        <v>683</v>
      </c>
      <c r="Y2410" t="str">
        <f>IF(X2410="","-",TRIM(LEFT(X2410,FIND(",",X2410&amp;",")-1)))</f>
        <v>Orlando</v>
      </c>
      <c r="Z2410" t="s">
        <v>1016</v>
      </c>
      <c r="AA2410" t="s">
        <v>10</v>
      </c>
    </row>
    <row r="2411" spans="1:27" ht="14.4" x14ac:dyDescent="0.3">
      <c r="A2411">
        <v>2403</v>
      </c>
      <c r="B2411" t="s">
        <v>5520</v>
      </c>
      <c r="C2411" t="s">
        <v>5521</v>
      </c>
      <c r="D2411" t="s">
        <v>5522</v>
      </c>
      <c r="E2411" t="s">
        <v>276</v>
      </c>
      <c r="F2411" s="5">
        <f>_xlfn.TEXTBEFORE(E2411, " ") * 1000000</f>
        <v>29400000</v>
      </c>
      <c r="G2411">
        <v>166.03739999999999</v>
      </c>
      <c r="H2411" t="s">
        <v>85</v>
      </c>
      <c r="I2411">
        <v>54</v>
      </c>
      <c r="J2411">
        <f>IF(I2411="",0,I2411)</f>
        <v>54</v>
      </c>
      <c r="K2411">
        <v>13</v>
      </c>
      <c r="L2411">
        <f>I2411-K2411</f>
        <v>41</v>
      </c>
      <c r="M2411" t="str">
        <f>IF(I2411&lt;100,"small",IF(I2411&lt;500,"medium","large"))</f>
        <v>small</v>
      </c>
      <c r="N2411">
        <f>IF(M2411="small",1,0)</f>
        <v>1</v>
      </c>
      <c r="O2411">
        <f>IF(N2411="medium",1,0)</f>
        <v>0</v>
      </c>
      <c r="P2411">
        <f>IF(O2411="large",1,0)</f>
        <v>0</v>
      </c>
      <c r="Q2411">
        <v>2004</v>
      </c>
      <c r="R2411">
        <v>1</v>
      </c>
      <c r="S2411" t="str">
        <f>IF(R2411=1, "First-time", IF(R2411&lt;=3, "Rising Star", IF(R2411&lt;10, "Established", "Elites")))</f>
        <v>First-time</v>
      </c>
      <c r="T2411">
        <f>IF(S2411 = "First-time",1,0)</f>
        <v>1</v>
      </c>
      <c r="U2411">
        <f>IF(S2411 = "Rising Star",1,0)</f>
        <v>0</v>
      </c>
      <c r="V2411">
        <f>IF(S2411 = "Established",1,0)</f>
        <v>0</v>
      </c>
      <c r="W2411">
        <f>IF(S2411 = "Elites",1,0)</f>
        <v>0</v>
      </c>
      <c r="X2411" t="s">
        <v>86</v>
      </c>
      <c r="Y2411" t="str">
        <f>IF(X2411="","-",TRIM(LEFT(X2411,FIND(",",X2411&amp;",")-1)))</f>
        <v>New York City</v>
      </c>
      <c r="Z2411" t="s">
        <v>543</v>
      </c>
      <c r="AA2411" t="s">
        <v>35</v>
      </c>
    </row>
    <row r="2412" spans="1:27" ht="14.4" x14ac:dyDescent="0.3">
      <c r="A2412">
        <v>2404</v>
      </c>
      <c r="B2412" t="s">
        <v>3822</v>
      </c>
      <c r="C2412" t="s">
        <v>3823</v>
      </c>
      <c r="D2412" t="s">
        <v>3824</v>
      </c>
      <c r="E2412" t="s">
        <v>1246</v>
      </c>
      <c r="F2412" s="5">
        <f>_xlfn.TEXTBEFORE(E2412, " ") * 1000000</f>
        <v>2900000</v>
      </c>
      <c r="G2412">
        <v>165.96209999999999</v>
      </c>
      <c r="H2412" t="s">
        <v>160</v>
      </c>
      <c r="I2412">
        <v>7</v>
      </c>
      <c r="J2412">
        <f>IF(I2412="",0,I2412)</f>
        <v>7</v>
      </c>
      <c r="K2412">
        <v>5</v>
      </c>
      <c r="L2412">
        <f>I2412-K2412</f>
        <v>2</v>
      </c>
      <c r="M2412" t="str">
        <f>IF(I2412&lt;100,"small",IF(I2412&lt;500,"medium","large"))</f>
        <v>small</v>
      </c>
      <c r="N2412">
        <f>IF(M2412="small",1,0)</f>
        <v>1</v>
      </c>
      <c r="O2412">
        <f>IF(N2412="medium",1,0)</f>
        <v>0</v>
      </c>
      <c r="P2412">
        <f>IF(O2412="large",1,0)</f>
        <v>0</v>
      </c>
      <c r="Q2412">
        <v>2001</v>
      </c>
      <c r="R2412">
        <v>2</v>
      </c>
      <c r="S2412" t="str">
        <f>IF(R2412=1, "First-time", IF(R2412&lt;=3, "Rising Star", IF(R2412&lt;10, "Established", "Elites")))</f>
        <v>Rising Star</v>
      </c>
      <c r="T2412">
        <f>IF(S2412 = "First-time",1,0)</f>
        <v>0</v>
      </c>
      <c r="U2412">
        <f>IF(S2412 = "Rising Star",1,0)</f>
        <v>1</v>
      </c>
      <c r="V2412">
        <f>IF(S2412 = "Established",1,0)</f>
        <v>0</v>
      </c>
      <c r="W2412">
        <f>IF(S2412 = "Elites",1,0)</f>
        <v>0</v>
      </c>
      <c r="X2412" t="s">
        <v>232</v>
      </c>
      <c r="Y2412" t="str">
        <f>IF(X2412="","-",TRIM(LEFT(X2412,FIND(",",X2412&amp;",")-1)))</f>
        <v>Houston</v>
      </c>
      <c r="Z2412" t="s">
        <v>232</v>
      </c>
      <c r="AA2412" t="s">
        <v>45</v>
      </c>
    </row>
    <row r="2413" spans="1:27" ht="14.4" x14ac:dyDescent="0.3">
      <c r="A2413">
        <v>2405</v>
      </c>
      <c r="B2413" t="s">
        <v>10315</v>
      </c>
      <c r="C2413" t="s">
        <v>10316</v>
      </c>
      <c r="D2413" t="s">
        <v>10317</v>
      </c>
      <c r="E2413" t="s">
        <v>3113</v>
      </c>
      <c r="F2413" s="5">
        <f>_xlfn.TEXTBEFORE(E2413, " ") * 1000000</f>
        <v>6300000</v>
      </c>
      <c r="G2413">
        <v>165.65520000000001</v>
      </c>
      <c r="H2413" t="s">
        <v>118</v>
      </c>
      <c r="I2413">
        <v>10</v>
      </c>
      <c r="J2413">
        <f>IF(I2413="",0,I2413)</f>
        <v>10</v>
      </c>
      <c r="K2413">
        <v>8</v>
      </c>
      <c r="L2413">
        <f>I2413-K2413</f>
        <v>2</v>
      </c>
      <c r="M2413" t="str">
        <f>IF(I2413&lt;100,"small",IF(I2413&lt;500,"medium","large"))</f>
        <v>small</v>
      </c>
      <c r="N2413">
        <f>IF(M2413="small",1,0)</f>
        <v>1</v>
      </c>
      <c r="O2413">
        <f>IF(N2413="medium",1,0)</f>
        <v>0</v>
      </c>
      <c r="P2413">
        <f>IF(O2413="large",1,0)</f>
        <v>0</v>
      </c>
      <c r="Q2413">
        <v>2009</v>
      </c>
      <c r="R2413">
        <v>4</v>
      </c>
      <c r="S2413" t="str">
        <f>IF(R2413=1, "First-time", IF(R2413&lt;=3, "Rising Star", IF(R2413&lt;10, "Established", "Elites")))</f>
        <v>Established</v>
      </c>
      <c r="T2413">
        <f>IF(S2413 = "First-time",1,0)</f>
        <v>0</v>
      </c>
      <c r="U2413">
        <f>IF(S2413 = "Rising Star",1,0)</f>
        <v>0</v>
      </c>
      <c r="V2413">
        <f>IF(S2413 = "Established",1,0)</f>
        <v>1</v>
      </c>
      <c r="W2413">
        <f>IF(S2413 = "Elites",1,0)</f>
        <v>0</v>
      </c>
      <c r="X2413" t="s">
        <v>1307</v>
      </c>
      <c r="Y2413" t="str">
        <f>IF(X2413="","-",TRIM(LEFT(X2413,FIND(",",X2413&amp;",")-1)))</f>
        <v>Inland Empire</v>
      </c>
      <c r="Z2413" t="s">
        <v>10318</v>
      </c>
      <c r="AA2413" t="s">
        <v>5</v>
      </c>
    </row>
    <row r="2414" spans="1:27" ht="14.4" x14ac:dyDescent="0.3">
      <c r="A2414">
        <v>2406</v>
      </c>
      <c r="B2414" t="s">
        <v>7210</v>
      </c>
      <c r="C2414" t="s">
        <v>7211</v>
      </c>
      <c r="D2414" t="s">
        <v>7212</v>
      </c>
      <c r="E2414" t="s">
        <v>2225</v>
      </c>
      <c r="F2414" s="5">
        <f>_xlfn.TEXTBEFORE(E2414, " ") * 1000000</f>
        <v>5900000</v>
      </c>
      <c r="G2414">
        <v>165.6491</v>
      </c>
      <c r="H2414" t="s">
        <v>92</v>
      </c>
      <c r="I2414">
        <v>63</v>
      </c>
      <c r="J2414">
        <f>IF(I2414="",0,I2414)</f>
        <v>63</v>
      </c>
      <c r="K2414">
        <v>45</v>
      </c>
      <c r="L2414">
        <f>I2414-K2414</f>
        <v>18</v>
      </c>
      <c r="M2414" t="str">
        <f>IF(I2414&lt;100,"small",IF(I2414&lt;500,"medium","large"))</f>
        <v>small</v>
      </c>
      <c r="N2414">
        <f>IF(M2414="small",1,0)</f>
        <v>1</v>
      </c>
      <c r="O2414">
        <f>IF(N2414="medium",1,0)</f>
        <v>0</v>
      </c>
      <c r="P2414">
        <f>IF(O2414="large",1,0)</f>
        <v>0</v>
      </c>
      <c r="Q2414">
        <v>2006</v>
      </c>
      <c r="R2414">
        <v>1</v>
      </c>
      <c r="S2414" t="str">
        <f>IF(R2414=1, "First-time", IF(R2414&lt;=3, "Rising Star", IF(R2414&lt;10, "Established", "Elites")))</f>
        <v>First-time</v>
      </c>
      <c r="T2414">
        <f>IF(S2414 = "First-time",1,0)</f>
        <v>1</v>
      </c>
      <c r="U2414">
        <f>IF(S2414 = "Rising Star",1,0)</f>
        <v>0</v>
      </c>
      <c r="V2414">
        <f>IF(S2414 = "Established",1,0)</f>
        <v>0</v>
      </c>
      <c r="W2414">
        <f>IF(S2414 = "Elites",1,0)</f>
        <v>0</v>
      </c>
      <c r="X2414" t="s">
        <v>325</v>
      </c>
      <c r="Y2414" t="str">
        <f>IF(X2414="","-",TRIM(LEFT(X2414,FIND(",",X2414&amp;",")-1)))</f>
        <v>Los Angeles</v>
      </c>
      <c r="Z2414" t="s">
        <v>7213</v>
      </c>
      <c r="AA2414" t="s">
        <v>5</v>
      </c>
    </row>
    <row r="2415" spans="1:27" ht="14.4" x14ac:dyDescent="0.3">
      <c r="A2415">
        <v>2407</v>
      </c>
      <c r="B2415" t="s">
        <v>13076</v>
      </c>
      <c r="C2415" t="s">
        <v>13077</v>
      </c>
      <c r="D2415" t="s">
        <v>13078</v>
      </c>
      <c r="E2415" t="s">
        <v>2072</v>
      </c>
      <c r="F2415" s="5">
        <f>_xlfn.TEXTBEFORE(E2415, " ") * 1000000</f>
        <v>6400000</v>
      </c>
      <c r="G2415">
        <v>165.54470000000001</v>
      </c>
      <c r="H2415" t="s">
        <v>153</v>
      </c>
      <c r="I2415">
        <v>100</v>
      </c>
      <c r="J2415">
        <f>IF(I2415="",0,I2415)</f>
        <v>100</v>
      </c>
      <c r="K2415">
        <v>50</v>
      </c>
      <c r="L2415">
        <f>I2415-K2415</f>
        <v>50</v>
      </c>
      <c r="M2415" t="str">
        <f>IF(I2415&lt;100,"small",IF(I2415&lt;500,"medium","large"))</f>
        <v>medium</v>
      </c>
      <c r="N2415">
        <f>IF(M2415="small",1,0)</f>
        <v>0</v>
      </c>
      <c r="O2415">
        <f>IF(N2415="medium",1,0)</f>
        <v>0</v>
      </c>
      <c r="P2415">
        <f>IF(O2415="large",1,0)</f>
        <v>0</v>
      </c>
      <c r="Q2415">
        <v>2012</v>
      </c>
      <c r="R2415">
        <v>2</v>
      </c>
      <c r="S2415" t="str">
        <f>IF(R2415=1, "First-time", IF(R2415&lt;=3, "Rising Star", IF(R2415&lt;10, "Established", "Elites")))</f>
        <v>Rising Star</v>
      </c>
      <c r="T2415">
        <f>IF(S2415 = "First-time",1,0)</f>
        <v>0</v>
      </c>
      <c r="U2415">
        <f>IF(S2415 = "Rising Star",1,0)</f>
        <v>1</v>
      </c>
      <c r="V2415">
        <f>IF(S2415 = "Established",1,0)</f>
        <v>0</v>
      </c>
      <c r="W2415">
        <f>IF(S2415 = "Elites",1,0)</f>
        <v>0</v>
      </c>
      <c r="X2415" t="s">
        <v>838</v>
      </c>
      <c r="Y2415" t="str">
        <f>IF(X2415="","-",TRIM(LEFT(X2415,FIND(",",X2415&amp;",")-1)))</f>
        <v>Austin</v>
      </c>
      <c r="Z2415" t="s">
        <v>838</v>
      </c>
      <c r="AA2415" t="s">
        <v>45</v>
      </c>
    </row>
    <row r="2416" spans="1:27" ht="14.4" x14ac:dyDescent="0.3">
      <c r="A2416">
        <v>2408</v>
      </c>
      <c r="B2416" t="s">
        <v>7752</v>
      </c>
      <c r="C2416" t="s">
        <v>7753</v>
      </c>
      <c r="D2416" t="s">
        <v>7754</v>
      </c>
      <c r="E2416" t="s">
        <v>2092</v>
      </c>
      <c r="F2416" s="5">
        <f>_xlfn.TEXTBEFORE(E2416, " ") * 1000000</f>
        <v>5600000</v>
      </c>
      <c r="G2416">
        <v>165.41900000000001</v>
      </c>
      <c r="H2416" t="s">
        <v>779</v>
      </c>
      <c r="I2416">
        <v>49</v>
      </c>
      <c r="J2416">
        <f>IF(I2416="",0,I2416)</f>
        <v>49</v>
      </c>
      <c r="K2416">
        <v>17</v>
      </c>
      <c r="L2416">
        <f>I2416-K2416</f>
        <v>32</v>
      </c>
      <c r="M2416" t="str">
        <f>IF(I2416&lt;100,"small",IF(I2416&lt;500,"medium","large"))</f>
        <v>small</v>
      </c>
      <c r="N2416">
        <f>IF(M2416="small",1,0)</f>
        <v>1</v>
      </c>
      <c r="O2416">
        <f>IF(N2416="medium",1,0)</f>
        <v>0</v>
      </c>
      <c r="P2416">
        <f>IF(O2416="large",1,0)</f>
        <v>0</v>
      </c>
      <c r="Q2416">
        <v>2007</v>
      </c>
      <c r="R2416">
        <v>4</v>
      </c>
      <c r="S2416" t="str">
        <f>IF(R2416=1, "First-time", IF(R2416&lt;=3, "Rising Star", IF(R2416&lt;10, "Established", "Elites")))</f>
        <v>Established</v>
      </c>
      <c r="T2416">
        <f>IF(S2416 = "First-time",1,0)</f>
        <v>0</v>
      </c>
      <c r="U2416">
        <f>IF(S2416 = "Rising Star",1,0)</f>
        <v>0</v>
      </c>
      <c r="V2416">
        <f>IF(S2416 = "Established",1,0)</f>
        <v>1</v>
      </c>
      <c r="W2416">
        <f>IF(S2416 = "Elites",1,0)</f>
        <v>0</v>
      </c>
      <c r="X2416" t="s">
        <v>168</v>
      </c>
      <c r="Y2416" t="str">
        <f>IF(X2416="","-",TRIM(LEFT(X2416,FIND(",",X2416&amp;",")-1)))</f>
        <v>Kansas City</v>
      </c>
      <c r="Z2416" t="s">
        <v>169</v>
      </c>
      <c r="AA2416" t="s">
        <v>25</v>
      </c>
    </row>
    <row r="2417" spans="1:27" ht="14.4" x14ac:dyDescent="0.3">
      <c r="A2417">
        <v>2409</v>
      </c>
      <c r="B2417" t="s">
        <v>10877</v>
      </c>
      <c r="C2417" t="s">
        <v>10878</v>
      </c>
      <c r="D2417" t="s">
        <v>10879</v>
      </c>
      <c r="E2417" t="s">
        <v>10880</v>
      </c>
      <c r="F2417" s="5">
        <f>_xlfn.TEXTBEFORE(E2417, " ") * 1000000</f>
        <v>61300000</v>
      </c>
      <c r="G2417">
        <v>165.2415</v>
      </c>
      <c r="H2417" t="s">
        <v>174</v>
      </c>
      <c r="I2417">
        <v>20</v>
      </c>
      <c r="J2417">
        <f>IF(I2417="",0,I2417)</f>
        <v>20</v>
      </c>
      <c r="K2417">
        <v>10</v>
      </c>
      <c r="L2417">
        <f>I2417-K2417</f>
        <v>10</v>
      </c>
      <c r="M2417" t="str">
        <f>IF(I2417&lt;100,"small",IF(I2417&lt;500,"medium","large"))</f>
        <v>small</v>
      </c>
      <c r="N2417">
        <f>IF(M2417="small",1,0)</f>
        <v>1</v>
      </c>
      <c r="O2417">
        <f>IF(N2417="medium",1,0)</f>
        <v>0</v>
      </c>
      <c r="P2417">
        <f>IF(O2417="large",1,0)</f>
        <v>0</v>
      </c>
      <c r="Q2417">
        <v>2010</v>
      </c>
      <c r="R2417">
        <v>3</v>
      </c>
      <c r="S2417" t="str">
        <f>IF(R2417=1, "First-time", IF(R2417&lt;=3, "Rising Star", IF(R2417&lt;10, "Established", "Elites")))</f>
        <v>Rising Star</v>
      </c>
      <c r="T2417">
        <f>IF(S2417 = "First-time",1,0)</f>
        <v>0</v>
      </c>
      <c r="U2417">
        <f>IF(S2417 = "Rising Star",1,0)</f>
        <v>1</v>
      </c>
      <c r="V2417">
        <f>IF(S2417 = "Established",1,0)</f>
        <v>0</v>
      </c>
      <c r="W2417">
        <f>IF(S2417 = "Elites",1,0)</f>
        <v>0</v>
      </c>
      <c r="X2417" t="s">
        <v>86</v>
      </c>
      <c r="Y2417" t="str">
        <f>IF(X2417="","-",TRIM(LEFT(X2417,FIND(",",X2417&amp;",")-1)))</f>
        <v>New York City</v>
      </c>
      <c r="Z2417" t="s">
        <v>543</v>
      </c>
      <c r="AA2417" t="s">
        <v>35</v>
      </c>
    </row>
    <row r="2418" spans="1:27" ht="14.4" x14ac:dyDescent="0.3">
      <c r="A2418">
        <v>2410</v>
      </c>
      <c r="B2418" t="s">
        <v>13079</v>
      </c>
      <c r="C2418" t="s">
        <v>13080</v>
      </c>
      <c r="D2418" t="s">
        <v>13081</v>
      </c>
      <c r="E2418" t="s">
        <v>537</v>
      </c>
      <c r="F2418" s="5">
        <f>_xlfn.TEXTBEFORE(E2418, " ") * 1000000</f>
        <v>5700000</v>
      </c>
      <c r="G2418">
        <v>165.22880000000001</v>
      </c>
      <c r="H2418" t="s">
        <v>803</v>
      </c>
      <c r="I2418">
        <v>38</v>
      </c>
      <c r="J2418">
        <f>IF(I2418="",0,I2418)</f>
        <v>38</v>
      </c>
      <c r="K2418">
        <v>18</v>
      </c>
      <c r="L2418">
        <f>I2418-K2418</f>
        <v>20</v>
      </c>
      <c r="M2418" t="str">
        <f>IF(I2418&lt;100,"small",IF(I2418&lt;500,"medium","large"))</f>
        <v>small</v>
      </c>
      <c r="N2418">
        <f>IF(M2418="small",1,0)</f>
        <v>1</v>
      </c>
      <c r="O2418">
        <f>IF(N2418="medium",1,0)</f>
        <v>0</v>
      </c>
      <c r="P2418">
        <f>IF(O2418="large",1,0)</f>
        <v>0</v>
      </c>
      <c r="Q2418">
        <v>2012</v>
      </c>
      <c r="R2418">
        <v>3</v>
      </c>
      <c r="S2418" t="str">
        <f>IF(R2418=1, "First-time", IF(R2418&lt;=3, "Rising Star", IF(R2418&lt;10, "Established", "Elites")))</f>
        <v>Rising Star</v>
      </c>
      <c r="T2418">
        <f>IF(S2418 = "First-time",1,0)</f>
        <v>0</v>
      </c>
      <c r="U2418">
        <f>IF(S2418 = "Rising Star",1,0)</f>
        <v>1</v>
      </c>
      <c r="V2418">
        <f>IF(S2418 = "Established",1,0)</f>
        <v>0</v>
      </c>
      <c r="W2418">
        <f>IF(S2418 = "Elites",1,0)</f>
        <v>0</v>
      </c>
      <c r="X2418" t="s">
        <v>86</v>
      </c>
      <c r="Y2418" t="str">
        <f>IF(X2418="","-",TRIM(LEFT(X2418,FIND(",",X2418&amp;",")-1)))</f>
        <v>New York City</v>
      </c>
      <c r="Z2418" t="s">
        <v>703</v>
      </c>
      <c r="AA2418" t="s">
        <v>45</v>
      </c>
    </row>
    <row r="2419" spans="1:27" ht="14.4" x14ac:dyDescent="0.3">
      <c r="A2419">
        <v>2411</v>
      </c>
      <c r="B2419" t="s">
        <v>14390</v>
      </c>
      <c r="C2419" t="s">
        <v>14391</v>
      </c>
      <c r="D2419" t="s">
        <v>14392</v>
      </c>
      <c r="E2419" t="s">
        <v>337</v>
      </c>
      <c r="F2419" s="5">
        <f>_xlfn.TEXTBEFORE(E2419, " ") * 1000000</f>
        <v>6700000</v>
      </c>
      <c r="G2419">
        <v>165.2071</v>
      </c>
      <c r="H2419" t="s">
        <v>85</v>
      </c>
      <c r="I2419">
        <v>40</v>
      </c>
      <c r="J2419">
        <f>IF(I2419="",0,I2419)</f>
        <v>40</v>
      </c>
      <c r="K2419">
        <v>13</v>
      </c>
      <c r="L2419">
        <f>I2419-K2419</f>
        <v>27</v>
      </c>
      <c r="M2419" t="str">
        <f>IF(I2419&lt;100,"small",IF(I2419&lt;500,"medium","large"))</f>
        <v>small</v>
      </c>
      <c r="N2419">
        <f>IF(M2419="small",1,0)</f>
        <v>1</v>
      </c>
      <c r="O2419">
        <f>IF(N2419="medium",1,0)</f>
        <v>0</v>
      </c>
      <c r="P2419">
        <f>IF(O2419="large",1,0)</f>
        <v>0</v>
      </c>
      <c r="Q2419">
        <v>2013</v>
      </c>
      <c r="R2419">
        <v>1</v>
      </c>
      <c r="S2419" t="str">
        <f>IF(R2419=1, "First-time", IF(R2419&lt;=3, "Rising Star", IF(R2419&lt;10, "Established", "Elites")))</f>
        <v>First-time</v>
      </c>
      <c r="T2419">
        <f>IF(S2419 = "First-time",1,0)</f>
        <v>1</v>
      </c>
      <c r="U2419">
        <f>IF(S2419 = "Rising Star",1,0)</f>
        <v>0</v>
      </c>
      <c r="V2419">
        <f>IF(S2419 = "Established",1,0)</f>
        <v>0</v>
      </c>
      <c r="W2419">
        <f>IF(S2419 = "Elites",1,0)</f>
        <v>0</v>
      </c>
      <c r="X2419" t="s">
        <v>427</v>
      </c>
      <c r="Y2419" t="str">
        <f>IF(X2419="","-",TRIM(LEFT(X2419,FIND(",",X2419&amp;",")-1)))</f>
        <v>Washington</v>
      </c>
      <c r="Z2419" t="s">
        <v>1407</v>
      </c>
      <c r="AA2419" t="s">
        <v>47</v>
      </c>
    </row>
    <row r="2420" spans="1:27" ht="14.4" x14ac:dyDescent="0.3">
      <c r="A2420">
        <v>2412</v>
      </c>
      <c r="B2420" t="s">
        <v>6976</v>
      </c>
      <c r="C2420" t="s">
        <v>6977</v>
      </c>
      <c r="D2420" t="s">
        <v>6978</v>
      </c>
      <c r="E2420" t="s">
        <v>2206</v>
      </c>
      <c r="F2420" s="5">
        <f>_xlfn.TEXTBEFORE(E2420, " ") * 1000000</f>
        <v>26700000</v>
      </c>
      <c r="G2420">
        <v>165.172</v>
      </c>
      <c r="H2420" t="s">
        <v>160</v>
      </c>
      <c r="I2420">
        <v>88</v>
      </c>
      <c r="J2420">
        <f>IF(I2420="",0,I2420)</f>
        <v>88</v>
      </c>
      <c r="K2420">
        <v>25</v>
      </c>
      <c r="L2420">
        <f>I2420-K2420</f>
        <v>63</v>
      </c>
      <c r="M2420" t="str">
        <f>IF(I2420&lt;100,"small",IF(I2420&lt;500,"medium","large"))</f>
        <v>small</v>
      </c>
      <c r="N2420">
        <f>IF(M2420="small",1,0)</f>
        <v>1</v>
      </c>
      <c r="O2420">
        <f>IF(N2420="medium",1,0)</f>
        <v>0</v>
      </c>
      <c r="P2420">
        <f>IF(O2420="large",1,0)</f>
        <v>0</v>
      </c>
      <c r="Q2420">
        <v>2006</v>
      </c>
      <c r="R2420">
        <v>4</v>
      </c>
      <c r="S2420" t="str">
        <f>IF(R2420=1, "First-time", IF(R2420&lt;=3, "Rising Star", IF(R2420&lt;10, "Established", "Elites")))</f>
        <v>Established</v>
      </c>
      <c r="T2420">
        <f>IF(S2420 = "First-time",1,0)</f>
        <v>0</v>
      </c>
      <c r="U2420">
        <f>IF(S2420 = "Rising Star",1,0)</f>
        <v>0</v>
      </c>
      <c r="V2420">
        <f>IF(S2420 = "Established",1,0)</f>
        <v>1</v>
      </c>
      <c r="W2420">
        <f>IF(S2420 = "Elites",1,0)</f>
        <v>0</v>
      </c>
      <c r="X2420" t="s">
        <v>354</v>
      </c>
      <c r="Y2420" t="str">
        <f>IF(X2420="","-",TRIM(LEFT(X2420,FIND(",",X2420&amp;",")-1)))</f>
        <v>Minneapolis</v>
      </c>
      <c r="Z2420" t="s">
        <v>6979</v>
      </c>
      <c r="AA2420" t="s">
        <v>24</v>
      </c>
    </row>
    <row r="2421" spans="1:27" ht="14.4" x14ac:dyDescent="0.3">
      <c r="A2421">
        <v>2413</v>
      </c>
      <c r="B2421" t="s">
        <v>8952</v>
      </c>
      <c r="C2421" t="s">
        <v>8953</v>
      </c>
      <c r="D2421" t="s">
        <v>8954</v>
      </c>
      <c r="E2421" t="s">
        <v>7867</v>
      </c>
      <c r="F2421" s="5">
        <f>_xlfn.TEXTBEFORE(E2421, " ") * 1000000</f>
        <v>56100000</v>
      </c>
      <c r="G2421">
        <v>165.1328</v>
      </c>
      <c r="H2421" t="s">
        <v>751</v>
      </c>
      <c r="I2421">
        <v>202</v>
      </c>
      <c r="J2421">
        <f>IF(I2421="",0,I2421)</f>
        <v>202</v>
      </c>
      <c r="K2421">
        <v>89</v>
      </c>
      <c r="L2421">
        <f>I2421-K2421</f>
        <v>113</v>
      </c>
      <c r="M2421" t="str">
        <f>IF(I2421&lt;100,"small",IF(I2421&lt;500,"medium","large"))</f>
        <v>medium</v>
      </c>
      <c r="N2421">
        <f>IF(M2421="small",1,0)</f>
        <v>0</v>
      </c>
      <c r="O2421">
        <f>IF(N2421="medium",1,0)</f>
        <v>0</v>
      </c>
      <c r="P2421">
        <f>IF(O2421="large",1,0)</f>
        <v>0</v>
      </c>
      <c r="Q2421">
        <v>2008</v>
      </c>
      <c r="R2421">
        <v>6</v>
      </c>
      <c r="S2421" t="str">
        <f>IF(R2421=1, "First-time", IF(R2421&lt;=3, "Rising Star", IF(R2421&lt;10, "Established", "Elites")))</f>
        <v>Established</v>
      </c>
      <c r="T2421">
        <f>IF(S2421 = "First-time",1,0)</f>
        <v>0</v>
      </c>
      <c r="U2421">
        <f>IF(S2421 = "Rising Star",1,0)</f>
        <v>0</v>
      </c>
      <c r="V2421">
        <f>IF(S2421 = "Established",1,0)</f>
        <v>1</v>
      </c>
      <c r="W2421">
        <f>IF(S2421 = "Elites",1,0)</f>
        <v>0</v>
      </c>
      <c r="X2421" t="s">
        <v>427</v>
      </c>
      <c r="Y2421" t="str">
        <f>IF(X2421="","-",TRIM(LEFT(X2421,FIND(",",X2421&amp;",")-1)))</f>
        <v>Washington</v>
      </c>
      <c r="Z2421" t="s">
        <v>2498</v>
      </c>
      <c r="AA2421" t="s">
        <v>8</v>
      </c>
    </row>
    <row r="2422" spans="1:27" ht="14.4" x14ac:dyDescent="0.3">
      <c r="A2422">
        <v>2414</v>
      </c>
      <c r="B2422" t="s">
        <v>14752</v>
      </c>
      <c r="C2422" t="s">
        <v>14753</v>
      </c>
      <c r="D2422" t="s">
        <v>14754</v>
      </c>
      <c r="E2422" t="s">
        <v>289</v>
      </c>
      <c r="F2422" s="5">
        <f>_xlfn.TEXTBEFORE(E2422, " ") * 1000000</f>
        <v>3700000</v>
      </c>
      <c r="G2422">
        <v>165.12549999999999</v>
      </c>
      <c r="H2422" t="s">
        <v>129</v>
      </c>
      <c r="I2422">
        <v>22</v>
      </c>
      <c r="J2422">
        <f>IF(I2422="",0,I2422)</f>
        <v>22</v>
      </c>
      <c r="K2422">
        <v>8</v>
      </c>
      <c r="L2422">
        <f>I2422-K2422</f>
        <v>14</v>
      </c>
      <c r="M2422" t="str">
        <f>IF(I2422&lt;100,"small",IF(I2422&lt;500,"medium","large"))</f>
        <v>small</v>
      </c>
      <c r="N2422">
        <f>IF(M2422="small",1,0)</f>
        <v>1</v>
      </c>
      <c r="O2422">
        <f>IF(N2422="medium",1,0)</f>
        <v>0</v>
      </c>
      <c r="P2422">
        <f>IF(O2422="large",1,0)</f>
        <v>0</v>
      </c>
      <c r="Q2422">
        <v>2013</v>
      </c>
      <c r="R2422">
        <v>2</v>
      </c>
      <c r="S2422" t="str">
        <f>IF(R2422=1, "First-time", IF(R2422&lt;=3, "Rising Star", IF(R2422&lt;10, "Established", "Elites")))</f>
        <v>Rising Star</v>
      </c>
      <c r="T2422">
        <f>IF(S2422 = "First-time",1,0)</f>
        <v>0</v>
      </c>
      <c r="U2422">
        <f>IF(S2422 = "Rising Star",1,0)</f>
        <v>1</v>
      </c>
      <c r="V2422">
        <f>IF(S2422 = "Established",1,0)</f>
        <v>0</v>
      </c>
      <c r="W2422">
        <f>IF(S2422 = "Elites",1,0)</f>
        <v>0</v>
      </c>
      <c r="X2422" t="s">
        <v>86</v>
      </c>
      <c r="Y2422" t="str">
        <f>IF(X2422="","-",TRIM(LEFT(X2422,FIND(",",X2422&amp;",")-1)))</f>
        <v>New York City</v>
      </c>
      <c r="Z2422" t="s">
        <v>543</v>
      </c>
      <c r="AA2422" t="s">
        <v>35</v>
      </c>
    </row>
    <row r="2423" spans="1:27" ht="14.4" x14ac:dyDescent="0.3">
      <c r="A2423">
        <v>2415</v>
      </c>
      <c r="B2423" t="s">
        <v>7116</v>
      </c>
      <c r="C2423" t="s">
        <v>7117</v>
      </c>
      <c r="D2423" t="s">
        <v>7118</v>
      </c>
      <c r="E2423" t="s">
        <v>2216</v>
      </c>
      <c r="F2423" s="5">
        <f>_xlfn.TEXTBEFORE(E2423, " ") * 1000000</f>
        <v>44300000</v>
      </c>
      <c r="G2423">
        <v>165.0617</v>
      </c>
      <c r="H2423" t="s">
        <v>751</v>
      </c>
      <c r="I2423">
        <v>399</v>
      </c>
      <c r="J2423">
        <f>IF(I2423="",0,I2423)</f>
        <v>399</v>
      </c>
      <c r="K2423">
        <v>127</v>
      </c>
      <c r="L2423">
        <f>I2423-K2423</f>
        <v>272</v>
      </c>
      <c r="M2423" t="str">
        <f>IF(I2423&lt;100,"small",IF(I2423&lt;500,"medium","large"))</f>
        <v>medium</v>
      </c>
      <c r="N2423">
        <f>IF(M2423="small",1,0)</f>
        <v>0</v>
      </c>
      <c r="O2423">
        <f>IF(N2423="medium",1,0)</f>
        <v>0</v>
      </c>
      <c r="P2423">
        <f>IF(O2423="large",1,0)</f>
        <v>0</v>
      </c>
      <c r="Q2423">
        <v>2006</v>
      </c>
      <c r="R2423">
        <v>1</v>
      </c>
      <c r="S2423" t="str">
        <f>IF(R2423=1, "First-time", IF(R2423&lt;=3, "Rising Star", IF(R2423&lt;10, "Established", "Elites")))</f>
        <v>First-time</v>
      </c>
      <c r="T2423">
        <f>IF(S2423 = "First-time",1,0)</f>
        <v>1</v>
      </c>
      <c r="U2423">
        <f>IF(S2423 = "Rising Star",1,0)</f>
        <v>0</v>
      </c>
      <c r="V2423">
        <f>IF(S2423 = "Established",1,0)</f>
        <v>0</v>
      </c>
      <c r="W2423">
        <f>IF(S2423 = "Elites",1,0)</f>
        <v>0</v>
      </c>
      <c r="X2423" t="s">
        <v>99</v>
      </c>
      <c r="Y2423" t="str">
        <f>IF(X2423="","-",TRIM(LEFT(X2423,FIND(",",X2423&amp;",")-1)))</f>
        <v>-</v>
      </c>
      <c r="Z2423" t="s">
        <v>7119</v>
      </c>
      <c r="AA2423" t="s">
        <v>10</v>
      </c>
    </row>
    <row r="2424" spans="1:27" ht="14.4" x14ac:dyDescent="0.3">
      <c r="A2424">
        <v>2416</v>
      </c>
      <c r="B2424" t="s">
        <v>11031</v>
      </c>
      <c r="C2424" t="s">
        <v>11032</v>
      </c>
      <c r="D2424" t="s">
        <v>11033</v>
      </c>
      <c r="E2424" t="s">
        <v>870</v>
      </c>
      <c r="F2424" s="5">
        <f>_xlfn.TEXTBEFORE(E2424, " ") * 1000000</f>
        <v>3000000</v>
      </c>
      <c r="G2424">
        <v>164.96209999999999</v>
      </c>
      <c r="H2424" t="s">
        <v>803</v>
      </c>
      <c r="I2424">
        <v>23</v>
      </c>
      <c r="J2424">
        <f>IF(I2424="",0,I2424)</f>
        <v>23</v>
      </c>
      <c r="K2424">
        <v>12</v>
      </c>
      <c r="L2424">
        <f>I2424-K2424</f>
        <v>11</v>
      </c>
      <c r="M2424" t="str">
        <f>IF(I2424&lt;100,"small",IF(I2424&lt;500,"medium","large"))</f>
        <v>small</v>
      </c>
      <c r="N2424">
        <f>IF(M2424="small",1,0)</f>
        <v>1</v>
      </c>
      <c r="O2424">
        <f>IF(N2424="medium",1,0)</f>
        <v>0</v>
      </c>
      <c r="P2424">
        <f>IF(O2424="large",1,0)</f>
        <v>0</v>
      </c>
      <c r="Q2424">
        <v>2010</v>
      </c>
      <c r="R2424">
        <v>1</v>
      </c>
      <c r="S2424" t="str">
        <f>IF(R2424=1, "First-time", IF(R2424&lt;=3, "Rising Star", IF(R2424&lt;10, "Established", "Elites")))</f>
        <v>First-time</v>
      </c>
      <c r="T2424">
        <f>IF(S2424 = "First-time",1,0)</f>
        <v>1</v>
      </c>
      <c r="U2424">
        <f>IF(S2424 = "Rising Star",1,0)</f>
        <v>0</v>
      </c>
      <c r="V2424">
        <f>IF(S2424 = "Established",1,0)</f>
        <v>0</v>
      </c>
      <c r="W2424">
        <f>IF(S2424 = "Elites",1,0)</f>
        <v>0</v>
      </c>
      <c r="X2424" t="s">
        <v>1788</v>
      </c>
      <c r="Y2424" t="str">
        <f>IF(X2424="","-",TRIM(LEFT(X2424,FIND(",",X2424&amp;",")-1)))</f>
        <v>Springfield</v>
      </c>
      <c r="Z2424" t="s">
        <v>1789</v>
      </c>
      <c r="AA2424" t="s">
        <v>25</v>
      </c>
    </row>
    <row r="2425" spans="1:27" ht="14.4" x14ac:dyDescent="0.3">
      <c r="A2425">
        <v>2417</v>
      </c>
      <c r="B2425" t="s">
        <v>14393</v>
      </c>
      <c r="C2425" t="s">
        <v>14394</v>
      </c>
      <c r="D2425" t="s">
        <v>14395</v>
      </c>
      <c r="E2425" t="s">
        <v>3965</v>
      </c>
      <c r="F2425" s="5">
        <f>_xlfn.TEXTBEFORE(E2425, " ") * 1000000</f>
        <v>7600000</v>
      </c>
      <c r="G2425">
        <v>164.8509</v>
      </c>
      <c r="H2425" t="s">
        <v>331</v>
      </c>
      <c r="I2425">
        <v>15</v>
      </c>
      <c r="J2425">
        <f>IF(I2425="",0,I2425)</f>
        <v>15</v>
      </c>
      <c r="K2425">
        <v>9</v>
      </c>
      <c r="L2425">
        <f>I2425-K2425</f>
        <v>6</v>
      </c>
      <c r="M2425" t="str">
        <f>IF(I2425&lt;100,"small",IF(I2425&lt;500,"medium","large"))</f>
        <v>small</v>
      </c>
      <c r="N2425">
        <f>IF(M2425="small",1,0)</f>
        <v>1</v>
      </c>
      <c r="O2425">
        <f>IF(N2425="medium",1,0)</f>
        <v>0</v>
      </c>
      <c r="P2425">
        <f>IF(O2425="large",1,0)</f>
        <v>0</v>
      </c>
      <c r="Q2425">
        <v>2013</v>
      </c>
      <c r="R2425">
        <v>1</v>
      </c>
      <c r="S2425" t="str">
        <f>IF(R2425=1, "First-time", IF(R2425&lt;=3, "Rising Star", IF(R2425&lt;10, "Established", "Elites")))</f>
        <v>First-time</v>
      </c>
      <c r="T2425">
        <f>IF(S2425 = "First-time",1,0)</f>
        <v>1</v>
      </c>
      <c r="U2425">
        <f>IF(S2425 = "Rising Star",1,0)</f>
        <v>0</v>
      </c>
      <c r="V2425">
        <f>IF(S2425 = "Established",1,0)</f>
        <v>0</v>
      </c>
      <c r="W2425">
        <f>IF(S2425 = "Elites",1,0)</f>
        <v>0</v>
      </c>
      <c r="X2425" t="s">
        <v>112</v>
      </c>
      <c r="Y2425" t="str">
        <f>IF(X2425="","-",TRIM(LEFT(X2425,FIND(",",X2425&amp;",")-1)))</f>
        <v>Richmond</v>
      </c>
      <c r="Z2425" t="s">
        <v>113</v>
      </c>
      <c r="AA2425" t="s">
        <v>47</v>
      </c>
    </row>
    <row r="2426" spans="1:27" ht="14.4" x14ac:dyDescent="0.3">
      <c r="A2426">
        <v>2417</v>
      </c>
      <c r="B2426" t="s">
        <v>12395</v>
      </c>
      <c r="C2426" t="s">
        <v>12396</v>
      </c>
      <c r="D2426" t="s">
        <v>12397</v>
      </c>
      <c r="E2426" t="s">
        <v>1372</v>
      </c>
      <c r="F2426" s="5">
        <f>_xlfn.TEXTBEFORE(E2426, " ") * 1000000</f>
        <v>6900000</v>
      </c>
      <c r="G2426">
        <v>164.8108</v>
      </c>
      <c r="H2426" t="s">
        <v>727</v>
      </c>
      <c r="I2426">
        <v>280</v>
      </c>
      <c r="J2426">
        <f>IF(I2426="",0,I2426)</f>
        <v>280</v>
      </c>
      <c r="K2426">
        <v>210</v>
      </c>
      <c r="L2426">
        <f>I2426-K2426</f>
        <v>70</v>
      </c>
      <c r="M2426" t="str">
        <f>IF(I2426&lt;100,"small",IF(I2426&lt;500,"medium","large"))</f>
        <v>medium</v>
      </c>
      <c r="N2426">
        <f>IF(M2426="small",1,0)</f>
        <v>0</v>
      </c>
      <c r="O2426">
        <f>IF(N2426="medium",1,0)</f>
        <v>0</v>
      </c>
      <c r="P2426">
        <f>IF(O2426="large",1,0)</f>
        <v>0</v>
      </c>
      <c r="Q2426">
        <v>2011</v>
      </c>
      <c r="R2426">
        <v>4</v>
      </c>
      <c r="S2426" t="str">
        <f>IF(R2426=1, "First-time", IF(R2426&lt;=3, "Rising Star", IF(R2426&lt;10, "Established", "Elites")))</f>
        <v>Established</v>
      </c>
      <c r="T2426">
        <f>IF(S2426 = "First-time",1,0)</f>
        <v>0</v>
      </c>
      <c r="U2426">
        <f>IF(S2426 = "Rising Star",1,0)</f>
        <v>0</v>
      </c>
      <c r="V2426">
        <f>IF(S2426 = "Established",1,0)</f>
        <v>1</v>
      </c>
      <c r="W2426">
        <f>IF(S2426 = "Elites",1,0)</f>
        <v>0</v>
      </c>
      <c r="X2426" t="s">
        <v>313</v>
      </c>
      <c r="Y2426" t="str">
        <f>IF(X2426="","-",TRIM(LEFT(X2426,FIND(",",X2426&amp;",")-1)))</f>
        <v>Des Moines</v>
      </c>
      <c r="Z2426" t="s">
        <v>319</v>
      </c>
      <c r="AA2426" t="s">
        <v>13</v>
      </c>
    </row>
    <row r="2427" spans="1:27" ht="14.4" x14ac:dyDescent="0.3">
      <c r="A2427">
        <v>2418</v>
      </c>
      <c r="B2427" t="s">
        <v>723</v>
      </c>
      <c r="C2427" t="s">
        <v>724</v>
      </c>
      <c r="D2427" t="s">
        <v>725</v>
      </c>
      <c r="E2427" t="s">
        <v>726</v>
      </c>
      <c r="F2427" s="5">
        <f>_xlfn.TEXTBEFORE(E2427, " ") * 1000000</f>
        <v>67800000</v>
      </c>
      <c r="G2427">
        <v>164.78729999999999</v>
      </c>
      <c r="H2427" t="s">
        <v>727</v>
      </c>
      <c r="I2427">
        <v>23</v>
      </c>
      <c r="J2427">
        <f>IF(I2427="",0,I2427)</f>
        <v>23</v>
      </c>
      <c r="K2427">
        <v>14</v>
      </c>
      <c r="L2427">
        <f>I2427-K2427</f>
        <v>9</v>
      </c>
      <c r="M2427" t="str">
        <f>IF(I2427&lt;100,"small",IF(I2427&lt;500,"medium","large"))</f>
        <v>small</v>
      </c>
      <c r="N2427">
        <f>IF(M2427="small",1,0)</f>
        <v>1</v>
      </c>
      <c r="O2427">
        <f>IF(N2427="medium",1,0)</f>
        <v>0</v>
      </c>
      <c r="P2427">
        <f>IF(O2427="large",1,0)</f>
        <v>0</v>
      </c>
      <c r="Q2427">
        <v>1979</v>
      </c>
      <c r="R2427">
        <v>5</v>
      </c>
      <c r="S2427" t="str">
        <f>IF(R2427=1, "First-time", IF(R2427&lt;=3, "Rising Star", IF(R2427&lt;10, "Established", "Elites")))</f>
        <v>Established</v>
      </c>
      <c r="T2427">
        <f>IF(S2427 = "First-time",1,0)</f>
        <v>0</v>
      </c>
      <c r="U2427">
        <f>IF(S2427 = "Rising Star",1,0)</f>
        <v>0</v>
      </c>
      <c r="V2427">
        <f>IF(S2427 = "Established",1,0)</f>
        <v>1</v>
      </c>
      <c r="W2427">
        <f>IF(S2427 = "Elites",1,0)</f>
        <v>0</v>
      </c>
      <c r="X2427" t="s">
        <v>500</v>
      </c>
      <c r="Y2427" t="str">
        <f>IF(X2427="","-",TRIM(LEFT(X2427,FIND(",",X2427&amp;",")-1)))</f>
        <v>New Orleans</v>
      </c>
      <c r="Z2427" t="s">
        <v>728</v>
      </c>
      <c r="AA2427" t="s">
        <v>19</v>
      </c>
    </row>
    <row r="2428" spans="1:27" ht="14.4" x14ac:dyDescent="0.3">
      <c r="A2428">
        <v>2419</v>
      </c>
      <c r="B2428" t="s">
        <v>4452</v>
      </c>
      <c r="C2428" t="s">
        <v>1080</v>
      </c>
      <c r="D2428" t="s">
        <v>4453</v>
      </c>
      <c r="E2428" t="s">
        <v>3207</v>
      </c>
      <c r="F2428" s="5">
        <f>_xlfn.TEXTBEFORE(E2428, " ") * 1000000</f>
        <v>9800000</v>
      </c>
      <c r="G2428">
        <v>164.7724</v>
      </c>
      <c r="H2428" t="s">
        <v>803</v>
      </c>
      <c r="I2428">
        <v>72</v>
      </c>
      <c r="J2428">
        <f>IF(I2428="",0,I2428)</f>
        <v>72</v>
      </c>
      <c r="K2428">
        <v>27</v>
      </c>
      <c r="L2428">
        <f>I2428-K2428</f>
        <v>45</v>
      </c>
      <c r="M2428" t="str">
        <f>IF(I2428&lt;100,"small",IF(I2428&lt;500,"medium","large"))</f>
        <v>small</v>
      </c>
      <c r="N2428">
        <f>IF(M2428="small",1,0)</f>
        <v>1</v>
      </c>
      <c r="O2428">
        <f>IF(N2428="medium",1,0)</f>
        <v>0</v>
      </c>
      <c r="P2428">
        <f>IF(O2428="large",1,0)</f>
        <v>0</v>
      </c>
      <c r="Q2428">
        <v>2002</v>
      </c>
      <c r="R2428">
        <v>1</v>
      </c>
      <c r="S2428" t="str">
        <f>IF(R2428=1, "First-time", IF(R2428&lt;=3, "Rising Star", IF(R2428&lt;10, "Established", "Elites")))</f>
        <v>First-time</v>
      </c>
      <c r="T2428">
        <f>IF(S2428 = "First-time",1,0)</f>
        <v>1</v>
      </c>
      <c r="U2428">
        <f>IF(S2428 = "Rising Star",1,0)</f>
        <v>0</v>
      </c>
      <c r="V2428">
        <f>IF(S2428 = "Established",1,0)</f>
        <v>0</v>
      </c>
      <c r="W2428">
        <f>IF(S2428 = "Elites",1,0)</f>
        <v>0</v>
      </c>
      <c r="X2428" t="s">
        <v>466</v>
      </c>
      <c r="Y2428" t="str">
        <f>IF(X2428="","-",TRIM(LEFT(X2428,FIND(",",X2428&amp;",")-1)))</f>
        <v>Charlotte</v>
      </c>
      <c r="Z2428" t="s">
        <v>466</v>
      </c>
      <c r="AA2428" t="s">
        <v>28</v>
      </c>
    </row>
    <row r="2429" spans="1:27" ht="14.4" x14ac:dyDescent="0.3">
      <c r="A2429">
        <v>2420</v>
      </c>
      <c r="B2429" t="s">
        <v>13258</v>
      </c>
      <c r="C2429" t="s">
        <v>13259</v>
      </c>
      <c r="D2429" t="s">
        <v>13260</v>
      </c>
      <c r="E2429" t="s">
        <v>2062</v>
      </c>
      <c r="F2429" s="5">
        <f>_xlfn.TEXTBEFORE(E2429, " ") * 1000000</f>
        <v>6100000</v>
      </c>
      <c r="G2429">
        <v>164.72970000000001</v>
      </c>
      <c r="H2429" t="s">
        <v>472</v>
      </c>
      <c r="I2429">
        <v>65</v>
      </c>
      <c r="J2429">
        <f>IF(I2429="",0,I2429)</f>
        <v>65</v>
      </c>
      <c r="K2429">
        <v>34</v>
      </c>
      <c r="L2429">
        <f>I2429-K2429</f>
        <v>31</v>
      </c>
      <c r="M2429" t="str">
        <f>IF(I2429&lt;100,"small",IF(I2429&lt;500,"medium","large"))</f>
        <v>small</v>
      </c>
      <c r="N2429">
        <f>IF(M2429="small",1,0)</f>
        <v>1</v>
      </c>
      <c r="O2429">
        <f>IF(N2429="medium",1,0)</f>
        <v>0</v>
      </c>
      <c r="P2429">
        <f>IF(O2429="large",1,0)</f>
        <v>0</v>
      </c>
      <c r="Q2429">
        <v>2012</v>
      </c>
      <c r="R2429">
        <v>1</v>
      </c>
      <c r="S2429" t="str">
        <f>IF(R2429=1, "First-time", IF(R2429&lt;=3, "Rising Star", IF(R2429&lt;10, "Established", "Elites")))</f>
        <v>First-time</v>
      </c>
      <c r="T2429">
        <f>IF(S2429 = "First-time",1,0)</f>
        <v>1</v>
      </c>
      <c r="U2429">
        <f>IF(S2429 = "Rising Star",1,0)</f>
        <v>0</v>
      </c>
      <c r="V2429">
        <f>IF(S2429 = "Established",1,0)</f>
        <v>0</v>
      </c>
      <c r="W2429">
        <f>IF(S2429 = "Elites",1,0)</f>
        <v>0</v>
      </c>
      <c r="X2429" t="s">
        <v>99</v>
      </c>
      <c r="Y2429" t="str">
        <f>IF(X2429="","-",TRIM(LEFT(X2429,FIND(",",X2429&amp;",")-1)))</f>
        <v>-</v>
      </c>
      <c r="Z2429" t="s">
        <v>13261</v>
      </c>
      <c r="AA2429" t="s">
        <v>38</v>
      </c>
    </row>
    <row r="2430" spans="1:27" ht="14.4" x14ac:dyDescent="0.3">
      <c r="A2430">
        <v>2421</v>
      </c>
      <c r="B2430" t="s">
        <v>16515</v>
      </c>
      <c r="C2430" t="s">
        <v>16516</v>
      </c>
      <c r="D2430" t="s">
        <v>16517</v>
      </c>
      <c r="E2430" t="s">
        <v>352</v>
      </c>
      <c r="F2430" s="5">
        <f>_xlfn.TEXTBEFORE(E2430, " ") * 1000000</f>
        <v>2100000</v>
      </c>
      <c r="G2430">
        <v>164.72669999999999</v>
      </c>
      <c r="H2430" t="s">
        <v>353</v>
      </c>
      <c r="I2430">
        <v>22</v>
      </c>
      <c r="J2430">
        <f>IF(I2430="",0,I2430)</f>
        <v>22</v>
      </c>
      <c r="K2430">
        <v>5</v>
      </c>
      <c r="L2430">
        <f>I2430-K2430</f>
        <v>17</v>
      </c>
      <c r="M2430" t="str">
        <f>IF(I2430&lt;100,"small",IF(I2430&lt;500,"medium","large"))</f>
        <v>small</v>
      </c>
      <c r="N2430">
        <f>IF(M2430="small",1,0)</f>
        <v>1</v>
      </c>
      <c r="O2430">
        <f>IF(N2430="medium",1,0)</f>
        <v>0</v>
      </c>
      <c r="P2430">
        <f>IF(O2430="large",1,0)</f>
        <v>0</v>
      </c>
      <c r="Q2430">
        <v>2014</v>
      </c>
      <c r="R2430">
        <v>1</v>
      </c>
      <c r="S2430" t="str">
        <f>IF(R2430=1, "First-time", IF(R2430&lt;=3, "Rising Star", IF(R2430&lt;10, "Established", "Elites")))</f>
        <v>First-time</v>
      </c>
      <c r="T2430">
        <f>IF(S2430 = "First-time",1,0)</f>
        <v>1</v>
      </c>
      <c r="U2430">
        <f>IF(S2430 = "Rising Star",1,0)</f>
        <v>0</v>
      </c>
      <c r="V2430">
        <f>IF(S2430 = "Established",1,0)</f>
        <v>0</v>
      </c>
      <c r="W2430">
        <f>IF(S2430 = "Elites",1,0)</f>
        <v>0</v>
      </c>
      <c r="X2430" t="s">
        <v>636</v>
      </c>
      <c r="Y2430" t="str">
        <f>IF(X2430="","-",TRIM(LEFT(X2430,FIND(",",X2430&amp;",")-1)))</f>
        <v>Indianapolis</v>
      </c>
      <c r="Z2430" t="s">
        <v>1196</v>
      </c>
      <c r="AA2430" t="s">
        <v>16</v>
      </c>
    </row>
    <row r="2431" spans="1:27" ht="14.4" x14ac:dyDescent="0.3">
      <c r="A2431">
        <v>2422</v>
      </c>
      <c r="B2431" t="s">
        <v>11830</v>
      </c>
      <c r="C2431" t="s">
        <v>11831</v>
      </c>
      <c r="D2431" t="s">
        <v>11832</v>
      </c>
      <c r="E2431" t="s">
        <v>1444</v>
      </c>
      <c r="F2431" s="5">
        <f>_xlfn.TEXTBEFORE(E2431, " ") * 1000000</f>
        <v>15400000</v>
      </c>
      <c r="G2431">
        <v>164.6352</v>
      </c>
      <c r="H2431" t="s">
        <v>118</v>
      </c>
      <c r="I2431">
        <v>36</v>
      </c>
      <c r="J2431">
        <f>IF(I2431="",0,I2431)</f>
        <v>36</v>
      </c>
      <c r="K2431">
        <v>13</v>
      </c>
      <c r="L2431">
        <f>I2431-K2431</f>
        <v>23</v>
      </c>
      <c r="M2431" t="str">
        <f>IF(I2431&lt;100,"small",IF(I2431&lt;500,"medium","large"))</f>
        <v>small</v>
      </c>
      <c r="N2431">
        <f>IF(M2431="small",1,0)</f>
        <v>1</v>
      </c>
      <c r="O2431">
        <f>IF(N2431="medium",1,0)</f>
        <v>0</v>
      </c>
      <c r="P2431">
        <f>IF(O2431="large",1,0)</f>
        <v>0</v>
      </c>
      <c r="Q2431">
        <v>2011</v>
      </c>
      <c r="R2431">
        <v>1</v>
      </c>
      <c r="S2431" t="str">
        <f>IF(R2431=1, "First-time", IF(R2431&lt;=3, "Rising Star", IF(R2431&lt;10, "Established", "Elites")))</f>
        <v>First-time</v>
      </c>
      <c r="T2431">
        <f>IF(S2431 = "First-time",1,0)</f>
        <v>1</v>
      </c>
      <c r="U2431">
        <f>IF(S2431 = "Rising Star",1,0)</f>
        <v>0</v>
      </c>
      <c r="V2431">
        <f>IF(S2431 = "Established",1,0)</f>
        <v>0</v>
      </c>
      <c r="W2431">
        <f>IF(S2431 = "Elites",1,0)</f>
        <v>0</v>
      </c>
      <c r="X2431" t="s">
        <v>130</v>
      </c>
      <c r="Y2431" t="str">
        <f>IF(X2431="","-",TRIM(LEFT(X2431,FIND(",",X2431&amp;",")-1)))</f>
        <v>Dallas</v>
      </c>
      <c r="Z2431" t="s">
        <v>993</v>
      </c>
      <c r="AA2431" t="s">
        <v>45</v>
      </c>
    </row>
    <row r="2432" spans="1:27" ht="14.4" x14ac:dyDescent="0.3">
      <c r="A2432">
        <v>2423</v>
      </c>
      <c r="B2432" t="s">
        <v>3577</v>
      </c>
      <c r="C2432" t="s">
        <v>3578</v>
      </c>
      <c r="D2432" t="s">
        <v>3579</v>
      </c>
      <c r="E2432" t="s">
        <v>3580</v>
      </c>
      <c r="F2432" s="5">
        <f>_xlfn.TEXTBEFORE(E2432, " ") * 1000000</f>
        <v>72800000</v>
      </c>
      <c r="G2432">
        <v>164.6156</v>
      </c>
      <c r="H2432" t="s">
        <v>85</v>
      </c>
      <c r="I2432">
        <v>454</v>
      </c>
      <c r="J2432">
        <f>IF(I2432="",0,I2432)</f>
        <v>454</v>
      </c>
      <c r="K2432">
        <v>142</v>
      </c>
      <c r="L2432">
        <f>I2432-K2432</f>
        <v>312</v>
      </c>
      <c r="M2432" t="str">
        <f>IF(I2432&lt;100,"small",IF(I2432&lt;500,"medium","large"))</f>
        <v>medium</v>
      </c>
      <c r="N2432">
        <f>IF(M2432="small",1,0)</f>
        <v>0</v>
      </c>
      <c r="O2432">
        <f>IF(N2432="medium",1,0)</f>
        <v>0</v>
      </c>
      <c r="P2432">
        <f>IF(O2432="large",1,0)</f>
        <v>0</v>
      </c>
      <c r="Q2432">
        <v>2000</v>
      </c>
      <c r="R2432">
        <v>7</v>
      </c>
      <c r="S2432" t="str">
        <f>IF(R2432=1, "First-time", IF(R2432&lt;=3, "Rising Star", IF(R2432&lt;10, "Established", "Elites")))</f>
        <v>Established</v>
      </c>
      <c r="T2432">
        <f>IF(S2432 = "First-time",1,0)</f>
        <v>0</v>
      </c>
      <c r="U2432">
        <f>IF(S2432 = "Rising Star",1,0)</f>
        <v>0</v>
      </c>
      <c r="V2432">
        <f>IF(S2432 = "Established",1,0)</f>
        <v>1</v>
      </c>
      <c r="W2432">
        <f>IF(S2432 = "Elites",1,0)</f>
        <v>0</v>
      </c>
      <c r="X2432" t="s">
        <v>185</v>
      </c>
      <c r="Y2432" t="str">
        <f>IF(X2432="","-",TRIM(LEFT(X2432,FIND(",",X2432&amp;",")-1)))</f>
        <v>Boston</v>
      </c>
      <c r="Z2432" t="s">
        <v>1899</v>
      </c>
      <c r="AA2432" t="s">
        <v>20</v>
      </c>
    </row>
    <row r="2433" spans="1:27" ht="14.4" x14ac:dyDescent="0.3">
      <c r="A2433">
        <v>2424</v>
      </c>
      <c r="B2433" t="s">
        <v>14912</v>
      </c>
      <c r="C2433" t="s">
        <v>14913</v>
      </c>
      <c r="D2433" t="s">
        <v>14914</v>
      </c>
      <c r="E2433" t="s">
        <v>957</v>
      </c>
      <c r="F2433" s="5">
        <f>_xlfn.TEXTBEFORE(E2433, " ") * 1000000</f>
        <v>3500000</v>
      </c>
      <c r="G2433">
        <v>164.58760000000001</v>
      </c>
      <c r="H2433" t="s">
        <v>1750</v>
      </c>
      <c r="I2433">
        <v>15</v>
      </c>
      <c r="J2433">
        <f>IF(I2433="",0,I2433)</f>
        <v>15</v>
      </c>
      <c r="K2433">
        <v>5</v>
      </c>
      <c r="L2433">
        <f>I2433-K2433</f>
        <v>10</v>
      </c>
      <c r="M2433" t="str">
        <f>IF(I2433&lt;100,"small",IF(I2433&lt;500,"medium","large"))</f>
        <v>small</v>
      </c>
      <c r="N2433">
        <f>IF(M2433="small",1,0)</f>
        <v>1</v>
      </c>
      <c r="O2433">
        <f>IF(N2433="medium",1,0)</f>
        <v>0</v>
      </c>
      <c r="P2433">
        <f>IF(O2433="large",1,0)</f>
        <v>0</v>
      </c>
      <c r="Q2433">
        <v>2013</v>
      </c>
      <c r="R2433">
        <v>2</v>
      </c>
      <c r="S2433" t="str">
        <f>IF(R2433=1, "First-time", IF(R2433&lt;=3, "Rising Star", IF(R2433&lt;10, "Established", "Elites")))</f>
        <v>Rising Star</v>
      </c>
      <c r="T2433">
        <f>IF(S2433 = "First-time",1,0)</f>
        <v>0</v>
      </c>
      <c r="U2433">
        <f>IF(S2433 = "Rising Star",1,0)</f>
        <v>1</v>
      </c>
      <c r="V2433">
        <f>IF(S2433 = "Established",1,0)</f>
        <v>0</v>
      </c>
      <c r="W2433">
        <f>IF(S2433 = "Elites",1,0)</f>
        <v>0</v>
      </c>
      <c r="X2433" t="s">
        <v>99</v>
      </c>
      <c r="Y2433" t="str">
        <f>IF(X2433="","-",TRIM(LEFT(X2433,FIND(",",X2433&amp;",")-1)))</f>
        <v>-</v>
      </c>
      <c r="Z2433" t="s">
        <v>2029</v>
      </c>
      <c r="AA2433" t="s">
        <v>27</v>
      </c>
    </row>
    <row r="2434" spans="1:27" ht="14.4" x14ac:dyDescent="0.3">
      <c r="A2434">
        <v>2425</v>
      </c>
      <c r="B2434" t="s">
        <v>5122</v>
      </c>
      <c r="C2434" t="s">
        <v>5123</v>
      </c>
      <c r="D2434" t="s">
        <v>5124</v>
      </c>
      <c r="E2434" t="s">
        <v>843</v>
      </c>
      <c r="F2434" s="5">
        <f>_xlfn.TEXTBEFORE(E2434, " ") * 1000000</f>
        <v>18100000</v>
      </c>
      <c r="G2434">
        <v>164.4357</v>
      </c>
      <c r="H2434" t="s">
        <v>153</v>
      </c>
      <c r="I2434">
        <v>18</v>
      </c>
      <c r="J2434">
        <f>IF(I2434="",0,I2434)</f>
        <v>18</v>
      </c>
      <c r="K2434">
        <v>10</v>
      </c>
      <c r="L2434">
        <f>I2434-K2434</f>
        <v>8</v>
      </c>
      <c r="M2434" t="str">
        <f>IF(I2434&lt;100,"small",IF(I2434&lt;500,"medium","large"))</f>
        <v>small</v>
      </c>
      <c r="N2434">
        <f>IF(M2434="small",1,0)</f>
        <v>1</v>
      </c>
      <c r="O2434">
        <f>IF(N2434="medium",1,0)</f>
        <v>0</v>
      </c>
      <c r="P2434">
        <f>IF(O2434="large",1,0)</f>
        <v>0</v>
      </c>
      <c r="Q2434">
        <v>2003</v>
      </c>
      <c r="R2434">
        <v>3</v>
      </c>
      <c r="S2434" t="str">
        <f>IF(R2434=1, "First-time", IF(R2434&lt;=3, "Rising Star", IF(R2434&lt;10, "Established", "Elites")))</f>
        <v>Rising Star</v>
      </c>
      <c r="T2434">
        <f>IF(S2434 = "First-time",1,0)</f>
        <v>0</v>
      </c>
      <c r="U2434">
        <f>IF(S2434 = "Rising Star",1,0)</f>
        <v>1</v>
      </c>
      <c r="V2434">
        <f>IF(S2434 = "Established",1,0)</f>
        <v>0</v>
      </c>
      <c r="W2434">
        <f>IF(S2434 = "Elites",1,0)</f>
        <v>0</v>
      </c>
      <c r="X2434" t="s">
        <v>99</v>
      </c>
      <c r="Y2434" t="str">
        <f>IF(X2434="","-",TRIM(LEFT(X2434,FIND(",",X2434&amp;",")-1)))</f>
        <v>-</v>
      </c>
      <c r="Z2434" t="s">
        <v>5125</v>
      </c>
      <c r="AA2434" t="s">
        <v>11</v>
      </c>
    </row>
    <row r="2435" spans="1:27" ht="14.4" x14ac:dyDescent="0.3">
      <c r="A2435">
        <v>2426</v>
      </c>
      <c r="B2435" t="s">
        <v>14755</v>
      </c>
      <c r="C2435" t="s">
        <v>14756</v>
      </c>
      <c r="D2435" t="s">
        <v>14757</v>
      </c>
      <c r="E2435" t="s">
        <v>2092</v>
      </c>
      <c r="F2435" s="5">
        <f>_xlfn.TEXTBEFORE(E2435, " ") * 1000000</f>
        <v>5600000</v>
      </c>
      <c r="G2435">
        <v>164.41290000000001</v>
      </c>
      <c r="H2435" t="s">
        <v>803</v>
      </c>
      <c r="I2435">
        <v>22</v>
      </c>
      <c r="J2435">
        <f>IF(I2435="",0,I2435)</f>
        <v>22</v>
      </c>
      <c r="K2435">
        <v>6</v>
      </c>
      <c r="L2435">
        <f>I2435-K2435</f>
        <v>16</v>
      </c>
      <c r="M2435" t="str">
        <f>IF(I2435&lt;100,"small",IF(I2435&lt;500,"medium","large"))</f>
        <v>small</v>
      </c>
      <c r="N2435">
        <f>IF(M2435="small",1,0)</f>
        <v>1</v>
      </c>
      <c r="O2435">
        <f>IF(N2435="medium",1,0)</f>
        <v>0</v>
      </c>
      <c r="P2435">
        <f>IF(O2435="large",1,0)</f>
        <v>0</v>
      </c>
      <c r="Q2435">
        <v>2013</v>
      </c>
      <c r="R2435">
        <v>2</v>
      </c>
      <c r="S2435" t="str">
        <f>IF(R2435=1, "First-time", IF(R2435&lt;=3, "Rising Star", IF(R2435&lt;10, "Established", "Elites")))</f>
        <v>Rising Star</v>
      </c>
      <c r="T2435">
        <f>IF(S2435 = "First-time",1,0)</f>
        <v>0</v>
      </c>
      <c r="U2435">
        <f>IF(S2435 = "Rising Star",1,0)</f>
        <v>1</v>
      </c>
      <c r="V2435">
        <f>IF(S2435 = "Established",1,0)</f>
        <v>0</v>
      </c>
      <c r="W2435">
        <f>IF(S2435 = "Elites",1,0)</f>
        <v>0</v>
      </c>
      <c r="X2435" t="s">
        <v>86</v>
      </c>
      <c r="Y2435" t="str">
        <f>IF(X2435="","-",TRIM(LEFT(X2435,FIND(",",X2435&amp;",")-1)))</f>
        <v>New York City</v>
      </c>
      <c r="Z2435" t="s">
        <v>86</v>
      </c>
      <c r="AA2435" t="s">
        <v>35</v>
      </c>
    </row>
    <row r="2436" spans="1:27" ht="14.4" x14ac:dyDescent="0.3">
      <c r="A2436">
        <v>2427</v>
      </c>
      <c r="B2436" t="s">
        <v>10650</v>
      </c>
      <c r="C2436" t="s">
        <v>10651</v>
      </c>
      <c r="D2436" t="s">
        <v>10652</v>
      </c>
      <c r="E2436" t="s">
        <v>1585</v>
      </c>
      <c r="F2436" s="5">
        <f>_xlfn.TEXTBEFORE(E2436, " ") * 1000000</f>
        <v>5800000</v>
      </c>
      <c r="G2436">
        <v>164.357</v>
      </c>
      <c r="H2436" t="s">
        <v>85</v>
      </c>
      <c r="I2436">
        <v>26</v>
      </c>
      <c r="J2436">
        <f>IF(I2436="",0,I2436)</f>
        <v>26</v>
      </c>
      <c r="K2436">
        <v>19</v>
      </c>
      <c r="L2436">
        <f>I2436-K2436</f>
        <v>7</v>
      </c>
      <c r="M2436" t="str">
        <f>IF(I2436&lt;100,"small",IF(I2436&lt;500,"medium","large"))</f>
        <v>small</v>
      </c>
      <c r="N2436">
        <f>IF(M2436="small",1,0)</f>
        <v>1</v>
      </c>
      <c r="O2436">
        <f>IF(N2436="medium",1,0)</f>
        <v>0</v>
      </c>
      <c r="P2436">
        <f>IF(O2436="large",1,0)</f>
        <v>0</v>
      </c>
      <c r="Q2436">
        <v>2010</v>
      </c>
      <c r="R2436">
        <v>3</v>
      </c>
      <c r="S2436" t="str">
        <f>IF(R2436=1, "First-time", IF(R2436&lt;=3, "Rising Star", IF(R2436&lt;10, "Established", "Elites")))</f>
        <v>Rising Star</v>
      </c>
      <c r="T2436">
        <f>IF(S2436 = "First-time",1,0)</f>
        <v>0</v>
      </c>
      <c r="U2436">
        <f>IF(S2436 = "Rising Star",1,0)</f>
        <v>1</v>
      </c>
      <c r="V2436">
        <f>IF(S2436 = "Established",1,0)</f>
        <v>0</v>
      </c>
      <c r="W2436">
        <f>IF(S2436 = "Elites",1,0)</f>
        <v>0</v>
      </c>
      <c r="X2436" t="s">
        <v>838</v>
      </c>
      <c r="Y2436" t="str">
        <f>IF(X2436="","-",TRIM(LEFT(X2436,FIND(",",X2436&amp;",")-1)))</f>
        <v>Austin</v>
      </c>
      <c r="Z2436" t="s">
        <v>838</v>
      </c>
      <c r="AA2436" t="s">
        <v>45</v>
      </c>
    </row>
    <row r="2437" spans="1:27" ht="14.4" x14ac:dyDescent="0.3">
      <c r="A2437">
        <v>2428</v>
      </c>
      <c r="B2437" t="s">
        <v>8762</v>
      </c>
      <c r="C2437" t="s">
        <v>8763</v>
      </c>
      <c r="D2437" t="s">
        <v>8764</v>
      </c>
      <c r="E2437" t="s">
        <v>2201</v>
      </c>
      <c r="F2437" s="5">
        <f>_xlfn.TEXTBEFORE(E2437, " ") * 1000000</f>
        <v>46400000</v>
      </c>
      <c r="G2437">
        <v>164.2287</v>
      </c>
      <c r="H2437" t="s">
        <v>167</v>
      </c>
      <c r="I2437">
        <v>79</v>
      </c>
      <c r="J2437">
        <f>IF(I2437="",0,I2437)</f>
        <v>79</v>
      </c>
      <c r="K2437">
        <v>45</v>
      </c>
      <c r="L2437">
        <f>I2437-K2437</f>
        <v>34</v>
      </c>
      <c r="M2437" t="str">
        <f>IF(I2437&lt;100,"small",IF(I2437&lt;500,"medium","large"))</f>
        <v>small</v>
      </c>
      <c r="N2437">
        <f>IF(M2437="small",1,0)</f>
        <v>1</v>
      </c>
      <c r="O2437">
        <f>IF(N2437="medium",1,0)</f>
        <v>0</v>
      </c>
      <c r="P2437">
        <f>IF(O2437="large",1,0)</f>
        <v>0</v>
      </c>
      <c r="Q2437">
        <v>2008</v>
      </c>
      <c r="R2437">
        <v>1</v>
      </c>
      <c r="S2437" t="str">
        <f>IF(R2437=1, "First-time", IF(R2437&lt;=3, "Rising Star", IF(R2437&lt;10, "Established", "Elites")))</f>
        <v>First-time</v>
      </c>
      <c r="T2437">
        <f>IF(S2437 = "First-time",1,0)</f>
        <v>1</v>
      </c>
      <c r="U2437">
        <f>IF(S2437 = "Rising Star",1,0)</f>
        <v>0</v>
      </c>
      <c r="V2437">
        <f>IF(S2437 = "Established",1,0)</f>
        <v>0</v>
      </c>
      <c r="W2437">
        <f>IF(S2437 = "Elites",1,0)</f>
        <v>0</v>
      </c>
      <c r="X2437" t="s">
        <v>880</v>
      </c>
      <c r="Y2437" t="str">
        <f>IF(X2437="","-",TRIM(LEFT(X2437,FIND(",",X2437&amp;",")-1)))</f>
        <v>Louisville/Jefferson County</v>
      </c>
      <c r="Z2437" t="s">
        <v>881</v>
      </c>
      <c r="AA2437" t="s">
        <v>18</v>
      </c>
    </row>
    <row r="2438" spans="1:27" ht="14.4" x14ac:dyDescent="0.3">
      <c r="A2438">
        <v>2429</v>
      </c>
      <c r="B2438" t="s">
        <v>15068</v>
      </c>
      <c r="C2438" t="s">
        <v>15069</v>
      </c>
      <c r="D2438" t="s">
        <v>15070</v>
      </c>
      <c r="E2438" t="s">
        <v>2889</v>
      </c>
      <c r="F2438" s="5">
        <f>_xlfn.TEXTBEFORE(E2438, " ") * 1000000</f>
        <v>7700000</v>
      </c>
      <c r="G2438">
        <v>164.22489999999999</v>
      </c>
      <c r="H2438" t="s">
        <v>85</v>
      </c>
      <c r="I2438">
        <v>113</v>
      </c>
      <c r="J2438">
        <f>IF(I2438="",0,I2438)</f>
        <v>113</v>
      </c>
      <c r="K2438">
        <v>38</v>
      </c>
      <c r="L2438">
        <f>I2438-K2438</f>
        <v>75</v>
      </c>
      <c r="M2438" t="str">
        <f>IF(I2438&lt;100,"small",IF(I2438&lt;500,"medium","large"))</f>
        <v>medium</v>
      </c>
      <c r="N2438">
        <f>IF(M2438="small",1,0)</f>
        <v>0</v>
      </c>
      <c r="O2438">
        <f>IF(N2438="medium",1,0)</f>
        <v>0</v>
      </c>
      <c r="P2438">
        <f>IF(O2438="large",1,0)</f>
        <v>0</v>
      </c>
      <c r="Q2438">
        <v>2013</v>
      </c>
      <c r="R2438">
        <v>1</v>
      </c>
      <c r="S2438" t="str">
        <f>IF(R2438=1, "First-time", IF(R2438&lt;=3, "Rising Star", IF(R2438&lt;10, "Established", "Elites")))</f>
        <v>First-time</v>
      </c>
      <c r="T2438">
        <f>IF(S2438 = "First-time",1,0)</f>
        <v>1</v>
      </c>
      <c r="U2438">
        <f>IF(S2438 = "Rising Star",1,0)</f>
        <v>0</v>
      </c>
      <c r="V2438">
        <f>IF(S2438 = "Established",1,0)</f>
        <v>0</v>
      </c>
      <c r="W2438">
        <f>IF(S2438 = "Elites",1,0)</f>
        <v>0</v>
      </c>
      <c r="X2438" t="s">
        <v>185</v>
      </c>
      <c r="Y2438" t="str">
        <f>IF(X2438="","-",TRIM(LEFT(X2438,FIND(",",X2438&amp;",")-1)))</f>
        <v>Boston</v>
      </c>
      <c r="Z2438" t="s">
        <v>5675</v>
      </c>
      <c r="AA2438" t="s">
        <v>20</v>
      </c>
    </row>
    <row r="2439" spans="1:27" ht="14.4" x14ac:dyDescent="0.3">
      <c r="A2439">
        <v>2430</v>
      </c>
      <c r="B2439" t="s">
        <v>6463</v>
      </c>
      <c r="C2439" t="s">
        <v>6464</v>
      </c>
      <c r="D2439" t="s">
        <v>6465</v>
      </c>
      <c r="E2439" t="s">
        <v>2632</v>
      </c>
      <c r="F2439" s="5">
        <f>_xlfn.TEXTBEFORE(E2439, " ") * 1000000</f>
        <v>10500000</v>
      </c>
      <c r="G2439">
        <v>164.22489999999999</v>
      </c>
      <c r="H2439" t="s">
        <v>111</v>
      </c>
      <c r="I2439">
        <v>65</v>
      </c>
      <c r="J2439">
        <f>IF(I2439="",0,I2439)</f>
        <v>65</v>
      </c>
      <c r="K2439">
        <v>40</v>
      </c>
      <c r="L2439">
        <f>I2439-K2439</f>
        <v>25</v>
      </c>
      <c r="M2439" t="str">
        <f>IF(I2439&lt;100,"small",IF(I2439&lt;500,"medium","large"))</f>
        <v>small</v>
      </c>
      <c r="N2439">
        <f>IF(M2439="small",1,0)</f>
        <v>1</v>
      </c>
      <c r="O2439">
        <f>IF(N2439="medium",1,0)</f>
        <v>0</v>
      </c>
      <c r="P2439">
        <f>IF(O2439="large",1,0)</f>
        <v>0</v>
      </c>
      <c r="Q2439">
        <v>2005</v>
      </c>
      <c r="R2439">
        <v>2</v>
      </c>
      <c r="S2439" t="str">
        <f>IF(R2439=1, "First-time", IF(R2439&lt;=3, "Rising Star", IF(R2439&lt;10, "Established", "Elites")))</f>
        <v>Rising Star</v>
      </c>
      <c r="T2439">
        <f>IF(S2439 = "First-time",1,0)</f>
        <v>0</v>
      </c>
      <c r="U2439">
        <f>IF(S2439 = "Rising Star",1,0)</f>
        <v>1</v>
      </c>
      <c r="V2439">
        <f>IF(S2439 = "Established",1,0)</f>
        <v>0</v>
      </c>
      <c r="W2439">
        <f>IF(S2439 = "Elites",1,0)</f>
        <v>0</v>
      </c>
      <c r="X2439" t="s">
        <v>689</v>
      </c>
      <c r="Y2439" t="str">
        <f>IF(X2439="","-",TRIM(LEFT(X2439,FIND(",",X2439&amp;",")-1)))</f>
        <v>Miami</v>
      </c>
      <c r="Z2439" t="s">
        <v>6466</v>
      </c>
      <c r="AA2439" t="s">
        <v>10</v>
      </c>
    </row>
    <row r="2440" spans="1:27" ht="14.4" x14ac:dyDescent="0.3">
      <c r="A2440">
        <v>2431</v>
      </c>
      <c r="B2440" t="s">
        <v>6965</v>
      </c>
      <c r="C2440" t="s">
        <v>6966</v>
      </c>
      <c r="D2440" t="s">
        <v>6967</v>
      </c>
      <c r="E2440" t="s">
        <v>610</v>
      </c>
      <c r="F2440" s="5">
        <f>_xlfn.TEXTBEFORE(E2440, " ") * 1000000</f>
        <v>14600000</v>
      </c>
      <c r="G2440">
        <v>164.2011</v>
      </c>
      <c r="H2440" t="s">
        <v>160</v>
      </c>
      <c r="I2440">
        <v>17</v>
      </c>
      <c r="J2440">
        <f>IF(I2440="",0,I2440)</f>
        <v>17</v>
      </c>
      <c r="K2440">
        <v>9</v>
      </c>
      <c r="L2440">
        <f>I2440-K2440</f>
        <v>8</v>
      </c>
      <c r="M2440" t="str">
        <f>IF(I2440&lt;100,"small",IF(I2440&lt;500,"medium","large"))</f>
        <v>small</v>
      </c>
      <c r="N2440">
        <f>IF(M2440="small",1,0)</f>
        <v>1</v>
      </c>
      <c r="O2440">
        <f>IF(N2440="medium",1,0)</f>
        <v>0</v>
      </c>
      <c r="P2440">
        <f>IF(O2440="large",1,0)</f>
        <v>0</v>
      </c>
      <c r="Q2440">
        <v>2006</v>
      </c>
      <c r="R2440">
        <v>4</v>
      </c>
      <c r="S2440" t="str">
        <f>IF(R2440=1, "First-time", IF(R2440&lt;=3, "Rising Star", IF(R2440&lt;10, "Established", "Elites")))</f>
        <v>Established</v>
      </c>
      <c r="T2440">
        <f>IF(S2440 = "First-time",1,0)</f>
        <v>0</v>
      </c>
      <c r="U2440">
        <f>IF(S2440 = "Rising Star",1,0)</f>
        <v>0</v>
      </c>
      <c r="V2440">
        <f>IF(S2440 = "Established",1,0)</f>
        <v>1</v>
      </c>
      <c r="W2440">
        <f>IF(S2440 = "Elites",1,0)</f>
        <v>0</v>
      </c>
      <c r="X2440" t="s">
        <v>99</v>
      </c>
      <c r="Y2440" t="str">
        <f>IF(X2440="","-",TRIM(LEFT(X2440,FIND(",",X2440&amp;",")-1)))</f>
        <v>-</v>
      </c>
      <c r="Z2440" t="s">
        <v>6968</v>
      </c>
      <c r="AA2440" t="s">
        <v>25</v>
      </c>
    </row>
    <row r="2441" spans="1:27" ht="14.4" x14ac:dyDescent="0.3">
      <c r="A2441">
        <v>2432</v>
      </c>
      <c r="B2441" t="s">
        <v>13424</v>
      </c>
      <c r="C2441" t="s">
        <v>13425</v>
      </c>
      <c r="D2441" t="s">
        <v>13426</v>
      </c>
      <c r="E2441" t="s">
        <v>318</v>
      </c>
      <c r="F2441" s="5">
        <f>_xlfn.TEXTBEFORE(E2441, " ") * 1000000</f>
        <v>10600000</v>
      </c>
      <c r="G2441">
        <v>163.90270000000001</v>
      </c>
      <c r="H2441" t="s">
        <v>153</v>
      </c>
      <c r="I2441">
        <v>14</v>
      </c>
      <c r="J2441">
        <f>IF(I2441="",0,I2441)</f>
        <v>14</v>
      </c>
      <c r="K2441">
        <v>4</v>
      </c>
      <c r="L2441">
        <f>I2441-K2441</f>
        <v>10</v>
      </c>
      <c r="M2441" t="str">
        <f>IF(I2441&lt;100,"small",IF(I2441&lt;500,"medium","large"))</f>
        <v>small</v>
      </c>
      <c r="N2441">
        <f>IF(M2441="small",1,0)</f>
        <v>1</v>
      </c>
      <c r="O2441">
        <f>IF(N2441="medium",1,0)</f>
        <v>0</v>
      </c>
      <c r="P2441">
        <f>IF(O2441="large",1,0)</f>
        <v>0</v>
      </c>
      <c r="Q2441">
        <v>2012</v>
      </c>
      <c r="R2441">
        <v>1</v>
      </c>
      <c r="S2441" t="str">
        <f>IF(R2441=1, "First-time", IF(R2441&lt;=3, "Rising Star", IF(R2441&lt;10, "Established", "Elites")))</f>
        <v>First-time</v>
      </c>
      <c r="T2441">
        <f>IF(S2441 = "First-time",1,0)</f>
        <v>1</v>
      </c>
      <c r="U2441">
        <f>IF(S2441 = "Rising Star",1,0)</f>
        <v>0</v>
      </c>
      <c r="V2441">
        <f>IF(S2441 = "Established",1,0)</f>
        <v>0</v>
      </c>
      <c r="W2441">
        <f>IF(S2441 = "Elites",1,0)</f>
        <v>0</v>
      </c>
      <c r="X2441" t="s">
        <v>86</v>
      </c>
      <c r="Y2441" t="str">
        <f>IF(X2441="","-",TRIM(LEFT(X2441,FIND(",",X2441&amp;",")-1)))</f>
        <v>New York City</v>
      </c>
      <c r="Z2441" t="s">
        <v>13427</v>
      </c>
      <c r="AA2441" t="s">
        <v>32</v>
      </c>
    </row>
    <row r="2442" spans="1:27" ht="14.4" x14ac:dyDescent="0.3">
      <c r="A2442">
        <v>2433</v>
      </c>
      <c r="B2442" t="s">
        <v>14177</v>
      </c>
      <c r="C2442" t="s">
        <v>14178</v>
      </c>
      <c r="D2442" t="s">
        <v>14179</v>
      </c>
      <c r="E2442" t="s">
        <v>1805</v>
      </c>
      <c r="F2442" s="5">
        <f>_xlfn.TEXTBEFORE(E2442, " ") * 1000000</f>
        <v>9600000</v>
      </c>
      <c r="G2442">
        <v>163.7739</v>
      </c>
      <c r="H2442" t="s">
        <v>1069</v>
      </c>
      <c r="I2442">
        <v>48</v>
      </c>
      <c r="J2442">
        <f>IF(I2442="",0,I2442)</f>
        <v>48</v>
      </c>
      <c r="K2442">
        <v>25</v>
      </c>
      <c r="L2442">
        <f>I2442-K2442</f>
        <v>23</v>
      </c>
      <c r="M2442" t="str">
        <f>IF(I2442&lt;100,"small",IF(I2442&lt;500,"medium","large"))</f>
        <v>small</v>
      </c>
      <c r="N2442">
        <f>IF(M2442="small",1,0)</f>
        <v>1</v>
      </c>
      <c r="O2442">
        <f>IF(N2442="medium",1,0)</f>
        <v>0</v>
      </c>
      <c r="P2442">
        <f>IF(O2442="large",1,0)</f>
        <v>0</v>
      </c>
      <c r="Q2442">
        <v>2012</v>
      </c>
      <c r="R2442">
        <v>4</v>
      </c>
      <c r="S2442" t="str">
        <f>IF(R2442=1, "First-time", IF(R2442&lt;=3, "Rising Star", IF(R2442&lt;10, "Established", "Elites")))</f>
        <v>Established</v>
      </c>
      <c r="T2442">
        <f>IF(S2442 = "First-time",1,0)</f>
        <v>0</v>
      </c>
      <c r="U2442">
        <f>IF(S2442 = "Rising Star",1,0)</f>
        <v>0</v>
      </c>
      <c r="V2442">
        <f>IF(S2442 = "Established",1,0)</f>
        <v>1</v>
      </c>
      <c r="W2442">
        <f>IF(S2442 = "Elites",1,0)</f>
        <v>0</v>
      </c>
      <c r="X2442" t="s">
        <v>99</v>
      </c>
      <c r="Y2442" t="str">
        <f>IF(X2442="","-",TRIM(LEFT(X2442,FIND(",",X2442&amp;",")-1)))</f>
        <v>-</v>
      </c>
      <c r="Z2442" t="s">
        <v>14180</v>
      </c>
      <c r="AA2442" t="s">
        <v>5</v>
      </c>
    </row>
    <row r="2443" spans="1:27" ht="14.4" x14ac:dyDescent="0.3">
      <c r="A2443">
        <v>2433</v>
      </c>
      <c r="B2443" t="s">
        <v>14893</v>
      </c>
      <c r="C2443" t="s">
        <v>14894</v>
      </c>
      <c r="D2443" t="s">
        <v>14895</v>
      </c>
      <c r="E2443" t="s">
        <v>4369</v>
      </c>
      <c r="F2443" s="5">
        <f>_xlfn.TEXTBEFORE(E2443, " ") * 1000000</f>
        <v>23100000</v>
      </c>
      <c r="G2443">
        <v>163.72550000000001</v>
      </c>
      <c r="H2443" t="s">
        <v>118</v>
      </c>
      <c r="I2443">
        <v>34</v>
      </c>
      <c r="J2443">
        <f>IF(I2443="",0,I2443)</f>
        <v>34</v>
      </c>
      <c r="K2443">
        <v>12</v>
      </c>
      <c r="L2443">
        <f>I2443-K2443</f>
        <v>22</v>
      </c>
      <c r="M2443" t="str">
        <f>IF(I2443&lt;100,"small",IF(I2443&lt;500,"medium","large"))</f>
        <v>small</v>
      </c>
      <c r="N2443">
        <f>IF(M2443="small",1,0)</f>
        <v>1</v>
      </c>
      <c r="O2443">
        <f>IF(N2443="medium",1,0)</f>
        <v>0</v>
      </c>
      <c r="P2443">
        <f>IF(O2443="large",1,0)</f>
        <v>0</v>
      </c>
      <c r="Q2443">
        <v>2013</v>
      </c>
      <c r="R2443">
        <v>2</v>
      </c>
      <c r="S2443" t="str">
        <f>IF(R2443=1, "First-time", IF(R2443&lt;=3, "Rising Star", IF(R2443&lt;10, "Established", "Elites")))</f>
        <v>Rising Star</v>
      </c>
      <c r="T2443">
        <f>IF(S2443 = "First-time",1,0)</f>
        <v>0</v>
      </c>
      <c r="U2443">
        <f>IF(S2443 = "Rising Star",1,0)</f>
        <v>1</v>
      </c>
      <c r="V2443">
        <f>IF(S2443 = "Established",1,0)</f>
        <v>0</v>
      </c>
      <c r="W2443">
        <f>IF(S2443 = "Elites",1,0)</f>
        <v>0</v>
      </c>
      <c r="X2443" t="s">
        <v>99</v>
      </c>
      <c r="Y2443" t="str">
        <f>IF(X2443="","-",TRIM(LEFT(X2443,FIND(",",X2443&amp;",")-1)))</f>
        <v>-</v>
      </c>
      <c r="Z2443" t="s">
        <v>14896</v>
      </c>
      <c r="AA2443" t="s">
        <v>28</v>
      </c>
    </row>
    <row r="2444" spans="1:27" ht="14.4" x14ac:dyDescent="0.3">
      <c r="A2444">
        <v>2434</v>
      </c>
      <c r="B2444" t="s">
        <v>4804</v>
      </c>
      <c r="C2444" t="s">
        <v>4805</v>
      </c>
      <c r="D2444" t="s">
        <v>4806</v>
      </c>
      <c r="E2444" t="s">
        <v>4566</v>
      </c>
      <c r="F2444" s="5">
        <f>_xlfn.TEXTBEFORE(E2444, " ") * 1000000</f>
        <v>43500000</v>
      </c>
      <c r="G2444">
        <v>163.63640000000001</v>
      </c>
      <c r="H2444" t="s">
        <v>153</v>
      </c>
      <c r="I2444">
        <v>114</v>
      </c>
      <c r="J2444">
        <f>IF(I2444="",0,I2444)</f>
        <v>114</v>
      </c>
      <c r="K2444">
        <v>8</v>
      </c>
      <c r="L2444">
        <f>I2444-K2444</f>
        <v>106</v>
      </c>
      <c r="M2444" t="str">
        <f>IF(I2444&lt;100,"small",IF(I2444&lt;500,"medium","large"))</f>
        <v>medium</v>
      </c>
      <c r="N2444">
        <f>IF(M2444="small",1,0)</f>
        <v>0</v>
      </c>
      <c r="O2444">
        <f>IF(N2444="medium",1,0)</f>
        <v>0</v>
      </c>
      <c r="P2444">
        <f>IF(O2444="large",1,0)</f>
        <v>0</v>
      </c>
      <c r="Q2444">
        <v>2003</v>
      </c>
      <c r="R2444">
        <v>3</v>
      </c>
      <c r="S2444" t="str">
        <f>IF(R2444=1, "First-time", IF(R2444&lt;=3, "Rising Star", IF(R2444&lt;10, "Established", "Elites")))</f>
        <v>Rising Star</v>
      </c>
      <c r="T2444">
        <f>IF(S2444 = "First-time",1,0)</f>
        <v>0</v>
      </c>
      <c r="U2444">
        <f>IF(S2444 = "Rising Star",1,0)</f>
        <v>1</v>
      </c>
      <c r="V2444">
        <f>IF(S2444 = "Established",1,0)</f>
        <v>0</v>
      </c>
      <c r="W2444">
        <f>IF(S2444 = "Elites",1,0)</f>
        <v>0</v>
      </c>
      <c r="X2444" t="s">
        <v>130</v>
      </c>
      <c r="Y2444" t="str">
        <f>IF(X2444="","-",TRIM(LEFT(X2444,FIND(",",X2444&amp;",")-1)))</f>
        <v>Dallas</v>
      </c>
      <c r="Z2444" t="s">
        <v>993</v>
      </c>
      <c r="AA2444" t="s">
        <v>45</v>
      </c>
    </row>
    <row r="2445" spans="1:27" ht="14.4" x14ac:dyDescent="0.3">
      <c r="A2445">
        <v>2435</v>
      </c>
      <c r="B2445" t="s">
        <v>8898</v>
      </c>
      <c r="C2445" t="s">
        <v>8899</v>
      </c>
      <c r="D2445" t="s">
        <v>8900</v>
      </c>
      <c r="E2445" t="s">
        <v>857</v>
      </c>
      <c r="F2445" s="5">
        <f>_xlfn.TEXTBEFORE(E2445, " ") * 1000000</f>
        <v>3200000</v>
      </c>
      <c r="G2445">
        <v>163.62569999999999</v>
      </c>
      <c r="H2445" t="s">
        <v>85</v>
      </c>
      <c r="I2445">
        <v>14</v>
      </c>
      <c r="J2445">
        <f>IF(I2445="",0,I2445)</f>
        <v>14</v>
      </c>
      <c r="K2445">
        <v>8</v>
      </c>
      <c r="L2445">
        <f>I2445-K2445</f>
        <v>6</v>
      </c>
      <c r="M2445" t="str">
        <f>IF(I2445&lt;100,"small",IF(I2445&lt;500,"medium","large"))</f>
        <v>small</v>
      </c>
      <c r="N2445">
        <f>IF(M2445="small",1,0)</f>
        <v>1</v>
      </c>
      <c r="O2445">
        <f>IF(N2445="medium",1,0)</f>
        <v>0</v>
      </c>
      <c r="P2445">
        <f>IF(O2445="large",1,0)</f>
        <v>0</v>
      </c>
      <c r="Q2445">
        <v>2008</v>
      </c>
      <c r="R2445">
        <v>3</v>
      </c>
      <c r="S2445" t="str">
        <f>IF(R2445=1, "First-time", IF(R2445&lt;=3, "Rising Star", IF(R2445&lt;10, "Established", "Elites")))</f>
        <v>Rising Star</v>
      </c>
      <c r="T2445">
        <f>IF(S2445 = "First-time",1,0)</f>
        <v>0</v>
      </c>
      <c r="U2445">
        <f>IF(S2445 = "Rising Star",1,0)</f>
        <v>1</v>
      </c>
      <c r="V2445">
        <f>IF(S2445 = "Established",1,0)</f>
        <v>0</v>
      </c>
      <c r="W2445">
        <f>IF(S2445 = "Elites",1,0)</f>
        <v>0</v>
      </c>
      <c r="X2445" t="s">
        <v>1206</v>
      </c>
      <c r="Y2445" t="str">
        <f>IF(X2445="","-",TRIM(LEFT(X2445,FIND(",",X2445&amp;",")-1)))</f>
        <v>Tampa</v>
      </c>
      <c r="Z2445" t="s">
        <v>1206</v>
      </c>
      <c r="AA2445" t="s">
        <v>10</v>
      </c>
    </row>
    <row r="2446" spans="1:27" ht="14.4" x14ac:dyDescent="0.3">
      <c r="A2446">
        <v>2436</v>
      </c>
      <c r="B2446" t="s">
        <v>13728</v>
      </c>
      <c r="C2446" t="s">
        <v>13729</v>
      </c>
      <c r="D2446" t="s">
        <v>13730</v>
      </c>
      <c r="E2446" t="s">
        <v>1329</v>
      </c>
      <c r="F2446" s="5">
        <f>_xlfn.TEXTBEFORE(E2446, " ") * 1000000</f>
        <v>3600000</v>
      </c>
      <c r="G2446">
        <v>163.33699999999999</v>
      </c>
      <c r="H2446" t="s">
        <v>85</v>
      </c>
      <c r="I2446">
        <v>6</v>
      </c>
      <c r="J2446">
        <f>IF(I2446="",0,I2446)</f>
        <v>6</v>
      </c>
      <c r="K2446">
        <v>2</v>
      </c>
      <c r="L2446">
        <f>I2446-K2446</f>
        <v>4</v>
      </c>
      <c r="M2446" t="str">
        <f>IF(I2446&lt;100,"small",IF(I2446&lt;500,"medium","large"))</f>
        <v>small</v>
      </c>
      <c r="N2446">
        <f>IF(M2446="small",1,0)</f>
        <v>1</v>
      </c>
      <c r="O2446">
        <f>IF(N2446="medium",1,0)</f>
        <v>0</v>
      </c>
      <c r="P2446">
        <f>IF(O2446="large",1,0)</f>
        <v>0</v>
      </c>
      <c r="Q2446">
        <v>2012</v>
      </c>
      <c r="R2446">
        <v>1</v>
      </c>
      <c r="S2446" t="str">
        <f>IF(R2446=1, "First-time", IF(R2446&lt;=3, "Rising Star", IF(R2446&lt;10, "Established", "Elites")))</f>
        <v>First-time</v>
      </c>
      <c r="T2446">
        <f>IF(S2446 = "First-time",1,0)</f>
        <v>1</v>
      </c>
      <c r="U2446">
        <f>IF(S2446 = "Rising Star",1,0)</f>
        <v>0</v>
      </c>
      <c r="V2446">
        <f>IF(S2446 = "Established",1,0)</f>
        <v>0</v>
      </c>
      <c r="W2446">
        <f>IF(S2446 = "Elites",1,0)</f>
        <v>0</v>
      </c>
      <c r="X2446" t="s">
        <v>271</v>
      </c>
      <c r="Y2446" t="str">
        <f>IF(X2446="","-",TRIM(LEFT(X2446,FIND(",",X2446&amp;",")-1)))</f>
        <v>Chicago</v>
      </c>
      <c r="Z2446" t="s">
        <v>271</v>
      </c>
      <c r="AA2446" t="s">
        <v>15</v>
      </c>
    </row>
    <row r="2447" spans="1:27" ht="14.4" x14ac:dyDescent="0.3">
      <c r="A2447">
        <v>2437</v>
      </c>
      <c r="B2447" t="s">
        <v>4922</v>
      </c>
      <c r="C2447" t="s">
        <v>4923</v>
      </c>
      <c r="D2447" t="s">
        <v>4924</v>
      </c>
      <c r="E2447" t="s">
        <v>961</v>
      </c>
      <c r="F2447" s="5">
        <f>_xlfn.TEXTBEFORE(E2447, " ") * 1000000</f>
        <v>10300000</v>
      </c>
      <c r="G2447">
        <v>163.3271</v>
      </c>
      <c r="H2447" t="s">
        <v>779</v>
      </c>
      <c r="I2447">
        <v>76</v>
      </c>
      <c r="J2447">
        <f>IF(I2447="",0,I2447)</f>
        <v>76</v>
      </c>
      <c r="K2447">
        <v>38</v>
      </c>
      <c r="L2447">
        <f>I2447-K2447</f>
        <v>38</v>
      </c>
      <c r="M2447" t="str">
        <f>IF(I2447&lt;100,"small",IF(I2447&lt;500,"medium","large"))</f>
        <v>small</v>
      </c>
      <c r="N2447">
        <f>IF(M2447="small",1,0)</f>
        <v>1</v>
      </c>
      <c r="O2447">
        <f>IF(N2447="medium",1,0)</f>
        <v>0</v>
      </c>
      <c r="P2447">
        <f>IF(O2447="large",1,0)</f>
        <v>0</v>
      </c>
      <c r="Q2447">
        <v>2003</v>
      </c>
      <c r="R2447">
        <v>3</v>
      </c>
      <c r="S2447" t="str">
        <f>IF(R2447=1, "First-time", IF(R2447&lt;=3, "Rising Star", IF(R2447&lt;10, "Established", "Elites")))</f>
        <v>Rising Star</v>
      </c>
      <c r="T2447">
        <f>IF(S2447 = "First-time",1,0)</f>
        <v>0</v>
      </c>
      <c r="U2447">
        <f>IF(S2447 = "Rising Star",1,0)</f>
        <v>1</v>
      </c>
      <c r="V2447">
        <f>IF(S2447 = "Established",1,0)</f>
        <v>0</v>
      </c>
      <c r="W2447">
        <f>IF(S2447 = "Elites",1,0)</f>
        <v>0</v>
      </c>
      <c r="X2447" t="s">
        <v>576</v>
      </c>
      <c r="Y2447" t="str">
        <f>IF(X2447="","-",TRIM(LEFT(X2447,FIND(",",X2447&amp;",")-1)))</f>
        <v>Rochester</v>
      </c>
      <c r="Z2447" t="s">
        <v>1075</v>
      </c>
      <c r="AA2447" t="s">
        <v>35</v>
      </c>
    </row>
    <row r="2448" spans="1:27" ht="14.4" x14ac:dyDescent="0.3">
      <c r="A2448">
        <v>2438</v>
      </c>
      <c r="B2448" t="s">
        <v>15036</v>
      </c>
      <c r="C2448" t="s">
        <v>15037</v>
      </c>
      <c r="D2448" t="s">
        <v>15038</v>
      </c>
      <c r="E2448" t="s">
        <v>957</v>
      </c>
      <c r="F2448" s="5">
        <f>_xlfn.TEXTBEFORE(E2448, " ") * 1000000</f>
        <v>3500000</v>
      </c>
      <c r="G2448">
        <v>163.17009999999999</v>
      </c>
      <c r="H2448" t="s">
        <v>85</v>
      </c>
      <c r="I2448">
        <v>12</v>
      </c>
      <c r="J2448">
        <f>IF(I2448="",0,I2448)</f>
        <v>12</v>
      </c>
      <c r="K2448">
        <v>7</v>
      </c>
      <c r="L2448">
        <f>I2448-K2448</f>
        <v>5</v>
      </c>
      <c r="M2448" t="str">
        <f>IF(I2448&lt;100,"small",IF(I2448&lt;500,"medium","large"))</f>
        <v>small</v>
      </c>
      <c r="N2448">
        <f>IF(M2448="small",1,0)</f>
        <v>1</v>
      </c>
      <c r="O2448">
        <f>IF(N2448="medium",1,0)</f>
        <v>0</v>
      </c>
      <c r="P2448">
        <f>IF(O2448="large",1,0)</f>
        <v>0</v>
      </c>
      <c r="Q2448">
        <v>2013</v>
      </c>
      <c r="R2448">
        <v>2</v>
      </c>
      <c r="S2448" t="str">
        <f>IF(R2448=1, "First-time", IF(R2448&lt;=3, "Rising Star", IF(R2448&lt;10, "Established", "Elites")))</f>
        <v>Rising Star</v>
      </c>
      <c r="T2448">
        <f>IF(S2448 = "First-time",1,0)</f>
        <v>0</v>
      </c>
      <c r="U2448">
        <f>IF(S2448 = "Rising Star",1,0)</f>
        <v>1</v>
      </c>
      <c r="V2448">
        <f>IF(S2448 = "Established",1,0)</f>
        <v>0</v>
      </c>
      <c r="W2448">
        <f>IF(S2448 = "Elites",1,0)</f>
        <v>0</v>
      </c>
      <c r="X2448" t="s">
        <v>427</v>
      </c>
      <c r="Y2448" t="str">
        <f>IF(X2448="","-",TRIM(LEFT(X2448,FIND(",",X2448&amp;",")-1)))</f>
        <v>Washington</v>
      </c>
      <c r="Z2448" t="s">
        <v>15039</v>
      </c>
      <c r="AA2448" t="s">
        <v>21</v>
      </c>
    </row>
    <row r="2449" spans="1:27" ht="14.4" x14ac:dyDescent="0.3">
      <c r="A2449">
        <v>2439</v>
      </c>
      <c r="B2449" t="s">
        <v>9615</v>
      </c>
      <c r="C2449" t="s">
        <v>9616</v>
      </c>
      <c r="D2449" t="s">
        <v>9617</v>
      </c>
      <c r="E2449" t="s">
        <v>2080</v>
      </c>
      <c r="F2449" s="5">
        <f>_xlfn.TEXTBEFORE(E2449, " ") * 1000000</f>
        <v>13800000</v>
      </c>
      <c r="G2449">
        <v>163.09129999999999</v>
      </c>
      <c r="H2449" t="s">
        <v>779</v>
      </c>
      <c r="I2449">
        <v>106</v>
      </c>
      <c r="J2449">
        <f>IF(I2449="",0,I2449)</f>
        <v>106</v>
      </c>
      <c r="K2449">
        <v>28</v>
      </c>
      <c r="L2449">
        <f>I2449-K2449</f>
        <v>78</v>
      </c>
      <c r="M2449" t="str">
        <f>IF(I2449&lt;100,"small",IF(I2449&lt;500,"medium","large"))</f>
        <v>medium</v>
      </c>
      <c r="N2449">
        <f>IF(M2449="small",1,0)</f>
        <v>0</v>
      </c>
      <c r="O2449">
        <f>IF(N2449="medium",1,0)</f>
        <v>0</v>
      </c>
      <c r="P2449">
        <f>IF(O2449="large",1,0)</f>
        <v>0</v>
      </c>
      <c r="Q2449">
        <v>2009</v>
      </c>
      <c r="R2449">
        <v>5</v>
      </c>
      <c r="S2449" t="str">
        <f>IF(R2449=1, "First-time", IF(R2449&lt;=3, "Rising Star", IF(R2449&lt;10, "Established", "Elites")))</f>
        <v>Established</v>
      </c>
      <c r="T2449">
        <f>IF(S2449 = "First-time",1,0)</f>
        <v>0</v>
      </c>
      <c r="U2449">
        <f>IF(S2449 = "Rising Star",1,0)</f>
        <v>0</v>
      </c>
      <c r="V2449">
        <f>IF(S2449 = "Established",1,0)</f>
        <v>1</v>
      </c>
      <c r="W2449">
        <f>IF(S2449 = "Elites",1,0)</f>
        <v>0</v>
      </c>
      <c r="X2449" t="s">
        <v>332</v>
      </c>
      <c r="Y2449" t="str">
        <f>IF(X2449="","-",TRIM(LEFT(X2449,FIND(",",X2449&amp;",")-1)))</f>
        <v>Columbus</v>
      </c>
      <c r="Z2449" t="s">
        <v>2175</v>
      </c>
      <c r="AA2449" t="s">
        <v>36</v>
      </c>
    </row>
    <row r="2450" spans="1:27" ht="14.4" x14ac:dyDescent="0.3">
      <c r="A2450">
        <v>2440</v>
      </c>
      <c r="B2450" t="s">
        <v>11517</v>
      </c>
      <c r="C2450" t="s">
        <v>11518</v>
      </c>
      <c r="D2450" t="s">
        <v>11519</v>
      </c>
      <c r="E2450" t="s">
        <v>11520</v>
      </c>
      <c r="F2450" s="5">
        <f>_xlfn.TEXTBEFORE(E2450, " ") * 1000000</f>
        <v>127500000</v>
      </c>
      <c r="G2450">
        <v>163.0052</v>
      </c>
      <c r="H2450" t="s">
        <v>140</v>
      </c>
      <c r="I2450">
        <v>91</v>
      </c>
      <c r="J2450">
        <f>IF(I2450="",0,I2450)</f>
        <v>91</v>
      </c>
      <c r="K2450">
        <v>41</v>
      </c>
      <c r="L2450">
        <f>I2450-K2450</f>
        <v>50</v>
      </c>
      <c r="M2450" t="str">
        <f>IF(I2450&lt;100,"small",IF(I2450&lt;500,"medium","large"))</f>
        <v>small</v>
      </c>
      <c r="N2450">
        <f>IF(M2450="small",1,0)</f>
        <v>1</v>
      </c>
      <c r="O2450">
        <f>IF(N2450="medium",1,0)</f>
        <v>0</v>
      </c>
      <c r="P2450">
        <f>IF(O2450="large",1,0)</f>
        <v>0</v>
      </c>
      <c r="Q2450">
        <v>2010</v>
      </c>
      <c r="R2450">
        <v>1</v>
      </c>
      <c r="S2450" t="str">
        <f>IF(R2450=1, "First-time", IF(R2450&lt;=3, "Rising Star", IF(R2450&lt;10, "Established", "Elites")))</f>
        <v>First-time</v>
      </c>
      <c r="T2450">
        <f>IF(S2450 = "First-time",1,0)</f>
        <v>1</v>
      </c>
      <c r="U2450">
        <f>IF(S2450 = "Rising Star",1,0)</f>
        <v>0</v>
      </c>
      <c r="V2450">
        <f>IF(S2450 = "Established",1,0)</f>
        <v>0</v>
      </c>
      <c r="W2450">
        <f>IF(S2450 = "Elites",1,0)</f>
        <v>0</v>
      </c>
      <c r="X2450" t="s">
        <v>99</v>
      </c>
      <c r="Y2450" t="str">
        <f>IF(X2450="","-",TRIM(LEFT(X2450,FIND(",",X2450&amp;",")-1)))</f>
        <v>-</v>
      </c>
      <c r="Z2450" t="s">
        <v>11521</v>
      </c>
      <c r="AA2450" t="s">
        <v>5</v>
      </c>
    </row>
    <row r="2451" spans="1:27" ht="14.4" x14ac:dyDescent="0.3">
      <c r="A2451">
        <v>2441</v>
      </c>
      <c r="B2451" t="s">
        <v>14573</v>
      </c>
      <c r="C2451" t="s">
        <v>14574</v>
      </c>
      <c r="D2451" t="s">
        <v>14575</v>
      </c>
      <c r="E2451" t="s">
        <v>615</v>
      </c>
      <c r="F2451" s="5">
        <f>_xlfn.TEXTBEFORE(E2451, " ") * 1000000</f>
        <v>2800000</v>
      </c>
      <c r="G2451">
        <v>162.8056</v>
      </c>
      <c r="H2451" t="s">
        <v>353</v>
      </c>
      <c r="I2451">
        <v>20</v>
      </c>
      <c r="J2451">
        <f>IF(I2451="",0,I2451)</f>
        <v>20</v>
      </c>
      <c r="K2451">
        <v>9</v>
      </c>
      <c r="L2451">
        <f>I2451-K2451</f>
        <v>11</v>
      </c>
      <c r="M2451" t="str">
        <f>IF(I2451&lt;100,"small",IF(I2451&lt;500,"medium","large"))</f>
        <v>small</v>
      </c>
      <c r="N2451">
        <f>IF(M2451="small",1,0)</f>
        <v>1</v>
      </c>
      <c r="O2451">
        <f>IF(N2451="medium",1,0)</f>
        <v>0</v>
      </c>
      <c r="P2451">
        <f>IF(O2451="large",1,0)</f>
        <v>0</v>
      </c>
      <c r="Q2451">
        <v>2013</v>
      </c>
      <c r="R2451">
        <v>1</v>
      </c>
      <c r="S2451" t="str">
        <f>IF(R2451=1, "First-time", IF(R2451&lt;=3, "Rising Star", IF(R2451&lt;10, "Established", "Elites")))</f>
        <v>First-time</v>
      </c>
      <c r="T2451">
        <f>IF(S2451 = "First-time",1,0)</f>
        <v>1</v>
      </c>
      <c r="U2451">
        <f>IF(S2451 = "Rising Star",1,0)</f>
        <v>0</v>
      </c>
      <c r="V2451">
        <f>IF(S2451 = "Established",1,0)</f>
        <v>0</v>
      </c>
      <c r="W2451">
        <f>IF(S2451 = "Elites",1,0)</f>
        <v>0</v>
      </c>
      <c r="X2451" t="s">
        <v>348</v>
      </c>
      <c r="Y2451" t="str">
        <f>IF(X2451="","-",TRIM(LEFT(X2451,FIND(",",X2451&amp;",")-1)))</f>
        <v>Nashville</v>
      </c>
      <c r="Z2451" t="s">
        <v>208</v>
      </c>
      <c r="AA2451" t="s">
        <v>44</v>
      </c>
    </row>
    <row r="2452" spans="1:27" ht="14.4" x14ac:dyDescent="0.3">
      <c r="A2452">
        <v>2442</v>
      </c>
      <c r="B2452" t="s">
        <v>559</v>
      </c>
      <c r="C2452" t="s">
        <v>560</v>
      </c>
      <c r="D2452" t="s">
        <v>561</v>
      </c>
      <c r="E2452" t="s">
        <v>562</v>
      </c>
      <c r="F2452" s="5">
        <f>_xlfn.TEXTBEFORE(E2452, " ") * 1000000</f>
        <v>14500000</v>
      </c>
      <c r="G2452">
        <v>162.77770000000001</v>
      </c>
      <c r="H2452" t="s">
        <v>105</v>
      </c>
      <c r="I2452">
        <v>110</v>
      </c>
      <c r="J2452">
        <f>IF(I2452="",0,I2452)</f>
        <v>110</v>
      </c>
      <c r="K2452">
        <v>46</v>
      </c>
      <c r="L2452">
        <f>I2452-K2452</f>
        <v>64</v>
      </c>
      <c r="M2452" t="str">
        <f>IF(I2452&lt;100,"small",IF(I2452&lt;500,"medium","large"))</f>
        <v>medium</v>
      </c>
      <c r="N2452">
        <f>IF(M2452="small",1,0)</f>
        <v>0</v>
      </c>
      <c r="O2452">
        <f>IF(N2452="medium",1,0)</f>
        <v>0</v>
      </c>
      <c r="P2452">
        <f>IF(O2452="large",1,0)</f>
        <v>0</v>
      </c>
      <c r="Q2452">
        <v>1975</v>
      </c>
      <c r="R2452">
        <v>1</v>
      </c>
      <c r="S2452" t="str">
        <f>IF(R2452=1, "First-time", IF(R2452&lt;=3, "Rising Star", IF(R2452&lt;10, "Established", "Elites")))</f>
        <v>First-time</v>
      </c>
      <c r="T2452">
        <f>IF(S2452 = "First-time",1,0)</f>
        <v>1</v>
      </c>
      <c r="U2452">
        <f>IF(S2452 = "Rising Star",1,0)</f>
        <v>0</v>
      </c>
      <c r="V2452">
        <f>IF(S2452 = "Established",1,0)</f>
        <v>0</v>
      </c>
      <c r="W2452">
        <f>IF(S2452 = "Elites",1,0)</f>
        <v>0</v>
      </c>
      <c r="X2452" t="s">
        <v>99</v>
      </c>
      <c r="Y2452" t="str">
        <f>IF(X2452="","-",TRIM(LEFT(X2452,FIND(",",X2452&amp;",")-1)))</f>
        <v>-</v>
      </c>
      <c r="Z2452" t="s">
        <v>563</v>
      </c>
      <c r="AA2452" t="s">
        <v>20</v>
      </c>
    </row>
    <row r="2453" spans="1:27" ht="14.4" x14ac:dyDescent="0.3">
      <c r="A2453">
        <v>2443</v>
      </c>
      <c r="B2453" t="s">
        <v>5319</v>
      </c>
      <c r="C2453" t="s">
        <v>5320</v>
      </c>
      <c r="D2453" t="s">
        <v>5321</v>
      </c>
      <c r="E2453" t="s">
        <v>698</v>
      </c>
      <c r="F2453" s="5">
        <f>_xlfn.TEXTBEFORE(E2453, " ") * 1000000</f>
        <v>13100000</v>
      </c>
      <c r="G2453">
        <v>162.74029999999999</v>
      </c>
      <c r="H2453" t="s">
        <v>472</v>
      </c>
      <c r="I2453">
        <v>83</v>
      </c>
      <c r="J2453">
        <f>IF(I2453="",0,I2453)</f>
        <v>83</v>
      </c>
      <c r="K2453">
        <v>40</v>
      </c>
      <c r="L2453">
        <f>I2453-K2453</f>
        <v>43</v>
      </c>
      <c r="M2453" t="str">
        <f>IF(I2453&lt;100,"small",IF(I2453&lt;500,"medium","large"))</f>
        <v>small</v>
      </c>
      <c r="N2453">
        <f>IF(M2453="small",1,0)</f>
        <v>1</v>
      </c>
      <c r="O2453">
        <f>IF(N2453="medium",1,0)</f>
        <v>0</v>
      </c>
      <c r="P2453">
        <f>IF(O2453="large",1,0)</f>
        <v>0</v>
      </c>
      <c r="Q2453">
        <v>2004</v>
      </c>
      <c r="R2453">
        <v>1</v>
      </c>
      <c r="S2453" t="str">
        <f>IF(R2453=1, "First-time", IF(R2453&lt;=3, "Rising Star", IF(R2453&lt;10, "Established", "Elites")))</f>
        <v>First-time</v>
      </c>
      <c r="T2453">
        <f>IF(S2453 = "First-time",1,0)</f>
        <v>1</v>
      </c>
      <c r="U2453">
        <f>IF(S2453 = "Rising Star",1,0)</f>
        <v>0</v>
      </c>
      <c r="V2453">
        <f>IF(S2453 = "Established",1,0)</f>
        <v>0</v>
      </c>
      <c r="W2453">
        <f>IF(S2453 = "Elites",1,0)</f>
        <v>0</v>
      </c>
      <c r="X2453" t="s">
        <v>99</v>
      </c>
      <c r="Y2453" t="str">
        <f>IF(X2453="","-",TRIM(LEFT(X2453,FIND(",",X2453&amp;",")-1)))</f>
        <v>-</v>
      </c>
      <c r="Z2453" t="s">
        <v>5322</v>
      </c>
      <c r="AA2453" t="s">
        <v>51</v>
      </c>
    </row>
    <row r="2454" spans="1:27" ht="14.4" x14ac:dyDescent="0.3">
      <c r="A2454">
        <v>2444</v>
      </c>
      <c r="B2454" t="s">
        <v>9803</v>
      </c>
      <c r="C2454" t="s">
        <v>9804</v>
      </c>
      <c r="D2454" t="s">
        <v>9805</v>
      </c>
      <c r="E2454" t="s">
        <v>9806</v>
      </c>
      <c r="F2454" s="5">
        <f>_xlfn.TEXTBEFORE(E2454, " ") * 1000000</f>
        <v>294100000</v>
      </c>
      <c r="G2454">
        <v>162.57300000000001</v>
      </c>
      <c r="H2454" t="s">
        <v>153</v>
      </c>
      <c r="I2454">
        <v>279</v>
      </c>
      <c r="J2454">
        <f>IF(I2454="",0,I2454)</f>
        <v>279</v>
      </c>
      <c r="K2454">
        <v>144</v>
      </c>
      <c r="L2454">
        <f>I2454-K2454</f>
        <v>135</v>
      </c>
      <c r="M2454" t="str">
        <f>IF(I2454&lt;100,"small",IF(I2454&lt;500,"medium","large"))</f>
        <v>medium</v>
      </c>
      <c r="N2454">
        <f>IF(M2454="small",1,0)</f>
        <v>0</v>
      </c>
      <c r="O2454">
        <f>IF(N2454="medium",1,0)</f>
        <v>0</v>
      </c>
      <c r="P2454">
        <f>IF(O2454="large",1,0)</f>
        <v>0</v>
      </c>
      <c r="Q2454">
        <v>2009</v>
      </c>
      <c r="R2454">
        <v>3</v>
      </c>
      <c r="S2454" t="str">
        <f>IF(R2454=1, "First-time", IF(R2454&lt;=3, "Rising Star", IF(R2454&lt;10, "Established", "Elites")))</f>
        <v>Rising Star</v>
      </c>
      <c r="T2454">
        <f>IF(S2454 = "First-time",1,0)</f>
        <v>0</v>
      </c>
      <c r="U2454">
        <f>IF(S2454 = "Rising Star",1,0)</f>
        <v>1</v>
      </c>
      <c r="V2454">
        <f>IF(S2454 = "Established",1,0)</f>
        <v>0</v>
      </c>
      <c r="W2454">
        <f>IF(S2454 = "Elites",1,0)</f>
        <v>0</v>
      </c>
      <c r="X2454" t="s">
        <v>99</v>
      </c>
      <c r="Y2454" t="str">
        <f>IF(X2454="","-",TRIM(LEFT(X2454,FIND(",",X2454&amp;",")-1)))</f>
        <v>-</v>
      </c>
      <c r="Z2454" t="s">
        <v>9807</v>
      </c>
      <c r="AA2454" t="s">
        <v>28</v>
      </c>
    </row>
    <row r="2455" spans="1:27" ht="14.4" x14ac:dyDescent="0.3">
      <c r="A2455">
        <v>2445</v>
      </c>
      <c r="B2455" t="s">
        <v>15349</v>
      </c>
      <c r="C2455" t="s">
        <v>15350</v>
      </c>
      <c r="D2455" t="s">
        <v>15351</v>
      </c>
      <c r="E2455" t="s">
        <v>2766</v>
      </c>
      <c r="F2455" s="5">
        <f>_xlfn.TEXTBEFORE(E2455, " ") * 1000000</f>
        <v>2700000</v>
      </c>
      <c r="G2455">
        <v>162.48570000000001</v>
      </c>
      <c r="H2455" t="s">
        <v>433</v>
      </c>
      <c r="I2455">
        <v>40</v>
      </c>
      <c r="J2455">
        <f>IF(I2455="",0,I2455)</f>
        <v>40</v>
      </c>
      <c r="K2455">
        <v>10</v>
      </c>
      <c r="L2455">
        <f>I2455-K2455</f>
        <v>30</v>
      </c>
      <c r="M2455" t="str">
        <f>IF(I2455&lt;100,"small",IF(I2455&lt;500,"medium","large"))</f>
        <v>small</v>
      </c>
      <c r="N2455">
        <f>IF(M2455="small",1,0)</f>
        <v>1</v>
      </c>
      <c r="O2455">
        <f>IF(N2455="medium",1,0)</f>
        <v>0</v>
      </c>
      <c r="P2455">
        <f>IF(O2455="large",1,0)</f>
        <v>0</v>
      </c>
      <c r="Q2455">
        <v>2013</v>
      </c>
      <c r="R2455">
        <v>1</v>
      </c>
      <c r="S2455" t="str">
        <f>IF(R2455=1, "First-time", IF(R2455&lt;=3, "Rising Star", IF(R2455&lt;10, "Established", "Elites")))</f>
        <v>First-time</v>
      </c>
      <c r="T2455">
        <f>IF(S2455 = "First-time",1,0)</f>
        <v>1</v>
      </c>
      <c r="U2455">
        <f>IF(S2455 = "Rising Star",1,0)</f>
        <v>0</v>
      </c>
      <c r="V2455">
        <f>IF(S2455 = "Established",1,0)</f>
        <v>0</v>
      </c>
      <c r="W2455">
        <f>IF(S2455 = "Elites",1,0)</f>
        <v>0</v>
      </c>
      <c r="X2455" t="s">
        <v>689</v>
      </c>
      <c r="Y2455" t="str">
        <f>IF(X2455="","-",TRIM(LEFT(X2455,FIND(",",X2455&amp;",")-1)))</f>
        <v>Miami</v>
      </c>
      <c r="Z2455" t="s">
        <v>689</v>
      </c>
      <c r="AA2455" t="s">
        <v>10</v>
      </c>
    </row>
    <row r="2456" spans="1:27" ht="14.4" x14ac:dyDescent="0.3">
      <c r="A2456">
        <v>2446</v>
      </c>
      <c r="B2456" t="s">
        <v>5883</v>
      </c>
      <c r="C2456" t="s">
        <v>5884</v>
      </c>
      <c r="D2456" t="s">
        <v>5885</v>
      </c>
      <c r="E2456" t="s">
        <v>1680</v>
      </c>
      <c r="F2456" s="5">
        <f>_xlfn.TEXTBEFORE(E2456, " ") * 1000000</f>
        <v>11100000</v>
      </c>
      <c r="G2456">
        <v>162.42519999999999</v>
      </c>
      <c r="H2456" t="s">
        <v>118</v>
      </c>
      <c r="I2456">
        <v>30</v>
      </c>
      <c r="J2456">
        <f>IF(I2456="",0,I2456)</f>
        <v>30</v>
      </c>
      <c r="K2456">
        <v>3</v>
      </c>
      <c r="L2456">
        <f>I2456-K2456</f>
        <v>27</v>
      </c>
      <c r="M2456" t="str">
        <f>IF(I2456&lt;100,"small",IF(I2456&lt;500,"medium","large"))</f>
        <v>small</v>
      </c>
      <c r="N2456">
        <f>IF(M2456="small",1,0)</f>
        <v>1</v>
      </c>
      <c r="O2456">
        <f>IF(N2456="medium",1,0)</f>
        <v>0</v>
      </c>
      <c r="P2456">
        <f>IF(O2456="large",1,0)</f>
        <v>0</v>
      </c>
      <c r="Q2456">
        <v>2004</v>
      </c>
      <c r="R2456">
        <v>2</v>
      </c>
      <c r="S2456" t="str">
        <f>IF(R2456=1, "First-time", IF(R2456&lt;=3, "Rising Star", IF(R2456&lt;10, "Established", "Elites")))</f>
        <v>Rising Star</v>
      </c>
      <c r="T2456">
        <f>IF(S2456 = "First-time",1,0)</f>
        <v>0</v>
      </c>
      <c r="U2456">
        <f>IF(S2456 = "Rising Star",1,0)</f>
        <v>1</v>
      </c>
      <c r="V2456">
        <f>IF(S2456 = "Established",1,0)</f>
        <v>0</v>
      </c>
      <c r="W2456">
        <f>IF(S2456 = "Elites",1,0)</f>
        <v>0</v>
      </c>
      <c r="X2456" t="s">
        <v>325</v>
      </c>
      <c r="Y2456" t="str">
        <f>IF(X2456="","-",TRIM(LEFT(X2456,FIND(",",X2456&amp;",")-1)))</f>
        <v>Los Angeles</v>
      </c>
      <c r="Z2456" t="s">
        <v>5886</v>
      </c>
      <c r="AA2456" t="s">
        <v>5</v>
      </c>
    </row>
    <row r="2457" spans="1:27" ht="14.4" x14ac:dyDescent="0.3">
      <c r="A2457">
        <v>2447</v>
      </c>
      <c r="B2457" t="s">
        <v>5126</v>
      </c>
      <c r="C2457" t="s">
        <v>5127</v>
      </c>
      <c r="D2457" t="s">
        <v>5128</v>
      </c>
      <c r="E2457" t="s">
        <v>5129</v>
      </c>
      <c r="F2457" s="5">
        <f>_xlfn.TEXTBEFORE(E2457, " ") * 1000000</f>
        <v>47500000</v>
      </c>
      <c r="G2457">
        <v>162.37119999999999</v>
      </c>
      <c r="H2457" t="s">
        <v>92</v>
      </c>
      <c r="I2457">
        <v>125</v>
      </c>
      <c r="J2457">
        <f>IF(I2457="",0,I2457)</f>
        <v>125</v>
      </c>
      <c r="K2457">
        <v>35</v>
      </c>
      <c r="L2457">
        <f>I2457-K2457</f>
        <v>90</v>
      </c>
      <c r="M2457" t="str">
        <f>IF(I2457&lt;100,"small",IF(I2457&lt;500,"medium","large"))</f>
        <v>medium</v>
      </c>
      <c r="N2457">
        <f>IF(M2457="small",1,0)</f>
        <v>0</v>
      </c>
      <c r="O2457">
        <f>IF(N2457="medium",1,0)</f>
        <v>0</v>
      </c>
      <c r="P2457">
        <f>IF(O2457="large",1,0)</f>
        <v>0</v>
      </c>
      <c r="Q2457">
        <v>2003</v>
      </c>
      <c r="R2457">
        <v>2</v>
      </c>
      <c r="S2457" t="str">
        <f>IF(R2457=1, "First-time", IF(R2457&lt;=3, "Rising Star", IF(R2457&lt;10, "Established", "Elites")))</f>
        <v>Rising Star</v>
      </c>
      <c r="T2457">
        <f>IF(S2457 = "First-time",1,0)</f>
        <v>0</v>
      </c>
      <c r="U2457">
        <f>IF(S2457 = "Rising Star",1,0)</f>
        <v>1</v>
      </c>
      <c r="V2457">
        <f>IF(S2457 = "Established",1,0)</f>
        <v>0</v>
      </c>
      <c r="W2457">
        <f>IF(S2457 = "Elites",1,0)</f>
        <v>0</v>
      </c>
      <c r="X2457" t="s">
        <v>242</v>
      </c>
      <c r="Y2457" t="str">
        <f>IF(X2457="","-",TRIM(LEFT(X2457,FIND(",",X2457&amp;",")-1)))</f>
        <v>Atlanta</v>
      </c>
      <c r="Z2457" t="s">
        <v>243</v>
      </c>
      <c r="AA2457" t="s">
        <v>11</v>
      </c>
    </row>
    <row r="2458" spans="1:27" ht="14.4" x14ac:dyDescent="0.3">
      <c r="A2458">
        <v>2448</v>
      </c>
      <c r="B2458" t="s">
        <v>7084</v>
      </c>
      <c r="C2458" t="s">
        <v>7085</v>
      </c>
      <c r="D2458" t="s">
        <v>7086</v>
      </c>
      <c r="E2458" t="s">
        <v>7087</v>
      </c>
      <c r="F2458" s="5">
        <f>_xlfn.TEXTBEFORE(E2458, " ") * 1000000</f>
        <v>130000000</v>
      </c>
      <c r="G2458">
        <v>162.17779999999999</v>
      </c>
      <c r="H2458" t="s">
        <v>129</v>
      </c>
      <c r="I2458">
        <v>139</v>
      </c>
      <c r="J2458">
        <f>IF(I2458="",0,I2458)</f>
        <v>139</v>
      </c>
      <c r="K2458">
        <v>26</v>
      </c>
      <c r="L2458">
        <f>I2458-K2458</f>
        <v>113</v>
      </c>
      <c r="M2458" t="str">
        <f>IF(I2458&lt;100,"small",IF(I2458&lt;500,"medium","large"))</f>
        <v>medium</v>
      </c>
      <c r="N2458">
        <f>IF(M2458="small",1,0)</f>
        <v>0</v>
      </c>
      <c r="O2458">
        <f>IF(N2458="medium",1,0)</f>
        <v>0</v>
      </c>
      <c r="P2458">
        <f>IF(O2458="large",1,0)</f>
        <v>0</v>
      </c>
      <c r="Q2458">
        <v>2006</v>
      </c>
      <c r="R2458">
        <v>9</v>
      </c>
      <c r="S2458" t="str">
        <f>IF(R2458=1, "First-time", IF(R2458&lt;=3, "Rising Star", IF(R2458&lt;10, "Established", "Elites")))</f>
        <v>Established</v>
      </c>
      <c r="T2458">
        <f>IF(S2458 = "First-time",1,0)</f>
        <v>0</v>
      </c>
      <c r="U2458">
        <f>IF(S2458 = "Rising Star",1,0)</f>
        <v>0</v>
      </c>
      <c r="V2458">
        <f>IF(S2458 = "Established",1,0)</f>
        <v>1</v>
      </c>
      <c r="W2458">
        <f>IF(S2458 = "Elites",1,0)</f>
        <v>0</v>
      </c>
      <c r="X2458" t="s">
        <v>242</v>
      </c>
      <c r="Y2458" t="str">
        <f>IF(X2458="","-",TRIM(LEFT(X2458,FIND(",",X2458&amp;",")-1)))</f>
        <v>Atlanta</v>
      </c>
      <c r="Z2458" t="s">
        <v>242</v>
      </c>
      <c r="AA2458" t="s">
        <v>11</v>
      </c>
    </row>
    <row r="2459" spans="1:27" ht="14.4" x14ac:dyDescent="0.3">
      <c r="A2459">
        <v>2449</v>
      </c>
      <c r="B2459" t="s">
        <v>11324</v>
      </c>
      <c r="C2459" t="s">
        <v>11325</v>
      </c>
      <c r="D2459" t="s">
        <v>11326</v>
      </c>
      <c r="E2459" t="s">
        <v>1585</v>
      </c>
      <c r="F2459" s="5">
        <f>_xlfn.TEXTBEFORE(E2459, " ") * 1000000</f>
        <v>5800000</v>
      </c>
      <c r="G2459">
        <v>162.1687</v>
      </c>
      <c r="H2459" t="s">
        <v>167</v>
      </c>
      <c r="I2459">
        <v>67</v>
      </c>
      <c r="J2459">
        <f>IF(I2459="",0,I2459)</f>
        <v>67</v>
      </c>
      <c r="K2459">
        <v>18</v>
      </c>
      <c r="L2459">
        <f>I2459-K2459</f>
        <v>49</v>
      </c>
      <c r="M2459" t="str">
        <f>IF(I2459&lt;100,"small",IF(I2459&lt;500,"medium","large"))</f>
        <v>small</v>
      </c>
      <c r="N2459">
        <f>IF(M2459="small",1,0)</f>
        <v>1</v>
      </c>
      <c r="O2459">
        <f>IF(N2459="medium",1,0)</f>
        <v>0</v>
      </c>
      <c r="P2459">
        <f>IF(O2459="large",1,0)</f>
        <v>0</v>
      </c>
      <c r="Q2459">
        <v>2010</v>
      </c>
      <c r="R2459">
        <v>2</v>
      </c>
      <c r="S2459" t="str">
        <f>IF(R2459=1, "First-time", IF(R2459&lt;=3, "Rising Star", IF(R2459&lt;10, "Established", "Elites")))</f>
        <v>Rising Star</v>
      </c>
      <c r="T2459">
        <f>IF(S2459 = "First-time",1,0)</f>
        <v>0</v>
      </c>
      <c r="U2459">
        <f>IF(S2459 = "Rising Star",1,0)</f>
        <v>1</v>
      </c>
      <c r="V2459">
        <f>IF(S2459 = "Established",1,0)</f>
        <v>0</v>
      </c>
      <c r="W2459">
        <f>IF(S2459 = "Elites",1,0)</f>
        <v>0</v>
      </c>
      <c r="X2459" t="s">
        <v>99</v>
      </c>
      <c r="Y2459" t="str">
        <f>IF(X2459="","-",TRIM(LEFT(X2459,FIND(",",X2459&amp;",")-1)))</f>
        <v>-</v>
      </c>
      <c r="Z2459" t="s">
        <v>2303</v>
      </c>
      <c r="AA2459" t="s">
        <v>10</v>
      </c>
    </row>
    <row r="2460" spans="1:27" ht="14.4" x14ac:dyDescent="0.3">
      <c r="A2460">
        <v>2450</v>
      </c>
      <c r="B2460" t="s">
        <v>6092</v>
      </c>
      <c r="C2460" t="s">
        <v>6093</v>
      </c>
      <c r="D2460" t="s">
        <v>6094</v>
      </c>
      <c r="E2460" t="s">
        <v>6095</v>
      </c>
      <c r="F2460" s="5">
        <f>_xlfn.TEXTBEFORE(E2460, " ") * 1000000</f>
        <v>39700000</v>
      </c>
      <c r="G2460">
        <v>162.12119999999999</v>
      </c>
      <c r="H2460" t="s">
        <v>118</v>
      </c>
      <c r="I2460">
        <v>45</v>
      </c>
      <c r="J2460">
        <f>IF(I2460="",0,I2460)</f>
        <v>45</v>
      </c>
      <c r="K2460">
        <v>30</v>
      </c>
      <c r="L2460">
        <f>I2460-K2460</f>
        <v>15</v>
      </c>
      <c r="M2460" t="str">
        <f>IF(I2460&lt;100,"small",IF(I2460&lt;500,"medium","large"))</f>
        <v>small</v>
      </c>
      <c r="N2460">
        <f>IF(M2460="small",1,0)</f>
        <v>1</v>
      </c>
      <c r="O2460">
        <f>IF(N2460="medium",1,0)</f>
        <v>0</v>
      </c>
      <c r="P2460">
        <f>IF(O2460="large",1,0)</f>
        <v>0</v>
      </c>
      <c r="Q2460">
        <v>2005</v>
      </c>
      <c r="R2460">
        <v>1</v>
      </c>
      <c r="S2460" t="str">
        <f>IF(R2460=1, "First-time", IF(R2460&lt;=3, "Rising Star", IF(R2460&lt;10, "Established", "Elites")))</f>
        <v>First-time</v>
      </c>
      <c r="T2460">
        <f>IF(S2460 = "First-time",1,0)</f>
        <v>1</v>
      </c>
      <c r="U2460">
        <f>IF(S2460 = "Rising Star",1,0)</f>
        <v>0</v>
      </c>
      <c r="V2460">
        <f>IF(S2460 = "Established",1,0)</f>
        <v>0</v>
      </c>
      <c r="W2460">
        <f>IF(S2460 = "Elites",1,0)</f>
        <v>0</v>
      </c>
      <c r="X2460" t="s">
        <v>130</v>
      </c>
      <c r="Y2460" t="str">
        <f>IF(X2460="","-",TRIM(LEFT(X2460,FIND(",",X2460&amp;",")-1)))</f>
        <v>Dallas</v>
      </c>
      <c r="Z2460" t="s">
        <v>703</v>
      </c>
      <c r="AA2460" t="s">
        <v>45</v>
      </c>
    </row>
    <row r="2461" spans="1:27" ht="14.4" x14ac:dyDescent="0.3">
      <c r="A2461">
        <v>2451</v>
      </c>
      <c r="B2461" t="s">
        <v>6418</v>
      </c>
      <c r="C2461" t="s">
        <v>6419</v>
      </c>
      <c r="D2461" t="s">
        <v>6420</v>
      </c>
      <c r="E2461" t="s">
        <v>6421</v>
      </c>
      <c r="F2461" s="5">
        <f>_xlfn.TEXTBEFORE(E2461, " ") * 1000000</f>
        <v>40500000</v>
      </c>
      <c r="G2461">
        <v>162.12100000000001</v>
      </c>
      <c r="H2461" t="s">
        <v>167</v>
      </c>
      <c r="I2461">
        <v>37</v>
      </c>
      <c r="J2461">
        <f>IF(I2461="",0,I2461)</f>
        <v>37</v>
      </c>
      <c r="K2461">
        <v>8</v>
      </c>
      <c r="L2461">
        <f>I2461-K2461</f>
        <v>29</v>
      </c>
      <c r="M2461" t="str">
        <f>IF(I2461&lt;100,"small",IF(I2461&lt;500,"medium","large"))</f>
        <v>small</v>
      </c>
      <c r="N2461">
        <f>IF(M2461="small",1,0)</f>
        <v>1</v>
      </c>
      <c r="O2461">
        <f>IF(N2461="medium",1,0)</f>
        <v>0</v>
      </c>
      <c r="P2461">
        <f>IF(O2461="large",1,0)</f>
        <v>0</v>
      </c>
      <c r="Q2461">
        <v>2005</v>
      </c>
      <c r="R2461">
        <v>7</v>
      </c>
      <c r="S2461" t="str">
        <f>IF(R2461=1, "First-time", IF(R2461&lt;=3, "Rising Star", IF(R2461&lt;10, "Established", "Elites")))</f>
        <v>Established</v>
      </c>
      <c r="T2461">
        <f>IF(S2461 = "First-time",1,0)</f>
        <v>0</v>
      </c>
      <c r="U2461">
        <f>IF(S2461 = "Rising Star",1,0)</f>
        <v>0</v>
      </c>
      <c r="V2461">
        <f>IF(S2461 = "Established",1,0)</f>
        <v>1</v>
      </c>
      <c r="W2461">
        <f>IF(S2461 = "Elites",1,0)</f>
        <v>0</v>
      </c>
      <c r="X2461" t="s">
        <v>99</v>
      </c>
      <c r="Y2461" t="str">
        <f>IF(X2461="","-",TRIM(LEFT(X2461,FIND(",",X2461&amp;",")-1)))</f>
        <v>-</v>
      </c>
      <c r="Z2461" t="s">
        <v>6422</v>
      </c>
      <c r="AA2461" t="s">
        <v>12</v>
      </c>
    </row>
    <row r="2462" spans="1:27" ht="14.4" x14ac:dyDescent="0.3">
      <c r="A2462">
        <v>2452</v>
      </c>
      <c r="B2462" t="s">
        <v>9171</v>
      </c>
      <c r="C2462" t="s">
        <v>9172</v>
      </c>
      <c r="D2462" t="s">
        <v>9173</v>
      </c>
      <c r="E2462" t="s">
        <v>9174</v>
      </c>
      <c r="F2462" s="5">
        <f>_xlfn.TEXTBEFORE(E2462, " ") * 1000000</f>
        <v>42100000</v>
      </c>
      <c r="G2462">
        <v>161.96279999999999</v>
      </c>
      <c r="H2462" t="s">
        <v>751</v>
      </c>
      <c r="I2462">
        <v>195</v>
      </c>
      <c r="J2462">
        <f>IF(I2462="",0,I2462)</f>
        <v>195</v>
      </c>
      <c r="K2462">
        <v>97</v>
      </c>
      <c r="L2462">
        <f>I2462-K2462</f>
        <v>98</v>
      </c>
      <c r="M2462" t="str">
        <f>IF(I2462&lt;100,"small",IF(I2462&lt;500,"medium","large"))</f>
        <v>medium</v>
      </c>
      <c r="N2462">
        <f>IF(M2462="small",1,0)</f>
        <v>0</v>
      </c>
      <c r="O2462">
        <f>IF(N2462="medium",1,0)</f>
        <v>0</v>
      </c>
      <c r="P2462">
        <f>IF(O2462="large",1,0)</f>
        <v>0</v>
      </c>
      <c r="Q2462">
        <v>2008</v>
      </c>
      <c r="R2462">
        <v>7</v>
      </c>
      <c r="S2462" t="str">
        <f>IF(R2462=1, "First-time", IF(R2462&lt;=3, "Rising Star", IF(R2462&lt;10, "Established", "Elites")))</f>
        <v>Established</v>
      </c>
      <c r="T2462">
        <f>IF(S2462 = "First-time",1,0)</f>
        <v>0</v>
      </c>
      <c r="U2462">
        <f>IF(S2462 = "Rising Star",1,0)</f>
        <v>0</v>
      </c>
      <c r="V2462">
        <f>IF(S2462 = "Established",1,0)</f>
        <v>1</v>
      </c>
      <c r="W2462">
        <f>IF(S2462 = "Elites",1,0)</f>
        <v>0</v>
      </c>
      <c r="X2462" t="s">
        <v>978</v>
      </c>
      <c r="Y2462" t="str">
        <f>IF(X2462="","-",TRIM(LEFT(X2462,FIND(",",X2462&amp;",")-1)))</f>
        <v>Huntsville</v>
      </c>
      <c r="Z2462" t="s">
        <v>979</v>
      </c>
      <c r="AA2462" t="s">
        <v>2</v>
      </c>
    </row>
    <row r="2463" spans="1:27" ht="14.4" x14ac:dyDescent="0.3">
      <c r="A2463">
        <v>2453</v>
      </c>
      <c r="B2463" t="s">
        <v>11522</v>
      </c>
      <c r="C2463" t="s">
        <v>11523</v>
      </c>
      <c r="D2463" t="s">
        <v>11524</v>
      </c>
      <c r="E2463" t="s">
        <v>2072</v>
      </c>
      <c r="F2463" s="5">
        <f>_xlfn.TEXTBEFORE(E2463, " ") * 1000000</f>
        <v>6400000</v>
      </c>
      <c r="G2463">
        <v>161.8931</v>
      </c>
      <c r="H2463" t="s">
        <v>140</v>
      </c>
      <c r="I2463">
        <v>110</v>
      </c>
      <c r="J2463">
        <f>IF(I2463="",0,I2463)</f>
        <v>110</v>
      </c>
      <c r="K2463">
        <v>45</v>
      </c>
      <c r="L2463">
        <f>I2463-K2463</f>
        <v>65</v>
      </c>
      <c r="M2463" t="str">
        <f>IF(I2463&lt;100,"small",IF(I2463&lt;500,"medium","large"))</f>
        <v>medium</v>
      </c>
      <c r="N2463">
        <f>IF(M2463="small",1,0)</f>
        <v>0</v>
      </c>
      <c r="O2463">
        <f>IF(N2463="medium",1,0)</f>
        <v>0</v>
      </c>
      <c r="P2463">
        <f>IF(O2463="large",1,0)</f>
        <v>0</v>
      </c>
      <c r="Q2463">
        <v>2010</v>
      </c>
      <c r="R2463">
        <v>1</v>
      </c>
      <c r="S2463" t="str">
        <f>IF(R2463=1, "First-time", IF(R2463&lt;=3, "Rising Star", IF(R2463&lt;10, "Established", "Elites")))</f>
        <v>First-time</v>
      </c>
      <c r="T2463">
        <f>IF(S2463 = "First-time",1,0)</f>
        <v>1</v>
      </c>
      <c r="U2463">
        <f>IF(S2463 = "Rising Star",1,0)</f>
        <v>0</v>
      </c>
      <c r="V2463">
        <f>IF(S2463 = "Established",1,0)</f>
        <v>0</v>
      </c>
      <c r="W2463">
        <f>IF(S2463 = "Elites",1,0)</f>
        <v>0</v>
      </c>
      <c r="X2463" t="s">
        <v>99</v>
      </c>
      <c r="Y2463" t="str">
        <f>IF(X2463="","-",TRIM(LEFT(X2463,FIND(",",X2463&amp;",")-1)))</f>
        <v>-</v>
      </c>
      <c r="Z2463" t="s">
        <v>11525</v>
      </c>
      <c r="AA2463" t="s">
        <v>5</v>
      </c>
    </row>
    <row r="2464" spans="1:27" ht="14.4" x14ac:dyDescent="0.3">
      <c r="A2464">
        <v>2454</v>
      </c>
      <c r="B2464" t="s">
        <v>11327</v>
      </c>
      <c r="C2464" t="s">
        <v>11328</v>
      </c>
      <c r="D2464" t="s">
        <v>11329</v>
      </c>
      <c r="E2464" t="s">
        <v>1267</v>
      </c>
      <c r="F2464" s="5">
        <f>_xlfn.TEXTBEFORE(E2464, " ") * 1000000</f>
        <v>2400000</v>
      </c>
      <c r="G2464">
        <v>161.84059999999999</v>
      </c>
      <c r="H2464" t="s">
        <v>174</v>
      </c>
      <c r="I2464">
        <v>14</v>
      </c>
      <c r="J2464">
        <f>IF(I2464="",0,I2464)</f>
        <v>14</v>
      </c>
      <c r="K2464">
        <v>12</v>
      </c>
      <c r="L2464">
        <f>I2464-K2464</f>
        <v>2</v>
      </c>
      <c r="M2464" t="str">
        <f>IF(I2464&lt;100,"small",IF(I2464&lt;500,"medium","large"))</f>
        <v>small</v>
      </c>
      <c r="N2464">
        <f>IF(M2464="small",1,0)</f>
        <v>1</v>
      </c>
      <c r="O2464">
        <f>IF(N2464="medium",1,0)</f>
        <v>0</v>
      </c>
      <c r="P2464">
        <f>IF(O2464="large",1,0)</f>
        <v>0</v>
      </c>
      <c r="Q2464">
        <v>2010</v>
      </c>
      <c r="R2464">
        <v>1</v>
      </c>
      <c r="S2464" t="str">
        <f>IF(R2464=1, "First-time", IF(R2464&lt;=3, "Rising Star", IF(R2464&lt;10, "Established", "Elites")))</f>
        <v>First-time</v>
      </c>
      <c r="T2464">
        <f>IF(S2464 = "First-time",1,0)</f>
        <v>1</v>
      </c>
      <c r="U2464">
        <f>IF(S2464 = "Rising Star",1,0)</f>
        <v>0</v>
      </c>
      <c r="V2464">
        <f>IF(S2464 = "Established",1,0)</f>
        <v>0</v>
      </c>
      <c r="W2464">
        <f>IF(S2464 = "Elites",1,0)</f>
        <v>0</v>
      </c>
      <c r="X2464" t="s">
        <v>99</v>
      </c>
      <c r="Y2464" t="str">
        <f>IF(X2464="","-",TRIM(LEFT(X2464,FIND(",",X2464&amp;",")-1)))</f>
        <v>-</v>
      </c>
      <c r="Z2464" t="s">
        <v>10158</v>
      </c>
      <c r="AA2464" t="s">
        <v>10</v>
      </c>
    </row>
    <row r="2465" spans="1:27" ht="14.4" x14ac:dyDescent="0.3">
      <c r="A2465">
        <v>2455</v>
      </c>
      <c r="B2465" t="s">
        <v>8948</v>
      </c>
      <c r="C2465" t="s">
        <v>8949</v>
      </c>
      <c r="D2465" t="s">
        <v>8950</v>
      </c>
      <c r="E2465" t="s">
        <v>1267</v>
      </c>
      <c r="F2465" s="5">
        <f>_xlfn.TEXTBEFORE(E2465, " ") * 1000000</f>
        <v>2400000</v>
      </c>
      <c r="G2465">
        <v>161.6764</v>
      </c>
      <c r="H2465" t="s">
        <v>85</v>
      </c>
      <c r="I2465">
        <v>14</v>
      </c>
      <c r="J2465">
        <f>IF(I2465="",0,I2465)</f>
        <v>14</v>
      </c>
      <c r="K2465">
        <v>7</v>
      </c>
      <c r="L2465">
        <f>I2465-K2465</f>
        <v>7</v>
      </c>
      <c r="M2465" t="str">
        <f>IF(I2465&lt;100,"small",IF(I2465&lt;500,"medium","large"))</f>
        <v>small</v>
      </c>
      <c r="N2465">
        <f>IF(M2465="small",1,0)</f>
        <v>1</v>
      </c>
      <c r="O2465">
        <f>IF(N2465="medium",1,0)</f>
        <v>0</v>
      </c>
      <c r="P2465">
        <f>IF(O2465="large",1,0)</f>
        <v>0</v>
      </c>
      <c r="Q2465">
        <v>2008</v>
      </c>
      <c r="R2465">
        <v>2</v>
      </c>
      <c r="S2465" t="str">
        <f>IF(R2465=1, "First-time", IF(R2465&lt;=3, "Rising Star", IF(R2465&lt;10, "Established", "Elites")))</f>
        <v>Rising Star</v>
      </c>
      <c r="T2465">
        <f>IF(S2465 = "First-time",1,0)</f>
        <v>0</v>
      </c>
      <c r="U2465">
        <f>IF(S2465 = "Rising Star",1,0)</f>
        <v>1</v>
      </c>
      <c r="V2465">
        <f>IF(S2465 = "Established",1,0)</f>
        <v>0</v>
      </c>
      <c r="W2465">
        <f>IF(S2465 = "Elites",1,0)</f>
        <v>0</v>
      </c>
      <c r="X2465" t="s">
        <v>191</v>
      </c>
      <c r="Y2465" t="str">
        <f>IF(X2465="","-",TRIM(LEFT(X2465,FIND(",",X2465&amp;",")-1)))</f>
        <v>Philadelphia</v>
      </c>
      <c r="Z2465" t="s">
        <v>8951</v>
      </c>
      <c r="AA2465" t="s">
        <v>9</v>
      </c>
    </row>
    <row r="2466" spans="1:27" ht="14.4" x14ac:dyDescent="0.3">
      <c r="A2466">
        <v>2456</v>
      </c>
      <c r="B2466" t="s">
        <v>4778</v>
      </c>
      <c r="C2466" t="s">
        <v>4779</v>
      </c>
      <c r="D2466" t="s">
        <v>4780</v>
      </c>
      <c r="E2466" t="s">
        <v>746</v>
      </c>
      <c r="F2466" s="5">
        <f>_xlfn.TEXTBEFORE(E2466, " ") * 1000000</f>
        <v>9500000</v>
      </c>
      <c r="G2466">
        <v>161.66139999999999</v>
      </c>
      <c r="H2466" t="s">
        <v>167</v>
      </c>
      <c r="I2466">
        <v>70</v>
      </c>
      <c r="J2466">
        <f>IF(I2466="",0,I2466)</f>
        <v>70</v>
      </c>
      <c r="K2466">
        <v>30</v>
      </c>
      <c r="L2466">
        <f>I2466-K2466</f>
        <v>40</v>
      </c>
      <c r="M2466" t="str">
        <f>IF(I2466&lt;100,"small",IF(I2466&lt;500,"medium","large"))</f>
        <v>small</v>
      </c>
      <c r="N2466">
        <f>IF(M2466="small",1,0)</f>
        <v>1</v>
      </c>
      <c r="O2466">
        <f>IF(N2466="medium",1,0)</f>
        <v>0</v>
      </c>
      <c r="P2466">
        <f>IF(O2466="large",1,0)</f>
        <v>0</v>
      </c>
      <c r="Q2466">
        <v>2003</v>
      </c>
      <c r="R2466">
        <v>1</v>
      </c>
      <c r="S2466" t="str">
        <f>IF(R2466=1, "First-time", IF(R2466&lt;=3, "Rising Star", IF(R2466&lt;10, "Established", "Elites")))</f>
        <v>First-time</v>
      </c>
      <c r="T2466">
        <f>IF(S2466 = "First-time",1,0)</f>
        <v>1</v>
      </c>
      <c r="U2466">
        <f>IF(S2466 = "Rising Star",1,0)</f>
        <v>0</v>
      </c>
      <c r="V2466">
        <f>IF(S2466 = "Established",1,0)</f>
        <v>0</v>
      </c>
      <c r="W2466">
        <f>IF(S2466 = "Elites",1,0)</f>
        <v>0</v>
      </c>
      <c r="X2466" t="s">
        <v>3805</v>
      </c>
      <c r="Y2466" t="str">
        <f>IF(X2466="","-",TRIM(LEFT(X2466,FIND(",",X2466&amp;",")-1)))</f>
        <v>Provo-Orem</v>
      </c>
      <c r="Z2466" t="s">
        <v>4781</v>
      </c>
      <c r="AA2466" t="s">
        <v>46</v>
      </c>
    </row>
    <row r="2467" spans="1:27" ht="14.4" x14ac:dyDescent="0.3">
      <c r="A2467">
        <v>2457</v>
      </c>
      <c r="B2467" t="s">
        <v>10117</v>
      </c>
      <c r="C2467" t="s">
        <v>10118</v>
      </c>
      <c r="D2467" t="s">
        <v>10119</v>
      </c>
      <c r="E2467" t="s">
        <v>870</v>
      </c>
      <c r="F2467" s="5">
        <f>_xlfn.TEXTBEFORE(E2467, " ") * 1000000</f>
        <v>3000000</v>
      </c>
      <c r="G2467">
        <v>161.5146</v>
      </c>
      <c r="H2467" t="s">
        <v>174</v>
      </c>
      <c r="I2467">
        <v>52</v>
      </c>
      <c r="J2467">
        <f>IF(I2467="",0,I2467)</f>
        <v>52</v>
      </c>
      <c r="K2467">
        <v>16</v>
      </c>
      <c r="L2467">
        <f>I2467-K2467</f>
        <v>36</v>
      </c>
      <c r="M2467" t="str">
        <f>IF(I2467&lt;100,"small",IF(I2467&lt;500,"medium","large"))</f>
        <v>small</v>
      </c>
      <c r="N2467">
        <f>IF(M2467="small",1,0)</f>
        <v>1</v>
      </c>
      <c r="O2467">
        <f>IF(N2467="medium",1,0)</f>
        <v>0</v>
      </c>
      <c r="P2467">
        <f>IF(O2467="large",1,0)</f>
        <v>0</v>
      </c>
      <c r="Q2467">
        <v>2009</v>
      </c>
      <c r="R2467">
        <v>1</v>
      </c>
      <c r="S2467" t="str">
        <f>IF(R2467=1, "First-time", IF(R2467&lt;=3, "Rising Star", IF(R2467&lt;10, "Established", "Elites")))</f>
        <v>First-time</v>
      </c>
      <c r="T2467">
        <f>IF(S2467 = "First-time",1,0)</f>
        <v>1</v>
      </c>
      <c r="U2467">
        <f>IF(S2467 = "Rising Star",1,0)</f>
        <v>0</v>
      </c>
      <c r="V2467">
        <f>IF(S2467 = "Established",1,0)</f>
        <v>0</v>
      </c>
      <c r="W2467">
        <f>IF(S2467 = "Elites",1,0)</f>
        <v>0</v>
      </c>
      <c r="X2467" t="s">
        <v>1206</v>
      </c>
      <c r="Y2467" t="str">
        <f>IF(X2467="","-",TRIM(LEFT(X2467,FIND(",",X2467&amp;",")-1)))</f>
        <v>Tampa</v>
      </c>
      <c r="Z2467" t="s">
        <v>1206</v>
      </c>
      <c r="AA2467" t="s">
        <v>10</v>
      </c>
    </row>
    <row r="2468" spans="1:27" ht="14.4" x14ac:dyDescent="0.3">
      <c r="A2468">
        <v>2458</v>
      </c>
      <c r="B2468" t="s">
        <v>13355</v>
      </c>
      <c r="C2468" t="s">
        <v>13356</v>
      </c>
      <c r="D2468" t="s">
        <v>13357</v>
      </c>
      <c r="E2468" t="s">
        <v>1971</v>
      </c>
      <c r="F2468" s="5">
        <f>_xlfn.TEXTBEFORE(E2468, " ") * 1000000</f>
        <v>7000000</v>
      </c>
      <c r="G2468">
        <v>161.46799999999999</v>
      </c>
      <c r="H2468" t="s">
        <v>353</v>
      </c>
      <c r="I2468">
        <v>13</v>
      </c>
      <c r="J2468">
        <f>IF(I2468="",0,I2468)</f>
        <v>13</v>
      </c>
      <c r="K2468">
        <v>4</v>
      </c>
      <c r="L2468">
        <f>I2468-K2468</f>
        <v>9</v>
      </c>
      <c r="M2468" t="str">
        <f>IF(I2468&lt;100,"small",IF(I2468&lt;500,"medium","large"))</f>
        <v>small</v>
      </c>
      <c r="N2468">
        <f>IF(M2468="small",1,0)</f>
        <v>1</v>
      </c>
      <c r="O2468">
        <f>IF(N2468="medium",1,0)</f>
        <v>0</v>
      </c>
      <c r="P2468">
        <f>IF(O2468="large",1,0)</f>
        <v>0</v>
      </c>
      <c r="Q2468">
        <v>2012</v>
      </c>
      <c r="R2468">
        <v>2</v>
      </c>
      <c r="S2468" t="str">
        <f>IF(R2468=1, "First-time", IF(R2468&lt;=3, "Rising Star", IF(R2468&lt;10, "Established", "Elites")))</f>
        <v>Rising Star</v>
      </c>
      <c r="T2468">
        <f>IF(S2468 = "First-time",1,0)</f>
        <v>0</v>
      </c>
      <c r="U2468">
        <f>IF(S2468 = "Rising Star",1,0)</f>
        <v>1</v>
      </c>
      <c r="V2468">
        <f>IF(S2468 = "Established",1,0)</f>
        <v>0</v>
      </c>
      <c r="W2468">
        <f>IF(S2468 = "Elites",1,0)</f>
        <v>0</v>
      </c>
      <c r="X2468" t="s">
        <v>86</v>
      </c>
      <c r="Y2468" t="str">
        <f>IF(X2468="","-",TRIM(LEFT(X2468,FIND(",",X2468&amp;",")-1)))</f>
        <v>New York City</v>
      </c>
      <c r="Z2468" t="s">
        <v>543</v>
      </c>
      <c r="AA2468" t="s">
        <v>35</v>
      </c>
    </row>
    <row r="2469" spans="1:27" ht="14.4" x14ac:dyDescent="0.3">
      <c r="A2469">
        <v>2459</v>
      </c>
      <c r="B2469" t="s">
        <v>6096</v>
      </c>
      <c r="C2469" t="s">
        <v>6097</v>
      </c>
      <c r="D2469" t="s">
        <v>6098</v>
      </c>
      <c r="E2469" t="s">
        <v>5129</v>
      </c>
      <c r="F2469" s="5">
        <f>_xlfn.TEXTBEFORE(E2469, " ") * 1000000</f>
        <v>47500000</v>
      </c>
      <c r="G2469">
        <v>161.3777</v>
      </c>
      <c r="H2469" t="s">
        <v>129</v>
      </c>
      <c r="I2469">
        <v>130</v>
      </c>
      <c r="J2469">
        <f>IF(I2469="",0,I2469)</f>
        <v>130</v>
      </c>
      <c r="K2469">
        <v>51</v>
      </c>
      <c r="L2469">
        <f>I2469-K2469</f>
        <v>79</v>
      </c>
      <c r="M2469" t="str">
        <f>IF(I2469&lt;100,"small",IF(I2469&lt;500,"medium","large"))</f>
        <v>medium</v>
      </c>
      <c r="N2469">
        <f>IF(M2469="small",1,0)</f>
        <v>0</v>
      </c>
      <c r="O2469">
        <f>IF(N2469="medium",1,0)</f>
        <v>0</v>
      </c>
      <c r="P2469">
        <f>IF(O2469="large",1,0)</f>
        <v>0</v>
      </c>
      <c r="Q2469">
        <v>2005</v>
      </c>
      <c r="R2469">
        <v>8</v>
      </c>
      <c r="S2469" t="str">
        <f>IF(R2469=1, "First-time", IF(R2469&lt;=3, "Rising Star", IF(R2469&lt;10, "Established", "Elites")))</f>
        <v>Established</v>
      </c>
      <c r="T2469">
        <f>IF(S2469 = "First-time",1,0)</f>
        <v>0</v>
      </c>
      <c r="U2469">
        <f>IF(S2469 = "Rising Star",1,0)</f>
        <v>0</v>
      </c>
      <c r="V2469">
        <f>IF(S2469 = "Established",1,0)</f>
        <v>1</v>
      </c>
      <c r="W2469">
        <f>IF(S2469 = "Elites",1,0)</f>
        <v>0</v>
      </c>
      <c r="X2469" t="s">
        <v>838</v>
      </c>
      <c r="Y2469" t="str">
        <f>IF(X2469="","-",TRIM(LEFT(X2469,FIND(",",X2469&amp;",")-1)))</f>
        <v>Austin</v>
      </c>
      <c r="Z2469" t="s">
        <v>838</v>
      </c>
      <c r="AA2469" t="s">
        <v>45</v>
      </c>
    </row>
    <row r="2470" spans="1:27" ht="14.4" x14ac:dyDescent="0.3">
      <c r="A2470">
        <v>2460</v>
      </c>
      <c r="B2470" t="s">
        <v>8718</v>
      </c>
      <c r="C2470" t="s">
        <v>8719</v>
      </c>
      <c r="D2470" t="s">
        <v>8720</v>
      </c>
      <c r="E2470" t="s">
        <v>4588</v>
      </c>
      <c r="F2470" s="5">
        <f>_xlfn.TEXTBEFORE(E2470, " ") * 1000000</f>
        <v>19600000</v>
      </c>
      <c r="G2470">
        <v>161.33760000000001</v>
      </c>
      <c r="H2470" t="s">
        <v>779</v>
      </c>
      <c r="I2470">
        <v>536</v>
      </c>
      <c r="J2470">
        <f>IF(I2470="",0,I2470)</f>
        <v>536</v>
      </c>
      <c r="K2470">
        <v>276</v>
      </c>
      <c r="L2470">
        <f>I2470-K2470</f>
        <v>260</v>
      </c>
      <c r="M2470" t="str">
        <f>IF(I2470&lt;100,"small",IF(I2470&lt;500,"medium","large"))</f>
        <v>large</v>
      </c>
      <c r="N2470">
        <f>IF(M2470="small",1,0)</f>
        <v>0</v>
      </c>
      <c r="O2470">
        <f>IF(N2470="medium",1,0)</f>
        <v>0</v>
      </c>
      <c r="P2470">
        <f>IF(O2470="large",1,0)</f>
        <v>0</v>
      </c>
      <c r="Q2470">
        <v>2008</v>
      </c>
      <c r="R2470">
        <v>4</v>
      </c>
      <c r="S2470" t="str">
        <f>IF(R2470=1, "First-time", IF(R2470&lt;=3, "Rising Star", IF(R2470&lt;10, "Established", "Elites")))</f>
        <v>Established</v>
      </c>
      <c r="T2470">
        <f>IF(S2470 = "First-time",1,0)</f>
        <v>0</v>
      </c>
      <c r="U2470">
        <f>IF(S2470 = "Rising Star",1,0)</f>
        <v>0</v>
      </c>
      <c r="V2470">
        <f>IF(S2470 = "Established",1,0)</f>
        <v>1</v>
      </c>
      <c r="W2470">
        <f>IF(S2470 = "Elites",1,0)</f>
        <v>0</v>
      </c>
      <c r="X2470" t="s">
        <v>86</v>
      </c>
      <c r="Y2470" t="str">
        <f>IF(X2470="","-",TRIM(LEFT(X2470,FIND(",",X2470&amp;",")-1)))</f>
        <v>New York City</v>
      </c>
      <c r="Z2470" t="s">
        <v>1899</v>
      </c>
      <c r="AA2470" t="s">
        <v>20</v>
      </c>
    </row>
    <row r="2471" spans="1:27" ht="14.4" x14ac:dyDescent="0.3">
      <c r="A2471">
        <v>2461</v>
      </c>
      <c r="B2471" t="s">
        <v>9675</v>
      </c>
      <c r="C2471" t="s">
        <v>9676</v>
      </c>
      <c r="D2471" t="s">
        <v>9677</v>
      </c>
      <c r="E2471" t="s">
        <v>9678</v>
      </c>
      <c r="F2471" s="5">
        <f>_xlfn.TEXTBEFORE(E2471, " ") * 1000000</f>
        <v>75500000</v>
      </c>
      <c r="G2471">
        <v>161.29419999999999</v>
      </c>
      <c r="H2471" t="s">
        <v>167</v>
      </c>
      <c r="I2471">
        <v>580</v>
      </c>
      <c r="J2471">
        <f>IF(I2471="",0,I2471)</f>
        <v>580</v>
      </c>
      <c r="K2471">
        <v>143</v>
      </c>
      <c r="L2471">
        <f>I2471-K2471</f>
        <v>437</v>
      </c>
      <c r="M2471" t="str">
        <f>IF(I2471&lt;100,"small",IF(I2471&lt;500,"medium","large"))</f>
        <v>large</v>
      </c>
      <c r="N2471">
        <f>IF(M2471="small",1,0)</f>
        <v>0</v>
      </c>
      <c r="O2471">
        <f>IF(N2471="medium",1,0)</f>
        <v>0</v>
      </c>
      <c r="P2471">
        <f>IF(O2471="large",1,0)</f>
        <v>0</v>
      </c>
      <c r="Q2471">
        <v>2009</v>
      </c>
      <c r="R2471">
        <v>4</v>
      </c>
      <c r="S2471" t="str">
        <f>IF(R2471=1, "First-time", IF(R2471&lt;=3, "Rising Star", IF(R2471&lt;10, "Established", "Elites")))</f>
        <v>Established</v>
      </c>
      <c r="T2471">
        <f>IF(S2471 = "First-time",1,0)</f>
        <v>0</v>
      </c>
      <c r="U2471">
        <f>IF(S2471 = "Rising Star",1,0)</f>
        <v>0</v>
      </c>
      <c r="V2471">
        <f>IF(S2471 = "Established",1,0)</f>
        <v>1</v>
      </c>
      <c r="W2471">
        <f>IF(S2471 = "Elites",1,0)</f>
        <v>0</v>
      </c>
      <c r="X2471" t="s">
        <v>86</v>
      </c>
      <c r="Y2471" t="str">
        <f>IF(X2471="","-",TRIM(LEFT(X2471,FIND(",",X2471&amp;",")-1)))</f>
        <v>New York City</v>
      </c>
      <c r="Z2471" t="s">
        <v>543</v>
      </c>
      <c r="AA2471" t="s">
        <v>35</v>
      </c>
    </row>
    <row r="2472" spans="1:27" ht="14.4" x14ac:dyDescent="0.3">
      <c r="A2472">
        <v>2462</v>
      </c>
      <c r="B2472" t="s">
        <v>8423</v>
      </c>
      <c r="C2472" t="s">
        <v>8424</v>
      </c>
      <c r="D2472" t="s">
        <v>8425</v>
      </c>
      <c r="E2472" t="s">
        <v>2062</v>
      </c>
      <c r="F2472" s="5">
        <f>_xlfn.TEXTBEFORE(E2472, " ") * 1000000</f>
        <v>6100000</v>
      </c>
      <c r="G2472">
        <v>161.26849999999999</v>
      </c>
      <c r="H2472" t="s">
        <v>1406</v>
      </c>
      <c r="I2472">
        <v>6</v>
      </c>
      <c r="J2472">
        <f>IF(I2472="",0,I2472)</f>
        <v>6</v>
      </c>
      <c r="K2472">
        <v>3</v>
      </c>
      <c r="L2472">
        <f>I2472-K2472</f>
        <v>3</v>
      </c>
      <c r="M2472" t="str">
        <f>IF(I2472&lt;100,"small",IF(I2472&lt;500,"medium","large"))</f>
        <v>small</v>
      </c>
      <c r="N2472">
        <f>IF(M2472="small",1,0)</f>
        <v>1</v>
      </c>
      <c r="O2472">
        <f>IF(N2472="medium",1,0)</f>
        <v>0</v>
      </c>
      <c r="P2472">
        <f>IF(O2472="large",1,0)</f>
        <v>0</v>
      </c>
      <c r="Q2472">
        <v>2008</v>
      </c>
      <c r="R2472">
        <v>4</v>
      </c>
      <c r="S2472" t="str">
        <f>IF(R2472=1, "First-time", IF(R2472&lt;=3, "Rising Star", IF(R2472&lt;10, "Established", "Elites")))</f>
        <v>Established</v>
      </c>
      <c r="T2472">
        <f>IF(S2472 = "First-time",1,0)</f>
        <v>0</v>
      </c>
      <c r="U2472">
        <f>IF(S2472 = "Rising Star",1,0)</f>
        <v>0</v>
      </c>
      <c r="V2472">
        <f>IF(S2472 = "Established",1,0)</f>
        <v>1</v>
      </c>
      <c r="W2472">
        <f>IF(S2472 = "Elites",1,0)</f>
        <v>0</v>
      </c>
      <c r="X2472" t="s">
        <v>99</v>
      </c>
      <c r="Y2472" t="str">
        <f>IF(X2472="","-",TRIM(LEFT(X2472,FIND(",",X2472&amp;",")-1)))</f>
        <v>-</v>
      </c>
      <c r="Z2472" t="s">
        <v>1419</v>
      </c>
      <c r="AA2472" t="s">
        <v>43</v>
      </c>
    </row>
    <row r="2473" spans="1:27" ht="14.4" x14ac:dyDescent="0.3">
      <c r="A2473">
        <v>2463</v>
      </c>
      <c r="B2473" t="s">
        <v>8010</v>
      </c>
      <c r="C2473" t="s">
        <v>8011</v>
      </c>
      <c r="D2473" t="s">
        <v>8012</v>
      </c>
      <c r="E2473" t="s">
        <v>1391</v>
      </c>
      <c r="F2473" s="5">
        <f>_xlfn.TEXTBEFORE(E2473, " ") * 1000000</f>
        <v>3800000</v>
      </c>
      <c r="G2473">
        <v>161.1591</v>
      </c>
      <c r="H2473" t="s">
        <v>803</v>
      </c>
      <c r="I2473">
        <v>33</v>
      </c>
      <c r="J2473">
        <f>IF(I2473="",0,I2473)</f>
        <v>33</v>
      </c>
      <c r="K2473">
        <v>14</v>
      </c>
      <c r="L2473">
        <f>I2473-K2473</f>
        <v>19</v>
      </c>
      <c r="M2473" t="str">
        <f>IF(I2473&lt;100,"small",IF(I2473&lt;500,"medium","large"))</f>
        <v>small</v>
      </c>
      <c r="N2473">
        <f>IF(M2473="small",1,0)</f>
        <v>1</v>
      </c>
      <c r="O2473">
        <f>IF(N2473="medium",1,0)</f>
        <v>0</v>
      </c>
      <c r="P2473">
        <f>IF(O2473="large",1,0)</f>
        <v>0</v>
      </c>
      <c r="Q2473">
        <v>2007</v>
      </c>
      <c r="R2473">
        <v>2</v>
      </c>
      <c r="S2473" t="str">
        <f>IF(R2473=1, "First-time", IF(R2473&lt;=3, "Rising Star", IF(R2473&lt;10, "Established", "Elites")))</f>
        <v>Rising Star</v>
      </c>
      <c r="T2473">
        <f>IF(S2473 = "First-time",1,0)</f>
        <v>0</v>
      </c>
      <c r="U2473">
        <f>IF(S2473 = "Rising Star",1,0)</f>
        <v>1</v>
      </c>
      <c r="V2473">
        <f>IF(S2473 = "Established",1,0)</f>
        <v>0</v>
      </c>
      <c r="W2473">
        <f>IF(S2473 = "Elites",1,0)</f>
        <v>0</v>
      </c>
      <c r="X2473" t="s">
        <v>611</v>
      </c>
      <c r="Y2473" t="str">
        <f>IF(X2473="","-",TRIM(LEFT(X2473,FIND(",",X2473&amp;",")-1)))</f>
        <v>Denver</v>
      </c>
      <c r="Z2473" t="s">
        <v>611</v>
      </c>
      <c r="AA2473" t="s">
        <v>6</v>
      </c>
    </row>
    <row r="2474" spans="1:27" ht="14.4" x14ac:dyDescent="0.3">
      <c r="A2474">
        <v>2464</v>
      </c>
      <c r="B2474" t="s">
        <v>1913</v>
      </c>
      <c r="C2474" t="s">
        <v>1914</v>
      </c>
      <c r="D2474" t="s">
        <v>1915</v>
      </c>
      <c r="E2474" t="s">
        <v>1916</v>
      </c>
      <c r="F2474" s="5">
        <f>_xlfn.TEXTBEFORE(E2474, " ") * 1000000</f>
        <v>15000000</v>
      </c>
      <c r="G2474">
        <v>161.0797</v>
      </c>
      <c r="H2474" t="s">
        <v>727</v>
      </c>
      <c r="I2474">
        <v>25</v>
      </c>
      <c r="J2474">
        <f>IF(I2474="",0,I2474)</f>
        <v>25</v>
      </c>
      <c r="K2474">
        <v>17</v>
      </c>
      <c r="L2474">
        <f>I2474-K2474</f>
        <v>8</v>
      </c>
      <c r="M2474" t="str">
        <f>IF(I2474&lt;100,"small",IF(I2474&lt;500,"medium","large"))</f>
        <v>small</v>
      </c>
      <c r="N2474">
        <f>IF(M2474="small",1,0)</f>
        <v>1</v>
      </c>
      <c r="O2474">
        <f>IF(N2474="medium",1,0)</f>
        <v>0</v>
      </c>
      <c r="P2474">
        <f>IF(O2474="large",1,0)</f>
        <v>0</v>
      </c>
      <c r="Q2474">
        <v>1993</v>
      </c>
      <c r="R2474">
        <v>3</v>
      </c>
      <c r="S2474" t="str">
        <f>IF(R2474=1, "First-time", IF(R2474&lt;=3, "Rising Star", IF(R2474&lt;10, "Established", "Elites")))</f>
        <v>Rising Star</v>
      </c>
      <c r="T2474">
        <f>IF(S2474 = "First-time",1,0)</f>
        <v>0</v>
      </c>
      <c r="U2474">
        <f>IF(S2474 = "Rising Star",1,0)</f>
        <v>1</v>
      </c>
      <c r="V2474">
        <f>IF(S2474 = "Established",1,0)</f>
        <v>0</v>
      </c>
      <c r="W2474">
        <f>IF(S2474 = "Elites",1,0)</f>
        <v>0</v>
      </c>
      <c r="X2474" t="s">
        <v>271</v>
      </c>
      <c r="Y2474" t="str">
        <f>IF(X2474="","-",TRIM(LEFT(X2474,FIND(",",X2474&amp;",")-1)))</f>
        <v>Chicago</v>
      </c>
      <c r="Z2474" t="s">
        <v>1917</v>
      </c>
      <c r="AA2474" t="s">
        <v>15</v>
      </c>
    </row>
    <row r="2475" spans="1:27" ht="14.4" x14ac:dyDescent="0.3">
      <c r="A2475">
        <v>2465</v>
      </c>
      <c r="B2475" t="s">
        <v>2592</v>
      </c>
      <c r="C2475" t="s">
        <v>2593</v>
      </c>
      <c r="D2475" t="s">
        <v>2594</v>
      </c>
      <c r="E2475" t="s">
        <v>1875</v>
      </c>
      <c r="F2475" s="5">
        <f>_xlfn.TEXTBEFORE(E2475, " ") * 1000000</f>
        <v>5100000</v>
      </c>
      <c r="G2475">
        <v>160.82470000000001</v>
      </c>
      <c r="H2475" t="s">
        <v>129</v>
      </c>
      <c r="I2475">
        <v>28</v>
      </c>
      <c r="J2475">
        <f>IF(I2475="",0,I2475)</f>
        <v>28</v>
      </c>
      <c r="K2475">
        <v>17</v>
      </c>
      <c r="L2475">
        <f>I2475-K2475</f>
        <v>11</v>
      </c>
      <c r="M2475" t="str">
        <f>IF(I2475&lt;100,"small",IF(I2475&lt;500,"medium","large"))</f>
        <v>small</v>
      </c>
      <c r="N2475">
        <f>IF(M2475="small",1,0)</f>
        <v>1</v>
      </c>
      <c r="O2475">
        <f>IF(N2475="medium",1,0)</f>
        <v>0</v>
      </c>
      <c r="P2475">
        <f>IF(O2475="large",1,0)</f>
        <v>0</v>
      </c>
      <c r="Q2475">
        <v>1997</v>
      </c>
      <c r="R2475">
        <v>1</v>
      </c>
      <c r="S2475" t="str">
        <f>IF(R2475=1, "First-time", IF(R2475&lt;=3, "Rising Star", IF(R2475&lt;10, "Established", "Elites")))</f>
        <v>First-time</v>
      </c>
      <c r="T2475">
        <f>IF(S2475 = "First-time",1,0)</f>
        <v>1</v>
      </c>
      <c r="U2475">
        <f>IF(S2475 = "Rising Star",1,0)</f>
        <v>0</v>
      </c>
      <c r="V2475">
        <f>IF(S2475 = "Established",1,0)</f>
        <v>0</v>
      </c>
      <c r="W2475">
        <f>IF(S2475 = "Elites",1,0)</f>
        <v>0</v>
      </c>
      <c r="X2475" t="s">
        <v>99</v>
      </c>
      <c r="Y2475" t="str">
        <f>IF(X2475="","-",TRIM(LEFT(X2475,FIND(",",X2475&amp;",")-1)))</f>
        <v>-</v>
      </c>
      <c r="Z2475" t="s">
        <v>2595</v>
      </c>
      <c r="AA2475" t="s">
        <v>43</v>
      </c>
    </row>
    <row r="2476" spans="1:27" ht="14.4" x14ac:dyDescent="0.3">
      <c r="A2476">
        <v>2466</v>
      </c>
      <c r="B2476" t="s">
        <v>14181</v>
      </c>
      <c r="C2476" t="s">
        <v>14182</v>
      </c>
      <c r="D2476" t="s">
        <v>14183</v>
      </c>
      <c r="E2476" t="s">
        <v>14184</v>
      </c>
      <c r="F2476" s="5">
        <f>_xlfn.TEXTBEFORE(E2476, " ") * 1000000</f>
        <v>30700000</v>
      </c>
      <c r="G2476">
        <v>160.80070000000001</v>
      </c>
      <c r="H2476" t="s">
        <v>118</v>
      </c>
      <c r="I2476">
        <v>85</v>
      </c>
      <c r="J2476">
        <f>IF(I2476="",0,I2476)</f>
        <v>85</v>
      </c>
      <c r="K2476">
        <v>40</v>
      </c>
      <c r="L2476">
        <f>I2476-K2476</f>
        <v>45</v>
      </c>
      <c r="M2476" t="str">
        <f>IF(I2476&lt;100,"small",IF(I2476&lt;500,"medium","large"))</f>
        <v>small</v>
      </c>
      <c r="N2476">
        <f>IF(M2476="small",1,0)</f>
        <v>1</v>
      </c>
      <c r="O2476">
        <f>IF(N2476="medium",1,0)</f>
        <v>0</v>
      </c>
      <c r="P2476">
        <f>IF(O2476="large",1,0)</f>
        <v>0</v>
      </c>
      <c r="Q2476">
        <v>2012</v>
      </c>
      <c r="R2476">
        <v>4</v>
      </c>
      <c r="S2476" t="str">
        <f>IF(R2476=1, "First-time", IF(R2476&lt;=3, "Rising Star", IF(R2476&lt;10, "Established", "Elites")))</f>
        <v>Established</v>
      </c>
      <c r="T2476">
        <f>IF(S2476 = "First-time",1,0)</f>
        <v>0</v>
      </c>
      <c r="U2476">
        <f>IF(S2476 = "Rising Star",1,0)</f>
        <v>0</v>
      </c>
      <c r="V2476">
        <f>IF(S2476 = "Established",1,0)</f>
        <v>1</v>
      </c>
      <c r="W2476">
        <f>IF(S2476 = "Elites",1,0)</f>
        <v>0</v>
      </c>
      <c r="X2476" t="s">
        <v>99</v>
      </c>
      <c r="Y2476" t="str">
        <f>IF(X2476="","-",TRIM(LEFT(X2476,FIND(",",X2476&amp;",")-1)))</f>
        <v>-</v>
      </c>
      <c r="Z2476" t="s">
        <v>365</v>
      </c>
      <c r="AA2476" t="s">
        <v>5</v>
      </c>
    </row>
    <row r="2477" spans="1:27" ht="14.4" x14ac:dyDescent="0.3">
      <c r="A2477">
        <v>2467</v>
      </c>
      <c r="B2477" t="s">
        <v>14185</v>
      </c>
      <c r="C2477" t="s">
        <v>14186</v>
      </c>
      <c r="D2477" t="s">
        <v>14187</v>
      </c>
      <c r="E2477" t="s">
        <v>746</v>
      </c>
      <c r="F2477" s="5">
        <f>_xlfn.TEXTBEFORE(E2477, " ") * 1000000</f>
        <v>9500000</v>
      </c>
      <c r="G2477">
        <v>160.79589999999999</v>
      </c>
      <c r="H2477" t="s">
        <v>140</v>
      </c>
      <c r="I2477">
        <v>100</v>
      </c>
      <c r="J2477">
        <f>IF(I2477="",0,I2477)</f>
        <v>100</v>
      </c>
      <c r="K2477">
        <v>42</v>
      </c>
      <c r="L2477">
        <f>I2477-K2477</f>
        <v>58</v>
      </c>
      <c r="M2477" t="str">
        <f>IF(I2477&lt;100,"small",IF(I2477&lt;500,"medium","large"))</f>
        <v>medium</v>
      </c>
      <c r="N2477">
        <f>IF(M2477="small",1,0)</f>
        <v>0</v>
      </c>
      <c r="O2477">
        <f>IF(N2477="medium",1,0)</f>
        <v>0</v>
      </c>
      <c r="P2477">
        <f>IF(O2477="large",1,0)</f>
        <v>0</v>
      </c>
      <c r="Q2477">
        <v>2012</v>
      </c>
      <c r="R2477">
        <v>1</v>
      </c>
      <c r="S2477" t="str">
        <f>IF(R2477=1, "First-time", IF(R2477&lt;=3, "Rising Star", IF(R2477&lt;10, "Established", "Elites")))</f>
        <v>First-time</v>
      </c>
      <c r="T2477">
        <f>IF(S2477 = "First-time",1,0)</f>
        <v>1</v>
      </c>
      <c r="U2477">
        <f>IF(S2477 = "Rising Star",1,0)</f>
        <v>0</v>
      </c>
      <c r="V2477">
        <f>IF(S2477 = "Established",1,0)</f>
        <v>0</v>
      </c>
      <c r="W2477">
        <f>IF(S2477 = "Elites",1,0)</f>
        <v>0</v>
      </c>
      <c r="X2477" t="s">
        <v>1396</v>
      </c>
      <c r="Y2477" t="str">
        <f>IF(X2477="","-",TRIM(LEFT(X2477,FIND(",",X2477&amp;",")-1)))</f>
        <v>San Francisco</v>
      </c>
      <c r="Z2477" t="s">
        <v>14188</v>
      </c>
      <c r="AA2477" t="s">
        <v>5</v>
      </c>
    </row>
    <row r="2478" spans="1:27" ht="14.4" x14ac:dyDescent="0.3">
      <c r="A2478">
        <v>2468</v>
      </c>
      <c r="B2478" t="s">
        <v>5523</v>
      </c>
      <c r="C2478" t="s">
        <v>5524</v>
      </c>
      <c r="D2478" t="s">
        <v>5525</v>
      </c>
      <c r="E2478" t="s">
        <v>732</v>
      </c>
      <c r="F2478" s="5">
        <f>_xlfn.TEXTBEFORE(E2478, " ") * 1000000</f>
        <v>9200000</v>
      </c>
      <c r="G2478">
        <v>160.6925</v>
      </c>
      <c r="H2478" t="s">
        <v>353</v>
      </c>
      <c r="I2478">
        <v>22</v>
      </c>
      <c r="J2478">
        <f>IF(I2478="",0,I2478)</f>
        <v>22</v>
      </c>
      <c r="K2478">
        <v>11</v>
      </c>
      <c r="L2478">
        <f>I2478-K2478</f>
        <v>11</v>
      </c>
      <c r="M2478" t="str">
        <f>IF(I2478&lt;100,"small",IF(I2478&lt;500,"medium","large"))</f>
        <v>small</v>
      </c>
      <c r="N2478">
        <f>IF(M2478="small",1,0)</f>
        <v>1</v>
      </c>
      <c r="O2478">
        <f>IF(N2478="medium",1,0)</f>
        <v>0</v>
      </c>
      <c r="P2478">
        <f>IF(O2478="large",1,0)</f>
        <v>0</v>
      </c>
      <c r="Q2478">
        <v>2004</v>
      </c>
      <c r="R2478">
        <v>1</v>
      </c>
      <c r="S2478" t="str">
        <f>IF(R2478=1, "First-time", IF(R2478&lt;=3, "Rising Star", IF(R2478&lt;10, "Established", "Elites")))</f>
        <v>First-time</v>
      </c>
      <c r="T2478">
        <f>IF(S2478 = "First-time",1,0)</f>
        <v>1</v>
      </c>
      <c r="U2478">
        <f>IF(S2478 = "Rising Star",1,0)</f>
        <v>0</v>
      </c>
      <c r="V2478">
        <f>IF(S2478 = "Established",1,0)</f>
        <v>0</v>
      </c>
      <c r="W2478">
        <f>IF(S2478 = "Elites",1,0)</f>
        <v>0</v>
      </c>
      <c r="X2478" t="s">
        <v>86</v>
      </c>
      <c r="Y2478" t="str">
        <f>IF(X2478="","-",TRIM(LEFT(X2478,FIND(",",X2478&amp;",")-1)))</f>
        <v>New York City</v>
      </c>
      <c r="Z2478" t="s">
        <v>543</v>
      </c>
      <c r="AA2478" t="s">
        <v>35</v>
      </c>
    </row>
    <row r="2479" spans="1:27" ht="14.4" x14ac:dyDescent="0.3">
      <c r="A2479">
        <v>2469</v>
      </c>
      <c r="B2479" t="s">
        <v>9482</v>
      </c>
      <c r="C2479" t="s">
        <v>9483</v>
      </c>
      <c r="D2479" t="s">
        <v>9484</v>
      </c>
      <c r="E2479" t="s">
        <v>2451</v>
      </c>
      <c r="F2479" s="5">
        <f>_xlfn.TEXTBEFORE(E2479, " ") * 1000000</f>
        <v>12300000</v>
      </c>
      <c r="G2479">
        <v>160.57300000000001</v>
      </c>
      <c r="H2479" t="s">
        <v>472</v>
      </c>
      <c r="I2479">
        <v>30</v>
      </c>
      <c r="J2479">
        <f>IF(I2479="",0,I2479)</f>
        <v>30</v>
      </c>
      <c r="K2479">
        <v>14</v>
      </c>
      <c r="L2479">
        <f>I2479-K2479</f>
        <v>16</v>
      </c>
      <c r="M2479" t="str">
        <f>IF(I2479&lt;100,"small",IF(I2479&lt;500,"medium","large"))</f>
        <v>small</v>
      </c>
      <c r="N2479">
        <f>IF(M2479="small",1,0)</f>
        <v>1</v>
      </c>
      <c r="O2479">
        <f>IF(N2479="medium",1,0)</f>
        <v>0</v>
      </c>
      <c r="P2479">
        <f>IF(O2479="large",1,0)</f>
        <v>0</v>
      </c>
      <c r="Q2479">
        <v>2009</v>
      </c>
      <c r="R2479">
        <v>5</v>
      </c>
      <c r="S2479" t="str">
        <f>IF(R2479=1, "First-time", IF(R2479&lt;=3, "Rising Star", IF(R2479&lt;10, "Established", "Elites")))</f>
        <v>Established</v>
      </c>
      <c r="T2479">
        <f>IF(S2479 = "First-time",1,0)</f>
        <v>0</v>
      </c>
      <c r="U2479">
        <f>IF(S2479 = "Rising Star",1,0)</f>
        <v>0</v>
      </c>
      <c r="V2479">
        <f>IF(S2479 = "Established",1,0)</f>
        <v>1</v>
      </c>
      <c r="W2479">
        <f>IF(S2479 = "Elites",1,0)</f>
        <v>0</v>
      </c>
      <c r="X2479" t="s">
        <v>99</v>
      </c>
      <c r="Y2479" t="str">
        <f>IF(X2479="","-",TRIM(LEFT(X2479,FIND(",",X2479&amp;",")-1)))</f>
        <v>-</v>
      </c>
      <c r="Z2479" t="s">
        <v>8422</v>
      </c>
      <c r="AA2479" t="s">
        <v>44</v>
      </c>
    </row>
    <row r="2480" spans="1:27" ht="14.4" x14ac:dyDescent="0.3">
      <c r="A2480">
        <v>2470</v>
      </c>
      <c r="B2480" t="s">
        <v>4454</v>
      </c>
      <c r="C2480" t="s">
        <v>4455</v>
      </c>
      <c r="D2480" t="s">
        <v>4456</v>
      </c>
      <c r="E2480" t="s">
        <v>1527</v>
      </c>
      <c r="F2480" s="5">
        <f>_xlfn.TEXTBEFORE(E2480, " ") * 1000000</f>
        <v>28800000</v>
      </c>
      <c r="G2480">
        <v>160.4057</v>
      </c>
      <c r="H2480" t="s">
        <v>85</v>
      </c>
      <c r="I2480">
        <v>30</v>
      </c>
      <c r="J2480">
        <f>IF(I2480="",0,I2480)</f>
        <v>30</v>
      </c>
      <c r="K2480">
        <v>15</v>
      </c>
      <c r="L2480">
        <f>I2480-K2480</f>
        <v>15</v>
      </c>
      <c r="M2480" t="str">
        <f>IF(I2480&lt;100,"small",IF(I2480&lt;500,"medium","large"))</f>
        <v>small</v>
      </c>
      <c r="N2480">
        <f>IF(M2480="small",1,0)</f>
        <v>1</v>
      </c>
      <c r="O2480">
        <f>IF(N2480="medium",1,0)</f>
        <v>0</v>
      </c>
      <c r="P2480">
        <f>IF(O2480="large",1,0)</f>
        <v>0</v>
      </c>
      <c r="Q2480">
        <v>2002</v>
      </c>
      <c r="R2480">
        <v>2</v>
      </c>
      <c r="S2480" t="str">
        <f>IF(R2480=1, "First-time", IF(R2480&lt;=3, "Rising Star", IF(R2480&lt;10, "Established", "Elites")))</f>
        <v>Rising Star</v>
      </c>
      <c r="T2480">
        <f>IF(S2480 = "First-time",1,0)</f>
        <v>0</v>
      </c>
      <c r="U2480">
        <f>IF(S2480 = "Rising Star",1,0)</f>
        <v>1</v>
      </c>
      <c r="V2480">
        <f>IF(S2480 = "Established",1,0)</f>
        <v>0</v>
      </c>
      <c r="W2480">
        <f>IF(S2480 = "Elites",1,0)</f>
        <v>0</v>
      </c>
      <c r="X2480" t="s">
        <v>2413</v>
      </c>
      <c r="Y2480" t="str">
        <f>IF(X2480="","-",TRIM(LEFT(X2480,FIND(",",X2480&amp;",")-1)))</f>
        <v>Durham</v>
      </c>
      <c r="Z2480" t="s">
        <v>4457</v>
      </c>
      <c r="AA2480" t="s">
        <v>28</v>
      </c>
    </row>
    <row r="2481" spans="1:27" ht="14.4" x14ac:dyDescent="0.3">
      <c r="A2481">
        <v>2471</v>
      </c>
      <c r="B2481" t="s">
        <v>15433</v>
      </c>
      <c r="C2481" t="s">
        <v>15434</v>
      </c>
      <c r="D2481" t="s">
        <v>15435</v>
      </c>
      <c r="E2481" t="s">
        <v>665</v>
      </c>
      <c r="F2481" s="5">
        <f>_xlfn.TEXTBEFORE(E2481, " ") * 1000000</f>
        <v>8500000</v>
      </c>
      <c r="G2481">
        <v>160.34710000000001</v>
      </c>
      <c r="H2481" t="s">
        <v>111</v>
      </c>
      <c r="I2481">
        <v>57</v>
      </c>
      <c r="J2481">
        <f>IF(I2481="",0,I2481)</f>
        <v>57</v>
      </c>
      <c r="K2481">
        <v>20</v>
      </c>
      <c r="L2481">
        <f>I2481-K2481</f>
        <v>37</v>
      </c>
      <c r="M2481" t="str">
        <f>IF(I2481&lt;100,"small",IF(I2481&lt;500,"medium","large"))</f>
        <v>small</v>
      </c>
      <c r="N2481">
        <f>IF(M2481="small",1,0)</f>
        <v>1</v>
      </c>
      <c r="O2481">
        <f>IF(N2481="medium",1,0)</f>
        <v>0</v>
      </c>
      <c r="P2481">
        <f>IF(O2481="large",1,0)</f>
        <v>0</v>
      </c>
      <c r="Q2481">
        <v>2013</v>
      </c>
      <c r="R2481">
        <v>2</v>
      </c>
      <c r="S2481" t="str">
        <f>IF(R2481=1, "First-time", IF(R2481&lt;=3, "Rising Star", IF(R2481&lt;10, "Established", "Elites")))</f>
        <v>Rising Star</v>
      </c>
      <c r="T2481">
        <f>IF(S2481 = "First-time",1,0)</f>
        <v>0</v>
      </c>
      <c r="U2481">
        <f>IF(S2481 = "Rising Star",1,0)</f>
        <v>1</v>
      </c>
      <c r="V2481">
        <f>IF(S2481 = "Established",1,0)</f>
        <v>0</v>
      </c>
      <c r="W2481">
        <f>IF(S2481 = "Elites",1,0)</f>
        <v>0</v>
      </c>
      <c r="X2481" t="s">
        <v>611</v>
      </c>
      <c r="Y2481" t="str">
        <f>IF(X2481="","-",TRIM(LEFT(X2481,FIND(",",X2481&amp;",")-1)))</f>
        <v>Denver</v>
      </c>
      <c r="Z2481" t="s">
        <v>905</v>
      </c>
      <c r="AA2481" t="s">
        <v>6</v>
      </c>
    </row>
    <row r="2482" spans="1:27" ht="14.4" x14ac:dyDescent="0.3">
      <c r="A2482">
        <v>2472</v>
      </c>
      <c r="B2482" t="s">
        <v>14189</v>
      </c>
      <c r="C2482" t="s">
        <v>14190</v>
      </c>
      <c r="D2482" t="s">
        <v>14191</v>
      </c>
      <c r="E2482" t="s">
        <v>1391</v>
      </c>
      <c r="F2482" s="5">
        <f>_xlfn.TEXTBEFORE(E2482, " ") * 1000000</f>
        <v>3800000</v>
      </c>
      <c r="G2482">
        <v>160.18549999999999</v>
      </c>
      <c r="H2482" t="s">
        <v>1238</v>
      </c>
      <c r="I2482">
        <v>20</v>
      </c>
      <c r="J2482">
        <f>IF(I2482="",0,I2482)</f>
        <v>20</v>
      </c>
      <c r="K2482">
        <v>10</v>
      </c>
      <c r="L2482">
        <f>I2482-K2482</f>
        <v>10</v>
      </c>
      <c r="M2482" t="str">
        <f>IF(I2482&lt;100,"small",IF(I2482&lt;500,"medium","large"))</f>
        <v>small</v>
      </c>
      <c r="N2482">
        <f>IF(M2482="small",1,0)</f>
        <v>1</v>
      </c>
      <c r="O2482">
        <f>IF(N2482="medium",1,0)</f>
        <v>0</v>
      </c>
      <c r="P2482">
        <f>IF(O2482="large",1,0)</f>
        <v>0</v>
      </c>
      <c r="Q2482">
        <v>2012</v>
      </c>
      <c r="R2482">
        <v>1</v>
      </c>
      <c r="S2482" t="str">
        <f>IF(R2482=1, "First-time", IF(R2482&lt;=3, "Rising Star", IF(R2482&lt;10, "Established", "Elites")))</f>
        <v>First-time</v>
      </c>
      <c r="T2482">
        <f>IF(S2482 = "First-time",1,0)</f>
        <v>1</v>
      </c>
      <c r="U2482">
        <f>IF(S2482 = "Rising Star",1,0)</f>
        <v>0</v>
      </c>
      <c r="V2482">
        <f>IF(S2482 = "Established",1,0)</f>
        <v>0</v>
      </c>
      <c r="W2482">
        <f>IF(S2482 = "Elites",1,0)</f>
        <v>0</v>
      </c>
      <c r="X2482" t="s">
        <v>1396</v>
      </c>
      <c r="Y2482" t="str">
        <f>IF(X2482="","-",TRIM(LEFT(X2482,FIND(",",X2482&amp;",")-1)))</f>
        <v>San Francisco</v>
      </c>
      <c r="Z2482" t="s">
        <v>1396</v>
      </c>
      <c r="AA2482" t="s">
        <v>5</v>
      </c>
    </row>
    <row r="2483" spans="1:27" ht="14.4" x14ac:dyDescent="0.3">
      <c r="A2483">
        <v>2473</v>
      </c>
      <c r="B2483" t="s">
        <v>17099</v>
      </c>
      <c r="C2483" t="s">
        <v>17100</v>
      </c>
      <c r="D2483" t="s">
        <v>17101</v>
      </c>
      <c r="E2483" t="s">
        <v>2430</v>
      </c>
      <c r="F2483" s="5">
        <f>_xlfn.TEXTBEFORE(E2483, " ") * 1000000</f>
        <v>10800000</v>
      </c>
      <c r="G2483">
        <v>160.1446</v>
      </c>
      <c r="H2483" t="s">
        <v>140</v>
      </c>
      <c r="I2483">
        <v>350</v>
      </c>
      <c r="J2483">
        <f>IF(I2483="",0,I2483)</f>
        <v>350</v>
      </c>
      <c r="K2483">
        <v>50</v>
      </c>
      <c r="L2483">
        <f>I2483-K2483</f>
        <v>300</v>
      </c>
      <c r="M2483" t="str">
        <f>IF(I2483&lt;100,"small",IF(I2483&lt;500,"medium","large"))</f>
        <v>medium</v>
      </c>
      <c r="N2483">
        <f>IF(M2483="small",1,0)</f>
        <v>0</v>
      </c>
      <c r="O2483">
        <f>IF(N2483="medium",1,0)</f>
        <v>0</v>
      </c>
      <c r="P2483">
        <f>IF(O2483="large",1,0)</f>
        <v>0</v>
      </c>
      <c r="Q2483">
        <v>2014</v>
      </c>
      <c r="R2483">
        <v>1</v>
      </c>
      <c r="S2483" t="str">
        <f>IF(R2483=1, "First-time", IF(R2483&lt;=3, "Rising Star", IF(R2483&lt;10, "Established", "Elites")))</f>
        <v>First-time</v>
      </c>
      <c r="T2483">
        <f>IF(S2483 = "First-time",1,0)</f>
        <v>1</v>
      </c>
      <c r="U2483">
        <f>IF(S2483 = "Rising Star",1,0)</f>
        <v>0</v>
      </c>
      <c r="V2483">
        <f>IF(S2483 = "Established",1,0)</f>
        <v>0</v>
      </c>
      <c r="W2483">
        <f>IF(S2483 = "Elites",1,0)</f>
        <v>0</v>
      </c>
      <c r="X2483" t="s">
        <v>325</v>
      </c>
      <c r="Y2483" t="str">
        <f>IF(X2483="","-",TRIM(LEFT(X2483,FIND(",",X2483&amp;",")-1)))</f>
        <v>Los Angeles</v>
      </c>
      <c r="Z2483" t="s">
        <v>9105</v>
      </c>
      <c r="AA2483" t="s">
        <v>5</v>
      </c>
    </row>
    <row r="2484" spans="1:27" ht="14.4" x14ac:dyDescent="0.3">
      <c r="A2484">
        <v>2474</v>
      </c>
      <c r="B2484" t="s">
        <v>8785</v>
      </c>
      <c r="C2484" t="s">
        <v>8786</v>
      </c>
      <c r="D2484" t="s">
        <v>8787</v>
      </c>
      <c r="E2484" t="s">
        <v>1147</v>
      </c>
      <c r="F2484" s="5">
        <f>_xlfn.TEXTBEFORE(E2484, " ") * 1000000</f>
        <v>3900000</v>
      </c>
      <c r="G2484">
        <v>159.82310000000001</v>
      </c>
      <c r="H2484" t="s">
        <v>779</v>
      </c>
      <c r="I2484">
        <v>33</v>
      </c>
      <c r="J2484">
        <f>IF(I2484="",0,I2484)</f>
        <v>33</v>
      </c>
      <c r="K2484">
        <v>14</v>
      </c>
      <c r="L2484">
        <f>I2484-K2484</f>
        <v>19</v>
      </c>
      <c r="M2484" t="str">
        <f>IF(I2484&lt;100,"small",IF(I2484&lt;500,"medium","large"))</f>
        <v>small</v>
      </c>
      <c r="N2484">
        <f>IF(M2484="small",1,0)</f>
        <v>1</v>
      </c>
      <c r="O2484">
        <f>IF(N2484="medium",1,0)</f>
        <v>0</v>
      </c>
      <c r="P2484">
        <f>IF(O2484="large",1,0)</f>
        <v>0</v>
      </c>
      <c r="Q2484">
        <v>2008</v>
      </c>
      <c r="R2484">
        <v>3</v>
      </c>
      <c r="S2484" t="str">
        <f>IF(R2484=1, "First-time", IF(R2484&lt;=3, "Rising Star", IF(R2484&lt;10, "Established", "Elites")))</f>
        <v>Rising Star</v>
      </c>
      <c r="T2484">
        <f>IF(S2484 = "First-time",1,0)</f>
        <v>0</v>
      </c>
      <c r="U2484">
        <f>IF(S2484 = "Rising Star",1,0)</f>
        <v>1</v>
      </c>
      <c r="V2484">
        <f>IF(S2484 = "Established",1,0)</f>
        <v>0</v>
      </c>
      <c r="W2484">
        <f>IF(S2484 = "Elites",1,0)</f>
        <v>0</v>
      </c>
      <c r="X2484" t="s">
        <v>271</v>
      </c>
      <c r="Y2484" t="str">
        <f>IF(X2484="","-",TRIM(LEFT(X2484,FIND(",",X2484&amp;",")-1)))</f>
        <v>Chicago</v>
      </c>
      <c r="Z2484" t="s">
        <v>2518</v>
      </c>
      <c r="AA2484" t="s">
        <v>15</v>
      </c>
    </row>
    <row r="2485" spans="1:27" ht="14.4" x14ac:dyDescent="0.3">
      <c r="A2485">
        <v>2475</v>
      </c>
      <c r="B2485" t="s">
        <v>7793</v>
      </c>
      <c r="C2485" t="s">
        <v>7794</v>
      </c>
      <c r="D2485" t="s">
        <v>7795</v>
      </c>
      <c r="E2485" t="s">
        <v>789</v>
      </c>
      <c r="F2485" s="5">
        <f>_xlfn.TEXTBEFORE(E2485, " ") * 1000000</f>
        <v>15200000</v>
      </c>
      <c r="G2485">
        <v>159.66919999999999</v>
      </c>
      <c r="H2485" t="s">
        <v>92</v>
      </c>
      <c r="I2485">
        <v>18</v>
      </c>
      <c r="J2485">
        <f>IF(I2485="",0,I2485)</f>
        <v>18</v>
      </c>
      <c r="K2485">
        <v>9</v>
      </c>
      <c r="L2485">
        <f>I2485-K2485</f>
        <v>9</v>
      </c>
      <c r="M2485" t="str">
        <f>IF(I2485&lt;100,"small",IF(I2485&lt;500,"medium","large"))</f>
        <v>small</v>
      </c>
      <c r="N2485">
        <f>IF(M2485="small",1,0)</f>
        <v>1</v>
      </c>
      <c r="O2485">
        <f>IF(N2485="medium",1,0)</f>
        <v>0</v>
      </c>
      <c r="P2485">
        <f>IF(O2485="large",1,0)</f>
        <v>0</v>
      </c>
      <c r="Q2485">
        <v>2007</v>
      </c>
      <c r="R2485">
        <v>4</v>
      </c>
      <c r="S2485" t="str">
        <f>IF(R2485=1, "First-time", IF(R2485&lt;=3, "Rising Star", IF(R2485&lt;10, "Established", "Elites")))</f>
        <v>Established</v>
      </c>
      <c r="T2485">
        <f>IF(S2485 = "First-time",1,0)</f>
        <v>0</v>
      </c>
      <c r="U2485">
        <f>IF(S2485 = "Rising Star",1,0)</f>
        <v>0</v>
      </c>
      <c r="V2485">
        <f>IF(S2485 = "Established",1,0)</f>
        <v>1</v>
      </c>
      <c r="W2485">
        <f>IF(S2485 = "Elites",1,0)</f>
        <v>0</v>
      </c>
      <c r="X2485" t="s">
        <v>185</v>
      </c>
      <c r="Y2485" t="str">
        <f>IF(X2485="","-",TRIM(LEFT(X2485,FIND(",",X2485&amp;",")-1)))</f>
        <v>Boston</v>
      </c>
      <c r="Z2485" t="s">
        <v>7796</v>
      </c>
      <c r="AA2485" t="s">
        <v>20</v>
      </c>
    </row>
    <row r="2486" spans="1:27" ht="14.4" x14ac:dyDescent="0.3">
      <c r="A2486">
        <v>2476</v>
      </c>
      <c r="B2486" t="s">
        <v>9428</v>
      </c>
      <c r="C2486" t="s">
        <v>9429</v>
      </c>
      <c r="D2486" t="s">
        <v>9430</v>
      </c>
      <c r="E2486" t="s">
        <v>302</v>
      </c>
      <c r="F2486" s="5">
        <f>_xlfn.TEXTBEFORE(E2486, " ") * 1000000</f>
        <v>7100000</v>
      </c>
      <c r="G2486">
        <v>159.601</v>
      </c>
      <c r="H2486" t="s">
        <v>803</v>
      </c>
      <c r="I2486">
        <v>46</v>
      </c>
      <c r="J2486">
        <f>IF(I2486="",0,I2486)</f>
        <v>46</v>
      </c>
      <c r="K2486">
        <v>35</v>
      </c>
      <c r="L2486">
        <f>I2486-K2486</f>
        <v>11</v>
      </c>
      <c r="M2486" t="str">
        <f>IF(I2486&lt;100,"small",IF(I2486&lt;500,"medium","large"))</f>
        <v>small</v>
      </c>
      <c r="N2486">
        <f>IF(M2486="small",1,0)</f>
        <v>1</v>
      </c>
      <c r="O2486">
        <f>IF(N2486="medium",1,0)</f>
        <v>0</v>
      </c>
      <c r="P2486">
        <f>IF(O2486="large",1,0)</f>
        <v>0</v>
      </c>
      <c r="Q2486">
        <v>2009</v>
      </c>
      <c r="R2486">
        <v>2</v>
      </c>
      <c r="S2486" t="str">
        <f>IF(R2486=1, "First-time", IF(R2486&lt;=3, "Rising Star", IF(R2486&lt;10, "Established", "Elites")))</f>
        <v>Rising Star</v>
      </c>
      <c r="T2486">
        <f>IF(S2486 = "First-time",1,0)</f>
        <v>0</v>
      </c>
      <c r="U2486">
        <f>IF(S2486 = "Rising Star",1,0)</f>
        <v>1</v>
      </c>
      <c r="V2486">
        <f>IF(S2486 = "Established",1,0)</f>
        <v>0</v>
      </c>
      <c r="W2486">
        <f>IF(S2486 = "Elites",1,0)</f>
        <v>0</v>
      </c>
      <c r="X2486" t="s">
        <v>4323</v>
      </c>
      <c r="Y2486" t="str">
        <f>IF(X2486="","-",TRIM(LEFT(X2486,FIND(",",X2486&amp;",")-1)))</f>
        <v>San Antonio</v>
      </c>
      <c r="Z2486" t="s">
        <v>839</v>
      </c>
      <c r="AA2486" t="s">
        <v>45</v>
      </c>
    </row>
    <row r="2487" spans="1:27" ht="14.4" x14ac:dyDescent="0.3">
      <c r="A2487">
        <v>2477</v>
      </c>
      <c r="B2487" t="s">
        <v>16448</v>
      </c>
      <c r="C2487" t="s">
        <v>16449</v>
      </c>
      <c r="D2487" t="s">
        <v>16450</v>
      </c>
      <c r="E2487" t="s">
        <v>1276</v>
      </c>
      <c r="F2487" s="5">
        <f>_xlfn.TEXTBEFORE(E2487, " ") * 1000000</f>
        <v>5000000</v>
      </c>
      <c r="G2487">
        <v>159.47049999999999</v>
      </c>
      <c r="H2487" t="s">
        <v>1238</v>
      </c>
      <c r="I2487">
        <v>12</v>
      </c>
      <c r="J2487">
        <f>IF(I2487="",0,I2487)</f>
        <v>12</v>
      </c>
      <c r="K2487">
        <v>4</v>
      </c>
      <c r="L2487">
        <f>I2487-K2487</f>
        <v>8</v>
      </c>
      <c r="M2487" t="str">
        <f>IF(I2487&lt;100,"small",IF(I2487&lt;500,"medium","large"))</f>
        <v>small</v>
      </c>
      <c r="N2487">
        <f>IF(M2487="small",1,0)</f>
        <v>1</v>
      </c>
      <c r="O2487">
        <f>IF(N2487="medium",1,0)</f>
        <v>0</v>
      </c>
      <c r="P2487">
        <f>IF(O2487="large",1,0)</f>
        <v>0</v>
      </c>
      <c r="Q2487">
        <v>2014</v>
      </c>
      <c r="R2487">
        <v>1</v>
      </c>
      <c r="S2487" t="str">
        <f>IF(R2487=1, "First-time", IF(R2487&lt;=3, "Rising Star", IF(R2487&lt;10, "Established", "Elites")))</f>
        <v>First-time</v>
      </c>
      <c r="T2487">
        <f>IF(S2487 = "First-time",1,0)</f>
        <v>1</v>
      </c>
      <c r="U2487">
        <f>IF(S2487 = "Rising Star",1,0)</f>
        <v>0</v>
      </c>
      <c r="V2487">
        <f>IF(S2487 = "Established",1,0)</f>
        <v>0</v>
      </c>
      <c r="W2487">
        <f>IF(S2487 = "Elites",1,0)</f>
        <v>0</v>
      </c>
      <c r="X2487" t="s">
        <v>427</v>
      </c>
      <c r="Y2487" t="str">
        <f>IF(X2487="","-",TRIM(LEFT(X2487,FIND(",",X2487&amp;",")-1)))</f>
        <v>Washington</v>
      </c>
      <c r="Z2487" t="s">
        <v>3571</v>
      </c>
      <c r="AA2487" t="s">
        <v>21</v>
      </c>
    </row>
    <row r="2488" spans="1:27" ht="14.4" x14ac:dyDescent="0.3">
      <c r="A2488">
        <v>2478</v>
      </c>
      <c r="B2488" t="s">
        <v>12250</v>
      </c>
      <c r="C2488" t="s">
        <v>12251</v>
      </c>
      <c r="D2488" t="s">
        <v>12252</v>
      </c>
      <c r="E2488" t="s">
        <v>1955</v>
      </c>
      <c r="F2488" s="5">
        <f>_xlfn.TEXTBEFORE(E2488, " ") * 1000000</f>
        <v>12700000</v>
      </c>
      <c r="G2488">
        <v>159.39160000000001</v>
      </c>
      <c r="H2488" t="s">
        <v>472</v>
      </c>
      <c r="I2488">
        <v>80</v>
      </c>
      <c r="J2488">
        <f>IF(I2488="",0,I2488)</f>
        <v>80</v>
      </c>
      <c r="K2488">
        <v>30</v>
      </c>
      <c r="L2488">
        <f>I2488-K2488</f>
        <v>50</v>
      </c>
      <c r="M2488" t="str">
        <f>IF(I2488&lt;100,"small",IF(I2488&lt;500,"medium","large"))</f>
        <v>small</v>
      </c>
      <c r="N2488">
        <f>IF(M2488="small",1,0)</f>
        <v>1</v>
      </c>
      <c r="O2488">
        <f>IF(N2488="medium",1,0)</f>
        <v>0</v>
      </c>
      <c r="P2488">
        <f>IF(O2488="large",1,0)</f>
        <v>0</v>
      </c>
      <c r="Q2488">
        <v>2011</v>
      </c>
      <c r="R2488">
        <v>2</v>
      </c>
      <c r="S2488" t="str">
        <f>IF(R2488=1, "First-time", IF(R2488&lt;=3, "Rising Star", IF(R2488&lt;10, "Established", "Elites")))</f>
        <v>Rising Star</v>
      </c>
      <c r="T2488">
        <f>IF(S2488 = "First-time",1,0)</f>
        <v>0</v>
      </c>
      <c r="U2488">
        <f>IF(S2488 = "Rising Star",1,0)</f>
        <v>1</v>
      </c>
      <c r="V2488">
        <f>IF(S2488 = "Established",1,0)</f>
        <v>0</v>
      </c>
      <c r="W2488">
        <f>IF(S2488 = "Elites",1,0)</f>
        <v>0</v>
      </c>
      <c r="X2488" t="s">
        <v>185</v>
      </c>
      <c r="Y2488" t="str">
        <f>IF(X2488="","-",TRIM(LEFT(X2488,FIND(",",X2488&amp;",")-1)))</f>
        <v>Boston</v>
      </c>
      <c r="Z2488" t="s">
        <v>9894</v>
      </c>
      <c r="AA2488" t="s">
        <v>20</v>
      </c>
    </row>
    <row r="2489" spans="1:27" ht="14.4" x14ac:dyDescent="0.3">
      <c r="A2489">
        <v>2479</v>
      </c>
      <c r="B2489" t="s">
        <v>7142</v>
      </c>
      <c r="C2489" t="s">
        <v>7143</v>
      </c>
      <c r="D2489" t="s">
        <v>7144</v>
      </c>
      <c r="E2489" t="s">
        <v>2261</v>
      </c>
      <c r="F2489" s="5">
        <f>_xlfn.TEXTBEFORE(E2489, " ") * 1000000</f>
        <v>10200000</v>
      </c>
      <c r="G2489">
        <v>159.29560000000001</v>
      </c>
      <c r="H2489" t="s">
        <v>751</v>
      </c>
      <c r="I2489">
        <v>82</v>
      </c>
      <c r="J2489">
        <f>IF(I2489="",0,I2489)</f>
        <v>82</v>
      </c>
      <c r="K2489">
        <v>14</v>
      </c>
      <c r="L2489">
        <f>I2489-K2489</f>
        <v>68</v>
      </c>
      <c r="M2489" t="str">
        <f>IF(I2489&lt;100,"small",IF(I2489&lt;500,"medium","large"))</f>
        <v>small</v>
      </c>
      <c r="N2489">
        <f>IF(M2489="small",1,0)</f>
        <v>1</v>
      </c>
      <c r="O2489">
        <f>IF(N2489="medium",1,0)</f>
        <v>0</v>
      </c>
      <c r="P2489">
        <f>IF(O2489="large",1,0)</f>
        <v>0</v>
      </c>
      <c r="Q2489">
        <v>2006</v>
      </c>
      <c r="R2489">
        <v>5</v>
      </c>
      <c r="S2489" t="str">
        <f>IF(R2489=1, "First-time", IF(R2489&lt;=3, "Rising Star", IF(R2489&lt;10, "Established", "Elites")))</f>
        <v>Established</v>
      </c>
      <c r="T2489">
        <f>IF(S2489 = "First-time",1,0)</f>
        <v>0</v>
      </c>
      <c r="U2489">
        <f>IF(S2489 = "Rising Star",1,0)</f>
        <v>0</v>
      </c>
      <c r="V2489">
        <f>IF(S2489 = "Established",1,0)</f>
        <v>1</v>
      </c>
      <c r="W2489">
        <f>IF(S2489 = "Elites",1,0)</f>
        <v>0</v>
      </c>
      <c r="X2489" t="s">
        <v>427</v>
      </c>
      <c r="Y2489" t="str">
        <f>IF(X2489="","-",TRIM(LEFT(X2489,FIND(",",X2489&amp;",")-1)))</f>
        <v>Washington</v>
      </c>
      <c r="Z2489" t="s">
        <v>2498</v>
      </c>
      <c r="AA2489" t="s">
        <v>8</v>
      </c>
    </row>
    <row r="2490" spans="1:27" ht="14.4" x14ac:dyDescent="0.3">
      <c r="A2490">
        <v>2480</v>
      </c>
      <c r="B2490" t="s">
        <v>3554</v>
      </c>
      <c r="C2490" t="s">
        <v>3555</v>
      </c>
      <c r="D2490" t="s">
        <v>3556</v>
      </c>
      <c r="E2490" t="s">
        <v>961</v>
      </c>
      <c r="F2490" s="5">
        <f>_xlfn.TEXTBEFORE(E2490, " ") * 1000000</f>
        <v>10300000</v>
      </c>
      <c r="G2490">
        <v>159.1645</v>
      </c>
      <c r="H2490" t="s">
        <v>779</v>
      </c>
      <c r="I2490">
        <v>43</v>
      </c>
      <c r="J2490">
        <f>IF(I2490="",0,I2490)</f>
        <v>43</v>
      </c>
      <c r="K2490">
        <v>19</v>
      </c>
      <c r="L2490">
        <f>I2490-K2490</f>
        <v>24</v>
      </c>
      <c r="M2490" t="str">
        <f>IF(I2490&lt;100,"small",IF(I2490&lt;500,"medium","large"))</f>
        <v>small</v>
      </c>
      <c r="N2490">
        <f>IF(M2490="small",1,0)</f>
        <v>1</v>
      </c>
      <c r="O2490">
        <f>IF(N2490="medium",1,0)</f>
        <v>0</v>
      </c>
      <c r="P2490">
        <f>IF(O2490="large",1,0)</f>
        <v>0</v>
      </c>
      <c r="Q2490">
        <v>2000</v>
      </c>
      <c r="R2490">
        <v>6</v>
      </c>
      <c r="S2490" t="str">
        <f>IF(R2490=1, "First-time", IF(R2490&lt;=3, "Rising Star", IF(R2490&lt;10, "Established", "Elites")))</f>
        <v>Established</v>
      </c>
      <c r="T2490">
        <f>IF(S2490 = "First-time",1,0)</f>
        <v>0</v>
      </c>
      <c r="U2490">
        <f>IF(S2490 = "Rising Star",1,0)</f>
        <v>0</v>
      </c>
      <c r="V2490">
        <f>IF(S2490 = "Established",1,0)</f>
        <v>1</v>
      </c>
      <c r="W2490">
        <f>IF(S2490 = "Elites",1,0)</f>
        <v>0</v>
      </c>
      <c r="X2490" t="s">
        <v>427</v>
      </c>
      <c r="Y2490" t="str">
        <f>IF(X2490="","-",TRIM(LEFT(X2490,FIND(",",X2490&amp;",")-1)))</f>
        <v>Washington</v>
      </c>
      <c r="Z2490" t="s">
        <v>2049</v>
      </c>
      <c r="AA2490" t="s">
        <v>21</v>
      </c>
    </row>
    <row r="2491" spans="1:27" ht="14.4" x14ac:dyDescent="0.3">
      <c r="A2491">
        <v>2481</v>
      </c>
      <c r="B2491" t="s">
        <v>2706</v>
      </c>
      <c r="C2491" t="s">
        <v>2707</v>
      </c>
      <c r="D2491" t="s">
        <v>2708</v>
      </c>
      <c r="E2491" t="s">
        <v>2709</v>
      </c>
      <c r="F2491" s="5">
        <f>_xlfn.TEXTBEFORE(E2491, " ") * 1000000</f>
        <v>19200000</v>
      </c>
      <c r="G2491">
        <v>159.12289999999999</v>
      </c>
      <c r="H2491" t="s">
        <v>85</v>
      </c>
      <c r="I2491">
        <v>65</v>
      </c>
      <c r="J2491">
        <f>IF(I2491="",0,I2491)</f>
        <v>65</v>
      </c>
      <c r="K2491">
        <v>45</v>
      </c>
      <c r="L2491">
        <f>I2491-K2491</f>
        <v>20</v>
      </c>
      <c r="M2491" t="str">
        <f>IF(I2491&lt;100,"small",IF(I2491&lt;500,"medium","large"))</f>
        <v>small</v>
      </c>
      <c r="N2491">
        <f>IF(M2491="small",1,0)</f>
        <v>1</v>
      </c>
      <c r="O2491">
        <f>IF(N2491="medium",1,0)</f>
        <v>0</v>
      </c>
      <c r="P2491">
        <f>IF(O2491="large",1,0)</f>
        <v>0</v>
      </c>
      <c r="Q2491">
        <v>1997</v>
      </c>
      <c r="R2491">
        <v>2</v>
      </c>
      <c r="S2491" t="str">
        <f>IF(R2491=1, "First-time", IF(R2491&lt;=3, "Rising Star", IF(R2491&lt;10, "Established", "Elites")))</f>
        <v>Rising Star</v>
      </c>
      <c r="T2491">
        <f>IF(S2491 = "First-time",1,0)</f>
        <v>0</v>
      </c>
      <c r="U2491">
        <f>IF(S2491 = "Rising Star",1,0)</f>
        <v>1</v>
      </c>
      <c r="V2491">
        <f>IF(S2491 = "Established",1,0)</f>
        <v>0</v>
      </c>
      <c r="W2491">
        <f>IF(S2491 = "Elites",1,0)</f>
        <v>0</v>
      </c>
      <c r="X2491" t="s">
        <v>636</v>
      </c>
      <c r="Y2491" t="str">
        <f>IF(X2491="","-",TRIM(LEFT(X2491,FIND(",",X2491&amp;",")-1)))</f>
        <v>Indianapolis</v>
      </c>
      <c r="Z2491" t="s">
        <v>2710</v>
      </c>
      <c r="AA2491" t="s">
        <v>16</v>
      </c>
    </row>
    <row r="2492" spans="1:27" ht="14.4" x14ac:dyDescent="0.3">
      <c r="A2492">
        <v>2482</v>
      </c>
      <c r="B2492" t="s">
        <v>1802</v>
      </c>
      <c r="C2492" t="s">
        <v>1803</v>
      </c>
      <c r="D2492" t="s">
        <v>1804</v>
      </c>
      <c r="E2492" t="s">
        <v>1805</v>
      </c>
      <c r="F2492" s="5">
        <f>_xlfn.TEXTBEFORE(E2492, " ") * 1000000</f>
        <v>9600000</v>
      </c>
      <c r="G2492">
        <v>159.11199999999999</v>
      </c>
      <c r="H2492" t="s">
        <v>105</v>
      </c>
      <c r="I2492">
        <v>38</v>
      </c>
      <c r="J2492">
        <f>IF(I2492="",0,I2492)</f>
        <v>38</v>
      </c>
      <c r="K2492">
        <v>21</v>
      </c>
      <c r="L2492">
        <f>I2492-K2492</f>
        <v>17</v>
      </c>
      <c r="M2492" t="str">
        <f>IF(I2492&lt;100,"small",IF(I2492&lt;500,"medium","large"))</f>
        <v>small</v>
      </c>
      <c r="N2492">
        <f>IF(M2492="small",1,0)</f>
        <v>1</v>
      </c>
      <c r="O2492">
        <f>IF(N2492="medium",1,0)</f>
        <v>0</v>
      </c>
      <c r="P2492">
        <f>IF(O2492="large",1,0)</f>
        <v>0</v>
      </c>
      <c r="Q2492">
        <v>1992</v>
      </c>
      <c r="R2492">
        <v>1</v>
      </c>
      <c r="S2492" t="str">
        <f>IF(R2492=1, "First-time", IF(R2492&lt;=3, "Rising Star", IF(R2492&lt;10, "Established", "Elites")))</f>
        <v>First-time</v>
      </c>
      <c r="T2492">
        <f>IF(S2492 = "First-time",1,0)</f>
        <v>1</v>
      </c>
      <c r="U2492">
        <f>IF(S2492 = "Rising Star",1,0)</f>
        <v>0</v>
      </c>
      <c r="V2492">
        <f>IF(S2492 = "Established",1,0)</f>
        <v>0</v>
      </c>
      <c r="W2492">
        <f>IF(S2492 = "Elites",1,0)</f>
        <v>0</v>
      </c>
      <c r="X2492" t="s">
        <v>99</v>
      </c>
      <c r="Y2492" t="str">
        <f>IF(X2492="","-",TRIM(LEFT(X2492,FIND(",",X2492&amp;",")-1)))</f>
        <v>-</v>
      </c>
      <c r="Z2492" t="s">
        <v>780</v>
      </c>
      <c r="AA2492" t="s">
        <v>10</v>
      </c>
    </row>
    <row r="2493" spans="1:27" ht="14.4" x14ac:dyDescent="0.3">
      <c r="A2493">
        <v>2483</v>
      </c>
      <c r="B2493" t="s">
        <v>17102</v>
      </c>
      <c r="C2493" t="s">
        <v>17103</v>
      </c>
      <c r="D2493" t="s">
        <v>17104</v>
      </c>
      <c r="E2493" t="s">
        <v>302</v>
      </c>
      <c r="F2493" s="5">
        <f>_xlfn.TEXTBEFORE(E2493, " ") * 1000000</f>
        <v>7100000</v>
      </c>
      <c r="G2493">
        <v>158.9605</v>
      </c>
      <c r="H2493" t="s">
        <v>111</v>
      </c>
      <c r="I2493">
        <v>33</v>
      </c>
      <c r="J2493">
        <f>IF(I2493="",0,I2493)</f>
        <v>33</v>
      </c>
      <c r="K2493">
        <v>25</v>
      </c>
      <c r="L2493">
        <f>I2493-K2493</f>
        <v>8</v>
      </c>
      <c r="M2493" t="str">
        <f>IF(I2493&lt;100,"small",IF(I2493&lt;500,"medium","large"))</f>
        <v>small</v>
      </c>
      <c r="N2493">
        <f>IF(M2493="small",1,0)</f>
        <v>1</v>
      </c>
      <c r="O2493">
        <f>IF(N2493="medium",1,0)</f>
        <v>0</v>
      </c>
      <c r="P2493">
        <f>IF(O2493="large",1,0)</f>
        <v>0</v>
      </c>
      <c r="Q2493">
        <v>2014</v>
      </c>
      <c r="R2493">
        <v>2</v>
      </c>
      <c r="S2493" t="str">
        <f>IF(R2493=1, "First-time", IF(R2493&lt;=3, "Rising Star", IF(R2493&lt;10, "Established", "Elites")))</f>
        <v>Rising Star</v>
      </c>
      <c r="T2493">
        <f>IF(S2493 = "First-time",1,0)</f>
        <v>0</v>
      </c>
      <c r="U2493">
        <f>IF(S2493 = "Rising Star",1,0)</f>
        <v>1</v>
      </c>
      <c r="V2493">
        <f>IF(S2493 = "Established",1,0)</f>
        <v>0</v>
      </c>
      <c r="W2493">
        <f>IF(S2493 = "Elites",1,0)</f>
        <v>0</v>
      </c>
      <c r="X2493" t="s">
        <v>325</v>
      </c>
      <c r="Y2493" t="str">
        <f>IF(X2493="","-",TRIM(LEFT(X2493,FIND(",",X2493&amp;",")-1)))</f>
        <v>Los Angeles</v>
      </c>
      <c r="Z2493" t="s">
        <v>7187</v>
      </c>
      <c r="AA2493" t="s">
        <v>5</v>
      </c>
    </row>
    <row r="2494" spans="1:27" ht="14.4" x14ac:dyDescent="0.3">
      <c r="A2494">
        <v>2484</v>
      </c>
      <c r="B2494" t="s">
        <v>5554</v>
      </c>
      <c r="C2494" t="s">
        <v>5555</v>
      </c>
      <c r="D2494" t="s">
        <v>5556</v>
      </c>
      <c r="E2494" t="s">
        <v>3113</v>
      </c>
      <c r="F2494" s="5">
        <f>_xlfn.TEXTBEFORE(E2494, " ") * 1000000</f>
        <v>6300000</v>
      </c>
      <c r="G2494">
        <v>158.70189999999999</v>
      </c>
      <c r="H2494" t="s">
        <v>779</v>
      </c>
      <c r="I2494">
        <v>32</v>
      </c>
      <c r="J2494">
        <f>IF(I2494="",0,I2494)</f>
        <v>32</v>
      </c>
      <c r="K2494">
        <v>25</v>
      </c>
      <c r="L2494">
        <f>I2494-K2494</f>
        <v>7</v>
      </c>
      <c r="M2494" t="str">
        <f>IF(I2494&lt;100,"small",IF(I2494&lt;500,"medium","large"))</f>
        <v>small</v>
      </c>
      <c r="N2494">
        <f>IF(M2494="small",1,0)</f>
        <v>1</v>
      </c>
      <c r="O2494">
        <f>IF(N2494="medium",1,0)</f>
        <v>0</v>
      </c>
      <c r="P2494">
        <f>IF(O2494="large",1,0)</f>
        <v>0</v>
      </c>
      <c r="Q2494">
        <v>2004</v>
      </c>
      <c r="R2494">
        <v>4</v>
      </c>
      <c r="S2494" t="str">
        <f>IF(R2494=1, "First-time", IF(R2494&lt;=3, "Rising Star", IF(R2494&lt;10, "Established", "Elites")))</f>
        <v>Established</v>
      </c>
      <c r="T2494">
        <f>IF(S2494 = "First-time",1,0)</f>
        <v>0</v>
      </c>
      <c r="U2494">
        <f>IF(S2494 = "Rising Star",1,0)</f>
        <v>0</v>
      </c>
      <c r="V2494">
        <f>IF(S2494 = "Established",1,0)</f>
        <v>1</v>
      </c>
      <c r="W2494">
        <f>IF(S2494 = "Elites",1,0)</f>
        <v>0</v>
      </c>
      <c r="X2494" t="s">
        <v>86</v>
      </c>
      <c r="Y2494" t="str">
        <f>IF(X2494="","-",TRIM(LEFT(X2494,FIND(",",X2494&amp;",")-1)))</f>
        <v>New York City</v>
      </c>
      <c r="Z2494" t="s">
        <v>2979</v>
      </c>
      <c r="AA2494" t="s">
        <v>32</v>
      </c>
    </row>
    <row r="2495" spans="1:27" ht="14.4" x14ac:dyDescent="0.3">
      <c r="A2495">
        <v>2485</v>
      </c>
      <c r="B2495" t="s">
        <v>5631</v>
      </c>
      <c r="C2495" t="s">
        <v>5632</v>
      </c>
      <c r="D2495" t="s">
        <v>5633</v>
      </c>
      <c r="E2495" t="s">
        <v>226</v>
      </c>
      <c r="F2495" s="5">
        <f>_xlfn.TEXTBEFORE(E2495, " ") * 1000000</f>
        <v>14900000</v>
      </c>
      <c r="G2495">
        <v>158.59119999999999</v>
      </c>
      <c r="H2495" t="s">
        <v>433</v>
      </c>
      <c r="I2495">
        <v>67</v>
      </c>
      <c r="J2495">
        <f>IF(I2495="",0,I2495)</f>
        <v>67</v>
      </c>
      <c r="K2495">
        <v>23</v>
      </c>
      <c r="L2495">
        <f>I2495-K2495</f>
        <v>44</v>
      </c>
      <c r="M2495" t="str">
        <f>IF(I2495&lt;100,"small",IF(I2495&lt;500,"medium","large"))</f>
        <v>small</v>
      </c>
      <c r="N2495">
        <f>IF(M2495="small",1,0)</f>
        <v>1</v>
      </c>
      <c r="O2495">
        <f>IF(N2495="medium",1,0)</f>
        <v>0</v>
      </c>
      <c r="P2495">
        <f>IF(O2495="large",1,0)</f>
        <v>0</v>
      </c>
      <c r="Q2495">
        <v>2004</v>
      </c>
      <c r="R2495">
        <v>2</v>
      </c>
      <c r="S2495" t="str">
        <f>IF(R2495=1, "First-time", IF(R2495&lt;=3, "Rising Star", IF(R2495&lt;10, "Established", "Elites")))</f>
        <v>Rising Star</v>
      </c>
      <c r="T2495">
        <f>IF(S2495 = "First-time",1,0)</f>
        <v>0</v>
      </c>
      <c r="U2495">
        <f>IF(S2495 = "Rising Star",1,0)</f>
        <v>1</v>
      </c>
      <c r="V2495">
        <f>IF(S2495 = "Established",1,0)</f>
        <v>0</v>
      </c>
      <c r="W2495">
        <f>IF(S2495 = "Elites",1,0)</f>
        <v>0</v>
      </c>
      <c r="X2495" t="s">
        <v>185</v>
      </c>
      <c r="Y2495" t="str">
        <f>IF(X2495="","-",TRIM(LEFT(X2495,FIND(",",X2495&amp;",")-1)))</f>
        <v>Boston</v>
      </c>
      <c r="Z2495" t="s">
        <v>5634</v>
      </c>
      <c r="AA2495" t="s">
        <v>20</v>
      </c>
    </row>
    <row r="2496" spans="1:27" ht="14.4" x14ac:dyDescent="0.3">
      <c r="A2496">
        <v>2486</v>
      </c>
      <c r="B2496" t="s">
        <v>825</v>
      </c>
      <c r="C2496" t="s">
        <v>826</v>
      </c>
      <c r="D2496" t="s">
        <v>827</v>
      </c>
      <c r="E2496" t="s">
        <v>347</v>
      </c>
      <c r="F2496" s="5">
        <f>_xlfn.TEXTBEFORE(E2496, " ") * 1000000</f>
        <v>6000000</v>
      </c>
      <c r="G2496">
        <v>158.4282</v>
      </c>
      <c r="H2496" t="s">
        <v>118</v>
      </c>
      <c r="I2496">
        <v>35</v>
      </c>
      <c r="J2496">
        <f>IF(I2496="",0,I2496)</f>
        <v>35</v>
      </c>
      <c r="K2496">
        <v>13</v>
      </c>
      <c r="L2496">
        <f>I2496-K2496</f>
        <v>22</v>
      </c>
      <c r="M2496" t="str">
        <f>IF(I2496&lt;100,"small",IF(I2496&lt;500,"medium","large"))</f>
        <v>small</v>
      </c>
      <c r="N2496">
        <f>IF(M2496="small",1,0)</f>
        <v>1</v>
      </c>
      <c r="O2496">
        <f>IF(N2496="medium",1,0)</f>
        <v>0</v>
      </c>
      <c r="P2496">
        <f>IF(O2496="large",1,0)</f>
        <v>0</v>
      </c>
      <c r="Q2496">
        <v>1981</v>
      </c>
      <c r="R2496">
        <v>2</v>
      </c>
      <c r="S2496" t="str">
        <f>IF(R2496=1, "First-time", IF(R2496&lt;=3, "Rising Star", IF(R2496&lt;10, "Established", "Elites")))</f>
        <v>Rising Star</v>
      </c>
      <c r="T2496">
        <f>IF(S2496 = "First-time",1,0)</f>
        <v>0</v>
      </c>
      <c r="U2496">
        <f>IF(S2496 = "Rising Star",1,0)</f>
        <v>1</v>
      </c>
      <c r="V2496">
        <f>IF(S2496 = "Established",1,0)</f>
        <v>0</v>
      </c>
      <c r="W2496">
        <f>IF(S2496 = "Elites",1,0)</f>
        <v>0</v>
      </c>
      <c r="X2496" t="s">
        <v>342</v>
      </c>
      <c r="Y2496" t="str">
        <f>IF(X2496="","-",TRIM(LEFT(X2496,FIND(",",X2496&amp;",")-1)))</f>
        <v>San Diego</v>
      </c>
      <c r="Z2496" t="s">
        <v>828</v>
      </c>
      <c r="AA2496" t="s">
        <v>5</v>
      </c>
    </row>
    <row r="2497" spans="1:27" ht="14.4" x14ac:dyDescent="0.3">
      <c r="A2497">
        <v>2487</v>
      </c>
      <c r="B2497" t="s">
        <v>4264</v>
      </c>
      <c r="C2497" t="s">
        <v>4265</v>
      </c>
      <c r="D2497" t="s">
        <v>4266</v>
      </c>
      <c r="E2497" t="s">
        <v>823</v>
      </c>
      <c r="F2497" s="5">
        <f>_xlfn.TEXTBEFORE(E2497, " ") * 1000000</f>
        <v>5200000</v>
      </c>
      <c r="G2497">
        <v>158.4255</v>
      </c>
      <c r="H2497" t="s">
        <v>803</v>
      </c>
      <c r="I2497">
        <v>49</v>
      </c>
      <c r="J2497">
        <f>IF(I2497="",0,I2497)</f>
        <v>49</v>
      </c>
      <c r="K2497">
        <v>21</v>
      </c>
      <c r="L2497">
        <f>I2497-K2497</f>
        <v>28</v>
      </c>
      <c r="M2497" t="str">
        <f>IF(I2497&lt;100,"small",IF(I2497&lt;500,"medium","large"))</f>
        <v>small</v>
      </c>
      <c r="N2497">
        <f>IF(M2497="small",1,0)</f>
        <v>1</v>
      </c>
      <c r="O2497">
        <f>IF(N2497="medium",1,0)</f>
        <v>0</v>
      </c>
      <c r="P2497">
        <f>IF(O2497="large",1,0)</f>
        <v>0</v>
      </c>
      <c r="Q2497">
        <v>2002</v>
      </c>
      <c r="R2497">
        <v>1</v>
      </c>
      <c r="S2497" t="str">
        <f>IF(R2497=1, "First-time", IF(R2497&lt;=3, "Rising Star", IF(R2497&lt;10, "Established", "Elites")))</f>
        <v>First-time</v>
      </c>
      <c r="T2497">
        <f>IF(S2497 = "First-time",1,0)</f>
        <v>1</v>
      </c>
      <c r="U2497">
        <f>IF(S2497 = "Rising Star",1,0)</f>
        <v>0</v>
      </c>
      <c r="V2497">
        <f>IF(S2497 = "Established",1,0)</f>
        <v>0</v>
      </c>
      <c r="W2497">
        <f>IF(S2497 = "Elites",1,0)</f>
        <v>0</v>
      </c>
      <c r="X2497" t="s">
        <v>99</v>
      </c>
      <c r="Y2497" t="str">
        <f>IF(X2497="","-",TRIM(LEFT(X2497,FIND(",",X2497&amp;",")-1)))</f>
        <v>-</v>
      </c>
      <c r="Z2497" t="s">
        <v>4267</v>
      </c>
      <c r="AA2497" t="s">
        <v>48</v>
      </c>
    </row>
    <row r="2498" spans="1:27" ht="14.4" x14ac:dyDescent="0.3">
      <c r="A2498">
        <v>2488</v>
      </c>
      <c r="B2498" t="s">
        <v>4103</v>
      </c>
      <c r="C2498" t="s">
        <v>4104</v>
      </c>
      <c r="D2498" t="s">
        <v>4105</v>
      </c>
      <c r="E2498" t="s">
        <v>1661</v>
      </c>
      <c r="F2498" s="5">
        <f>_xlfn.TEXTBEFORE(E2498, " ") * 1000000</f>
        <v>5300000</v>
      </c>
      <c r="G2498">
        <v>158.42449999999999</v>
      </c>
      <c r="H2498" t="s">
        <v>160</v>
      </c>
      <c r="I2498">
        <v>12</v>
      </c>
      <c r="J2498">
        <f>IF(I2498="",0,I2498)</f>
        <v>12</v>
      </c>
      <c r="K2498">
        <v>4</v>
      </c>
      <c r="L2498">
        <f>I2498-K2498</f>
        <v>8</v>
      </c>
      <c r="M2498" t="str">
        <f>IF(I2498&lt;100,"small",IF(I2498&lt;500,"medium","large"))</f>
        <v>small</v>
      </c>
      <c r="N2498">
        <f>IF(M2498="small",1,0)</f>
        <v>1</v>
      </c>
      <c r="O2498">
        <f>IF(N2498="medium",1,0)</f>
        <v>0</v>
      </c>
      <c r="P2498">
        <f>IF(O2498="large",1,0)</f>
        <v>0</v>
      </c>
      <c r="Q2498">
        <v>2001</v>
      </c>
      <c r="R2498">
        <v>4</v>
      </c>
      <c r="S2498" t="str">
        <f>IF(R2498=1, "First-time", IF(R2498&lt;=3, "Rising Star", IF(R2498&lt;10, "Established", "Elites")))</f>
        <v>Established</v>
      </c>
      <c r="T2498">
        <f>IF(S2498 = "First-time",1,0)</f>
        <v>0</v>
      </c>
      <c r="U2498">
        <f>IF(S2498 = "Rising Star",1,0)</f>
        <v>0</v>
      </c>
      <c r="V2498">
        <f>IF(S2498 = "Established",1,0)</f>
        <v>1</v>
      </c>
      <c r="W2498">
        <f>IF(S2498 = "Elites",1,0)</f>
        <v>0</v>
      </c>
      <c r="X2498" t="s">
        <v>900</v>
      </c>
      <c r="Y2498" t="str">
        <f>IF(X2498="","-",TRIM(LEFT(X2498,FIND(",",X2498&amp;",")-1)))</f>
        <v>Jacksonville</v>
      </c>
      <c r="Z2498" t="s">
        <v>4106</v>
      </c>
      <c r="AA2498" t="s">
        <v>10</v>
      </c>
    </row>
    <row r="2499" spans="1:27" ht="14.4" x14ac:dyDescent="0.3">
      <c r="A2499">
        <v>2489</v>
      </c>
      <c r="B2499" t="s">
        <v>13789</v>
      </c>
      <c r="C2499" t="s">
        <v>13790</v>
      </c>
      <c r="D2499" t="s">
        <v>13791</v>
      </c>
      <c r="E2499" t="s">
        <v>1471</v>
      </c>
      <c r="F2499" s="5">
        <f>_xlfn.TEXTBEFORE(E2499, " ") * 1000000</f>
        <v>2500000</v>
      </c>
      <c r="G2499">
        <v>158.34569999999999</v>
      </c>
      <c r="H2499" t="s">
        <v>174</v>
      </c>
      <c r="I2499">
        <v>38</v>
      </c>
      <c r="J2499">
        <f>IF(I2499="",0,I2499)</f>
        <v>38</v>
      </c>
      <c r="K2499">
        <v>27</v>
      </c>
      <c r="L2499">
        <f>I2499-K2499</f>
        <v>11</v>
      </c>
      <c r="M2499" t="str">
        <f>IF(I2499&lt;100,"small",IF(I2499&lt;500,"medium","large"))</f>
        <v>small</v>
      </c>
      <c r="N2499">
        <f>IF(M2499="small",1,0)</f>
        <v>1</v>
      </c>
      <c r="O2499">
        <f>IF(N2499="medium",1,0)</f>
        <v>0</v>
      </c>
      <c r="P2499">
        <f>IF(O2499="large",1,0)</f>
        <v>0</v>
      </c>
      <c r="Q2499">
        <v>2012</v>
      </c>
      <c r="R2499">
        <v>3</v>
      </c>
      <c r="S2499" t="str">
        <f>IF(R2499=1, "First-time", IF(R2499&lt;=3, "Rising Star", IF(R2499&lt;10, "Established", "Elites")))</f>
        <v>Rising Star</v>
      </c>
      <c r="T2499">
        <f>IF(S2499 = "First-time",1,0)</f>
        <v>0</v>
      </c>
      <c r="U2499">
        <f>IF(S2499 = "Rising Star",1,0)</f>
        <v>1</v>
      </c>
      <c r="V2499">
        <f>IF(S2499 = "Established",1,0)</f>
        <v>0</v>
      </c>
      <c r="W2499">
        <f>IF(S2499 = "Elites",1,0)</f>
        <v>0</v>
      </c>
      <c r="X2499" t="s">
        <v>242</v>
      </c>
      <c r="Y2499" t="str">
        <f>IF(X2499="","-",TRIM(LEFT(X2499,FIND(",",X2499&amp;",")-1)))</f>
        <v>Atlanta</v>
      </c>
      <c r="Z2499" t="s">
        <v>242</v>
      </c>
      <c r="AA2499" t="s">
        <v>11</v>
      </c>
    </row>
    <row r="2500" spans="1:27" ht="14.4" x14ac:dyDescent="0.3">
      <c r="A2500">
        <v>2490</v>
      </c>
      <c r="B2500" t="s">
        <v>10047</v>
      </c>
      <c r="C2500" t="s">
        <v>10048</v>
      </c>
      <c r="D2500" t="s">
        <v>10049</v>
      </c>
      <c r="E2500" t="s">
        <v>1506</v>
      </c>
      <c r="F2500" s="5">
        <f>_xlfn.TEXTBEFORE(E2500, " ") * 1000000</f>
        <v>23400000</v>
      </c>
      <c r="G2500">
        <v>158.33459999999999</v>
      </c>
      <c r="H2500" t="s">
        <v>85</v>
      </c>
      <c r="I2500">
        <v>34</v>
      </c>
      <c r="J2500">
        <f>IF(I2500="",0,I2500)</f>
        <v>34</v>
      </c>
      <c r="K2500">
        <v>10</v>
      </c>
      <c r="L2500">
        <f>I2500-K2500</f>
        <v>24</v>
      </c>
      <c r="M2500" t="str">
        <f>IF(I2500&lt;100,"small",IF(I2500&lt;500,"medium","large"))</f>
        <v>small</v>
      </c>
      <c r="N2500">
        <f>IF(M2500="small",1,0)</f>
        <v>1</v>
      </c>
      <c r="O2500">
        <f>IF(N2500="medium",1,0)</f>
        <v>0</v>
      </c>
      <c r="P2500">
        <f>IF(O2500="large",1,0)</f>
        <v>0</v>
      </c>
      <c r="Q2500">
        <v>2009</v>
      </c>
      <c r="R2500">
        <v>2</v>
      </c>
      <c r="S2500" t="str">
        <f>IF(R2500=1, "First-time", IF(R2500&lt;=3, "Rising Star", IF(R2500&lt;10, "Established", "Elites")))</f>
        <v>Rising Star</v>
      </c>
      <c r="T2500">
        <f>IF(S2500 = "First-time",1,0)</f>
        <v>0</v>
      </c>
      <c r="U2500">
        <f>IF(S2500 = "Rising Star",1,0)</f>
        <v>1</v>
      </c>
      <c r="V2500">
        <f>IF(S2500 = "Established",1,0)</f>
        <v>0</v>
      </c>
      <c r="W2500">
        <f>IF(S2500 = "Elites",1,0)</f>
        <v>0</v>
      </c>
      <c r="X2500" t="s">
        <v>242</v>
      </c>
      <c r="Y2500" t="str">
        <f>IF(X2500="","-",TRIM(LEFT(X2500,FIND(",",X2500&amp;",")-1)))</f>
        <v>Atlanta</v>
      </c>
      <c r="Z2500" t="s">
        <v>10050</v>
      </c>
      <c r="AA2500" t="s">
        <v>11</v>
      </c>
    </row>
    <row r="2501" spans="1:27" ht="14.4" x14ac:dyDescent="0.3">
      <c r="A2501">
        <v>2491</v>
      </c>
      <c r="B2501" t="s">
        <v>10421</v>
      </c>
      <c r="C2501" t="s">
        <v>10422</v>
      </c>
      <c r="D2501" t="s">
        <v>10423</v>
      </c>
      <c r="E2501" t="s">
        <v>1532</v>
      </c>
      <c r="F2501" s="5">
        <f>_xlfn.TEXTBEFORE(E2501, " ") * 1000000</f>
        <v>14400000</v>
      </c>
      <c r="G2501">
        <v>158.28229999999999</v>
      </c>
      <c r="H2501" t="s">
        <v>167</v>
      </c>
      <c r="I2501">
        <v>135</v>
      </c>
      <c r="J2501">
        <f>IF(I2501="",0,I2501)</f>
        <v>135</v>
      </c>
      <c r="K2501">
        <v>45</v>
      </c>
      <c r="L2501">
        <f>I2501-K2501</f>
        <v>90</v>
      </c>
      <c r="M2501" t="str">
        <f>IF(I2501&lt;100,"small",IF(I2501&lt;500,"medium","large"))</f>
        <v>medium</v>
      </c>
      <c r="N2501">
        <f>IF(M2501="small",1,0)</f>
        <v>0</v>
      </c>
      <c r="O2501">
        <f>IF(N2501="medium",1,0)</f>
        <v>0</v>
      </c>
      <c r="P2501">
        <f>IF(O2501="large",1,0)</f>
        <v>0</v>
      </c>
      <c r="Q2501">
        <v>2009</v>
      </c>
      <c r="R2501">
        <v>3</v>
      </c>
      <c r="S2501" t="str">
        <f>IF(R2501=1, "First-time", IF(R2501&lt;=3, "Rising Star", IF(R2501&lt;10, "Established", "Elites")))</f>
        <v>Rising Star</v>
      </c>
      <c r="T2501">
        <f>IF(S2501 = "First-time",1,0)</f>
        <v>0</v>
      </c>
      <c r="U2501">
        <f>IF(S2501 = "Rising Star",1,0)</f>
        <v>1</v>
      </c>
      <c r="V2501">
        <f>IF(S2501 = "Established",1,0)</f>
        <v>0</v>
      </c>
      <c r="W2501">
        <f>IF(S2501 = "Elites",1,0)</f>
        <v>0</v>
      </c>
      <c r="X2501" t="s">
        <v>248</v>
      </c>
      <c r="Y2501" t="str">
        <f>IF(X2501="","-",TRIM(LEFT(X2501,FIND(",",X2501&amp;",")-1)))</f>
        <v>Birmingham</v>
      </c>
      <c r="Z2501" t="s">
        <v>4247</v>
      </c>
      <c r="AA2501" t="s">
        <v>2</v>
      </c>
    </row>
    <row r="2502" spans="1:27" ht="14.4" x14ac:dyDescent="0.3">
      <c r="A2502">
        <v>2492</v>
      </c>
      <c r="B2502" t="s">
        <v>13224</v>
      </c>
      <c r="C2502" t="s">
        <v>13225</v>
      </c>
      <c r="D2502" t="s">
        <v>13226</v>
      </c>
      <c r="E2502" t="s">
        <v>1562</v>
      </c>
      <c r="F2502" s="5">
        <f>_xlfn.TEXTBEFORE(E2502, " ") * 1000000</f>
        <v>16700000</v>
      </c>
      <c r="G2502">
        <v>158.1052</v>
      </c>
      <c r="H2502" t="s">
        <v>129</v>
      </c>
      <c r="I2502">
        <v>58</v>
      </c>
      <c r="J2502">
        <f>IF(I2502="",0,I2502)</f>
        <v>58</v>
      </c>
      <c r="K2502">
        <v>28</v>
      </c>
      <c r="L2502">
        <f>I2502-K2502</f>
        <v>30</v>
      </c>
      <c r="M2502" t="str">
        <f>IF(I2502&lt;100,"small",IF(I2502&lt;500,"medium","large"))</f>
        <v>small</v>
      </c>
      <c r="N2502">
        <f>IF(M2502="small",1,0)</f>
        <v>1</v>
      </c>
      <c r="O2502">
        <f>IF(N2502="medium",1,0)</f>
        <v>0</v>
      </c>
      <c r="P2502">
        <f>IF(O2502="large",1,0)</f>
        <v>0</v>
      </c>
      <c r="Q2502">
        <v>2012</v>
      </c>
      <c r="R2502">
        <v>1</v>
      </c>
      <c r="S2502" t="str">
        <f>IF(R2502=1, "First-time", IF(R2502&lt;=3, "Rising Star", IF(R2502&lt;10, "Established", "Elites")))</f>
        <v>First-time</v>
      </c>
      <c r="T2502">
        <f>IF(S2502 = "First-time",1,0)</f>
        <v>1</v>
      </c>
      <c r="U2502">
        <f>IF(S2502 = "Rising Star",1,0)</f>
        <v>0</v>
      </c>
      <c r="V2502">
        <f>IF(S2502 = "Established",1,0)</f>
        <v>0</v>
      </c>
      <c r="W2502">
        <f>IF(S2502 = "Elites",1,0)</f>
        <v>0</v>
      </c>
      <c r="X2502" t="s">
        <v>99</v>
      </c>
      <c r="Y2502" t="str">
        <f>IF(X2502="","-",TRIM(LEFT(X2502,FIND(",",X2502&amp;",")-1)))</f>
        <v>-</v>
      </c>
      <c r="Z2502" t="s">
        <v>13227</v>
      </c>
      <c r="AA2502" t="s">
        <v>39</v>
      </c>
    </row>
    <row r="2503" spans="1:27" ht="14.4" x14ac:dyDescent="0.3">
      <c r="A2503">
        <v>2493</v>
      </c>
      <c r="B2503" t="s">
        <v>4668</v>
      </c>
      <c r="C2503" t="s">
        <v>4669</v>
      </c>
      <c r="D2503" t="s">
        <v>4670</v>
      </c>
      <c r="E2503" t="s">
        <v>928</v>
      </c>
      <c r="F2503" s="5">
        <f>_xlfn.TEXTBEFORE(E2503, " ") * 1000000</f>
        <v>15700000</v>
      </c>
      <c r="G2503">
        <v>157.98240000000001</v>
      </c>
      <c r="H2503" t="s">
        <v>779</v>
      </c>
      <c r="I2503">
        <v>25</v>
      </c>
      <c r="J2503">
        <f>IF(I2503="",0,I2503)</f>
        <v>25</v>
      </c>
      <c r="K2503">
        <v>15</v>
      </c>
      <c r="L2503">
        <f>I2503-K2503</f>
        <v>10</v>
      </c>
      <c r="M2503" t="str">
        <f>IF(I2503&lt;100,"small",IF(I2503&lt;500,"medium","large"))</f>
        <v>small</v>
      </c>
      <c r="N2503">
        <f>IF(M2503="small",1,0)</f>
        <v>1</v>
      </c>
      <c r="O2503">
        <f>IF(N2503="medium",1,0)</f>
        <v>0</v>
      </c>
      <c r="P2503">
        <f>IF(O2503="large",1,0)</f>
        <v>0</v>
      </c>
      <c r="Q2503">
        <v>2002</v>
      </c>
      <c r="R2503">
        <v>5</v>
      </c>
      <c r="S2503" t="str">
        <f>IF(R2503=1, "First-time", IF(R2503&lt;=3, "Rising Star", IF(R2503&lt;10, "Established", "Elites")))</f>
        <v>Established</v>
      </c>
      <c r="T2503">
        <f>IF(S2503 = "First-time",1,0)</f>
        <v>0</v>
      </c>
      <c r="U2503">
        <f>IF(S2503 = "Rising Star",1,0)</f>
        <v>0</v>
      </c>
      <c r="V2503">
        <f>IF(S2503 = "Established",1,0)</f>
        <v>1</v>
      </c>
      <c r="W2503">
        <f>IF(S2503 = "Elites",1,0)</f>
        <v>0</v>
      </c>
      <c r="X2503" t="s">
        <v>325</v>
      </c>
      <c r="Y2503" t="str">
        <f>IF(X2503="","-",TRIM(LEFT(X2503,FIND(",",X2503&amp;",")-1)))</f>
        <v>Los Angeles</v>
      </c>
      <c r="Z2503" t="s">
        <v>4653</v>
      </c>
      <c r="AA2503" t="s">
        <v>5</v>
      </c>
    </row>
    <row r="2504" spans="1:27" ht="14.4" x14ac:dyDescent="0.3">
      <c r="A2504">
        <v>2494</v>
      </c>
      <c r="B2504" t="s">
        <v>530</v>
      </c>
      <c r="C2504" t="s">
        <v>531</v>
      </c>
      <c r="D2504" t="s">
        <v>532</v>
      </c>
      <c r="E2504" t="s">
        <v>533</v>
      </c>
      <c r="F2504" s="5">
        <f>_xlfn.TEXTBEFORE(E2504, " ") * 1000000</f>
        <v>5400000</v>
      </c>
      <c r="G2504">
        <v>157.77189999999999</v>
      </c>
      <c r="H2504" t="s">
        <v>118</v>
      </c>
      <c r="I2504">
        <v>6</v>
      </c>
      <c r="J2504">
        <f>IF(I2504="",0,I2504)</f>
        <v>6</v>
      </c>
      <c r="K2504">
        <v>1</v>
      </c>
      <c r="L2504">
        <f>I2504-K2504</f>
        <v>5</v>
      </c>
      <c r="M2504" t="str">
        <f>IF(I2504&lt;100,"small",IF(I2504&lt;500,"medium","large"))</f>
        <v>small</v>
      </c>
      <c r="N2504">
        <f>IF(M2504="small",1,0)</f>
        <v>1</v>
      </c>
      <c r="O2504">
        <f>IF(N2504="medium",1,0)</f>
        <v>0</v>
      </c>
      <c r="P2504">
        <f>IF(O2504="large",1,0)</f>
        <v>0</v>
      </c>
      <c r="Q2504">
        <v>1974</v>
      </c>
      <c r="R2504">
        <v>1</v>
      </c>
      <c r="S2504" t="str">
        <f>IF(R2504=1, "First-time", IF(R2504&lt;=3, "Rising Star", IF(R2504&lt;10, "Established", "Elites")))</f>
        <v>First-time</v>
      </c>
      <c r="T2504">
        <f>IF(S2504 = "First-time",1,0)</f>
        <v>1</v>
      </c>
      <c r="U2504">
        <f>IF(S2504 = "Rising Star",1,0)</f>
        <v>0</v>
      </c>
      <c r="V2504">
        <f>IF(S2504 = "Established",1,0)</f>
        <v>0</v>
      </c>
      <c r="W2504">
        <f>IF(S2504 = "Elites",1,0)</f>
        <v>0</v>
      </c>
      <c r="X2504" t="s">
        <v>232</v>
      </c>
      <c r="Y2504" t="str">
        <f>IF(X2504="","-",TRIM(LEFT(X2504,FIND(",",X2504&amp;",")-1)))</f>
        <v>Houston</v>
      </c>
      <c r="Z2504" t="s">
        <v>232</v>
      </c>
      <c r="AA2504" t="s">
        <v>45</v>
      </c>
    </row>
    <row r="2505" spans="1:27" ht="14.4" x14ac:dyDescent="0.3">
      <c r="A2505">
        <v>2495</v>
      </c>
      <c r="B2505" t="s">
        <v>11680</v>
      </c>
      <c r="C2505" t="s">
        <v>11681</v>
      </c>
      <c r="D2505" t="s">
        <v>11682</v>
      </c>
      <c r="E2505" t="s">
        <v>318</v>
      </c>
      <c r="F2505" s="5">
        <f>_xlfn.TEXTBEFORE(E2505, " ") * 1000000</f>
        <v>10600000</v>
      </c>
      <c r="G2505">
        <v>157.62</v>
      </c>
      <c r="H2505" t="s">
        <v>167</v>
      </c>
      <c r="I2505">
        <v>37</v>
      </c>
      <c r="J2505">
        <f>IF(I2505="",0,I2505)</f>
        <v>37</v>
      </c>
      <c r="K2505">
        <v>10</v>
      </c>
      <c r="L2505">
        <f>I2505-K2505</f>
        <v>27</v>
      </c>
      <c r="M2505" t="str">
        <f>IF(I2505&lt;100,"small",IF(I2505&lt;500,"medium","large"))</f>
        <v>small</v>
      </c>
      <c r="N2505">
        <f>IF(M2505="small",1,0)</f>
        <v>1</v>
      </c>
      <c r="O2505">
        <f>IF(N2505="medium",1,0)</f>
        <v>0</v>
      </c>
      <c r="P2505">
        <f>IF(O2505="large",1,0)</f>
        <v>0</v>
      </c>
      <c r="Q2505">
        <v>2011</v>
      </c>
      <c r="R2505">
        <v>6</v>
      </c>
      <c r="S2505" t="str">
        <f>IF(R2505=1, "First-time", IF(R2505&lt;=3, "Rising Star", IF(R2505&lt;10, "Established", "Elites")))</f>
        <v>Established</v>
      </c>
      <c r="T2505">
        <f>IF(S2505 = "First-time",1,0)</f>
        <v>0</v>
      </c>
      <c r="U2505">
        <f>IF(S2505 = "Rising Star",1,0)</f>
        <v>0</v>
      </c>
      <c r="V2505">
        <f>IF(S2505 = "Established",1,0)</f>
        <v>1</v>
      </c>
      <c r="W2505">
        <f>IF(S2505 = "Elites",1,0)</f>
        <v>0</v>
      </c>
      <c r="X2505" t="s">
        <v>154</v>
      </c>
      <c r="Y2505" t="str">
        <f>IF(X2505="","-",TRIM(LEFT(X2505,FIND(",",X2505&amp;",")-1)))</f>
        <v>Virginia Beach</v>
      </c>
      <c r="Z2505" t="s">
        <v>154</v>
      </c>
      <c r="AA2505" t="s">
        <v>47</v>
      </c>
    </row>
    <row r="2506" spans="1:27" ht="14.4" x14ac:dyDescent="0.3">
      <c r="A2506">
        <v>2496</v>
      </c>
      <c r="B2506" t="s">
        <v>14758</v>
      </c>
      <c r="C2506" t="s">
        <v>14759</v>
      </c>
      <c r="D2506" t="s">
        <v>14760</v>
      </c>
      <c r="E2506" t="s">
        <v>2403</v>
      </c>
      <c r="F2506" s="5">
        <f>_xlfn.TEXTBEFORE(E2506, " ") * 1000000</f>
        <v>4300000</v>
      </c>
      <c r="G2506">
        <v>157.59370000000001</v>
      </c>
      <c r="H2506" t="s">
        <v>129</v>
      </c>
      <c r="I2506">
        <v>7</v>
      </c>
      <c r="J2506">
        <f>IF(I2506="",0,I2506)</f>
        <v>7</v>
      </c>
      <c r="K2506">
        <v>3</v>
      </c>
      <c r="L2506">
        <f>I2506-K2506</f>
        <v>4</v>
      </c>
      <c r="M2506" t="str">
        <f>IF(I2506&lt;100,"small",IF(I2506&lt;500,"medium","large"))</f>
        <v>small</v>
      </c>
      <c r="N2506">
        <f>IF(M2506="small",1,0)</f>
        <v>1</v>
      </c>
      <c r="O2506">
        <f>IF(N2506="medium",1,0)</f>
        <v>0</v>
      </c>
      <c r="P2506">
        <f>IF(O2506="large",1,0)</f>
        <v>0</v>
      </c>
      <c r="Q2506">
        <v>2013</v>
      </c>
      <c r="R2506">
        <v>2</v>
      </c>
      <c r="S2506" t="str">
        <f>IF(R2506=1, "First-time", IF(R2506&lt;=3, "Rising Star", IF(R2506&lt;10, "Established", "Elites")))</f>
        <v>Rising Star</v>
      </c>
      <c r="T2506">
        <f>IF(S2506 = "First-time",1,0)</f>
        <v>0</v>
      </c>
      <c r="U2506">
        <f>IF(S2506 = "Rising Star",1,0)</f>
        <v>1</v>
      </c>
      <c r="V2506">
        <f>IF(S2506 = "Established",1,0)</f>
        <v>0</v>
      </c>
      <c r="W2506">
        <f>IF(S2506 = "Elites",1,0)</f>
        <v>0</v>
      </c>
      <c r="X2506" t="s">
        <v>86</v>
      </c>
      <c r="Y2506" t="str">
        <f>IF(X2506="","-",TRIM(LEFT(X2506,FIND(",",X2506&amp;",")-1)))</f>
        <v>New York City</v>
      </c>
      <c r="Z2506" t="s">
        <v>14761</v>
      </c>
      <c r="AA2506" t="s">
        <v>35</v>
      </c>
    </row>
    <row r="2507" spans="1:27" ht="14.4" x14ac:dyDescent="0.3">
      <c r="A2507">
        <v>2497</v>
      </c>
      <c r="B2507" t="s">
        <v>10120</v>
      </c>
      <c r="C2507" t="s">
        <v>10121</v>
      </c>
      <c r="D2507" t="s">
        <v>10122</v>
      </c>
      <c r="E2507" t="s">
        <v>330</v>
      </c>
      <c r="F2507" s="5">
        <f>_xlfn.TEXTBEFORE(E2507, " ") * 1000000</f>
        <v>4099999.9999999995</v>
      </c>
      <c r="G2507">
        <v>157.5427</v>
      </c>
      <c r="H2507" t="s">
        <v>803</v>
      </c>
      <c r="I2507">
        <v>30</v>
      </c>
      <c r="J2507">
        <f>IF(I2507="",0,I2507)</f>
        <v>30</v>
      </c>
      <c r="K2507">
        <v>5</v>
      </c>
      <c r="L2507">
        <f>I2507-K2507</f>
        <v>25</v>
      </c>
      <c r="M2507" t="str">
        <f>IF(I2507&lt;100,"small",IF(I2507&lt;500,"medium","large"))</f>
        <v>small</v>
      </c>
      <c r="N2507">
        <f>IF(M2507="small",1,0)</f>
        <v>1</v>
      </c>
      <c r="O2507">
        <f>IF(N2507="medium",1,0)</f>
        <v>0</v>
      </c>
      <c r="P2507">
        <f>IF(O2507="large",1,0)</f>
        <v>0</v>
      </c>
      <c r="Q2507">
        <v>2009</v>
      </c>
      <c r="R2507">
        <v>3</v>
      </c>
      <c r="S2507" t="str">
        <f>IF(R2507=1, "First-time", IF(R2507&lt;=3, "Rising Star", IF(R2507&lt;10, "Established", "Elites")))</f>
        <v>Rising Star</v>
      </c>
      <c r="T2507">
        <f>IF(S2507 = "First-time",1,0)</f>
        <v>0</v>
      </c>
      <c r="U2507">
        <f>IF(S2507 = "Rising Star",1,0)</f>
        <v>1</v>
      </c>
      <c r="V2507">
        <f>IF(S2507 = "Established",1,0)</f>
        <v>0</v>
      </c>
      <c r="W2507">
        <f>IF(S2507 = "Elites",1,0)</f>
        <v>0</v>
      </c>
      <c r="X2507" t="s">
        <v>689</v>
      </c>
      <c r="Y2507" t="str">
        <f>IF(X2507="","-",TRIM(LEFT(X2507,FIND(",",X2507&amp;",")-1)))</f>
        <v>Miami</v>
      </c>
      <c r="Z2507" t="s">
        <v>689</v>
      </c>
      <c r="AA2507" t="s">
        <v>10</v>
      </c>
    </row>
    <row r="2508" spans="1:27" ht="14.4" x14ac:dyDescent="0.3">
      <c r="A2508">
        <v>2498</v>
      </c>
      <c r="B2508" t="s">
        <v>10653</v>
      </c>
      <c r="C2508" t="s">
        <v>10654</v>
      </c>
      <c r="D2508" t="s">
        <v>10655</v>
      </c>
      <c r="E2508" t="s">
        <v>1377</v>
      </c>
      <c r="F2508" s="5">
        <f>_xlfn.TEXTBEFORE(E2508, " ") * 1000000</f>
        <v>14300000</v>
      </c>
      <c r="G2508">
        <v>157.51859999999999</v>
      </c>
      <c r="H2508" t="s">
        <v>129</v>
      </c>
      <c r="I2508">
        <v>106</v>
      </c>
      <c r="J2508">
        <f>IF(I2508="",0,I2508)</f>
        <v>106</v>
      </c>
      <c r="K2508">
        <v>33</v>
      </c>
      <c r="L2508">
        <f>I2508-K2508</f>
        <v>73</v>
      </c>
      <c r="M2508" t="str">
        <f>IF(I2508&lt;100,"small",IF(I2508&lt;500,"medium","large"))</f>
        <v>medium</v>
      </c>
      <c r="N2508">
        <f>IF(M2508="small",1,0)</f>
        <v>0</v>
      </c>
      <c r="O2508">
        <f>IF(N2508="medium",1,0)</f>
        <v>0</v>
      </c>
      <c r="P2508">
        <f>IF(O2508="large",1,0)</f>
        <v>0</v>
      </c>
      <c r="Q2508">
        <v>2010</v>
      </c>
      <c r="R2508">
        <v>4</v>
      </c>
      <c r="S2508" t="str">
        <f>IF(R2508=1, "First-time", IF(R2508&lt;=3, "Rising Star", IF(R2508&lt;10, "Established", "Elites")))</f>
        <v>Established</v>
      </c>
      <c r="T2508">
        <f>IF(S2508 = "First-time",1,0)</f>
        <v>0</v>
      </c>
      <c r="U2508">
        <f>IF(S2508 = "Rising Star",1,0)</f>
        <v>0</v>
      </c>
      <c r="V2508">
        <f>IF(S2508 = "Established",1,0)</f>
        <v>1</v>
      </c>
      <c r="W2508">
        <f>IF(S2508 = "Elites",1,0)</f>
        <v>0</v>
      </c>
      <c r="X2508" t="s">
        <v>232</v>
      </c>
      <c r="Y2508" t="str">
        <f>IF(X2508="","-",TRIM(LEFT(X2508,FIND(",",X2508&amp;",")-1)))</f>
        <v>Houston</v>
      </c>
      <c r="Z2508" t="s">
        <v>232</v>
      </c>
      <c r="AA2508" t="s">
        <v>45</v>
      </c>
    </row>
    <row r="2509" spans="1:27" ht="14.4" x14ac:dyDescent="0.3">
      <c r="A2509">
        <v>2499</v>
      </c>
      <c r="B2509" t="s">
        <v>17357</v>
      </c>
      <c r="C2509" t="s">
        <v>17358</v>
      </c>
      <c r="D2509" t="s">
        <v>17359</v>
      </c>
      <c r="E2509" t="s">
        <v>2766</v>
      </c>
      <c r="F2509" s="5">
        <f>_xlfn.TEXTBEFORE(E2509, " ") * 1000000</f>
        <v>2700000</v>
      </c>
      <c r="G2509">
        <v>157.50479999999999</v>
      </c>
      <c r="H2509" t="s">
        <v>111</v>
      </c>
      <c r="I2509">
        <v>30</v>
      </c>
      <c r="J2509">
        <f>IF(I2509="",0,I2509)</f>
        <v>30</v>
      </c>
      <c r="K2509">
        <v>11</v>
      </c>
      <c r="L2509">
        <f>I2509-K2509</f>
        <v>19</v>
      </c>
      <c r="M2509" t="str">
        <f>IF(I2509&lt;100,"small",IF(I2509&lt;500,"medium","large"))</f>
        <v>small</v>
      </c>
      <c r="N2509">
        <f>IF(M2509="small",1,0)</f>
        <v>1</v>
      </c>
      <c r="O2509">
        <f>IF(N2509="medium",1,0)</f>
        <v>0</v>
      </c>
      <c r="P2509">
        <f>IF(O2509="large",1,0)</f>
        <v>0</v>
      </c>
      <c r="Q2509">
        <v>2015</v>
      </c>
      <c r="R2509">
        <v>1</v>
      </c>
      <c r="S2509" t="str">
        <f>IF(R2509=1, "First-time", IF(R2509&lt;=3, "Rising Star", IF(R2509&lt;10, "Established", "Elites")))</f>
        <v>First-time</v>
      </c>
      <c r="T2509">
        <f>IF(S2509 = "First-time",1,0)</f>
        <v>1</v>
      </c>
      <c r="U2509">
        <f>IF(S2509 = "Rising Star",1,0)</f>
        <v>0</v>
      </c>
      <c r="V2509">
        <f>IF(S2509 = "Established",1,0)</f>
        <v>0</v>
      </c>
      <c r="W2509">
        <f>IF(S2509 = "Elites",1,0)</f>
        <v>0</v>
      </c>
      <c r="X2509" t="s">
        <v>141</v>
      </c>
      <c r="Y2509" t="str">
        <f>IF(X2509="","-",TRIM(LEFT(X2509,FIND(",",X2509&amp;",")-1)))</f>
        <v>Pittsburgh</v>
      </c>
      <c r="Z2509" t="s">
        <v>17360</v>
      </c>
      <c r="AA2509" t="s">
        <v>39</v>
      </c>
    </row>
    <row r="2510" spans="1:27" ht="14.4" x14ac:dyDescent="0.3">
      <c r="A2510">
        <v>2500</v>
      </c>
      <c r="B2510" t="s">
        <v>7827</v>
      </c>
      <c r="C2510" t="s">
        <v>7828</v>
      </c>
      <c r="D2510" t="s">
        <v>7829</v>
      </c>
      <c r="E2510" t="s">
        <v>1680</v>
      </c>
      <c r="F2510" s="5">
        <f>_xlfn.TEXTBEFORE(E2510, " ") * 1000000</f>
        <v>11100000</v>
      </c>
      <c r="G2510">
        <v>157.43</v>
      </c>
      <c r="H2510" t="s">
        <v>803</v>
      </c>
      <c r="I2510">
        <v>35</v>
      </c>
      <c r="J2510">
        <f>IF(I2510="",0,I2510)</f>
        <v>35</v>
      </c>
      <c r="K2510">
        <v>16</v>
      </c>
      <c r="L2510">
        <f>I2510-K2510</f>
        <v>19</v>
      </c>
      <c r="M2510" t="str">
        <f>IF(I2510&lt;100,"small",IF(I2510&lt;500,"medium","large"))</f>
        <v>small</v>
      </c>
      <c r="N2510">
        <f>IF(M2510="small",1,0)</f>
        <v>1</v>
      </c>
      <c r="O2510">
        <f>IF(N2510="medium",1,0)</f>
        <v>0</v>
      </c>
      <c r="P2510">
        <f>IF(O2510="large",1,0)</f>
        <v>0</v>
      </c>
      <c r="Q2510">
        <v>2007</v>
      </c>
      <c r="R2510">
        <v>5</v>
      </c>
      <c r="S2510" t="str">
        <f>IF(R2510=1, "First-time", IF(R2510&lt;=3, "Rising Star", IF(R2510&lt;10, "Established", "Elites")))</f>
        <v>Established</v>
      </c>
      <c r="T2510">
        <f>IF(S2510 = "First-time",1,0)</f>
        <v>0</v>
      </c>
      <c r="U2510">
        <f>IF(S2510 = "Rising Star",1,0)</f>
        <v>0</v>
      </c>
      <c r="V2510">
        <f>IF(S2510 = "Established",1,0)</f>
        <v>1</v>
      </c>
      <c r="W2510">
        <f>IF(S2510 = "Elites",1,0)</f>
        <v>0</v>
      </c>
      <c r="X2510" t="s">
        <v>636</v>
      </c>
      <c r="Y2510" t="str">
        <f>IF(X2510="","-",TRIM(LEFT(X2510,FIND(",",X2510&amp;",")-1)))</f>
        <v>Indianapolis</v>
      </c>
      <c r="Z2510" t="s">
        <v>1196</v>
      </c>
      <c r="AA2510" t="s">
        <v>16</v>
      </c>
    </row>
    <row r="2511" spans="1:27" ht="14.4" x14ac:dyDescent="0.3">
      <c r="A2511">
        <v>2501</v>
      </c>
      <c r="B2511" t="s">
        <v>13896</v>
      </c>
      <c r="C2511" t="s">
        <v>13897</v>
      </c>
      <c r="D2511" t="s">
        <v>13898</v>
      </c>
      <c r="E2511" t="s">
        <v>537</v>
      </c>
      <c r="F2511" s="5">
        <f>_xlfn.TEXTBEFORE(E2511, " ") * 1000000</f>
        <v>5700000</v>
      </c>
      <c r="G2511">
        <v>157.42429999999999</v>
      </c>
      <c r="H2511" t="s">
        <v>353</v>
      </c>
      <c r="I2511">
        <v>365</v>
      </c>
      <c r="J2511">
        <f>IF(I2511="",0,I2511)</f>
        <v>365</v>
      </c>
      <c r="K2511">
        <v>125</v>
      </c>
      <c r="L2511">
        <f>I2511-K2511</f>
        <v>240</v>
      </c>
      <c r="M2511" t="str">
        <f>IF(I2511&lt;100,"small",IF(I2511&lt;500,"medium","large"))</f>
        <v>medium</v>
      </c>
      <c r="N2511">
        <f>IF(M2511="small",1,0)</f>
        <v>0</v>
      </c>
      <c r="O2511">
        <f>IF(N2511="medium",1,0)</f>
        <v>0</v>
      </c>
      <c r="P2511">
        <f>IF(O2511="large",1,0)</f>
        <v>0</v>
      </c>
      <c r="Q2511">
        <v>2012</v>
      </c>
      <c r="R2511">
        <v>1</v>
      </c>
      <c r="S2511" t="str">
        <f>IF(R2511=1, "First-time", IF(R2511&lt;=3, "Rising Star", IF(R2511&lt;10, "Established", "Elites")))</f>
        <v>First-time</v>
      </c>
      <c r="T2511">
        <f>IF(S2511 = "First-time",1,0)</f>
        <v>1</v>
      </c>
      <c r="U2511">
        <f>IF(S2511 = "Rising Star",1,0)</f>
        <v>0</v>
      </c>
      <c r="V2511">
        <f>IF(S2511 = "Established",1,0)</f>
        <v>0</v>
      </c>
      <c r="W2511">
        <f>IF(S2511 = "Elites",1,0)</f>
        <v>0</v>
      </c>
      <c r="X2511" t="s">
        <v>427</v>
      </c>
      <c r="Y2511" t="str">
        <f>IF(X2511="","-",TRIM(LEFT(X2511,FIND(",",X2511&amp;",")-1)))</f>
        <v>Washington</v>
      </c>
      <c r="Z2511" t="s">
        <v>2498</v>
      </c>
      <c r="AA2511" t="s">
        <v>8</v>
      </c>
    </row>
    <row r="2512" spans="1:27" ht="14.4" x14ac:dyDescent="0.3">
      <c r="A2512">
        <v>2502</v>
      </c>
      <c r="B2512" t="s">
        <v>12879</v>
      </c>
      <c r="C2512" t="s">
        <v>12880</v>
      </c>
      <c r="D2512" t="s">
        <v>12881</v>
      </c>
      <c r="E2512" t="s">
        <v>352</v>
      </c>
      <c r="F2512" s="5">
        <f>_xlfn.TEXTBEFORE(E2512, " ") * 1000000</f>
        <v>2100000</v>
      </c>
      <c r="G2512">
        <v>157.37989999999999</v>
      </c>
      <c r="H2512" t="s">
        <v>353</v>
      </c>
      <c r="I2512">
        <v>8</v>
      </c>
      <c r="J2512">
        <f>IF(I2512="",0,I2512)</f>
        <v>8</v>
      </c>
      <c r="K2512">
        <v>2</v>
      </c>
      <c r="L2512">
        <f>I2512-K2512</f>
        <v>6</v>
      </c>
      <c r="M2512" t="str">
        <f>IF(I2512&lt;100,"small",IF(I2512&lt;500,"medium","large"))</f>
        <v>small</v>
      </c>
      <c r="N2512">
        <f>IF(M2512="small",1,0)</f>
        <v>1</v>
      </c>
      <c r="O2512">
        <f>IF(N2512="medium",1,0)</f>
        <v>0</v>
      </c>
      <c r="P2512">
        <f>IF(O2512="large",1,0)</f>
        <v>0</v>
      </c>
      <c r="Q2512">
        <v>2012</v>
      </c>
      <c r="R2512">
        <v>1</v>
      </c>
      <c r="S2512" t="str">
        <f>IF(R2512=1, "First-time", IF(R2512&lt;=3, "Rising Star", IF(R2512&lt;10, "Established", "Elites")))</f>
        <v>First-time</v>
      </c>
      <c r="T2512">
        <f>IF(S2512 = "First-time",1,0)</f>
        <v>1</v>
      </c>
      <c r="U2512">
        <f>IF(S2512 = "Rising Star",1,0)</f>
        <v>0</v>
      </c>
      <c r="V2512">
        <f>IF(S2512 = "Established",1,0)</f>
        <v>0</v>
      </c>
      <c r="W2512">
        <f>IF(S2512 = "Elites",1,0)</f>
        <v>0</v>
      </c>
      <c r="X2512" t="s">
        <v>1036</v>
      </c>
      <c r="Y2512" t="str">
        <f>IF(X2512="","-",TRIM(LEFT(X2512,FIND(",",X2512&amp;",")-1)))</f>
        <v>Milwaukee</v>
      </c>
      <c r="Z2512" t="s">
        <v>12882</v>
      </c>
      <c r="AA2512" t="s">
        <v>50</v>
      </c>
    </row>
    <row r="2513" spans="1:27" ht="14.4" x14ac:dyDescent="0.3">
      <c r="A2513">
        <v>2503</v>
      </c>
      <c r="B2513" t="s">
        <v>16055</v>
      </c>
      <c r="C2513" t="s">
        <v>16056</v>
      </c>
      <c r="D2513" t="s">
        <v>16057</v>
      </c>
      <c r="E2513" t="s">
        <v>961</v>
      </c>
      <c r="F2513" s="5">
        <f>_xlfn.TEXTBEFORE(E2513, " ") * 1000000</f>
        <v>10300000</v>
      </c>
      <c r="G2513">
        <v>157.36799999999999</v>
      </c>
      <c r="H2513" t="s">
        <v>118</v>
      </c>
      <c r="I2513">
        <v>48</v>
      </c>
      <c r="J2513">
        <f>IF(I2513="",0,I2513)</f>
        <v>48</v>
      </c>
      <c r="K2513">
        <v>19</v>
      </c>
      <c r="L2513">
        <f>I2513-K2513</f>
        <v>29</v>
      </c>
      <c r="M2513" t="str">
        <f>IF(I2513&lt;100,"small",IF(I2513&lt;500,"medium","large"))</f>
        <v>small</v>
      </c>
      <c r="N2513">
        <f>IF(M2513="small",1,0)</f>
        <v>1</v>
      </c>
      <c r="O2513">
        <f>IF(N2513="medium",1,0)</f>
        <v>0</v>
      </c>
      <c r="P2513">
        <f>IF(O2513="large",1,0)</f>
        <v>0</v>
      </c>
      <c r="Q2513">
        <v>2014</v>
      </c>
      <c r="R2513">
        <v>2</v>
      </c>
      <c r="S2513" t="str">
        <f>IF(R2513=1, "First-time", IF(R2513&lt;=3, "Rising Star", IF(R2513&lt;10, "Established", "Elites")))</f>
        <v>Rising Star</v>
      </c>
      <c r="T2513">
        <f>IF(S2513 = "First-time",1,0)</f>
        <v>0</v>
      </c>
      <c r="U2513">
        <f>IF(S2513 = "Rising Star",1,0)</f>
        <v>1</v>
      </c>
      <c r="V2513">
        <f>IF(S2513 = "Established",1,0)</f>
        <v>0</v>
      </c>
      <c r="W2513">
        <f>IF(S2513 = "Elites",1,0)</f>
        <v>0</v>
      </c>
      <c r="X2513" t="s">
        <v>191</v>
      </c>
      <c r="Y2513" t="str">
        <f>IF(X2513="","-",TRIM(LEFT(X2513,FIND(",",X2513&amp;",")-1)))</f>
        <v>Philadelphia</v>
      </c>
      <c r="Z2513" t="s">
        <v>16058</v>
      </c>
      <c r="AA2513" t="s">
        <v>39</v>
      </c>
    </row>
    <row r="2514" spans="1:27" ht="14.4" x14ac:dyDescent="0.3">
      <c r="A2514">
        <v>2504</v>
      </c>
      <c r="B2514" t="s">
        <v>14762</v>
      </c>
      <c r="C2514" t="s">
        <v>14763</v>
      </c>
      <c r="D2514" t="s">
        <v>14764</v>
      </c>
      <c r="E2514" t="s">
        <v>1246</v>
      </c>
      <c r="F2514" s="5">
        <f>_xlfn.TEXTBEFORE(E2514, " ") * 1000000</f>
        <v>2900000</v>
      </c>
      <c r="G2514">
        <v>157.25470000000001</v>
      </c>
      <c r="H2514" t="s">
        <v>85</v>
      </c>
      <c r="I2514">
        <v>32</v>
      </c>
      <c r="J2514">
        <f>IF(I2514="",0,I2514)</f>
        <v>32</v>
      </c>
      <c r="K2514">
        <v>10</v>
      </c>
      <c r="L2514">
        <f>I2514-K2514</f>
        <v>22</v>
      </c>
      <c r="M2514" t="str">
        <f>IF(I2514&lt;100,"small",IF(I2514&lt;500,"medium","large"))</f>
        <v>small</v>
      </c>
      <c r="N2514">
        <f>IF(M2514="small",1,0)</f>
        <v>1</v>
      </c>
      <c r="O2514">
        <f>IF(N2514="medium",1,0)</f>
        <v>0</v>
      </c>
      <c r="P2514">
        <f>IF(O2514="large",1,0)</f>
        <v>0</v>
      </c>
      <c r="Q2514">
        <v>2013</v>
      </c>
      <c r="R2514">
        <v>1</v>
      </c>
      <c r="S2514" t="str">
        <f>IF(R2514=1, "First-time", IF(R2514&lt;=3, "Rising Star", IF(R2514&lt;10, "Established", "Elites")))</f>
        <v>First-time</v>
      </c>
      <c r="T2514">
        <f>IF(S2514 = "First-time",1,0)</f>
        <v>1</v>
      </c>
      <c r="U2514">
        <f>IF(S2514 = "Rising Star",1,0)</f>
        <v>0</v>
      </c>
      <c r="V2514">
        <f>IF(S2514 = "Established",1,0)</f>
        <v>0</v>
      </c>
      <c r="W2514">
        <f>IF(S2514 = "Elites",1,0)</f>
        <v>0</v>
      </c>
      <c r="X2514" t="s">
        <v>86</v>
      </c>
      <c r="Y2514" t="str">
        <f>IF(X2514="","-",TRIM(LEFT(X2514,FIND(",",X2514&amp;",")-1)))</f>
        <v>New York City</v>
      </c>
      <c r="Z2514" t="s">
        <v>3896</v>
      </c>
      <c r="AA2514" t="s">
        <v>35</v>
      </c>
    </row>
    <row r="2515" spans="1:27" ht="14.4" x14ac:dyDescent="0.3">
      <c r="A2515">
        <v>2505</v>
      </c>
      <c r="B2515" t="s">
        <v>12347</v>
      </c>
      <c r="C2515" t="s">
        <v>12348</v>
      </c>
      <c r="D2515" t="s">
        <v>12349</v>
      </c>
      <c r="E2515" t="s">
        <v>12350</v>
      </c>
      <c r="F2515" s="5">
        <f>_xlfn.TEXTBEFORE(E2515, " ") * 1000000</f>
        <v>70800000</v>
      </c>
      <c r="G2515">
        <v>157.24639999999999</v>
      </c>
      <c r="H2515" t="s">
        <v>85</v>
      </c>
      <c r="I2515">
        <v>300</v>
      </c>
      <c r="J2515">
        <f>IF(I2515="",0,I2515)</f>
        <v>300</v>
      </c>
      <c r="K2515">
        <v>120</v>
      </c>
      <c r="L2515">
        <f>I2515-K2515</f>
        <v>180</v>
      </c>
      <c r="M2515" t="str">
        <f>IF(I2515&lt;100,"small",IF(I2515&lt;500,"medium","large"))</f>
        <v>medium</v>
      </c>
      <c r="N2515">
        <f>IF(M2515="small",1,0)</f>
        <v>0</v>
      </c>
      <c r="O2515">
        <f>IF(N2515="medium",1,0)</f>
        <v>0</v>
      </c>
      <c r="P2515">
        <f>IF(O2515="large",1,0)</f>
        <v>0</v>
      </c>
      <c r="Q2515">
        <v>2011</v>
      </c>
      <c r="R2515">
        <v>1</v>
      </c>
      <c r="S2515" t="str">
        <f>IF(R2515=1, "First-time", IF(R2515&lt;=3, "Rising Star", IF(R2515&lt;10, "Established", "Elites")))</f>
        <v>First-time</v>
      </c>
      <c r="T2515">
        <f>IF(S2515 = "First-time",1,0)</f>
        <v>1</v>
      </c>
      <c r="U2515">
        <f>IF(S2515 = "Rising Star",1,0)</f>
        <v>0</v>
      </c>
      <c r="V2515">
        <f>IF(S2515 = "Established",1,0)</f>
        <v>0</v>
      </c>
      <c r="W2515">
        <f>IF(S2515 = "Elites",1,0)</f>
        <v>0</v>
      </c>
      <c r="X2515" t="s">
        <v>271</v>
      </c>
      <c r="Y2515" t="str">
        <f>IF(X2515="","-",TRIM(LEFT(X2515,FIND(",",X2515&amp;",")-1)))</f>
        <v>Chicago</v>
      </c>
      <c r="Z2515" t="s">
        <v>271</v>
      </c>
      <c r="AA2515" t="s">
        <v>15</v>
      </c>
    </row>
    <row r="2516" spans="1:27" ht="14.4" x14ac:dyDescent="0.3">
      <c r="A2516">
        <v>2506</v>
      </c>
      <c r="B2516" t="s">
        <v>9130</v>
      </c>
      <c r="C2516" t="s">
        <v>9131</v>
      </c>
      <c r="D2516" t="s">
        <v>9132</v>
      </c>
      <c r="E2516" t="s">
        <v>2714</v>
      </c>
      <c r="F2516" s="5">
        <f>_xlfn.TEXTBEFORE(E2516, " ") * 1000000</f>
        <v>80500000</v>
      </c>
      <c r="G2516">
        <v>157.2422</v>
      </c>
      <c r="H2516" t="s">
        <v>779</v>
      </c>
      <c r="I2516">
        <v>513</v>
      </c>
      <c r="J2516">
        <f>IF(I2516="",0,I2516)</f>
        <v>513</v>
      </c>
      <c r="K2516">
        <v>263</v>
      </c>
      <c r="L2516">
        <f>I2516-K2516</f>
        <v>250</v>
      </c>
      <c r="M2516" t="str">
        <f>IF(I2516&lt;100,"small",IF(I2516&lt;500,"medium","large"))</f>
        <v>large</v>
      </c>
      <c r="N2516">
        <f>IF(M2516="small",1,0)</f>
        <v>0</v>
      </c>
      <c r="O2516">
        <f>IF(N2516="medium",1,0)</f>
        <v>0</v>
      </c>
      <c r="P2516">
        <f>IF(O2516="large",1,0)</f>
        <v>0</v>
      </c>
      <c r="Q2516">
        <v>2008</v>
      </c>
      <c r="R2516">
        <v>7</v>
      </c>
      <c r="S2516" t="str">
        <f>IF(R2516=1, "First-time", IF(R2516&lt;=3, "Rising Star", IF(R2516&lt;10, "Established", "Elites")))</f>
        <v>Established</v>
      </c>
      <c r="T2516">
        <f>IF(S2516 = "First-time",1,0)</f>
        <v>0</v>
      </c>
      <c r="U2516">
        <f>IF(S2516 = "Rising Star",1,0)</f>
        <v>0</v>
      </c>
      <c r="V2516">
        <f>IF(S2516 = "Established",1,0)</f>
        <v>1</v>
      </c>
      <c r="W2516">
        <f>IF(S2516 = "Elites",1,0)</f>
        <v>0</v>
      </c>
      <c r="X2516" t="s">
        <v>272</v>
      </c>
      <c r="Y2516" t="str">
        <f>IF(X2516="","-",TRIM(LEFT(X2516,FIND(",",X2516&amp;",")-1)))</f>
        <v>Phoenix</v>
      </c>
      <c r="Z2516" t="s">
        <v>272</v>
      </c>
      <c r="AA2516" t="s">
        <v>4</v>
      </c>
    </row>
    <row r="2517" spans="1:27" ht="14.4" x14ac:dyDescent="0.3">
      <c r="A2517">
        <v>2507</v>
      </c>
      <c r="B2517" t="s">
        <v>12212</v>
      </c>
      <c r="C2517" t="s">
        <v>12213</v>
      </c>
      <c r="D2517" t="s">
        <v>12214</v>
      </c>
      <c r="E2517" t="s">
        <v>4800</v>
      </c>
      <c r="F2517" s="5">
        <f>_xlfn.TEXTBEFORE(E2517, " ") * 1000000</f>
        <v>3100000</v>
      </c>
      <c r="G2517">
        <v>157.22239999999999</v>
      </c>
      <c r="H2517" t="s">
        <v>803</v>
      </c>
      <c r="I2517">
        <v>31</v>
      </c>
      <c r="J2517">
        <f>IF(I2517="",0,I2517)</f>
        <v>31</v>
      </c>
      <c r="K2517">
        <v>9</v>
      </c>
      <c r="L2517">
        <f>I2517-K2517</f>
        <v>22</v>
      </c>
      <c r="M2517" t="str">
        <f>IF(I2517&lt;100,"small",IF(I2517&lt;500,"medium","large"))</f>
        <v>small</v>
      </c>
      <c r="N2517">
        <f>IF(M2517="small",1,0)</f>
        <v>1</v>
      </c>
      <c r="O2517">
        <f>IF(N2517="medium",1,0)</f>
        <v>0</v>
      </c>
      <c r="P2517">
        <f>IF(O2517="large",1,0)</f>
        <v>0</v>
      </c>
      <c r="Q2517">
        <v>2011</v>
      </c>
      <c r="R2517">
        <v>1</v>
      </c>
      <c r="S2517" t="str">
        <f>IF(R2517=1, "First-time", IF(R2517&lt;=3, "Rising Star", IF(R2517&lt;10, "Established", "Elites")))</f>
        <v>First-time</v>
      </c>
      <c r="T2517">
        <f>IF(S2517 = "First-time",1,0)</f>
        <v>1</v>
      </c>
      <c r="U2517">
        <f>IF(S2517 = "Rising Star",1,0)</f>
        <v>0</v>
      </c>
      <c r="V2517">
        <f>IF(S2517 = "Established",1,0)</f>
        <v>0</v>
      </c>
      <c r="W2517">
        <f>IF(S2517 = "Elites",1,0)</f>
        <v>0</v>
      </c>
      <c r="X2517" t="s">
        <v>439</v>
      </c>
      <c r="Y2517" t="str">
        <f>IF(X2517="","-",TRIM(LEFT(X2517,FIND(",",X2517&amp;",")-1)))</f>
        <v>Detroit</v>
      </c>
      <c r="Z2517" t="s">
        <v>249</v>
      </c>
      <c r="AA2517" t="s">
        <v>23</v>
      </c>
    </row>
    <row r="2518" spans="1:27" ht="14.4" x14ac:dyDescent="0.3">
      <c r="A2518">
        <v>2508</v>
      </c>
      <c r="B2518" t="s">
        <v>10123</v>
      </c>
      <c r="C2518" t="s">
        <v>10124</v>
      </c>
      <c r="D2518" t="s">
        <v>10125</v>
      </c>
      <c r="E2518" t="s">
        <v>1147</v>
      </c>
      <c r="F2518" s="5">
        <f>_xlfn.TEXTBEFORE(E2518, " ") * 1000000</f>
        <v>3900000</v>
      </c>
      <c r="G2518">
        <v>157.1549</v>
      </c>
      <c r="H2518" t="s">
        <v>803</v>
      </c>
      <c r="I2518">
        <v>13</v>
      </c>
      <c r="J2518">
        <f>IF(I2518="",0,I2518)</f>
        <v>13</v>
      </c>
      <c r="K2518">
        <v>11</v>
      </c>
      <c r="L2518">
        <f>I2518-K2518</f>
        <v>2</v>
      </c>
      <c r="M2518" t="str">
        <f>IF(I2518&lt;100,"small",IF(I2518&lt;500,"medium","large"))</f>
        <v>small</v>
      </c>
      <c r="N2518">
        <f>IF(M2518="small",1,0)</f>
        <v>1</v>
      </c>
      <c r="O2518">
        <f>IF(N2518="medium",1,0)</f>
        <v>0</v>
      </c>
      <c r="P2518">
        <f>IF(O2518="large",1,0)</f>
        <v>0</v>
      </c>
      <c r="Q2518">
        <v>2009</v>
      </c>
      <c r="R2518">
        <v>1</v>
      </c>
      <c r="S2518" t="str">
        <f>IF(R2518=1, "First-time", IF(R2518&lt;=3, "Rising Star", IF(R2518&lt;10, "Established", "Elites")))</f>
        <v>First-time</v>
      </c>
      <c r="T2518">
        <f>IF(S2518 = "First-time",1,0)</f>
        <v>1</v>
      </c>
      <c r="U2518">
        <f>IF(S2518 = "Rising Star",1,0)</f>
        <v>0</v>
      </c>
      <c r="V2518">
        <f>IF(S2518 = "Established",1,0)</f>
        <v>0</v>
      </c>
      <c r="W2518">
        <f>IF(S2518 = "Elites",1,0)</f>
        <v>0</v>
      </c>
      <c r="X2518" t="s">
        <v>689</v>
      </c>
      <c r="Y2518" t="str">
        <f>IF(X2518="","-",TRIM(LEFT(X2518,FIND(",",X2518&amp;",")-1)))</f>
        <v>Miami</v>
      </c>
      <c r="Z2518" t="s">
        <v>10126</v>
      </c>
      <c r="AA2518" t="s">
        <v>10</v>
      </c>
    </row>
    <row r="2519" spans="1:27" ht="14.4" x14ac:dyDescent="0.3">
      <c r="A2519">
        <v>2509</v>
      </c>
      <c r="B2519" t="s">
        <v>16218</v>
      </c>
      <c r="C2519" t="s">
        <v>16219</v>
      </c>
      <c r="D2519" t="s">
        <v>16220</v>
      </c>
      <c r="E2519" t="s">
        <v>289</v>
      </c>
      <c r="F2519" s="5">
        <f>_xlfn.TEXTBEFORE(E2519, " ") * 1000000</f>
        <v>3700000</v>
      </c>
      <c r="G2519">
        <v>157.1516</v>
      </c>
      <c r="H2519" t="s">
        <v>779</v>
      </c>
      <c r="I2519">
        <v>28</v>
      </c>
      <c r="J2519">
        <f>IF(I2519="",0,I2519)</f>
        <v>28</v>
      </c>
      <c r="K2519">
        <v>15</v>
      </c>
      <c r="L2519">
        <f>I2519-K2519</f>
        <v>13</v>
      </c>
      <c r="M2519" t="str">
        <f>IF(I2519&lt;100,"small",IF(I2519&lt;500,"medium","large"))</f>
        <v>small</v>
      </c>
      <c r="N2519">
        <f>IF(M2519="small",1,0)</f>
        <v>1</v>
      </c>
      <c r="O2519">
        <f>IF(N2519="medium",1,0)</f>
        <v>0</v>
      </c>
      <c r="P2519">
        <f>IF(O2519="large",1,0)</f>
        <v>0</v>
      </c>
      <c r="Q2519">
        <v>2014</v>
      </c>
      <c r="R2519">
        <v>1</v>
      </c>
      <c r="S2519" t="str">
        <f>IF(R2519=1, "First-time", IF(R2519&lt;=3, "Rising Star", IF(R2519&lt;10, "Established", "Elites")))</f>
        <v>First-time</v>
      </c>
      <c r="T2519">
        <f>IF(S2519 = "First-time",1,0)</f>
        <v>1</v>
      </c>
      <c r="U2519">
        <f>IF(S2519 = "Rising Star",1,0)</f>
        <v>0</v>
      </c>
      <c r="V2519">
        <f>IF(S2519 = "Established",1,0)</f>
        <v>0</v>
      </c>
      <c r="W2519">
        <f>IF(S2519 = "Elites",1,0)</f>
        <v>0</v>
      </c>
      <c r="X2519" t="s">
        <v>86</v>
      </c>
      <c r="Y2519" t="str">
        <f>IF(X2519="","-",TRIM(LEFT(X2519,FIND(",",X2519&amp;",")-1)))</f>
        <v>New York City</v>
      </c>
      <c r="Z2519" t="s">
        <v>86</v>
      </c>
      <c r="AA2519" t="s">
        <v>35</v>
      </c>
    </row>
    <row r="2520" spans="1:27" ht="14.4" x14ac:dyDescent="0.3">
      <c r="A2520">
        <v>2510</v>
      </c>
      <c r="B2520" t="s">
        <v>10656</v>
      </c>
      <c r="C2520" t="s">
        <v>10657</v>
      </c>
      <c r="D2520" t="s">
        <v>10658</v>
      </c>
      <c r="E2520" t="s">
        <v>778</v>
      </c>
      <c r="F2520" s="5">
        <f>_xlfn.TEXTBEFORE(E2520, " ") * 1000000</f>
        <v>18200000</v>
      </c>
      <c r="G2520">
        <v>157.10130000000001</v>
      </c>
      <c r="H2520" t="s">
        <v>353</v>
      </c>
      <c r="I2520">
        <v>30</v>
      </c>
      <c r="J2520">
        <f>IF(I2520="",0,I2520)</f>
        <v>30</v>
      </c>
      <c r="K2520">
        <v>8</v>
      </c>
      <c r="L2520">
        <f>I2520-K2520</f>
        <v>22</v>
      </c>
      <c r="M2520" t="str">
        <f>IF(I2520&lt;100,"small",IF(I2520&lt;500,"medium","large"))</f>
        <v>small</v>
      </c>
      <c r="N2520">
        <f>IF(M2520="small",1,0)</f>
        <v>1</v>
      </c>
      <c r="O2520">
        <f>IF(N2520="medium",1,0)</f>
        <v>0</v>
      </c>
      <c r="P2520">
        <f>IF(O2520="large",1,0)</f>
        <v>0</v>
      </c>
      <c r="Q2520">
        <v>2010</v>
      </c>
      <c r="R2520">
        <v>1</v>
      </c>
      <c r="S2520" t="str">
        <f>IF(R2520=1, "First-time", IF(R2520&lt;=3, "Rising Star", IF(R2520&lt;10, "Established", "Elites")))</f>
        <v>First-time</v>
      </c>
      <c r="T2520">
        <f>IF(S2520 = "First-time",1,0)</f>
        <v>1</v>
      </c>
      <c r="U2520">
        <f>IF(S2520 = "Rising Star",1,0)</f>
        <v>0</v>
      </c>
      <c r="V2520">
        <f>IF(S2520 = "Established",1,0)</f>
        <v>0</v>
      </c>
      <c r="W2520">
        <f>IF(S2520 = "Elites",1,0)</f>
        <v>0</v>
      </c>
      <c r="X2520" t="s">
        <v>130</v>
      </c>
      <c r="Y2520" t="str">
        <f>IF(X2520="","-",TRIM(LEFT(X2520,FIND(",",X2520&amp;",")-1)))</f>
        <v>Dallas</v>
      </c>
      <c r="Z2520" t="s">
        <v>3434</v>
      </c>
      <c r="AA2520" t="s">
        <v>45</v>
      </c>
    </row>
    <row r="2521" spans="1:27" ht="14.4" x14ac:dyDescent="0.3">
      <c r="A2521">
        <v>2511</v>
      </c>
      <c r="B2521" t="s">
        <v>13159</v>
      </c>
      <c r="C2521" t="s">
        <v>13160</v>
      </c>
      <c r="D2521" t="s">
        <v>13161</v>
      </c>
      <c r="E2521" t="s">
        <v>1064</v>
      </c>
      <c r="F2521" s="5">
        <f>_xlfn.TEXTBEFORE(E2521, " ") * 1000000</f>
        <v>13700000</v>
      </c>
      <c r="G2521">
        <v>156.94839999999999</v>
      </c>
      <c r="H2521" t="s">
        <v>85</v>
      </c>
      <c r="I2521">
        <v>28</v>
      </c>
      <c r="J2521">
        <f>IF(I2521="",0,I2521)</f>
        <v>28</v>
      </c>
      <c r="K2521">
        <v>6</v>
      </c>
      <c r="L2521">
        <f>I2521-K2521</f>
        <v>22</v>
      </c>
      <c r="M2521" t="str">
        <f>IF(I2521&lt;100,"small",IF(I2521&lt;500,"medium","large"))</f>
        <v>small</v>
      </c>
      <c r="N2521">
        <f>IF(M2521="small",1,0)</f>
        <v>1</v>
      </c>
      <c r="O2521">
        <f>IF(N2521="medium",1,0)</f>
        <v>0</v>
      </c>
      <c r="P2521">
        <f>IF(O2521="large",1,0)</f>
        <v>0</v>
      </c>
      <c r="Q2521">
        <v>2012</v>
      </c>
      <c r="R2521">
        <v>1</v>
      </c>
      <c r="S2521" t="str">
        <f>IF(R2521=1, "First-time", IF(R2521&lt;=3, "Rising Star", IF(R2521&lt;10, "Established", "Elites")))</f>
        <v>First-time</v>
      </c>
      <c r="T2521">
        <f>IF(S2521 = "First-time",1,0)</f>
        <v>1</v>
      </c>
      <c r="U2521">
        <f>IF(S2521 = "Rising Star",1,0)</f>
        <v>0</v>
      </c>
      <c r="V2521">
        <f>IF(S2521 = "Established",1,0)</f>
        <v>0</v>
      </c>
      <c r="W2521">
        <f>IF(S2521 = "Elites",1,0)</f>
        <v>0</v>
      </c>
      <c r="X2521" t="s">
        <v>348</v>
      </c>
      <c r="Y2521" t="str">
        <f>IF(X2521="","-",TRIM(LEFT(X2521,FIND(",",X2521&amp;",")-1)))</f>
        <v>Nashville</v>
      </c>
      <c r="Z2521" t="s">
        <v>208</v>
      </c>
      <c r="AA2521" t="s">
        <v>44</v>
      </c>
    </row>
    <row r="2522" spans="1:27" ht="14.4" x14ac:dyDescent="0.3">
      <c r="A2522">
        <v>2512</v>
      </c>
      <c r="B2522" t="s">
        <v>11833</v>
      </c>
      <c r="C2522" t="s">
        <v>11834</v>
      </c>
      <c r="D2522" t="s">
        <v>11835</v>
      </c>
      <c r="E2522" t="s">
        <v>3071</v>
      </c>
      <c r="F2522" s="5">
        <f>_xlfn.TEXTBEFORE(E2522, " ") * 1000000</f>
        <v>40400000</v>
      </c>
      <c r="G2522">
        <v>156.90889999999999</v>
      </c>
      <c r="H2522" t="s">
        <v>167</v>
      </c>
      <c r="I2522">
        <v>150</v>
      </c>
      <c r="J2522">
        <f>IF(I2522="",0,I2522)</f>
        <v>150</v>
      </c>
      <c r="K2522">
        <v>34</v>
      </c>
      <c r="L2522">
        <f>I2522-K2522</f>
        <v>116</v>
      </c>
      <c r="M2522" t="str">
        <f>IF(I2522&lt;100,"small",IF(I2522&lt;500,"medium","large"))</f>
        <v>medium</v>
      </c>
      <c r="N2522">
        <f>IF(M2522="small",1,0)</f>
        <v>0</v>
      </c>
      <c r="O2522">
        <f>IF(N2522="medium",1,0)</f>
        <v>0</v>
      </c>
      <c r="P2522">
        <f>IF(O2522="large",1,0)</f>
        <v>0</v>
      </c>
      <c r="Q2522">
        <v>2011</v>
      </c>
      <c r="R2522">
        <v>1</v>
      </c>
      <c r="S2522" t="str">
        <f>IF(R2522=1, "First-time", IF(R2522&lt;=3, "Rising Star", IF(R2522&lt;10, "Established", "Elites")))</f>
        <v>First-time</v>
      </c>
      <c r="T2522">
        <f>IF(S2522 = "First-time",1,0)</f>
        <v>1</v>
      </c>
      <c r="U2522">
        <f>IF(S2522 = "Rising Star",1,0)</f>
        <v>0</v>
      </c>
      <c r="V2522">
        <f>IF(S2522 = "Established",1,0)</f>
        <v>0</v>
      </c>
      <c r="W2522">
        <f>IF(S2522 = "Elites",1,0)</f>
        <v>0</v>
      </c>
      <c r="X2522" t="s">
        <v>130</v>
      </c>
      <c r="Y2522" t="str">
        <f>IF(X2522="","-",TRIM(LEFT(X2522,FIND(",",X2522&amp;",")-1)))</f>
        <v>Dallas</v>
      </c>
      <c r="Z2522" t="s">
        <v>5391</v>
      </c>
      <c r="AA2522" t="s">
        <v>45</v>
      </c>
    </row>
    <row r="2523" spans="1:27" ht="14.4" x14ac:dyDescent="0.3">
      <c r="A2523">
        <v>2513</v>
      </c>
      <c r="B2523" t="s">
        <v>1441</v>
      </c>
      <c r="C2523" t="s">
        <v>1442</v>
      </c>
      <c r="D2523" t="s">
        <v>1443</v>
      </c>
      <c r="E2523" t="s">
        <v>1444</v>
      </c>
      <c r="F2523" s="5">
        <f>_xlfn.TEXTBEFORE(E2523, " ") * 1000000</f>
        <v>15400000</v>
      </c>
      <c r="G2523">
        <v>156.88300000000001</v>
      </c>
      <c r="H2523" t="s">
        <v>118</v>
      </c>
      <c r="I2523">
        <v>34</v>
      </c>
      <c r="J2523">
        <f>IF(I2523="",0,I2523)</f>
        <v>34</v>
      </c>
      <c r="K2523">
        <v>8</v>
      </c>
      <c r="L2523">
        <f>I2523-K2523</f>
        <v>26</v>
      </c>
      <c r="M2523" t="str">
        <f>IF(I2523&lt;100,"small",IF(I2523&lt;500,"medium","large"))</f>
        <v>small</v>
      </c>
      <c r="N2523">
        <f>IF(M2523="small",1,0)</f>
        <v>1</v>
      </c>
      <c r="O2523">
        <f>IF(N2523="medium",1,0)</f>
        <v>0</v>
      </c>
      <c r="P2523">
        <f>IF(O2523="large",1,0)</f>
        <v>0</v>
      </c>
      <c r="Q2523">
        <v>1989</v>
      </c>
      <c r="R2523">
        <v>1</v>
      </c>
      <c r="S2523" t="str">
        <f>IF(R2523=1, "First-time", IF(R2523&lt;=3, "Rising Star", IF(R2523&lt;10, "Established", "Elites")))</f>
        <v>First-time</v>
      </c>
      <c r="T2523">
        <f>IF(S2523 = "First-time",1,0)</f>
        <v>1</v>
      </c>
      <c r="U2523">
        <f>IF(S2523 = "Rising Star",1,0)</f>
        <v>0</v>
      </c>
      <c r="V2523">
        <f>IF(S2523 = "Established",1,0)</f>
        <v>0</v>
      </c>
      <c r="W2523">
        <f>IF(S2523 = "Elites",1,0)</f>
        <v>0</v>
      </c>
      <c r="X2523" t="s">
        <v>576</v>
      </c>
      <c r="Y2523" t="str">
        <f>IF(X2523="","-",TRIM(LEFT(X2523,FIND(",",X2523&amp;",")-1)))</f>
        <v>Rochester</v>
      </c>
      <c r="Z2523" t="s">
        <v>1075</v>
      </c>
      <c r="AA2523" t="s">
        <v>35</v>
      </c>
    </row>
    <row r="2524" spans="1:27" ht="14.4" x14ac:dyDescent="0.3">
      <c r="A2524">
        <v>2514</v>
      </c>
      <c r="B2524" t="s">
        <v>11257</v>
      </c>
      <c r="C2524" t="s">
        <v>11258</v>
      </c>
      <c r="D2524" t="s">
        <v>11259</v>
      </c>
      <c r="E2524" t="s">
        <v>1338</v>
      </c>
      <c r="F2524" s="5">
        <f>_xlfn.TEXTBEFORE(E2524, " ") * 1000000</f>
        <v>20400000</v>
      </c>
      <c r="G2524">
        <v>156.81729999999999</v>
      </c>
      <c r="H2524" t="s">
        <v>85</v>
      </c>
      <c r="I2524">
        <v>62</v>
      </c>
      <c r="J2524">
        <f>IF(I2524="",0,I2524)</f>
        <v>62</v>
      </c>
      <c r="K2524">
        <v>57</v>
      </c>
      <c r="L2524">
        <f>I2524-K2524</f>
        <v>5</v>
      </c>
      <c r="M2524" t="str">
        <f>IF(I2524&lt;100,"small",IF(I2524&lt;500,"medium","large"))</f>
        <v>small</v>
      </c>
      <c r="N2524">
        <f>IF(M2524="small",1,0)</f>
        <v>1</v>
      </c>
      <c r="O2524">
        <f>IF(N2524="medium",1,0)</f>
        <v>0</v>
      </c>
      <c r="P2524">
        <f>IF(O2524="large",1,0)</f>
        <v>0</v>
      </c>
      <c r="Q2524">
        <v>2010</v>
      </c>
      <c r="R2524">
        <v>3</v>
      </c>
      <c r="S2524" t="str">
        <f>IF(R2524=1, "First-time", IF(R2524&lt;=3, "Rising Star", IF(R2524&lt;10, "Established", "Elites")))</f>
        <v>Rising Star</v>
      </c>
      <c r="T2524">
        <f>IF(S2524 = "First-time",1,0)</f>
        <v>0</v>
      </c>
      <c r="U2524">
        <f>IF(S2524 = "Rising Star",1,0)</f>
        <v>1</v>
      </c>
      <c r="V2524">
        <f>IF(S2524 = "Established",1,0)</f>
        <v>0</v>
      </c>
      <c r="W2524">
        <f>IF(S2524 = "Elites",1,0)</f>
        <v>0</v>
      </c>
      <c r="X2524" t="s">
        <v>242</v>
      </c>
      <c r="Y2524" t="str">
        <f>IF(X2524="","-",TRIM(LEFT(X2524,FIND(",",X2524&amp;",")-1)))</f>
        <v>Atlanta</v>
      </c>
      <c r="Z2524" t="s">
        <v>242</v>
      </c>
      <c r="AA2524" t="s">
        <v>11</v>
      </c>
    </row>
    <row r="2525" spans="1:27" ht="14.4" x14ac:dyDescent="0.3">
      <c r="A2525">
        <v>2515</v>
      </c>
      <c r="B2525" t="s">
        <v>12134</v>
      </c>
      <c r="C2525" t="s">
        <v>12135</v>
      </c>
      <c r="D2525" t="s">
        <v>12136</v>
      </c>
      <c r="E2525" t="s">
        <v>1933</v>
      </c>
      <c r="F2525" s="5">
        <f>_xlfn.TEXTBEFORE(E2525, " ") * 1000000</f>
        <v>6200000</v>
      </c>
      <c r="G2525">
        <v>156.7945</v>
      </c>
      <c r="H2525" t="s">
        <v>779</v>
      </c>
      <c r="I2525">
        <v>87</v>
      </c>
      <c r="J2525">
        <f>IF(I2525="",0,I2525)</f>
        <v>87</v>
      </c>
      <c r="K2525">
        <v>29</v>
      </c>
      <c r="L2525">
        <f>I2525-K2525</f>
        <v>58</v>
      </c>
      <c r="M2525" t="str">
        <f>IF(I2525&lt;100,"small",IF(I2525&lt;500,"medium","large"))</f>
        <v>small</v>
      </c>
      <c r="N2525">
        <f>IF(M2525="small",1,0)</f>
        <v>1</v>
      </c>
      <c r="O2525">
        <f>IF(N2525="medium",1,0)</f>
        <v>0</v>
      </c>
      <c r="P2525">
        <f>IF(O2525="large",1,0)</f>
        <v>0</v>
      </c>
      <c r="Q2525">
        <v>2011</v>
      </c>
      <c r="R2525">
        <v>4</v>
      </c>
      <c r="S2525" t="str">
        <f>IF(R2525=1, "First-time", IF(R2525&lt;=3, "Rising Star", IF(R2525&lt;10, "Established", "Elites")))</f>
        <v>Established</v>
      </c>
      <c r="T2525">
        <f>IF(S2525 = "First-time",1,0)</f>
        <v>0</v>
      </c>
      <c r="U2525">
        <f>IF(S2525 = "Rising Star",1,0)</f>
        <v>0</v>
      </c>
      <c r="V2525">
        <f>IF(S2525 = "Established",1,0)</f>
        <v>1</v>
      </c>
      <c r="W2525">
        <f>IF(S2525 = "Elites",1,0)</f>
        <v>0</v>
      </c>
      <c r="X2525" t="s">
        <v>99</v>
      </c>
      <c r="Y2525" t="str">
        <f>IF(X2525="","-",TRIM(LEFT(X2525,FIND(",",X2525&amp;",")-1)))</f>
        <v>-</v>
      </c>
      <c r="Z2525" t="s">
        <v>5569</v>
      </c>
      <c r="AA2525" t="s">
        <v>29</v>
      </c>
    </row>
    <row r="2526" spans="1:27" ht="14.4" x14ac:dyDescent="0.3">
      <c r="A2526">
        <v>2516</v>
      </c>
      <c r="B2526" t="s">
        <v>8901</v>
      </c>
      <c r="C2526" t="s">
        <v>8902</v>
      </c>
      <c r="D2526" t="s">
        <v>8903</v>
      </c>
      <c r="E2526" t="s">
        <v>5488</v>
      </c>
      <c r="F2526" s="5">
        <f>_xlfn.TEXTBEFORE(E2526, " ") * 1000000</f>
        <v>28000000</v>
      </c>
      <c r="G2526">
        <v>156.7364</v>
      </c>
      <c r="H2526" t="s">
        <v>118</v>
      </c>
      <c r="I2526">
        <v>85</v>
      </c>
      <c r="J2526">
        <f>IF(I2526="",0,I2526)</f>
        <v>85</v>
      </c>
      <c r="K2526">
        <v>22</v>
      </c>
      <c r="L2526">
        <f>I2526-K2526</f>
        <v>63</v>
      </c>
      <c r="M2526" t="str">
        <f>IF(I2526&lt;100,"small",IF(I2526&lt;500,"medium","large"))</f>
        <v>small</v>
      </c>
      <c r="N2526">
        <f>IF(M2526="small",1,0)</f>
        <v>1</v>
      </c>
      <c r="O2526">
        <f>IF(N2526="medium",1,0)</f>
        <v>0</v>
      </c>
      <c r="P2526">
        <f>IF(O2526="large",1,0)</f>
        <v>0</v>
      </c>
      <c r="Q2526">
        <v>2008</v>
      </c>
      <c r="R2526">
        <v>5</v>
      </c>
      <c r="S2526" t="str">
        <f>IF(R2526=1, "First-time", IF(R2526&lt;=3, "Rising Star", IF(R2526&lt;10, "Established", "Elites")))</f>
        <v>Established</v>
      </c>
      <c r="T2526">
        <f>IF(S2526 = "First-time",1,0)</f>
        <v>0</v>
      </c>
      <c r="U2526">
        <f>IF(S2526 = "Rising Star",1,0)</f>
        <v>0</v>
      </c>
      <c r="V2526">
        <f>IF(S2526 = "Established",1,0)</f>
        <v>1</v>
      </c>
      <c r="W2526">
        <f>IF(S2526 = "Elites",1,0)</f>
        <v>0</v>
      </c>
      <c r="X2526" t="s">
        <v>900</v>
      </c>
      <c r="Y2526" t="str">
        <f>IF(X2526="","-",TRIM(LEFT(X2526,FIND(",",X2526&amp;",")-1)))</f>
        <v>Jacksonville</v>
      </c>
      <c r="Z2526" t="s">
        <v>901</v>
      </c>
      <c r="AA2526" t="s">
        <v>10</v>
      </c>
    </row>
    <row r="2527" spans="1:27" ht="14.4" x14ac:dyDescent="0.3">
      <c r="A2527">
        <v>2517</v>
      </c>
      <c r="B2527" t="s">
        <v>3557</v>
      </c>
      <c r="C2527" t="s">
        <v>3558</v>
      </c>
      <c r="D2527" t="s">
        <v>3559</v>
      </c>
      <c r="E2527" t="s">
        <v>330</v>
      </c>
      <c r="F2527" s="5">
        <f>_xlfn.TEXTBEFORE(E2527, " ") * 1000000</f>
        <v>4099999.9999999995</v>
      </c>
      <c r="G2527">
        <v>156.6814</v>
      </c>
      <c r="H2527" t="s">
        <v>779</v>
      </c>
      <c r="I2527">
        <v>25</v>
      </c>
      <c r="J2527">
        <f>IF(I2527="",0,I2527)</f>
        <v>25</v>
      </c>
      <c r="K2527">
        <v>13</v>
      </c>
      <c r="L2527">
        <f>I2527-K2527</f>
        <v>12</v>
      </c>
      <c r="M2527" t="str">
        <f>IF(I2527&lt;100,"small",IF(I2527&lt;500,"medium","large"))</f>
        <v>small</v>
      </c>
      <c r="N2527">
        <f>IF(M2527="small",1,0)</f>
        <v>1</v>
      </c>
      <c r="O2527">
        <f>IF(N2527="medium",1,0)</f>
        <v>0</v>
      </c>
      <c r="P2527">
        <f>IF(O2527="large",1,0)</f>
        <v>0</v>
      </c>
      <c r="Q2527">
        <v>2000</v>
      </c>
      <c r="R2527">
        <v>2</v>
      </c>
      <c r="S2527" t="str">
        <f>IF(R2527=1, "First-time", IF(R2527&lt;=3, "Rising Star", IF(R2527&lt;10, "Established", "Elites")))</f>
        <v>Rising Star</v>
      </c>
      <c r="T2527">
        <f>IF(S2527 = "First-time",1,0)</f>
        <v>0</v>
      </c>
      <c r="U2527">
        <f>IF(S2527 = "Rising Star",1,0)</f>
        <v>1</v>
      </c>
      <c r="V2527">
        <f>IF(S2527 = "Established",1,0)</f>
        <v>0</v>
      </c>
      <c r="W2527">
        <f>IF(S2527 = "Elites",1,0)</f>
        <v>0</v>
      </c>
      <c r="X2527" t="s">
        <v>427</v>
      </c>
      <c r="Y2527" t="str">
        <f>IF(X2527="","-",TRIM(LEFT(X2527,FIND(",",X2527&amp;",")-1)))</f>
        <v>Washington</v>
      </c>
      <c r="Z2527" t="s">
        <v>1676</v>
      </c>
      <c r="AA2527" t="s">
        <v>21</v>
      </c>
    </row>
    <row r="2528" spans="1:27" ht="14.4" x14ac:dyDescent="0.3">
      <c r="A2528">
        <v>2518</v>
      </c>
      <c r="B2528" t="s">
        <v>10431</v>
      </c>
      <c r="C2528" t="s">
        <v>10432</v>
      </c>
      <c r="D2528" t="s">
        <v>10433</v>
      </c>
      <c r="E2528" t="s">
        <v>10434</v>
      </c>
      <c r="F2528" s="5">
        <f>_xlfn.TEXTBEFORE(E2528, " ") * 1000000</f>
        <v>32000000</v>
      </c>
      <c r="G2528">
        <v>156.53380000000001</v>
      </c>
      <c r="H2528" t="s">
        <v>153</v>
      </c>
      <c r="I2528">
        <v>81</v>
      </c>
      <c r="J2528">
        <f>IF(I2528="",0,I2528)</f>
        <v>81</v>
      </c>
      <c r="K2528">
        <v>33</v>
      </c>
      <c r="L2528">
        <f>I2528-K2528</f>
        <v>48</v>
      </c>
      <c r="M2528" t="str">
        <f>IF(I2528&lt;100,"small",IF(I2528&lt;500,"medium","large"))</f>
        <v>small</v>
      </c>
      <c r="N2528">
        <f>IF(M2528="small",1,0)</f>
        <v>1</v>
      </c>
      <c r="O2528">
        <f>IF(N2528="medium",1,0)</f>
        <v>0</v>
      </c>
      <c r="P2528">
        <f>IF(O2528="large",1,0)</f>
        <v>0</v>
      </c>
      <c r="Q2528">
        <v>2010</v>
      </c>
      <c r="R2528">
        <v>4</v>
      </c>
      <c r="S2528" t="str">
        <f>IF(R2528=1, "First-time", IF(R2528&lt;=3, "Rising Star", IF(R2528&lt;10, "Established", "Elites")))</f>
        <v>Established</v>
      </c>
      <c r="T2528">
        <f>IF(S2528 = "First-time",1,0)</f>
        <v>0</v>
      </c>
      <c r="U2528">
        <f>IF(S2528 = "Rising Star",1,0)</f>
        <v>0</v>
      </c>
      <c r="V2528">
        <f>IF(S2528 = "Established",1,0)</f>
        <v>1</v>
      </c>
      <c r="W2528">
        <f>IF(S2528 = "Elites",1,0)</f>
        <v>0</v>
      </c>
      <c r="X2528" t="s">
        <v>99</v>
      </c>
      <c r="Y2528" t="str">
        <f>IF(X2528="","-",TRIM(LEFT(X2528,FIND(",",X2528&amp;",")-1)))</f>
        <v>-</v>
      </c>
      <c r="Z2528" t="s">
        <v>10435</v>
      </c>
      <c r="AA2528" t="s">
        <v>50</v>
      </c>
    </row>
    <row r="2529" spans="1:27" ht="14.4" x14ac:dyDescent="0.3">
      <c r="A2529">
        <v>2519</v>
      </c>
      <c r="B2529" t="s">
        <v>4743</v>
      </c>
      <c r="C2529" t="s">
        <v>4744</v>
      </c>
      <c r="D2529" t="s">
        <v>4745</v>
      </c>
      <c r="E2529" t="s">
        <v>4746</v>
      </c>
      <c r="F2529" s="5">
        <f>_xlfn.TEXTBEFORE(E2529, " ") * 1000000</f>
        <v>74100000</v>
      </c>
      <c r="G2529">
        <v>156.4915</v>
      </c>
      <c r="H2529" t="s">
        <v>85</v>
      </c>
      <c r="I2529">
        <v>330</v>
      </c>
      <c r="J2529">
        <f>IF(I2529="",0,I2529)</f>
        <v>330</v>
      </c>
      <c r="K2529">
        <v>138</v>
      </c>
      <c r="L2529">
        <f>I2529-K2529</f>
        <v>192</v>
      </c>
      <c r="M2529" t="str">
        <f>IF(I2529&lt;100,"small",IF(I2529&lt;500,"medium","large"))</f>
        <v>medium</v>
      </c>
      <c r="N2529">
        <f>IF(M2529="small",1,0)</f>
        <v>0</v>
      </c>
      <c r="O2529">
        <f>IF(N2529="medium",1,0)</f>
        <v>0</v>
      </c>
      <c r="P2529">
        <f>IF(O2529="large",1,0)</f>
        <v>0</v>
      </c>
      <c r="Q2529">
        <v>2003</v>
      </c>
      <c r="R2529">
        <v>9</v>
      </c>
      <c r="S2529" t="str">
        <f>IF(R2529=1, "First-time", IF(R2529&lt;=3, "Rising Star", IF(R2529&lt;10, "Established", "Elites")))</f>
        <v>Established</v>
      </c>
      <c r="T2529">
        <f>IF(S2529 = "First-time",1,0)</f>
        <v>0</v>
      </c>
      <c r="U2529">
        <f>IF(S2529 = "Rising Star",1,0)</f>
        <v>0</v>
      </c>
      <c r="V2529">
        <f>IF(S2529 = "Established",1,0)</f>
        <v>1</v>
      </c>
      <c r="W2529">
        <f>IF(S2529 = "Elites",1,0)</f>
        <v>0</v>
      </c>
      <c r="X2529" t="s">
        <v>427</v>
      </c>
      <c r="Y2529" t="str">
        <f>IF(X2529="","-",TRIM(LEFT(X2529,FIND(",",X2529&amp;",")-1)))</f>
        <v>Washington</v>
      </c>
      <c r="Z2529" t="s">
        <v>1411</v>
      </c>
      <c r="AA2529" t="s">
        <v>47</v>
      </c>
    </row>
    <row r="2530" spans="1:27" ht="14.4" x14ac:dyDescent="0.3">
      <c r="A2530">
        <v>2520</v>
      </c>
      <c r="B2530" t="s">
        <v>10986</v>
      </c>
      <c r="C2530" t="s">
        <v>10987</v>
      </c>
      <c r="D2530" t="s">
        <v>10988</v>
      </c>
      <c r="E2530" t="s">
        <v>615</v>
      </c>
      <c r="F2530" s="5">
        <f>_xlfn.TEXTBEFORE(E2530, " ") * 1000000</f>
        <v>2800000</v>
      </c>
      <c r="G2530">
        <v>156.2764</v>
      </c>
      <c r="H2530" t="s">
        <v>160</v>
      </c>
      <c r="I2530">
        <v>15</v>
      </c>
      <c r="J2530">
        <f>IF(I2530="",0,I2530)</f>
        <v>15</v>
      </c>
      <c r="K2530">
        <v>3</v>
      </c>
      <c r="L2530">
        <f>I2530-K2530</f>
        <v>12</v>
      </c>
      <c r="M2530" t="str">
        <f>IF(I2530&lt;100,"small",IF(I2530&lt;500,"medium","large"))</f>
        <v>small</v>
      </c>
      <c r="N2530">
        <f>IF(M2530="small",1,0)</f>
        <v>1</v>
      </c>
      <c r="O2530">
        <f>IF(N2530="medium",1,0)</f>
        <v>0</v>
      </c>
      <c r="P2530">
        <f>IF(O2530="large",1,0)</f>
        <v>0</v>
      </c>
      <c r="Q2530">
        <v>2010</v>
      </c>
      <c r="R2530">
        <v>1</v>
      </c>
      <c r="S2530" t="str">
        <f>IF(R2530=1, "First-time", IF(R2530&lt;=3, "Rising Star", IF(R2530&lt;10, "Established", "Elites")))</f>
        <v>First-time</v>
      </c>
      <c r="T2530">
        <f>IF(S2530 = "First-time",1,0)</f>
        <v>1</v>
      </c>
      <c r="U2530">
        <f>IF(S2530 = "Rising Star",1,0)</f>
        <v>0</v>
      </c>
      <c r="V2530">
        <f>IF(S2530 = "Established",1,0)</f>
        <v>0</v>
      </c>
      <c r="W2530">
        <f>IF(S2530 = "Elites",1,0)</f>
        <v>0</v>
      </c>
      <c r="X2530" t="s">
        <v>99</v>
      </c>
      <c r="Y2530" t="str">
        <f>IF(X2530="","-",TRIM(LEFT(X2530,FIND(",",X2530&amp;",")-1)))</f>
        <v>-</v>
      </c>
      <c r="Z2530" t="s">
        <v>10989</v>
      </c>
      <c r="AA2530" t="s">
        <v>28</v>
      </c>
    </row>
    <row r="2531" spans="1:27" ht="14.4" x14ac:dyDescent="0.3">
      <c r="A2531">
        <v>2521</v>
      </c>
      <c r="B2531" t="s">
        <v>11034</v>
      </c>
      <c r="C2531" t="s">
        <v>11035</v>
      </c>
      <c r="D2531" t="s">
        <v>11036</v>
      </c>
      <c r="E2531" t="s">
        <v>3113</v>
      </c>
      <c r="F2531" s="5">
        <f>_xlfn.TEXTBEFORE(E2531, " ") * 1000000</f>
        <v>6300000</v>
      </c>
      <c r="G2531">
        <v>156.2551</v>
      </c>
      <c r="H2531" t="s">
        <v>803</v>
      </c>
      <c r="I2531">
        <v>40</v>
      </c>
      <c r="J2531">
        <f>IF(I2531="",0,I2531)</f>
        <v>40</v>
      </c>
      <c r="K2531">
        <v>19</v>
      </c>
      <c r="L2531">
        <f>I2531-K2531</f>
        <v>21</v>
      </c>
      <c r="M2531" t="str">
        <f>IF(I2531&lt;100,"small",IF(I2531&lt;500,"medium","large"))</f>
        <v>small</v>
      </c>
      <c r="N2531">
        <f>IF(M2531="small",1,0)</f>
        <v>1</v>
      </c>
      <c r="O2531">
        <f>IF(N2531="medium",1,0)</f>
        <v>0</v>
      </c>
      <c r="P2531">
        <f>IF(O2531="large",1,0)</f>
        <v>0</v>
      </c>
      <c r="Q2531">
        <v>2010</v>
      </c>
      <c r="R2531">
        <v>4</v>
      </c>
      <c r="S2531" t="str">
        <f>IF(R2531=1, "First-time", IF(R2531&lt;=3, "Rising Star", IF(R2531&lt;10, "Established", "Elites")))</f>
        <v>Established</v>
      </c>
      <c r="T2531">
        <f>IF(S2531 = "First-time",1,0)</f>
        <v>0</v>
      </c>
      <c r="U2531">
        <f>IF(S2531 = "Rising Star",1,0)</f>
        <v>0</v>
      </c>
      <c r="V2531">
        <f>IF(S2531 = "Established",1,0)</f>
        <v>1</v>
      </c>
      <c r="W2531">
        <f>IF(S2531 = "Elites",1,0)</f>
        <v>0</v>
      </c>
      <c r="X2531" t="s">
        <v>1454</v>
      </c>
      <c r="Y2531" t="str">
        <f>IF(X2531="","-",TRIM(LEFT(X2531,FIND(",",X2531&amp;",")-1)))</f>
        <v>St. Louis</v>
      </c>
      <c r="Z2531" t="s">
        <v>11037</v>
      </c>
      <c r="AA2531" t="s">
        <v>25</v>
      </c>
    </row>
    <row r="2532" spans="1:27" ht="14.4" x14ac:dyDescent="0.3">
      <c r="A2532">
        <v>2522</v>
      </c>
      <c r="B2532" t="s">
        <v>10319</v>
      </c>
      <c r="C2532" t="s">
        <v>10320</v>
      </c>
      <c r="D2532" t="s">
        <v>10321</v>
      </c>
      <c r="E2532" t="s">
        <v>778</v>
      </c>
      <c r="F2532" s="5">
        <f>_xlfn.TEXTBEFORE(E2532, " ") * 1000000</f>
        <v>18200000</v>
      </c>
      <c r="G2532">
        <v>156.24260000000001</v>
      </c>
      <c r="H2532" t="s">
        <v>779</v>
      </c>
      <c r="I2532">
        <v>44</v>
      </c>
      <c r="J2532">
        <f>IF(I2532="",0,I2532)</f>
        <v>44</v>
      </c>
      <c r="K2532">
        <v>21</v>
      </c>
      <c r="L2532">
        <f>I2532-K2532</f>
        <v>23</v>
      </c>
      <c r="M2532" t="str">
        <f>IF(I2532&lt;100,"small",IF(I2532&lt;500,"medium","large"))</f>
        <v>small</v>
      </c>
      <c r="N2532">
        <f>IF(M2532="small",1,0)</f>
        <v>1</v>
      </c>
      <c r="O2532">
        <f>IF(N2532="medium",1,0)</f>
        <v>0</v>
      </c>
      <c r="P2532">
        <f>IF(O2532="large",1,0)</f>
        <v>0</v>
      </c>
      <c r="Q2532">
        <v>2009</v>
      </c>
      <c r="R2532">
        <v>5</v>
      </c>
      <c r="S2532" t="str">
        <f>IF(R2532=1, "First-time", IF(R2532&lt;=3, "Rising Star", IF(R2532&lt;10, "Established", "Elites")))</f>
        <v>Established</v>
      </c>
      <c r="T2532">
        <f>IF(S2532 = "First-time",1,0)</f>
        <v>0</v>
      </c>
      <c r="U2532">
        <f>IF(S2532 = "Rising Star",1,0)</f>
        <v>0</v>
      </c>
      <c r="V2532">
        <f>IF(S2532 = "Established",1,0)</f>
        <v>1</v>
      </c>
      <c r="W2532">
        <f>IF(S2532 = "Elites",1,0)</f>
        <v>0</v>
      </c>
      <c r="X2532" t="s">
        <v>325</v>
      </c>
      <c r="Y2532" t="str">
        <f>IF(X2532="","-",TRIM(LEFT(X2532,FIND(",",X2532&amp;",")-1)))</f>
        <v>Los Angeles</v>
      </c>
      <c r="Z2532" t="s">
        <v>495</v>
      </c>
      <c r="AA2532" t="s">
        <v>5</v>
      </c>
    </row>
    <row r="2533" spans="1:27" ht="14.4" x14ac:dyDescent="0.3">
      <c r="A2533">
        <v>2523</v>
      </c>
      <c r="B2533" t="s">
        <v>9295</v>
      </c>
      <c r="C2533" t="s">
        <v>9296</v>
      </c>
      <c r="D2533" t="s">
        <v>9297</v>
      </c>
      <c r="E2533" t="s">
        <v>9298</v>
      </c>
      <c r="F2533" s="5">
        <f>_xlfn.TEXTBEFORE(E2533, " ") * 1000000</f>
        <v>57600000</v>
      </c>
      <c r="G2533">
        <v>156.1807</v>
      </c>
      <c r="H2533" t="s">
        <v>751</v>
      </c>
      <c r="I2533">
        <v>290</v>
      </c>
      <c r="J2533">
        <f>IF(I2533="",0,I2533)</f>
        <v>290</v>
      </c>
      <c r="K2533">
        <v>76</v>
      </c>
      <c r="L2533">
        <f>I2533-K2533</f>
        <v>214</v>
      </c>
      <c r="M2533" t="str">
        <f>IF(I2533&lt;100,"small",IF(I2533&lt;500,"medium","large"))</f>
        <v>medium</v>
      </c>
      <c r="N2533">
        <f>IF(M2533="small",1,0)</f>
        <v>0</v>
      </c>
      <c r="O2533">
        <f>IF(N2533="medium",1,0)</f>
        <v>0</v>
      </c>
      <c r="P2533">
        <f>IF(O2533="large",1,0)</f>
        <v>0</v>
      </c>
      <c r="Q2533">
        <v>2009</v>
      </c>
      <c r="R2533">
        <v>5</v>
      </c>
      <c r="S2533" t="str">
        <f>IF(R2533=1, "First-time", IF(R2533&lt;=3, "Rising Star", IF(R2533&lt;10, "Established", "Elites")))</f>
        <v>Established</v>
      </c>
      <c r="T2533">
        <f>IF(S2533 = "First-time",1,0)</f>
        <v>0</v>
      </c>
      <c r="U2533">
        <f>IF(S2533 = "Rising Star",1,0)</f>
        <v>0</v>
      </c>
      <c r="V2533">
        <f>IF(S2533 = "Established",1,0)</f>
        <v>1</v>
      </c>
      <c r="W2533">
        <f>IF(S2533 = "Elites",1,0)</f>
        <v>0</v>
      </c>
      <c r="X2533" t="s">
        <v>427</v>
      </c>
      <c r="Y2533" t="str">
        <f>IF(X2533="","-",TRIM(LEFT(X2533,FIND(",",X2533&amp;",")-1)))</f>
        <v>Washington</v>
      </c>
      <c r="Z2533" t="s">
        <v>3047</v>
      </c>
      <c r="AA2533" t="s">
        <v>47</v>
      </c>
    </row>
    <row r="2534" spans="1:27" ht="14.4" x14ac:dyDescent="0.3">
      <c r="A2534">
        <v>2524</v>
      </c>
      <c r="B2534" t="s">
        <v>8442</v>
      </c>
      <c r="C2534" t="s">
        <v>8443</v>
      </c>
      <c r="D2534" t="s">
        <v>8444</v>
      </c>
      <c r="E2534" t="s">
        <v>1942</v>
      </c>
      <c r="F2534" s="5">
        <f>_xlfn.TEXTBEFORE(E2534, " ") * 1000000</f>
        <v>12600000</v>
      </c>
      <c r="G2534">
        <v>155.94120000000001</v>
      </c>
      <c r="H2534" t="s">
        <v>129</v>
      </c>
      <c r="I2534">
        <v>130</v>
      </c>
      <c r="J2534">
        <f>IF(I2534="",0,I2534)</f>
        <v>130</v>
      </c>
      <c r="K2534">
        <v>34</v>
      </c>
      <c r="L2534">
        <f>I2534-K2534</f>
        <v>96</v>
      </c>
      <c r="M2534" t="str">
        <f>IF(I2534&lt;100,"small",IF(I2534&lt;500,"medium","large"))</f>
        <v>medium</v>
      </c>
      <c r="N2534">
        <f>IF(M2534="small",1,0)</f>
        <v>0</v>
      </c>
      <c r="O2534">
        <f>IF(N2534="medium",1,0)</f>
        <v>0</v>
      </c>
      <c r="P2534">
        <f>IF(O2534="large",1,0)</f>
        <v>0</v>
      </c>
      <c r="Q2534">
        <v>2008</v>
      </c>
      <c r="R2534">
        <v>2</v>
      </c>
      <c r="S2534" t="str">
        <f>IF(R2534=1, "First-time", IF(R2534&lt;=3, "Rising Star", IF(R2534&lt;10, "Established", "Elites")))</f>
        <v>Rising Star</v>
      </c>
      <c r="T2534">
        <f>IF(S2534 = "First-time",1,0)</f>
        <v>0</v>
      </c>
      <c r="U2534">
        <f>IF(S2534 = "Rising Star",1,0)</f>
        <v>1</v>
      </c>
      <c r="V2534">
        <f>IF(S2534 = "Established",1,0)</f>
        <v>0</v>
      </c>
      <c r="W2534">
        <f>IF(S2534 = "Elites",1,0)</f>
        <v>0</v>
      </c>
      <c r="X2534" t="s">
        <v>191</v>
      </c>
      <c r="Y2534" t="str">
        <f>IF(X2534="","-",TRIM(LEFT(X2534,FIND(",",X2534&amp;",")-1)))</f>
        <v>Philadelphia</v>
      </c>
      <c r="Z2534" t="s">
        <v>1997</v>
      </c>
      <c r="AA2534" t="s">
        <v>39</v>
      </c>
    </row>
    <row r="2535" spans="1:27" ht="14.4" x14ac:dyDescent="0.3">
      <c r="A2535">
        <v>2525</v>
      </c>
      <c r="B2535" t="s">
        <v>9827</v>
      </c>
      <c r="C2535" t="s">
        <v>9828</v>
      </c>
      <c r="D2535" t="s">
        <v>9829</v>
      </c>
      <c r="E2535" t="s">
        <v>352</v>
      </c>
      <c r="F2535" s="5">
        <f>_xlfn.TEXTBEFORE(E2535, " ") * 1000000</f>
        <v>2100000</v>
      </c>
      <c r="G2535">
        <v>155.86689999999999</v>
      </c>
      <c r="H2535" t="s">
        <v>779</v>
      </c>
      <c r="I2535">
        <v>17</v>
      </c>
      <c r="J2535">
        <f>IF(I2535="",0,I2535)</f>
        <v>17</v>
      </c>
      <c r="K2535">
        <v>8</v>
      </c>
      <c r="L2535">
        <f>I2535-K2535</f>
        <v>9</v>
      </c>
      <c r="M2535" t="str">
        <f>IF(I2535&lt;100,"small",IF(I2535&lt;500,"medium","large"))</f>
        <v>small</v>
      </c>
      <c r="N2535">
        <f>IF(M2535="small",1,0)</f>
        <v>1</v>
      </c>
      <c r="O2535">
        <f>IF(N2535="medium",1,0)</f>
        <v>0</v>
      </c>
      <c r="P2535">
        <f>IF(O2535="large",1,0)</f>
        <v>0</v>
      </c>
      <c r="Q2535">
        <v>2009</v>
      </c>
      <c r="R2535">
        <v>1</v>
      </c>
      <c r="S2535" t="str">
        <f>IF(R2535=1, "First-time", IF(R2535&lt;=3, "Rising Star", IF(R2535&lt;10, "Established", "Elites")))</f>
        <v>First-time</v>
      </c>
      <c r="T2535">
        <f>IF(S2535 = "First-time",1,0)</f>
        <v>1</v>
      </c>
      <c r="U2535">
        <f>IF(S2535 = "Rising Star",1,0)</f>
        <v>0</v>
      </c>
      <c r="V2535">
        <f>IF(S2535 = "Established",1,0)</f>
        <v>0</v>
      </c>
      <c r="W2535">
        <f>IF(S2535 = "Elites",1,0)</f>
        <v>0</v>
      </c>
      <c r="X2535" t="s">
        <v>1454</v>
      </c>
      <c r="Y2535" t="str">
        <f>IF(X2535="","-",TRIM(LEFT(X2535,FIND(",",X2535&amp;",")-1)))</f>
        <v>St. Louis</v>
      </c>
      <c r="Z2535" t="s">
        <v>1455</v>
      </c>
      <c r="AA2535" t="s">
        <v>25</v>
      </c>
    </row>
    <row r="2536" spans="1:27" ht="14.4" x14ac:dyDescent="0.3">
      <c r="A2536">
        <v>2526</v>
      </c>
      <c r="B2536" t="s">
        <v>12351</v>
      </c>
      <c r="C2536" t="s">
        <v>12352</v>
      </c>
      <c r="D2536" t="s">
        <v>12353</v>
      </c>
      <c r="E2536" t="s">
        <v>2447</v>
      </c>
      <c r="F2536" s="5">
        <f>_xlfn.TEXTBEFORE(E2536, " ") * 1000000</f>
        <v>8600000</v>
      </c>
      <c r="G2536">
        <v>155.76079999999999</v>
      </c>
      <c r="H2536" t="s">
        <v>803</v>
      </c>
      <c r="I2536">
        <v>20</v>
      </c>
      <c r="J2536">
        <f>IF(I2536="",0,I2536)</f>
        <v>20</v>
      </c>
      <c r="K2536">
        <v>8</v>
      </c>
      <c r="L2536">
        <f>I2536-K2536</f>
        <v>12</v>
      </c>
      <c r="M2536" t="str">
        <f>IF(I2536&lt;100,"small",IF(I2536&lt;500,"medium","large"))</f>
        <v>small</v>
      </c>
      <c r="N2536">
        <f>IF(M2536="small",1,0)</f>
        <v>1</v>
      </c>
      <c r="O2536">
        <f>IF(N2536="medium",1,0)</f>
        <v>0</v>
      </c>
      <c r="P2536">
        <f>IF(O2536="large",1,0)</f>
        <v>0</v>
      </c>
      <c r="Q2536">
        <v>2011</v>
      </c>
      <c r="R2536">
        <v>4</v>
      </c>
      <c r="S2536" t="str">
        <f>IF(R2536=1, "First-time", IF(R2536&lt;=3, "Rising Star", IF(R2536&lt;10, "Established", "Elites")))</f>
        <v>Established</v>
      </c>
      <c r="T2536">
        <f>IF(S2536 = "First-time",1,0)</f>
        <v>0</v>
      </c>
      <c r="U2536">
        <f>IF(S2536 = "Rising Star",1,0)</f>
        <v>0</v>
      </c>
      <c r="V2536">
        <f>IF(S2536 = "Established",1,0)</f>
        <v>1</v>
      </c>
      <c r="W2536">
        <f>IF(S2536 = "Elites",1,0)</f>
        <v>0</v>
      </c>
      <c r="X2536" t="s">
        <v>271</v>
      </c>
      <c r="Y2536" t="str">
        <f>IF(X2536="","-",TRIM(LEFT(X2536,FIND(",",X2536&amp;",")-1)))</f>
        <v>Chicago</v>
      </c>
      <c r="Z2536" t="s">
        <v>12354</v>
      </c>
      <c r="AA2536" t="s">
        <v>15</v>
      </c>
    </row>
    <row r="2537" spans="1:27" ht="14.4" x14ac:dyDescent="0.3">
      <c r="A2537">
        <v>2527</v>
      </c>
      <c r="B2537" t="s">
        <v>12355</v>
      </c>
      <c r="C2537" t="s">
        <v>12356</v>
      </c>
      <c r="D2537" t="s">
        <v>12357</v>
      </c>
      <c r="E2537" t="s">
        <v>4871</v>
      </c>
      <c r="F2537" s="5">
        <f>_xlfn.TEXTBEFORE(E2537, " ") * 1000000</f>
        <v>43800000</v>
      </c>
      <c r="G2537">
        <v>155.63499999999999</v>
      </c>
      <c r="H2537" t="s">
        <v>160</v>
      </c>
      <c r="I2537">
        <v>20</v>
      </c>
      <c r="J2537">
        <f>IF(I2537="",0,I2537)</f>
        <v>20</v>
      </c>
      <c r="K2537">
        <v>10</v>
      </c>
      <c r="L2537">
        <f>I2537-K2537</f>
        <v>10</v>
      </c>
      <c r="M2537" t="str">
        <f>IF(I2537&lt;100,"small",IF(I2537&lt;500,"medium","large"))</f>
        <v>small</v>
      </c>
      <c r="N2537">
        <f>IF(M2537="small",1,0)</f>
        <v>1</v>
      </c>
      <c r="O2537">
        <f>IF(N2537="medium",1,0)</f>
        <v>0</v>
      </c>
      <c r="P2537">
        <f>IF(O2537="large",1,0)</f>
        <v>0</v>
      </c>
      <c r="Q2537">
        <v>2011</v>
      </c>
      <c r="R2537">
        <v>3</v>
      </c>
      <c r="S2537" t="str">
        <f>IF(R2537=1, "First-time", IF(R2537&lt;=3, "Rising Star", IF(R2537&lt;10, "Established", "Elites")))</f>
        <v>Rising Star</v>
      </c>
      <c r="T2537">
        <f>IF(S2537 = "First-time",1,0)</f>
        <v>0</v>
      </c>
      <c r="U2537">
        <f>IF(S2537 = "Rising Star",1,0)</f>
        <v>1</v>
      </c>
      <c r="V2537">
        <f>IF(S2537 = "Established",1,0)</f>
        <v>0</v>
      </c>
      <c r="W2537">
        <f>IF(S2537 = "Elites",1,0)</f>
        <v>0</v>
      </c>
      <c r="X2537" t="s">
        <v>271</v>
      </c>
      <c r="Y2537" t="str">
        <f>IF(X2537="","-",TRIM(LEFT(X2537,FIND(",",X2537&amp;",")-1)))</f>
        <v>Chicago</v>
      </c>
      <c r="Z2537" t="s">
        <v>12358</v>
      </c>
      <c r="AA2537" t="s">
        <v>15</v>
      </c>
    </row>
    <row r="2538" spans="1:27" ht="14.4" x14ac:dyDescent="0.3">
      <c r="A2538">
        <v>2528</v>
      </c>
      <c r="B2538" t="s">
        <v>10881</v>
      </c>
      <c r="C2538" t="s">
        <v>10882</v>
      </c>
      <c r="D2538" t="s">
        <v>10883</v>
      </c>
      <c r="E2538" t="s">
        <v>736</v>
      </c>
      <c r="F2538" s="5">
        <f>_xlfn.TEXTBEFORE(E2538, " ") * 1000000</f>
        <v>4800000</v>
      </c>
      <c r="G2538">
        <v>155.45699999999999</v>
      </c>
      <c r="H2538" t="s">
        <v>111</v>
      </c>
      <c r="I2538">
        <v>26</v>
      </c>
      <c r="J2538">
        <f>IF(I2538="",0,I2538)</f>
        <v>26</v>
      </c>
      <c r="K2538">
        <v>10</v>
      </c>
      <c r="L2538">
        <f>I2538-K2538</f>
        <v>16</v>
      </c>
      <c r="M2538" t="str">
        <f>IF(I2538&lt;100,"small",IF(I2538&lt;500,"medium","large"))</f>
        <v>small</v>
      </c>
      <c r="N2538">
        <f>IF(M2538="small",1,0)</f>
        <v>1</v>
      </c>
      <c r="O2538">
        <f>IF(N2538="medium",1,0)</f>
        <v>0</v>
      </c>
      <c r="P2538">
        <f>IF(O2538="large",1,0)</f>
        <v>0</v>
      </c>
      <c r="Q2538">
        <v>2010</v>
      </c>
      <c r="R2538">
        <v>3</v>
      </c>
      <c r="S2538" t="str">
        <f>IF(R2538=1, "First-time", IF(R2538&lt;=3, "Rising Star", IF(R2538&lt;10, "Established", "Elites")))</f>
        <v>Rising Star</v>
      </c>
      <c r="T2538">
        <f>IF(S2538 = "First-time",1,0)</f>
        <v>0</v>
      </c>
      <c r="U2538">
        <f>IF(S2538 = "Rising Star",1,0)</f>
        <v>1</v>
      </c>
      <c r="V2538">
        <f>IF(S2538 = "Established",1,0)</f>
        <v>0</v>
      </c>
      <c r="W2538">
        <f>IF(S2538 = "Elites",1,0)</f>
        <v>0</v>
      </c>
      <c r="X2538" t="s">
        <v>86</v>
      </c>
      <c r="Y2538" t="str">
        <f>IF(X2538="","-",TRIM(LEFT(X2538,FIND(",",X2538&amp;",")-1)))</f>
        <v>New York City</v>
      </c>
      <c r="Z2538" t="s">
        <v>543</v>
      </c>
      <c r="AA2538" t="s">
        <v>35</v>
      </c>
    </row>
    <row r="2539" spans="1:27" ht="14.4" x14ac:dyDescent="0.3">
      <c r="A2539">
        <v>2529</v>
      </c>
      <c r="B2539" t="s">
        <v>13792</v>
      </c>
      <c r="C2539" t="s">
        <v>13793</v>
      </c>
      <c r="D2539" t="s">
        <v>13794</v>
      </c>
      <c r="E2539" t="s">
        <v>2623</v>
      </c>
      <c r="F2539" s="5">
        <f>_xlfn.TEXTBEFORE(E2539, " ") * 1000000</f>
        <v>15600000</v>
      </c>
      <c r="G2539">
        <v>155.4306</v>
      </c>
      <c r="H2539" t="s">
        <v>472</v>
      </c>
      <c r="I2539">
        <v>85</v>
      </c>
      <c r="J2539">
        <f>IF(I2539="",0,I2539)</f>
        <v>85</v>
      </c>
      <c r="K2539">
        <v>45</v>
      </c>
      <c r="L2539">
        <f>I2539-K2539</f>
        <v>40</v>
      </c>
      <c r="M2539" t="str">
        <f>IF(I2539&lt;100,"small",IF(I2539&lt;500,"medium","large"))</f>
        <v>small</v>
      </c>
      <c r="N2539">
        <f>IF(M2539="small",1,0)</f>
        <v>1</v>
      </c>
      <c r="O2539">
        <f>IF(N2539="medium",1,0)</f>
        <v>0</v>
      </c>
      <c r="P2539">
        <f>IF(O2539="large",1,0)</f>
        <v>0</v>
      </c>
      <c r="Q2539">
        <v>2012</v>
      </c>
      <c r="R2539">
        <v>4</v>
      </c>
      <c r="S2539" t="str">
        <f>IF(R2539=1, "First-time", IF(R2539&lt;=3, "Rising Star", IF(R2539&lt;10, "Established", "Elites")))</f>
        <v>Established</v>
      </c>
      <c r="T2539">
        <f>IF(S2539 = "First-time",1,0)</f>
        <v>0</v>
      </c>
      <c r="U2539">
        <f>IF(S2539 = "Rising Star",1,0)</f>
        <v>0</v>
      </c>
      <c r="V2539">
        <f>IF(S2539 = "Established",1,0)</f>
        <v>1</v>
      </c>
      <c r="W2539">
        <f>IF(S2539 = "Elites",1,0)</f>
        <v>0</v>
      </c>
      <c r="X2539" t="s">
        <v>242</v>
      </c>
      <c r="Y2539" t="str">
        <f>IF(X2539="","-",TRIM(LEFT(X2539,FIND(",",X2539&amp;",")-1)))</f>
        <v>Atlanta</v>
      </c>
      <c r="Z2539" t="s">
        <v>242</v>
      </c>
      <c r="AA2539" t="s">
        <v>11</v>
      </c>
    </row>
    <row r="2540" spans="1:27" ht="14.4" x14ac:dyDescent="0.3">
      <c r="A2540">
        <v>2530</v>
      </c>
      <c r="B2540" t="s">
        <v>3869</v>
      </c>
      <c r="C2540" t="s">
        <v>3870</v>
      </c>
      <c r="D2540" t="s">
        <v>3871</v>
      </c>
      <c r="E2540" t="s">
        <v>3872</v>
      </c>
      <c r="F2540" s="5">
        <f>_xlfn.TEXTBEFORE(E2540, " ") * 1000000</f>
        <v>694400000</v>
      </c>
      <c r="G2540">
        <v>155.35489999999999</v>
      </c>
      <c r="H2540" t="s">
        <v>85</v>
      </c>
      <c r="I2540">
        <v>1699</v>
      </c>
      <c r="J2540">
        <f>IF(I2540="",0,I2540)</f>
        <v>1699</v>
      </c>
      <c r="K2540">
        <v>1378</v>
      </c>
      <c r="L2540">
        <f>I2540-K2540</f>
        <v>321</v>
      </c>
      <c r="M2540" t="str">
        <f>IF(I2540&lt;100,"small",IF(I2540&lt;500,"medium","large"))</f>
        <v>large</v>
      </c>
      <c r="N2540">
        <f>IF(M2540="small",1,0)</f>
        <v>0</v>
      </c>
      <c r="O2540">
        <f>IF(N2540="medium",1,0)</f>
        <v>0</v>
      </c>
      <c r="P2540">
        <f>IF(O2540="large",1,0)</f>
        <v>0</v>
      </c>
      <c r="Q2540">
        <v>2001</v>
      </c>
      <c r="R2540">
        <v>6</v>
      </c>
      <c r="S2540" t="str">
        <f>IF(R2540=1, "First-time", IF(R2540&lt;=3, "Rising Star", IF(R2540&lt;10, "Established", "Elites")))</f>
        <v>Established</v>
      </c>
      <c r="T2540">
        <f>IF(S2540 = "First-time",1,0)</f>
        <v>0</v>
      </c>
      <c r="U2540">
        <f>IF(S2540 = "Rising Star",1,0)</f>
        <v>0</v>
      </c>
      <c r="V2540">
        <f>IF(S2540 = "Established",1,0)</f>
        <v>1</v>
      </c>
      <c r="W2540">
        <f>IF(S2540 = "Elites",1,0)</f>
        <v>0</v>
      </c>
      <c r="X2540" t="s">
        <v>99</v>
      </c>
      <c r="Y2540" t="str">
        <f>IF(X2540="","-",TRIM(LEFT(X2540,FIND(",",X2540&amp;",")-1)))</f>
        <v>-</v>
      </c>
      <c r="Z2540" t="s">
        <v>3873</v>
      </c>
      <c r="AA2540" t="s">
        <v>36</v>
      </c>
    </row>
    <row r="2541" spans="1:27" ht="14.4" x14ac:dyDescent="0.3">
      <c r="A2541">
        <v>2531</v>
      </c>
      <c r="B2541" t="s">
        <v>13228</v>
      </c>
      <c r="C2541" t="s">
        <v>13229</v>
      </c>
      <c r="D2541" t="s">
        <v>13230</v>
      </c>
      <c r="E2541" t="s">
        <v>547</v>
      </c>
      <c r="F2541" s="5">
        <f>_xlfn.TEXTBEFORE(E2541, " ") * 1000000</f>
        <v>14200000</v>
      </c>
      <c r="G2541">
        <v>155.3289</v>
      </c>
      <c r="H2541" t="s">
        <v>779</v>
      </c>
      <c r="I2541">
        <v>50</v>
      </c>
      <c r="J2541">
        <f>IF(I2541="",0,I2541)</f>
        <v>50</v>
      </c>
      <c r="K2541">
        <v>48</v>
      </c>
      <c r="L2541">
        <f>I2541-K2541</f>
        <v>2</v>
      </c>
      <c r="M2541" t="str">
        <f>IF(I2541&lt;100,"small",IF(I2541&lt;500,"medium","large"))</f>
        <v>small</v>
      </c>
      <c r="N2541">
        <f>IF(M2541="small",1,0)</f>
        <v>1</v>
      </c>
      <c r="O2541">
        <f>IF(N2541="medium",1,0)</f>
        <v>0</v>
      </c>
      <c r="P2541">
        <f>IF(O2541="large",1,0)</f>
        <v>0</v>
      </c>
      <c r="Q2541">
        <v>2012</v>
      </c>
      <c r="R2541">
        <v>3</v>
      </c>
      <c r="S2541" t="str">
        <f>IF(R2541=1, "First-time", IF(R2541&lt;=3, "Rising Star", IF(R2541&lt;10, "Established", "Elites")))</f>
        <v>Rising Star</v>
      </c>
      <c r="T2541">
        <f>IF(S2541 = "First-time",1,0)</f>
        <v>0</v>
      </c>
      <c r="U2541">
        <f>IF(S2541 = "Rising Star",1,0)</f>
        <v>1</v>
      </c>
      <c r="V2541">
        <f>IF(S2541 = "Established",1,0)</f>
        <v>0</v>
      </c>
      <c r="W2541">
        <f>IF(S2541 = "Elites",1,0)</f>
        <v>0</v>
      </c>
      <c r="X2541" t="s">
        <v>191</v>
      </c>
      <c r="Y2541" t="str">
        <f>IF(X2541="","-",TRIM(LEFT(X2541,FIND(",",X2541&amp;",")-1)))</f>
        <v>Philadelphia</v>
      </c>
      <c r="Z2541" t="s">
        <v>13231</v>
      </c>
      <c r="AA2541" t="s">
        <v>39</v>
      </c>
    </row>
    <row r="2542" spans="1:27" ht="14.4" x14ac:dyDescent="0.3">
      <c r="A2542">
        <v>2532</v>
      </c>
      <c r="B2542" t="s">
        <v>14613</v>
      </c>
      <c r="C2542" t="s">
        <v>14614</v>
      </c>
      <c r="D2542" t="s">
        <v>14615</v>
      </c>
      <c r="E2542" t="s">
        <v>1391</v>
      </c>
      <c r="F2542" s="5">
        <f>_xlfn.TEXTBEFORE(E2542, " ") * 1000000</f>
        <v>3800000</v>
      </c>
      <c r="G2542">
        <v>155.0599</v>
      </c>
      <c r="H2542" t="s">
        <v>779</v>
      </c>
      <c r="I2542">
        <v>21</v>
      </c>
      <c r="J2542">
        <f>IF(I2542="",0,I2542)</f>
        <v>21</v>
      </c>
      <c r="K2542">
        <v>7</v>
      </c>
      <c r="L2542">
        <f>I2542-K2542</f>
        <v>14</v>
      </c>
      <c r="M2542" t="str">
        <f>IF(I2542&lt;100,"small",IF(I2542&lt;500,"medium","large"))</f>
        <v>small</v>
      </c>
      <c r="N2542">
        <f>IF(M2542="small",1,0)</f>
        <v>1</v>
      </c>
      <c r="O2542">
        <f>IF(N2542="medium",1,0)</f>
        <v>0</v>
      </c>
      <c r="P2542">
        <f>IF(O2542="large",1,0)</f>
        <v>0</v>
      </c>
      <c r="Q2542">
        <v>2013</v>
      </c>
      <c r="R2542">
        <v>2</v>
      </c>
      <c r="S2542" t="str">
        <f>IF(R2542=1, "First-time", IF(R2542&lt;=3, "Rising Star", IF(R2542&lt;10, "Established", "Elites")))</f>
        <v>Rising Star</v>
      </c>
      <c r="T2542">
        <f>IF(S2542 = "First-time",1,0)</f>
        <v>0</v>
      </c>
      <c r="U2542">
        <f>IF(S2542 = "Rising Star",1,0)</f>
        <v>1</v>
      </c>
      <c r="V2542">
        <f>IF(S2542 = "Established",1,0)</f>
        <v>0</v>
      </c>
      <c r="W2542">
        <f>IF(S2542 = "Elites",1,0)</f>
        <v>0</v>
      </c>
      <c r="X2542" t="s">
        <v>99</v>
      </c>
      <c r="Y2542" t="str">
        <f>IF(X2542="","-",TRIM(LEFT(X2542,FIND(",",X2542&amp;",")-1)))</f>
        <v>-</v>
      </c>
      <c r="Z2542" t="s">
        <v>1056</v>
      </c>
      <c r="AA2542" t="s">
        <v>39</v>
      </c>
    </row>
    <row r="2543" spans="1:27" ht="14.4" x14ac:dyDescent="0.3">
      <c r="A2543">
        <v>2533</v>
      </c>
      <c r="B2543" t="s">
        <v>9175</v>
      </c>
      <c r="C2543" t="s">
        <v>9176</v>
      </c>
      <c r="D2543" t="s">
        <v>9177</v>
      </c>
      <c r="E2543" t="s">
        <v>4072</v>
      </c>
      <c r="F2543" s="5">
        <f>_xlfn.TEXTBEFORE(E2543, " ") * 1000000</f>
        <v>9100000</v>
      </c>
      <c r="G2543">
        <v>155.0395</v>
      </c>
      <c r="H2543" t="s">
        <v>803</v>
      </c>
      <c r="I2543">
        <v>58</v>
      </c>
      <c r="J2543">
        <f>IF(I2543="",0,I2543)</f>
        <v>58</v>
      </c>
      <c r="K2543">
        <v>26</v>
      </c>
      <c r="L2543">
        <f>I2543-K2543</f>
        <v>32</v>
      </c>
      <c r="M2543" t="str">
        <f>IF(I2543&lt;100,"small",IF(I2543&lt;500,"medium","large"))</f>
        <v>small</v>
      </c>
      <c r="N2543">
        <f>IF(M2543="small",1,0)</f>
        <v>1</v>
      </c>
      <c r="O2543">
        <f>IF(N2543="medium",1,0)</f>
        <v>0</v>
      </c>
      <c r="P2543">
        <f>IF(O2543="large",1,0)</f>
        <v>0</v>
      </c>
      <c r="Q2543">
        <v>2008</v>
      </c>
      <c r="R2543">
        <v>5</v>
      </c>
      <c r="S2543" t="str">
        <f>IF(R2543=1, "First-time", IF(R2543&lt;=3, "Rising Star", IF(R2543&lt;10, "Established", "Elites")))</f>
        <v>Established</v>
      </c>
      <c r="T2543">
        <f>IF(S2543 = "First-time",1,0)</f>
        <v>0</v>
      </c>
      <c r="U2543">
        <f>IF(S2543 = "Rising Star",1,0)</f>
        <v>0</v>
      </c>
      <c r="V2543">
        <f>IF(S2543 = "Established",1,0)</f>
        <v>1</v>
      </c>
      <c r="W2543">
        <f>IF(S2543 = "Elites",1,0)</f>
        <v>0</v>
      </c>
      <c r="X2543" t="s">
        <v>248</v>
      </c>
      <c r="Y2543" t="str">
        <f>IF(X2543="","-",TRIM(LEFT(X2543,FIND(",",X2543&amp;",")-1)))</f>
        <v>Birmingham</v>
      </c>
      <c r="Z2543" t="s">
        <v>249</v>
      </c>
      <c r="AA2543" t="s">
        <v>2</v>
      </c>
    </row>
    <row r="2544" spans="1:27" ht="14.4" x14ac:dyDescent="0.3">
      <c r="A2544">
        <v>2534</v>
      </c>
      <c r="B2544" t="s">
        <v>13731</v>
      </c>
      <c r="C2544" t="s">
        <v>13732</v>
      </c>
      <c r="D2544" t="s">
        <v>13733</v>
      </c>
      <c r="E2544" t="s">
        <v>1211</v>
      </c>
      <c r="F2544" s="5">
        <f>_xlfn.TEXTBEFORE(E2544, " ") * 1000000</f>
        <v>82600000</v>
      </c>
      <c r="G2544">
        <v>154.9948</v>
      </c>
      <c r="H2544" t="s">
        <v>1069</v>
      </c>
      <c r="I2544">
        <v>62</v>
      </c>
      <c r="J2544">
        <f>IF(I2544="",0,I2544)</f>
        <v>62</v>
      </c>
      <c r="K2544">
        <v>18</v>
      </c>
      <c r="L2544">
        <f>I2544-K2544</f>
        <v>44</v>
      </c>
      <c r="M2544" t="str">
        <f>IF(I2544&lt;100,"small",IF(I2544&lt;500,"medium","large"))</f>
        <v>small</v>
      </c>
      <c r="N2544">
        <f>IF(M2544="small",1,0)</f>
        <v>1</v>
      </c>
      <c r="O2544">
        <f>IF(N2544="medium",1,0)</f>
        <v>0</v>
      </c>
      <c r="P2544">
        <f>IF(O2544="large",1,0)</f>
        <v>0</v>
      </c>
      <c r="Q2544">
        <v>2012</v>
      </c>
      <c r="R2544">
        <v>3</v>
      </c>
      <c r="S2544" t="str">
        <f>IF(R2544=1, "First-time", IF(R2544&lt;=3, "Rising Star", IF(R2544&lt;10, "Established", "Elites")))</f>
        <v>Rising Star</v>
      </c>
      <c r="T2544">
        <f>IF(S2544 = "First-time",1,0)</f>
        <v>0</v>
      </c>
      <c r="U2544">
        <f>IF(S2544 = "Rising Star",1,0)</f>
        <v>1</v>
      </c>
      <c r="V2544">
        <f>IF(S2544 = "Established",1,0)</f>
        <v>0</v>
      </c>
      <c r="W2544">
        <f>IF(S2544 = "Elites",1,0)</f>
        <v>0</v>
      </c>
      <c r="X2544" t="s">
        <v>271</v>
      </c>
      <c r="Y2544" t="str">
        <f>IF(X2544="","-",TRIM(LEFT(X2544,FIND(",",X2544&amp;",")-1)))</f>
        <v>Chicago</v>
      </c>
      <c r="Z2544" t="s">
        <v>271</v>
      </c>
      <c r="AA2544" t="s">
        <v>15</v>
      </c>
    </row>
    <row r="2545" spans="1:27" ht="14.4" x14ac:dyDescent="0.3">
      <c r="A2545">
        <v>2535</v>
      </c>
      <c r="B2545" t="s">
        <v>8617</v>
      </c>
      <c r="C2545" t="s">
        <v>8618</v>
      </c>
      <c r="D2545" t="s">
        <v>8619</v>
      </c>
      <c r="E2545" t="s">
        <v>2623</v>
      </c>
      <c r="F2545" s="5">
        <f>_xlfn.TEXTBEFORE(E2545, " ") * 1000000</f>
        <v>15600000</v>
      </c>
      <c r="G2545">
        <v>154.96369999999999</v>
      </c>
      <c r="H2545" t="s">
        <v>353</v>
      </c>
      <c r="I2545">
        <v>56</v>
      </c>
      <c r="J2545">
        <f>IF(I2545="",0,I2545)</f>
        <v>56</v>
      </c>
      <c r="K2545">
        <v>38</v>
      </c>
      <c r="L2545">
        <f>I2545-K2545</f>
        <v>18</v>
      </c>
      <c r="M2545" t="str">
        <f>IF(I2545&lt;100,"small",IF(I2545&lt;500,"medium","large"))</f>
        <v>small</v>
      </c>
      <c r="N2545">
        <f>IF(M2545="small",1,0)</f>
        <v>1</v>
      </c>
      <c r="O2545">
        <f>IF(N2545="medium",1,0)</f>
        <v>0</v>
      </c>
      <c r="P2545">
        <f>IF(O2545="large",1,0)</f>
        <v>0</v>
      </c>
      <c r="Q2545">
        <v>2008</v>
      </c>
      <c r="R2545">
        <v>6</v>
      </c>
      <c r="S2545" t="str">
        <f>IF(R2545=1, "First-time", IF(R2545&lt;=3, "Rising Star", IF(R2545&lt;10, "Established", "Elites")))</f>
        <v>Established</v>
      </c>
      <c r="T2545">
        <f>IF(S2545 = "First-time",1,0)</f>
        <v>0</v>
      </c>
      <c r="U2545">
        <f>IF(S2545 = "Rising Star",1,0)</f>
        <v>0</v>
      </c>
      <c r="V2545">
        <f>IF(S2545 = "Established",1,0)</f>
        <v>1</v>
      </c>
      <c r="W2545">
        <f>IF(S2545 = "Elites",1,0)</f>
        <v>0</v>
      </c>
      <c r="X2545" t="s">
        <v>2413</v>
      </c>
      <c r="Y2545" t="str">
        <f>IF(X2545="","-",TRIM(LEFT(X2545,FIND(",",X2545&amp;",")-1)))</f>
        <v>Durham</v>
      </c>
      <c r="Z2545" t="s">
        <v>4457</v>
      </c>
      <c r="AA2545" t="s">
        <v>28</v>
      </c>
    </row>
    <row r="2546" spans="1:27" ht="14.4" x14ac:dyDescent="0.3">
      <c r="A2546">
        <v>2536</v>
      </c>
      <c r="B2546" t="s">
        <v>2042</v>
      </c>
      <c r="C2546" t="s">
        <v>2043</v>
      </c>
      <c r="D2546" t="s">
        <v>2044</v>
      </c>
      <c r="E2546" t="s">
        <v>1391</v>
      </c>
      <c r="F2546" s="5">
        <f>_xlfn.TEXTBEFORE(E2546, " ") * 1000000</f>
        <v>3800000</v>
      </c>
      <c r="G2546">
        <v>154.8854</v>
      </c>
      <c r="H2546" t="s">
        <v>85</v>
      </c>
      <c r="I2546">
        <v>24</v>
      </c>
      <c r="J2546">
        <f>IF(I2546="",0,I2546)</f>
        <v>24</v>
      </c>
      <c r="K2546">
        <v>11</v>
      </c>
      <c r="L2546">
        <f>I2546-K2546</f>
        <v>13</v>
      </c>
      <c r="M2546" t="str">
        <f>IF(I2546&lt;100,"small",IF(I2546&lt;500,"medium","large"))</f>
        <v>small</v>
      </c>
      <c r="N2546">
        <f>IF(M2546="small",1,0)</f>
        <v>1</v>
      </c>
      <c r="O2546">
        <f>IF(N2546="medium",1,0)</f>
        <v>0</v>
      </c>
      <c r="P2546">
        <f>IF(O2546="large",1,0)</f>
        <v>0</v>
      </c>
      <c r="Q2546">
        <v>1994</v>
      </c>
      <c r="R2546">
        <v>2</v>
      </c>
      <c r="S2546" t="str">
        <f>IF(R2546=1, "First-time", IF(R2546&lt;=3, "Rising Star", IF(R2546&lt;10, "Established", "Elites")))</f>
        <v>Rising Star</v>
      </c>
      <c r="T2546">
        <f>IF(S2546 = "First-time",1,0)</f>
        <v>0</v>
      </c>
      <c r="U2546">
        <f>IF(S2546 = "Rising Star",1,0)</f>
        <v>1</v>
      </c>
      <c r="V2546">
        <f>IF(S2546 = "Established",1,0)</f>
        <v>0</v>
      </c>
      <c r="W2546">
        <f>IF(S2546 = "Elites",1,0)</f>
        <v>0</v>
      </c>
      <c r="X2546" t="s">
        <v>93</v>
      </c>
      <c r="Y2546" t="str">
        <f>IF(X2546="","-",TRIM(LEFT(X2546,FIND(",",X2546&amp;",")-1)))</f>
        <v>Baltimore</v>
      </c>
      <c r="Z2546" t="s">
        <v>2045</v>
      </c>
      <c r="AA2546" t="s">
        <v>21</v>
      </c>
    </row>
    <row r="2547" spans="1:27" ht="14.4" x14ac:dyDescent="0.3">
      <c r="A2547">
        <v>2537</v>
      </c>
      <c r="B2547" t="s">
        <v>11110</v>
      </c>
      <c r="C2547" t="s">
        <v>11111</v>
      </c>
      <c r="D2547" t="s">
        <v>11112</v>
      </c>
      <c r="E2547" t="s">
        <v>2006</v>
      </c>
      <c r="F2547" s="5">
        <f>_xlfn.TEXTBEFORE(E2547, " ") * 1000000</f>
        <v>24900000</v>
      </c>
      <c r="G2547">
        <v>154.73419999999999</v>
      </c>
      <c r="H2547" t="s">
        <v>803</v>
      </c>
      <c r="I2547">
        <v>215</v>
      </c>
      <c r="J2547">
        <f>IF(I2547="",0,I2547)</f>
        <v>215</v>
      </c>
      <c r="K2547">
        <v>150</v>
      </c>
      <c r="L2547">
        <f>I2547-K2547</f>
        <v>65</v>
      </c>
      <c r="M2547" t="str">
        <f>IF(I2547&lt;100,"small",IF(I2547&lt;500,"medium","large"))</f>
        <v>medium</v>
      </c>
      <c r="N2547">
        <f>IF(M2547="small",1,0)</f>
        <v>0</v>
      </c>
      <c r="O2547">
        <f>IF(N2547="medium",1,0)</f>
        <v>0</v>
      </c>
      <c r="P2547">
        <f>IF(O2547="large",1,0)</f>
        <v>0</v>
      </c>
      <c r="Q2547">
        <v>2010</v>
      </c>
      <c r="R2547">
        <v>2</v>
      </c>
      <c r="S2547" t="str">
        <f>IF(R2547=1, "First-time", IF(R2547&lt;=3, "Rising Star", IF(R2547&lt;10, "Established", "Elites")))</f>
        <v>Rising Star</v>
      </c>
      <c r="T2547">
        <f>IF(S2547 = "First-time",1,0)</f>
        <v>0</v>
      </c>
      <c r="U2547">
        <f>IF(S2547 = "Rising Star",1,0)</f>
        <v>1</v>
      </c>
      <c r="V2547">
        <f>IF(S2547 = "Established",1,0)</f>
        <v>0</v>
      </c>
      <c r="W2547">
        <f>IF(S2547 = "Elites",1,0)</f>
        <v>0</v>
      </c>
      <c r="X2547" t="s">
        <v>185</v>
      </c>
      <c r="Y2547" t="str">
        <f>IF(X2547="","-",TRIM(LEFT(X2547,FIND(",",X2547&amp;",")-1)))</f>
        <v>Boston</v>
      </c>
      <c r="Z2547" t="s">
        <v>185</v>
      </c>
      <c r="AA2547" t="s">
        <v>20</v>
      </c>
    </row>
    <row r="2548" spans="1:27" ht="14.4" x14ac:dyDescent="0.3">
      <c r="A2548">
        <v>2538</v>
      </c>
      <c r="B2548" t="s">
        <v>3060</v>
      </c>
      <c r="C2548" t="s">
        <v>3061</v>
      </c>
      <c r="D2548" t="s">
        <v>3062</v>
      </c>
      <c r="E2548" t="s">
        <v>2206</v>
      </c>
      <c r="F2548" s="5">
        <f>_xlfn.TEXTBEFORE(E2548, " ") * 1000000</f>
        <v>26700000</v>
      </c>
      <c r="G2548">
        <v>154.70580000000001</v>
      </c>
      <c r="H2548" t="s">
        <v>472</v>
      </c>
      <c r="I2548">
        <v>127</v>
      </c>
      <c r="J2548">
        <f>IF(I2548="",0,I2548)</f>
        <v>127</v>
      </c>
      <c r="K2548">
        <v>52</v>
      </c>
      <c r="L2548">
        <f>I2548-K2548</f>
        <v>75</v>
      </c>
      <c r="M2548" t="str">
        <f>IF(I2548&lt;100,"small",IF(I2548&lt;500,"medium","large"))</f>
        <v>medium</v>
      </c>
      <c r="N2548">
        <f>IF(M2548="small",1,0)</f>
        <v>0</v>
      </c>
      <c r="O2548">
        <f>IF(N2548="medium",1,0)</f>
        <v>0</v>
      </c>
      <c r="P2548">
        <f>IF(O2548="large",1,0)</f>
        <v>0</v>
      </c>
      <c r="Q2548">
        <v>1999</v>
      </c>
      <c r="R2548">
        <v>7</v>
      </c>
      <c r="S2548" t="str">
        <f>IF(R2548=1, "First-time", IF(R2548&lt;=3, "Rising Star", IF(R2548&lt;10, "Established", "Elites")))</f>
        <v>Established</v>
      </c>
      <c r="T2548">
        <f>IF(S2548 = "First-time",1,0)</f>
        <v>0</v>
      </c>
      <c r="U2548">
        <f>IF(S2548 = "Rising Star",1,0)</f>
        <v>0</v>
      </c>
      <c r="V2548">
        <f>IF(S2548 = "Established",1,0)</f>
        <v>1</v>
      </c>
      <c r="W2548">
        <f>IF(S2548 = "Elites",1,0)</f>
        <v>0</v>
      </c>
      <c r="X2548" t="s">
        <v>409</v>
      </c>
      <c r="Y2548" t="str">
        <f>IF(X2548="","-",TRIM(LEFT(X2548,FIND(",",X2548&amp;",")-1)))</f>
        <v>Salt Lake City</v>
      </c>
      <c r="Z2548" t="s">
        <v>3063</v>
      </c>
      <c r="AA2548" t="s">
        <v>46</v>
      </c>
    </row>
    <row r="2549" spans="1:27" ht="14.4" x14ac:dyDescent="0.3">
      <c r="A2549">
        <v>2539</v>
      </c>
      <c r="B2549" t="s">
        <v>13877</v>
      </c>
      <c r="C2549" t="s">
        <v>13878</v>
      </c>
      <c r="D2549" t="s">
        <v>13879</v>
      </c>
      <c r="E2549" t="s">
        <v>12185</v>
      </c>
      <c r="F2549" s="5">
        <f>_xlfn.TEXTBEFORE(E2549, " ") * 1000000</f>
        <v>44400000</v>
      </c>
      <c r="G2549">
        <v>154.51669999999999</v>
      </c>
      <c r="H2549" t="s">
        <v>1238</v>
      </c>
      <c r="I2549">
        <v>33</v>
      </c>
      <c r="J2549">
        <f>IF(I2549="",0,I2549)</f>
        <v>33</v>
      </c>
      <c r="K2549">
        <v>15</v>
      </c>
      <c r="L2549">
        <f>I2549-K2549</f>
        <v>18</v>
      </c>
      <c r="M2549" t="str">
        <f>IF(I2549&lt;100,"small",IF(I2549&lt;500,"medium","large"))</f>
        <v>small</v>
      </c>
      <c r="N2549">
        <f>IF(M2549="small",1,0)</f>
        <v>1</v>
      </c>
      <c r="O2549">
        <f>IF(N2549="medium",1,0)</f>
        <v>0</v>
      </c>
      <c r="P2549">
        <f>IF(O2549="large",1,0)</f>
        <v>0</v>
      </c>
      <c r="Q2549">
        <v>2012</v>
      </c>
      <c r="R2549">
        <v>4</v>
      </c>
      <c r="S2549" t="str">
        <f>IF(R2549=1, "First-time", IF(R2549&lt;=3, "Rising Star", IF(R2549&lt;10, "Established", "Elites")))</f>
        <v>Established</v>
      </c>
      <c r="T2549">
        <f>IF(S2549 = "First-time",1,0)</f>
        <v>0</v>
      </c>
      <c r="U2549">
        <f>IF(S2549 = "Rising Star",1,0)</f>
        <v>0</v>
      </c>
      <c r="V2549">
        <f>IF(S2549 = "Established",1,0)</f>
        <v>1</v>
      </c>
      <c r="W2549">
        <f>IF(S2549 = "Elites",1,0)</f>
        <v>0</v>
      </c>
      <c r="X2549" t="s">
        <v>689</v>
      </c>
      <c r="Y2549" t="str">
        <f>IF(X2549="","-",TRIM(LEFT(X2549,FIND(",",X2549&amp;",")-1)))</f>
        <v>Miami</v>
      </c>
      <c r="Z2549" t="s">
        <v>5158</v>
      </c>
      <c r="AA2549" t="s">
        <v>10</v>
      </c>
    </row>
    <row r="2550" spans="1:27" ht="14.4" x14ac:dyDescent="0.3">
      <c r="A2550">
        <v>2540</v>
      </c>
      <c r="B2550" t="s">
        <v>8193</v>
      </c>
      <c r="C2550" t="s">
        <v>8194</v>
      </c>
      <c r="D2550" t="s">
        <v>8195</v>
      </c>
      <c r="E2550" t="s">
        <v>1391</v>
      </c>
      <c r="F2550" s="5">
        <f>_xlfn.TEXTBEFORE(E2550, " ") * 1000000</f>
        <v>3800000</v>
      </c>
      <c r="G2550">
        <v>154.49090000000001</v>
      </c>
      <c r="H2550" t="s">
        <v>174</v>
      </c>
      <c r="I2550">
        <v>25</v>
      </c>
      <c r="J2550">
        <f>IF(I2550="",0,I2550)</f>
        <v>25</v>
      </c>
      <c r="K2550">
        <v>8</v>
      </c>
      <c r="L2550">
        <f>I2550-K2550</f>
        <v>17</v>
      </c>
      <c r="M2550" t="str">
        <f>IF(I2550&lt;100,"small",IF(I2550&lt;500,"medium","large"))</f>
        <v>small</v>
      </c>
      <c r="N2550">
        <f>IF(M2550="small",1,0)</f>
        <v>1</v>
      </c>
      <c r="O2550">
        <f>IF(N2550="medium",1,0)</f>
        <v>0</v>
      </c>
      <c r="P2550">
        <f>IF(O2550="large",1,0)</f>
        <v>0</v>
      </c>
      <c r="Q2550">
        <v>2008</v>
      </c>
      <c r="R2550">
        <v>2</v>
      </c>
      <c r="S2550" t="str">
        <f>IF(R2550=1, "First-time", IF(R2550&lt;=3, "Rising Star", IF(R2550&lt;10, "Established", "Elites")))</f>
        <v>Rising Star</v>
      </c>
      <c r="T2550">
        <f>IF(S2550 = "First-time",1,0)</f>
        <v>0</v>
      </c>
      <c r="U2550">
        <f>IF(S2550 = "Rising Star",1,0)</f>
        <v>1</v>
      </c>
      <c r="V2550">
        <f>IF(S2550 = "Established",1,0)</f>
        <v>0</v>
      </c>
      <c r="W2550">
        <f>IF(S2550 = "Elites",1,0)</f>
        <v>0</v>
      </c>
      <c r="X2550" t="s">
        <v>260</v>
      </c>
      <c r="Y2550" t="str">
        <f>IF(X2550="","-",TRIM(LEFT(X2550,FIND(",",X2550&amp;",")-1)))</f>
        <v>Seattle</v>
      </c>
      <c r="Z2550" t="s">
        <v>8196</v>
      </c>
      <c r="AA2550" t="s">
        <v>49</v>
      </c>
    </row>
    <row r="2551" spans="1:27" ht="14.4" x14ac:dyDescent="0.3">
      <c r="A2551">
        <v>2541</v>
      </c>
      <c r="B2551" t="s">
        <v>6294</v>
      </c>
      <c r="C2551" t="s">
        <v>6295</v>
      </c>
      <c r="D2551" t="s">
        <v>6296</v>
      </c>
      <c r="E2551" t="s">
        <v>6297</v>
      </c>
      <c r="F2551" s="5">
        <f>_xlfn.TEXTBEFORE(E2551, " ") * 1000000</f>
        <v>408000000</v>
      </c>
      <c r="G2551">
        <v>154.3741</v>
      </c>
      <c r="H2551" t="s">
        <v>129</v>
      </c>
      <c r="I2551">
        <v>570</v>
      </c>
      <c r="J2551">
        <f>IF(I2551="",0,I2551)</f>
        <v>570</v>
      </c>
      <c r="K2551">
        <v>172</v>
      </c>
      <c r="L2551">
        <f>I2551-K2551</f>
        <v>398</v>
      </c>
      <c r="M2551" t="str">
        <f>IF(I2551&lt;100,"small",IF(I2551&lt;500,"medium","large"))</f>
        <v>large</v>
      </c>
      <c r="N2551">
        <f>IF(M2551="small",1,0)</f>
        <v>0</v>
      </c>
      <c r="O2551">
        <f>IF(N2551="medium",1,0)</f>
        <v>0</v>
      </c>
      <c r="P2551">
        <f>IF(O2551="large",1,0)</f>
        <v>0</v>
      </c>
      <c r="Q2551">
        <v>2005</v>
      </c>
      <c r="R2551">
        <v>8</v>
      </c>
      <c r="S2551" t="str">
        <f>IF(R2551=1, "First-time", IF(R2551&lt;=3, "Rising Star", IF(R2551&lt;10, "Established", "Elites")))</f>
        <v>Established</v>
      </c>
      <c r="T2551">
        <f>IF(S2551 = "First-time",1,0)</f>
        <v>0</v>
      </c>
      <c r="U2551">
        <f>IF(S2551 = "Rising Star",1,0)</f>
        <v>0</v>
      </c>
      <c r="V2551">
        <f>IF(S2551 = "Established",1,0)</f>
        <v>1</v>
      </c>
      <c r="W2551">
        <f>IF(S2551 = "Elites",1,0)</f>
        <v>0</v>
      </c>
      <c r="X2551" t="s">
        <v>1454</v>
      </c>
      <c r="Y2551" t="str">
        <f>IF(X2551="","-",TRIM(LEFT(X2551,FIND(",",X2551&amp;",")-1)))</f>
        <v>St. Louis</v>
      </c>
      <c r="Z2551" t="s">
        <v>6298</v>
      </c>
      <c r="AA2551" t="s">
        <v>25</v>
      </c>
    </row>
    <row r="2552" spans="1:27" ht="14.4" x14ac:dyDescent="0.3">
      <c r="A2552">
        <v>2542</v>
      </c>
      <c r="B2552" t="s">
        <v>11888</v>
      </c>
      <c r="C2552" t="s">
        <v>11889</v>
      </c>
      <c r="D2552" t="s">
        <v>11890</v>
      </c>
      <c r="E2552" t="s">
        <v>5371</v>
      </c>
      <c r="F2552" s="5">
        <f>_xlfn.TEXTBEFORE(E2552, " ") * 1000000</f>
        <v>8900000</v>
      </c>
      <c r="G2552">
        <v>154.26820000000001</v>
      </c>
      <c r="H2552" t="s">
        <v>85</v>
      </c>
      <c r="I2552">
        <v>255</v>
      </c>
      <c r="J2552">
        <f>IF(I2552="",0,I2552)</f>
        <v>255</v>
      </c>
      <c r="K2552">
        <v>95</v>
      </c>
      <c r="L2552">
        <f>I2552-K2552</f>
        <v>160</v>
      </c>
      <c r="M2552" t="str">
        <f>IF(I2552&lt;100,"small",IF(I2552&lt;500,"medium","large"))</f>
        <v>medium</v>
      </c>
      <c r="N2552">
        <f>IF(M2552="small",1,0)</f>
        <v>0</v>
      </c>
      <c r="O2552">
        <f>IF(N2552="medium",1,0)</f>
        <v>0</v>
      </c>
      <c r="P2552">
        <f>IF(O2552="large",1,0)</f>
        <v>0</v>
      </c>
      <c r="Q2552">
        <v>2011</v>
      </c>
      <c r="R2552">
        <v>1</v>
      </c>
      <c r="S2552" t="str">
        <f>IF(R2552=1, "First-time", IF(R2552&lt;=3, "Rising Star", IF(R2552&lt;10, "Established", "Elites")))</f>
        <v>First-time</v>
      </c>
      <c r="T2552">
        <f>IF(S2552 = "First-time",1,0)</f>
        <v>1</v>
      </c>
      <c r="U2552">
        <f>IF(S2552 = "Rising Star",1,0)</f>
        <v>0</v>
      </c>
      <c r="V2552">
        <f>IF(S2552 = "Established",1,0)</f>
        <v>0</v>
      </c>
      <c r="W2552">
        <f>IF(S2552 = "Elites",1,0)</f>
        <v>0</v>
      </c>
      <c r="X2552" t="s">
        <v>348</v>
      </c>
      <c r="Y2552" t="str">
        <f>IF(X2552="","-",TRIM(LEFT(X2552,FIND(",",X2552&amp;",")-1)))</f>
        <v>Nashville</v>
      </c>
      <c r="Z2552" t="s">
        <v>348</v>
      </c>
      <c r="AA2552" t="s">
        <v>44</v>
      </c>
    </row>
    <row r="2553" spans="1:27" ht="14.4" x14ac:dyDescent="0.3">
      <c r="A2553">
        <v>2543</v>
      </c>
      <c r="B2553" t="s">
        <v>5475</v>
      </c>
      <c r="C2553" t="s">
        <v>5476</v>
      </c>
      <c r="D2553" t="s">
        <v>5477</v>
      </c>
      <c r="E2553" t="s">
        <v>5478</v>
      </c>
      <c r="F2553" s="5">
        <f>_xlfn.TEXTBEFORE(E2553, " ") * 1000000</f>
        <v>214100000</v>
      </c>
      <c r="G2553">
        <v>154.26779999999999</v>
      </c>
      <c r="H2553" t="s">
        <v>353</v>
      </c>
      <c r="I2553">
        <v>386</v>
      </c>
      <c r="J2553">
        <f>IF(I2553="",0,I2553)</f>
        <v>386</v>
      </c>
      <c r="K2553">
        <v>102</v>
      </c>
      <c r="L2553">
        <f>I2553-K2553</f>
        <v>284</v>
      </c>
      <c r="M2553" t="str">
        <f>IF(I2553&lt;100,"small",IF(I2553&lt;500,"medium","large"))</f>
        <v>medium</v>
      </c>
      <c r="N2553">
        <f>IF(M2553="small",1,0)</f>
        <v>0</v>
      </c>
      <c r="O2553">
        <f>IF(N2553="medium",1,0)</f>
        <v>0</v>
      </c>
      <c r="P2553">
        <f>IF(O2553="large",1,0)</f>
        <v>0</v>
      </c>
      <c r="Q2553">
        <v>2004</v>
      </c>
      <c r="R2553">
        <v>4</v>
      </c>
      <c r="S2553" t="str">
        <f>IF(R2553=1, "First-time", IF(R2553&lt;=3, "Rising Star", IF(R2553&lt;10, "Established", "Elites")))</f>
        <v>Established</v>
      </c>
      <c r="T2553">
        <f>IF(S2553 = "First-time",1,0)</f>
        <v>0</v>
      </c>
      <c r="U2553">
        <f>IF(S2553 = "Rising Star",1,0)</f>
        <v>0</v>
      </c>
      <c r="V2553">
        <f>IF(S2553 = "Established",1,0)</f>
        <v>1</v>
      </c>
      <c r="W2553">
        <f>IF(S2553 = "Elites",1,0)</f>
        <v>0</v>
      </c>
      <c r="X2553" t="s">
        <v>180</v>
      </c>
      <c r="Y2553" t="str">
        <f>IF(X2553="","-",TRIM(LEFT(X2553,FIND(",",X2553&amp;",")-1)))</f>
        <v>Cincinnati</v>
      </c>
      <c r="Z2553" t="s">
        <v>180</v>
      </c>
      <c r="AA2553" t="s">
        <v>36</v>
      </c>
    </row>
    <row r="2554" spans="1:27" ht="14.4" x14ac:dyDescent="0.3">
      <c r="A2554">
        <v>2544</v>
      </c>
      <c r="B2554" t="s">
        <v>8904</v>
      </c>
      <c r="C2554" t="s">
        <v>8905</v>
      </c>
      <c r="D2554" t="s">
        <v>8906</v>
      </c>
      <c r="E2554" t="s">
        <v>1267</v>
      </c>
      <c r="F2554" s="5">
        <f>_xlfn.TEXTBEFORE(E2554, " ") * 1000000</f>
        <v>2400000</v>
      </c>
      <c r="G2554">
        <v>154.25200000000001</v>
      </c>
      <c r="H2554" t="s">
        <v>174</v>
      </c>
      <c r="I2554">
        <v>30</v>
      </c>
      <c r="J2554">
        <f>IF(I2554="",0,I2554)</f>
        <v>30</v>
      </c>
      <c r="K2554">
        <v>4</v>
      </c>
      <c r="L2554">
        <f>I2554-K2554</f>
        <v>26</v>
      </c>
      <c r="M2554" t="str">
        <f>IF(I2554&lt;100,"small",IF(I2554&lt;500,"medium","large"))</f>
        <v>small</v>
      </c>
      <c r="N2554">
        <f>IF(M2554="small",1,0)</f>
        <v>1</v>
      </c>
      <c r="O2554">
        <f>IF(N2554="medium",1,0)</f>
        <v>0</v>
      </c>
      <c r="P2554">
        <f>IF(O2554="large",1,0)</f>
        <v>0</v>
      </c>
      <c r="Q2554">
        <v>2008</v>
      </c>
      <c r="R2554">
        <v>1</v>
      </c>
      <c r="S2554" t="str">
        <f>IF(R2554=1, "First-time", IF(R2554&lt;=3, "Rising Star", IF(R2554&lt;10, "Established", "Elites")))</f>
        <v>First-time</v>
      </c>
      <c r="T2554">
        <f>IF(S2554 = "First-time",1,0)</f>
        <v>1</v>
      </c>
      <c r="U2554">
        <f>IF(S2554 = "Rising Star",1,0)</f>
        <v>0</v>
      </c>
      <c r="V2554">
        <f>IF(S2554 = "Established",1,0)</f>
        <v>0</v>
      </c>
      <c r="W2554">
        <f>IF(S2554 = "Elites",1,0)</f>
        <v>0</v>
      </c>
      <c r="X2554" t="s">
        <v>689</v>
      </c>
      <c r="Y2554" t="str">
        <f>IF(X2554="","-",TRIM(LEFT(X2554,FIND(",",X2554&amp;",")-1)))</f>
        <v>Miami</v>
      </c>
      <c r="Z2554" t="s">
        <v>895</v>
      </c>
      <c r="AA2554" t="s">
        <v>10</v>
      </c>
    </row>
    <row r="2555" spans="1:27" ht="14.4" x14ac:dyDescent="0.3">
      <c r="A2555">
        <v>2545</v>
      </c>
      <c r="B2555" t="s">
        <v>462</v>
      </c>
      <c r="C2555" t="s">
        <v>463</v>
      </c>
      <c r="D2555" t="s">
        <v>464</v>
      </c>
      <c r="E2555" t="s">
        <v>465</v>
      </c>
      <c r="F2555" s="5">
        <f>_xlfn.TEXTBEFORE(E2555, " ") * 1000000</f>
        <v>52300000</v>
      </c>
      <c r="G2555">
        <v>154.24870000000001</v>
      </c>
      <c r="H2555" t="s">
        <v>85</v>
      </c>
      <c r="I2555">
        <v>313</v>
      </c>
      <c r="J2555">
        <f>IF(I2555="",0,I2555)</f>
        <v>313</v>
      </c>
      <c r="K2555">
        <v>226</v>
      </c>
      <c r="L2555">
        <f>I2555-K2555</f>
        <v>87</v>
      </c>
      <c r="M2555" t="str">
        <f>IF(I2555&lt;100,"small",IF(I2555&lt;500,"medium","large"))</f>
        <v>medium</v>
      </c>
      <c r="N2555">
        <f>IF(M2555="small",1,0)</f>
        <v>0</v>
      </c>
      <c r="O2555">
        <f>IF(N2555="medium",1,0)</f>
        <v>0</v>
      </c>
      <c r="P2555">
        <f>IF(O2555="large",1,0)</f>
        <v>0</v>
      </c>
      <c r="Q2555">
        <v>1970</v>
      </c>
      <c r="R2555">
        <v>4</v>
      </c>
      <c r="S2555" t="str">
        <f>IF(R2555=1, "First-time", IF(R2555&lt;=3, "Rising Star", IF(R2555&lt;10, "Established", "Elites")))</f>
        <v>Established</v>
      </c>
      <c r="T2555">
        <f>IF(S2555 = "First-time",1,0)</f>
        <v>0</v>
      </c>
      <c r="U2555">
        <f>IF(S2555 = "Rising Star",1,0)</f>
        <v>0</v>
      </c>
      <c r="V2555">
        <f>IF(S2555 = "Established",1,0)</f>
        <v>1</v>
      </c>
      <c r="W2555">
        <f>IF(S2555 = "Elites",1,0)</f>
        <v>0</v>
      </c>
      <c r="X2555" t="s">
        <v>466</v>
      </c>
      <c r="Y2555" t="str">
        <f>IF(X2555="","-",TRIM(LEFT(X2555,FIND(",",X2555&amp;",")-1)))</f>
        <v>Charlotte</v>
      </c>
      <c r="Z2555" t="s">
        <v>467</v>
      </c>
      <c r="AA2555" t="s">
        <v>42</v>
      </c>
    </row>
    <row r="2556" spans="1:27" ht="14.4" x14ac:dyDescent="0.3">
      <c r="A2556">
        <v>2546</v>
      </c>
      <c r="B2556" t="s">
        <v>15234</v>
      </c>
      <c r="C2556" t="s">
        <v>15235</v>
      </c>
      <c r="D2556" t="s">
        <v>15236</v>
      </c>
      <c r="E2556" t="s">
        <v>3207</v>
      </c>
      <c r="F2556" s="5">
        <f>_xlfn.TEXTBEFORE(E2556, " ") * 1000000</f>
        <v>9800000</v>
      </c>
      <c r="G2556">
        <v>154.0917</v>
      </c>
      <c r="H2556" t="s">
        <v>85</v>
      </c>
      <c r="I2556">
        <v>20</v>
      </c>
      <c r="J2556">
        <f>IF(I2556="",0,I2556)</f>
        <v>20</v>
      </c>
      <c r="K2556">
        <v>9</v>
      </c>
      <c r="L2556">
        <f>I2556-K2556</f>
        <v>11</v>
      </c>
      <c r="M2556" t="str">
        <f>IF(I2556&lt;100,"small",IF(I2556&lt;500,"medium","large"))</f>
        <v>small</v>
      </c>
      <c r="N2556">
        <f>IF(M2556="small",1,0)</f>
        <v>1</v>
      </c>
      <c r="O2556">
        <f>IF(N2556="medium",1,0)</f>
        <v>0</v>
      </c>
      <c r="P2556">
        <f>IF(O2556="large",1,0)</f>
        <v>0</v>
      </c>
      <c r="Q2556">
        <v>2013</v>
      </c>
      <c r="R2556">
        <v>2</v>
      </c>
      <c r="S2556" t="str">
        <f>IF(R2556=1, "First-time", IF(R2556&lt;=3, "Rising Star", IF(R2556&lt;10, "Established", "Elites")))</f>
        <v>Rising Star</v>
      </c>
      <c r="T2556">
        <f>IF(S2556 = "First-time",1,0)</f>
        <v>0</v>
      </c>
      <c r="U2556">
        <f>IF(S2556 = "Rising Star",1,0)</f>
        <v>1</v>
      </c>
      <c r="V2556">
        <f>IF(S2556 = "Established",1,0)</f>
        <v>0</v>
      </c>
      <c r="W2556">
        <f>IF(S2556 = "Elites",1,0)</f>
        <v>0</v>
      </c>
      <c r="X2556" t="s">
        <v>242</v>
      </c>
      <c r="Y2556" t="str">
        <f>IF(X2556="","-",TRIM(LEFT(X2556,FIND(",",X2556&amp;",")-1)))</f>
        <v>Atlanta</v>
      </c>
      <c r="Z2556" t="s">
        <v>1693</v>
      </c>
      <c r="AA2556" t="s">
        <v>11</v>
      </c>
    </row>
    <row r="2557" spans="1:27" ht="14.4" x14ac:dyDescent="0.3">
      <c r="A2557">
        <v>2547</v>
      </c>
      <c r="B2557" t="s">
        <v>6188</v>
      </c>
      <c r="C2557" t="s">
        <v>6189</v>
      </c>
      <c r="D2557" t="s">
        <v>6190</v>
      </c>
      <c r="E2557" t="s">
        <v>957</v>
      </c>
      <c r="F2557" s="5">
        <f>_xlfn.TEXTBEFORE(E2557, " ") * 1000000</f>
        <v>3500000</v>
      </c>
      <c r="G2557">
        <v>153.95519999999999</v>
      </c>
      <c r="H2557" t="s">
        <v>160</v>
      </c>
      <c r="I2557">
        <v>1</v>
      </c>
      <c r="J2557">
        <f>IF(I2557="",0,I2557)</f>
        <v>1</v>
      </c>
      <c r="K2557">
        <v>1</v>
      </c>
      <c r="L2557">
        <f>I2557-K2557</f>
        <v>0</v>
      </c>
      <c r="M2557" t="str">
        <f>IF(I2557&lt;100,"small",IF(I2557&lt;500,"medium","large"))</f>
        <v>small</v>
      </c>
      <c r="N2557">
        <f>IF(M2557="small",1,0)</f>
        <v>1</v>
      </c>
      <c r="O2557">
        <f>IF(N2557="medium",1,0)</f>
        <v>0</v>
      </c>
      <c r="P2557">
        <f>IF(O2557="large",1,0)</f>
        <v>0</v>
      </c>
      <c r="Q2557">
        <v>2005</v>
      </c>
      <c r="R2557">
        <v>2</v>
      </c>
      <c r="S2557" t="str">
        <f>IF(R2557=1, "First-time", IF(R2557&lt;=3, "Rising Star", IF(R2557&lt;10, "Established", "Elites")))</f>
        <v>Rising Star</v>
      </c>
      <c r="T2557">
        <f>IF(S2557 = "First-time",1,0)</f>
        <v>0</v>
      </c>
      <c r="U2557">
        <f>IF(S2557 = "Rising Star",1,0)</f>
        <v>1</v>
      </c>
      <c r="V2557">
        <f>IF(S2557 = "Established",1,0)</f>
        <v>0</v>
      </c>
      <c r="W2557">
        <f>IF(S2557 = "Elites",1,0)</f>
        <v>0</v>
      </c>
      <c r="X2557" t="s">
        <v>99</v>
      </c>
      <c r="Y2557" t="str">
        <f>IF(X2557="","-",TRIM(LEFT(X2557,FIND(",",X2557&amp;",")-1)))</f>
        <v>-</v>
      </c>
      <c r="Z2557" t="s">
        <v>175</v>
      </c>
      <c r="AA2557" t="s">
        <v>38</v>
      </c>
    </row>
    <row r="2558" spans="1:27" ht="14.4" x14ac:dyDescent="0.3">
      <c r="A2558">
        <v>2548</v>
      </c>
      <c r="B2558" t="s">
        <v>12049</v>
      </c>
      <c r="C2558" t="s">
        <v>12050</v>
      </c>
      <c r="D2558" t="s">
        <v>12051</v>
      </c>
      <c r="E2558" t="s">
        <v>12052</v>
      </c>
      <c r="F2558" s="5">
        <f>_xlfn.TEXTBEFORE(E2558, " ") * 1000000</f>
        <v>106900000</v>
      </c>
      <c r="G2558">
        <v>153.8836</v>
      </c>
      <c r="H2558" t="s">
        <v>803</v>
      </c>
      <c r="I2558">
        <v>181</v>
      </c>
      <c r="J2558">
        <f>IF(I2558="",0,I2558)</f>
        <v>181</v>
      </c>
      <c r="K2558">
        <v>107</v>
      </c>
      <c r="L2558">
        <f>I2558-K2558</f>
        <v>74</v>
      </c>
      <c r="M2558" t="str">
        <f>IF(I2558&lt;100,"small",IF(I2558&lt;500,"medium","large"))</f>
        <v>medium</v>
      </c>
      <c r="N2558">
        <f>IF(M2558="small",1,0)</f>
        <v>0</v>
      </c>
      <c r="O2558">
        <f>IF(N2558="medium",1,0)</f>
        <v>0</v>
      </c>
      <c r="P2558">
        <f>IF(O2558="large",1,0)</f>
        <v>0</v>
      </c>
      <c r="Q2558">
        <v>2011</v>
      </c>
      <c r="R2558">
        <v>5</v>
      </c>
      <c r="S2558" t="str">
        <f>IF(R2558=1, "First-time", IF(R2558&lt;=3, "Rising Star", IF(R2558&lt;10, "Established", "Elites")))</f>
        <v>Established</v>
      </c>
      <c r="T2558">
        <f>IF(S2558 = "First-time",1,0)</f>
        <v>0</v>
      </c>
      <c r="U2558">
        <f>IF(S2558 = "Rising Star",1,0)</f>
        <v>0</v>
      </c>
      <c r="V2558">
        <f>IF(S2558 = "Established",1,0)</f>
        <v>1</v>
      </c>
      <c r="W2558">
        <f>IF(S2558 = "Elites",1,0)</f>
        <v>0</v>
      </c>
      <c r="X2558" t="s">
        <v>86</v>
      </c>
      <c r="Y2558" t="str">
        <f>IF(X2558="","-",TRIM(LEFT(X2558,FIND(",",X2558&amp;",")-1)))</f>
        <v>New York City</v>
      </c>
      <c r="Z2558" t="s">
        <v>543</v>
      </c>
      <c r="AA2558" t="s">
        <v>35</v>
      </c>
    </row>
    <row r="2559" spans="1:27" ht="14.4" x14ac:dyDescent="0.3">
      <c r="A2559">
        <v>2549</v>
      </c>
      <c r="B2559" t="s">
        <v>7652</v>
      </c>
      <c r="C2559" t="s">
        <v>7653</v>
      </c>
      <c r="D2559" t="s">
        <v>7654</v>
      </c>
      <c r="E2559" t="s">
        <v>6305</v>
      </c>
      <c r="F2559" s="5">
        <f>_xlfn.TEXTBEFORE(E2559, " ") * 1000000</f>
        <v>26000000</v>
      </c>
      <c r="G2559">
        <v>153.85820000000001</v>
      </c>
      <c r="H2559" t="s">
        <v>433</v>
      </c>
      <c r="I2559">
        <v>32</v>
      </c>
      <c r="J2559">
        <f>IF(I2559="",0,I2559)</f>
        <v>32</v>
      </c>
      <c r="K2559">
        <v>10</v>
      </c>
      <c r="L2559">
        <f>I2559-K2559</f>
        <v>22</v>
      </c>
      <c r="M2559" t="str">
        <f>IF(I2559&lt;100,"small",IF(I2559&lt;500,"medium","large"))</f>
        <v>small</v>
      </c>
      <c r="N2559">
        <f>IF(M2559="small",1,0)</f>
        <v>1</v>
      </c>
      <c r="O2559">
        <f>IF(N2559="medium",1,0)</f>
        <v>0</v>
      </c>
      <c r="P2559">
        <f>IF(O2559="large",1,0)</f>
        <v>0</v>
      </c>
      <c r="Q2559">
        <v>2007</v>
      </c>
      <c r="R2559">
        <v>3</v>
      </c>
      <c r="S2559" t="str">
        <f>IF(R2559=1, "First-time", IF(R2559&lt;=3, "Rising Star", IF(R2559&lt;10, "Established", "Elites")))</f>
        <v>Rising Star</v>
      </c>
      <c r="T2559">
        <f>IF(S2559 = "First-time",1,0)</f>
        <v>0</v>
      </c>
      <c r="U2559">
        <f>IF(S2559 = "Rising Star",1,0)</f>
        <v>1</v>
      </c>
      <c r="V2559">
        <f>IF(S2559 = "Established",1,0)</f>
        <v>0</v>
      </c>
      <c r="W2559">
        <f>IF(S2559 = "Elites",1,0)</f>
        <v>0</v>
      </c>
      <c r="X2559" t="s">
        <v>576</v>
      </c>
      <c r="Y2559" t="str">
        <f>IF(X2559="","-",TRIM(LEFT(X2559,FIND(",",X2559&amp;",")-1)))</f>
        <v>Rochester</v>
      </c>
      <c r="Z2559" t="s">
        <v>1075</v>
      </c>
      <c r="AA2559" t="s">
        <v>35</v>
      </c>
    </row>
    <row r="2560" spans="1:27" ht="14.4" x14ac:dyDescent="0.3">
      <c r="A2560">
        <v>2550</v>
      </c>
      <c r="B2560" t="s">
        <v>7755</v>
      </c>
      <c r="C2560" t="s">
        <v>7756</v>
      </c>
      <c r="D2560" t="s">
        <v>7757</v>
      </c>
      <c r="E2560" t="s">
        <v>1108</v>
      </c>
      <c r="F2560" s="5">
        <f>_xlfn.TEXTBEFORE(E2560, " ") * 1000000</f>
        <v>113000000</v>
      </c>
      <c r="G2560">
        <v>153.82939999999999</v>
      </c>
      <c r="H2560" t="s">
        <v>153</v>
      </c>
      <c r="I2560">
        <v>130</v>
      </c>
      <c r="J2560">
        <f>IF(I2560="",0,I2560)</f>
        <v>130</v>
      </c>
      <c r="K2560">
        <v>25</v>
      </c>
      <c r="L2560">
        <f>I2560-K2560</f>
        <v>105</v>
      </c>
      <c r="M2560" t="str">
        <f>IF(I2560&lt;100,"small",IF(I2560&lt;500,"medium","large"))</f>
        <v>medium</v>
      </c>
      <c r="N2560">
        <f>IF(M2560="small",1,0)</f>
        <v>0</v>
      </c>
      <c r="O2560">
        <f>IF(N2560="medium",1,0)</f>
        <v>0</v>
      </c>
      <c r="P2560">
        <f>IF(O2560="large",1,0)</f>
        <v>0</v>
      </c>
      <c r="Q2560">
        <v>2007</v>
      </c>
      <c r="R2560">
        <v>4</v>
      </c>
      <c r="S2560" t="str">
        <f>IF(R2560=1, "First-time", IF(R2560&lt;=3, "Rising Star", IF(R2560&lt;10, "Established", "Elites")))</f>
        <v>Established</v>
      </c>
      <c r="T2560">
        <f>IF(S2560 = "First-time",1,0)</f>
        <v>0</v>
      </c>
      <c r="U2560">
        <f>IF(S2560 = "Rising Star",1,0)</f>
        <v>0</v>
      </c>
      <c r="V2560">
        <f>IF(S2560 = "Established",1,0)</f>
        <v>1</v>
      </c>
      <c r="W2560">
        <f>IF(S2560 = "Elites",1,0)</f>
        <v>0</v>
      </c>
      <c r="X2560" t="s">
        <v>1454</v>
      </c>
      <c r="Y2560" t="str">
        <f>IF(X2560="","-",TRIM(LEFT(X2560,FIND(",",X2560&amp;",")-1)))</f>
        <v>St. Louis</v>
      </c>
      <c r="Z2560" t="s">
        <v>7758</v>
      </c>
      <c r="AA2560" t="s">
        <v>25</v>
      </c>
    </row>
    <row r="2561" spans="1:27" ht="14.4" x14ac:dyDescent="0.3">
      <c r="A2561">
        <v>2551</v>
      </c>
      <c r="B2561" t="s">
        <v>17105</v>
      </c>
      <c r="C2561" t="s">
        <v>17106</v>
      </c>
      <c r="D2561" t="s">
        <v>17107</v>
      </c>
      <c r="E2561" t="s">
        <v>1471</v>
      </c>
      <c r="F2561" s="5">
        <f>_xlfn.TEXTBEFORE(E2561, " ") * 1000000</f>
        <v>2500000</v>
      </c>
      <c r="G2561">
        <v>153.75219999999999</v>
      </c>
      <c r="H2561" t="s">
        <v>85</v>
      </c>
      <c r="I2561">
        <v>4</v>
      </c>
      <c r="J2561">
        <f>IF(I2561="",0,I2561)</f>
        <v>4</v>
      </c>
      <c r="K2561">
        <v>4</v>
      </c>
      <c r="L2561">
        <f>I2561-K2561</f>
        <v>0</v>
      </c>
      <c r="M2561" t="str">
        <f>IF(I2561&lt;100,"small",IF(I2561&lt;500,"medium","large"))</f>
        <v>small</v>
      </c>
      <c r="N2561">
        <f>IF(M2561="small",1,0)</f>
        <v>1</v>
      </c>
      <c r="O2561">
        <f>IF(N2561="medium",1,0)</f>
        <v>0</v>
      </c>
      <c r="P2561">
        <f>IF(O2561="large",1,0)</f>
        <v>0</v>
      </c>
      <c r="Q2561">
        <v>2014</v>
      </c>
      <c r="R2561">
        <v>1</v>
      </c>
      <c r="S2561" t="str">
        <f>IF(R2561=1, "First-time", IF(R2561&lt;=3, "Rising Star", IF(R2561&lt;10, "Established", "Elites")))</f>
        <v>First-time</v>
      </c>
      <c r="T2561">
        <f>IF(S2561 = "First-time",1,0)</f>
        <v>1</v>
      </c>
      <c r="U2561">
        <f>IF(S2561 = "Rising Star",1,0)</f>
        <v>0</v>
      </c>
      <c r="V2561">
        <f>IF(S2561 = "Established",1,0)</f>
        <v>0</v>
      </c>
      <c r="W2561">
        <f>IF(S2561 = "Elites",1,0)</f>
        <v>0</v>
      </c>
      <c r="X2561" t="s">
        <v>325</v>
      </c>
      <c r="Y2561" t="str">
        <f>IF(X2561="","-",TRIM(LEFT(X2561,FIND(",",X2561&amp;",")-1)))</f>
        <v>Los Angeles</v>
      </c>
      <c r="Z2561" t="s">
        <v>17108</v>
      </c>
      <c r="AA2561" t="s">
        <v>5</v>
      </c>
    </row>
    <row r="2562" spans="1:27" ht="14.4" x14ac:dyDescent="0.3">
      <c r="A2562">
        <v>2552</v>
      </c>
      <c r="B2562" t="s">
        <v>3560</v>
      </c>
      <c r="C2562" t="s">
        <v>3561</v>
      </c>
      <c r="D2562" t="s">
        <v>3562</v>
      </c>
      <c r="E2562" t="s">
        <v>3563</v>
      </c>
      <c r="F2562" s="5">
        <f>_xlfn.TEXTBEFORE(E2562, " ") * 1000000</f>
        <v>53400000</v>
      </c>
      <c r="G2562">
        <v>153.50389999999999</v>
      </c>
      <c r="H2562" t="s">
        <v>751</v>
      </c>
      <c r="I2562">
        <v>479</v>
      </c>
      <c r="J2562">
        <f>IF(I2562="",0,I2562)</f>
        <v>479</v>
      </c>
      <c r="K2562">
        <v>240</v>
      </c>
      <c r="L2562">
        <f>I2562-K2562</f>
        <v>239</v>
      </c>
      <c r="M2562" t="str">
        <f>IF(I2562&lt;100,"small",IF(I2562&lt;500,"medium","large"))</f>
        <v>medium</v>
      </c>
      <c r="N2562">
        <f>IF(M2562="small",1,0)</f>
        <v>0</v>
      </c>
      <c r="O2562">
        <f>IF(N2562="medium",1,0)</f>
        <v>0</v>
      </c>
      <c r="P2562">
        <f>IF(O2562="large",1,0)</f>
        <v>0</v>
      </c>
      <c r="Q2562">
        <v>2000</v>
      </c>
      <c r="R2562">
        <v>5</v>
      </c>
      <c r="S2562" t="str">
        <f>IF(R2562=1, "First-time", IF(R2562&lt;=3, "Rising Star", IF(R2562&lt;10, "Established", "Elites")))</f>
        <v>Established</v>
      </c>
      <c r="T2562">
        <f>IF(S2562 = "First-time",1,0)</f>
        <v>0</v>
      </c>
      <c r="U2562">
        <f>IF(S2562 = "Rising Star",1,0)</f>
        <v>0</v>
      </c>
      <c r="V2562">
        <f>IF(S2562 = "Established",1,0)</f>
        <v>1</v>
      </c>
      <c r="W2562">
        <f>IF(S2562 = "Elites",1,0)</f>
        <v>0</v>
      </c>
      <c r="X2562" t="s">
        <v>427</v>
      </c>
      <c r="Y2562" t="str">
        <f>IF(X2562="","-",TRIM(LEFT(X2562,FIND(",",X2562&amp;",")-1)))</f>
        <v>Washington</v>
      </c>
      <c r="Z2562" t="s">
        <v>1676</v>
      </c>
      <c r="AA2562" t="s">
        <v>21</v>
      </c>
    </row>
    <row r="2563" spans="1:27" ht="14.4" x14ac:dyDescent="0.3">
      <c r="A2563">
        <v>2553</v>
      </c>
      <c r="B2563" t="s">
        <v>2106</v>
      </c>
      <c r="C2563" t="s">
        <v>2107</v>
      </c>
      <c r="D2563" t="s">
        <v>2108</v>
      </c>
      <c r="E2563" t="s">
        <v>529</v>
      </c>
      <c r="F2563" s="5">
        <f>_xlfn.TEXTBEFORE(E2563, " ") * 1000000</f>
        <v>4200000</v>
      </c>
      <c r="G2563">
        <v>153.44450000000001</v>
      </c>
      <c r="H2563" t="s">
        <v>803</v>
      </c>
      <c r="I2563">
        <v>20</v>
      </c>
      <c r="J2563">
        <f>IF(I2563="",0,I2563)</f>
        <v>20</v>
      </c>
      <c r="K2563">
        <v>5</v>
      </c>
      <c r="L2563">
        <f>I2563-K2563</f>
        <v>15</v>
      </c>
      <c r="M2563" t="str">
        <f>IF(I2563&lt;100,"small",IF(I2563&lt;500,"medium","large"))</f>
        <v>small</v>
      </c>
      <c r="N2563">
        <f>IF(M2563="small",1,0)</f>
        <v>1</v>
      </c>
      <c r="O2563">
        <f>IF(N2563="medium",1,0)</f>
        <v>0</v>
      </c>
      <c r="P2563">
        <f>IF(O2563="large",1,0)</f>
        <v>0</v>
      </c>
      <c r="Q2563">
        <v>1995</v>
      </c>
      <c r="R2563">
        <v>2</v>
      </c>
      <c r="S2563" t="str">
        <f>IF(R2563=1, "First-time", IF(R2563&lt;=3, "Rising Star", IF(R2563&lt;10, "Established", "Elites")))</f>
        <v>Rising Star</v>
      </c>
      <c r="T2563">
        <f>IF(S2563 = "First-time",1,0)</f>
        <v>0</v>
      </c>
      <c r="U2563">
        <f>IF(S2563 = "Rising Star",1,0)</f>
        <v>1</v>
      </c>
      <c r="V2563">
        <f>IF(S2563 = "Established",1,0)</f>
        <v>0</v>
      </c>
      <c r="W2563">
        <f>IF(S2563 = "Elites",1,0)</f>
        <v>0</v>
      </c>
      <c r="X2563" t="s">
        <v>1036</v>
      </c>
      <c r="Y2563" t="str">
        <f>IF(X2563="","-",TRIM(LEFT(X2563,FIND(",",X2563&amp;",")-1)))</f>
        <v>Milwaukee</v>
      </c>
      <c r="Z2563" t="s">
        <v>1036</v>
      </c>
      <c r="AA2563" t="s">
        <v>50</v>
      </c>
    </row>
    <row r="2564" spans="1:27" ht="14.4" x14ac:dyDescent="0.3">
      <c r="A2564">
        <v>2554</v>
      </c>
      <c r="B2564" t="s">
        <v>7214</v>
      </c>
      <c r="C2564" t="s">
        <v>7215</v>
      </c>
      <c r="D2564" t="s">
        <v>7216</v>
      </c>
      <c r="E2564" t="s">
        <v>2292</v>
      </c>
      <c r="F2564" s="5">
        <f>_xlfn.TEXTBEFORE(E2564, " ") * 1000000</f>
        <v>15100000</v>
      </c>
      <c r="G2564">
        <v>153.41650000000001</v>
      </c>
      <c r="H2564" t="s">
        <v>85</v>
      </c>
      <c r="I2564">
        <v>206</v>
      </c>
      <c r="J2564">
        <f>IF(I2564="",0,I2564)</f>
        <v>206</v>
      </c>
      <c r="K2564">
        <v>131</v>
      </c>
      <c r="L2564">
        <f>I2564-K2564</f>
        <v>75</v>
      </c>
      <c r="M2564" t="str">
        <f>IF(I2564&lt;100,"small",IF(I2564&lt;500,"medium","large"))</f>
        <v>medium</v>
      </c>
      <c r="N2564">
        <f>IF(M2564="small",1,0)</f>
        <v>0</v>
      </c>
      <c r="O2564">
        <f>IF(N2564="medium",1,0)</f>
        <v>0</v>
      </c>
      <c r="P2564">
        <f>IF(O2564="large",1,0)</f>
        <v>0</v>
      </c>
      <c r="Q2564">
        <v>2006</v>
      </c>
      <c r="R2564">
        <v>2</v>
      </c>
      <c r="S2564" t="str">
        <f>IF(R2564=1, "First-time", IF(R2564&lt;=3, "Rising Star", IF(R2564&lt;10, "Established", "Elites")))</f>
        <v>Rising Star</v>
      </c>
      <c r="T2564">
        <f>IF(S2564 = "First-time",1,0)</f>
        <v>0</v>
      </c>
      <c r="U2564">
        <f>IF(S2564 = "Rising Star",1,0)</f>
        <v>1</v>
      </c>
      <c r="V2564">
        <f>IF(S2564 = "Established",1,0)</f>
        <v>0</v>
      </c>
      <c r="W2564">
        <f>IF(S2564 = "Elites",1,0)</f>
        <v>0</v>
      </c>
      <c r="X2564" t="s">
        <v>3010</v>
      </c>
      <c r="Y2564" t="str">
        <f>IF(X2564="","-",TRIM(LEFT(X2564,FIND(",",X2564&amp;",")-1)))</f>
        <v>San Jose</v>
      </c>
      <c r="Z2564" t="s">
        <v>7217</v>
      </c>
      <c r="AA2564" t="s">
        <v>5</v>
      </c>
    </row>
    <row r="2565" spans="1:27" ht="14.4" x14ac:dyDescent="0.3">
      <c r="A2565">
        <v>2555</v>
      </c>
      <c r="B2565" t="s">
        <v>14192</v>
      </c>
      <c r="C2565" t="s">
        <v>14193</v>
      </c>
      <c r="D2565" t="s">
        <v>14194</v>
      </c>
      <c r="E2565" t="s">
        <v>1267</v>
      </c>
      <c r="F2565" s="5">
        <f>_xlfn.TEXTBEFORE(E2565, " ") * 1000000</f>
        <v>2400000</v>
      </c>
      <c r="G2565">
        <v>153.3946</v>
      </c>
      <c r="H2565" t="s">
        <v>779</v>
      </c>
      <c r="I2565">
        <v>25</v>
      </c>
      <c r="J2565">
        <f>IF(I2565="",0,I2565)</f>
        <v>25</v>
      </c>
      <c r="K2565">
        <v>8</v>
      </c>
      <c r="L2565">
        <f>I2565-K2565</f>
        <v>17</v>
      </c>
      <c r="M2565" t="str">
        <f>IF(I2565&lt;100,"small",IF(I2565&lt;500,"medium","large"))</f>
        <v>small</v>
      </c>
      <c r="N2565">
        <f>IF(M2565="small",1,0)</f>
        <v>1</v>
      </c>
      <c r="O2565">
        <f>IF(N2565="medium",1,0)</f>
        <v>0</v>
      </c>
      <c r="P2565">
        <f>IF(O2565="large",1,0)</f>
        <v>0</v>
      </c>
      <c r="Q2565">
        <v>2012</v>
      </c>
      <c r="R2565">
        <v>1</v>
      </c>
      <c r="S2565" t="str">
        <f>IF(R2565=1, "First-time", IF(R2565&lt;=3, "Rising Star", IF(R2565&lt;10, "Established", "Elites")))</f>
        <v>First-time</v>
      </c>
      <c r="T2565">
        <f>IF(S2565 = "First-time",1,0)</f>
        <v>1</v>
      </c>
      <c r="U2565">
        <f>IF(S2565 = "Rising Star",1,0)</f>
        <v>0</v>
      </c>
      <c r="V2565">
        <f>IF(S2565 = "Established",1,0)</f>
        <v>0</v>
      </c>
      <c r="W2565">
        <f>IF(S2565 = "Elites",1,0)</f>
        <v>0</v>
      </c>
      <c r="X2565" t="s">
        <v>3010</v>
      </c>
      <c r="Y2565" t="str">
        <f>IF(X2565="","-",TRIM(LEFT(X2565,FIND(",",X2565&amp;",")-1)))</f>
        <v>San Jose</v>
      </c>
      <c r="Z2565" t="s">
        <v>4660</v>
      </c>
      <c r="AA2565" t="s">
        <v>5</v>
      </c>
    </row>
    <row r="2566" spans="1:27" ht="14.4" x14ac:dyDescent="0.3">
      <c r="A2566">
        <v>2556</v>
      </c>
      <c r="B2566" t="s">
        <v>12903</v>
      </c>
      <c r="C2566" t="s">
        <v>12904</v>
      </c>
      <c r="D2566" t="s">
        <v>12905</v>
      </c>
      <c r="E2566" t="s">
        <v>212</v>
      </c>
      <c r="F2566" s="5">
        <f>_xlfn.TEXTBEFORE(E2566, " ") * 1000000</f>
        <v>4400000</v>
      </c>
      <c r="G2566">
        <v>153.3623</v>
      </c>
      <c r="H2566" t="s">
        <v>174</v>
      </c>
      <c r="I2566">
        <v>25</v>
      </c>
      <c r="J2566">
        <f>IF(I2566="",0,I2566)</f>
        <v>25</v>
      </c>
      <c r="K2566">
        <v>10</v>
      </c>
      <c r="L2566">
        <f>I2566-K2566</f>
        <v>15</v>
      </c>
      <c r="M2566" t="str">
        <f>IF(I2566&lt;100,"small",IF(I2566&lt;500,"medium","large"))</f>
        <v>small</v>
      </c>
      <c r="N2566">
        <f>IF(M2566="small",1,0)</f>
        <v>1</v>
      </c>
      <c r="O2566">
        <f>IF(N2566="medium",1,0)</f>
        <v>0</v>
      </c>
      <c r="P2566">
        <f>IF(O2566="large",1,0)</f>
        <v>0</v>
      </c>
      <c r="Q2566">
        <v>2012</v>
      </c>
      <c r="R2566">
        <v>1</v>
      </c>
      <c r="S2566" t="str">
        <f>IF(R2566=1, "First-time", IF(R2566&lt;=3, "Rising Star", IF(R2566&lt;10, "Established", "Elites")))</f>
        <v>First-time</v>
      </c>
      <c r="T2566">
        <f>IF(S2566 = "First-time",1,0)</f>
        <v>1</v>
      </c>
      <c r="U2566">
        <f>IF(S2566 = "Rising Star",1,0)</f>
        <v>0</v>
      </c>
      <c r="V2566">
        <f>IF(S2566 = "Established",1,0)</f>
        <v>0</v>
      </c>
      <c r="W2566">
        <f>IF(S2566 = "Elites",1,0)</f>
        <v>0</v>
      </c>
      <c r="X2566" t="s">
        <v>260</v>
      </c>
      <c r="Y2566" t="str">
        <f>IF(X2566="","-",TRIM(LEFT(X2566,FIND(",",X2566&amp;",")-1)))</f>
        <v>Seattle</v>
      </c>
      <c r="Z2566" t="s">
        <v>12906</v>
      </c>
      <c r="AA2566" t="s">
        <v>49</v>
      </c>
    </row>
    <row r="2567" spans="1:27" ht="14.4" x14ac:dyDescent="0.3">
      <c r="A2567">
        <v>2557</v>
      </c>
      <c r="B2567" t="s">
        <v>11330</v>
      </c>
      <c r="C2567" t="s">
        <v>11331</v>
      </c>
      <c r="D2567" t="s">
        <v>11332</v>
      </c>
      <c r="E2567" t="s">
        <v>11333</v>
      </c>
      <c r="F2567" s="5">
        <f>_xlfn.TEXTBEFORE(E2567, " ") * 1000000</f>
        <v>82000000</v>
      </c>
      <c r="G2567">
        <v>153.3169</v>
      </c>
      <c r="H2567" t="s">
        <v>118</v>
      </c>
      <c r="I2567">
        <v>187</v>
      </c>
      <c r="J2567">
        <f>IF(I2567="",0,I2567)</f>
        <v>187</v>
      </c>
      <c r="K2567">
        <v>110</v>
      </c>
      <c r="L2567">
        <f>I2567-K2567</f>
        <v>77</v>
      </c>
      <c r="M2567" t="str">
        <f>IF(I2567&lt;100,"small",IF(I2567&lt;500,"medium","large"))</f>
        <v>medium</v>
      </c>
      <c r="N2567">
        <f>IF(M2567="small",1,0)</f>
        <v>0</v>
      </c>
      <c r="O2567">
        <f>IF(N2567="medium",1,0)</f>
        <v>0</v>
      </c>
      <c r="P2567">
        <f>IF(O2567="large",1,0)</f>
        <v>0</v>
      </c>
      <c r="Q2567">
        <v>2010</v>
      </c>
      <c r="R2567">
        <v>3</v>
      </c>
      <c r="S2567" t="str">
        <f>IF(R2567=1, "First-time", IF(R2567&lt;=3, "Rising Star", IF(R2567&lt;10, "Established", "Elites")))</f>
        <v>Rising Star</v>
      </c>
      <c r="T2567">
        <f>IF(S2567 = "First-time",1,0)</f>
        <v>0</v>
      </c>
      <c r="U2567">
        <f>IF(S2567 = "Rising Star",1,0)</f>
        <v>1</v>
      </c>
      <c r="V2567">
        <f>IF(S2567 = "Established",1,0)</f>
        <v>0</v>
      </c>
      <c r="W2567">
        <f>IF(S2567 = "Elites",1,0)</f>
        <v>0</v>
      </c>
      <c r="X2567" t="s">
        <v>900</v>
      </c>
      <c r="Y2567" t="str">
        <f>IF(X2567="","-",TRIM(LEFT(X2567,FIND(",",X2567&amp;",")-1)))</f>
        <v>Jacksonville</v>
      </c>
      <c r="Z2567" t="s">
        <v>11334</v>
      </c>
      <c r="AA2567" t="s">
        <v>10</v>
      </c>
    </row>
    <row r="2568" spans="1:27" ht="14.4" x14ac:dyDescent="0.3">
      <c r="A2568">
        <v>2558</v>
      </c>
      <c r="B2568" t="s">
        <v>3468</v>
      </c>
      <c r="C2568" t="s">
        <v>3469</v>
      </c>
      <c r="D2568" t="s">
        <v>3470</v>
      </c>
      <c r="E2568" t="s">
        <v>1276</v>
      </c>
      <c r="F2568" s="5">
        <f>_xlfn.TEXTBEFORE(E2568, " ") * 1000000</f>
        <v>5000000</v>
      </c>
      <c r="G2568">
        <v>153.14279999999999</v>
      </c>
      <c r="H2568" t="s">
        <v>779</v>
      </c>
      <c r="I2568">
        <v>26</v>
      </c>
      <c r="J2568">
        <f>IF(I2568="",0,I2568)</f>
        <v>26</v>
      </c>
      <c r="K2568">
        <v>15</v>
      </c>
      <c r="L2568">
        <f>I2568-K2568</f>
        <v>11</v>
      </c>
      <c r="M2568" t="str">
        <f>IF(I2568&lt;100,"small",IF(I2568&lt;500,"medium","large"))</f>
        <v>small</v>
      </c>
      <c r="N2568">
        <f>IF(M2568="small",1,0)</f>
        <v>1</v>
      </c>
      <c r="O2568">
        <f>IF(N2568="medium",1,0)</f>
        <v>0</v>
      </c>
      <c r="P2568">
        <f>IF(O2568="large",1,0)</f>
        <v>0</v>
      </c>
      <c r="Q2568">
        <v>2000</v>
      </c>
      <c r="R2568">
        <v>1</v>
      </c>
      <c r="S2568" t="str">
        <f>IF(R2568=1, "First-time", IF(R2568&lt;=3, "Rising Star", IF(R2568&lt;10, "Established", "Elites")))</f>
        <v>First-time</v>
      </c>
      <c r="T2568">
        <f>IF(S2568 = "First-time",1,0)</f>
        <v>1</v>
      </c>
      <c r="U2568">
        <f>IF(S2568 = "Rising Star",1,0)</f>
        <v>0</v>
      </c>
      <c r="V2568">
        <f>IF(S2568 = "Established",1,0)</f>
        <v>0</v>
      </c>
      <c r="W2568">
        <f>IF(S2568 = "Elites",1,0)</f>
        <v>0</v>
      </c>
      <c r="X2568" t="s">
        <v>191</v>
      </c>
      <c r="Y2568" t="str">
        <f>IF(X2568="","-",TRIM(LEFT(X2568,FIND(",",X2568&amp;",")-1)))</f>
        <v>Philadelphia</v>
      </c>
      <c r="Z2568" t="s">
        <v>191</v>
      </c>
      <c r="AA2568" t="s">
        <v>39</v>
      </c>
    </row>
    <row r="2569" spans="1:27" ht="14.4" x14ac:dyDescent="0.3">
      <c r="A2569">
        <v>2559</v>
      </c>
      <c r="B2569" t="s">
        <v>6330</v>
      </c>
      <c r="C2569" t="s">
        <v>6331</v>
      </c>
      <c r="D2569" t="s">
        <v>6332</v>
      </c>
      <c r="E2569" t="s">
        <v>2898</v>
      </c>
      <c r="F2569" s="5">
        <f>_xlfn.TEXTBEFORE(E2569, " ") * 1000000</f>
        <v>4700000</v>
      </c>
      <c r="G2569">
        <v>153.0821</v>
      </c>
      <c r="H2569" t="s">
        <v>1750</v>
      </c>
      <c r="I2569">
        <v>38</v>
      </c>
      <c r="J2569">
        <f>IF(I2569="",0,I2569)</f>
        <v>38</v>
      </c>
      <c r="K2569">
        <v>15</v>
      </c>
      <c r="L2569">
        <f>I2569-K2569</f>
        <v>23</v>
      </c>
      <c r="M2569" t="str">
        <f>IF(I2569&lt;100,"small",IF(I2569&lt;500,"medium","large"))</f>
        <v>small</v>
      </c>
      <c r="N2569">
        <f>IF(M2569="small",1,0)</f>
        <v>1</v>
      </c>
      <c r="O2569">
        <f>IF(N2569="medium",1,0)</f>
        <v>0</v>
      </c>
      <c r="P2569">
        <f>IF(O2569="large",1,0)</f>
        <v>0</v>
      </c>
      <c r="Q2569">
        <v>2005</v>
      </c>
      <c r="R2569">
        <v>3</v>
      </c>
      <c r="S2569" t="str">
        <f>IF(R2569=1, "First-time", IF(R2569&lt;=3, "Rising Star", IF(R2569&lt;10, "Established", "Elites")))</f>
        <v>Rising Star</v>
      </c>
      <c r="T2569">
        <f>IF(S2569 = "First-time",1,0)</f>
        <v>0</v>
      </c>
      <c r="U2569">
        <f>IF(S2569 = "Rising Star",1,0)</f>
        <v>1</v>
      </c>
      <c r="V2569">
        <f>IF(S2569 = "Established",1,0)</f>
        <v>0</v>
      </c>
      <c r="W2569">
        <f>IF(S2569 = "Elites",1,0)</f>
        <v>0</v>
      </c>
      <c r="X2569" t="s">
        <v>585</v>
      </c>
      <c r="Y2569" t="str">
        <f>IF(X2569="","-",TRIM(LEFT(X2569,FIND(",",X2569&amp;",")-1)))</f>
        <v>Ann Arbor</v>
      </c>
      <c r="Z2569" t="s">
        <v>3199</v>
      </c>
      <c r="AA2569" t="s">
        <v>23</v>
      </c>
    </row>
    <row r="2570" spans="1:27" ht="14.4" x14ac:dyDescent="0.3">
      <c r="A2570">
        <v>2560</v>
      </c>
      <c r="B2570" t="s">
        <v>12189</v>
      </c>
      <c r="C2570" t="s">
        <v>12190</v>
      </c>
      <c r="D2570" t="s">
        <v>12191</v>
      </c>
      <c r="E2570" t="s">
        <v>3410</v>
      </c>
      <c r="F2570" s="5">
        <f>_xlfn.TEXTBEFORE(E2570, " ") * 1000000</f>
        <v>8300000.0000000009</v>
      </c>
      <c r="G2570">
        <v>153.00700000000001</v>
      </c>
      <c r="H2570" t="s">
        <v>472</v>
      </c>
      <c r="I2570">
        <v>85</v>
      </c>
      <c r="J2570">
        <f>IF(I2570="",0,I2570)</f>
        <v>85</v>
      </c>
      <c r="K2570">
        <v>25</v>
      </c>
      <c r="L2570">
        <f>I2570-K2570</f>
        <v>60</v>
      </c>
      <c r="M2570" t="str">
        <f>IF(I2570&lt;100,"small",IF(I2570&lt;500,"medium","large"))</f>
        <v>small</v>
      </c>
      <c r="N2570">
        <f>IF(M2570="small",1,0)</f>
        <v>1</v>
      </c>
      <c r="O2570">
        <f>IF(N2570="medium",1,0)</f>
        <v>0</v>
      </c>
      <c r="P2570">
        <f>IF(O2570="large",1,0)</f>
        <v>0</v>
      </c>
      <c r="Q2570">
        <v>2011</v>
      </c>
      <c r="R2570">
        <v>3</v>
      </c>
      <c r="S2570" t="str">
        <f>IF(R2570=1, "First-time", IF(R2570&lt;=3, "Rising Star", IF(R2570&lt;10, "Established", "Elites")))</f>
        <v>Rising Star</v>
      </c>
      <c r="T2570">
        <f>IF(S2570 = "First-time",1,0)</f>
        <v>0</v>
      </c>
      <c r="U2570">
        <f>IF(S2570 = "Rising Star",1,0)</f>
        <v>1</v>
      </c>
      <c r="V2570">
        <f>IF(S2570 = "Established",1,0)</f>
        <v>0</v>
      </c>
      <c r="W2570">
        <f>IF(S2570 = "Elites",1,0)</f>
        <v>0</v>
      </c>
      <c r="X2570" t="s">
        <v>354</v>
      </c>
      <c r="Y2570" t="str">
        <f>IF(X2570="","-",TRIM(LEFT(X2570,FIND(",",X2570&amp;",")-1)))</f>
        <v>Minneapolis</v>
      </c>
      <c r="Z2570" t="s">
        <v>354</v>
      </c>
      <c r="AA2570" t="s">
        <v>24</v>
      </c>
    </row>
    <row r="2571" spans="1:27" ht="14.4" x14ac:dyDescent="0.3">
      <c r="A2571">
        <v>2561</v>
      </c>
      <c r="B2571" t="s">
        <v>8352</v>
      </c>
      <c r="C2571" t="s">
        <v>8353</v>
      </c>
      <c r="D2571" t="s">
        <v>8354</v>
      </c>
      <c r="E2571" t="s">
        <v>3595</v>
      </c>
      <c r="F2571" s="5">
        <f>_xlfn.TEXTBEFORE(E2571, " ") * 1000000</f>
        <v>45700000</v>
      </c>
      <c r="G2571">
        <v>152.97739999999999</v>
      </c>
      <c r="H2571" t="s">
        <v>174</v>
      </c>
      <c r="I2571">
        <v>785</v>
      </c>
      <c r="J2571">
        <f>IF(I2571="",0,I2571)</f>
        <v>785</v>
      </c>
      <c r="K2571">
        <v>184</v>
      </c>
      <c r="L2571">
        <f>I2571-K2571</f>
        <v>601</v>
      </c>
      <c r="M2571" t="str">
        <f>IF(I2571&lt;100,"small",IF(I2571&lt;500,"medium","large"))</f>
        <v>large</v>
      </c>
      <c r="N2571">
        <f>IF(M2571="small",1,0)</f>
        <v>0</v>
      </c>
      <c r="O2571">
        <f>IF(N2571="medium",1,0)</f>
        <v>0</v>
      </c>
      <c r="P2571">
        <f>IF(O2571="large",1,0)</f>
        <v>0</v>
      </c>
      <c r="Q2571">
        <v>2008</v>
      </c>
      <c r="R2571">
        <v>1</v>
      </c>
      <c r="S2571" t="str">
        <f>IF(R2571=1, "First-time", IF(R2571&lt;=3, "Rising Star", IF(R2571&lt;10, "Established", "Elites")))</f>
        <v>First-time</v>
      </c>
      <c r="T2571">
        <f>IF(S2571 = "First-time",1,0)</f>
        <v>1</v>
      </c>
      <c r="U2571">
        <f>IF(S2571 = "Rising Star",1,0)</f>
        <v>0</v>
      </c>
      <c r="V2571">
        <f>IF(S2571 = "Established",1,0)</f>
        <v>0</v>
      </c>
      <c r="W2571">
        <f>IF(S2571 = "Elites",1,0)</f>
        <v>0</v>
      </c>
      <c r="X2571" t="s">
        <v>130</v>
      </c>
      <c r="Y2571" t="str">
        <f>IF(X2571="","-",TRIM(LEFT(X2571,FIND(",",X2571&amp;",")-1)))</f>
        <v>Dallas</v>
      </c>
      <c r="Z2571" t="s">
        <v>130</v>
      </c>
      <c r="AA2571" t="s">
        <v>45</v>
      </c>
    </row>
    <row r="2572" spans="1:27" ht="14.4" x14ac:dyDescent="0.3">
      <c r="A2572">
        <v>2562</v>
      </c>
      <c r="B2572" t="s">
        <v>5768</v>
      </c>
      <c r="C2572" t="s">
        <v>5769</v>
      </c>
      <c r="D2572" t="s">
        <v>5770</v>
      </c>
      <c r="E2572" t="s">
        <v>552</v>
      </c>
      <c r="F2572" s="5">
        <f>_xlfn.TEXTBEFORE(E2572, " ") * 1000000</f>
        <v>6600000</v>
      </c>
      <c r="G2572">
        <v>152.95769999999999</v>
      </c>
      <c r="H2572" t="s">
        <v>472</v>
      </c>
      <c r="I2572">
        <v>58</v>
      </c>
      <c r="J2572">
        <f>IF(I2572="",0,I2572)</f>
        <v>58</v>
      </c>
      <c r="K2572">
        <v>7</v>
      </c>
      <c r="L2572">
        <f>I2572-K2572</f>
        <v>51</v>
      </c>
      <c r="M2572" t="str">
        <f>IF(I2572&lt;100,"small",IF(I2572&lt;500,"medium","large"))</f>
        <v>small</v>
      </c>
      <c r="N2572">
        <f>IF(M2572="small",1,0)</f>
        <v>1</v>
      </c>
      <c r="O2572">
        <f>IF(N2572="medium",1,0)</f>
        <v>0</v>
      </c>
      <c r="P2572">
        <f>IF(O2572="large",1,0)</f>
        <v>0</v>
      </c>
      <c r="Q2572">
        <v>2004</v>
      </c>
      <c r="R2572">
        <v>1</v>
      </c>
      <c r="S2572" t="str">
        <f>IF(R2572=1, "First-time", IF(R2572&lt;=3, "Rising Star", IF(R2572&lt;10, "Established", "Elites")))</f>
        <v>First-time</v>
      </c>
      <c r="T2572">
        <f>IF(S2572 = "First-time",1,0)</f>
        <v>1</v>
      </c>
      <c r="U2572">
        <f>IF(S2572 = "Rising Star",1,0)</f>
        <v>0</v>
      </c>
      <c r="V2572">
        <f>IF(S2572 = "Established",1,0)</f>
        <v>0</v>
      </c>
      <c r="W2572">
        <f>IF(S2572 = "Elites",1,0)</f>
        <v>0</v>
      </c>
      <c r="X2572" t="s">
        <v>900</v>
      </c>
      <c r="Y2572" t="str">
        <f>IF(X2572="","-",TRIM(LEFT(X2572,FIND(",",X2572&amp;",")-1)))</f>
        <v>Jacksonville</v>
      </c>
      <c r="Z2572" t="s">
        <v>901</v>
      </c>
      <c r="AA2572" t="s">
        <v>10</v>
      </c>
    </row>
    <row r="2573" spans="1:27" ht="14.4" x14ac:dyDescent="0.3">
      <c r="A2573">
        <v>2563</v>
      </c>
      <c r="B2573" t="s">
        <v>11064</v>
      </c>
      <c r="C2573" t="s">
        <v>11065</v>
      </c>
      <c r="D2573" t="s">
        <v>11066</v>
      </c>
      <c r="E2573" t="s">
        <v>2952</v>
      </c>
      <c r="F2573" s="5">
        <f>_xlfn.TEXTBEFORE(E2573, " ") * 1000000</f>
        <v>16300000</v>
      </c>
      <c r="G2573">
        <v>152.9066</v>
      </c>
      <c r="H2573" t="s">
        <v>1750</v>
      </c>
      <c r="I2573">
        <v>145</v>
      </c>
      <c r="J2573">
        <f>IF(I2573="",0,I2573)</f>
        <v>145</v>
      </c>
      <c r="K2573">
        <v>43</v>
      </c>
      <c r="L2573">
        <f>I2573-K2573</f>
        <v>102</v>
      </c>
      <c r="M2573" t="str">
        <f>IF(I2573&lt;100,"small",IF(I2573&lt;500,"medium","large"))</f>
        <v>medium</v>
      </c>
      <c r="N2573">
        <f>IF(M2573="small",1,0)</f>
        <v>0</v>
      </c>
      <c r="O2573">
        <f>IF(N2573="medium",1,0)</f>
        <v>0</v>
      </c>
      <c r="P2573">
        <f>IF(O2573="large",1,0)</f>
        <v>0</v>
      </c>
      <c r="Q2573">
        <v>2010</v>
      </c>
      <c r="R2573">
        <v>4</v>
      </c>
      <c r="S2573" t="str">
        <f>IF(R2573=1, "First-time", IF(R2573&lt;=3, "Rising Star", IF(R2573&lt;10, "Established", "Elites")))</f>
        <v>Established</v>
      </c>
      <c r="T2573">
        <f>IF(S2573 = "First-time",1,0)</f>
        <v>0</v>
      </c>
      <c r="U2573">
        <f>IF(S2573 = "Rising Star",1,0)</f>
        <v>0</v>
      </c>
      <c r="V2573">
        <f>IF(S2573 = "Established",1,0)</f>
        <v>1</v>
      </c>
      <c r="W2573">
        <f>IF(S2573 = "Elites",1,0)</f>
        <v>0</v>
      </c>
      <c r="X2573" t="s">
        <v>439</v>
      </c>
      <c r="Y2573" t="str">
        <f>IF(X2573="","-",TRIM(LEFT(X2573,FIND(",",X2573&amp;",")-1)))</f>
        <v>Detroit</v>
      </c>
      <c r="Z2573" t="s">
        <v>11067</v>
      </c>
      <c r="AA2573" t="s">
        <v>23</v>
      </c>
    </row>
    <row r="2574" spans="1:27" ht="14.4" x14ac:dyDescent="0.3">
      <c r="A2574">
        <v>2564</v>
      </c>
      <c r="B2574" t="s">
        <v>11212</v>
      </c>
      <c r="C2574" t="s">
        <v>11213</v>
      </c>
      <c r="D2574" t="s">
        <v>11214</v>
      </c>
      <c r="E2574" t="s">
        <v>302</v>
      </c>
      <c r="F2574" s="5">
        <f>_xlfn.TEXTBEFORE(E2574, " ") * 1000000</f>
        <v>7100000</v>
      </c>
      <c r="G2574">
        <v>152.90029999999999</v>
      </c>
      <c r="H2574" t="s">
        <v>331</v>
      </c>
      <c r="I2574">
        <v>25</v>
      </c>
      <c r="J2574">
        <f>IF(I2574="",0,I2574)</f>
        <v>25</v>
      </c>
      <c r="K2574">
        <v>14</v>
      </c>
      <c r="L2574">
        <f>I2574-K2574</f>
        <v>11</v>
      </c>
      <c r="M2574" t="str">
        <f>IF(I2574&lt;100,"small",IF(I2574&lt;500,"medium","large"))</f>
        <v>small</v>
      </c>
      <c r="N2574">
        <f>IF(M2574="small",1,0)</f>
        <v>1</v>
      </c>
      <c r="O2574">
        <f>IF(N2574="medium",1,0)</f>
        <v>0</v>
      </c>
      <c r="P2574">
        <f>IF(O2574="large",1,0)</f>
        <v>0</v>
      </c>
      <c r="Q2574">
        <v>2010</v>
      </c>
      <c r="R2574">
        <v>3</v>
      </c>
      <c r="S2574" t="str">
        <f>IF(R2574=1, "First-time", IF(R2574&lt;=3, "Rising Star", IF(R2574&lt;10, "Established", "Elites")))</f>
        <v>Rising Star</v>
      </c>
      <c r="T2574">
        <f>IF(S2574 = "First-time",1,0)</f>
        <v>0</v>
      </c>
      <c r="U2574">
        <f>IF(S2574 = "Rising Star",1,0)</f>
        <v>1</v>
      </c>
      <c r="V2574">
        <f>IF(S2574 = "Established",1,0)</f>
        <v>0</v>
      </c>
      <c r="W2574">
        <f>IF(S2574 = "Elites",1,0)</f>
        <v>0</v>
      </c>
      <c r="X2574" t="s">
        <v>99</v>
      </c>
      <c r="Y2574" t="str">
        <f>IF(X2574="","-",TRIM(LEFT(X2574,FIND(",",X2574&amp;",")-1)))</f>
        <v>-</v>
      </c>
      <c r="Z2574" t="s">
        <v>11215</v>
      </c>
      <c r="AA2574" t="s">
        <v>14</v>
      </c>
    </row>
    <row r="2575" spans="1:27" ht="14.4" x14ac:dyDescent="0.3">
      <c r="A2575">
        <v>2565</v>
      </c>
      <c r="B2575" t="s">
        <v>12253</v>
      </c>
      <c r="C2575" t="s">
        <v>12254</v>
      </c>
      <c r="D2575" t="s">
        <v>12255</v>
      </c>
      <c r="E2575" t="s">
        <v>2062</v>
      </c>
      <c r="F2575" s="5">
        <f>_xlfn.TEXTBEFORE(E2575, " ") * 1000000</f>
        <v>6100000</v>
      </c>
      <c r="G2575">
        <v>152.8603</v>
      </c>
      <c r="H2575" t="s">
        <v>803</v>
      </c>
      <c r="I2575">
        <v>65</v>
      </c>
      <c r="J2575">
        <f>IF(I2575="",0,I2575)</f>
        <v>65</v>
      </c>
      <c r="K2575">
        <v>35</v>
      </c>
      <c r="L2575">
        <f>I2575-K2575</f>
        <v>30</v>
      </c>
      <c r="M2575" t="str">
        <f>IF(I2575&lt;100,"small",IF(I2575&lt;500,"medium","large"))</f>
        <v>small</v>
      </c>
      <c r="N2575">
        <f>IF(M2575="small",1,0)</f>
        <v>1</v>
      </c>
      <c r="O2575">
        <f>IF(N2575="medium",1,0)</f>
        <v>0</v>
      </c>
      <c r="P2575">
        <f>IF(O2575="large",1,0)</f>
        <v>0</v>
      </c>
      <c r="Q2575">
        <v>2011</v>
      </c>
      <c r="R2575">
        <v>2</v>
      </c>
      <c r="S2575" t="str">
        <f>IF(R2575=1, "First-time", IF(R2575&lt;=3, "Rising Star", IF(R2575&lt;10, "Established", "Elites")))</f>
        <v>Rising Star</v>
      </c>
      <c r="T2575">
        <f>IF(S2575 = "First-time",1,0)</f>
        <v>0</v>
      </c>
      <c r="U2575">
        <f>IF(S2575 = "Rising Star",1,0)</f>
        <v>1</v>
      </c>
      <c r="V2575">
        <f>IF(S2575 = "Established",1,0)</f>
        <v>0</v>
      </c>
      <c r="W2575">
        <f>IF(S2575 = "Elites",1,0)</f>
        <v>0</v>
      </c>
      <c r="X2575" t="s">
        <v>185</v>
      </c>
      <c r="Y2575" t="str">
        <f>IF(X2575="","-",TRIM(LEFT(X2575,FIND(",",X2575&amp;",")-1)))</f>
        <v>Boston</v>
      </c>
      <c r="Z2575" t="s">
        <v>1899</v>
      </c>
      <c r="AA2575" t="s">
        <v>20</v>
      </c>
    </row>
    <row r="2576" spans="1:27" ht="14.4" x14ac:dyDescent="0.3">
      <c r="A2576">
        <v>2566</v>
      </c>
      <c r="B2576" t="s">
        <v>13957</v>
      </c>
      <c r="C2576" t="s">
        <v>13958</v>
      </c>
      <c r="D2576" t="s">
        <v>13959</v>
      </c>
      <c r="E2576" t="s">
        <v>1267</v>
      </c>
      <c r="F2576" s="5">
        <f>_xlfn.TEXTBEFORE(E2576, " ") * 1000000</f>
        <v>2400000</v>
      </c>
      <c r="G2576">
        <v>152.7867</v>
      </c>
      <c r="H2576" t="s">
        <v>779</v>
      </c>
      <c r="I2576">
        <v>18</v>
      </c>
      <c r="J2576">
        <f>IF(I2576="",0,I2576)</f>
        <v>18</v>
      </c>
      <c r="K2576">
        <v>7</v>
      </c>
      <c r="L2576">
        <f>I2576-K2576</f>
        <v>11</v>
      </c>
      <c r="M2576" t="str">
        <f>IF(I2576&lt;100,"small",IF(I2576&lt;500,"medium","large"))</f>
        <v>small</v>
      </c>
      <c r="N2576">
        <f>IF(M2576="small",1,0)</f>
        <v>1</v>
      </c>
      <c r="O2576">
        <f>IF(N2576="medium",1,0)</f>
        <v>0</v>
      </c>
      <c r="P2576">
        <f>IF(O2576="large",1,0)</f>
        <v>0</v>
      </c>
      <c r="Q2576">
        <v>2012</v>
      </c>
      <c r="R2576">
        <v>1</v>
      </c>
      <c r="S2576" t="str">
        <f>IF(R2576=1, "First-time", IF(R2576&lt;=3, "Rising Star", IF(R2576&lt;10, "Established", "Elites")))</f>
        <v>First-time</v>
      </c>
      <c r="T2576">
        <f>IF(S2576 = "First-time",1,0)</f>
        <v>1</v>
      </c>
      <c r="U2576">
        <f>IF(S2576 = "Rising Star",1,0)</f>
        <v>0</v>
      </c>
      <c r="V2576">
        <f>IF(S2576 = "Established",1,0)</f>
        <v>0</v>
      </c>
      <c r="W2576">
        <f>IF(S2576 = "Elites",1,0)</f>
        <v>0</v>
      </c>
      <c r="X2576" t="s">
        <v>611</v>
      </c>
      <c r="Y2576" t="str">
        <f>IF(X2576="","-",TRIM(LEFT(X2576,FIND(",",X2576&amp;",")-1)))</f>
        <v>Denver</v>
      </c>
      <c r="Z2576" t="s">
        <v>10244</v>
      </c>
      <c r="AA2576" t="s">
        <v>6</v>
      </c>
    </row>
    <row r="2577" spans="1:27" ht="14.4" x14ac:dyDescent="0.3">
      <c r="A2577">
        <v>2567</v>
      </c>
      <c r="B2577" t="s">
        <v>11935</v>
      </c>
      <c r="C2577" t="s">
        <v>11936</v>
      </c>
      <c r="D2577" t="s">
        <v>11937</v>
      </c>
      <c r="E2577" t="s">
        <v>9159</v>
      </c>
      <c r="F2577" s="5">
        <f>_xlfn.TEXTBEFORE(E2577, " ") * 1000000</f>
        <v>70100000</v>
      </c>
      <c r="G2577">
        <v>152.6224</v>
      </c>
      <c r="H2577" t="s">
        <v>353</v>
      </c>
      <c r="I2577">
        <v>1950</v>
      </c>
      <c r="J2577">
        <f>IF(I2577="",0,I2577)</f>
        <v>1950</v>
      </c>
      <c r="K2577">
        <v>1000</v>
      </c>
      <c r="L2577">
        <f>I2577-K2577</f>
        <v>950</v>
      </c>
      <c r="M2577" t="str">
        <f>IF(I2577&lt;100,"small",IF(I2577&lt;500,"medium","large"))</f>
        <v>large</v>
      </c>
      <c r="N2577">
        <f>IF(M2577="small",1,0)</f>
        <v>0</v>
      </c>
      <c r="O2577">
        <f>IF(N2577="medium",1,0)</f>
        <v>0</v>
      </c>
      <c r="P2577">
        <f>IF(O2577="large",1,0)</f>
        <v>0</v>
      </c>
      <c r="Q2577">
        <v>2011</v>
      </c>
      <c r="R2577">
        <v>1</v>
      </c>
      <c r="S2577" t="str">
        <f>IF(R2577=1, "First-time", IF(R2577&lt;=3, "Rising Star", IF(R2577&lt;10, "Established", "Elites")))</f>
        <v>First-time</v>
      </c>
      <c r="T2577">
        <f>IF(S2577 = "First-time",1,0)</f>
        <v>1</v>
      </c>
      <c r="U2577">
        <f>IF(S2577 = "Rising Star",1,0)</f>
        <v>0</v>
      </c>
      <c r="V2577">
        <f>IF(S2577 = "Established",1,0)</f>
        <v>0</v>
      </c>
      <c r="W2577">
        <f>IF(S2577 = "Elites",1,0)</f>
        <v>0</v>
      </c>
      <c r="X2577" t="s">
        <v>191</v>
      </c>
      <c r="Y2577" t="str">
        <f>IF(X2577="","-",TRIM(LEFT(X2577,FIND(",",X2577&amp;",")-1)))</f>
        <v>Philadelphia</v>
      </c>
      <c r="Z2577" t="s">
        <v>191</v>
      </c>
      <c r="AA2577" t="s">
        <v>39</v>
      </c>
    </row>
    <row r="2578" spans="1:27" ht="14.4" x14ac:dyDescent="0.3">
      <c r="A2578">
        <v>2568</v>
      </c>
      <c r="B2578" t="s">
        <v>4107</v>
      </c>
      <c r="C2578" t="s">
        <v>4108</v>
      </c>
      <c r="D2578" t="s">
        <v>4109</v>
      </c>
      <c r="E2578" t="s">
        <v>1060</v>
      </c>
      <c r="F2578" s="5">
        <f>_xlfn.TEXTBEFORE(E2578, " ") * 1000000</f>
        <v>25400000</v>
      </c>
      <c r="G2578">
        <v>152.61789999999999</v>
      </c>
      <c r="H2578" t="s">
        <v>353</v>
      </c>
      <c r="I2578">
        <v>120</v>
      </c>
      <c r="J2578">
        <f>IF(I2578="",0,I2578)</f>
        <v>120</v>
      </c>
      <c r="K2578">
        <v>48</v>
      </c>
      <c r="L2578">
        <f>I2578-K2578</f>
        <v>72</v>
      </c>
      <c r="M2578" t="str">
        <f>IF(I2578&lt;100,"small",IF(I2578&lt;500,"medium","large"))</f>
        <v>medium</v>
      </c>
      <c r="N2578">
        <f>IF(M2578="small",1,0)</f>
        <v>0</v>
      </c>
      <c r="O2578">
        <f>IF(N2578="medium",1,0)</f>
        <v>0</v>
      </c>
      <c r="P2578">
        <f>IF(O2578="large",1,0)</f>
        <v>0</v>
      </c>
      <c r="Q2578">
        <v>2001</v>
      </c>
      <c r="R2578">
        <v>1</v>
      </c>
      <c r="S2578" t="str">
        <f>IF(R2578=1, "First-time", IF(R2578&lt;=3, "Rising Star", IF(R2578&lt;10, "Established", "Elites")))</f>
        <v>First-time</v>
      </c>
      <c r="T2578">
        <f>IF(S2578 = "First-time",1,0)</f>
        <v>1</v>
      </c>
      <c r="U2578">
        <f>IF(S2578 = "Rising Star",1,0)</f>
        <v>0</v>
      </c>
      <c r="V2578">
        <f>IF(S2578 = "Established",1,0)</f>
        <v>0</v>
      </c>
      <c r="W2578">
        <f>IF(S2578 = "Elites",1,0)</f>
        <v>0</v>
      </c>
      <c r="X2578" t="s">
        <v>99</v>
      </c>
      <c r="Y2578" t="str">
        <f>IF(X2578="","-",TRIM(LEFT(X2578,FIND(",",X2578&amp;",")-1)))</f>
        <v>-</v>
      </c>
      <c r="Z2578" t="s">
        <v>780</v>
      </c>
      <c r="AA2578" t="s">
        <v>10</v>
      </c>
    </row>
    <row r="2579" spans="1:27" ht="14.4" x14ac:dyDescent="0.3">
      <c r="A2579">
        <v>2569</v>
      </c>
      <c r="B2579" t="s">
        <v>3900</v>
      </c>
      <c r="C2579" t="s">
        <v>3901</v>
      </c>
      <c r="D2579" t="s">
        <v>3902</v>
      </c>
      <c r="E2579" t="s">
        <v>3903</v>
      </c>
      <c r="F2579" s="5">
        <f>_xlfn.TEXTBEFORE(E2579, " ") * 1000000</f>
        <v>250900000</v>
      </c>
      <c r="G2579">
        <v>152.60849999999999</v>
      </c>
      <c r="H2579" t="s">
        <v>779</v>
      </c>
      <c r="I2579">
        <v>760</v>
      </c>
      <c r="J2579">
        <f>IF(I2579="",0,I2579)</f>
        <v>760</v>
      </c>
      <c r="K2579">
        <v>350</v>
      </c>
      <c r="L2579">
        <f>I2579-K2579</f>
        <v>410</v>
      </c>
      <c r="M2579" t="str">
        <f>IF(I2579&lt;100,"small",IF(I2579&lt;500,"medium","large"))</f>
        <v>large</v>
      </c>
      <c r="N2579">
        <f>IF(M2579="small",1,0)</f>
        <v>0</v>
      </c>
      <c r="O2579">
        <f>IF(N2579="medium",1,0)</f>
        <v>0</v>
      </c>
      <c r="P2579">
        <f>IF(O2579="large",1,0)</f>
        <v>0</v>
      </c>
      <c r="Q2579">
        <v>2001</v>
      </c>
      <c r="R2579">
        <v>2</v>
      </c>
      <c r="S2579" t="str">
        <f>IF(R2579=1, "First-time", IF(R2579&lt;=3, "Rising Star", IF(R2579&lt;10, "Established", "Elites")))</f>
        <v>Rising Star</v>
      </c>
      <c r="T2579">
        <f>IF(S2579 = "First-time",1,0)</f>
        <v>0</v>
      </c>
      <c r="U2579">
        <f>IF(S2579 = "Rising Star",1,0)</f>
        <v>1</v>
      </c>
      <c r="V2579">
        <f>IF(S2579 = "Established",1,0)</f>
        <v>0</v>
      </c>
      <c r="W2579">
        <f>IF(S2579 = "Elites",1,0)</f>
        <v>0</v>
      </c>
      <c r="X2579" t="s">
        <v>86</v>
      </c>
      <c r="Y2579" t="str">
        <f>IF(X2579="","-",TRIM(LEFT(X2579,FIND(",",X2579&amp;",")-1)))</f>
        <v>New York City</v>
      </c>
      <c r="Z2579" t="s">
        <v>543</v>
      </c>
      <c r="AA2579" t="s">
        <v>35</v>
      </c>
    </row>
    <row r="2580" spans="1:27" ht="14.4" x14ac:dyDescent="0.3">
      <c r="A2580">
        <v>2570</v>
      </c>
      <c r="B2580" t="s">
        <v>10522</v>
      </c>
      <c r="C2580" t="s">
        <v>10523</v>
      </c>
      <c r="D2580" t="s">
        <v>10524</v>
      </c>
      <c r="E2580" t="s">
        <v>318</v>
      </c>
      <c r="F2580" s="5">
        <f>_xlfn.TEXTBEFORE(E2580, " ") * 1000000</f>
        <v>10600000</v>
      </c>
      <c r="G2580">
        <v>152.51480000000001</v>
      </c>
      <c r="H2580" t="s">
        <v>803</v>
      </c>
      <c r="I2580">
        <v>153</v>
      </c>
      <c r="J2580">
        <f>IF(I2580="",0,I2580)</f>
        <v>153</v>
      </c>
      <c r="K2580">
        <v>79</v>
      </c>
      <c r="L2580">
        <f>I2580-K2580</f>
        <v>74</v>
      </c>
      <c r="M2580" t="str">
        <f>IF(I2580&lt;100,"small",IF(I2580&lt;500,"medium","large"))</f>
        <v>medium</v>
      </c>
      <c r="N2580">
        <f>IF(M2580="small",1,0)</f>
        <v>0</v>
      </c>
      <c r="O2580">
        <f>IF(N2580="medium",1,0)</f>
        <v>0</v>
      </c>
      <c r="P2580">
        <f>IF(O2580="large",1,0)</f>
        <v>0</v>
      </c>
      <c r="Q2580">
        <v>2010</v>
      </c>
      <c r="R2580">
        <v>6</v>
      </c>
      <c r="S2580" t="str">
        <f>IF(R2580=1, "First-time", IF(R2580&lt;=3, "Rising Star", IF(R2580&lt;10, "Established", "Elites")))</f>
        <v>Established</v>
      </c>
      <c r="T2580">
        <f>IF(S2580 = "First-time",1,0)</f>
        <v>0</v>
      </c>
      <c r="U2580">
        <f>IF(S2580 = "Rising Star",1,0)</f>
        <v>0</v>
      </c>
      <c r="V2580">
        <f>IF(S2580 = "Established",1,0)</f>
        <v>1</v>
      </c>
      <c r="W2580">
        <f>IF(S2580 = "Elites",1,0)</f>
        <v>0</v>
      </c>
      <c r="X2580" t="s">
        <v>427</v>
      </c>
      <c r="Y2580" t="str">
        <f>IF(X2580="","-",TRIM(LEFT(X2580,FIND(",",X2580&amp;",")-1)))</f>
        <v>Washington</v>
      </c>
      <c r="Z2580" t="s">
        <v>1964</v>
      </c>
      <c r="AA2580" t="s">
        <v>47</v>
      </c>
    </row>
    <row r="2581" spans="1:27" ht="14.4" x14ac:dyDescent="0.3">
      <c r="A2581">
        <v>2571</v>
      </c>
      <c r="B2581" t="s">
        <v>12959</v>
      </c>
      <c r="C2581" t="s">
        <v>12960</v>
      </c>
      <c r="D2581" t="s">
        <v>12961</v>
      </c>
      <c r="E2581" t="s">
        <v>7500</v>
      </c>
      <c r="F2581" s="5">
        <f>_xlfn.TEXTBEFORE(E2581, " ") * 1000000</f>
        <v>68300000</v>
      </c>
      <c r="G2581">
        <v>152.50559999999999</v>
      </c>
      <c r="H2581" t="s">
        <v>167</v>
      </c>
      <c r="I2581">
        <v>28</v>
      </c>
      <c r="J2581">
        <f>IF(I2581="",0,I2581)</f>
        <v>28</v>
      </c>
      <c r="K2581">
        <v>14</v>
      </c>
      <c r="L2581">
        <f>I2581-K2581</f>
        <v>14</v>
      </c>
      <c r="M2581" t="str">
        <f>IF(I2581&lt;100,"small",IF(I2581&lt;500,"medium","large"))</f>
        <v>small</v>
      </c>
      <c r="N2581">
        <f>IF(M2581="small",1,0)</f>
        <v>1</v>
      </c>
      <c r="O2581">
        <f>IF(N2581="medium",1,0)</f>
        <v>0</v>
      </c>
      <c r="P2581">
        <f>IF(O2581="large",1,0)</f>
        <v>0</v>
      </c>
      <c r="Q2581">
        <v>2012</v>
      </c>
      <c r="R2581">
        <v>3</v>
      </c>
      <c r="S2581" t="str">
        <f>IF(R2581=1, "First-time", IF(R2581&lt;=3, "Rising Star", IF(R2581&lt;10, "Established", "Elites")))</f>
        <v>Rising Star</v>
      </c>
      <c r="T2581">
        <f>IF(S2581 = "First-time",1,0)</f>
        <v>0</v>
      </c>
      <c r="U2581">
        <f>IF(S2581 = "Rising Star",1,0)</f>
        <v>1</v>
      </c>
      <c r="V2581">
        <f>IF(S2581 = "Established",1,0)</f>
        <v>0</v>
      </c>
      <c r="W2581">
        <f>IF(S2581 = "Elites",1,0)</f>
        <v>0</v>
      </c>
      <c r="X2581" t="s">
        <v>112</v>
      </c>
      <c r="Y2581" t="str">
        <f>IF(X2581="","-",TRIM(LEFT(X2581,FIND(",",X2581&amp;",")-1)))</f>
        <v>Richmond</v>
      </c>
      <c r="Z2581" t="s">
        <v>3775</v>
      </c>
      <c r="AA2581" t="s">
        <v>47</v>
      </c>
    </row>
    <row r="2582" spans="1:27" ht="14.4" x14ac:dyDescent="0.3">
      <c r="A2582">
        <v>2572</v>
      </c>
      <c r="B2582" t="s">
        <v>6720</v>
      </c>
      <c r="C2582" t="s">
        <v>6721</v>
      </c>
      <c r="D2582" t="s">
        <v>6722</v>
      </c>
      <c r="E2582" t="s">
        <v>595</v>
      </c>
      <c r="F2582" s="5">
        <f>_xlfn.TEXTBEFORE(E2582, " ") * 1000000</f>
        <v>17800000</v>
      </c>
      <c r="G2582">
        <v>152.50069999999999</v>
      </c>
      <c r="H2582" t="s">
        <v>85</v>
      </c>
      <c r="I2582">
        <v>189</v>
      </c>
      <c r="J2582">
        <f>IF(I2582="",0,I2582)</f>
        <v>189</v>
      </c>
      <c r="K2582">
        <v>86</v>
      </c>
      <c r="L2582">
        <f>I2582-K2582</f>
        <v>103</v>
      </c>
      <c r="M2582" t="str">
        <f>IF(I2582&lt;100,"small",IF(I2582&lt;500,"medium","large"))</f>
        <v>medium</v>
      </c>
      <c r="N2582">
        <f>IF(M2582="small",1,0)</f>
        <v>0</v>
      </c>
      <c r="O2582">
        <f>IF(N2582="medium",1,0)</f>
        <v>0</v>
      </c>
      <c r="P2582">
        <f>IF(O2582="large",1,0)</f>
        <v>0</v>
      </c>
      <c r="Q2582">
        <v>2006</v>
      </c>
      <c r="R2582">
        <v>6</v>
      </c>
      <c r="S2582" t="str">
        <f>IF(R2582=1, "First-time", IF(R2582&lt;=3, "Rising Star", IF(R2582&lt;10, "Established", "Elites")))</f>
        <v>Established</v>
      </c>
      <c r="T2582">
        <f>IF(S2582 = "First-time",1,0)</f>
        <v>0</v>
      </c>
      <c r="U2582">
        <f>IF(S2582 = "Rising Star",1,0)</f>
        <v>0</v>
      </c>
      <c r="V2582">
        <f>IF(S2582 = "Established",1,0)</f>
        <v>1</v>
      </c>
      <c r="W2582">
        <f>IF(S2582 = "Elites",1,0)</f>
        <v>0</v>
      </c>
      <c r="X2582" t="s">
        <v>838</v>
      </c>
      <c r="Y2582" t="str">
        <f>IF(X2582="","-",TRIM(LEFT(X2582,FIND(",",X2582&amp;",")-1)))</f>
        <v>Austin</v>
      </c>
      <c r="Z2582" t="s">
        <v>838</v>
      </c>
      <c r="AA2582" t="s">
        <v>45</v>
      </c>
    </row>
    <row r="2583" spans="1:27" ht="14.4" x14ac:dyDescent="0.3">
      <c r="A2583">
        <v>2573</v>
      </c>
      <c r="B2583" t="s">
        <v>5771</v>
      </c>
      <c r="C2583" t="s">
        <v>5772</v>
      </c>
      <c r="D2583" t="s">
        <v>5773</v>
      </c>
      <c r="E2583" t="s">
        <v>5774</v>
      </c>
      <c r="F2583" s="5">
        <f>_xlfn.TEXTBEFORE(E2583, " ") * 1000000</f>
        <v>73300000</v>
      </c>
      <c r="G2583">
        <v>152.38900000000001</v>
      </c>
      <c r="H2583" t="s">
        <v>779</v>
      </c>
      <c r="I2583">
        <v>439</v>
      </c>
      <c r="J2583">
        <f>IF(I2583="",0,I2583)</f>
        <v>439</v>
      </c>
      <c r="K2583">
        <v>191</v>
      </c>
      <c r="L2583">
        <f>I2583-K2583</f>
        <v>248</v>
      </c>
      <c r="M2583" t="str">
        <f>IF(I2583&lt;100,"small",IF(I2583&lt;500,"medium","large"))</f>
        <v>medium</v>
      </c>
      <c r="N2583">
        <f>IF(M2583="small",1,0)</f>
        <v>0</v>
      </c>
      <c r="O2583">
        <f>IF(N2583="medium",1,0)</f>
        <v>0</v>
      </c>
      <c r="P2583">
        <f>IF(O2583="large",1,0)</f>
        <v>0</v>
      </c>
      <c r="Q2583">
        <v>2004</v>
      </c>
      <c r="R2583">
        <v>12</v>
      </c>
      <c r="S2583" t="str">
        <f>IF(R2583=1, "First-time", IF(R2583&lt;=3, "Rising Star", IF(R2583&lt;10, "Established", "Elites")))</f>
        <v>Elites</v>
      </c>
      <c r="T2583">
        <f>IF(S2583 = "First-time",1,0)</f>
        <v>0</v>
      </c>
      <c r="U2583">
        <f>IF(S2583 = "Rising Star",1,0)</f>
        <v>0</v>
      </c>
      <c r="V2583">
        <f>IF(S2583 = "Established",1,0)</f>
        <v>0</v>
      </c>
      <c r="W2583">
        <f>IF(S2583 = "Elites",1,0)</f>
        <v>1</v>
      </c>
      <c r="X2583" t="s">
        <v>1206</v>
      </c>
      <c r="Y2583" t="str">
        <f>IF(X2583="","-",TRIM(LEFT(X2583,FIND(",",X2583&amp;",")-1)))</f>
        <v>Tampa</v>
      </c>
      <c r="Z2583" t="s">
        <v>1206</v>
      </c>
      <c r="AA2583" t="s">
        <v>10</v>
      </c>
    </row>
    <row r="2584" spans="1:27" ht="14.4" x14ac:dyDescent="0.3">
      <c r="A2584">
        <v>2574</v>
      </c>
      <c r="B2584" t="s">
        <v>5013</v>
      </c>
      <c r="C2584" t="s">
        <v>5014</v>
      </c>
      <c r="D2584" t="s">
        <v>5015</v>
      </c>
      <c r="E2584" t="s">
        <v>5016</v>
      </c>
      <c r="F2584" s="5">
        <f>_xlfn.TEXTBEFORE(E2584, " ") * 1000000</f>
        <v>34800000</v>
      </c>
      <c r="G2584">
        <v>152.00120000000001</v>
      </c>
      <c r="H2584" t="s">
        <v>472</v>
      </c>
      <c r="I2584">
        <v>142</v>
      </c>
      <c r="J2584">
        <f>IF(I2584="",0,I2584)</f>
        <v>142</v>
      </c>
      <c r="K2584">
        <v>40</v>
      </c>
      <c r="L2584">
        <f>I2584-K2584</f>
        <v>102</v>
      </c>
      <c r="M2584" t="str">
        <f>IF(I2584&lt;100,"small",IF(I2584&lt;500,"medium","large"))</f>
        <v>medium</v>
      </c>
      <c r="N2584">
        <f>IF(M2584="small",1,0)</f>
        <v>0</v>
      </c>
      <c r="O2584">
        <f>IF(N2584="medium",1,0)</f>
        <v>0</v>
      </c>
      <c r="P2584">
        <f>IF(O2584="large",1,0)</f>
        <v>0</v>
      </c>
      <c r="Q2584">
        <v>2003</v>
      </c>
      <c r="R2584">
        <v>5</v>
      </c>
      <c r="S2584" t="str">
        <f>IF(R2584=1, "First-time", IF(R2584&lt;=3, "Rising Star", IF(R2584&lt;10, "Established", "Elites")))</f>
        <v>Established</v>
      </c>
      <c r="T2584">
        <f>IF(S2584 = "First-time",1,0)</f>
        <v>0</v>
      </c>
      <c r="U2584">
        <f>IF(S2584 = "Rising Star",1,0)</f>
        <v>0</v>
      </c>
      <c r="V2584">
        <f>IF(S2584 = "Established",1,0)</f>
        <v>1</v>
      </c>
      <c r="W2584">
        <f>IF(S2584 = "Elites",1,0)</f>
        <v>0</v>
      </c>
      <c r="X2584" t="s">
        <v>427</v>
      </c>
      <c r="Y2584" t="str">
        <f>IF(X2584="","-",TRIM(LEFT(X2584,FIND(",",X2584&amp;",")-1)))</f>
        <v>Washington</v>
      </c>
      <c r="Z2584" t="s">
        <v>2049</v>
      </c>
      <c r="AA2584" t="s">
        <v>21</v>
      </c>
    </row>
    <row r="2585" spans="1:27" ht="14.4" x14ac:dyDescent="0.3">
      <c r="A2585">
        <v>2575</v>
      </c>
      <c r="B2585" t="s">
        <v>7529</v>
      </c>
      <c r="C2585" t="s">
        <v>7530</v>
      </c>
      <c r="D2585" t="s">
        <v>7531</v>
      </c>
      <c r="E2585" t="s">
        <v>7532</v>
      </c>
      <c r="F2585" s="5">
        <f>_xlfn.TEXTBEFORE(E2585, " ") * 1000000</f>
        <v>107800000</v>
      </c>
      <c r="G2585">
        <v>151.98509999999999</v>
      </c>
      <c r="H2585" t="s">
        <v>153</v>
      </c>
      <c r="I2585">
        <v>98</v>
      </c>
      <c r="J2585">
        <f>IF(I2585="",0,I2585)</f>
        <v>98</v>
      </c>
      <c r="K2585">
        <v>64</v>
      </c>
      <c r="L2585">
        <f>I2585-K2585</f>
        <v>34</v>
      </c>
      <c r="M2585" t="str">
        <f>IF(I2585&lt;100,"small",IF(I2585&lt;500,"medium","large"))</f>
        <v>small</v>
      </c>
      <c r="N2585">
        <f>IF(M2585="small",1,0)</f>
        <v>1</v>
      </c>
      <c r="O2585">
        <f>IF(N2585="medium",1,0)</f>
        <v>0</v>
      </c>
      <c r="P2585">
        <f>IF(O2585="large",1,0)</f>
        <v>0</v>
      </c>
      <c r="Q2585">
        <v>2007</v>
      </c>
      <c r="R2585">
        <v>6</v>
      </c>
      <c r="S2585" t="str">
        <f>IF(R2585=1, "First-time", IF(R2585&lt;=3, "Rising Star", IF(R2585&lt;10, "Established", "Elites")))</f>
        <v>Established</v>
      </c>
      <c r="T2585">
        <f>IF(S2585 = "First-time",1,0)</f>
        <v>0</v>
      </c>
      <c r="U2585">
        <f>IF(S2585 = "Rising Star",1,0)</f>
        <v>0</v>
      </c>
      <c r="V2585">
        <f>IF(S2585 = "Established",1,0)</f>
        <v>1</v>
      </c>
      <c r="W2585">
        <f>IF(S2585 = "Elites",1,0)</f>
        <v>0</v>
      </c>
      <c r="X2585" t="s">
        <v>1744</v>
      </c>
      <c r="Y2585" t="str">
        <f>IF(X2585="","-",TRIM(LEFT(X2585,FIND(",",X2585&amp;",")-1)))</f>
        <v>Charleston</v>
      </c>
      <c r="Z2585" t="s">
        <v>7533</v>
      </c>
      <c r="AA2585" t="s">
        <v>42</v>
      </c>
    </row>
    <row r="2586" spans="1:27" ht="14.4" x14ac:dyDescent="0.3">
      <c r="A2586">
        <v>2576</v>
      </c>
      <c r="B2586" t="s">
        <v>5048</v>
      </c>
      <c r="C2586" t="s">
        <v>5049</v>
      </c>
      <c r="D2586" t="s">
        <v>5050</v>
      </c>
      <c r="E2586" t="s">
        <v>5051</v>
      </c>
      <c r="F2586" s="5">
        <f>_xlfn.TEXTBEFORE(E2586, " ") * 1000000</f>
        <v>97000000</v>
      </c>
      <c r="G2586">
        <v>151.90479999999999</v>
      </c>
      <c r="H2586" t="s">
        <v>751</v>
      </c>
      <c r="I2586">
        <v>1960</v>
      </c>
      <c r="J2586">
        <f>IF(I2586="",0,I2586)</f>
        <v>1960</v>
      </c>
      <c r="K2586">
        <v>1257</v>
      </c>
      <c r="L2586">
        <f>I2586-K2586</f>
        <v>703</v>
      </c>
      <c r="M2586" t="str">
        <f>IF(I2586&lt;100,"small",IF(I2586&lt;500,"medium","large"))</f>
        <v>large</v>
      </c>
      <c r="N2586">
        <f>IF(M2586="small",1,0)</f>
        <v>0</v>
      </c>
      <c r="O2586">
        <f>IF(N2586="medium",1,0)</f>
        <v>0</v>
      </c>
      <c r="P2586">
        <f>IF(O2586="large",1,0)</f>
        <v>0</v>
      </c>
      <c r="Q2586">
        <v>2003</v>
      </c>
      <c r="R2586">
        <v>3</v>
      </c>
      <c r="S2586" t="str">
        <f>IF(R2586=1, "First-time", IF(R2586&lt;=3, "Rising Star", IF(R2586&lt;10, "Established", "Elites")))</f>
        <v>Rising Star</v>
      </c>
      <c r="T2586">
        <f>IF(S2586 = "First-time",1,0)</f>
        <v>0</v>
      </c>
      <c r="U2586">
        <f>IF(S2586 = "Rising Star",1,0)</f>
        <v>1</v>
      </c>
      <c r="V2586">
        <f>IF(S2586 = "Established",1,0)</f>
        <v>0</v>
      </c>
      <c r="W2586">
        <f>IF(S2586 = "Elites",1,0)</f>
        <v>0</v>
      </c>
      <c r="X2586" t="s">
        <v>99</v>
      </c>
      <c r="Y2586" t="str">
        <f>IF(X2586="","-",TRIM(LEFT(X2586,FIND(",",X2586&amp;",")-1)))</f>
        <v>-</v>
      </c>
      <c r="Z2586" t="s">
        <v>5052</v>
      </c>
      <c r="AA2586" t="s">
        <v>18</v>
      </c>
    </row>
    <row r="2587" spans="1:27" ht="14.4" x14ac:dyDescent="0.3">
      <c r="A2587">
        <v>2577</v>
      </c>
      <c r="B2587" t="s">
        <v>7218</v>
      </c>
      <c r="C2587" t="s">
        <v>7219</v>
      </c>
      <c r="D2587" t="s">
        <v>7220</v>
      </c>
      <c r="E2587" t="s">
        <v>653</v>
      </c>
      <c r="F2587" s="5">
        <f>_xlfn.TEXTBEFORE(E2587, " ") * 1000000</f>
        <v>16000000</v>
      </c>
      <c r="G2587">
        <v>151.82669999999999</v>
      </c>
      <c r="H2587" t="s">
        <v>353</v>
      </c>
      <c r="I2587">
        <v>54</v>
      </c>
      <c r="J2587">
        <f>IF(I2587="",0,I2587)</f>
        <v>54</v>
      </c>
      <c r="K2587">
        <v>26</v>
      </c>
      <c r="L2587">
        <f>I2587-K2587</f>
        <v>28</v>
      </c>
      <c r="M2587" t="str">
        <f>IF(I2587&lt;100,"small",IF(I2587&lt;500,"medium","large"))</f>
        <v>small</v>
      </c>
      <c r="N2587">
        <f>IF(M2587="small",1,0)</f>
        <v>1</v>
      </c>
      <c r="O2587">
        <f>IF(N2587="medium",1,0)</f>
        <v>0</v>
      </c>
      <c r="P2587">
        <f>IF(O2587="large",1,0)</f>
        <v>0</v>
      </c>
      <c r="Q2587">
        <v>2006</v>
      </c>
      <c r="R2587">
        <v>5</v>
      </c>
      <c r="S2587" t="str">
        <f>IF(R2587=1, "First-time", IF(R2587&lt;=3, "Rising Star", IF(R2587&lt;10, "Established", "Elites")))</f>
        <v>Established</v>
      </c>
      <c r="T2587">
        <f>IF(S2587 = "First-time",1,0)</f>
        <v>0</v>
      </c>
      <c r="U2587">
        <f>IF(S2587 = "Rising Star",1,0)</f>
        <v>0</v>
      </c>
      <c r="V2587">
        <f>IF(S2587 = "Established",1,0)</f>
        <v>1</v>
      </c>
      <c r="W2587">
        <f>IF(S2587 = "Elites",1,0)</f>
        <v>0</v>
      </c>
      <c r="X2587" t="s">
        <v>325</v>
      </c>
      <c r="Y2587" t="str">
        <f>IF(X2587="","-",TRIM(LEFT(X2587,FIND(",",X2587&amp;",")-1)))</f>
        <v>Los Angeles</v>
      </c>
      <c r="Z2587" t="s">
        <v>4158</v>
      </c>
      <c r="AA2587" t="s">
        <v>5</v>
      </c>
    </row>
    <row r="2588" spans="1:27" ht="14.4" x14ac:dyDescent="0.3">
      <c r="A2588">
        <v>2578</v>
      </c>
      <c r="B2588" t="s">
        <v>8275</v>
      </c>
      <c r="C2588" t="s">
        <v>8276</v>
      </c>
      <c r="D2588" t="s">
        <v>8277</v>
      </c>
      <c r="E2588" t="s">
        <v>2092</v>
      </c>
      <c r="F2588" s="5">
        <f>_xlfn.TEXTBEFORE(E2588, " ") * 1000000</f>
        <v>5600000</v>
      </c>
      <c r="G2588">
        <v>151.79419999999999</v>
      </c>
      <c r="H2588" t="s">
        <v>167</v>
      </c>
      <c r="I2588">
        <v>52</v>
      </c>
      <c r="J2588">
        <f>IF(I2588="",0,I2588)</f>
        <v>52</v>
      </c>
      <c r="K2588">
        <v>12</v>
      </c>
      <c r="L2588">
        <f>I2588-K2588</f>
        <v>40</v>
      </c>
      <c r="M2588" t="str">
        <f>IF(I2588&lt;100,"small",IF(I2588&lt;500,"medium","large"))</f>
        <v>small</v>
      </c>
      <c r="N2588">
        <f>IF(M2588="small",1,0)</f>
        <v>1</v>
      </c>
      <c r="O2588">
        <f>IF(N2588="medium",1,0)</f>
        <v>0</v>
      </c>
      <c r="P2588">
        <f>IF(O2588="large",1,0)</f>
        <v>0</v>
      </c>
      <c r="Q2588">
        <v>2008</v>
      </c>
      <c r="R2588">
        <v>3</v>
      </c>
      <c r="S2588" t="str">
        <f>IF(R2588=1, "First-time", IF(R2588&lt;=3, "Rising Star", IF(R2588&lt;10, "Established", "Elites")))</f>
        <v>Rising Star</v>
      </c>
      <c r="T2588">
        <f>IF(S2588 = "First-time",1,0)</f>
        <v>0</v>
      </c>
      <c r="U2588">
        <f>IF(S2588 = "Rising Star",1,0)</f>
        <v>1</v>
      </c>
      <c r="V2588">
        <f>IF(S2588 = "Established",1,0)</f>
        <v>0</v>
      </c>
      <c r="W2588">
        <f>IF(S2588 = "Elites",1,0)</f>
        <v>0</v>
      </c>
      <c r="X2588" t="s">
        <v>3805</v>
      </c>
      <c r="Y2588" t="str">
        <f>IF(X2588="","-",TRIM(LEFT(X2588,FIND(",",X2588&amp;",")-1)))</f>
        <v>Provo-Orem</v>
      </c>
      <c r="Z2588" t="s">
        <v>3806</v>
      </c>
      <c r="AA2588" t="s">
        <v>46</v>
      </c>
    </row>
    <row r="2589" spans="1:27" ht="14.4" x14ac:dyDescent="0.3">
      <c r="A2589">
        <v>2579</v>
      </c>
      <c r="B2589" t="s">
        <v>6231</v>
      </c>
      <c r="C2589" t="s">
        <v>6232</v>
      </c>
      <c r="D2589" t="s">
        <v>6233</v>
      </c>
      <c r="E2589" t="s">
        <v>843</v>
      </c>
      <c r="F2589" s="5">
        <f>_xlfn.TEXTBEFORE(E2589, " ") * 1000000</f>
        <v>18100000</v>
      </c>
      <c r="G2589">
        <v>151.67429999999999</v>
      </c>
      <c r="H2589" t="s">
        <v>433</v>
      </c>
      <c r="I2589">
        <v>310</v>
      </c>
      <c r="J2589">
        <f>IF(I2589="",0,I2589)</f>
        <v>310</v>
      </c>
      <c r="K2589">
        <v>115</v>
      </c>
      <c r="L2589">
        <f>I2589-K2589</f>
        <v>195</v>
      </c>
      <c r="M2589" t="str">
        <f>IF(I2589&lt;100,"small",IF(I2589&lt;500,"medium","large"))</f>
        <v>medium</v>
      </c>
      <c r="N2589">
        <f>IF(M2589="small",1,0)</f>
        <v>0</v>
      </c>
      <c r="O2589">
        <f>IF(N2589="medium",1,0)</f>
        <v>0</v>
      </c>
      <c r="P2589">
        <f>IF(O2589="large",1,0)</f>
        <v>0</v>
      </c>
      <c r="Q2589">
        <v>2005</v>
      </c>
      <c r="R2589">
        <v>3</v>
      </c>
      <c r="S2589" t="str">
        <f>IF(R2589=1, "First-time", IF(R2589&lt;=3, "Rising Star", IF(R2589&lt;10, "Established", "Elites")))</f>
        <v>Rising Star</v>
      </c>
      <c r="T2589">
        <f>IF(S2589 = "First-time",1,0)</f>
        <v>0</v>
      </c>
      <c r="U2589">
        <f>IF(S2589 = "Rising Star",1,0)</f>
        <v>1</v>
      </c>
      <c r="V2589">
        <f>IF(S2589 = "Established",1,0)</f>
        <v>0</v>
      </c>
      <c r="W2589">
        <f>IF(S2589 = "Elites",1,0)</f>
        <v>0</v>
      </c>
      <c r="X2589" t="s">
        <v>86</v>
      </c>
      <c r="Y2589" t="str">
        <f>IF(X2589="","-",TRIM(LEFT(X2589,FIND(",",X2589&amp;",")-1)))</f>
        <v>New York City</v>
      </c>
      <c r="Z2589" t="s">
        <v>6234</v>
      </c>
      <c r="AA2589" t="s">
        <v>32</v>
      </c>
    </row>
    <row r="2590" spans="1:27" ht="14.4" x14ac:dyDescent="0.3">
      <c r="A2590">
        <v>2580</v>
      </c>
      <c r="B2590" t="s">
        <v>9601</v>
      </c>
      <c r="C2590" t="s">
        <v>9602</v>
      </c>
      <c r="D2590" t="s">
        <v>9603</v>
      </c>
      <c r="E2590" t="s">
        <v>490</v>
      </c>
      <c r="F2590" s="5">
        <f>_xlfn.TEXTBEFORE(E2590, " ") * 1000000</f>
        <v>7300000</v>
      </c>
      <c r="G2590">
        <v>151.67420000000001</v>
      </c>
      <c r="H2590" t="s">
        <v>433</v>
      </c>
      <c r="I2590">
        <v>14</v>
      </c>
      <c r="J2590">
        <f>IF(I2590="",0,I2590)</f>
        <v>14</v>
      </c>
      <c r="K2590">
        <v>5</v>
      </c>
      <c r="L2590">
        <f>I2590-K2590</f>
        <v>9</v>
      </c>
      <c r="M2590" t="str">
        <f>IF(I2590&lt;100,"small",IF(I2590&lt;500,"medium","large"))</f>
        <v>small</v>
      </c>
      <c r="N2590">
        <f>IF(M2590="small",1,0)</f>
        <v>1</v>
      </c>
      <c r="O2590">
        <f>IF(N2590="medium",1,0)</f>
        <v>0</v>
      </c>
      <c r="P2590">
        <f>IF(O2590="large",1,0)</f>
        <v>0</v>
      </c>
      <c r="Q2590">
        <v>2009</v>
      </c>
      <c r="R2590">
        <v>2</v>
      </c>
      <c r="S2590" t="str">
        <f>IF(R2590=1, "First-time", IF(R2590&lt;=3, "Rising Star", IF(R2590&lt;10, "Established", "Elites")))</f>
        <v>Rising Star</v>
      </c>
      <c r="T2590">
        <f>IF(S2590 = "First-time",1,0)</f>
        <v>0</v>
      </c>
      <c r="U2590">
        <f>IF(S2590 = "Rising Star",1,0)</f>
        <v>1</v>
      </c>
      <c r="V2590">
        <f>IF(S2590 = "Established",1,0)</f>
        <v>0</v>
      </c>
      <c r="W2590">
        <f>IF(S2590 = "Elites",1,0)</f>
        <v>0</v>
      </c>
      <c r="X2590" t="s">
        <v>254</v>
      </c>
      <c r="Y2590" t="str">
        <f>IF(X2590="","-",TRIM(LEFT(X2590,FIND(",",X2590&amp;",")-1)))</f>
        <v>Tulsa</v>
      </c>
      <c r="Z2590" t="s">
        <v>255</v>
      </c>
      <c r="AA2590" t="s">
        <v>37</v>
      </c>
    </row>
    <row r="2591" spans="1:27" ht="14.4" x14ac:dyDescent="0.3">
      <c r="A2591">
        <v>2581</v>
      </c>
      <c r="B2591" t="s">
        <v>12424</v>
      </c>
      <c r="C2591" t="s">
        <v>12425</v>
      </c>
      <c r="D2591" t="s">
        <v>12426</v>
      </c>
      <c r="E2591" t="s">
        <v>1875</v>
      </c>
      <c r="F2591" s="5">
        <f>_xlfn.TEXTBEFORE(E2591, " ") * 1000000</f>
        <v>5100000</v>
      </c>
      <c r="G2591">
        <v>151.60740000000001</v>
      </c>
      <c r="H2591" t="s">
        <v>118</v>
      </c>
      <c r="I2591">
        <v>21</v>
      </c>
      <c r="J2591">
        <f>IF(I2591="",0,I2591)</f>
        <v>21</v>
      </c>
      <c r="K2591">
        <v>10</v>
      </c>
      <c r="L2591">
        <f>I2591-K2591</f>
        <v>11</v>
      </c>
      <c r="M2591" t="str">
        <f>IF(I2591&lt;100,"small",IF(I2591&lt;500,"medium","large"))</f>
        <v>small</v>
      </c>
      <c r="N2591">
        <f>IF(M2591="small",1,0)</f>
        <v>1</v>
      </c>
      <c r="O2591">
        <f>IF(N2591="medium",1,0)</f>
        <v>0</v>
      </c>
      <c r="P2591">
        <f>IF(O2591="large",1,0)</f>
        <v>0</v>
      </c>
      <c r="Q2591">
        <v>2011</v>
      </c>
      <c r="R2591">
        <v>4</v>
      </c>
      <c r="S2591" t="str">
        <f>IF(R2591=1, "First-time", IF(R2591&lt;=3, "Rising Star", IF(R2591&lt;10, "Established", "Elites")))</f>
        <v>Established</v>
      </c>
      <c r="T2591">
        <f>IF(S2591 = "First-time",1,0)</f>
        <v>0</v>
      </c>
      <c r="U2591">
        <f>IF(S2591 = "Rising Star",1,0)</f>
        <v>0</v>
      </c>
      <c r="V2591">
        <f>IF(S2591 = "Established",1,0)</f>
        <v>1</v>
      </c>
      <c r="W2591">
        <f>IF(S2591 = "Elites",1,0)</f>
        <v>0</v>
      </c>
      <c r="X2591" t="s">
        <v>242</v>
      </c>
      <c r="Y2591" t="str">
        <f>IF(X2591="","-",TRIM(LEFT(X2591,FIND(",",X2591&amp;",")-1)))</f>
        <v>Atlanta</v>
      </c>
      <c r="Z2591" t="s">
        <v>1472</v>
      </c>
      <c r="AA2591" t="s">
        <v>11</v>
      </c>
    </row>
    <row r="2592" spans="1:27" ht="14.4" x14ac:dyDescent="0.3">
      <c r="A2592">
        <v>2582</v>
      </c>
      <c r="B2592" t="s">
        <v>15352</v>
      </c>
      <c r="C2592" t="s">
        <v>15353</v>
      </c>
      <c r="D2592" t="s">
        <v>15354</v>
      </c>
      <c r="E2592" t="s">
        <v>2403</v>
      </c>
      <c r="F2592" s="5">
        <f>_xlfn.TEXTBEFORE(E2592, " ") * 1000000</f>
        <v>4300000</v>
      </c>
      <c r="G2592">
        <v>151.51349999999999</v>
      </c>
      <c r="H2592" t="s">
        <v>353</v>
      </c>
      <c r="I2592">
        <v>27</v>
      </c>
      <c r="J2592">
        <f>IF(I2592="",0,I2592)</f>
        <v>27</v>
      </c>
      <c r="K2592">
        <v>5</v>
      </c>
      <c r="L2592">
        <f>I2592-K2592</f>
        <v>22</v>
      </c>
      <c r="M2592" t="str">
        <f>IF(I2592&lt;100,"small",IF(I2592&lt;500,"medium","large"))</f>
        <v>small</v>
      </c>
      <c r="N2592">
        <f>IF(M2592="small",1,0)</f>
        <v>1</v>
      </c>
      <c r="O2592">
        <f>IF(N2592="medium",1,0)</f>
        <v>0</v>
      </c>
      <c r="P2592">
        <f>IF(O2592="large",1,0)</f>
        <v>0</v>
      </c>
      <c r="Q2592">
        <v>2013</v>
      </c>
      <c r="R2592">
        <v>2</v>
      </c>
      <c r="S2592" t="str">
        <f>IF(R2592=1, "First-time", IF(R2592&lt;=3, "Rising Star", IF(R2592&lt;10, "Established", "Elites")))</f>
        <v>Rising Star</v>
      </c>
      <c r="T2592">
        <f>IF(S2592 = "First-time",1,0)</f>
        <v>0</v>
      </c>
      <c r="U2592">
        <f>IF(S2592 = "Rising Star",1,0)</f>
        <v>1</v>
      </c>
      <c r="V2592">
        <f>IF(S2592 = "Established",1,0)</f>
        <v>0</v>
      </c>
      <c r="W2592">
        <f>IF(S2592 = "Elites",1,0)</f>
        <v>0</v>
      </c>
      <c r="X2592" t="s">
        <v>1206</v>
      </c>
      <c r="Y2592" t="str">
        <f>IF(X2592="","-",TRIM(LEFT(X2592,FIND(",",X2592&amp;",")-1)))</f>
        <v>Tampa</v>
      </c>
      <c r="Z2592" t="s">
        <v>3650</v>
      </c>
      <c r="AA2592" t="s">
        <v>10</v>
      </c>
    </row>
    <row r="2593" spans="1:27" ht="14.4" x14ac:dyDescent="0.3">
      <c r="A2593">
        <v>2583</v>
      </c>
      <c r="B2593" t="s">
        <v>9954</v>
      </c>
      <c r="C2593" t="s">
        <v>9955</v>
      </c>
      <c r="D2593" t="s">
        <v>9956</v>
      </c>
      <c r="E2593" t="s">
        <v>212</v>
      </c>
      <c r="F2593" s="5">
        <f>_xlfn.TEXTBEFORE(E2593, " ") * 1000000</f>
        <v>4400000</v>
      </c>
      <c r="G2593">
        <v>151.4956</v>
      </c>
      <c r="H2593" t="s">
        <v>118</v>
      </c>
      <c r="I2593">
        <v>7</v>
      </c>
      <c r="J2593">
        <f>IF(I2593="",0,I2593)</f>
        <v>7</v>
      </c>
      <c r="K2593">
        <v>3</v>
      </c>
      <c r="L2593">
        <f>I2593-K2593</f>
        <v>4</v>
      </c>
      <c r="M2593" t="str">
        <f>IF(I2593&lt;100,"small",IF(I2593&lt;500,"medium","large"))</f>
        <v>small</v>
      </c>
      <c r="N2593">
        <f>IF(M2593="small",1,0)</f>
        <v>1</v>
      </c>
      <c r="O2593">
        <f>IF(N2593="medium",1,0)</f>
        <v>0</v>
      </c>
      <c r="P2593">
        <f>IF(O2593="large",1,0)</f>
        <v>0</v>
      </c>
      <c r="Q2593">
        <v>2009</v>
      </c>
      <c r="R2593">
        <v>1</v>
      </c>
      <c r="S2593" t="str">
        <f>IF(R2593=1, "First-time", IF(R2593&lt;=3, "Rising Star", IF(R2593&lt;10, "Established", "Elites")))</f>
        <v>First-time</v>
      </c>
      <c r="T2593">
        <f>IF(S2593 = "First-time",1,0)</f>
        <v>1</v>
      </c>
      <c r="U2593">
        <f>IF(S2593 = "Rising Star",1,0)</f>
        <v>0</v>
      </c>
      <c r="V2593">
        <f>IF(S2593 = "Established",1,0)</f>
        <v>0</v>
      </c>
      <c r="W2593">
        <f>IF(S2593 = "Elites",1,0)</f>
        <v>0</v>
      </c>
      <c r="X2593" t="s">
        <v>2903</v>
      </c>
      <c r="Y2593" t="str">
        <f>IF(X2593="","-",TRIM(LEFT(X2593,FIND(",",X2593&amp;",")-1)))</f>
        <v>Baton Rouge</v>
      </c>
      <c r="Z2593" t="s">
        <v>2904</v>
      </c>
      <c r="AA2593" t="s">
        <v>19</v>
      </c>
    </row>
    <row r="2594" spans="1:27" ht="14.4" x14ac:dyDescent="0.3">
      <c r="A2594">
        <v>2584</v>
      </c>
      <c r="B2594" t="s">
        <v>2459</v>
      </c>
      <c r="C2594" t="s">
        <v>2460</v>
      </c>
      <c r="D2594" t="s">
        <v>2461</v>
      </c>
      <c r="E2594" t="s">
        <v>1466</v>
      </c>
      <c r="F2594" s="5">
        <f>_xlfn.TEXTBEFORE(E2594, " ") * 1000000</f>
        <v>4000000</v>
      </c>
      <c r="G2594">
        <v>151.316</v>
      </c>
      <c r="H2594" t="s">
        <v>331</v>
      </c>
      <c r="I2594">
        <v>32</v>
      </c>
      <c r="J2594">
        <f>IF(I2594="",0,I2594)</f>
        <v>32</v>
      </c>
      <c r="K2594">
        <v>12</v>
      </c>
      <c r="L2594">
        <f>I2594-K2594</f>
        <v>20</v>
      </c>
      <c r="M2594" t="str">
        <f>IF(I2594&lt;100,"small",IF(I2594&lt;500,"medium","large"))</f>
        <v>small</v>
      </c>
      <c r="N2594">
        <f>IF(M2594="small",1,0)</f>
        <v>1</v>
      </c>
      <c r="O2594">
        <f>IF(N2594="medium",1,0)</f>
        <v>0</v>
      </c>
      <c r="P2594">
        <f>IF(O2594="large",1,0)</f>
        <v>0</v>
      </c>
      <c r="Q2594">
        <v>1996</v>
      </c>
      <c r="R2594">
        <v>2</v>
      </c>
      <c r="S2594" t="str">
        <f>IF(R2594=1, "First-time", IF(R2594&lt;=3, "Rising Star", IF(R2594&lt;10, "Established", "Elites")))</f>
        <v>Rising Star</v>
      </c>
      <c r="T2594">
        <f>IF(S2594 = "First-time",1,0)</f>
        <v>0</v>
      </c>
      <c r="U2594">
        <f>IF(S2594 = "Rising Star",1,0)</f>
        <v>1</v>
      </c>
      <c r="V2594">
        <f>IF(S2594 = "Established",1,0)</f>
        <v>0</v>
      </c>
      <c r="W2594">
        <f>IF(S2594 = "Elites",1,0)</f>
        <v>0</v>
      </c>
      <c r="X2594" t="s">
        <v>242</v>
      </c>
      <c r="Y2594" t="str">
        <f>IF(X2594="","-",TRIM(LEFT(X2594,FIND(",",X2594&amp;",")-1)))</f>
        <v>Atlanta</v>
      </c>
      <c r="Z2594" t="s">
        <v>2462</v>
      </c>
      <c r="AA2594" t="s">
        <v>11</v>
      </c>
    </row>
    <row r="2595" spans="1:27" ht="14.4" x14ac:dyDescent="0.3">
      <c r="A2595">
        <v>2585</v>
      </c>
      <c r="B2595" t="s">
        <v>3767</v>
      </c>
      <c r="C2595" t="s">
        <v>3768</v>
      </c>
      <c r="D2595" t="s">
        <v>3769</v>
      </c>
      <c r="E2595" t="s">
        <v>1942</v>
      </c>
      <c r="F2595" s="5">
        <f>_xlfn.TEXTBEFORE(E2595, " ") * 1000000</f>
        <v>12600000</v>
      </c>
      <c r="G2595">
        <v>151.26599999999999</v>
      </c>
      <c r="H2595" t="s">
        <v>751</v>
      </c>
      <c r="I2595">
        <v>74</v>
      </c>
      <c r="J2595">
        <f>IF(I2595="",0,I2595)</f>
        <v>74</v>
      </c>
      <c r="K2595">
        <v>24</v>
      </c>
      <c r="L2595">
        <f>I2595-K2595</f>
        <v>50</v>
      </c>
      <c r="M2595" t="str">
        <f>IF(I2595&lt;100,"small",IF(I2595&lt;500,"medium","large"))</f>
        <v>small</v>
      </c>
      <c r="N2595">
        <f>IF(M2595="small",1,0)</f>
        <v>1</v>
      </c>
      <c r="O2595">
        <f>IF(N2595="medium",1,0)</f>
        <v>0</v>
      </c>
      <c r="P2595">
        <f>IF(O2595="large",1,0)</f>
        <v>0</v>
      </c>
      <c r="Q2595">
        <v>2001</v>
      </c>
      <c r="R2595">
        <v>6</v>
      </c>
      <c r="S2595" t="str">
        <f>IF(R2595=1, "First-time", IF(R2595&lt;=3, "Rising Star", IF(R2595&lt;10, "Established", "Elites")))</f>
        <v>Established</v>
      </c>
      <c r="T2595">
        <f>IF(S2595 = "First-time",1,0)</f>
        <v>0</v>
      </c>
      <c r="U2595">
        <f>IF(S2595 = "Rising Star",1,0)</f>
        <v>0</v>
      </c>
      <c r="V2595">
        <f>IF(S2595 = "Established",1,0)</f>
        <v>1</v>
      </c>
      <c r="W2595">
        <f>IF(S2595 = "Elites",1,0)</f>
        <v>0</v>
      </c>
      <c r="X2595" t="s">
        <v>427</v>
      </c>
      <c r="Y2595" t="str">
        <f>IF(X2595="","-",TRIM(LEFT(X2595,FIND(",",X2595&amp;",")-1)))</f>
        <v>Washington</v>
      </c>
      <c r="Z2595" t="s">
        <v>3770</v>
      </c>
      <c r="AA2595" t="s">
        <v>47</v>
      </c>
    </row>
    <row r="2596" spans="1:27" ht="14.4" x14ac:dyDescent="0.3">
      <c r="A2596">
        <v>2586</v>
      </c>
      <c r="B2596" t="s">
        <v>13082</v>
      </c>
      <c r="C2596" t="s">
        <v>13083</v>
      </c>
      <c r="D2596" t="s">
        <v>13084</v>
      </c>
      <c r="E2596" t="s">
        <v>1200</v>
      </c>
      <c r="F2596" s="5">
        <f>_xlfn.TEXTBEFORE(E2596, " ") * 1000000</f>
        <v>24700000</v>
      </c>
      <c r="G2596">
        <v>151.19059999999999</v>
      </c>
      <c r="H2596" t="s">
        <v>85</v>
      </c>
      <c r="I2596">
        <v>90</v>
      </c>
      <c r="J2596">
        <f>IF(I2596="",0,I2596)</f>
        <v>90</v>
      </c>
      <c r="K2596">
        <v>44</v>
      </c>
      <c r="L2596">
        <f>I2596-K2596</f>
        <v>46</v>
      </c>
      <c r="M2596" t="str">
        <f>IF(I2596&lt;100,"small",IF(I2596&lt;500,"medium","large"))</f>
        <v>small</v>
      </c>
      <c r="N2596">
        <f>IF(M2596="small",1,0)</f>
        <v>1</v>
      </c>
      <c r="O2596">
        <f>IF(N2596="medium",1,0)</f>
        <v>0</v>
      </c>
      <c r="P2596">
        <f>IF(O2596="large",1,0)</f>
        <v>0</v>
      </c>
      <c r="Q2596">
        <v>2012</v>
      </c>
      <c r="R2596">
        <v>4</v>
      </c>
      <c r="S2596" t="str">
        <f>IF(R2596=1, "First-time", IF(R2596&lt;=3, "Rising Star", IF(R2596&lt;10, "Established", "Elites")))</f>
        <v>Established</v>
      </c>
      <c r="T2596">
        <f>IF(S2596 = "First-time",1,0)</f>
        <v>0</v>
      </c>
      <c r="U2596">
        <f>IF(S2596 = "Rising Star",1,0)</f>
        <v>0</v>
      </c>
      <c r="V2596">
        <f>IF(S2596 = "Established",1,0)</f>
        <v>1</v>
      </c>
      <c r="W2596">
        <f>IF(S2596 = "Elites",1,0)</f>
        <v>0</v>
      </c>
      <c r="X2596" t="s">
        <v>232</v>
      </c>
      <c r="Y2596" t="str">
        <f>IF(X2596="","-",TRIM(LEFT(X2596,FIND(",",X2596&amp;",")-1)))</f>
        <v>Houston</v>
      </c>
      <c r="Z2596" t="s">
        <v>232</v>
      </c>
      <c r="AA2596" t="s">
        <v>45</v>
      </c>
    </row>
    <row r="2597" spans="1:27" ht="14.4" x14ac:dyDescent="0.3">
      <c r="A2597">
        <v>2587</v>
      </c>
      <c r="B2597" t="s">
        <v>11836</v>
      </c>
      <c r="C2597" t="s">
        <v>11837</v>
      </c>
      <c r="D2597" t="s">
        <v>11838</v>
      </c>
      <c r="E2597" t="s">
        <v>1471</v>
      </c>
      <c r="F2597" s="5">
        <f>_xlfn.TEXTBEFORE(E2597, " ") * 1000000</f>
        <v>2500000</v>
      </c>
      <c r="G2597">
        <v>151.1705</v>
      </c>
      <c r="H2597" t="s">
        <v>779</v>
      </c>
      <c r="I2597">
        <v>14</v>
      </c>
      <c r="J2597">
        <f>IF(I2597="",0,I2597)</f>
        <v>14</v>
      </c>
      <c r="K2597">
        <v>6</v>
      </c>
      <c r="L2597">
        <f>I2597-K2597</f>
        <v>8</v>
      </c>
      <c r="M2597" t="str">
        <f>IF(I2597&lt;100,"small",IF(I2597&lt;500,"medium","large"))</f>
        <v>small</v>
      </c>
      <c r="N2597">
        <f>IF(M2597="small",1,0)</f>
        <v>1</v>
      </c>
      <c r="O2597">
        <f>IF(N2597="medium",1,0)</f>
        <v>0</v>
      </c>
      <c r="P2597">
        <f>IF(O2597="large",1,0)</f>
        <v>0</v>
      </c>
      <c r="Q2597">
        <v>2011</v>
      </c>
      <c r="R2597">
        <v>2</v>
      </c>
      <c r="S2597" t="str">
        <f>IF(R2597=1, "First-time", IF(R2597&lt;=3, "Rising Star", IF(R2597&lt;10, "Established", "Elites")))</f>
        <v>Rising Star</v>
      </c>
      <c r="T2597">
        <f>IF(S2597 = "First-time",1,0)</f>
        <v>0</v>
      </c>
      <c r="U2597">
        <f>IF(S2597 = "Rising Star",1,0)</f>
        <v>1</v>
      </c>
      <c r="V2597">
        <f>IF(S2597 = "Established",1,0)</f>
        <v>0</v>
      </c>
      <c r="W2597">
        <f>IF(S2597 = "Elites",1,0)</f>
        <v>0</v>
      </c>
      <c r="X2597" t="s">
        <v>838</v>
      </c>
      <c r="Y2597" t="str">
        <f>IF(X2597="","-",TRIM(LEFT(X2597,FIND(",",X2597&amp;",")-1)))</f>
        <v>Austin</v>
      </c>
      <c r="Z2597" t="s">
        <v>838</v>
      </c>
      <c r="AA2597" t="s">
        <v>45</v>
      </c>
    </row>
    <row r="2598" spans="1:27" ht="14.4" x14ac:dyDescent="0.3">
      <c r="A2598">
        <v>2588</v>
      </c>
      <c r="B2598" t="s">
        <v>15659</v>
      </c>
      <c r="C2598" t="s">
        <v>15660</v>
      </c>
      <c r="D2598" t="s">
        <v>15661</v>
      </c>
      <c r="E2598" t="s">
        <v>4800</v>
      </c>
      <c r="F2598" s="5">
        <f>_xlfn.TEXTBEFORE(E2598, " ") * 1000000</f>
        <v>3100000</v>
      </c>
      <c r="G2598">
        <v>151.1653</v>
      </c>
      <c r="H2598" t="s">
        <v>174</v>
      </c>
      <c r="I2598">
        <v>10</v>
      </c>
      <c r="J2598">
        <f>IF(I2598="",0,I2598)</f>
        <v>10</v>
      </c>
      <c r="K2598">
        <v>6</v>
      </c>
      <c r="L2598">
        <f>I2598-K2598</f>
        <v>4</v>
      </c>
      <c r="M2598" t="str">
        <f>IF(I2598&lt;100,"small",IF(I2598&lt;500,"medium","large"))</f>
        <v>small</v>
      </c>
      <c r="N2598">
        <f>IF(M2598="small",1,0)</f>
        <v>1</v>
      </c>
      <c r="O2598">
        <f>IF(N2598="medium",1,0)</f>
        <v>0</v>
      </c>
      <c r="P2598">
        <f>IF(O2598="large",1,0)</f>
        <v>0</v>
      </c>
      <c r="Q2598">
        <v>2013</v>
      </c>
      <c r="R2598">
        <v>2</v>
      </c>
      <c r="S2598" t="str">
        <f>IF(R2598=1, "First-time", IF(R2598&lt;=3, "Rising Star", IF(R2598&lt;10, "Established", "Elites")))</f>
        <v>Rising Star</v>
      </c>
      <c r="T2598">
        <f>IF(S2598 = "First-time",1,0)</f>
        <v>0</v>
      </c>
      <c r="U2598">
        <f>IF(S2598 = "Rising Star",1,0)</f>
        <v>1</v>
      </c>
      <c r="V2598">
        <f>IF(S2598 = "Established",1,0)</f>
        <v>0</v>
      </c>
      <c r="W2598">
        <f>IF(S2598 = "Elites",1,0)</f>
        <v>0</v>
      </c>
      <c r="X2598" t="s">
        <v>272</v>
      </c>
      <c r="Y2598" t="str">
        <f>IF(X2598="","-",TRIM(LEFT(X2598,FIND(",",X2598&amp;",")-1)))</f>
        <v>Phoenix</v>
      </c>
      <c r="Z2598" t="s">
        <v>1615</v>
      </c>
      <c r="AA2598" t="s">
        <v>4</v>
      </c>
    </row>
    <row r="2599" spans="1:27" ht="14.4" x14ac:dyDescent="0.3">
      <c r="A2599">
        <v>2589</v>
      </c>
      <c r="B2599" t="s">
        <v>6309</v>
      </c>
      <c r="C2599" t="s">
        <v>6310</v>
      </c>
      <c r="D2599" t="s">
        <v>6311</v>
      </c>
      <c r="E2599" t="s">
        <v>1302</v>
      </c>
      <c r="F2599" s="5">
        <f>_xlfn.TEXTBEFORE(E2599, " ") * 1000000</f>
        <v>7800000</v>
      </c>
      <c r="G2599">
        <v>151.06530000000001</v>
      </c>
      <c r="H2599" t="s">
        <v>761</v>
      </c>
      <c r="I2599">
        <v>49</v>
      </c>
      <c r="J2599">
        <f>IF(I2599="",0,I2599)</f>
        <v>49</v>
      </c>
      <c r="K2599">
        <v>30</v>
      </c>
      <c r="L2599">
        <f>I2599-K2599</f>
        <v>19</v>
      </c>
      <c r="M2599" t="str">
        <f>IF(I2599&lt;100,"small",IF(I2599&lt;500,"medium","large"))</f>
        <v>small</v>
      </c>
      <c r="N2599">
        <f>IF(M2599="small",1,0)</f>
        <v>1</v>
      </c>
      <c r="O2599">
        <f>IF(N2599="medium",1,0)</f>
        <v>0</v>
      </c>
      <c r="P2599">
        <f>IF(O2599="large",1,0)</f>
        <v>0</v>
      </c>
      <c r="Q2599">
        <v>2005</v>
      </c>
      <c r="R2599">
        <v>4</v>
      </c>
      <c r="S2599" t="str">
        <f>IF(R2599=1, "First-time", IF(R2599&lt;=3, "Rising Star", IF(R2599&lt;10, "Established", "Elites")))</f>
        <v>Established</v>
      </c>
      <c r="T2599">
        <f>IF(S2599 = "First-time",1,0)</f>
        <v>0</v>
      </c>
      <c r="U2599">
        <f>IF(S2599 = "Rising Star",1,0)</f>
        <v>0</v>
      </c>
      <c r="V2599">
        <f>IF(S2599 = "Established",1,0)</f>
        <v>1</v>
      </c>
      <c r="W2599">
        <f>IF(S2599 = "Elites",1,0)</f>
        <v>0</v>
      </c>
      <c r="X2599" t="s">
        <v>354</v>
      </c>
      <c r="Y2599" t="str">
        <f>IF(X2599="","-",TRIM(LEFT(X2599,FIND(",",X2599&amp;",")-1)))</f>
        <v>Minneapolis</v>
      </c>
      <c r="Z2599" t="s">
        <v>354</v>
      </c>
      <c r="AA2599" t="s">
        <v>24</v>
      </c>
    </row>
    <row r="2600" spans="1:27" ht="14.4" x14ac:dyDescent="0.3">
      <c r="A2600">
        <v>2590</v>
      </c>
      <c r="B2600" t="s">
        <v>6204</v>
      </c>
      <c r="C2600" t="s">
        <v>6205</v>
      </c>
      <c r="D2600" t="s">
        <v>6206</v>
      </c>
      <c r="E2600" t="s">
        <v>5568</v>
      </c>
      <c r="F2600" s="5">
        <f>_xlfn.TEXTBEFORE(E2600, " ") * 1000000</f>
        <v>17400000</v>
      </c>
      <c r="G2600">
        <v>151.04339999999999</v>
      </c>
      <c r="H2600" t="s">
        <v>779</v>
      </c>
      <c r="I2600">
        <v>48</v>
      </c>
      <c r="J2600">
        <f>IF(I2600="",0,I2600)</f>
        <v>48</v>
      </c>
      <c r="K2600">
        <v>25</v>
      </c>
      <c r="L2600">
        <f>I2600-K2600</f>
        <v>23</v>
      </c>
      <c r="M2600" t="str">
        <f>IF(I2600&lt;100,"small",IF(I2600&lt;500,"medium","large"))</f>
        <v>small</v>
      </c>
      <c r="N2600">
        <f>IF(M2600="small",1,0)</f>
        <v>1</v>
      </c>
      <c r="O2600">
        <f>IF(N2600="medium",1,0)</f>
        <v>0</v>
      </c>
      <c r="P2600">
        <f>IF(O2600="large",1,0)</f>
        <v>0</v>
      </c>
      <c r="Q2600">
        <v>2005</v>
      </c>
      <c r="R2600">
        <v>1</v>
      </c>
      <c r="S2600" t="str">
        <f>IF(R2600=1, "First-time", IF(R2600&lt;=3, "Rising Star", IF(R2600&lt;10, "Established", "Elites")))</f>
        <v>First-time</v>
      </c>
      <c r="T2600">
        <f>IF(S2600 = "First-time",1,0)</f>
        <v>1</v>
      </c>
      <c r="U2600">
        <f>IF(S2600 = "Rising Star",1,0)</f>
        <v>0</v>
      </c>
      <c r="V2600">
        <f>IF(S2600 = "Established",1,0)</f>
        <v>0</v>
      </c>
      <c r="W2600">
        <f>IF(S2600 = "Elites",1,0)</f>
        <v>0</v>
      </c>
      <c r="X2600" t="s">
        <v>86</v>
      </c>
      <c r="Y2600" t="str">
        <f>IF(X2600="","-",TRIM(LEFT(X2600,FIND(",",X2600&amp;",")-1)))</f>
        <v>New York City</v>
      </c>
      <c r="Z2600" t="s">
        <v>3896</v>
      </c>
      <c r="AA2600" t="s">
        <v>35</v>
      </c>
    </row>
    <row r="2601" spans="1:27" ht="14.4" x14ac:dyDescent="0.3">
      <c r="A2601">
        <v>2591</v>
      </c>
      <c r="B2601" t="s">
        <v>10322</v>
      </c>
      <c r="C2601" t="s">
        <v>10323</v>
      </c>
      <c r="D2601" t="s">
        <v>10324</v>
      </c>
      <c r="E2601" t="s">
        <v>1192</v>
      </c>
      <c r="F2601" s="5">
        <f>_xlfn.TEXTBEFORE(E2601, " ") * 1000000</f>
        <v>2300000</v>
      </c>
      <c r="G2601">
        <v>151.0411</v>
      </c>
      <c r="H2601" t="s">
        <v>1750</v>
      </c>
      <c r="I2601">
        <v>78</v>
      </c>
      <c r="J2601">
        <f>IF(I2601="",0,I2601)</f>
        <v>78</v>
      </c>
      <c r="K2601">
        <v>42</v>
      </c>
      <c r="L2601">
        <f>I2601-K2601</f>
        <v>36</v>
      </c>
      <c r="M2601" t="str">
        <f>IF(I2601&lt;100,"small",IF(I2601&lt;500,"medium","large"))</f>
        <v>small</v>
      </c>
      <c r="N2601">
        <f>IF(M2601="small",1,0)</f>
        <v>1</v>
      </c>
      <c r="O2601">
        <f>IF(N2601="medium",1,0)</f>
        <v>0</v>
      </c>
      <c r="P2601">
        <f>IF(O2601="large",1,0)</f>
        <v>0</v>
      </c>
      <c r="Q2601">
        <v>2009</v>
      </c>
      <c r="R2601">
        <v>1</v>
      </c>
      <c r="S2601" t="str">
        <f>IF(R2601=1, "First-time", IF(R2601&lt;=3, "Rising Star", IF(R2601&lt;10, "Established", "Elites")))</f>
        <v>First-time</v>
      </c>
      <c r="T2601">
        <f>IF(S2601 = "First-time",1,0)</f>
        <v>1</v>
      </c>
      <c r="U2601">
        <f>IF(S2601 = "Rising Star",1,0)</f>
        <v>0</v>
      </c>
      <c r="V2601">
        <f>IF(S2601 = "Established",1,0)</f>
        <v>0</v>
      </c>
      <c r="W2601">
        <f>IF(S2601 = "Elites",1,0)</f>
        <v>0</v>
      </c>
      <c r="X2601" t="s">
        <v>325</v>
      </c>
      <c r="Y2601" t="str">
        <f>IF(X2601="","-",TRIM(LEFT(X2601,FIND(",",X2601&amp;",")-1)))</f>
        <v>Los Angeles</v>
      </c>
      <c r="Z2601" t="s">
        <v>10325</v>
      </c>
      <c r="AA2601" t="s">
        <v>5</v>
      </c>
    </row>
    <row r="2602" spans="1:27" ht="14.4" x14ac:dyDescent="0.3">
      <c r="A2602">
        <v>2592</v>
      </c>
      <c r="B2602" t="s">
        <v>2254</v>
      </c>
      <c r="C2602" t="s">
        <v>2255</v>
      </c>
      <c r="D2602" t="s">
        <v>2256</v>
      </c>
      <c r="E2602" t="s">
        <v>1192</v>
      </c>
      <c r="F2602" s="5">
        <f>_xlfn.TEXTBEFORE(E2602, " ") * 1000000</f>
        <v>2300000</v>
      </c>
      <c r="G2602">
        <v>150.91890000000001</v>
      </c>
      <c r="H2602" t="s">
        <v>85</v>
      </c>
      <c r="I2602">
        <v>5</v>
      </c>
      <c r="J2602">
        <f>IF(I2602="",0,I2602)</f>
        <v>5</v>
      </c>
      <c r="K2602">
        <v>2</v>
      </c>
      <c r="L2602">
        <f>I2602-K2602</f>
        <v>3</v>
      </c>
      <c r="M2602" t="str">
        <f>IF(I2602&lt;100,"small",IF(I2602&lt;500,"medium","large"))</f>
        <v>small</v>
      </c>
      <c r="N2602">
        <f>IF(M2602="small",1,0)</f>
        <v>1</v>
      </c>
      <c r="O2602">
        <f>IF(N2602="medium",1,0)</f>
        <v>0</v>
      </c>
      <c r="P2602">
        <f>IF(O2602="large",1,0)</f>
        <v>0</v>
      </c>
      <c r="Q2602">
        <v>1995</v>
      </c>
      <c r="R2602">
        <v>1</v>
      </c>
      <c r="S2602" t="str">
        <f>IF(R2602=1, "First-time", IF(R2602&lt;=3, "Rising Star", IF(R2602&lt;10, "Established", "Elites")))</f>
        <v>First-time</v>
      </c>
      <c r="T2602">
        <f>IF(S2602 = "First-time",1,0)</f>
        <v>1</v>
      </c>
      <c r="U2602">
        <f>IF(S2602 = "Rising Star",1,0)</f>
        <v>0</v>
      </c>
      <c r="V2602">
        <f>IF(S2602 = "Established",1,0)</f>
        <v>0</v>
      </c>
      <c r="W2602">
        <f>IF(S2602 = "Elites",1,0)</f>
        <v>0</v>
      </c>
      <c r="X2602" t="s">
        <v>1307</v>
      </c>
      <c r="Y2602" t="str">
        <f>IF(X2602="","-",TRIM(LEFT(X2602,FIND(",",X2602&amp;",")-1)))</f>
        <v>Inland Empire</v>
      </c>
      <c r="Z2602" t="s">
        <v>2257</v>
      </c>
      <c r="AA2602" t="s">
        <v>5</v>
      </c>
    </row>
    <row r="2603" spans="1:27" ht="14.4" x14ac:dyDescent="0.3">
      <c r="A2603">
        <v>2593</v>
      </c>
      <c r="B2603" t="s">
        <v>1968</v>
      </c>
      <c r="C2603" t="s">
        <v>1969</v>
      </c>
      <c r="D2603" t="s">
        <v>1970</v>
      </c>
      <c r="E2603" t="s">
        <v>1971</v>
      </c>
      <c r="F2603" s="5">
        <f>_xlfn.TEXTBEFORE(E2603, " ") * 1000000</f>
        <v>7000000</v>
      </c>
      <c r="G2603">
        <v>150.89490000000001</v>
      </c>
      <c r="H2603" t="s">
        <v>331</v>
      </c>
      <c r="I2603">
        <v>36</v>
      </c>
      <c r="J2603">
        <f>IF(I2603="",0,I2603)</f>
        <v>36</v>
      </c>
      <c r="K2603">
        <v>20</v>
      </c>
      <c r="L2603">
        <f>I2603-K2603</f>
        <v>16</v>
      </c>
      <c r="M2603" t="str">
        <f>IF(I2603&lt;100,"small",IF(I2603&lt;500,"medium","large"))</f>
        <v>small</v>
      </c>
      <c r="N2603">
        <f>IF(M2603="small",1,0)</f>
        <v>1</v>
      </c>
      <c r="O2603">
        <f>IF(N2603="medium",1,0)</f>
        <v>0</v>
      </c>
      <c r="P2603">
        <f>IF(O2603="large",1,0)</f>
        <v>0</v>
      </c>
      <c r="Q2603">
        <v>1994</v>
      </c>
      <c r="R2603">
        <v>4</v>
      </c>
      <c r="S2603" t="str">
        <f>IF(R2603=1, "First-time", IF(R2603&lt;=3, "Rising Star", IF(R2603&lt;10, "Established", "Elites")))</f>
        <v>Established</v>
      </c>
      <c r="T2603">
        <f>IF(S2603 = "First-time",1,0)</f>
        <v>0</v>
      </c>
      <c r="U2603">
        <f>IF(S2603 = "Rising Star",1,0)</f>
        <v>0</v>
      </c>
      <c r="V2603">
        <f>IF(S2603 = "Established",1,0)</f>
        <v>1</v>
      </c>
      <c r="W2603">
        <f>IF(S2603 = "Elites",1,0)</f>
        <v>0</v>
      </c>
      <c r="X2603" t="s">
        <v>130</v>
      </c>
      <c r="Y2603" t="str">
        <f>IF(X2603="","-",TRIM(LEFT(X2603,FIND(",",X2603&amp;",")-1)))</f>
        <v>Dallas</v>
      </c>
      <c r="Z2603" t="s">
        <v>130</v>
      </c>
      <c r="AA2603" t="s">
        <v>45</v>
      </c>
    </row>
    <row r="2604" spans="1:27" ht="14.4" x14ac:dyDescent="0.3">
      <c r="A2604">
        <v>2594</v>
      </c>
      <c r="B2604" t="s">
        <v>2935</v>
      </c>
      <c r="C2604" t="s">
        <v>2936</v>
      </c>
      <c r="D2604" t="s">
        <v>2937</v>
      </c>
      <c r="E2604" t="s">
        <v>2167</v>
      </c>
      <c r="F2604" s="5">
        <f>_xlfn.TEXTBEFORE(E2604, " ") * 1000000</f>
        <v>1000000</v>
      </c>
      <c r="G2604">
        <v>150.79169999999999</v>
      </c>
      <c r="H2604" t="s">
        <v>85</v>
      </c>
      <c r="I2604">
        <v>5800</v>
      </c>
      <c r="J2604">
        <f>IF(I2604="",0,I2604)</f>
        <v>5800</v>
      </c>
      <c r="K2604">
        <v>4908</v>
      </c>
      <c r="L2604">
        <f>I2604-K2604</f>
        <v>892</v>
      </c>
      <c r="M2604" t="str">
        <f>IF(I2604&lt;100,"small",IF(I2604&lt;500,"medium","large"))</f>
        <v>large</v>
      </c>
      <c r="N2604">
        <f>IF(M2604="small",1,0)</f>
        <v>0</v>
      </c>
      <c r="O2604">
        <f>IF(N2604="medium",1,0)</f>
        <v>0</v>
      </c>
      <c r="P2604">
        <f>IF(O2604="large",1,0)</f>
        <v>0</v>
      </c>
      <c r="Q2604">
        <v>1998</v>
      </c>
      <c r="R2604">
        <v>12</v>
      </c>
      <c r="S2604" t="str">
        <f>IF(R2604=1, "First-time", IF(R2604&lt;=3, "Rising Star", IF(R2604&lt;10, "Established", "Elites")))</f>
        <v>Elites</v>
      </c>
      <c r="T2604">
        <f>IF(S2604 = "First-time",1,0)</f>
        <v>0</v>
      </c>
      <c r="U2604">
        <f>IF(S2604 = "Rising Star",1,0)</f>
        <v>0</v>
      </c>
      <c r="V2604">
        <f>IF(S2604 = "Established",1,0)</f>
        <v>0</v>
      </c>
      <c r="W2604">
        <f>IF(S2604 = "Elites",1,0)</f>
        <v>1</v>
      </c>
      <c r="X2604" t="s">
        <v>242</v>
      </c>
      <c r="Y2604" t="str">
        <f>IF(X2604="","-",TRIM(LEFT(X2604,FIND(",",X2604&amp;",")-1)))</f>
        <v>Atlanta</v>
      </c>
      <c r="Z2604" t="s">
        <v>242</v>
      </c>
      <c r="AA2604" t="s">
        <v>11</v>
      </c>
    </row>
    <row r="2605" spans="1:27" ht="14.4" x14ac:dyDescent="0.3">
      <c r="A2605">
        <v>2595</v>
      </c>
      <c r="B2605" t="s">
        <v>8592</v>
      </c>
      <c r="C2605" t="s">
        <v>8593</v>
      </c>
      <c r="D2605" t="s">
        <v>8594</v>
      </c>
      <c r="E2605" t="s">
        <v>610</v>
      </c>
      <c r="F2605" s="5">
        <f>_xlfn.TEXTBEFORE(E2605, " ") * 1000000</f>
        <v>14600000</v>
      </c>
      <c r="G2605">
        <v>150.5882</v>
      </c>
      <c r="H2605" t="s">
        <v>803</v>
      </c>
      <c r="I2605">
        <v>197</v>
      </c>
      <c r="J2605">
        <f>IF(I2605="",0,I2605)</f>
        <v>197</v>
      </c>
      <c r="K2605">
        <v>162</v>
      </c>
      <c r="L2605">
        <f>I2605-K2605</f>
        <v>35</v>
      </c>
      <c r="M2605" t="str">
        <f>IF(I2605&lt;100,"small",IF(I2605&lt;500,"medium","large"))</f>
        <v>medium</v>
      </c>
      <c r="N2605">
        <f>IF(M2605="small",1,0)</f>
        <v>0</v>
      </c>
      <c r="O2605">
        <f>IF(N2605="medium",1,0)</f>
        <v>0</v>
      </c>
      <c r="P2605">
        <f>IF(O2605="large",1,0)</f>
        <v>0</v>
      </c>
      <c r="Q2605">
        <v>2008</v>
      </c>
      <c r="R2605">
        <v>5</v>
      </c>
      <c r="S2605" t="str">
        <f>IF(R2605=1, "First-time", IF(R2605&lt;=3, "Rising Star", IF(R2605&lt;10, "Established", "Elites")))</f>
        <v>Established</v>
      </c>
      <c r="T2605">
        <f>IF(S2605 = "First-time",1,0)</f>
        <v>0</v>
      </c>
      <c r="U2605">
        <f>IF(S2605 = "Rising Star",1,0)</f>
        <v>0</v>
      </c>
      <c r="V2605">
        <f>IF(S2605 = "Established",1,0)</f>
        <v>1</v>
      </c>
      <c r="W2605">
        <f>IF(S2605 = "Elites",1,0)</f>
        <v>0</v>
      </c>
      <c r="X2605" t="s">
        <v>86</v>
      </c>
      <c r="Y2605" t="str">
        <f>IF(X2605="","-",TRIM(LEFT(X2605,FIND(",",X2605&amp;",")-1)))</f>
        <v>New York City</v>
      </c>
      <c r="Z2605" t="s">
        <v>1662</v>
      </c>
      <c r="AA2605" t="s">
        <v>32</v>
      </c>
    </row>
    <row r="2606" spans="1:27" ht="14.4" x14ac:dyDescent="0.3">
      <c r="A2606">
        <v>2596</v>
      </c>
      <c r="B2606" t="s">
        <v>7989</v>
      </c>
      <c r="C2606" t="s">
        <v>7990</v>
      </c>
      <c r="D2606" t="s">
        <v>7991</v>
      </c>
      <c r="E2606" t="s">
        <v>7992</v>
      </c>
      <c r="F2606" s="5">
        <f>_xlfn.TEXTBEFORE(E2606, " ") * 1000000</f>
        <v>50900000</v>
      </c>
      <c r="G2606">
        <v>150.58430000000001</v>
      </c>
      <c r="H2606" t="s">
        <v>803</v>
      </c>
      <c r="I2606">
        <v>199</v>
      </c>
      <c r="J2606">
        <f>IF(I2606="",0,I2606)</f>
        <v>199</v>
      </c>
      <c r="K2606">
        <v>83</v>
      </c>
      <c r="L2606">
        <f>I2606-K2606</f>
        <v>116</v>
      </c>
      <c r="M2606" t="str">
        <f>IF(I2606&lt;100,"small",IF(I2606&lt;500,"medium","large"))</f>
        <v>medium</v>
      </c>
      <c r="N2606">
        <f>IF(M2606="small",1,0)</f>
        <v>0</v>
      </c>
      <c r="O2606">
        <f>IF(N2606="medium",1,0)</f>
        <v>0</v>
      </c>
      <c r="P2606">
        <f>IF(O2606="large",1,0)</f>
        <v>0</v>
      </c>
      <c r="Q2606">
        <v>2007</v>
      </c>
      <c r="R2606">
        <v>3</v>
      </c>
      <c r="S2606" t="str">
        <f>IF(R2606=1, "First-time", IF(R2606&lt;=3, "Rising Star", IF(R2606&lt;10, "Established", "Elites")))</f>
        <v>Rising Star</v>
      </c>
      <c r="T2606">
        <f>IF(S2606 = "First-time",1,0)</f>
        <v>0</v>
      </c>
      <c r="U2606">
        <f>IF(S2606 = "Rising Star",1,0)</f>
        <v>1</v>
      </c>
      <c r="V2606">
        <f>IF(S2606 = "Established",1,0)</f>
        <v>0</v>
      </c>
      <c r="W2606">
        <f>IF(S2606 = "Elites",1,0)</f>
        <v>0</v>
      </c>
      <c r="X2606" t="s">
        <v>1021</v>
      </c>
      <c r="Y2606" t="str">
        <f>IF(X2606="","-",TRIM(LEFT(X2606,FIND(",",X2606&amp;",")-1)))</f>
        <v>Bridgeport-Stamford-Norwalk</v>
      </c>
      <c r="Z2606" t="s">
        <v>7993</v>
      </c>
      <c r="AA2606" t="s">
        <v>7</v>
      </c>
    </row>
    <row r="2607" spans="1:27" ht="14.4" x14ac:dyDescent="0.3">
      <c r="A2607">
        <v>2597</v>
      </c>
      <c r="B2607" t="s">
        <v>7417</v>
      </c>
      <c r="C2607" t="s">
        <v>7418</v>
      </c>
      <c r="D2607" t="s">
        <v>7419</v>
      </c>
      <c r="E2607" t="s">
        <v>2567</v>
      </c>
      <c r="F2607" s="5">
        <f>_xlfn.TEXTBEFORE(E2607, " ") * 1000000</f>
        <v>14100000</v>
      </c>
      <c r="G2607">
        <v>150.49930000000001</v>
      </c>
      <c r="H2607" t="s">
        <v>167</v>
      </c>
      <c r="I2607">
        <v>11</v>
      </c>
      <c r="J2607">
        <f>IF(I2607="",0,I2607)</f>
        <v>11</v>
      </c>
      <c r="K2607">
        <v>4</v>
      </c>
      <c r="L2607">
        <f>I2607-K2607</f>
        <v>7</v>
      </c>
      <c r="M2607" t="str">
        <f>IF(I2607&lt;100,"small",IF(I2607&lt;500,"medium","large"))</f>
        <v>small</v>
      </c>
      <c r="N2607">
        <f>IF(M2607="small",1,0)</f>
        <v>1</v>
      </c>
      <c r="O2607">
        <f>IF(N2607="medium",1,0)</f>
        <v>0</v>
      </c>
      <c r="P2607">
        <f>IF(O2607="large",1,0)</f>
        <v>0</v>
      </c>
      <c r="Q2607">
        <v>2007</v>
      </c>
      <c r="R2607">
        <v>3</v>
      </c>
      <c r="S2607" t="str">
        <f>IF(R2607=1, "First-time", IF(R2607&lt;=3, "Rising Star", IF(R2607&lt;10, "Established", "Elites")))</f>
        <v>Rising Star</v>
      </c>
      <c r="T2607">
        <f>IF(S2607 = "First-time",1,0)</f>
        <v>0</v>
      </c>
      <c r="U2607">
        <f>IF(S2607 = "Rising Star",1,0)</f>
        <v>1</v>
      </c>
      <c r="V2607">
        <f>IF(S2607 = "Established",1,0)</f>
        <v>0</v>
      </c>
      <c r="W2607">
        <f>IF(S2607 = "Elites",1,0)</f>
        <v>0</v>
      </c>
      <c r="X2607" t="s">
        <v>3805</v>
      </c>
      <c r="Y2607" t="str">
        <f>IF(X2607="","-",TRIM(LEFT(X2607,FIND(",",X2607&amp;",")-1)))</f>
        <v>Provo-Orem</v>
      </c>
      <c r="Z2607" t="s">
        <v>7420</v>
      </c>
      <c r="AA2607" t="s">
        <v>46</v>
      </c>
    </row>
    <row r="2608" spans="1:27" ht="14.4" x14ac:dyDescent="0.3">
      <c r="A2608">
        <v>2598</v>
      </c>
      <c r="B2608" t="s">
        <v>9133</v>
      </c>
      <c r="C2608" t="s">
        <v>9134</v>
      </c>
      <c r="D2608" t="s">
        <v>9135</v>
      </c>
      <c r="E2608" t="s">
        <v>9136</v>
      </c>
      <c r="F2608" s="5">
        <f>_xlfn.TEXTBEFORE(E2608, " ") * 1000000</f>
        <v>86700000</v>
      </c>
      <c r="G2608">
        <v>150.44749999999999</v>
      </c>
      <c r="H2608" t="s">
        <v>167</v>
      </c>
      <c r="I2608">
        <v>73</v>
      </c>
      <c r="J2608">
        <f>IF(I2608="",0,I2608)</f>
        <v>73</v>
      </c>
      <c r="K2608">
        <v>31</v>
      </c>
      <c r="L2608">
        <f>I2608-K2608</f>
        <v>42</v>
      </c>
      <c r="M2608" t="str">
        <f>IF(I2608&lt;100,"small",IF(I2608&lt;500,"medium","large"))</f>
        <v>small</v>
      </c>
      <c r="N2608">
        <f>IF(M2608="small",1,0)</f>
        <v>1</v>
      </c>
      <c r="O2608">
        <f>IF(N2608="medium",1,0)</f>
        <v>0</v>
      </c>
      <c r="P2608">
        <f>IF(O2608="large",1,0)</f>
        <v>0</v>
      </c>
      <c r="Q2608">
        <v>2008</v>
      </c>
      <c r="R2608">
        <v>6</v>
      </c>
      <c r="S2608" t="str">
        <f>IF(R2608=1, "First-time", IF(R2608&lt;=3, "Rising Star", IF(R2608&lt;10, "Established", "Elites")))</f>
        <v>Established</v>
      </c>
      <c r="T2608">
        <f>IF(S2608 = "First-time",1,0)</f>
        <v>0</v>
      </c>
      <c r="U2608">
        <f>IF(S2608 = "Rising Star",1,0)</f>
        <v>0</v>
      </c>
      <c r="V2608">
        <f>IF(S2608 = "Established",1,0)</f>
        <v>1</v>
      </c>
      <c r="W2608">
        <f>IF(S2608 = "Elites",1,0)</f>
        <v>0</v>
      </c>
      <c r="X2608" t="s">
        <v>272</v>
      </c>
      <c r="Y2608" t="str">
        <f>IF(X2608="","-",TRIM(LEFT(X2608,FIND(",",X2608&amp;",")-1)))</f>
        <v>Phoenix</v>
      </c>
      <c r="Z2608" t="s">
        <v>2809</v>
      </c>
      <c r="AA2608" t="s">
        <v>4</v>
      </c>
    </row>
    <row r="2609" spans="1:27" ht="14.4" x14ac:dyDescent="0.3">
      <c r="A2609">
        <v>2599</v>
      </c>
      <c r="B2609" t="s">
        <v>6629</v>
      </c>
      <c r="C2609" t="s">
        <v>6630</v>
      </c>
      <c r="D2609" t="s">
        <v>6631</v>
      </c>
      <c r="E2609" t="s">
        <v>1267</v>
      </c>
      <c r="F2609" s="5">
        <f>_xlfn.TEXTBEFORE(E2609, " ") * 1000000</f>
        <v>2400000</v>
      </c>
      <c r="G2609">
        <v>150.44399999999999</v>
      </c>
      <c r="H2609" t="s">
        <v>803</v>
      </c>
      <c r="I2609">
        <v>21</v>
      </c>
      <c r="J2609">
        <f>IF(I2609="",0,I2609)</f>
        <v>21</v>
      </c>
      <c r="K2609">
        <v>9</v>
      </c>
      <c r="L2609">
        <f>I2609-K2609</f>
        <v>12</v>
      </c>
      <c r="M2609" t="str">
        <f>IF(I2609&lt;100,"small",IF(I2609&lt;500,"medium","large"))</f>
        <v>small</v>
      </c>
      <c r="N2609">
        <f>IF(M2609="small",1,0)</f>
        <v>1</v>
      </c>
      <c r="O2609">
        <f>IF(N2609="medium",1,0)</f>
        <v>0</v>
      </c>
      <c r="P2609">
        <f>IF(O2609="large",1,0)</f>
        <v>0</v>
      </c>
      <c r="Q2609">
        <v>2006</v>
      </c>
      <c r="R2609">
        <v>2</v>
      </c>
      <c r="S2609" t="str">
        <f>IF(R2609=1, "First-time", IF(R2609&lt;=3, "Rising Star", IF(R2609&lt;10, "Established", "Elites")))</f>
        <v>Rising Star</v>
      </c>
      <c r="T2609">
        <f>IF(S2609 = "First-time",1,0)</f>
        <v>0</v>
      </c>
      <c r="U2609">
        <f>IF(S2609 = "Rising Star",1,0)</f>
        <v>1</v>
      </c>
      <c r="V2609">
        <f>IF(S2609 = "Established",1,0)</f>
        <v>0</v>
      </c>
      <c r="W2609">
        <f>IF(S2609 = "Elites",1,0)</f>
        <v>0</v>
      </c>
      <c r="X2609" t="s">
        <v>260</v>
      </c>
      <c r="Y2609" t="str">
        <f>IF(X2609="","-",TRIM(LEFT(X2609,FIND(",",X2609&amp;",")-1)))</f>
        <v>Seattle</v>
      </c>
      <c r="Z2609" t="s">
        <v>260</v>
      </c>
      <c r="AA2609" t="s">
        <v>49</v>
      </c>
    </row>
    <row r="2610" spans="1:27" ht="14.4" x14ac:dyDescent="0.3">
      <c r="A2610">
        <v>2600</v>
      </c>
      <c r="B2610" t="s">
        <v>5967</v>
      </c>
      <c r="C2610" t="s">
        <v>5968</v>
      </c>
      <c r="D2610" t="s">
        <v>5969</v>
      </c>
      <c r="E2610" t="s">
        <v>2092</v>
      </c>
      <c r="F2610" s="5">
        <f>_xlfn.TEXTBEFORE(E2610, " ") * 1000000</f>
        <v>5600000</v>
      </c>
      <c r="G2610">
        <v>150.31460000000001</v>
      </c>
      <c r="H2610" t="s">
        <v>167</v>
      </c>
      <c r="I2610">
        <v>419</v>
      </c>
      <c r="J2610">
        <f>IF(I2610="",0,I2610)</f>
        <v>419</v>
      </c>
      <c r="K2610">
        <v>123</v>
      </c>
      <c r="L2610">
        <f>I2610-K2610</f>
        <v>296</v>
      </c>
      <c r="M2610" t="str">
        <f>IF(I2610&lt;100,"small",IF(I2610&lt;500,"medium","large"))</f>
        <v>medium</v>
      </c>
      <c r="N2610">
        <f>IF(M2610="small",1,0)</f>
        <v>0</v>
      </c>
      <c r="O2610">
        <f>IF(N2610="medium",1,0)</f>
        <v>0</v>
      </c>
      <c r="P2610">
        <f>IF(O2610="large",1,0)</f>
        <v>0</v>
      </c>
      <c r="Q2610">
        <v>2004</v>
      </c>
      <c r="R2610">
        <v>2</v>
      </c>
      <c r="S2610" t="str">
        <f>IF(R2610=1, "First-time", IF(R2610&lt;=3, "Rising Star", IF(R2610&lt;10, "Established", "Elites")))</f>
        <v>Rising Star</v>
      </c>
      <c r="T2610">
        <f>IF(S2610 = "First-time",1,0)</f>
        <v>0</v>
      </c>
      <c r="U2610">
        <f>IF(S2610 = "Rising Star",1,0)</f>
        <v>1</v>
      </c>
      <c r="V2610">
        <f>IF(S2610 = "Established",1,0)</f>
        <v>0</v>
      </c>
      <c r="W2610">
        <f>IF(S2610 = "Elites",1,0)</f>
        <v>0</v>
      </c>
      <c r="X2610" t="s">
        <v>99</v>
      </c>
      <c r="Y2610" t="str">
        <f>IF(X2610="","-",TRIM(LEFT(X2610,FIND(",",X2610&amp;",")-1)))</f>
        <v>-</v>
      </c>
      <c r="Z2610" t="s">
        <v>5970</v>
      </c>
      <c r="AA2610" t="s">
        <v>3</v>
      </c>
    </row>
    <row r="2611" spans="1:27" ht="14.4" x14ac:dyDescent="0.3">
      <c r="A2611">
        <v>2601</v>
      </c>
      <c r="B2611" t="s">
        <v>4488</v>
      </c>
      <c r="C2611" t="s">
        <v>4489</v>
      </c>
      <c r="D2611" t="s">
        <v>4490</v>
      </c>
      <c r="E2611" t="s">
        <v>3791</v>
      </c>
      <c r="F2611" s="5">
        <f>_xlfn.TEXTBEFORE(E2611, " ") * 1000000</f>
        <v>19400000</v>
      </c>
      <c r="G2611">
        <v>150.29470000000001</v>
      </c>
      <c r="H2611" t="s">
        <v>472</v>
      </c>
      <c r="I2611">
        <v>157</v>
      </c>
      <c r="J2611">
        <f>IF(I2611="",0,I2611)</f>
        <v>157</v>
      </c>
      <c r="K2611">
        <v>67</v>
      </c>
      <c r="L2611">
        <f>I2611-K2611</f>
        <v>90</v>
      </c>
      <c r="M2611" t="str">
        <f>IF(I2611&lt;100,"small",IF(I2611&lt;500,"medium","large"))</f>
        <v>medium</v>
      </c>
      <c r="N2611">
        <f>IF(M2611="small",1,0)</f>
        <v>0</v>
      </c>
      <c r="O2611">
        <f>IF(N2611="medium",1,0)</f>
        <v>0</v>
      </c>
      <c r="P2611">
        <f>IF(O2611="large",1,0)</f>
        <v>0</v>
      </c>
      <c r="Q2611">
        <v>2002</v>
      </c>
      <c r="R2611">
        <v>1</v>
      </c>
      <c r="S2611" t="str">
        <f>IF(R2611=1, "First-time", IF(R2611&lt;=3, "Rising Star", IF(R2611&lt;10, "Established", "Elites")))</f>
        <v>First-time</v>
      </c>
      <c r="T2611">
        <f>IF(S2611 = "First-time",1,0)</f>
        <v>1</v>
      </c>
      <c r="U2611">
        <f>IF(S2611 = "Rising Star",1,0)</f>
        <v>0</v>
      </c>
      <c r="V2611">
        <f>IF(S2611 = "Established",1,0)</f>
        <v>0</v>
      </c>
      <c r="W2611">
        <f>IF(S2611 = "Elites",1,0)</f>
        <v>0</v>
      </c>
      <c r="X2611" t="s">
        <v>427</v>
      </c>
      <c r="Y2611" t="str">
        <f>IF(X2611="","-",TRIM(LEFT(X2611,FIND(",",X2611&amp;",")-1)))</f>
        <v>Washington</v>
      </c>
      <c r="Z2611" t="s">
        <v>4491</v>
      </c>
      <c r="AA2611" t="s">
        <v>21</v>
      </c>
    </row>
    <row r="2612" spans="1:27" ht="14.4" x14ac:dyDescent="0.3">
      <c r="A2612">
        <v>2602</v>
      </c>
      <c r="B2612" t="s">
        <v>8541</v>
      </c>
      <c r="C2612" t="s">
        <v>8542</v>
      </c>
      <c r="D2612" t="s">
        <v>8543</v>
      </c>
      <c r="E2612" t="s">
        <v>4285</v>
      </c>
      <c r="F2612" s="5">
        <f>_xlfn.TEXTBEFORE(E2612, " ") * 1000000</f>
        <v>17700000</v>
      </c>
      <c r="G2612">
        <v>150.22239999999999</v>
      </c>
      <c r="H2612" t="s">
        <v>92</v>
      </c>
      <c r="I2612">
        <v>96</v>
      </c>
      <c r="J2612">
        <f>IF(I2612="",0,I2612)</f>
        <v>96</v>
      </c>
      <c r="K2612">
        <v>40</v>
      </c>
      <c r="L2612">
        <f>I2612-K2612</f>
        <v>56</v>
      </c>
      <c r="M2612" t="str">
        <f>IF(I2612&lt;100,"small",IF(I2612&lt;500,"medium","large"))</f>
        <v>small</v>
      </c>
      <c r="N2612">
        <f>IF(M2612="small",1,0)</f>
        <v>1</v>
      </c>
      <c r="O2612">
        <f>IF(N2612="medium",1,0)</f>
        <v>0</v>
      </c>
      <c r="P2612">
        <f>IF(O2612="large",1,0)</f>
        <v>0</v>
      </c>
      <c r="Q2612">
        <v>2008</v>
      </c>
      <c r="R2612">
        <v>2</v>
      </c>
      <c r="S2612" t="str">
        <f>IF(R2612=1, "First-time", IF(R2612&lt;=3, "Rising Star", IF(R2612&lt;10, "Established", "Elites")))</f>
        <v>Rising Star</v>
      </c>
      <c r="T2612">
        <f>IF(S2612 = "First-time",1,0)</f>
        <v>0</v>
      </c>
      <c r="U2612">
        <f>IF(S2612 = "Rising Star",1,0)</f>
        <v>1</v>
      </c>
      <c r="V2612">
        <f>IF(S2612 = "Established",1,0)</f>
        <v>0</v>
      </c>
      <c r="W2612">
        <f>IF(S2612 = "Elites",1,0)</f>
        <v>0</v>
      </c>
      <c r="X2612" t="s">
        <v>86</v>
      </c>
      <c r="Y2612" t="str">
        <f>IF(X2612="","-",TRIM(LEFT(X2612,FIND(",",X2612&amp;",")-1)))</f>
        <v>New York City</v>
      </c>
      <c r="Z2612" t="s">
        <v>543</v>
      </c>
      <c r="AA2612" t="s">
        <v>35</v>
      </c>
    </row>
    <row r="2613" spans="1:27" ht="14.4" x14ac:dyDescent="0.3">
      <c r="A2613">
        <v>2603</v>
      </c>
      <c r="B2613" t="s">
        <v>14195</v>
      </c>
      <c r="C2613" t="s">
        <v>14196</v>
      </c>
      <c r="D2613" t="s">
        <v>14197</v>
      </c>
      <c r="E2613" t="s">
        <v>2967</v>
      </c>
      <c r="F2613" s="5">
        <f>_xlfn.TEXTBEFORE(E2613, " ") * 1000000</f>
        <v>19800000</v>
      </c>
      <c r="G2613">
        <v>150.12440000000001</v>
      </c>
      <c r="H2613" t="s">
        <v>85</v>
      </c>
      <c r="I2613">
        <v>70</v>
      </c>
      <c r="J2613">
        <f>IF(I2613="",0,I2613)</f>
        <v>70</v>
      </c>
      <c r="K2613">
        <v>55</v>
      </c>
      <c r="L2613">
        <f>I2613-K2613</f>
        <v>15</v>
      </c>
      <c r="M2613" t="str">
        <f>IF(I2613&lt;100,"small",IF(I2613&lt;500,"medium","large"))</f>
        <v>small</v>
      </c>
      <c r="N2613">
        <f>IF(M2613="small",1,0)</f>
        <v>1</v>
      </c>
      <c r="O2613">
        <f>IF(N2613="medium",1,0)</f>
        <v>0</v>
      </c>
      <c r="P2613">
        <f>IF(O2613="large",1,0)</f>
        <v>0</v>
      </c>
      <c r="Q2613">
        <v>2012</v>
      </c>
      <c r="R2613">
        <v>1</v>
      </c>
      <c r="S2613" t="str">
        <f>IF(R2613=1, "First-time", IF(R2613&lt;=3, "Rising Star", IF(R2613&lt;10, "Established", "Elites")))</f>
        <v>First-time</v>
      </c>
      <c r="T2613">
        <f>IF(S2613 = "First-time",1,0)</f>
        <v>1</v>
      </c>
      <c r="U2613">
        <f>IF(S2613 = "Rising Star",1,0)</f>
        <v>0</v>
      </c>
      <c r="V2613">
        <f>IF(S2613 = "Established",1,0)</f>
        <v>0</v>
      </c>
      <c r="W2613">
        <f>IF(S2613 = "Elites",1,0)</f>
        <v>0</v>
      </c>
      <c r="X2613" t="s">
        <v>3010</v>
      </c>
      <c r="Y2613" t="str">
        <f>IF(X2613="","-",TRIM(LEFT(X2613,FIND(",",X2613&amp;",")-1)))</f>
        <v>San Jose</v>
      </c>
      <c r="Z2613" t="s">
        <v>11451</v>
      </c>
      <c r="AA2613" t="s">
        <v>5</v>
      </c>
    </row>
    <row r="2614" spans="1:27" ht="14.4" x14ac:dyDescent="0.3">
      <c r="A2614">
        <v>2604</v>
      </c>
      <c r="B2614" t="s">
        <v>7221</v>
      </c>
      <c r="C2614" t="s">
        <v>7222</v>
      </c>
      <c r="D2614" t="s">
        <v>7223</v>
      </c>
      <c r="E2614" t="s">
        <v>2101</v>
      </c>
      <c r="F2614" s="5">
        <f>_xlfn.TEXTBEFORE(E2614, " ") * 1000000</f>
        <v>9400000</v>
      </c>
      <c r="G2614">
        <v>150.1146</v>
      </c>
      <c r="H2614" t="s">
        <v>779</v>
      </c>
      <c r="I2614">
        <v>70</v>
      </c>
      <c r="J2614">
        <f>IF(I2614="",0,I2614)</f>
        <v>70</v>
      </c>
      <c r="K2614">
        <v>20</v>
      </c>
      <c r="L2614">
        <f>I2614-K2614</f>
        <v>50</v>
      </c>
      <c r="M2614" t="str">
        <f>IF(I2614&lt;100,"small",IF(I2614&lt;500,"medium","large"))</f>
        <v>small</v>
      </c>
      <c r="N2614">
        <f>IF(M2614="small",1,0)</f>
        <v>1</v>
      </c>
      <c r="O2614">
        <f>IF(N2614="medium",1,0)</f>
        <v>0</v>
      </c>
      <c r="P2614">
        <f>IF(O2614="large",1,0)</f>
        <v>0</v>
      </c>
      <c r="Q2614">
        <v>2006</v>
      </c>
      <c r="R2614">
        <v>5</v>
      </c>
      <c r="S2614" t="str">
        <f>IF(R2614=1, "First-time", IF(R2614&lt;=3, "Rising Star", IF(R2614&lt;10, "Established", "Elites")))</f>
        <v>Established</v>
      </c>
      <c r="T2614">
        <f>IF(S2614 = "First-time",1,0)</f>
        <v>0</v>
      </c>
      <c r="U2614">
        <f>IF(S2614 = "Rising Star",1,0)</f>
        <v>0</v>
      </c>
      <c r="V2614">
        <f>IF(S2614 = "Established",1,0)</f>
        <v>1</v>
      </c>
      <c r="W2614">
        <f>IF(S2614 = "Elites",1,0)</f>
        <v>0</v>
      </c>
      <c r="X2614" t="s">
        <v>325</v>
      </c>
      <c r="Y2614" t="str">
        <f>IF(X2614="","-",TRIM(LEFT(X2614,FIND(",",X2614&amp;",")-1)))</f>
        <v>Los Angeles</v>
      </c>
      <c r="Z2614" t="s">
        <v>7224</v>
      </c>
      <c r="AA2614" t="s">
        <v>5</v>
      </c>
    </row>
    <row r="2615" spans="1:27" ht="14.4" x14ac:dyDescent="0.3">
      <c r="A2615">
        <v>2605</v>
      </c>
      <c r="B2615" t="s">
        <v>6511</v>
      </c>
      <c r="C2615" t="s">
        <v>6512</v>
      </c>
      <c r="D2615" t="s">
        <v>6513</v>
      </c>
      <c r="E2615" t="s">
        <v>6514</v>
      </c>
      <c r="F2615" s="5">
        <f>_xlfn.TEXTBEFORE(E2615, " ") * 1000000</f>
        <v>42200000</v>
      </c>
      <c r="G2615">
        <v>150.03200000000001</v>
      </c>
      <c r="H2615" t="s">
        <v>92</v>
      </c>
      <c r="I2615">
        <v>2979</v>
      </c>
      <c r="J2615">
        <f>IF(I2615="",0,I2615)</f>
        <v>2979</v>
      </c>
      <c r="K2615">
        <v>1468</v>
      </c>
      <c r="L2615">
        <f>I2615-K2615</f>
        <v>1511</v>
      </c>
      <c r="M2615" t="str">
        <f>IF(I2615&lt;100,"small",IF(I2615&lt;500,"medium","large"))</f>
        <v>large</v>
      </c>
      <c r="N2615">
        <f>IF(M2615="small",1,0)</f>
        <v>0</v>
      </c>
      <c r="O2615">
        <f>IF(N2615="medium",1,0)</f>
        <v>0</v>
      </c>
      <c r="P2615">
        <f>IF(O2615="large",1,0)</f>
        <v>0</v>
      </c>
      <c r="Q2615">
        <v>2005</v>
      </c>
      <c r="R2615">
        <v>3</v>
      </c>
      <c r="S2615" t="str">
        <f>IF(R2615=1, "First-time", IF(R2615&lt;=3, "Rising Star", IF(R2615&lt;10, "Established", "Elites")))</f>
        <v>Rising Star</v>
      </c>
      <c r="T2615">
        <f>IF(S2615 = "First-time",1,0)</f>
        <v>0</v>
      </c>
      <c r="U2615">
        <f>IF(S2615 = "Rising Star",1,0)</f>
        <v>1</v>
      </c>
      <c r="V2615">
        <f>IF(S2615 = "Established",1,0)</f>
        <v>0</v>
      </c>
      <c r="W2615">
        <f>IF(S2615 = "Elites",1,0)</f>
        <v>0</v>
      </c>
      <c r="X2615" t="s">
        <v>737</v>
      </c>
      <c r="Y2615" t="str">
        <f>IF(X2615="","-",TRIM(LEFT(X2615,FIND(",",X2615&amp;",")-1)))</f>
        <v>Sacramento</v>
      </c>
      <c r="Z2615" t="s">
        <v>6515</v>
      </c>
      <c r="AA2615" t="s">
        <v>5</v>
      </c>
    </row>
    <row r="2616" spans="1:27" ht="14.4" x14ac:dyDescent="0.3">
      <c r="A2616">
        <v>2606</v>
      </c>
      <c r="B2616" t="s">
        <v>13624</v>
      </c>
      <c r="C2616" t="s">
        <v>13625</v>
      </c>
      <c r="D2616" t="s">
        <v>13626</v>
      </c>
      <c r="E2616" t="s">
        <v>4072</v>
      </c>
      <c r="F2616" s="5">
        <f>_xlfn.TEXTBEFORE(E2616, " ") * 1000000</f>
        <v>9100000</v>
      </c>
      <c r="G2616">
        <v>149.91319999999999</v>
      </c>
      <c r="H2616" t="s">
        <v>174</v>
      </c>
      <c r="I2616">
        <v>3</v>
      </c>
      <c r="J2616">
        <f>IF(I2616="",0,I2616)</f>
        <v>3</v>
      </c>
      <c r="K2616">
        <v>2</v>
      </c>
      <c r="L2616">
        <f>I2616-K2616</f>
        <v>1</v>
      </c>
      <c r="M2616" t="str">
        <f>IF(I2616&lt;100,"small",IF(I2616&lt;500,"medium","large"))</f>
        <v>small</v>
      </c>
      <c r="N2616">
        <f>IF(M2616="small",1,0)</f>
        <v>1</v>
      </c>
      <c r="O2616">
        <f>IF(N2616="medium",1,0)</f>
        <v>0</v>
      </c>
      <c r="P2616">
        <f>IF(O2616="large",1,0)</f>
        <v>0</v>
      </c>
      <c r="Q2616">
        <v>2012</v>
      </c>
      <c r="R2616">
        <v>3</v>
      </c>
      <c r="S2616" t="str">
        <f>IF(R2616=1, "First-time", IF(R2616&lt;=3, "Rising Star", IF(R2616&lt;10, "Established", "Elites")))</f>
        <v>Rising Star</v>
      </c>
      <c r="T2616">
        <f>IF(S2616 = "First-time",1,0)</f>
        <v>0</v>
      </c>
      <c r="U2616">
        <f>IF(S2616 = "Rising Star",1,0)</f>
        <v>1</v>
      </c>
      <c r="V2616">
        <f>IF(S2616 = "Established",1,0)</f>
        <v>0</v>
      </c>
      <c r="W2616">
        <f>IF(S2616 = "Elites",1,0)</f>
        <v>0</v>
      </c>
      <c r="X2616" t="s">
        <v>185</v>
      </c>
      <c r="Y2616" t="str">
        <f>IF(X2616="","-",TRIM(LEFT(X2616,FIND(",",X2616&amp;",")-1)))</f>
        <v>Boston</v>
      </c>
      <c r="Z2616" t="s">
        <v>13627</v>
      </c>
      <c r="AA2616" t="s">
        <v>20</v>
      </c>
    </row>
    <row r="2617" spans="1:27" ht="14.4" x14ac:dyDescent="0.3">
      <c r="A2617">
        <v>2607</v>
      </c>
      <c r="B2617" t="s">
        <v>2824</v>
      </c>
      <c r="C2617" t="s">
        <v>2825</v>
      </c>
      <c r="D2617" t="s">
        <v>2826</v>
      </c>
      <c r="E2617" t="s">
        <v>2827</v>
      </c>
      <c r="F2617" s="5">
        <f>_xlfn.TEXTBEFORE(E2617, " ") * 1000000</f>
        <v>22200000</v>
      </c>
      <c r="G2617">
        <v>149.57910000000001</v>
      </c>
      <c r="H2617" t="s">
        <v>353</v>
      </c>
      <c r="I2617">
        <v>236</v>
      </c>
      <c r="J2617">
        <f>IF(I2617="",0,I2617)</f>
        <v>236</v>
      </c>
      <c r="K2617">
        <v>76</v>
      </c>
      <c r="L2617">
        <f>I2617-K2617</f>
        <v>160</v>
      </c>
      <c r="M2617" t="str">
        <f>IF(I2617&lt;100,"small",IF(I2617&lt;500,"medium","large"))</f>
        <v>medium</v>
      </c>
      <c r="N2617">
        <f>IF(M2617="small",1,0)</f>
        <v>0</v>
      </c>
      <c r="O2617">
        <f>IF(N2617="medium",1,0)</f>
        <v>0</v>
      </c>
      <c r="P2617">
        <f>IF(O2617="large",1,0)</f>
        <v>0</v>
      </c>
      <c r="Q2617">
        <v>1998</v>
      </c>
      <c r="R2617">
        <v>4</v>
      </c>
      <c r="S2617" t="str">
        <f>IF(R2617=1, "First-time", IF(R2617&lt;=3, "Rising Star", IF(R2617&lt;10, "Established", "Elites")))</f>
        <v>Established</v>
      </c>
      <c r="T2617">
        <f>IF(S2617 = "First-time",1,0)</f>
        <v>0</v>
      </c>
      <c r="U2617">
        <f>IF(S2617 = "Rising Star",1,0)</f>
        <v>0</v>
      </c>
      <c r="V2617">
        <f>IF(S2617 = "Established",1,0)</f>
        <v>1</v>
      </c>
      <c r="W2617">
        <f>IF(S2617 = "Elites",1,0)</f>
        <v>0</v>
      </c>
      <c r="X2617" t="s">
        <v>838</v>
      </c>
      <c r="Y2617" t="str">
        <f>IF(X2617="","-",TRIM(LEFT(X2617,FIND(",",X2617&amp;",")-1)))</f>
        <v>Austin</v>
      </c>
      <c r="Z2617" t="s">
        <v>838</v>
      </c>
      <c r="AA2617" t="s">
        <v>45</v>
      </c>
    </row>
    <row r="2618" spans="1:27" ht="14.4" x14ac:dyDescent="0.3">
      <c r="A2618">
        <v>2608</v>
      </c>
      <c r="B2618" t="s">
        <v>14835</v>
      </c>
      <c r="C2618" t="s">
        <v>14836</v>
      </c>
      <c r="D2618" t="s">
        <v>14837</v>
      </c>
      <c r="E2618" t="s">
        <v>1471</v>
      </c>
      <c r="F2618" s="5">
        <f>_xlfn.TEXTBEFORE(E2618, " ") * 1000000</f>
        <v>2500000</v>
      </c>
      <c r="G2618">
        <v>149.45439999999999</v>
      </c>
      <c r="H2618" t="s">
        <v>85</v>
      </c>
      <c r="I2618">
        <v>19</v>
      </c>
      <c r="J2618">
        <f>IF(I2618="",0,I2618)</f>
        <v>19</v>
      </c>
      <c r="K2618">
        <v>7</v>
      </c>
      <c r="L2618">
        <f>I2618-K2618</f>
        <v>12</v>
      </c>
      <c r="M2618" t="str">
        <f>IF(I2618&lt;100,"small",IF(I2618&lt;500,"medium","large"))</f>
        <v>small</v>
      </c>
      <c r="N2618">
        <f>IF(M2618="small",1,0)</f>
        <v>1</v>
      </c>
      <c r="O2618">
        <f>IF(N2618="medium",1,0)</f>
        <v>0</v>
      </c>
      <c r="P2618">
        <f>IF(O2618="large",1,0)</f>
        <v>0</v>
      </c>
      <c r="Q2618">
        <v>2013</v>
      </c>
      <c r="R2618">
        <v>2</v>
      </c>
      <c r="S2618" t="str">
        <f>IF(R2618=1, "First-time", IF(R2618&lt;=3, "Rising Star", IF(R2618&lt;10, "Established", "Elites")))</f>
        <v>Rising Star</v>
      </c>
      <c r="T2618">
        <f>IF(S2618 = "First-time",1,0)</f>
        <v>0</v>
      </c>
      <c r="U2618">
        <f>IF(S2618 = "Rising Star",1,0)</f>
        <v>1</v>
      </c>
      <c r="V2618">
        <f>IF(S2618 = "Established",1,0)</f>
        <v>0</v>
      </c>
      <c r="W2618">
        <f>IF(S2618 = "Elites",1,0)</f>
        <v>0</v>
      </c>
      <c r="X2618" t="s">
        <v>86</v>
      </c>
      <c r="Y2618" t="str">
        <f>IF(X2618="","-",TRIM(LEFT(X2618,FIND(",",X2618&amp;",")-1)))</f>
        <v>New York City</v>
      </c>
      <c r="Z2618" t="s">
        <v>14838</v>
      </c>
      <c r="AA2618" t="s">
        <v>32</v>
      </c>
    </row>
    <row r="2619" spans="1:27" ht="14.4" x14ac:dyDescent="0.3">
      <c r="A2619">
        <v>2609</v>
      </c>
      <c r="B2619" t="s">
        <v>5181</v>
      </c>
      <c r="C2619" t="s">
        <v>5182</v>
      </c>
      <c r="D2619" t="s">
        <v>5183</v>
      </c>
      <c r="E2619" t="s">
        <v>1916</v>
      </c>
      <c r="F2619" s="5">
        <f>_xlfn.TEXTBEFORE(E2619, " ") * 1000000</f>
        <v>15000000</v>
      </c>
      <c r="G2619">
        <v>149.44309999999999</v>
      </c>
      <c r="H2619" t="s">
        <v>85</v>
      </c>
      <c r="I2619">
        <v>4</v>
      </c>
      <c r="J2619">
        <f>IF(I2619="",0,I2619)</f>
        <v>4</v>
      </c>
      <c r="K2619">
        <v>3</v>
      </c>
      <c r="L2619">
        <f>I2619-K2619</f>
        <v>1</v>
      </c>
      <c r="M2619" t="str">
        <f>IF(I2619&lt;100,"small",IF(I2619&lt;500,"medium","large"))</f>
        <v>small</v>
      </c>
      <c r="N2619">
        <f>IF(M2619="small",1,0)</f>
        <v>1</v>
      </c>
      <c r="O2619">
        <f>IF(N2619="medium",1,0)</f>
        <v>0</v>
      </c>
      <c r="P2619">
        <f>IF(O2619="large",1,0)</f>
        <v>0</v>
      </c>
      <c r="Q2619">
        <v>2003</v>
      </c>
      <c r="R2619">
        <v>2</v>
      </c>
      <c r="S2619" t="str">
        <f>IF(R2619=1, "First-time", IF(R2619&lt;=3, "Rising Star", IF(R2619&lt;10, "Established", "Elites")))</f>
        <v>Rising Star</v>
      </c>
      <c r="T2619">
        <f>IF(S2619 = "First-time",1,0)</f>
        <v>0</v>
      </c>
      <c r="U2619">
        <f>IF(S2619 = "Rising Star",1,0)</f>
        <v>1</v>
      </c>
      <c r="V2619">
        <f>IF(S2619 = "Established",1,0)</f>
        <v>0</v>
      </c>
      <c r="W2619">
        <f>IF(S2619 = "Elites",1,0)</f>
        <v>0</v>
      </c>
      <c r="X2619" t="s">
        <v>689</v>
      </c>
      <c r="Y2619" t="str">
        <f>IF(X2619="","-",TRIM(LEFT(X2619,FIND(",",X2619&amp;",")-1)))</f>
        <v>Miami</v>
      </c>
      <c r="Z2619" t="s">
        <v>5184</v>
      </c>
      <c r="AA2619" t="s">
        <v>10</v>
      </c>
    </row>
    <row r="2620" spans="1:27" ht="14.4" x14ac:dyDescent="0.3">
      <c r="A2620">
        <v>2610</v>
      </c>
      <c r="B2620" t="s">
        <v>7120</v>
      </c>
      <c r="C2620" t="s">
        <v>7121</v>
      </c>
      <c r="D2620" t="s">
        <v>7122</v>
      </c>
      <c r="E2620" t="s">
        <v>1026</v>
      </c>
      <c r="F2620" s="5">
        <f>_xlfn.TEXTBEFORE(E2620, " ") * 1000000</f>
        <v>4900000</v>
      </c>
      <c r="G2620">
        <v>149.44280000000001</v>
      </c>
      <c r="H2620" t="s">
        <v>118</v>
      </c>
      <c r="I2620">
        <v>25</v>
      </c>
      <c r="J2620">
        <f>IF(I2620="",0,I2620)</f>
        <v>25</v>
      </c>
      <c r="K2620">
        <v>10</v>
      </c>
      <c r="L2620">
        <f>I2620-K2620</f>
        <v>15</v>
      </c>
      <c r="M2620" t="str">
        <f>IF(I2620&lt;100,"small",IF(I2620&lt;500,"medium","large"))</f>
        <v>small</v>
      </c>
      <c r="N2620">
        <f>IF(M2620="small",1,0)</f>
        <v>1</v>
      </c>
      <c r="O2620">
        <f>IF(N2620="medium",1,0)</f>
        <v>0</v>
      </c>
      <c r="P2620">
        <f>IF(O2620="large",1,0)</f>
        <v>0</v>
      </c>
      <c r="Q2620">
        <v>2006</v>
      </c>
      <c r="R2620">
        <v>1</v>
      </c>
      <c r="S2620" t="str">
        <f>IF(R2620=1, "First-time", IF(R2620&lt;=3, "Rising Star", IF(R2620&lt;10, "Established", "Elites")))</f>
        <v>First-time</v>
      </c>
      <c r="T2620">
        <f>IF(S2620 = "First-time",1,0)</f>
        <v>1</v>
      </c>
      <c r="U2620">
        <f>IF(S2620 = "Rising Star",1,0)</f>
        <v>0</v>
      </c>
      <c r="V2620">
        <f>IF(S2620 = "Established",1,0)</f>
        <v>0</v>
      </c>
      <c r="W2620">
        <f>IF(S2620 = "Elites",1,0)</f>
        <v>0</v>
      </c>
      <c r="X2620" t="s">
        <v>1206</v>
      </c>
      <c r="Y2620" t="str">
        <f>IF(X2620="","-",TRIM(LEFT(X2620,FIND(",",X2620&amp;",")-1)))</f>
        <v>Tampa</v>
      </c>
      <c r="Z2620" t="s">
        <v>3650</v>
      </c>
      <c r="AA2620" t="s">
        <v>10</v>
      </c>
    </row>
    <row r="2621" spans="1:27" ht="14.4" x14ac:dyDescent="0.3">
      <c r="A2621">
        <v>2611</v>
      </c>
      <c r="B2621" t="s">
        <v>11526</v>
      </c>
      <c r="C2621" t="s">
        <v>11527</v>
      </c>
      <c r="D2621" t="s">
        <v>11528</v>
      </c>
      <c r="E2621" t="s">
        <v>4285</v>
      </c>
      <c r="F2621" s="5">
        <f>_xlfn.TEXTBEFORE(E2621, " ") * 1000000</f>
        <v>17700000</v>
      </c>
      <c r="G2621">
        <v>149.44069999999999</v>
      </c>
      <c r="H2621" t="s">
        <v>779</v>
      </c>
      <c r="I2621">
        <v>130</v>
      </c>
      <c r="J2621">
        <f>IF(I2621="",0,I2621)</f>
        <v>130</v>
      </c>
      <c r="K2621">
        <v>60</v>
      </c>
      <c r="L2621">
        <f>I2621-K2621</f>
        <v>70</v>
      </c>
      <c r="M2621" t="str">
        <f>IF(I2621&lt;100,"small",IF(I2621&lt;500,"medium","large"))</f>
        <v>medium</v>
      </c>
      <c r="N2621">
        <f>IF(M2621="small",1,0)</f>
        <v>0</v>
      </c>
      <c r="O2621">
        <f>IF(N2621="medium",1,0)</f>
        <v>0</v>
      </c>
      <c r="P2621">
        <f>IF(O2621="large",1,0)</f>
        <v>0</v>
      </c>
      <c r="Q2621">
        <v>2010</v>
      </c>
      <c r="R2621">
        <v>2</v>
      </c>
      <c r="S2621" t="str">
        <f>IF(R2621=1, "First-time", IF(R2621&lt;=3, "Rising Star", IF(R2621&lt;10, "Established", "Elites")))</f>
        <v>Rising Star</v>
      </c>
      <c r="T2621">
        <f>IF(S2621 = "First-time",1,0)</f>
        <v>0</v>
      </c>
      <c r="U2621">
        <f>IF(S2621 = "Rising Star",1,0)</f>
        <v>1</v>
      </c>
      <c r="V2621">
        <f>IF(S2621 = "Established",1,0)</f>
        <v>0</v>
      </c>
      <c r="W2621">
        <f>IF(S2621 = "Elites",1,0)</f>
        <v>0</v>
      </c>
      <c r="X2621" t="s">
        <v>325</v>
      </c>
      <c r="Y2621" t="str">
        <f>IF(X2621="","-",TRIM(LEFT(X2621,FIND(",",X2621&amp;",")-1)))</f>
        <v>Los Angeles</v>
      </c>
      <c r="Z2621" t="s">
        <v>4653</v>
      </c>
      <c r="AA2621" t="s">
        <v>5</v>
      </c>
    </row>
    <row r="2622" spans="1:27" ht="14.4" x14ac:dyDescent="0.3">
      <c r="A2622">
        <v>2612</v>
      </c>
      <c r="B2622" t="s">
        <v>17558</v>
      </c>
      <c r="C2622" t="s">
        <v>17559</v>
      </c>
      <c r="D2622" t="s">
        <v>17560</v>
      </c>
      <c r="E2622" t="s">
        <v>843</v>
      </c>
      <c r="F2622" s="5">
        <f>_xlfn.TEXTBEFORE(E2622, " ") * 1000000</f>
        <v>18100000</v>
      </c>
      <c r="G2622">
        <v>149.4288</v>
      </c>
      <c r="H2622" t="s">
        <v>85</v>
      </c>
      <c r="I2622">
        <v>188</v>
      </c>
      <c r="J2622">
        <f>IF(I2622="",0,I2622)</f>
        <v>188</v>
      </c>
      <c r="K2622">
        <v>160</v>
      </c>
      <c r="L2622">
        <f>I2622-K2622</f>
        <v>28</v>
      </c>
      <c r="M2622" t="str">
        <f>IF(I2622&lt;100,"small",IF(I2622&lt;500,"medium","large"))</f>
        <v>medium</v>
      </c>
      <c r="N2622">
        <f>IF(M2622="small",1,0)</f>
        <v>0</v>
      </c>
      <c r="O2622">
        <f>IF(N2622="medium",1,0)</f>
        <v>0</v>
      </c>
      <c r="P2622">
        <f>IF(O2622="large",1,0)</f>
        <v>0</v>
      </c>
      <c r="Q2622">
        <v>2015</v>
      </c>
      <c r="R2622">
        <v>1</v>
      </c>
      <c r="S2622" t="str">
        <f>IF(R2622=1, "First-time", IF(R2622&lt;=3, "Rising Star", IF(R2622&lt;10, "Established", "Elites")))</f>
        <v>First-time</v>
      </c>
      <c r="T2622">
        <f>IF(S2622 = "First-time",1,0)</f>
        <v>1</v>
      </c>
      <c r="U2622">
        <f>IF(S2622 = "Rising Star",1,0)</f>
        <v>0</v>
      </c>
      <c r="V2622">
        <f>IF(S2622 = "Established",1,0)</f>
        <v>0</v>
      </c>
      <c r="W2622">
        <f>IF(S2622 = "Elites",1,0)</f>
        <v>0</v>
      </c>
      <c r="X2622" t="s">
        <v>99</v>
      </c>
      <c r="Y2622" t="str">
        <f>IF(X2622="","-",TRIM(LEFT(X2622,FIND(",",X2622&amp;",")-1)))</f>
        <v>-</v>
      </c>
      <c r="Z2622" t="s">
        <v>7863</v>
      </c>
      <c r="AA2622" t="s">
        <v>14</v>
      </c>
    </row>
    <row r="2623" spans="1:27" ht="14.4" x14ac:dyDescent="0.3">
      <c r="A2623">
        <v>2613</v>
      </c>
      <c r="B2623" t="s">
        <v>3184</v>
      </c>
      <c r="C2623" t="s">
        <v>3185</v>
      </c>
      <c r="D2623" t="s">
        <v>3186</v>
      </c>
      <c r="E2623" t="s">
        <v>537</v>
      </c>
      <c r="F2623" s="5">
        <f>_xlfn.TEXTBEFORE(E2623, " ") * 1000000</f>
        <v>5700000</v>
      </c>
      <c r="G2623">
        <v>149.41970000000001</v>
      </c>
      <c r="H2623" t="s">
        <v>85</v>
      </c>
      <c r="I2623">
        <v>8</v>
      </c>
      <c r="J2623">
        <f>IF(I2623="",0,I2623)</f>
        <v>8</v>
      </c>
      <c r="K2623">
        <v>3</v>
      </c>
      <c r="L2623">
        <f>I2623-K2623</f>
        <v>5</v>
      </c>
      <c r="M2623" t="str">
        <f>IF(I2623&lt;100,"small",IF(I2623&lt;500,"medium","large"))</f>
        <v>small</v>
      </c>
      <c r="N2623">
        <f>IF(M2623="small",1,0)</f>
        <v>1</v>
      </c>
      <c r="O2623">
        <f>IF(N2623="medium",1,0)</f>
        <v>0</v>
      </c>
      <c r="P2623">
        <f>IF(O2623="large",1,0)</f>
        <v>0</v>
      </c>
      <c r="Q2623">
        <v>1999</v>
      </c>
      <c r="R2623">
        <v>2</v>
      </c>
      <c r="S2623" t="str">
        <f>IF(R2623=1, "First-time", IF(R2623&lt;=3, "Rising Star", IF(R2623&lt;10, "Established", "Elites")))</f>
        <v>Rising Star</v>
      </c>
      <c r="T2623">
        <f>IF(S2623 = "First-time",1,0)</f>
        <v>0</v>
      </c>
      <c r="U2623">
        <f>IF(S2623 = "Rising Star",1,0)</f>
        <v>1</v>
      </c>
      <c r="V2623">
        <f>IF(S2623 = "Established",1,0)</f>
        <v>0</v>
      </c>
      <c r="W2623">
        <f>IF(S2623 = "Elites",1,0)</f>
        <v>0</v>
      </c>
      <c r="X2623" t="s">
        <v>1454</v>
      </c>
      <c r="Y2623" t="str">
        <f>IF(X2623="","-",TRIM(LEFT(X2623,FIND(",",X2623&amp;",")-1)))</f>
        <v>St. Louis</v>
      </c>
      <c r="Z2623" t="s">
        <v>3187</v>
      </c>
      <c r="AA2623" t="s">
        <v>25</v>
      </c>
    </row>
    <row r="2624" spans="1:27" ht="14.4" x14ac:dyDescent="0.3">
      <c r="A2624">
        <v>2614</v>
      </c>
      <c r="B2624" t="s">
        <v>1468</v>
      </c>
      <c r="C2624" t="s">
        <v>1469</v>
      </c>
      <c r="D2624" t="s">
        <v>1470</v>
      </c>
      <c r="E2624" t="s">
        <v>1471</v>
      </c>
      <c r="F2624" s="5">
        <f>_xlfn.TEXTBEFORE(E2624, " ") * 1000000</f>
        <v>2500000</v>
      </c>
      <c r="G2624">
        <v>149.4059</v>
      </c>
      <c r="H2624" t="s">
        <v>324</v>
      </c>
      <c r="I2624">
        <v>250</v>
      </c>
      <c r="J2624">
        <f>IF(I2624="",0,I2624)</f>
        <v>250</v>
      </c>
      <c r="K2624">
        <v>100</v>
      </c>
      <c r="L2624">
        <f>I2624-K2624</f>
        <v>150</v>
      </c>
      <c r="M2624" t="str">
        <f>IF(I2624&lt;100,"small",IF(I2624&lt;500,"medium","large"))</f>
        <v>medium</v>
      </c>
      <c r="N2624">
        <f>IF(M2624="small",1,0)</f>
        <v>0</v>
      </c>
      <c r="O2624">
        <f>IF(N2624="medium",1,0)</f>
        <v>0</v>
      </c>
      <c r="P2624">
        <f>IF(O2624="large",1,0)</f>
        <v>0</v>
      </c>
      <c r="Q2624">
        <v>1989</v>
      </c>
      <c r="R2624">
        <v>1</v>
      </c>
      <c r="S2624" t="str">
        <f>IF(R2624=1, "First-time", IF(R2624&lt;=3, "Rising Star", IF(R2624&lt;10, "Established", "Elites")))</f>
        <v>First-time</v>
      </c>
      <c r="T2624">
        <f>IF(S2624 = "First-time",1,0)</f>
        <v>1</v>
      </c>
      <c r="U2624">
        <f>IF(S2624 = "Rising Star",1,0)</f>
        <v>0</v>
      </c>
      <c r="V2624">
        <f>IF(S2624 = "Established",1,0)</f>
        <v>0</v>
      </c>
      <c r="W2624">
        <f>IF(S2624 = "Elites",1,0)</f>
        <v>0</v>
      </c>
      <c r="X2624" t="s">
        <v>242</v>
      </c>
      <c r="Y2624" t="str">
        <f>IF(X2624="","-",TRIM(LEFT(X2624,FIND(",",X2624&amp;",")-1)))</f>
        <v>Atlanta</v>
      </c>
      <c r="Z2624" t="s">
        <v>1472</v>
      </c>
      <c r="AA2624" t="s">
        <v>11</v>
      </c>
    </row>
    <row r="2625" spans="1:27" ht="14.4" x14ac:dyDescent="0.3">
      <c r="A2625">
        <v>2615</v>
      </c>
      <c r="B2625" t="s">
        <v>1640</v>
      </c>
      <c r="C2625" t="s">
        <v>1641</v>
      </c>
      <c r="D2625" t="s">
        <v>1642</v>
      </c>
      <c r="E2625" t="s">
        <v>1643</v>
      </c>
      <c r="F2625" s="5">
        <f>_xlfn.TEXTBEFORE(E2625, " ") * 1000000</f>
        <v>218400000</v>
      </c>
      <c r="G2625">
        <v>149.35050000000001</v>
      </c>
      <c r="H2625" t="s">
        <v>472</v>
      </c>
      <c r="I2625">
        <v>1200</v>
      </c>
      <c r="J2625">
        <f>IF(I2625="",0,I2625)</f>
        <v>1200</v>
      </c>
      <c r="K2625">
        <v>363</v>
      </c>
      <c r="L2625">
        <f>I2625-K2625</f>
        <v>837</v>
      </c>
      <c r="M2625" t="str">
        <f>IF(I2625&lt;100,"small",IF(I2625&lt;500,"medium","large"))</f>
        <v>large</v>
      </c>
      <c r="N2625">
        <f>IF(M2625="small",1,0)</f>
        <v>0</v>
      </c>
      <c r="O2625">
        <f>IF(N2625="medium",1,0)</f>
        <v>0</v>
      </c>
      <c r="P2625">
        <f>IF(O2625="large",1,0)</f>
        <v>0</v>
      </c>
      <c r="Q2625">
        <v>1991</v>
      </c>
      <c r="R2625">
        <v>7</v>
      </c>
      <c r="S2625" t="str">
        <f>IF(R2625=1, "First-time", IF(R2625&lt;=3, "Rising Star", IF(R2625&lt;10, "Established", "Elites")))</f>
        <v>Established</v>
      </c>
      <c r="T2625">
        <f>IF(S2625 = "First-time",1,0)</f>
        <v>0</v>
      </c>
      <c r="U2625">
        <f>IF(S2625 = "Rising Star",1,0)</f>
        <v>0</v>
      </c>
      <c r="V2625">
        <f>IF(S2625 = "Established",1,0)</f>
        <v>1</v>
      </c>
      <c r="W2625">
        <f>IF(S2625 = "Elites",1,0)</f>
        <v>0</v>
      </c>
      <c r="X2625" t="s">
        <v>106</v>
      </c>
      <c r="Y2625" t="str">
        <f>IF(X2625="","-",TRIM(LEFT(X2625,FIND(",",X2625&amp;",")-1)))</f>
        <v>Cleveland</v>
      </c>
      <c r="Z2625" t="s">
        <v>1644</v>
      </c>
      <c r="AA2625" t="s">
        <v>36</v>
      </c>
    </row>
    <row r="2626" spans="1:27" ht="14.4" x14ac:dyDescent="0.3">
      <c r="A2626">
        <v>2616</v>
      </c>
      <c r="B2626" t="s">
        <v>16645</v>
      </c>
      <c r="C2626" t="s">
        <v>16646</v>
      </c>
      <c r="D2626" t="s">
        <v>16647</v>
      </c>
      <c r="E2626" t="s">
        <v>5488</v>
      </c>
      <c r="F2626" s="5">
        <f>_xlfn.TEXTBEFORE(E2626, " ") * 1000000</f>
        <v>28000000</v>
      </c>
      <c r="G2626">
        <v>149.3304</v>
      </c>
      <c r="H2626" t="s">
        <v>779</v>
      </c>
      <c r="I2626">
        <v>215</v>
      </c>
      <c r="J2626">
        <f>IF(I2626="",0,I2626)</f>
        <v>215</v>
      </c>
      <c r="K2626">
        <v>56</v>
      </c>
      <c r="L2626">
        <f>I2626-K2626</f>
        <v>159</v>
      </c>
      <c r="M2626" t="str">
        <f>IF(I2626&lt;100,"small",IF(I2626&lt;500,"medium","large"))</f>
        <v>medium</v>
      </c>
      <c r="N2626">
        <f>IF(M2626="small",1,0)</f>
        <v>0</v>
      </c>
      <c r="O2626">
        <f>IF(N2626="medium",1,0)</f>
        <v>0</v>
      </c>
      <c r="P2626">
        <f>IF(O2626="large",1,0)</f>
        <v>0</v>
      </c>
      <c r="Q2626">
        <v>2014</v>
      </c>
      <c r="R2626">
        <v>1</v>
      </c>
      <c r="S2626" t="str">
        <f>IF(R2626=1, "First-time", IF(R2626&lt;=3, "Rising Star", IF(R2626&lt;10, "Established", "Elites")))</f>
        <v>First-time</v>
      </c>
      <c r="T2626">
        <f>IF(S2626 = "First-time",1,0)</f>
        <v>1</v>
      </c>
      <c r="U2626">
        <f>IF(S2626 = "Rising Star",1,0)</f>
        <v>0</v>
      </c>
      <c r="V2626">
        <f>IF(S2626 = "Established",1,0)</f>
        <v>0</v>
      </c>
      <c r="W2626">
        <f>IF(S2626 = "Elites",1,0)</f>
        <v>0</v>
      </c>
      <c r="X2626" t="s">
        <v>242</v>
      </c>
      <c r="Y2626" t="str">
        <f>IF(X2626="","-",TRIM(LEFT(X2626,FIND(",",X2626&amp;",")-1)))</f>
        <v>Atlanta</v>
      </c>
      <c r="Z2626" t="s">
        <v>242</v>
      </c>
      <c r="AA2626" t="s">
        <v>11</v>
      </c>
    </row>
    <row r="2627" spans="1:27" ht="14.4" x14ac:dyDescent="0.3">
      <c r="A2627">
        <v>2617</v>
      </c>
      <c r="B2627" t="s">
        <v>6632</v>
      </c>
      <c r="C2627" t="s">
        <v>6633</v>
      </c>
      <c r="D2627" t="s">
        <v>6634</v>
      </c>
      <c r="E2627" t="s">
        <v>6635</v>
      </c>
      <c r="F2627" s="5">
        <f>_xlfn.TEXTBEFORE(E2627, " ") * 1000000</f>
        <v>147500000</v>
      </c>
      <c r="G2627">
        <v>149.1362</v>
      </c>
      <c r="H2627" t="s">
        <v>160</v>
      </c>
      <c r="I2627">
        <v>187</v>
      </c>
      <c r="J2627">
        <f>IF(I2627="",0,I2627)</f>
        <v>187</v>
      </c>
      <c r="K2627">
        <v>72</v>
      </c>
      <c r="L2627">
        <f>I2627-K2627</f>
        <v>115</v>
      </c>
      <c r="M2627" t="str">
        <f>IF(I2627&lt;100,"small",IF(I2627&lt;500,"medium","large"))</f>
        <v>medium</v>
      </c>
      <c r="N2627">
        <f>IF(M2627="small",1,0)</f>
        <v>0</v>
      </c>
      <c r="O2627">
        <f>IF(N2627="medium",1,0)</f>
        <v>0</v>
      </c>
      <c r="P2627">
        <f>IF(O2627="large",1,0)</f>
        <v>0</v>
      </c>
      <c r="Q2627">
        <v>2006</v>
      </c>
      <c r="R2627">
        <v>4</v>
      </c>
      <c r="S2627" t="str">
        <f>IF(R2627=1, "First-time", IF(R2627&lt;=3, "Rising Star", IF(R2627&lt;10, "Established", "Elites")))</f>
        <v>Established</v>
      </c>
      <c r="T2627">
        <f>IF(S2627 = "First-time",1,0)</f>
        <v>0</v>
      </c>
      <c r="U2627">
        <f>IF(S2627 = "Rising Star",1,0)</f>
        <v>0</v>
      </c>
      <c r="V2627">
        <f>IF(S2627 = "Established",1,0)</f>
        <v>1</v>
      </c>
      <c r="W2627">
        <f>IF(S2627 = "Elites",1,0)</f>
        <v>0</v>
      </c>
      <c r="X2627" t="s">
        <v>99</v>
      </c>
      <c r="Y2627" t="str">
        <f>IF(X2627="","-",TRIM(LEFT(X2627,FIND(",",X2627&amp;",")-1)))</f>
        <v>-</v>
      </c>
      <c r="Z2627" t="s">
        <v>3028</v>
      </c>
      <c r="AA2627" t="s">
        <v>49</v>
      </c>
    </row>
    <row r="2628" spans="1:27" ht="14.4" x14ac:dyDescent="0.3">
      <c r="A2628">
        <v>2618</v>
      </c>
      <c r="B2628" t="s">
        <v>15595</v>
      </c>
      <c r="C2628" t="s">
        <v>15596</v>
      </c>
      <c r="D2628" t="s">
        <v>15597</v>
      </c>
      <c r="E2628" t="s">
        <v>3363</v>
      </c>
      <c r="F2628" s="5">
        <f>_xlfn.TEXTBEFORE(E2628, " ") * 1000000</f>
        <v>37700000</v>
      </c>
      <c r="G2628">
        <v>148.94589999999999</v>
      </c>
      <c r="H2628" t="s">
        <v>85</v>
      </c>
      <c r="I2628">
        <v>180</v>
      </c>
      <c r="J2628">
        <f>IF(I2628="",0,I2628)</f>
        <v>180</v>
      </c>
      <c r="K2628">
        <v>92</v>
      </c>
      <c r="L2628">
        <f>I2628-K2628</f>
        <v>88</v>
      </c>
      <c r="M2628" t="str">
        <f>IF(I2628&lt;100,"small",IF(I2628&lt;500,"medium","large"))</f>
        <v>medium</v>
      </c>
      <c r="N2628">
        <f>IF(M2628="small",1,0)</f>
        <v>0</v>
      </c>
      <c r="O2628">
        <f>IF(N2628="medium",1,0)</f>
        <v>0</v>
      </c>
      <c r="P2628">
        <f>IF(O2628="large",1,0)</f>
        <v>0</v>
      </c>
      <c r="Q2628">
        <v>2013</v>
      </c>
      <c r="R2628">
        <v>3</v>
      </c>
      <c r="S2628" t="str">
        <f>IF(R2628=1, "First-time", IF(R2628&lt;=3, "Rising Star", IF(R2628&lt;10, "Established", "Elites")))</f>
        <v>Rising Star</v>
      </c>
      <c r="T2628">
        <f>IF(S2628 = "First-time",1,0)</f>
        <v>0</v>
      </c>
      <c r="U2628">
        <f>IF(S2628 = "Rising Star",1,0)</f>
        <v>1</v>
      </c>
      <c r="V2628">
        <f>IF(S2628 = "Established",1,0)</f>
        <v>0</v>
      </c>
      <c r="W2628">
        <f>IF(S2628 = "Elites",1,0)</f>
        <v>0</v>
      </c>
      <c r="X2628" t="s">
        <v>325</v>
      </c>
      <c r="Y2628" t="str">
        <f>IF(X2628="","-",TRIM(LEFT(X2628,FIND(",",X2628&amp;",")-1)))</f>
        <v>Los Angeles</v>
      </c>
      <c r="Z2628" t="s">
        <v>8067</v>
      </c>
      <c r="AA2628" t="s">
        <v>5</v>
      </c>
    </row>
    <row r="2629" spans="1:27" ht="14.4" x14ac:dyDescent="0.3">
      <c r="A2629">
        <v>2619</v>
      </c>
      <c r="B2629" t="s">
        <v>13358</v>
      </c>
      <c r="C2629" t="s">
        <v>13359</v>
      </c>
      <c r="D2629" t="s">
        <v>13360</v>
      </c>
      <c r="E2629" t="s">
        <v>1103</v>
      </c>
      <c r="F2629" s="5">
        <f>_xlfn.TEXTBEFORE(E2629, " ") * 1000000</f>
        <v>4500000</v>
      </c>
      <c r="G2629">
        <v>148.55250000000001</v>
      </c>
      <c r="H2629" t="s">
        <v>472</v>
      </c>
      <c r="I2629">
        <v>24</v>
      </c>
      <c r="J2629">
        <f>IF(I2629="",0,I2629)</f>
        <v>24</v>
      </c>
      <c r="K2629">
        <v>8</v>
      </c>
      <c r="L2629">
        <f>I2629-K2629</f>
        <v>16</v>
      </c>
      <c r="M2629" t="str">
        <f>IF(I2629&lt;100,"small",IF(I2629&lt;500,"medium","large"))</f>
        <v>small</v>
      </c>
      <c r="N2629">
        <f>IF(M2629="small",1,0)</f>
        <v>1</v>
      </c>
      <c r="O2629">
        <f>IF(N2629="medium",1,0)</f>
        <v>0</v>
      </c>
      <c r="P2629">
        <f>IF(O2629="large",1,0)</f>
        <v>0</v>
      </c>
      <c r="Q2629">
        <v>2012</v>
      </c>
      <c r="R2629">
        <v>1</v>
      </c>
      <c r="S2629" t="str">
        <f>IF(R2629=1, "First-time", IF(R2629&lt;=3, "Rising Star", IF(R2629&lt;10, "Established", "Elites")))</f>
        <v>First-time</v>
      </c>
      <c r="T2629">
        <f>IF(S2629 = "First-time",1,0)</f>
        <v>1</v>
      </c>
      <c r="U2629">
        <f>IF(S2629 = "Rising Star",1,0)</f>
        <v>0</v>
      </c>
      <c r="V2629">
        <f>IF(S2629 = "Established",1,0)</f>
        <v>0</v>
      </c>
      <c r="W2629">
        <f>IF(S2629 = "Elites",1,0)</f>
        <v>0</v>
      </c>
      <c r="X2629" t="s">
        <v>86</v>
      </c>
      <c r="Y2629" t="str">
        <f>IF(X2629="","-",TRIM(LEFT(X2629,FIND(",",X2629&amp;",")-1)))</f>
        <v>New York City</v>
      </c>
      <c r="Z2629" t="s">
        <v>543</v>
      </c>
      <c r="AA2629" t="s">
        <v>35</v>
      </c>
    </row>
    <row r="2630" spans="1:27" ht="14.4" x14ac:dyDescent="0.3">
      <c r="A2630">
        <v>2620</v>
      </c>
      <c r="B2630" t="s">
        <v>925</v>
      </c>
      <c r="C2630" t="s">
        <v>926</v>
      </c>
      <c r="D2630" t="s">
        <v>927</v>
      </c>
      <c r="E2630" t="s">
        <v>928</v>
      </c>
      <c r="F2630" s="5">
        <f>_xlfn.TEXTBEFORE(E2630, " ") * 1000000</f>
        <v>15700000</v>
      </c>
      <c r="G2630">
        <v>148.49279999999999</v>
      </c>
      <c r="H2630" t="s">
        <v>353</v>
      </c>
      <c r="I2630">
        <v>155</v>
      </c>
      <c r="J2630">
        <f>IF(I2630="",0,I2630)</f>
        <v>155</v>
      </c>
      <c r="K2630">
        <v>50</v>
      </c>
      <c r="L2630">
        <f>I2630-K2630</f>
        <v>105</v>
      </c>
      <c r="M2630" t="str">
        <f>IF(I2630&lt;100,"small",IF(I2630&lt;500,"medium","large"))</f>
        <v>medium</v>
      </c>
      <c r="N2630">
        <f>IF(M2630="small",1,0)</f>
        <v>0</v>
      </c>
      <c r="O2630">
        <f>IF(N2630="medium",1,0)</f>
        <v>0</v>
      </c>
      <c r="P2630">
        <f>IF(O2630="large",1,0)</f>
        <v>0</v>
      </c>
      <c r="Q2630">
        <v>1982</v>
      </c>
      <c r="R2630">
        <v>2</v>
      </c>
      <c r="S2630" t="str">
        <f>IF(R2630=1, "First-time", IF(R2630&lt;=3, "Rising Star", IF(R2630&lt;10, "Established", "Elites")))</f>
        <v>Rising Star</v>
      </c>
      <c r="T2630">
        <f>IF(S2630 = "First-time",1,0)</f>
        <v>0</v>
      </c>
      <c r="U2630">
        <f>IF(S2630 = "Rising Star",1,0)</f>
        <v>1</v>
      </c>
      <c r="V2630">
        <f>IF(S2630 = "Established",1,0)</f>
        <v>0</v>
      </c>
      <c r="W2630">
        <f>IF(S2630 = "Elites",1,0)</f>
        <v>0</v>
      </c>
      <c r="X2630" t="s">
        <v>272</v>
      </c>
      <c r="Y2630" t="str">
        <f>IF(X2630="","-",TRIM(LEFT(X2630,FIND(",",X2630&amp;",")-1)))</f>
        <v>Phoenix</v>
      </c>
      <c r="Z2630" t="s">
        <v>272</v>
      </c>
      <c r="AA2630" t="s">
        <v>4</v>
      </c>
    </row>
    <row r="2631" spans="1:27" ht="14.4" x14ac:dyDescent="0.3">
      <c r="A2631">
        <v>2621</v>
      </c>
      <c r="B2631" t="s">
        <v>1463</v>
      </c>
      <c r="C2631" t="s">
        <v>1464</v>
      </c>
      <c r="D2631" t="s">
        <v>1465</v>
      </c>
      <c r="E2631" t="s">
        <v>1466</v>
      </c>
      <c r="F2631" s="5">
        <f>_xlfn.TEXTBEFORE(E2631, " ") * 1000000</f>
        <v>4000000</v>
      </c>
      <c r="G2631">
        <v>148.46350000000001</v>
      </c>
      <c r="H2631" t="s">
        <v>105</v>
      </c>
      <c r="I2631">
        <v>4</v>
      </c>
      <c r="J2631">
        <f>IF(I2631="",0,I2631)</f>
        <v>4</v>
      </c>
      <c r="K2631">
        <v>14</v>
      </c>
      <c r="L2631">
        <f>I2631-K2631</f>
        <v>-10</v>
      </c>
      <c r="M2631" t="str">
        <f>IF(I2631&lt;100,"small",IF(I2631&lt;500,"medium","large"))</f>
        <v>small</v>
      </c>
      <c r="N2631">
        <f>IF(M2631="small",1,0)</f>
        <v>1</v>
      </c>
      <c r="O2631">
        <f>IF(N2631="medium",1,0)</f>
        <v>0</v>
      </c>
      <c r="P2631">
        <f>IF(O2631="large",1,0)</f>
        <v>0</v>
      </c>
      <c r="Q2631">
        <v>1989</v>
      </c>
      <c r="R2631">
        <v>1</v>
      </c>
      <c r="S2631" t="str">
        <f>IF(R2631=1, "First-time", IF(R2631&lt;=3, "Rising Star", IF(R2631&lt;10, "Established", "Elites")))</f>
        <v>First-time</v>
      </c>
      <c r="T2631">
        <f>IF(S2631 = "First-time",1,0)</f>
        <v>1</v>
      </c>
      <c r="U2631">
        <f>IF(S2631 = "Rising Star",1,0)</f>
        <v>0</v>
      </c>
      <c r="V2631">
        <f>IF(S2631 = "Established",1,0)</f>
        <v>0</v>
      </c>
      <c r="W2631">
        <f>IF(S2631 = "Elites",1,0)</f>
        <v>0</v>
      </c>
      <c r="X2631" t="s">
        <v>271</v>
      </c>
      <c r="Y2631" t="str">
        <f>IF(X2631="","-",TRIM(LEFT(X2631,FIND(",",X2631&amp;",")-1)))</f>
        <v>Chicago</v>
      </c>
      <c r="Z2631" t="s">
        <v>1467</v>
      </c>
      <c r="AA2631" t="s">
        <v>15</v>
      </c>
    </row>
    <row r="2632" spans="1:27" ht="14.4" x14ac:dyDescent="0.3">
      <c r="A2632">
        <v>2622</v>
      </c>
      <c r="B2632" t="s">
        <v>5368</v>
      </c>
      <c r="C2632" t="s">
        <v>5369</v>
      </c>
      <c r="D2632" t="s">
        <v>5370</v>
      </c>
      <c r="E2632" t="s">
        <v>5371</v>
      </c>
      <c r="F2632" s="5">
        <f>_xlfn.TEXTBEFORE(E2632, " ") * 1000000</f>
        <v>8900000</v>
      </c>
      <c r="G2632">
        <v>148.339</v>
      </c>
      <c r="H2632" t="s">
        <v>174</v>
      </c>
      <c r="I2632">
        <v>41</v>
      </c>
      <c r="J2632">
        <f>IF(I2632="",0,I2632)</f>
        <v>41</v>
      </c>
      <c r="K2632">
        <v>9</v>
      </c>
      <c r="L2632">
        <f>I2632-K2632</f>
        <v>32</v>
      </c>
      <c r="M2632" t="str">
        <f>IF(I2632&lt;100,"small",IF(I2632&lt;500,"medium","large"))</f>
        <v>small</v>
      </c>
      <c r="N2632">
        <f>IF(M2632="small",1,0)</f>
        <v>1</v>
      </c>
      <c r="O2632">
        <f>IF(N2632="medium",1,0)</f>
        <v>0</v>
      </c>
      <c r="P2632">
        <f>IF(O2632="large",1,0)</f>
        <v>0</v>
      </c>
      <c r="Q2632">
        <v>2004</v>
      </c>
      <c r="R2632">
        <v>1</v>
      </c>
      <c r="S2632" t="str">
        <f>IF(R2632=1, "First-time", IF(R2632&lt;=3, "Rising Star", IF(R2632&lt;10, "Established", "Elites")))</f>
        <v>First-time</v>
      </c>
      <c r="T2632">
        <f>IF(S2632 = "First-time",1,0)</f>
        <v>1</v>
      </c>
      <c r="U2632">
        <f>IF(S2632 = "Rising Star",1,0)</f>
        <v>0</v>
      </c>
      <c r="V2632">
        <f>IF(S2632 = "Established",1,0)</f>
        <v>0</v>
      </c>
      <c r="W2632">
        <f>IF(S2632 = "Elites",1,0)</f>
        <v>0</v>
      </c>
      <c r="X2632" t="s">
        <v>409</v>
      </c>
      <c r="Y2632" t="str">
        <f>IF(X2632="","-",TRIM(LEFT(X2632,FIND(",",X2632&amp;",")-1)))</f>
        <v>Salt Lake City</v>
      </c>
      <c r="Z2632" t="s">
        <v>3795</v>
      </c>
      <c r="AA2632" t="s">
        <v>46</v>
      </c>
    </row>
    <row r="2633" spans="1:27" ht="14.4" x14ac:dyDescent="0.3">
      <c r="A2633">
        <v>2623</v>
      </c>
      <c r="B2633" t="s">
        <v>2353</v>
      </c>
      <c r="C2633" t="s">
        <v>2354</v>
      </c>
      <c r="D2633" t="s">
        <v>2355</v>
      </c>
      <c r="E2633" t="s">
        <v>2356</v>
      </c>
      <c r="F2633" s="5">
        <f>_xlfn.TEXTBEFORE(E2633, " ") * 1000000</f>
        <v>39600000</v>
      </c>
      <c r="G2633">
        <v>148.22030000000001</v>
      </c>
      <c r="H2633" t="s">
        <v>174</v>
      </c>
      <c r="I2633">
        <v>300</v>
      </c>
      <c r="J2633">
        <f>IF(I2633="",0,I2633)</f>
        <v>300</v>
      </c>
      <c r="K2633">
        <v>65</v>
      </c>
      <c r="L2633">
        <f>I2633-K2633</f>
        <v>235</v>
      </c>
      <c r="M2633" t="str">
        <f>IF(I2633&lt;100,"small",IF(I2633&lt;500,"medium","large"))</f>
        <v>medium</v>
      </c>
      <c r="N2633">
        <f>IF(M2633="small",1,0)</f>
        <v>0</v>
      </c>
      <c r="O2633">
        <f>IF(N2633="medium",1,0)</f>
        <v>0</v>
      </c>
      <c r="P2633">
        <f>IF(O2633="large",1,0)</f>
        <v>0</v>
      </c>
      <c r="Q2633">
        <v>1996</v>
      </c>
      <c r="R2633">
        <v>2</v>
      </c>
      <c r="S2633" t="str">
        <f>IF(R2633=1, "First-time", IF(R2633&lt;=3, "Rising Star", IF(R2633&lt;10, "Established", "Elites")))</f>
        <v>Rising Star</v>
      </c>
      <c r="T2633">
        <f>IF(S2633 = "First-time",1,0)</f>
        <v>0</v>
      </c>
      <c r="U2633">
        <f>IF(S2633 = "Rising Star",1,0)</f>
        <v>1</v>
      </c>
      <c r="V2633">
        <f>IF(S2633 = "Established",1,0)</f>
        <v>0</v>
      </c>
      <c r="W2633">
        <f>IF(S2633 = "Elites",1,0)</f>
        <v>0</v>
      </c>
      <c r="X2633" t="s">
        <v>712</v>
      </c>
      <c r="Y2633" t="str">
        <f>IF(X2633="","-",TRIM(LEFT(X2633,FIND(",",X2633&amp;",")-1)))</f>
        <v>Oklahoma City</v>
      </c>
      <c r="Z2633" t="s">
        <v>2357</v>
      </c>
      <c r="AA2633" t="s">
        <v>37</v>
      </c>
    </row>
    <row r="2634" spans="1:27" ht="14.4" x14ac:dyDescent="0.3">
      <c r="A2634">
        <v>2624</v>
      </c>
      <c r="B2634" t="s">
        <v>4541</v>
      </c>
      <c r="C2634" t="s">
        <v>4542</v>
      </c>
      <c r="D2634" t="s">
        <v>4543</v>
      </c>
      <c r="E2634" t="s">
        <v>212</v>
      </c>
      <c r="F2634" s="5">
        <f>_xlfn.TEXTBEFORE(E2634, " ") * 1000000</f>
        <v>4400000</v>
      </c>
      <c r="G2634">
        <v>148.21420000000001</v>
      </c>
      <c r="H2634" t="s">
        <v>129</v>
      </c>
      <c r="I2634">
        <v>35</v>
      </c>
      <c r="J2634">
        <f>IF(I2634="",0,I2634)</f>
        <v>35</v>
      </c>
      <c r="K2634">
        <v>26</v>
      </c>
      <c r="L2634">
        <f>I2634-K2634</f>
        <v>9</v>
      </c>
      <c r="M2634" t="str">
        <f>IF(I2634&lt;100,"small",IF(I2634&lt;500,"medium","large"))</f>
        <v>small</v>
      </c>
      <c r="N2634">
        <f>IF(M2634="small",1,0)</f>
        <v>1</v>
      </c>
      <c r="O2634">
        <f>IF(N2634="medium",1,0)</f>
        <v>0</v>
      </c>
      <c r="P2634">
        <f>IF(O2634="large",1,0)</f>
        <v>0</v>
      </c>
      <c r="Q2634">
        <v>2002</v>
      </c>
      <c r="R2634">
        <v>3</v>
      </c>
      <c r="S2634" t="str">
        <f>IF(R2634=1, "First-time", IF(R2634&lt;=3, "Rising Star", IF(R2634&lt;10, "Established", "Elites")))</f>
        <v>Rising Star</v>
      </c>
      <c r="T2634">
        <f>IF(S2634 = "First-time",1,0)</f>
        <v>0</v>
      </c>
      <c r="U2634">
        <f>IF(S2634 = "Rising Star",1,0)</f>
        <v>1</v>
      </c>
      <c r="V2634">
        <f>IF(S2634 = "Established",1,0)</f>
        <v>0</v>
      </c>
      <c r="W2634">
        <f>IF(S2634 = "Elites",1,0)</f>
        <v>0</v>
      </c>
      <c r="X2634" t="s">
        <v>99</v>
      </c>
      <c r="Y2634" t="str">
        <f>IF(X2634="","-",TRIM(LEFT(X2634,FIND(",",X2634&amp;",")-1)))</f>
        <v>-</v>
      </c>
      <c r="Z2634" t="s">
        <v>213</v>
      </c>
      <c r="AA2634" t="s">
        <v>16</v>
      </c>
    </row>
    <row r="2635" spans="1:27" ht="14.4" x14ac:dyDescent="0.3">
      <c r="A2635">
        <v>2625</v>
      </c>
      <c r="B2635" t="s">
        <v>11683</v>
      </c>
      <c r="C2635" t="s">
        <v>11684</v>
      </c>
      <c r="D2635" t="s">
        <v>11685</v>
      </c>
      <c r="E2635" t="s">
        <v>879</v>
      </c>
      <c r="F2635" s="5">
        <f>_xlfn.TEXTBEFORE(E2635, " ") * 1000000</f>
        <v>23300000</v>
      </c>
      <c r="G2635">
        <v>148.13720000000001</v>
      </c>
      <c r="H2635" t="s">
        <v>324</v>
      </c>
      <c r="I2635">
        <v>124</v>
      </c>
      <c r="J2635">
        <f>IF(I2635="",0,I2635)</f>
        <v>124</v>
      </c>
      <c r="K2635">
        <v>90</v>
      </c>
      <c r="L2635">
        <f>I2635-K2635</f>
        <v>34</v>
      </c>
      <c r="M2635" t="str">
        <f>IF(I2635&lt;100,"small",IF(I2635&lt;500,"medium","large"))</f>
        <v>medium</v>
      </c>
      <c r="N2635">
        <f>IF(M2635="small",1,0)</f>
        <v>0</v>
      </c>
      <c r="O2635">
        <f>IF(N2635="medium",1,0)</f>
        <v>0</v>
      </c>
      <c r="P2635">
        <f>IF(O2635="large",1,0)</f>
        <v>0</v>
      </c>
      <c r="Q2635">
        <v>2011</v>
      </c>
      <c r="R2635">
        <v>2</v>
      </c>
      <c r="S2635" t="str">
        <f>IF(R2635=1, "First-time", IF(R2635&lt;=3, "Rising Star", IF(R2635&lt;10, "Established", "Elites")))</f>
        <v>Rising Star</v>
      </c>
      <c r="T2635">
        <f>IF(S2635 = "First-time",1,0)</f>
        <v>0</v>
      </c>
      <c r="U2635">
        <f>IF(S2635 = "Rising Star",1,0)</f>
        <v>1</v>
      </c>
      <c r="V2635">
        <f>IF(S2635 = "Established",1,0)</f>
        <v>0</v>
      </c>
      <c r="W2635">
        <f>IF(S2635 = "Elites",1,0)</f>
        <v>0</v>
      </c>
      <c r="X2635" t="s">
        <v>427</v>
      </c>
      <c r="Y2635" t="str">
        <f>IF(X2635="","-",TRIM(LEFT(X2635,FIND(",",X2635&amp;",")-1)))</f>
        <v>Washington</v>
      </c>
      <c r="Z2635" t="s">
        <v>1407</v>
      </c>
      <c r="AA2635" t="s">
        <v>47</v>
      </c>
    </row>
    <row r="2636" spans="1:27" ht="14.4" x14ac:dyDescent="0.3">
      <c r="A2636">
        <v>2626</v>
      </c>
      <c r="B2636" t="s">
        <v>16119</v>
      </c>
      <c r="C2636" t="s">
        <v>16120</v>
      </c>
      <c r="D2636" t="s">
        <v>16121</v>
      </c>
      <c r="E2636" t="s">
        <v>1192</v>
      </c>
      <c r="F2636" s="5">
        <f>_xlfn.TEXTBEFORE(E2636, " ") * 1000000</f>
        <v>2300000</v>
      </c>
      <c r="G2636">
        <v>148.0873</v>
      </c>
      <c r="H2636" t="s">
        <v>129</v>
      </c>
      <c r="I2636">
        <v>30</v>
      </c>
      <c r="J2636">
        <f>IF(I2636="",0,I2636)</f>
        <v>30</v>
      </c>
      <c r="K2636">
        <v>20</v>
      </c>
      <c r="L2636">
        <f>I2636-K2636</f>
        <v>10</v>
      </c>
      <c r="M2636" t="str">
        <f>IF(I2636&lt;100,"small",IF(I2636&lt;500,"medium","large"))</f>
        <v>small</v>
      </c>
      <c r="N2636">
        <f>IF(M2636="small",1,0)</f>
        <v>1</v>
      </c>
      <c r="O2636">
        <f>IF(N2636="medium",1,0)</f>
        <v>0</v>
      </c>
      <c r="P2636">
        <f>IF(O2636="large",1,0)</f>
        <v>0</v>
      </c>
      <c r="Q2636">
        <v>2014</v>
      </c>
      <c r="R2636">
        <v>1</v>
      </c>
      <c r="S2636" t="str">
        <f>IF(R2636=1, "First-time", IF(R2636&lt;=3, "Rising Star", IF(R2636&lt;10, "Established", "Elites")))</f>
        <v>First-time</v>
      </c>
      <c r="T2636">
        <f>IF(S2636 = "First-time",1,0)</f>
        <v>1</v>
      </c>
      <c r="U2636">
        <f>IF(S2636 = "Rising Star",1,0)</f>
        <v>0</v>
      </c>
      <c r="V2636">
        <f>IF(S2636 = "Established",1,0)</f>
        <v>0</v>
      </c>
      <c r="W2636">
        <f>IF(S2636 = "Elites",1,0)</f>
        <v>0</v>
      </c>
      <c r="X2636" t="s">
        <v>99</v>
      </c>
      <c r="Y2636" t="str">
        <f>IF(X2636="","-",TRIM(LEFT(X2636,FIND(",",X2636&amp;",")-1)))</f>
        <v>-</v>
      </c>
      <c r="Z2636" t="s">
        <v>1170</v>
      </c>
      <c r="AA2636" t="s">
        <v>36</v>
      </c>
    </row>
    <row r="2637" spans="1:27" ht="14.4" x14ac:dyDescent="0.3">
      <c r="A2637">
        <v>2627</v>
      </c>
      <c r="B2637" t="s">
        <v>9587</v>
      </c>
      <c r="C2637" t="s">
        <v>9588</v>
      </c>
      <c r="D2637" t="s">
        <v>9589</v>
      </c>
      <c r="E2637" t="s">
        <v>2225</v>
      </c>
      <c r="F2637" s="5">
        <f>_xlfn.TEXTBEFORE(E2637, " ") * 1000000</f>
        <v>5900000</v>
      </c>
      <c r="G2637">
        <v>148.06729999999999</v>
      </c>
      <c r="H2637" t="s">
        <v>85</v>
      </c>
      <c r="I2637">
        <v>24</v>
      </c>
      <c r="J2637">
        <f>IF(I2637="",0,I2637)</f>
        <v>24</v>
      </c>
      <c r="K2637">
        <v>12</v>
      </c>
      <c r="L2637">
        <f>I2637-K2637</f>
        <v>12</v>
      </c>
      <c r="M2637" t="str">
        <f>IF(I2637&lt;100,"small",IF(I2637&lt;500,"medium","large"))</f>
        <v>small</v>
      </c>
      <c r="N2637">
        <f>IF(M2637="small",1,0)</f>
        <v>1</v>
      </c>
      <c r="O2637">
        <f>IF(N2637="medium",1,0)</f>
        <v>0</v>
      </c>
      <c r="P2637">
        <f>IF(O2637="large",1,0)</f>
        <v>0</v>
      </c>
      <c r="Q2637">
        <v>2009</v>
      </c>
      <c r="R2637">
        <v>1</v>
      </c>
      <c r="S2637" t="str">
        <f>IF(R2637=1, "First-time", IF(R2637&lt;=3, "Rising Star", IF(R2637&lt;10, "Established", "Elites")))</f>
        <v>First-time</v>
      </c>
      <c r="T2637">
        <f>IF(S2637 = "First-time",1,0)</f>
        <v>1</v>
      </c>
      <c r="U2637">
        <f>IF(S2637 = "Rising Star",1,0)</f>
        <v>0</v>
      </c>
      <c r="V2637">
        <f>IF(S2637 = "Established",1,0)</f>
        <v>0</v>
      </c>
      <c r="W2637">
        <f>IF(S2637 = "Elites",1,0)</f>
        <v>0</v>
      </c>
      <c r="X2637" t="s">
        <v>99</v>
      </c>
      <c r="Y2637" t="str">
        <f>IF(X2637="","-",TRIM(LEFT(X2637,FIND(",",X2637&amp;",")-1)))</f>
        <v>-</v>
      </c>
      <c r="Z2637" t="s">
        <v>9590</v>
      </c>
      <c r="AA2637" t="s">
        <v>38</v>
      </c>
    </row>
    <row r="2638" spans="1:27" ht="14.4" x14ac:dyDescent="0.3">
      <c r="A2638">
        <v>2628</v>
      </c>
      <c r="B2638" t="s">
        <v>2586</v>
      </c>
      <c r="C2638" t="s">
        <v>2587</v>
      </c>
      <c r="D2638" t="s">
        <v>2588</v>
      </c>
      <c r="E2638" t="s">
        <v>455</v>
      </c>
      <c r="F2638" s="5">
        <f>_xlfn.TEXTBEFORE(E2638, " ") * 1000000</f>
        <v>12200000</v>
      </c>
      <c r="G2638">
        <v>148.01849999999999</v>
      </c>
      <c r="H2638" t="s">
        <v>118</v>
      </c>
      <c r="I2638">
        <v>16</v>
      </c>
      <c r="J2638">
        <f>IF(I2638="",0,I2638)</f>
        <v>16</v>
      </c>
      <c r="K2638">
        <v>7</v>
      </c>
      <c r="L2638">
        <f>I2638-K2638</f>
        <v>9</v>
      </c>
      <c r="M2638" t="str">
        <f>IF(I2638&lt;100,"small",IF(I2638&lt;500,"medium","large"))</f>
        <v>small</v>
      </c>
      <c r="N2638">
        <f>IF(M2638="small",1,0)</f>
        <v>1</v>
      </c>
      <c r="O2638">
        <f>IF(N2638="medium",1,0)</f>
        <v>0</v>
      </c>
      <c r="P2638">
        <f>IF(O2638="large",1,0)</f>
        <v>0</v>
      </c>
      <c r="Q2638">
        <v>1997</v>
      </c>
      <c r="R2638">
        <v>1</v>
      </c>
      <c r="S2638" t="str">
        <f>IF(R2638=1, "First-time", IF(R2638&lt;=3, "Rising Star", IF(R2638&lt;10, "Established", "Elites")))</f>
        <v>First-time</v>
      </c>
      <c r="T2638">
        <f>IF(S2638 = "First-time",1,0)</f>
        <v>1</v>
      </c>
      <c r="U2638">
        <f>IF(S2638 = "Rising Star",1,0)</f>
        <v>0</v>
      </c>
      <c r="V2638">
        <f>IF(S2638 = "Established",1,0)</f>
        <v>0</v>
      </c>
      <c r="W2638">
        <f>IF(S2638 = "Elites",1,0)</f>
        <v>0</v>
      </c>
      <c r="X2638" t="s">
        <v>99</v>
      </c>
      <c r="Y2638" t="str">
        <f>IF(X2638="","-",TRIM(LEFT(X2638,FIND(",",X2638&amp;",")-1)))</f>
        <v>-</v>
      </c>
      <c r="Z2638" t="s">
        <v>1540</v>
      </c>
      <c r="AA2638" t="s">
        <v>44</v>
      </c>
    </row>
    <row r="2639" spans="1:27" ht="14.4" x14ac:dyDescent="0.3">
      <c r="A2639">
        <v>2629</v>
      </c>
      <c r="B2639" t="s">
        <v>3240</v>
      </c>
      <c r="C2639" t="s">
        <v>3241</v>
      </c>
      <c r="D2639" t="s">
        <v>3242</v>
      </c>
      <c r="E2639" t="s">
        <v>3243</v>
      </c>
      <c r="F2639" s="5">
        <f>_xlfn.TEXTBEFORE(E2639, " ") * 1000000</f>
        <v>733700000</v>
      </c>
      <c r="G2639">
        <v>148.01689999999999</v>
      </c>
      <c r="H2639" t="s">
        <v>111</v>
      </c>
      <c r="I2639">
        <v>1500</v>
      </c>
      <c r="J2639">
        <f>IF(I2639="",0,I2639)</f>
        <v>1500</v>
      </c>
      <c r="K2639">
        <v>500</v>
      </c>
      <c r="L2639">
        <f>I2639-K2639</f>
        <v>1000</v>
      </c>
      <c r="M2639" t="str">
        <f>IF(I2639&lt;100,"small",IF(I2639&lt;500,"medium","large"))</f>
        <v>large</v>
      </c>
      <c r="N2639">
        <f>IF(M2639="small",1,0)</f>
        <v>0</v>
      </c>
      <c r="O2639">
        <f>IF(N2639="medium",1,0)</f>
        <v>0</v>
      </c>
      <c r="P2639">
        <f>IF(O2639="large",1,0)</f>
        <v>0</v>
      </c>
      <c r="Q2639">
        <v>1999</v>
      </c>
      <c r="R2639">
        <v>1</v>
      </c>
      <c r="S2639" t="str">
        <f>IF(R2639=1, "First-time", IF(R2639&lt;=3, "Rising Star", IF(R2639&lt;10, "Established", "Elites")))</f>
        <v>First-time</v>
      </c>
      <c r="T2639">
        <f>IF(S2639 = "First-time",1,0)</f>
        <v>1</v>
      </c>
      <c r="U2639">
        <f>IF(S2639 = "Rising Star",1,0)</f>
        <v>0</v>
      </c>
      <c r="V2639">
        <f>IF(S2639 = "Established",1,0)</f>
        <v>0</v>
      </c>
      <c r="W2639">
        <f>IF(S2639 = "Elites",1,0)</f>
        <v>0</v>
      </c>
      <c r="X2639" t="s">
        <v>880</v>
      </c>
      <c r="Y2639" t="str">
        <f>IF(X2639="","-",TRIM(LEFT(X2639,FIND(",",X2639&amp;",")-1)))</f>
        <v>Louisville/Jefferson County</v>
      </c>
      <c r="Z2639" t="s">
        <v>3244</v>
      </c>
      <c r="AA2639" t="s">
        <v>18</v>
      </c>
    </row>
    <row r="2640" spans="1:27" ht="14.4" x14ac:dyDescent="0.3">
      <c r="A2640">
        <v>2630</v>
      </c>
      <c r="B2640" t="s">
        <v>4110</v>
      </c>
      <c r="C2640" t="s">
        <v>4111</v>
      </c>
      <c r="D2640" t="s">
        <v>4112</v>
      </c>
      <c r="E2640" t="s">
        <v>992</v>
      </c>
      <c r="F2640" s="5">
        <f>_xlfn.TEXTBEFORE(E2640, " ") * 1000000</f>
        <v>7200000</v>
      </c>
      <c r="G2640">
        <v>147.9588</v>
      </c>
      <c r="H2640" t="s">
        <v>85</v>
      </c>
      <c r="I2640">
        <v>24</v>
      </c>
      <c r="J2640">
        <f>IF(I2640="",0,I2640)</f>
        <v>24</v>
      </c>
      <c r="K2640">
        <v>10</v>
      </c>
      <c r="L2640">
        <f>I2640-K2640</f>
        <v>14</v>
      </c>
      <c r="M2640" t="str">
        <f>IF(I2640&lt;100,"small",IF(I2640&lt;500,"medium","large"))</f>
        <v>small</v>
      </c>
      <c r="N2640">
        <f>IF(M2640="small",1,0)</f>
        <v>1</v>
      </c>
      <c r="O2640">
        <f>IF(N2640="medium",1,0)</f>
        <v>0</v>
      </c>
      <c r="P2640">
        <f>IF(O2640="large",1,0)</f>
        <v>0</v>
      </c>
      <c r="Q2640">
        <v>2001</v>
      </c>
      <c r="R2640">
        <v>5</v>
      </c>
      <c r="S2640" t="str">
        <f>IF(R2640=1, "First-time", IF(R2640&lt;=3, "Rising Star", IF(R2640&lt;10, "Established", "Elites")))</f>
        <v>Established</v>
      </c>
      <c r="T2640">
        <f>IF(S2640 = "First-time",1,0)</f>
        <v>0</v>
      </c>
      <c r="U2640">
        <f>IF(S2640 = "Rising Star",1,0)</f>
        <v>0</v>
      </c>
      <c r="V2640">
        <f>IF(S2640 = "Established",1,0)</f>
        <v>1</v>
      </c>
      <c r="W2640">
        <f>IF(S2640 = "Elites",1,0)</f>
        <v>0</v>
      </c>
      <c r="X2640" t="s">
        <v>689</v>
      </c>
      <c r="Y2640" t="str">
        <f>IF(X2640="","-",TRIM(LEFT(X2640,FIND(",",X2640&amp;",")-1)))</f>
        <v>Miami</v>
      </c>
      <c r="Z2640" t="s">
        <v>689</v>
      </c>
      <c r="AA2640" t="s">
        <v>10</v>
      </c>
    </row>
    <row r="2641" spans="1:27" ht="14.4" x14ac:dyDescent="0.3">
      <c r="A2641">
        <v>2631</v>
      </c>
      <c r="B2641" t="s">
        <v>3450</v>
      </c>
      <c r="C2641" t="s">
        <v>3451</v>
      </c>
      <c r="D2641" t="s">
        <v>3452</v>
      </c>
      <c r="E2641" t="s">
        <v>1312</v>
      </c>
      <c r="F2641" s="5">
        <f>_xlfn.TEXTBEFORE(E2641, " ") * 1000000</f>
        <v>24400000</v>
      </c>
      <c r="G2641">
        <v>147.9212</v>
      </c>
      <c r="H2641" t="s">
        <v>92</v>
      </c>
      <c r="I2641">
        <v>235</v>
      </c>
      <c r="J2641">
        <f>IF(I2641="",0,I2641)</f>
        <v>235</v>
      </c>
      <c r="K2641">
        <v>102</v>
      </c>
      <c r="L2641">
        <f>I2641-K2641</f>
        <v>133</v>
      </c>
      <c r="M2641" t="str">
        <f>IF(I2641&lt;100,"small",IF(I2641&lt;500,"medium","large"))</f>
        <v>medium</v>
      </c>
      <c r="N2641">
        <f>IF(M2641="small",1,0)</f>
        <v>0</v>
      </c>
      <c r="O2641">
        <f>IF(N2641="medium",1,0)</f>
        <v>0</v>
      </c>
      <c r="P2641">
        <f>IF(O2641="large",1,0)</f>
        <v>0</v>
      </c>
      <c r="Q2641">
        <v>2000</v>
      </c>
      <c r="R2641">
        <v>6</v>
      </c>
      <c r="S2641" t="str">
        <f>IF(R2641=1, "First-time", IF(R2641&lt;=3, "Rising Star", IF(R2641&lt;10, "Established", "Elites")))</f>
        <v>Established</v>
      </c>
      <c r="T2641">
        <f>IF(S2641 = "First-time",1,0)</f>
        <v>0</v>
      </c>
      <c r="U2641">
        <f>IF(S2641 = "Rising Star",1,0)</f>
        <v>0</v>
      </c>
      <c r="V2641">
        <f>IF(S2641 = "Established",1,0)</f>
        <v>1</v>
      </c>
      <c r="W2641">
        <f>IF(S2641 = "Elites",1,0)</f>
        <v>0</v>
      </c>
      <c r="X2641" t="s">
        <v>348</v>
      </c>
      <c r="Y2641" t="str">
        <f>IF(X2641="","-",TRIM(LEFT(X2641,FIND(",",X2641&amp;",")-1)))</f>
        <v>Nashville</v>
      </c>
      <c r="Z2641" t="s">
        <v>208</v>
      </c>
      <c r="AA2641" t="s">
        <v>44</v>
      </c>
    </row>
    <row r="2642" spans="1:27" ht="14.4" x14ac:dyDescent="0.3">
      <c r="A2642">
        <v>2632</v>
      </c>
      <c r="B2642" t="s">
        <v>12752</v>
      </c>
      <c r="C2642" t="s">
        <v>12753</v>
      </c>
      <c r="D2642" t="s">
        <v>12754</v>
      </c>
      <c r="E2642" t="s">
        <v>12755</v>
      </c>
      <c r="F2642" s="5">
        <f>_xlfn.TEXTBEFORE(E2642, " ") * 1000000</f>
        <v>68400000</v>
      </c>
      <c r="G2642">
        <v>147.91200000000001</v>
      </c>
      <c r="H2642" t="s">
        <v>472</v>
      </c>
      <c r="I2642">
        <v>1500</v>
      </c>
      <c r="J2642">
        <f>IF(I2642="",0,I2642)</f>
        <v>1500</v>
      </c>
      <c r="K2642">
        <v>1500</v>
      </c>
      <c r="L2642">
        <f>I2642-K2642</f>
        <v>0</v>
      </c>
      <c r="M2642" t="str">
        <f>IF(I2642&lt;100,"small",IF(I2642&lt;500,"medium","large"))</f>
        <v>large</v>
      </c>
      <c r="N2642">
        <f>IF(M2642="small",1,0)</f>
        <v>0</v>
      </c>
      <c r="O2642">
        <f>IF(N2642="medium",1,0)</f>
        <v>0</v>
      </c>
      <c r="P2642">
        <f>IF(O2642="large",1,0)</f>
        <v>0</v>
      </c>
      <c r="Q2642">
        <v>2011</v>
      </c>
      <c r="R2642">
        <v>4</v>
      </c>
      <c r="S2642" t="str">
        <f>IF(R2642=1, "First-time", IF(R2642&lt;=3, "Rising Star", IF(R2642&lt;10, "Established", "Elites")))</f>
        <v>Established</v>
      </c>
      <c r="T2642">
        <f>IF(S2642 = "First-time",1,0)</f>
        <v>0</v>
      </c>
      <c r="U2642">
        <f>IF(S2642 = "Rising Star",1,0)</f>
        <v>0</v>
      </c>
      <c r="V2642">
        <f>IF(S2642 = "Established",1,0)</f>
        <v>1</v>
      </c>
      <c r="W2642">
        <f>IF(S2642 = "Elites",1,0)</f>
        <v>0</v>
      </c>
      <c r="X2642" t="s">
        <v>3010</v>
      </c>
      <c r="Y2642" t="str">
        <f>IF(X2642="","-",TRIM(LEFT(X2642,FIND(",",X2642&amp;",")-1)))</f>
        <v>San Jose</v>
      </c>
      <c r="Z2642" t="s">
        <v>5</v>
      </c>
      <c r="AA2642" t="s">
        <v>5</v>
      </c>
    </row>
    <row r="2643" spans="1:27" ht="14.4" x14ac:dyDescent="0.3">
      <c r="A2643">
        <v>2633</v>
      </c>
      <c r="B2643" t="s">
        <v>7837</v>
      </c>
      <c r="C2643" t="s">
        <v>7838</v>
      </c>
      <c r="D2643" t="s">
        <v>7839</v>
      </c>
      <c r="E2643" t="s">
        <v>3799</v>
      </c>
      <c r="F2643" s="5">
        <f>_xlfn.TEXTBEFORE(E2643, " ") * 1000000</f>
        <v>21400000</v>
      </c>
      <c r="G2643">
        <v>147.84020000000001</v>
      </c>
      <c r="H2643" t="s">
        <v>160</v>
      </c>
      <c r="I2643">
        <v>29</v>
      </c>
      <c r="J2643">
        <f>IF(I2643="",0,I2643)</f>
        <v>29</v>
      </c>
      <c r="K2643">
        <v>7</v>
      </c>
      <c r="L2643">
        <f>I2643-K2643</f>
        <v>22</v>
      </c>
      <c r="M2643" t="str">
        <f>IF(I2643&lt;100,"small",IF(I2643&lt;500,"medium","large"))</f>
        <v>small</v>
      </c>
      <c r="N2643">
        <f>IF(M2643="small",1,0)</f>
        <v>1</v>
      </c>
      <c r="O2643">
        <f>IF(N2643="medium",1,0)</f>
        <v>0</v>
      </c>
      <c r="P2643">
        <f>IF(O2643="large",1,0)</f>
        <v>0</v>
      </c>
      <c r="Q2643">
        <v>2007</v>
      </c>
      <c r="R2643">
        <v>5</v>
      </c>
      <c r="S2643" t="str">
        <f>IF(R2643=1, "First-time", IF(R2643&lt;=3, "Rising Star", IF(R2643&lt;10, "Established", "Elites")))</f>
        <v>Established</v>
      </c>
      <c r="T2643">
        <f>IF(S2643 = "First-time",1,0)</f>
        <v>0</v>
      </c>
      <c r="U2643">
        <f>IF(S2643 = "Rising Star",1,0)</f>
        <v>0</v>
      </c>
      <c r="V2643">
        <f>IF(S2643 = "Established",1,0)</f>
        <v>1</v>
      </c>
      <c r="W2643">
        <f>IF(S2643 = "Elites",1,0)</f>
        <v>0</v>
      </c>
      <c r="X2643" t="s">
        <v>271</v>
      </c>
      <c r="Y2643" t="str">
        <f>IF(X2643="","-",TRIM(LEFT(X2643,FIND(",",X2643&amp;",")-1)))</f>
        <v>Chicago</v>
      </c>
      <c r="Z2643" t="s">
        <v>7840</v>
      </c>
      <c r="AA2643" t="s">
        <v>15</v>
      </c>
    </row>
    <row r="2644" spans="1:27" ht="14.4" x14ac:dyDescent="0.3">
      <c r="A2644">
        <v>2634</v>
      </c>
      <c r="B2644" t="s">
        <v>8721</v>
      </c>
      <c r="C2644" t="s">
        <v>8722</v>
      </c>
      <c r="D2644" t="s">
        <v>8723</v>
      </c>
      <c r="E2644" t="s">
        <v>1276</v>
      </c>
      <c r="F2644" s="5">
        <f>_xlfn.TEXTBEFORE(E2644, " ") * 1000000</f>
        <v>5000000</v>
      </c>
      <c r="G2644">
        <v>147.8252</v>
      </c>
      <c r="H2644" t="s">
        <v>129</v>
      </c>
      <c r="I2644">
        <v>65</v>
      </c>
      <c r="J2644">
        <f>IF(I2644="",0,I2644)</f>
        <v>65</v>
      </c>
      <c r="K2644">
        <v>30</v>
      </c>
      <c r="L2644">
        <f>I2644-K2644</f>
        <v>35</v>
      </c>
      <c r="M2644" t="str">
        <f>IF(I2644&lt;100,"small",IF(I2644&lt;500,"medium","large"))</f>
        <v>small</v>
      </c>
      <c r="N2644">
        <f>IF(M2644="small",1,0)</f>
        <v>1</v>
      </c>
      <c r="O2644">
        <f>IF(N2644="medium",1,0)</f>
        <v>0</v>
      </c>
      <c r="P2644">
        <f>IF(O2644="large",1,0)</f>
        <v>0</v>
      </c>
      <c r="Q2644">
        <v>2008</v>
      </c>
      <c r="R2644">
        <v>4</v>
      </c>
      <c r="S2644" t="str">
        <f>IF(R2644=1, "First-time", IF(R2644&lt;=3, "Rising Star", IF(R2644&lt;10, "Established", "Elites")))</f>
        <v>Established</v>
      </c>
      <c r="T2644">
        <f>IF(S2644 = "First-time",1,0)</f>
        <v>0</v>
      </c>
      <c r="U2644">
        <f>IF(S2644 = "Rising Star",1,0)</f>
        <v>0</v>
      </c>
      <c r="V2644">
        <f>IF(S2644 = "Established",1,0)</f>
        <v>1</v>
      </c>
      <c r="W2644">
        <f>IF(S2644 = "Elites",1,0)</f>
        <v>0</v>
      </c>
      <c r="X2644" t="s">
        <v>185</v>
      </c>
      <c r="Y2644" t="str">
        <f>IF(X2644="","-",TRIM(LEFT(X2644,FIND(",",X2644&amp;",")-1)))</f>
        <v>Boston</v>
      </c>
      <c r="Z2644" t="s">
        <v>185</v>
      </c>
      <c r="AA2644" t="s">
        <v>20</v>
      </c>
    </row>
    <row r="2645" spans="1:27" ht="14.4" x14ac:dyDescent="0.3">
      <c r="A2645">
        <v>2635</v>
      </c>
      <c r="B2645" t="s">
        <v>10326</v>
      </c>
      <c r="C2645" t="s">
        <v>10327</v>
      </c>
      <c r="D2645" t="s">
        <v>10328</v>
      </c>
      <c r="E2645" t="s">
        <v>352</v>
      </c>
      <c r="F2645" s="5">
        <f>_xlfn.TEXTBEFORE(E2645, " ") * 1000000</f>
        <v>2100000</v>
      </c>
      <c r="G2645">
        <v>147.81780000000001</v>
      </c>
      <c r="H2645" t="s">
        <v>129</v>
      </c>
      <c r="I2645">
        <v>5</v>
      </c>
      <c r="J2645">
        <f>IF(I2645="",0,I2645)</f>
        <v>5</v>
      </c>
      <c r="K2645">
        <v>3</v>
      </c>
      <c r="L2645">
        <f>I2645-K2645</f>
        <v>2</v>
      </c>
      <c r="M2645" t="str">
        <f>IF(I2645&lt;100,"small",IF(I2645&lt;500,"medium","large"))</f>
        <v>small</v>
      </c>
      <c r="N2645">
        <f>IF(M2645="small",1,0)</f>
        <v>1</v>
      </c>
      <c r="O2645">
        <f>IF(N2645="medium",1,0)</f>
        <v>0</v>
      </c>
      <c r="P2645">
        <f>IF(O2645="large",1,0)</f>
        <v>0</v>
      </c>
      <c r="Q2645">
        <v>2009</v>
      </c>
      <c r="R2645">
        <v>1</v>
      </c>
      <c r="S2645" t="str">
        <f>IF(R2645=1, "First-time", IF(R2645&lt;=3, "Rising Star", IF(R2645&lt;10, "Established", "Elites")))</f>
        <v>First-time</v>
      </c>
      <c r="T2645">
        <f>IF(S2645 = "First-time",1,0)</f>
        <v>1</v>
      </c>
      <c r="U2645">
        <f>IF(S2645 = "Rising Star",1,0)</f>
        <v>0</v>
      </c>
      <c r="V2645">
        <f>IF(S2645 = "Established",1,0)</f>
        <v>0</v>
      </c>
      <c r="W2645">
        <f>IF(S2645 = "Elites",1,0)</f>
        <v>0</v>
      </c>
      <c r="X2645" t="s">
        <v>325</v>
      </c>
      <c r="Y2645" t="str">
        <f>IF(X2645="","-",TRIM(LEFT(X2645,FIND(",",X2645&amp;",")-1)))</f>
        <v>Los Angeles</v>
      </c>
      <c r="Z2645" t="s">
        <v>326</v>
      </c>
      <c r="AA2645" t="s">
        <v>5</v>
      </c>
    </row>
    <row r="2646" spans="1:27" ht="14.4" x14ac:dyDescent="0.3">
      <c r="A2646">
        <v>2636</v>
      </c>
      <c r="B2646" t="s">
        <v>16221</v>
      </c>
      <c r="C2646" t="s">
        <v>16222</v>
      </c>
      <c r="D2646" t="s">
        <v>16223</v>
      </c>
      <c r="E2646" t="s">
        <v>4472</v>
      </c>
      <c r="F2646" s="5">
        <f>_xlfn.TEXTBEFORE(E2646, " ") * 1000000</f>
        <v>20100000</v>
      </c>
      <c r="G2646">
        <v>147.76429999999999</v>
      </c>
      <c r="H2646" t="s">
        <v>174</v>
      </c>
      <c r="I2646">
        <v>23</v>
      </c>
      <c r="J2646">
        <f>IF(I2646="",0,I2646)</f>
        <v>23</v>
      </c>
      <c r="K2646">
        <v>7</v>
      </c>
      <c r="L2646">
        <f>I2646-K2646</f>
        <v>16</v>
      </c>
      <c r="M2646" t="str">
        <f>IF(I2646&lt;100,"small",IF(I2646&lt;500,"medium","large"))</f>
        <v>small</v>
      </c>
      <c r="N2646">
        <f>IF(M2646="small",1,0)</f>
        <v>1</v>
      </c>
      <c r="O2646">
        <f>IF(N2646="medium",1,0)</f>
        <v>0</v>
      </c>
      <c r="P2646">
        <f>IF(O2646="large",1,0)</f>
        <v>0</v>
      </c>
      <c r="Q2646">
        <v>2014</v>
      </c>
      <c r="R2646">
        <v>2</v>
      </c>
      <c r="S2646" t="str">
        <f>IF(R2646=1, "First-time", IF(R2646&lt;=3, "Rising Star", IF(R2646&lt;10, "Established", "Elites")))</f>
        <v>Rising Star</v>
      </c>
      <c r="T2646">
        <f>IF(S2646 = "First-time",1,0)</f>
        <v>0</v>
      </c>
      <c r="U2646">
        <f>IF(S2646 = "Rising Star",1,0)</f>
        <v>1</v>
      </c>
      <c r="V2646">
        <f>IF(S2646 = "Established",1,0)</f>
        <v>0</v>
      </c>
      <c r="W2646">
        <f>IF(S2646 = "Elites",1,0)</f>
        <v>0</v>
      </c>
      <c r="X2646" t="s">
        <v>86</v>
      </c>
      <c r="Y2646" t="str">
        <f>IF(X2646="","-",TRIM(LEFT(X2646,FIND(",",X2646&amp;",")-1)))</f>
        <v>New York City</v>
      </c>
      <c r="Z2646" t="s">
        <v>543</v>
      </c>
      <c r="AA2646" t="s">
        <v>35</v>
      </c>
    </row>
    <row r="2647" spans="1:27" ht="14.4" x14ac:dyDescent="0.3">
      <c r="A2647">
        <v>2637</v>
      </c>
      <c r="B2647" t="s">
        <v>12857</v>
      </c>
      <c r="C2647" t="s">
        <v>12858</v>
      </c>
      <c r="D2647" t="s">
        <v>12859</v>
      </c>
      <c r="E2647" t="s">
        <v>347</v>
      </c>
      <c r="F2647" s="5">
        <f>_xlfn.TEXTBEFORE(E2647, " ") * 1000000</f>
        <v>6000000</v>
      </c>
      <c r="G2647">
        <v>147.6352</v>
      </c>
      <c r="H2647" t="s">
        <v>118</v>
      </c>
      <c r="I2647">
        <v>32</v>
      </c>
      <c r="J2647">
        <f>IF(I2647="",0,I2647)</f>
        <v>32</v>
      </c>
      <c r="K2647">
        <v>12</v>
      </c>
      <c r="L2647">
        <f>I2647-K2647</f>
        <v>20</v>
      </c>
      <c r="M2647" t="str">
        <f>IF(I2647&lt;100,"small",IF(I2647&lt;500,"medium","large"))</f>
        <v>small</v>
      </c>
      <c r="N2647">
        <f>IF(M2647="small",1,0)</f>
        <v>1</v>
      </c>
      <c r="O2647">
        <f>IF(N2647="medium",1,0)</f>
        <v>0</v>
      </c>
      <c r="P2647">
        <f>IF(O2647="large",1,0)</f>
        <v>0</v>
      </c>
      <c r="Q2647">
        <v>2011</v>
      </c>
      <c r="R2647">
        <v>1</v>
      </c>
      <c r="S2647" t="str">
        <f>IF(R2647=1, "First-time", IF(R2647&lt;=3, "Rising Star", IF(R2647&lt;10, "Established", "Elites")))</f>
        <v>First-time</v>
      </c>
      <c r="T2647">
        <f>IF(S2647 = "First-time",1,0)</f>
        <v>1</v>
      </c>
      <c r="U2647">
        <f>IF(S2647 = "Rising Star",1,0)</f>
        <v>0</v>
      </c>
      <c r="V2647">
        <f>IF(S2647 = "Established",1,0)</f>
        <v>0</v>
      </c>
      <c r="W2647">
        <f>IF(S2647 = "Elites",1,0)</f>
        <v>0</v>
      </c>
      <c r="X2647" t="s">
        <v>248</v>
      </c>
      <c r="Y2647" t="str">
        <f>IF(X2647="","-",TRIM(LEFT(X2647,FIND(",",X2647&amp;",")-1)))</f>
        <v>Birmingham</v>
      </c>
      <c r="Z2647" t="s">
        <v>12860</v>
      </c>
      <c r="AA2647" t="s">
        <v>2</v>
      </c>
    </row>
    <row r="2648" spans="1:27" ht="14.4" x14ac:dyDescent="0.3">
      <c r="A2648">
        <v>2638</v>
      </c>
      <c r="B2648" t="s">
        <v>16574</v>
      </c>
      <c r="C2648" t="s">
        <v>16575</v>
      </c>
      <c r="D2648" t="s">
        <v>16576</v>
      </c>
      <c r="E2648" t="s">
        <v>2403</v>
      </c>
      <c r="F2648" s="5">
        <f>_xlfn.TEXTBEFORE(E2648, " ") * 1000000</f>
        <v>4300000</v>
      </c>
      <c r="G2648">
        <v>147.63470000000001</v>
      </c>
      <c r="H2648" t="s">
        <v>779</v>
      </c>
      <c r="I2648">
        <v>13</v>
      </c>
      <c r="J2648">
        <f>IF(I2648="",0,I2648)</f>
        <v>13</v>
      </c>
      <c r="K2648">
        <v>6</v>
      </c>
      <c r="L2648">
        <f>I2648-K2648</f>
        <v>7</v>
      </c>
      <c r="M2648" t="str">
        <f>IF(I2648&lt;100,"small",IF(I2648&lt;500,"medium","large"))</f>
        <v>small</v>
      </c>
      <c r="N2648">
        <f>IF(M2648="small",1,0)</f>
        <v>1</v>
      </c>
      <c r="O2648">
        <f>IF(N2648="medium",1,0)</f>
        <v>0</v>
      </c>
      <c r="P2648">
        <f>IF(O2648="large",1,0)</f>
        <v>0</v>
      </c>
      <c r="Q2648">
        <v>2014</v>
      </c>
      <c r="R2648">
        <v>1</v>
      </c>
      <c r="S2648" t="str">
        <f>IF(R2648=1, "First-time", IF(R2648&lt;=3, "Rising Star", IF(R2648&lt;10, "Established", "Elites")))</f>
        <v>First-time</v>
      </c>
      <c r="T2648">
        <f>IF(S2648 = "First-time",1,0)</f>
        <v>1</v>
      </c>
      <c r="U2648">
        <f>IF(S2648 = "Rising Star",1,0)</f>
        <v>0</v>
      </c>
      <c r="V2648">
        <f>IF(S2648 = "Established",1,0)</f>
        <v>0</v>
      </c>
      <c r="W2648">
        <f>IF(S2648 = "Elites",1,0)</f>
        <v>0</v>
      </c>
      <c r="X2648" t="s">
        <v>271</v>
      </c>
      <c r="Y2648" t="str">
        <f>IF(X2648="","-",TRIM(LEFT(X2648,FIND(",",X2648&amp;",")-1)))</f>
        <v>Chicago</v>
      </c>
      <c r="Z2648" t="s">
        <v>271</v>
      </c>
      <c r="AA2648" t="s">
        <v>15</v>
      </c>
    </row>
    <row r="2649" spans="1:27" ht="14.4" x14ac:dyDescent="0.3">
      <c r="A2649">
        <v>2639</v>
      </c>
      <c r="B2649" t="s">
        <v>15709</v>
      </c>
      <c r="C2649" t="s">
        <v>15710</v>
      </c>
      <c r="D2649" t="s">
        <v>15711</v>
      </c>
      <c r="E2649" t="s">
        <v>562</v>
      </c>
      <c r="F2649" s="5">
        <f>_xlfn.TEXTBEFORE(E2649, " ") * 1000000</f>
        <v>14500000</v>
      </c>
      <c r="G2649">
        <v>147.52869999999999</v>
      </c>
      <c r="H2649" t="s">
        <v>85</v>
      </c>
      <c r="I2649">
        <v>108</v>
      </c>
      <c r="J2649">
        <f>IF(I2649="",0,I2649)</f>
        <v>108</v>
      </c>
      <c r="K2649">
        <v>25</v>
      </c>
      <c r="L2649">
        <f>I2649-K2649</f>
        <v>83</v>
      </c>
      <c r="M2649" t="str">
        <f>IF(I2649&lt;100,"small",IF(I2649&lt;500,"medium","large"))</f>
        <v>medium</v>
      </c>
      <c r="N2649">
        <f>IF(M2649="small",1,0)</f>
        <v>0</v>
      </c>
      <c r="O2649">
        <f>IF(N2649="medium",1,0)</f>
        <v>0</v>
      </c>
      <c r="P2649">
        <f>IF(O2649="large",1,0)</f>
        <v>0</v>
      </c>
      <c r="Q2649">
        <v>2014</v>
      </c>
      <c r="R2649">
        <v>1</v>
      </c>
      <c r="S2649" t="str">
        <f>IF(R2649=1, "First-time", IF(R2649&lt;=3, "Rising Star", IF(R2649&lt;10, "Established", "Elites")))</f>
        <v>First-time</v>
      </c>
      <c r="T2649">
        <f>IF(S2649 = "First-time",1,0)</f>
        <v>1</v>
      </c>
      <c r="U2649">
        <f>IF(S2649 = "Rising Star",1,0)</f>
        <v>0</v>
      </c>
      <c r="V2649">
        <f>IF(S2649 = "Established",1,0)</f>
        <v>0</v>
      </c>
      <c r="W2649">
        <f>IF(S2649 = "Elites",1,0)</f>
        <v>0</v>
      </c>
      <c r="X2649" t="s">
        <v>1036</v>
      </c>
      <c r="Y2649" t="str">
        <f>IF(X2649="","-",TRIM(LEFT(X2649,FIND(",",X2649&amp;",")-1)))</f>
        <v>Milwaukee</v>
      </c>
      <c r="Z2649" t="s">
        <v>15712</v>
      </c>
      <c r="AA2649" t="s">
        <v>50</v>
      </c>
    </row>
    <row r="2650" spans="1:27" ht="14.4" x14ac:dyDescent="0.3">
      <c r="A2650">
        <v>2640</v>
      </c>
      <c r="B2650" t="s">
        <v>6348</v>
      </c>
      <c r="C2650" t="s">
        <v>6349</v>
      </c>
      <c r="D2650" t="s">
        <v>6350</v>
      </c>
      <c r="E2650" t="s">
        <v>5593</v>
      </c>
      <c r="F2650" s="5">
        <f>_xlfn.TEXTBEFORE(E2650, " ") * 1000000</f>
        <v>8400000</v>
      </c>
      <c r="G2650">
        <v>147.49860000000001</v>
      </c>
      <c r="H2650" t="s">
        <v>1750</v>
      </c>
      <c r="I2650">
        <v>25</v>
      </c>
      <c r="J2650">
        <f>IF(I2650="",0,I2650)</f>
        <v>25</v>
      </c>
      <c r="K2650">
        <v>15</v>
      </c>
      <c r="L2650">
        <f>I2650-K2650</f>
        <v>10</v>
      </c>
      <c r="M2650" t="str">
        <f>IF(I2650&lt;100,"small",IF(I2650&lt;500,"medium","large"))</f>
        <v>small</v>
      </c>
      <c r="N2650">
        <f>IF(M2650="small",1,0)</f>
        <v>1</v>
      </c>
      <c r="O2650">
        <f>IF(N2650="medium",1,0)</f>
        <v>0</v>
      </c>
      <c r="P2650">
        <f>IF(O2650="large",1,0)</f>
        <v>0</v>
      </c>
      <c r="Q2650">
        <v>2005</v>
      </c>
      <c r="R2650">
        <v>2</v>
      </c>
      <c r="S2650" t="str">
        <f>IF(R2650=1, "First-time", IF(R2650&lt;=3, "Rising Star", IF(R2650&lt;10, "Established", "Elites")))</f>
        <v>Rising Star</v>
      </c>
      <c r="T2650">
        <f>IF(S2650 = "First-time",1,0)</f>
        <v>0</v>
      </c>
      <c r="U2650">
        <f>IF(S2650 = "Rising Star",1,0)</f>
        <v>1</v>
      </c>
      <c r="V2650">
        <f>IF(S2650 = "Established",1,0)</f>
        <v>0</v>
      </c>
      <c r="W2650">
        <f>IF(S2650 = "Elites",1,0)</f>
        <v>0</v>
      </c>
      <c r="X2650" t="s">
        <v>427</v>
      </c>
      <c r="Y2650" t="str">
        <f>IF(X2650="","-",TRIM(LEFT(X2650,FIND(",",X2650&amp;",")-1)))</f>
        <v>Washington</v>
      </c>
      <c r="Z2650" t="s">
        <v>3571</v>
      </c>
      <c r="AA2650" t="s">
        <v>21</v>
      </c>
    </row>
    <row r="2651" spans="1:27" ht="14.4" x14ac:dyDescent="0.3">
      <c r="A2651">
        <v>2641</v>
      </c>
      <c r="B2651" t="s">
        <v>13085</v>
      </c>
      <c r="C2651" t="s">
        <v>13086</v>
      </c>
      <c r="D2651" t="s">
        <v>13087</v>
      </c>
      <c r="E2651" t="s">
        <v>2225</v>
      </c>
      <c r="F2651" s="5">
        <f>_xlfn.TEXTBEFORE(E2651, " ") * 1000000</f>
        <v>5900000</v>
      </c>
      <c r="G2651">
        <v>147.4478</v>
      </c>
      <c r="H2651" t="s">
        <v>727</v>
      </c>
      <c r="I2651">
        <v>26</v>
      </c>
      <c r="J2651">
        <f>IF(I2651="",0,I2651)</f>
        <v>26</v>
      </c>
      <c r="K2651">
        <v>12</v>
      </c>
      <c r="L2651">
        <f>I2651-K2651</f>
        <v>14</v>
      </c>
      <c r="M2651" t="str">
        <f>IF(I2651&lt;100,"small",IF(I2651&lt;500,"medium","large"))</f>
        <v>small</v>
      </c>
      <c r="N2651">
        <f>IF(M2651="small",1,0)</f>
        <v>1</v>
      </c>
      <c r="O2651">
        <f>IF(N2651="medium",1,0)</f>
        <v>0</v>
      </c>
      <c r="P2651">
        <f>IF(O2651="large",1,0)</f>
        <v>0</v>
      </c>
      <c r="Q2651">
        <v>2012</v>
      </c>
      <c r="R2651">
        <v>3</v>
      </c>
      <c r="S2651" t="str">
        <f>IF(R2651=1, "First-time", IF(R2651&lt;=3, "Rising Star", IF(R2651&lt;10, "Established", "Elites")))</f>
        <v>Rising Star</v>
      </c>
      <c r="T2651">
        <f>IF(S2651 = "First-time",1,0)</f>
        <v>0</v>
      </c>
      <c r="U2651">
        <f>IF(S2651 = "Rising Star",1,0)</f>
        <v>1</v>
      </c>
      <c r="V2651">
        <f>IF(S2651 = "Established",1,0)</f>
        <v>0</v>
      </c>
      <c r="W2651">
        <f>IF(S2651 = "Elites",1,0)</f>
        <v>0</v>
      </c>
      <c r="X2651" t="s">
        <v>232</v>
      </c>
      <c r="Y2651" t="str">
        <f>IF(X2651="","-",TRIM(LEFT(X2651,FIND(",",X2651&amp;",")-1)))</f>
        <v>Houston</v>
      </c>
      <c r="Z2651" t="s">
        <v>13088</v>
      </c>
      <c r="AA2651" t="s">
        <v>45</v>
      </c>
    </row>
    <row r="2652" spans="1:27" ht="14.4" x14ac:dyDescent="0.3">
      <c r="A2652">
        <v>2642</v>
      </c>
      <c r="B2652" t="s">
        <v>8511</v>
      </c>
      <c r="C2652" t="s">
        <v>8512</v>
      </c>
      <c r="D2652" t="s">
        <v>8513</v>
      </c>
      <c r="E2652" t="s">
        <v>217</v>
      </c>
      <c r="F2652" s="5">
        <f>_xlfn.TEXTBEFORE(E2652, " ") * 1000000</f>
        <v>3300000</v>
      </c>
      <c r="G2652">
        <v>147.25790000000001</v>
      </c>
      <c r="H2652" t="s">
        <v>105</v>
      </c>
      <c r="I2652">
        <v>22</v>
      </c>
      <c r="J2652">
        <f>IF(I2652="",0,I2652)</f>
        <v>22</v>
      </c>
      <c r="K2652">
        <v>12</v>
      </c>
      <c r="L2652">
        <f>I2652-K2652</f>
        <v>10</v>
      </c>
      <c r="M2652" t="str">
        <f>IF(I2652&lt;100,"small",IF(I2652&lt;500,"medium","large"))</f>
        <v>small</v>
      </c>
      <c r="N2652">
        <f>IF(M2652="small",1,0)</f>
        <v>1</v>
      </c>
      <c r="O2652">
        <f>IF(N2652="medium",1,0)</f>
        <v>0</v>
      </c>
      <c r="P2652">
        <f>IF(O2652="large",1,0)</f>
        <v>0</v>
      </c>
      <c r="Q2652">
        <v>2008</v>
      </c>
      <c r="R2652">
        <v>2</v>
      </c>
      <c r="S2652" t="str">
        <f>IF(R2652=1, "First-time", IF(R2652&lt;=3, "Rising Star", IF(R2652&lt;10, "Established", "Elites")))</f>
        <v>Rising Star</v>
      </c>
      <c r="T2652">
        <f>IF(S2652 = "First-time",1,0)</f>
        <v>0</v>
      </c>
      <c r="U2652">
        <f>IF(S2652 = "Rising Star",1,0)</f>
        <v>1</v>
      </c>
      <c r="V2652">
        <f>IF(S2652 = "Established",1,0)</f>
        <v>0</v>
      </c>
      <c r="W2652">
        <f>IF(S2652 = "Elites",1,0)</f>
        <v>0</v>
      </c>
      <c r="X2652" t="s">
        <v>180</v>
      </c>
      <c r="Y2652" t="str">
        <f>IF(X2652="","-",TRIM(LEFT(X2652,FIND(",",X2652&amp;",")-1)))</f>
        <v>Cincinnati</v>
      </c>
      <c r="Z2652" t="s">
        <v>180</v>
      </c>
      <c r="AA2652" t="s">
        <v>36</v>
      </c>
    </row>
    <row r="2653" spans="1:27" ht="14.4" x14ac:dyDescent="0.3">
      <c r="A2653">
        <v>2643</v>
      </c>
      <c r="B2653" t="s">
        <v>1071</v>
      </c>
      <c r="C2653" t="s">
        <v>1072</v>
      </c>
      <c r="D2653" t="s">
        <v>1073</v>
      </c>
      <c r="E2653" t="s">
        <v>1074</v>
      </c>
      <c r="F2653" s="5">
        <f>_xlfn.TEXTBEFORE(E2653, " ") * 1000000</f>
        <v>80700000</v>
      </c>
      <c r="G2653">
        <v>147.13249999999999</v>
      </c>
      <c r="H2653" t="s">
        <v>433</v>
      </c>
      <c r="I2653">
        <v>1919</v>
      </c>
      <c r="J2653">
        <f>IF(I2653="",0,I2653)</f>
        <v>1919</v>
      </c>
      <c r="K2653">
        <v>434</v>
      </c>
      <c r="L2653">
        <f>I2653-K2653</f>
        <v>1485</v>
      </c>
      <c r="M2653" t="str">
        <f>IF(I2653&lt;100,"small",IF(I2653&lt;500,"medium","large"))</f>
        <v>large</v>
      </c>
      <c r="N2653">
        <f>IF(M2653="small",1,0)</f>
        <v>0</v>
      </c>
      <c r="O2653">
        <f>IF(N2653="medium",1,0)</f>
        <v>0</v>
      </c>
      <c r="P2653">
        <f>IF(O2653="large",1,0)</f>
        <v>0</v>
      </c>
      <c r="Q2653">
        <v>1985</v>
      </c>
      <c r="R2653">
        <v>2</v>
      </c>
      <c r="S2653" t="str">
        <f>IF(R2653=1, "First-time", IF(R2653&lt;=3, "Rising Star", IF(R2653&lt;10, "Established", "Elites")))</f>
        <v>Rising Star</v>
      </c>
      <c r="T2653">
        <f>IF(S2653 = "First-time",1,0)</f>
        <v>0</v>
      </c>
      <c r="U2653">
        <f>IF(S2653 = "Rising Star",1,0)</f>
        <v>1</v>
      </c>
      <c r="V2653">
        <f>IF(S2653 = "Established",1,0)</f>
        <v>0</v>
      </c>
      <c r="W2653">
        <f>IF(S2653 = "Elites",1,0)</f>
        <v>0</v>
      </c>
      <c r="X2653" t="s">
        <v>576</v>
      </c>
      <c r="Y2653" t="str">
        <f>IF(X2653="","-",TRIM(LEFT(X2653,FIND(",",X2653&amp;",")-1)))</f>
        <v>Rochester</v>
      </c>
      <c r="Z2653" t="s">
        <v>1075</v>
      </c>
      <c r="AA2653" t="s">
        <v>35</v>
      </c>
    </row>
    <row r="2654" spans="1:27" ht="14.4" x14ac:dyDescent="0.3">
      <c r="A2654">
        <v>2644</v>
      </c>
      <c r="B2654" t="s">
        <v>15237</v>
      </c>
      <c r="C2654" t="s">
        <v>15238</v>
      </c>
      <c r="D2654" t="s">
        <v>15239</v>
      </c>
      <c r="E2654" t="s">
        <v>1372</v>
      </c>
      <c r="F2654" s="5">
        <f>_xlfn.TEXTBEFORE(E2654, " ") * 1000000</f>
        <v>6900000</v>
      </c>
      <c r="G2654">
        <v>147.12559999999999</v>
      </c>
      <c r="H2654" t="s">
        <v>803</v>
      </c>
      <c r="I2654">
        <v>32</v>
      </c>
      <c r="J2654">
        <f>IF(I2654="",0,I2654)</f>
        <v>32</v>
      </c>
      <c r="K2654">
        <v>15</v>
      </c>
      <c r="L2654">
        <f>I2654-K2654</f>
        <v>17</v>
      </c>
      <c r="M2654" t="str">
        <f>IF(I2654&lt;100,"small",IF(I2654&lt;500,"medium","large"))</f>
        <v>small</v>
      </c>
      <c r="N2654">
        <f>IF(M2654="small",1,0)</f>
        <v>1</v>
      </c>
      <c r="O2654">
        <f>IF(N2654="medium",1,0)</f>
        <v>0</v>
      </c>
      <c r="P2654">
        <f>IF(O2654="large",1,0)</f>
        <v>0</v>
      </c>
      <c r="Q2654">
        <v>2013</v>
      </c>
      <c r="R2654">
        <v>1</v>
      </c>
      <c r="S2654" t="str">
        <f>IF(R2654=1, "First-time", IF(R2654&lt;=3, "Rising Star", IF(R2654&lt;10, "Established", "Elites")))</f>
        <v>First-time</v>
      </c>
      <c r="T2654">
        <f>IF(S2654 = "First-time",1,0)</f>
        <v>1</v>
      </c>
      <c r="U2654">
        <f>IF(S2654 = "Rising Star",1,0)</f>
        <v>0</v>
      </c>
      <c r="V2654">
        <f>IF(S2654 = "Established",1,0)</f>
        <v>0</v>
      </c>
      <c r="W2654">
        <f>IF(S2654 = "Elites",1,0)</f>
        <v>0</v>
      </c>
      <c r="X2654" t="s">
        <v>242</v>
      </c>
      <c r="Y2654" t="str">
        <f>IF(X2654="","-",TRIM(LEFT(X2654,FIND(",",X2654&amp;",")-1)))</f>
        <v>Atlanta</v>
      </c>
      <c r="Z2654" t="s">
        <v>130</v>
      </c>
      <c r="AA2654" t="s">
        <v>11</v>
      </c>
    </row>
    <row r="2655" spans="1:27" ht="14.4" x14ac:dyDescent="0.3">
      <c r="A2655">
        <v>2645</v>
      </c>
      <c r="B2655" t="s">
        <v>9431</v>
      </c>
      <c r="C2655" t="s">
        <v>9432</v>
      </c>
      <c r="D2655" t="s">
        <v>9433</v>
      </c>
      <c r="E2655" t="s">
        <v>2898</v>
      </c>
      <c r="F2655" s="5">
        <f>_xlfn.TEXTBEFORE(E2655, " ") * 1000000</f>
        <v>4700000</v>
      </c>
      <c r="G2655">
        <v>147.05350000000001</v>
      </c>
      <c r="H2655" t="s">
        <v>353</v>
      </c>
      <c r="I2655">
        <v>34</v>
      </c>
      <c r="J2655">
        <f>IF(I2655="",0,I2655)</f>
        <v>34</v>
      </c>
      <c r="K2655">
        <v>13</v>
      </c>
      <c r="L2655">
        <f>I2655-K2655</f>
        <v>21</v>
      </c>
      <c r="M2655" t="str">
        <f>IF(I2655&lt;100,"small",IF(I2655&lt;500,"medium","large"))</f>
        <v>small</v>
      </c>
      <c r="N2655">
        <f>IF(M2655="small",1,0)</f>
        <v>1</v>
      </c>
      <c r="O2655">
        <f>IF(N2655="medium",1,0)</f>
        <v>0</v>
      </c>
      <c r="P2655">
        <f>IF(O2655="large",1,0)</f>
        <v>0</v>
      </c>
      <c r="Q2655">
        <v>2009</v>
      </c>
      <c r="R2655">
        <v>1</v>
      </c>
      <c r="S2655" t="str">
        <f>IF(R2655=1, "First-time", IF(R2655&lt;=3, "Rising Star", IF(R2655&lt;10, "Established", "Elites")))</f>
        <v>First-time</v>
      </c>
      <c r="T2655">
        <f>IF(S2655 = "First-time",1,0)</f>
        <v>1</v>
      </c>
      <c r="U2655">
        <f>IF(S2655 = "Rising Star",1,0)</f>
        <v>0</v>
      </c>
      <c r="V2655">
        <f>IF(S2655 = "Established",1,0)</f>
        <v>0</v>
      </c>
      <c r="W2655">
        <f>IF(S2655 = "Elites",1,0)</f>
        <v>0</v>
      </c>
      <c r="X2655" t="s">
        <v>232</v>
      </c>
      <c r="Y2655" t="str">
        <f>IF(X2655="","-",TRIM(LEFT(X2655,FIND(",",X2655&amp;",")-1)))</f>
        <v>Houston</v>
      </c>
      <c r="Z2655" t="s">
        <v>232</v>
      </c>
      <c r="AA2655" t="s">
        <v>45</v>
      </c>
    </row>
    <row r="2656" spans="1:27" ht="14.4" x14ac:dyDescent="0.3">
      <c r="A2656">
        <v>2646</v>
      </c>
      <c r="B2656" t="s">
        <v>1323</v>
      </c>
      <c r="C2656" t="s">
        <v>1324</v>
      </c>
      <c r="D2656" t="s">
        <v>1325</v>
      </c>
      <c r="E2656" t="s">
        <v>1064</v>
      </c>
      <c r="F2656" s="5">
        <f>_xlfn.TEXTBEFORE(E2656, " ") * 1000000</f>
        <v>13700000</v>
      </c>
      <c r="G2656">
        <v>147.01089999999999</v>
      </c>
      <c r="H2656" t="s">
        <v>433</v>
      </c>
      <c r="I2656">
        <v>35</v>
      </c>
      <c r="J2656">
        <f>IF(I2656="",0,I2656)</f>
        <v>35</v>
      </c>
      <c r="K2656">
        <v>22</v>
      </c>
      <c r="L2656">
        <f>I2656-K2656</f>
        <v>13</v>
      </c>
      <c r="M2656" t="str">
        <f>IF(I2656&lt;100,"small",IF(I2656&lt;500,"medium","large"))</f>
        <v>small</v>
      </c>
      <c r="N2656">
        <f>IF(M2656="small",1,0)</f>
        <v>1</v>
      </c>
      <c r="O2656">
        <f>IF(N2656="medium",1,0)</f>
        <v>0</v>
      </c>
      <c r="P2656">
        <f>IF(O2656="large",1,0)</f>
        <v>0</v>
      </c>
      <c r="Q2656">
        <v>1988</v>
      </c>
      <c r="R2656">
        <v>6</v>
      </c>
      <c r="S2656" t="str">
        <f>IF(R2656=1, "First-time", IF(R2656&lt;=3, "Rising Star", IF(R2656&lt;10, "Established", "Elites")))</f>
        <v>Established</v>
      </c>
      <c r="T2656">
        <f>IF(S2656 = "First-time",1,0)</f>
        <v>0</v>
      </c>
      <c r="U2656">
        <f>IF(S2656 = "Rising Star",1,0)</f>
        <v>0</v>
      </c>
      <c r="V2656">
        <f>IF(S2656 = "Established",1,0)</f>
        <v>1</v>
      </c>
      <c r="W2656">
        <f>IF(S2656 = "Elites",1,0)</f>
        <v>0</v>
      </c>
      <c r="X2656" t="s">
        <v>232</v>
      </c>
      <c r="Y2656" t="str">
        <f>IF(X2656="","-",TRIM(LEFT(X2656,FIND(",",X2656&amp;",")-1)))</f>
        <v>Houston</v>
      </c>
      <c r="Z2656" t="s">
        <v>232</v>
      </c>
      <c r="AA2656" t="s">
        <v>45</v>
      </c>
    </row>
    <row r="2657" spans="1:27" ht="14.4" x14ac:dyDescent="0.3">
      <c r="A2657">
        <v>2647</v>
      </c>
      <c r="B2657" t="s">
        <v>1023</v>
      </c>
      <c r="C2657" t="s">
        <v>1024</v>
      </c>
      <c r="D2657" t="s">
        <v>1025</v>
      </c>
      <c r="E2657" t="s">
        <v>1026</v>
      </c>
      <c r="F2657" s="5">
        <f>_xlfn.TEXTBEFORE(E2657, " ") * 1000000</f>
        <v>4900000</v>
      </c>
      <c r="G2657">
        <v>146.82470000000001</v>
      </c>
      <c r="H2657" t="s">
        <v>174</v>
      </c>
      <c r="I2657">
        <v>130</v>
      </c>
      <c r="J2657">
        <f>IF(I2657="",0,I2657)</f>
        <v>130</v>
      </c>
      <c r="K2657">
        <v>45</v>
      </c>
      <c r="L2657">
        <f>I2657-K2657</f>
        <v>85</v>
      </c>
      <c r="M2657" t="str">
        <f>IF(I2657&lt;100,"small",IF(I2657&lt;500,"medium","large"))</f>
        <v>medium</v>
      </c>
      <c r="N2657">
        <f>IF(M2657="small",1,0)</f>
        <v>0</v>
      </c>
      <c r="O2657">
        <f>IF(N2657="medium",1,0)</f>
        <v>0</v>
      </c>
      <c r="P2657">
        <f>IF(O2657="large",1,0)</f>
        <v>0</v>
      </c>
      <c r="Q2657">
        <v>1984</v>
      </c>
      <c r="R2657">
        <v>3</v>
      </c>
      <c r="S2657" t="str">
        <f>IF(R2657=1, "First-time", IF(R2657&lt;=3, "Rising Star", IF(R2657&lt;10, "Established", "Elites")))</f>
        <v>Rising Star</v>
      </c>
      <c r="T2657">
        <f>IF(S2657 = "First-time",1,0)</f>
        <v>0</v>
      </c>
      <c r="U2657">
        <f>IF(S2657 = "Rising Star",1,0)</f>
        <v>1</v>
      </c>
      <c r="V2657">
        <f>IF(S2657 = "Established",1,0)</f>
        <v>0</v>
      </c>
      <c r="W2657">
        <f>IF(S2657 = "Elites",1,0)</f>
        <v>0</v>
      </c>
      <c r="X2657" t="s">
        <v>325</v>
      </c>
      <c r="Y2657" t="str">
        <f>IF(X2657="","-",TRIM(LEFT(X2657,FIND(",",X2657&amp;",")-1)))</f>
        <v>Los Angeles</v>
      </c>
      <c r="Z2657" t="s">
        <v>1027</v>
      </c>
      <c r="AA2657" t="s">
        <v>5</v>
      </c>
    </row>
    <row r="2658" spans="1:27" ht="14.4" x14ac:dyDescent="0.3">
      <c r="A2658">
        <v>2648</v>
      </c>
      <c r="B2658" t="s">
        <v>1369</v>
      </c>
      <c r="C2658" t="s">
        <v>1370</v>
      </c>
      <c r="D2658" t="s">
        <v>1371</v>
      </c>
      <c r="E2658" t="s">
        <v>1372</v>
      </c>
      <c r="F2658" s="5">
        <f>_xlfn.TEXTBEFORE(E2658, " ") * 1000000</f>
        <v>6900000</v>
      </c>
      <c r="G2658">
        <v>146.75409999999999</v>
      </c>
      <c r="H2658" t="s">
        <v>111</v>
      </c>
      <c r="I2658">
        <v>50</v>
      </c>
      <c r="J2658">
        <f>IF(I2658="",0,I2658)</f>
        <v>50</v>
      </c>
      <c r="K2658">
        <v>20</v>
      </c>
      <c r="L2658">
        <f>I2658-K2658</f>
        <v>30</v>
      </c>
      <c r="M2658" t="str">
        <f>IF(I2658&lt;100,"small",IF(I2658&lt;500,"medium","large"))</f>
        <v>small</v>
      </c>
      <c r="N2658">
        <f>IF(M2658="small",1,0)</f>
        <v>1</v>
      </c>
      <c r="O2658">
        <f>IF(N2658="medium",1,0)</f>
        <v>0</v>
      </c>
      <c r="P2658">
        <f>IF(O2658="large",1,0)</f>
        <v>0</v>
      </c>
      <c r="Q2658">
        <v>1988</v>
      </c>
      <c r="R2658">
        <v>1</v>
      </c>
      <c r="S2658" t="str">
        <f>IF(R2658=1, "First-time", IF(R2658&lt;=3, "Rising Star", IF(R2658&lt;10, "Established", "Elites")))</f>
        <v>First-time</v>
      </c>
      <c r="T2658">
        <f>IF(S2658 = "First-time",1,0)</f>
        <v>1</v>
      </c>
      <c r="U2658">
        <f>IF(S2658 = "Rising Star",1,0)</f>
        <v>0</v>
      </c>
      <c r="V2658">
        <f>IF(S2658 = "Established",1,0)</f>
        <v>0</v>
      </c>
      <c r="W2658">
        <f>IF(S2658 = "Elites",1,0)</f>
        <v>0</v>
      </c>
      <c r="X2658" t="s">
        <v>689</v>
      </c>
      <c r="Y2658" t="str">
        <f>IF(X2658="","-",TRIM(LEFT(X2658,FIND(",",X2658&amp;",")-1)))</f>
        <v>Miami</v>
      </c>
      <c r="Z2658" t="s">
        <v>1373</v>
      </c>
      <c r="AA2658" t="s">
        <v>10</v>
      </c>
    </row>
    <row r="2659" spans="1:27" ht="14.4" x14ac:dyDescent="0.3">
      <c r="A2659">
        <v>2649</v>
      </c>
      <c r="B2659" t="s">
        <v>17593</v>
      </c>
      <c r="C2659" t="s">
        <v>17594</v>
      </c>
      <c r="D2659" t="s">
        <v>17595</v>
      </c>
      <c r="E2659" t="s">
        <v>352</v>
      </c>
      <c r="F2659" s="5">
        <f>_xlfn.TEXTBEFORE(E2659, " ") * 1000000</f>
        <v>2100000</v>
      </c>
      <c r="G2659">
        <v>146.75</v>
      </c>
      <c r="H2659" t="s">
        <v>433</v>
      </c>
      <c r="I2659">
        <v>100</v>
      </c>
      <c r="J2659">
        <f>IF(I2659="",0,I2659)</f>
        <v>100</v>
      </c>
      <c r="K2659">
        <v>15</v>
      </c>
      <c r="L2659">
        <f>I2659-K2659</f>
        <v>85</v>
      </c>
      <c r="M2659" t="str">
        <f>IF(I2659&lt;100,"small",IF(I2659&lt;500,"medium","large"))</f>
        <v>medium</v>
      </c>
      <c r="N2659">
        <f>IF(M2659="small",1,0)</f>
        <v>0</v>
      </c>
      <c r="O2659">
        <f>IF(N2659="medium",1,0)</f>
        <v>0</v>
      </c>
      <c r="P2659">
        <f>IF(O2659="large",1,0)</f>
        <v>0</v>
      </c>
      <c r="Q2659">
        <v>2015</v>
      </c>
      <c r="R2659">
        <v>6</v>
      </c>
      <c r="S2659" t="str">
        <f>IF(R2659=1, "First-time", IF(R2659&lt;=3, "Rising Star", IF(R2659&lt;10, "Established", "Elites")))</f>
        <v>Established</v>
      </c>
      <c r="T2659">
        <f>IF(S2659 = "First-time",1,0)</f>
        <v>0</v>
      </c>
      <c r="U2659">
        <f>IF(S2659 = "Rising Star",1,0)</f>
        <v>0</v>
      </c>
      <c r="V2659">
        <f>IF(S2659 = "Established",1,0)</f>
        <v>1</v>
      </c>
      <c r="W2659">
        <f>IF(S2659 = "Elites",1,0)</f>
        <v>0</v>
      </c>
      <c r="X2659" t="s">
        <v>99</v>
      </c>
      <c r="Y2659" t="str">
        <f>IF(X2659="","-",TRIM(LEFT(X2659,FIND(",",X2659&amp;",")-1)))</f>
        <v>-</v>
      </c>
      <c r="Z2659" t="s">
        <v>1925</v>
      </c>
      <c r="AA2659" t="s">
        <v>11</v>
      </c>
    </row>
    <row r="2660" spans="1:27" ht="14.4" x14ac:dyDescent="0.3">
      <c r="A2660">
        <v>2650</v>
      </c>
      <c r="B2660" t="s">
        <v>2452</v>
      </c>
      <c r="C2660" t="s">
        <v>2453</v>
      </c>
      <c r="D2660" t="s">
        <v>2454</v>
      </c>
      <c r="E2660" t="s">
        <v>2455</v>
      </c>
      <c r="F2660" s="5">
        <f>_xlfn.TEXTBEFORE(E2660, " ") * 1000000</f>
        <v>30500000</v>
      </c>
      <c r="G2660">
        <v>146.5685</v>
      </c>
      <c r="H2660" t="s">
        <v>1406</v>
      </c>
      <c r="I2660">
        <v>56</v>
      </c>
      <c r="J2660">
        <f>IF(I2660="",0,I2660)</f>
        <v>56</v>
      </c>
      <c r="K2660">
        <v>38</v>
      </c>
      <c r="L2660">
        <f>I2660-K2660</f>
        <v>18</v>
      </c>
      <c r="M2660" t="str">
        <f>IF(I2660&lt;100,"small",IF(I2660&lt;500,"medium","large"))</f>
        <v>small</v>
      </c>
      <c r="N2660">
        <f>IF(M2660="small",1,0)</f>
        <v>1</v>
      </c>
      <c r="O2660">
        <f>IF(N2660="medium",1,0)</f>
        <v>0</v>
      </c>
      <c r="P2660">
        <f>IF(O2660="large",1,0)</f>
        <v>0</v>
      </c>
      <c r="Q2660">
        <v>1996</v>
      </c>
      <c r="R2660">
        <v>1</v>
      </c>
      <c r="S2660" t="str">
        <f>IF(R2660=1, "First-time", IF(R2660&lt;=3, "Rising Star", IF(R2660&lt;10, "Established", "Elites")))</f>
        <v>First-time</v>
      </c>
      <c r="T2660">
        <f>IF(S2660 = "First-time",1,0)</f>
        <v>1</v>
      </c>
      <c r="U2660">
        <f>IF(S2660 = "Rising Star",1,0)</f>
        <v>0</v>
      </c>
      <c r="V2660">
        <f>IF(S2660 = "Established",1,0)</f>
        <v>0</v>
      </c>
      <c r="W2660">
        <f>IF(S2660 = "Elites",1,0)</f>
        <v>0</v>
      </c>
      <c r="X2660" t="s">
        <v>271</v>
      </c>
      <c r="Y2660" t="str">
        <f>IF(X2660="","-",TRIM(LEFT(X2660,FIND(",",X2660&amp;",")-1)))</f>
        <v>Chicago</v>
      </c>
      <c r="Z2660" t="s">
        <v>271</v>
      </c>
      <c r="AA2660" t="s">
        <v>15</v>
      </c>
    </row>
    <row r="2661" spans="1:27" ht="14.4" x14ac:dyDescent="0.3">
      <c r="A2661">
        <v>2651</v>
      </c>
      <c r="B2661" t="s">
        <v>8987</v>
      </c>
      <c r="C2661" t="s">
        <v>8988</v>
      </c>
      <c r="D2661" t="s">
        <v>8989</v>
      </c>
      <c r="E2661" t="s">
        <v>653</v>
      </c>
      <c r="F2661" s="5">
        <f>_xlfn.TEXTBEFORE(E2661, " ") * 1000000</f>
        <v>16000000</v>
      </c>
      <c r="G2661">
        <v>146.54830000000001</v>
      </c>
      <c r="H2661" t="s">
        <v>118</v>
      </c>
      <c r="I2661">
        <v>22</v>
      </c>
      <c r="J2661">
        <f>IF(I2661="",0,I2661)</f>
        <v>22</v>
      </c>
      <c r="K2661">
        <v>10</v>
      </c>
      <c r="L2661">
        <f>I2661-K2661</f>
        <v>12</v>
      </c>
      <c r="M2661" t="str">
        <f>IF(I2661&lt;100,"small",IF(I2661&lt;500,"medium","large"))</f>
        <v>small</v>
      </c>
      <c r="N2661">
        <f>IF(M2661="small",1,0)</f>
        <v>1</v>
      </c>
      <c r="O2661">
        <f>IF(N2661="medium",1,0)</f>
        <v>0</v>
      </c>
      <c r="P2661">
        <f>IF(O2661="large",1,0)</f>
        <v>0</v>
      </c>
      <c r="Q2661">
        <v>2008</v>
      </c>
      <c r="R2661">
        <v>2</v>
      </c>
      <c r="S2661" t="str">
        <f>IF(R2661=1, "First-time", IF(R2661&lt;=3, "Rising Star", IF(R2661&lt;10, "Established", "Elites")))</f>
        <v>Rising Star</v>
      </c>
      <c r="T2661">
        <f>IF(S2661 = "First-time",1,0)</f>
        <v>0</v>
      </c>
      <c r="U2661">
        <f>IF(S2661 = "Rising Star",1,0)</f>
        <v>1</v>
      </c>
      <c r="V2661">
        <f>IF(S2661 = "Established",1,0)</f>
        <v>0</v>
      </c>
      <c r="W2661">
        <f>IF(S2661 = "Elites",1,0)</f>
        <v>0</v>
      </c>
      <c r="X2661" t="s">
        <v>611</v>
      </c>
      <c r="Y2661" t="str">
        <f>IF(X2661="","-",TRIM(LEFT(X2661,FIND(",",X2661&amp;",")-1)))</f>
        <v>Denver</v>
      </c>
      <c r="Z2661" t="s">
        <v>611</v>
      </c>
      <c r="AA2661" t="s">
        <v>6</v>
      </c>
    </row>
    <row r="2662" spans="1:27" ht="14.4" x14ac:dyDescent="0.3">
      <c r="A2662">
        <v>2652</v>
      </c>
      <c r="B2662" t="s">
        <v>11938</v>
      </c>
      <c r="C2662" t="s">
        <v>11939</v>
      </c>
      <c r="D2662" t="s">
        <v>11940</v>
      </c>
      <c r="E2662" t="s">
        <v>5568</v>
      </c>
      <c r="F2662" s="5">
        <f>_xlfn.TEXTBEFORE(E2662, " ") * 1000000</f>
        <v>17400000</v>
      </c>
      <c r="G2662">
        <v>146.51580000000001</v>
      </c>
      <c r="H2662" t="s">
        <v>353</v>
      </c>
      <c r="I2662">
        <v>158</v>
      </c>
      <c r="J2662">
        <f>IF(I2662="",0,I2662)</f>
        <v>158</v>
      </c>
      <c r="K2662">
        <v>82</v>
      </c>
      <c r="L2662">
        <f>I2662-K2662</f>
        <v>76</v>
      </c>
      <c r="M2662" t="str">
        <f>IF(I2662&lt;100,"small",IF(I2662&lt;500,"medium","large"))</f>
        <v>medium</v>
      </c>
      <c r="N2662">
        <f>IF(M2662="small",1,0)</f>
        <v>0</v>
      </c>
      <c r="O2662">
        <f>IF(N2662="medium",1,0)</f>
        <v>0</v>
      </c>
      <c r="P2662">
        <f>IF(O2662="large",1,0)</f>
        <v>0</v>
      </c>
      <c r="Q2662">
        <v>2011</v>
      </c>
      <c r="R2662">
        <v>4</v>
      </c>
      <c r="S2662" t="str">
        <f>IF(R2662=1, "First-time", IF(R2662&lt;=3, "Rising Star", IF(R2662&lt;10, "Established", "Elites")))</f>
        <v>Established</v>
      </c>
      <c r="T2662">
        <f>IF(S2662 = "First-time",1,0)</f>
        <v>0</v>
      </c>
      <c r="U2662">
        <f>IF(S2662 = "Rising Star",1,0)</f>
        <v>0</v>
      </c>
      <c r="V2662">
        <f>IF(S2662 = "Established",1,0)</f>
        <v>1</v>
      </c>
      <c r="W2662">
        <f>IF(S2662 = "Elites",1,0)</f>
        <v>0</v>
      </c>
      <c r="X2662" t="s">
        <v>191</v>
      </c>
      <c r="Y2662" t="str">
        <f>IF(X2662="","-",TRIM(LEFT(X2662,FIND(",",X2662&amp;",")-1)))</f>
        <v>Philadelphia</v>
      </c>
      <c r="Z2662" t="s">
        <v>3848</v>
      </c>
      <c r="AA2662" t="s">
        <v>39</v>
      </c>
    </row>
    <row r="2663" spans="1:27" ht="14.4" x14ac:dyDescent="0.3">
      <c r="A2663">
        <v>2653</v>
      </c>
      <c r="B2663" t="s">
        <v>1398</v>
      </c>
      <c r="C2663" t="s">
        <v>1399</v>
      </c>
      <c r="D2663" t="s">
        <v>1400</v>
      </c>
      <c r="E2663" t="s">
        <v>1401</v>
      </c>
      <c r="F2663" s="5">
        <f>_xlfn.TEXTBEFORE(E2663, " ") * 1000000</f>
        <v>44900000</v>
      </c>
      <c r="G2663">
        <v>146.512</v>
      </c>
      <c r="H2663" t="s">
        <v>167</v>
      </c>
      <c r="I2663">
        <v>164</v>
      </c>
      <c r="J2663">
        <f>IF(I2663="",0,I2663)</f>
        <v>164</v>
      </c>
      <c r="K2663">
        <v>85</v>
      </c>
      <c r="L2663">
        <f>I2663-K2663</f>
        <v>79</v>
      </c>
      <c r="M2663" t="str">
        <f>IF(I2663&lt;100,"small",IF(I2663&lt;500,"medium","large"))</f>
        <v>medium</v>
      </c>
      <c r="N2663">
        <f>IF(M2663="small",1,0)</f>
        <v>0</v>
      </c>
      <c r="O2663">
        <f>IF(N2663="medium",1,0)</f>
        <v>0</v>
      </c>
      <c r="P2663">
        <f>IF(O2663="large",1,0)</f>
        <v>0</v>
      </c>
      <c r="Q2663">
        <v>1989</v>
      </c>
      <c r="R2663">
        <v>4</v>
      </c>
      <c r="S2663" t="str">
        <f>IF(R2663=1, "First-time", IF(R2663&lt;=3, "Rising Star", IF(R2663&lt;10, "Established", "Elites")))</f>
        <v>Established</v>
      </c>
      <c r="T2663">
        <f>IF(S2663 = "First-time",1,0)</f>
        <v>0</v>
      </c>
      <c r="U2663">
        <f>IF(S2663 = "Rising Star",1,0)</f>
        <v>0</v>
      </c>
      <c r="V2663">
        <f>IF(S2663 = "Established",1,0)</f>
        <v>1</v>
      </c>
      <c r="W2663">
        <f>IF(S2663 = "Elites",1,0)</f>
        <v>0</v>
      </c>
      <c r="X2663" t="s">
        <v>260</v>
      </c>
      <c r="Y2663" t="str">
        <f>IF(X2663="","-",TRIM(LEFT(X2663,FIND(",",X2663&amp;",")-1)))</f>
        <v>Seattle</v>
      </c>
      <c r="Z2663" t="s">
        <v>260</v>
      </c>
      <c r="AA2663" t="s">
        <v>49</v>
      </c>
    </row>
    <row r="2664" spans="1:27" ht="14.4" x14ac:dyDescent="0.3">
      <c r="A2664">
        <v>2654</v>
      </c>
      <c r="B2664" t="s">
        <v>9618</v>
      </c>
      <c r="C2664" t="s">
        <v>9619</v>
      </c>
      <c r="D2664" t="s">
        <v>9620</v>
      </c>
      <c r="E2664" t="s">
        <v>909</v>
      </c>
      <c r="F2664" s="5">
        <f>_xlfn.TEXTBEFORE(E2664, " ") * 1000000</f>
        <v>10900000</v>
      </c>
      <c r="G2664">
        <v>146.4923</v>
      </c>
      <c r="H2664" t="s">
        <v>174</v>
      </c>
      <c r="I2664">
        <v>24</v>
      </c>
      <c r="J2664">
        <f>IF(I2664="",0,I2664)</f>
        <v>24</v>
      </c>
      <c r="K2664">
        <v>12</v>
      </c>
      <c r="L2664">
        <f>I2664-K2664</f>
        <v>12</v>
      </c>
      <c r="M2664" t="str">
        <f>IF(I2664&lt;100,"small",IF(I2664&lt;500,"medium","large"))</f>
        <v>small</v>
      </c>
      <c r="N2664">
        <f>IF(M2664="small",1,0)</f>
        <v>1</v>
      </c>
      <c r="O2664">
        <f>IF(N2664="medium",1,0)</f>
        <v>0</v>
      </c>
      <c r="P2664">
        <f>IF(O2664="large",1,0)</f>
        <v>0</v>
      </c>
      <c r="Q2664">
        <v>2009</v>
      </c>
      <c r="R2664">
        <v>2</v>
      </c>
      <c r="S2664" t="str">
        <f>IF(R2664=1, "First-time", IF(R2664&lt;=3, "Rising Star", IF(R2664&lt;10, "Established", "Elites")))</f>
        <v>Rising Star</v>
      </c>
      <c r="T2664">
        <f>IF(S2664 = "First-time",1,0)</f>
        <v>0</v>
      </c>
      <c r="U2664">
        <f>IF(S2664 = "Rising Star",1,0)</f>
        <v>1</v>
      </c>
      <c r="V2664">
        <f>IF(S2664 = "Established",1,0)</f>
        <v>0</v>
      </c>
      <c r="W2664">
        <f>IF(S2664 = "Elites",1,0)</f>
        <v>0</v>
      </c>
      <c r="X2664" t="s">
        <v>99</v>
      </c>
      <c r="Y2664" t="str">
        <f>IF(X2664="","-",TRIM(LEFT(X2664,FIND(",",X2664&amp;",")-1)))</f>
        <v>-</v>
      </c>
      <c r="Z2664" t="s">
        <v>6827</v>
      </c>
      <c r="AA2664" t="s">
        <v>36</v>
      </c>
    </row>
    <row r="2665" spans="1:27" ht="14.4" x14ac:dyDescent="0.3">
      <c r="A2665">
        <v>2655</v>
      </c>
      <c r="B2665" t="s">
        <v>13089</v>
      </c>
      <c r="C2665" t="s">
        <v>13090</v>
      </c>
      <c r="D2665" t="s">
        <v>13091</v>
      </c>
      <c r="E2665" t="s">
        <v>2225</v>
      </c>
      <c r="F2665" s="5">
        <f>_xlfn.TEXTBEFORE(E2665, " ") * 1000000</f>
        <v>5900000</v>
      </c>
      <c r="G2665">
        <v>146.4605</v>
      </c>
      <c r="H2665" t="s">
        <v>472</v>
      </c>
      <c r="I2665">
        <v>100</v>
      </c>
      <c r="J2665">
        <f>IF(I2665="",0,I2665)</f>
        <v>100</v>
      </c>
      <c r="K2665">
        <v>50</v>
      </c>
      <c r="L2665">
        <f>I2665-K2665</f>
        <v>50</v>
      </c>
      <c r="M2665" t="str">
        <f>IF(I2665&lt;100,"small",IF(I2665&lt;500,"medium","large"))</f>
        <v>medium</v>
      </c>
      <c r="N2665">
        <f>IF(M2665="small",1,0)</f>
        <v>0</v>
      </c>
      <c r="O2665">
        <f>IF(N2665="medium",1,0)</f>
        <v>0</v>
      </c>
      <c r="P2665">
        <f>IF(O2665="large",1,0)</f>
        <v>0</v>
      </c>
      <c r="Q2665">
        <v>2012</v>
      </c>
      <c r="R2665">
        <v>2</v>
      </c>
      <c r="S2665" t="str">
        <f>IF(R2665=1, "First-time", IF(R2665&lt;=3, "Rising Star", IF(R2665&lt;10, "Established", "Elites")))</f>
        <v>Rising Star</v>
      </c>
      <c r="T2665">
        <f>IF(S2665 = "First-time",1,0)</f>
        <v>0</v>
      </c>
      <c r="U2665">
        <f>IF(S2665 = "Rising Star",1,0)</f>
        <v>1</v>
      </c>
      <c r="V2665">
        <f>IF(S2665 = "Established",1,0)</f>
        <v>0</v>
      </c>
      <c r="W2665">
        <f>IF(S2665 = "Elites",1,0)</f>
        <v>0</v>
      </c>
      <c r="X2665" t="s">
        <v>232</v>
      </c>
      <c r="Y2665" t="str">
        <f>IF(X2665="","-",TRIM(LEFT(X2665,FIND(",",X2665&amp;",")-1)))</f>
        <v>Houston</v>
      </c>
      <c r="Z2665" t="s">
        <v>13054</v>
      </c>
      <c r="AA2665" t="s">
        <v>45</v>
      </c>
    </row>
    <row r="2666" spans="1:27" ht="14.4" x14ac:dyDescent="0.3">
      <c r="A2666">
        <v>2656</v>
      </c>
      <c r="B2666" t="s">
        <v>4882</v>
      </c>
      <c r="C2666" t="s">
        <v>4883</v>
      </c>
      <c r="D2666" t="s">
        <v>4884</v>
      </c>
      <c r="E2666" t="s">
        <v>4885</v>
      </c>
      <c r="F2666" s="5">
        <f>_xlfn.TEXTBEFORE(E2666, " ") * 1000000</f>
        <v>1200000</v>
      </c>
      <c r="G2666">
        <v>146.42339999999999</v>
      </c>
      <c r="H2666" t="s">
        <v>118</v>
      </c>
      <c r="I2666">
        <v>330</v>
      </c>
      <c r="J2666">
        <f>IF(I2666="",0,I2666)</f>
        <v>330</v>
      </c>
      <c r="K2666">
        <v>180</v>
      </c>
      <c r="L2666">
        <f>I2666-K2666</f>
        <v>150</v>
      </c>
      <c r="M2666" t="str">
        <f>IF(I2666&lt;100,"small",IF(I2666&lt;500,"medium","large"))</f>
        <v>medium</v>
      </c>
      <c r="N2666">
        <f>IF(M2666="small",1,0)</f>
        <v>0</v>
      </c>
      <c r="O2666">
        <f>IF(N2666="medium",1,0)</f>
        <v>0</v>
      </c>
      <c r="P2666">
        <f>IF(O2666="large",1,0)</f>
        <v>0</v>
      </c>
      <c r="Q2666">
        <v>2003</v>
      </c>
      <c r="R2666">
        <v>11</v>
      </c>
      <c r="S2666" t="str">
        <f>IF(R2666=1, "First-time", IF(R2666&lt;=3, "Rising Star", IF(R2666&lt;10, "Established", "Elites")))</f>
        <v>Elites</v>
      </c>
      <c r="T2666">
        <f>IF(S2666 = "First-time",1,0)</f>
        <v>0</v>
      </c>
      <c r="U2666">
        <f>IF(S2666 = "Rising Star",1,0)</f>
        <v>0</v>
      </c>
      <c r="V2666">
        <f>IF(S2666 = "Established",1,0)</f>
        <v>0</v>
      </c>
      <c r="W2666">
        <f>IF(S2666 = "Elites",1,0)</f>
        <v>1</v>
      </c>
      <c r="X2666" t="s">
        <v>99</v>
      </c>
      <c r="Y2666" t="str">
        <f>IF(X2666="","-",TRIM(LEFT(X2666,FIND(",",X2666&amp;",")-1)))</f>
        <v>-</v>
      </c>
      <c r="Z2666" t="s">
        <v>1992</v>
      </c>
      <c r="AA2666" t="s">
        <v>38</v>
      </c>
    </row>
    <row r="2667" spans="1:27" ht="14.4" x14ac:dyDescent="0.3">
      <c r="A2667">
        <v>2657</v>
      </c>
      <c r="B2667" t="s">
        <v>12114</v>
      </c>
      <c r="C2667" t="s">
        <v>12115</v>
      </c>
      <c r="D2667" t="s">
        <v>12116</v>
      </c>
      <c r="E2667" t="s">
        <v>1661</v>
      </c>
      <c r="F2667" s="5">
        <f>_xlfn.TEXTBEFORE(E2667, " ") * 1000000</f>
        <v>5300000</v>
      </c>
      <c r="G2667">
        <v>146.08260000000001</v>
      </c>
      <c r="H2667" t="s">
        <v>153</v>
      </c>
      <c r="I2667">
        <v>75</v>
      </c>
      <c r="J2667">
        <f>IF(I2667="",0,I2667)</f>
        <v>75</v>
      </c>
      <c r="K2667">
        <v>20</v>
      </c>
      <c r="L2667">
        <f>I2667-K2667</f>
        <v>55</v>
      </c>
      <c r="M2667" t="str">
        <f>IF(I2667&lt;100,"small",IF(I2667&lt;500,"medium","large"))</f>
        <v>small</v>
      </c>
      <c r="N2667">
        <f>IF(M2667="small",1,0)</f>
        <v>1</v>
      </c>
      <c r="O2667">
        <f>IF(N2667="medium",1,0)</f>
        <v>0</v>
      </c>
      <c r="P2667">
        <f>IF(O2667="large",1,0)</f>
        <v>0</v>
      </c>
      <c r="Q2667">
        <v>2011</v>
      </c>
      <c r="R2667">
        <v>2</v>
      </c>
      <c r="S2667" t="str">
        <f>IF(R2667=1, "First-time", IF(R2667&lt;=3, "Rising Star", IF(R2667&lt;10, "Established", "Elites")))</f>
        <v>Rising Star</v>
      </c>
      <c r="T2667">
        <f>IF(S2667 = "First-time",1,0)</f>
        <v>0</v>
      </c>
      <c r="U2667">
        <f>IF(S2667 = "Rising Star",1,0)</f>
        <v>1</v>
      </c>
      <c r="V2667">
        <f>IF(S2667 = "Established",1,0)</f>
        <v>0</v>
      </c>
      <c r="W2667">
        <f>IF(S2667 = "Elites",1,0)</f>
        <v>0</v>
      </c>
      <c r="X2667" t="s">
        <v>86</v>
      </c>
      <c r="Y2667" t="str">
        <f>IF(X2667="","-",TRIM(LEFT(X2667,FIND(",",X2667&amp;",")-1)))</f>
        <v>New York City</v>
      </c>
      <c r="Z2667" t="s">
        <v>521</v>
      </c>
      <c r="AA2667" t="s">
        <v>32</v>
      </c>
    </row>
    <row r="2668" spans="1:27" ht="14.4" x14ac:dyDescent="0.3">
      <c r="A2668">
        <v>2658</v>
      </c>
      <c r="B2668" t="s">
        <v>7695</v>
      </c>
      <c r="C2668" t="s">
        <v>7696</v>
      </c>
      <c r="D2668" t="s">
        <v>7697</v>
      </c>
      <c r="E2668" t="s">
        <v>7698</v>
      </c>
      <c r="F2668" s="5">
        <f>_xlfn.TEXTBEFORE(E2668, " ") * 1000000</f>
        <v>52800000</v>
      </c>
      <c r="G2668">
        <v>145.96629999999999</v>
      </c>
      <c r="H2668" t="s">
        <v>433</v>
      </c>
      <c r="I2668">
        <v>647</v>
      </c>
      <c r="J2668">
        <f>IF(I2668="",0,I2668)</f>
        <v>647</v>
      </c>
      <c r="K2668">
        <v>137</v>
      </c>
      <c r="L2668">
        <f>I2668-K2668</f>
        <v>510</v>
      </c>
      <c r="M2668" t="str">
        <f>IF(I2668&lt;100,"small",IF(I2668&lt;500,"medium","large"))</f>
        <v>large</v>
      </c>
      <c r="N2668">
        <f>IF(M2668="small",1,0)</f>
        <v>0</v>
      </c>
      <c r="O2668">
        <f>IF(N2668="medium",1,0)</f>
        <v>0</v>
      </c>
      <c r="P2668">
        <f>IF(O2668="large",1,0)</f>
        <v>0</v>
      </c>
      <c r="Q2668">
        <v>2007</v>
      </c>
      <c r="R2668">
        <v>6</v>
      </c>
      <c r="S2668" t="str">
        <f>IF(R2668=1, "First-time", IF(R2668&lt;=3, "Rising Star", IF(R2668&lt;10, "Established", "Elites")))</f>
        <v>Established</v>
      </c>
      <c r="T2668">
        <f>IF(S2668 = "First-time",1,0)</f>
        <v>0</v>
      </c>
      <c r="U2668">
        <f>IF(S2668 = "Rising Star",1,0)</f>
        <v>0</v>
      </c>
      <c r="V2668">
        <f>IF(S2668 = "Established",1,0)</f>
        <v>1</v>
      </c>
      <c r="W2668">
        <f>IF(S2668 = "Elites",1,0)</f>
        <v>0</v>
      </c>
      <c r="X2668" t="s">
        <v>86</v>
      </c>
      <c r="Y2668" t="str">
        <f>IF(X2668="","-",TRIM(LEFT(X2668,FIND(",",X2668&amp;",")-1)))</f>
        <v>New York City</v>
      </c>
      <c r="Z2668" t="s">
        <v>32</v>
      </c>
      <c r="AA2668" t="s">
        <v>32</v>
      </c>
    </row>
    <row r="2669" spans="1:27" ht="14.4" x14ac:dyDescent="0.3">
      <c r="A2669">
        <v>2659</v>
      </c>
      <c r="B2669" t="s">
        <v>7542</v>
      </c>
      <c r="C2669" t="s">
        <v>7543</v>
      </c>
      <c r="D2669" t="s">
        <v>7544</v>
      </c>
      <c r="E2669" t="s">
        <v>2261</v>
      </c>
      <c r="F2669" s="5">
        <f>_xlfn.TEXTBEFORE(E2669, " ") * 1000000</f>
        <v>10200000</v>
      </c>
      <c r="G2669">
        <v>145.92429999999999</v>
      </c>
      <c r="H2669" t="s">
        <v>167</v>
      </c>
      <c r="I2669">
        <v>48</v>
      </c>
      <c r="J2669">
        <f>IF(I2669="",0,I2669)</f>
        <v>48</v>
      </c>
      <c r="K2669">
        <v>25</v>
      </c>
      <c r="L2669">
        <f>I2669-K2669</f>
        <v>23</v>
      </c>
      <c r="M2669" t="str">
        <f>IF(I2669&lt;100,"small",IF(I2669&lt;500,"medium","large"))</f>
        <v>small</v>
      </c>
      <c r="N2669">
        <f>IF(M2669="small",1,0)</f>
        <v>1</v>
      </c>
      <c r="O2669">
        <f>IF(N2669="medium",1,0)</f>
        <v>0</v>
      </c>
      <c r="P2669">
        <f>IF(O2669="large",1,0)</f>
        <v>0</v>
      </c>
      <c r="Q2669">
        <v>2007</v>
      </c>
      <c r="R2669">
        <v>5</v>
      </c>
      <c r="S2669" t="str">
        <f>IF(R2669=1, "First-time", IF(R2669&lt;=3, "Rising Star", IF(R2669&lt;10, "Established", "Elites")))</f>
        <v>Established</v>
      </c>
      <c r="T2669">
        <f>IF(S2669 = "First-time",1,0)</f>
        <v>0</v>
      </c>
      <c r="U2669">
        <f>IF(S2669 = "Rising Star",1,0)</f>
        <v>0</v>
      </c>
      <c r="V2669">
        <f>IF(S2669 = "Established",1,0)</f>
        <v>1</v>
      </c>
      <c r="W2669">
        <f>IF(S2669 = "Elites",1,0)</f>
        <v>0</v>
      </c>
      <c r="X2669" t="s">
        <v>191</v>
      </c>
      <c r="Y2669" t="str">
        <f>IF(X2669="","-",TRIM(LEFT(X2669,FIND(",",X2669&amp;",")-1)))</f>
        <v>Philadelphia</v>
      </c>
      <c r="Z2669" t="s">
        <v>6155</v>
      </c>
      <c r="AA2669" t="s">
        <v>39</v>
      </c>
    </row>
    <row r="2670" spans="1:27" ht="14.4" x14ac:dyDescent="0.3">
      <c r="A2670">
        <v>2660</v>
      </c>
      <c r="B2670" t="s">
        <v>14897</v>
      </c>
      <c r="C2670" t="s">
        <v>14898</v>
      </c>
      <c r="D2670" t="s">
        <v>14899</v>
      </c>
      <c r="E2670" t="s">
        <v>3920</v>
      </c>
      <c r="F2670" s="5">
        <f>_xlfn.TEXTBEFORE(E2670, " ") * 1000000</f>
        <v>22000000</v>
      </c>
      <c r="G2670">
        <v>145.89709999999999</v>
      </c>
      <c r="H2670" t="s">
        <v>779</v>
      </c>
      <c r="I2670">
        <v>140</v>
      </c>
      <c r="J2670">
        <f>IF(I2670="",0,I2670)</f>
        <v>140</v>
      </c>
      <c r="K2670">
        <v>63</v>
      </c>
      <c r="L2670">
        <f>I2670-K2670</f>
        <v>77</v>
      </c>
      <c r="M2670" t="str">
        <f>IF(I2670&lt;100,"small",IF(I2670&lt;500,"medium","large"))</f>
        <v>medium</v>
      </c>
      <c r="N2670">
        <f>IF(M2670="small",1,0)</f>
        <v>0</v>
      </c>
      <c r="O2670">
        <f>IF(N2670="medium",1,0)</f>
        <v>0</v>
      </c>
      <c r="P2670">
        <f>IF(O2670="large",1,0)</f>
        <v>0</v>
      </c>
      <c r="Q2670">
        <v>2013</v>
      </c>
      <c r="R2670">
        <v>1</v>
      </c>
      <c r="S2670" t="str">
        <f>IF(R2670=1, "First-time", IF(R2670&lt;=3, "Rising Star", IF(R2670&lt;10, "Established", "Elites")))</f>
        <v>First-time</v>
      </c>
      <c r="T2670">
        <f>IF(S2670 = "First-time",1,0)</f>
        <v>1</v>
      </c>
      <c r="U2670">
        <f>IF(S2670 = "Rising Star",1,0)</f>
        <v>0</v>
      </c>
      <c r="V2670">
        <f>IF(S2670 = "Established",1,0)</f>
        <v>0</v>
      </c>
      <c r="W2670">
        <f>IF(S2670 = "Elites",1,0)</f>
        <v>0</v>
      </c>
      <c r="X2670" t="s">
        <v>99</v>
      </c>
      <c r="Y2670" t="str">
        <f>IF(X2670="","-",TRIM(LEFT(X2670,FIND(",",X2670&amp;",")-1)))</f>
        <v>-</v>
      </c>
      <c r="Z2670" t="s">
        <v>303</v>
      </c>
      <c r="AA2670" t="s">
        <v>28</v>
      </c>
    </row>
    <row r="2671" spans="1:27" ht="14.4" x14ac:dyDescent="0.3">
      <c r="A2671">
        <v>2661</v>
      </c>
      <c r="B2671" t="s">
        <v>14900</v>
      </c>
      <c r="C2671" t="s">
        <v>14901</v>
      </c>
      <c r="D2671" t="s">
        <v>14902</v>
      </c>
      <c r="E2671" t="s">
        <v>10305</v>
      </c>
      <c r="F2671" s="5">
        <f>_xlfn.TEXTBEFORE(E2671, " ") * 1000000</f>
        <v>25800000</v>
      </c>
      <c r="G2671">
        <v>145.57560000000001</v>
      </c>
      <c r="H2671" t="s">
        <v>803</v>
      </c>
      <c r="I2671">
        <v>98</v>
      </c>
      <c r="J2671">
        <f>IF(I2671="",0,I2671)</f>
        <v>98</v>
      </c>
      <c r="K2671">
        <v>35</v>
      </c>
      <c r="L2671">
        <f>I2671-K2671</f>
        <v>63</v>
      </c>
      <c r="M2671" t="str">
        <f>IF(I2671&lt;100,"small",IF(I2671&lt;500,"medium","large"))</f>
        <v>small</v>
      </c>
      <c r="N2671">
        <f>IF(M2671="small",1,0)</f>
        <v>1</v>
      </c>
      <c r="O2671">
        <f>IF(N2671="medium",1,0)</f>
        <v>0</v>
      </c>
      <c r="P2671">
        <f>IF(O2671="large",1,0)</f>
        <v>0</v>
      </c>
      <c r="Q2671">
        <v>2013</v>
      </c>
      <c r="R2671">
        <v>3</v>
      </c>
      <c r="S2671" t="str">
        <f>IF(R2671=1, "First-time", IF(R2671&lt;=3, "Rising Star", IF(R2671&lt;10, "Established", "Elites")))</f>
        <v>Rising Star</v>
      </c>
      <c r="T2671">
        <f>IF(S2671 = "First-time",1,0)</f>
        <v>0</v>
      </c>
      <c r="U2671">
        <f>IF(S2671 = "Rising Star",1,0)</f>
        <v>1</v>
      </c>
      <c r="V2671">
        <f>IF(S2671 = "Established",1,0)</f>
        <v>0</v>
      </c>
      <c r="W2671">
        <f>IF(S2671 = "Elites",1,0)</f>
        <v>0</v>
      </c>
      <c r="X2671" t="s">
        <v>2413</v>
      </c>
      <c r="Y2671" t="str">
        <f>IF(X2671="","-",TRIM(LEFT(X2671,FIND(",",X2671&amp;",")-1)))</f>
        <v>Durham</v>
      </c>
      <c r="Z2671" t="s">
        <v>4457</v>
      </c>
      <c r="AA2671" t="s">
        <v>28</v>
      </c>
    </row>
    <row r="2672" spans="1:27" ht="14.4" x14ac:dyDescent="0.3">
      <c r="A2672">
        <v>2662</v>
      </c>
      <c r="B2672" t="s">
        <v>8068</v>
      </c>
      <c r="C2672" t="s">
        <v>8069</v>
      </c>
      <c r="D2672" t="s">
        <v>8070</v>
      </c>
      <c r="E2672" t="s">
        <v>5279</v>
      </c>
      <c r="F2672" s="5">
        <f>_xlfn.TEXTBEFORE(E2672, " ") * 1000000</f>
        <v>56400000</v>
      </c>
      <c r="G2672">
        <v>145.5754</v>
      </c>
      <c r="H2672" t="s">
        <v>779</v>
      </c>
      <c r="I2672">
        <v>271</v>
      </c>
      <c r="J2672">
        <f>IF(I2672="",0,I2672)</f>
        <v>271</v>
      </c>
      <c r="K2672">
        <v>270</v>
      </c>
      <c r="L2672">
        <f>I2672-K2672</f>
        <v>1</v>
      </c>
      <c r="M2672" t="str">
        <f>IF(I2672&lt;100,"small",IF(I2672&lt;500,"medium","large"))</f>
        <v>medium</v>
      </c>
      <c r="N2672">
        <f>IF(M2672="small",1,0)</f>
        <v>0</v>
      </c>
      <c r="O2672">
        <f>IF(N2672="medium",1,0)</f>
        <v>0</v>
      </c>
      <c r="P2672">
        <f>IF(O2672="large",1,0)</f>
        <v>0</v>
      </c>
      <c r="Q2672">
        <v>2007</v>
      </c>
      <c r="R2672">
        <v>1</v>
      </c>
      <c r="S2672" t="str">
        <f>IF(R2672=1, "First-time", IF(R2672&lt;=3, "Rising Star", IF(R2672&lt;10, "Established", "Elites")))</f>
        <v>First-time</v>
      </c>
      <c r="T2672">
        <f>IF(S2672 = "First-time",1,0)</f>
        <v>1</v>
      </c>
      <c r="U2672">
        <f>IF(S2672 = "Rising Star",1,0)</f>
        <v>0</v>
      </c>
      <c r="V2672">
        <f>IF(S2672 = "Established",1,0)</f>
        <v>0</v>
      </c>
      <c r="W2672">
        <f>IF(S2672 = "Elites",1,0)</f>
        <v>0</v>
      </c>
      <c r="X2672" t="s">
        <v>1396</v>
      </c>
      <c r="Y2672" t="str">
        <f>IF(X2672="","-",TRIM(LEFT(X2672,FIND(",",X2672&amp;",")-1)))</f>
        <v>San Francisco</v>
      </c>
      <c r="Z2672" t="s">
        <v>1396</v>
      </c>
      <c r="AA2672" t="s">
        <v>5</v>
      </c>
    </row>
    <row r="2673" spans="1:27" ht="14.4" x14ac:dyDescent="0.3">
      <c r="A2673">
        <v>2663</v>
      </c>
      <c r="B2673" t="s">
        <v>10659</v>
      </c>
      <c r="C2673" t="s">
        <v>10660</v>
      </c>
      <c r="D2673" t="s">
        <v>10661</v>
      </c>
      <c r="E2673" t="s">
        <v>364</v>
      </c>
      <c r="F2673" s="5">
        <f>_xlfn.TEXTBEFORE(E2673, " ") * 1000000</f>
        <v>43300000</v>
      </c>
      <c r="G2673">
        <v>145.51419999999999</v>
      </c>
      <c r="H2673" t="s">
        <v>353</v>
      </c>
      <c r="I2673">
        <v>34</v>
      </c>
      <c r="J2673">
        <f>IF(I2673="",0,I2673)</f>
        <v>34</v>
      </c>
      <c r="K2673">
        <v>17</v>
      </c>
      <c r="L2673">
        <f>I2673-K2673</f>
        <v>17</v>
      </c>
      <c r="M2673" t="str">
        <f>IF(I2673&lt;100,"small",IF(I2673&lt;500,"medium","large"))</f>
        <v>small</v>
      </c>
      <c r="N2673">
        <f>IF(M2673="small",1,0)</f>
        <v>1</v>
      </c>
      <c r="O2673">
        <f>IF(N2673="medium",1,0)</f>
        <v>0</v>
      </c>
      <c r="P2673">
        <f>IF(O2673="large",1,0)</f>
        <v>0</v>
      </c>
      <c r="Q2673">
        <v>2010</v>
      </c>
      <c r="R2673">
        <v>5</v>
      </c>
      <c r="S2673" t="str">
        <f>IF(R2673=1, "First-time", IF(R2673&lt;=3, "Rising Star", IF(R2673&lt;10, "Established", "Elites")))</f>
        <v>Established</v>
      </c>
      <c r="T2673">
        <f>IF(S2673 = "First-time",1,0)</f>
        <v>0</v>
      </c>
      <c r="U2673">
        <f>IF(S2673 = "Rising Star",1,0)</f>
        <v>0</v>
      </c>
      <c r="V2673">
        <f>IF(S2673 = "Established",1,0)</f>
        <v>1</v>
      </c>
      <c r="W2673">
        <f>IF(S2673 = "Elites",1,0)</f>
        <v>0</v>
      </c>
      <c r="X2673" t="s">
        <v>838</v>
      </c>
      <c r="Y2673" t="str">
        <f>IF(X2673="","-",TRIM(LEFT(X2673,FIND(",",X2673&amp;",")-1)))</f>
        <v>Austin</v>
      </c>
      <c r="Z2673" t="s">
        <v>838</v>
      </c>
      <c r="AA2673" t="s">
        <v>45</v>
      </c>
    </row>
    <row r="2674" spans="1:27" ht="14.4" x14ac:dyDescent="0.3">
      <c r="A2674">
        <v>2664</v>
      </c>
      <c r="B2674" t="s">
        <v>970</v>
      </c>
      <c r="C2674" t="s">
        <v>971</v>
      </c>
      <c r="D2674" t="s">
        <v>972</v>
      </c>
      <c r="E2674" t="s">
        <v>973</v>
      </c>
      <c r="F2674" s="5">
        <f>_xlfn.TEXTBEFORE(E2674, " ") * 1000000</f>
        <v>68200000</v>
      </c>
      <c r="G2674">
        <v>145.37209999999999</v>
      </c>
      <c r="H2674" t="s">
        <v>85</v>
      </c>
      <c r="I2674">
        <v>179</v>
      </c>
      <c r="J2674">
        <f>IF(I2674="",0,I2674)</f>
        <v>179</v>
      </c>
      <c r="K2674">
        <v>69</v>
      </c>
      <c r="L2674">
        <f>I2674-K2674</f>
        <v>110</v>
      </c>
      <c r="M2674" t="str">
        <f>IF(I2674&lt;100,"small",IF(I2674&lt;500,"medium","large"))</f>
        <v>medium</v>
      </c>
      <c r="N2674">
        <f>IF(M2674="small",1,0)</f>
        <v>0</v>
      </c>
      <c r="O2674">
        <f>IF(N2674="medium",1,0)</f>
        <v>0</v>
      </c>
      <c r="P2674">
        <f>IF(O2674="large",1,0)</f>
        <v>0</v>
      </c>
      <c r="Q2674">
        <v>1983</v>
      </c>
      <c r="R2674">
        <v>1</v>
      </c>
      <c r="S2674" t="str">
        <f>IF(R2674=1, "First-time", IF(R2674&lt;=3, "Rising Star", IF(R2674&lt;10, "Established", "Elites")))</f>
        <v>First-time</v>
      </c>
      <c r="T2674">
        <f>IF(S2674 = "First-time",1,0)</f>
        <v>1</v>
      </c>
      <c r="U2674">
        <f>IF(S2674 = "Rising Star",1,0)</f>
        <v>0</v>
      </c>
      <c r="V2674">
        <f>IF(S2674 = "Established",1,0)</f>
        <v>0</v>
      </c>
      <c r="W2674">
        <f>IF(S2674 = "Elites",1,0)</f>
        <v>0</v>
      </c>
      <c r="X2674" t="s">
        <v>272</v>
      </c>
      <c r="Y2674" t="str">
        <f>IF(X2674="","-",TRIM(LEFT(X2674,FIND(",",X2674&amp;",")-1)))</f>
        <v>Phoenix</v>
      </c>
      <c r="Z2674" t="s">
        <v>272</v>
      </c>
      <c r="AA2674" t="s">
        <v>4</v>
      </c>
    </row>
    <row r="2675" spans="1:27" ht="14.4" x14ac:dyDescent="0.3">
      <c r="A2675">
        <v>2665</v>
      </c>
      <c r="B2675" t="s">
        <v>15355</v>
      </c>
      <c r="C2675" t="s">
        <v>15356</v>
      </c>
      <c r="D2675" t="s">
        <v>15357</v>
      </c>
      <c r="E2675" t="s">
        <v>1267</v>
      </c>
      <c r="F2675" s="5">
        <f>_xlfn.TEXTBEFORE(E2675, " ") * 1000000</f>
        <v>2400000</v>
      </c>
      <c r="G2675">
        <v>145.34469999999999</v>
      </c>
      <c r="H2675" t="s">
        <v>85</v>
      </c>
      <c r="I2675">
        <v>45</v>
      </c>
      <c r="J2675">
        <f>IF(I2675="",0,I2675)</f>
        <v>45</v>
      </c>
      <c r="K2675">
        <v>10</v>
      </c>
      <c r="L2675">
        <f>I2675-K2675</f>
        <v>35</v>
      </c>
      <c r="M2675" t="str">
        <f>IF(I2675&lt;100,"small",IF(I2675&lt;500,"medium","large"))</f>
        <v>small</v>
      </c>
      <c r="N2675">
        <f>IF(M2675="small",1,0)</f>
        <v>1</v>
      </c>
      <c r="O2675">
        <f>IF(N2675="medium",1,0)</f>
        <v>0</v>
      </c>
      <c r="P2675">
        <f>IF(O2675="large",1,0)</f>
        <v>0</v>
      </c>
      <c r="Q2675">
        <v>2013</v>
      </c>
      <c r="R2675">
        <v>2</v>
      </c>
      <c r="S2675" t="str">
        <f>IF(R2675=1, "First-time", IF(R2675&lt;=3, "Rising Star", IF(R2675&lt;10, "Established", "Elites")))</f>
        <v>Rising Star</v>
      </c>
      <c r="T2675">
        <f>IF(S2675 = "First-time",1,0)</f>
        <v>0</v>
      </c>
      <c r="U2675">
        <f>IF(S2675 = "Rising Star",1,0)</f>
        <v>1</v>
      </c>
      <c r="V2675">
        <f>IF(S2675 = "Established",1,0)</f>
        <v>0</v>
      </c>
      <c r="W2675">
        <f>IF(S2675 = "Elites",1,0)</f>
        <v>0</v>
      </c>
      <c r="X2675" t="s">
        <v>689</v>
      </c>
      <c r="Y2675" t="str">
        <f>IF(X2675="","-",TRIM(LEFT(X2675,FIND(",",X2675&amp;",")-1)))</f>
        <v>Miami</v>
      </c>
      <c r="Z2675" t="s">
        <v>15358</v>
      </c>
      <c r="AA2675" t="s">
        <v>10</v>
      </c>
    </row>
    <row r="2676" spans="1:27" ht="14.4" x14ac:dyDescent="0.3">
      <c r="A2676">
        <v>2666</v>
      </c>
      <c r="B2676" t="s">
        <v>8907</v>
      </c>
      <c r="C2676" t="s">
        <v>8908</v>
      </c>
      <c r="D2676" t="s">
        <v>8909</v>
      </c>
      <c r="E2676" t="s">
        <v>3023</v>
      </c>
      <c r="F2676" s="5">
        <f>_xlfn.TEXTBEFORE(E2676, " ") * 1000000</f>
        <v>22300000</v>
      </c>
      <c r="G2676">
        <v>145.3407</v>
      </c>
      <c r="H2676" t="s">
        <v>140</v>
      </c>
      <c r="I2676">
        <v>12</v>
      </c>
      <c r="J2676">
        <f>IF(I2676="",0,I2676)</f>
        <v>12</v>
      </c>
      <c r="K2676">
        <v>11</v>
      </c>
      <c r="L2676">
        <f>I2676-K2676</f>
        <v>1</v>
      </c>
      <c r="M2676" t="str">
        <f>IF(I2676&lt;100,"small",IF(I2676&lt;500,"medium","large"))</f>
        <v>small</v>
      </c>
      <c r="N2676">
        <f>IF(M2676="small",1,0)</f>
        <v>1</v>
      </c>
      <c r="O2676">
        <f>IF(N2676="medium",1,0)</f>
        <v>0</v>
      </c>
      <c r="P2676">
        <f>IF(O2676="large",1,0)</f>
        <v>0</v>
      </c>
      <c r="Q2676">
        <v>2008</v>
      </c>
      <c r="R2676">
        <v>4</v>
      </c>
      <c r="S2676" t="str">
        <f>IF(R2676=1, "First-time", IF(R2676&lt;=3, "Rising Star", IF(R2676&lt;10, "Established", "Elites")))</f>
        <v>Established</v>
      </c>
      <c r="T2676">
        <f>IF(S2676 = "First-time",1,0)</f>
        <v>0</v>
      </c>
      <c r="U2676">
        <f>IF(S2676 = "Rising Star",1,0)</f>
        <v>0</v>
      </c>
      <c r="V2676">
        <f>IF(S2676 = "Established",1,0)</f>
        <v>1</v>
      </c>
      <c r="W2676">
        <f>IF(S2676 = "Elites",1,0)</f>
        <v>0</v>
      </c>
      <c r="X2676" t="s">
        <v>99</v>
      </c>
      <c r="Y2676" t="str">
        <f>IF(X2676="","-",TRIM(LEFT(X2676,FIND(",",X2676&amp;",")-1)))</f>
        <v>-</v>
      </c>
      <c r="Z2676" t="s">
        <v>1497</v>
      </c>
      <c r="AA2676" t="s">
        <v>10</v>
      </c>
    </row>
    <row r="2677" spans="1:27" ht="14.4" x14ac:dyDescent="0.3">
      <c r="A2677">
        <v>2667</v>
      </c>
      <c r="B2677" t="s">
        <v>11179</v>
      </c>
      <c r="C2677" t="s">
        <v>11180</v>
      </c>
      <c r="D2677" t="s">
        <v>11181</v>
      </c>
      <c r="E2677" t="s">
        <v>5012</v>
      </c>
      <c r="F2677" s="5">
        <f>_xlfn.TEXTBEFORE(E2677, " ") * 1000000</f>
        <v>13500000</v>
      </c>
      <c r="G2677">
        <v>145.2852</v>
      </c>
      <c r="H2677" t="s">
        <v>85</v>
      </c>
      <c r="I2677">
        <v>51</v>
      </c>
      <c r="J2677">
        <f>IF(I2677="",0,I2677)</f>
        <v>51</v>
      </c>
      <c r="K2677">
        <v>22</v>
      </c>
      <c r="L2677">
        <f>I2677-K2677</f>
        <v>29</v>
      </c>
      <c r="M2677" t="str">
        <f>IF(I2677&lt;100,"small",IF(I2677&lt;500,"medium","large"))</f>
        <v>small</v>
      </c>
      <c r="N2677">
        <f>IF(M2677="small",1,0)</f>
        <v>1</v>
      </c>
      <c r="O2677">
        <f>IF(N2677="medium",1,0)</f>
        <v>0</v>
      </c>
      <c r="P2677">
        <f>IF(O2677="large",1,0)</f>
        <v>0</v>
      </c>
      <c r="Q2677">
        <v>2010</v>
      </c>
      <c r="R2677">
        <v>2</v>
      </c>
      <c r="S2677" t="str">
        <f>IF(R2677=1, "First-time", IF(R2677&lt;=3, "Rising Star", IF(R2677&lt;10, "Established", "Elites")))</f>
        <v>Rising Star</v>
      </c>
      <c r="T2677">
        <f>IF(S2677 = "First-time",1,0)</f>
        <v>0</v>
      </c>
      <c r="U2677">
        <f>IF(S2677 = "Rising Star",1,0)</f>
        <v>1</v>
      </c>
      <c r="V2677">
        <f>IF(S2677 = "Established",1,0)</f>
        <v>0</v>
      </c>
      <c r="W2677">
        <f>IF(S2677 = "Elites",1,0)</f>
        <v>0</v>
      </c>
      <c r="X2677" t="s">
        <v>271</v>
      </c>
      <c r="Y2677" t="str">
        <f>IF(X2677="","-",TRIM(LEFT(X2677,FIND(",",X2677&amp;",")-1)))</f>
        <v>Chicago</v>
      </c>
      <c r="Z2677" t="s">
        <v>271</v>
      </c>
      <c r="AA2677" t="s">
        <v>15</v>
      </c>
    </row>
    <row r="2678" spans="1:27" ht="14.4" x14ac:dyDescent="0.3">
      <c r="A2678">
        <v>2668</v>
      </c>
      <c r="B2678" t="s">
        <v>9679</v>
      </c>
      <c r="C2678" t="s">
        <v>9680</v>
      </c>
      <c r="D2678" t="s">
        <v>9681</v>
      </c>
      <c r="E2678" t="s">
        <v>571</v>
      </c>
      <c r="F2678" s="5">
        <f>_xlfn.TEXTBEFORE(E2678, " ") * 1000000</f>
        <v>27700000</v>
      </c>
      <c r="G2678">
        <v>145.268</v>
      </c>
      <c r="H2678" t="s">
        <v>160</v>
      </c>
      <c r="I2678">
        <v>94</v>
      </c>
      <c r="J2678">
        <f>IF(I2678="",0,I2678)</f>
        <v>94</v>
      </c>
      <c r="K2678">
        <v>55</v>
      </c>
      <c r="L2678">
        <f>I2678-K2678</f>
        <v>39</v>
      </c>
      <c r="M2678" t="str">
        <f>IF(I2678&lt;100,"small",IF(I2678&lt;500,"medium","large"))</f>
        <v>small</v>
      </c>
      <c r="N2678">
        <f>IF(M2678="small",1,0)</f>
        <v>1</v>
      </c>
      <c r="O2678">
        <f>IF(N2678="medium",1,0)</f>
        <v>0</v>
      </c>
      <c r="P2678">
        <f>IF(O2678="large",1,0)</f>
        <v>0</v>
      </c>
      <c r="Q2678">
        <v>2009</v>
      </c>
      <c r="R2678">
        <v>4</v>
      </c>
      <c r="S2678" t="str">
        <f>IF(R2678=1, "First-time", IF(R2678&lt;=3, "Rising Star", IF(R2678&lt;10, "Established", "Elites")))</f>
        <v>Established</v>
      </c>
      <c r="T2678">
        <f>IF(S2678 = "First-time",1,0)</f>
        <v>0</v>
      </c>
      <c r="U2678">
        <f>IF(S2678 = "Rising Star",1,0)</f>
        <v>0</v>
      </c>
      <c r="V2678">
        <f>IF(S2678 = "Established",1,0)</f>
        <v>1</v>
      </c>
      <c r="W2678">
        <f>IF(S2678 = "Elites",1,0)</f>
        <v>0</v>
      </c>
      <c r="X2678" t="s">
        <v>86</v>
      </c>
      <c r="Y2678" t="str">
        <f>IF(X2678="","-",TRIM(LEFT(X2678,FIND(",",X2678&amp;",")-1)))</f>
        <v>New York City</v>
      </c>
      <c r="Z2678" t="s">
        <v>543</v>
      </c>
      <c r="AA2678" t="s">
        <v>35</v>
      </c>
    </row>
    <row r="2679" spans="1:27" ht="14.4" x14ac:dyDescent="0.3">
      <c r="A2679">
        <v>2669</v>
      </c>
      <c r="B2679" t="s">
        <v>16792</v>
      </c>
      <c r="C2679" t="s">
        <v>16793</v>
      </c>
      <c r="D2679" t="s">
        <v>16794</v>
      </c>
      <c r="E2679" t="s">
        <v>4251</v>
      </c>
      <c r="F2679" s="5">
        <f>_xlfn.TEXTBEFORE(E2679, " ") * 1000000</f>
        <v>3400000</v>
      </c>
      <c r="G2679">
        <v>145.1172</v>
      </c>
      <c r="H2679" t="s">
        <v>167</v>
      </c>
      <c r="I2679">
        <v>24</v>
      </c>
      <c r="J2679">
        <f>IF(I2679="",0,I2679)</f>
        <v>24</v>
      </c>
      <c r="K2679">
        <v>8</v>
      </c>
      <c r="L2679">
        <f>I2679-K2679</f>
        <v>16</v>
      </c>
      <c r="M2679" t="str">
        <f>IF(I2679&lt;100,"small",IF(I2679&lt;500,"medium","large"))</f>
        <v>small</v>
      </c>
      <c r="N2679">
        <f>IF(M2679="small",1,0)</f>
        <v>1</v>
      </c>
      <c r="O2679">
        <f>IF(N2679="medium",1,0)</f>
        <v>0</v>
      </c>
      <c r="P2679">
        <f>IF(O2679="large",1,0)</f>
        <v>0</v>
      </c>
      <c r="Q2679">
        <v>2014</v>
      </c>
      <c r="R2679">
        <v>1</v>
      </c>
      <c r="S2679" t="str">
        <f>IF(R2679=1, "First-time", IF(R2679&lt;=3, "Rising Star", IF(R2679&lt;10, "Established", "Elites")))</f>
        <v>First-time</v>
      </c>
      <c r="T2679">
        <f>IF(S2679 = "First-time",1,0)</f>
        <v>1</v>
      </c>
      <c r="U2679">
        <f>IF(S2679 = "Rising Star",1,0)</f>
        <v>0</v>
      </c>
      <c r="V2679">
        <f>IF(S2679 = "Established",1,0)</f>
        <v>0</v>
      </c>
      <c r="W2679">
        <f>IF(S2679 = "Elites",1,0)</f>
        <v>0</v>
      </c>
      <c r="X2679" t="s">
        <v>99</v>
      </c>
      <c r="Y2679" t="str">
        <f>IF(X2679="","-",TRIM(LEFT(X2679,FIND(",",X2679&amp;",")-1)))</f>
        <v>-</v>
      </c>
      <c r="Z2679" t="s">
        <v>5203</v>
      </c>
      <c r="AA2679" t="s">
        <v>10</v>
      </c>
    </row>
    <row r="2680" spans="1:27" ht="14.4" x14ac:dyDescent="0.3">
      <c r="A2680">
        <v>2670</v>
      </c>
      <c r="B2680" t="s">
        <v>149</v>
      </c>
      <c r="C2680" t="s">
        <v>150</v>
      </c>
      <c r="D2680" t="s">
        <v>151</v>
      </c>
      <c r="E2680" t="s">
        <v>152</v>
      </c>
      <c r="F2680" s="5">
        <f>_xlfn.TEXTBEFORE(E2680, " ") * 1000000</f>
        <v>95700000</v>
      </c>
      <c r="G2680">
        <v>145.10040000000001</v>
      </c>
      <c r="H2680" t="s">
        <v>153</v>
      </c>
      <c r="I2680">
        <v>512</v>
      </c>
      <c r="J2680">
        <f>IF(I2680="",0,I2680)</f>
        <v>512</v>
      </c>
      <c r="K2680">
        <v>345</v>
      </c>
      <c r="L2680">
        <f>I2680-K2680</f>
        <v>167</v>
      </c>
      <c r="M2680" t="str">
        <f>IF(I2680&lt;100,"small",IF(I2680&lt;500,"medium","large"))</f>
        <v>large</v>
      </c>
      <c r="N2680">
        <f>IF(M2680="small",1,0)</f>
        <v>0</v>
      </c>
      <c r="O2680">
        <f>IF(N2680="medium",1,0)</f>
        <v>0</v>
      </c>
      <c r="P2680">
        <f>IF(O2680="large",1,0)</f>
        <v>0</v>
      </c>
      <c r="Q2680">
        <v>1923</v>
      </c>
      <c r="R2680">
        <v>4</v>
      </c>
      <c r="S2680" t="str">
        <f>IF(R2680=1, "First-time", IF(R2680&lt;=3, "Rising Star", IF(R2680&lt;10, "Established", "Elites")))</f>
        <v>Established</v>
      </c>
      <c r="T2680">
        <f>IF(S2680 = "First-time",1,0)</f>
        <v>0</v>
      </c>
      <c r="U2680">
        <f>IF(S2680 = "Rising Star",1,0)</f>
        <v>0</v>
      </c>
      <c r="V2680">
        <f>IF(S2680 = "Established",1,0)</f>
        <v>1</v>
      </c>
      <c r="W2680">
        <f>IF(S2680 = "Elites",1,0)</f>
        <v>0</v>
      </c>
      <c r="X2680" t="s">
        <v>154</v>
      </c>
      <c r="Y2680" t="str">
        <f>IF(X2680="","-",TRIM(LEFT(X2680,FIND(",",X2680&amp;",")-1)))</f>
        <v>Virginia Beach</v>
      </c>
      <c r="Z2680" t="s">
        <v>155</v>
      </c>
      <c r="AA2680" t="s">
        <v>47</v>
      </c>
    </row>
    <row r="2681" spans="1:27" ht="14.4" x14ac:dyDescent="0.3">
      <c r="A2681">
        <v>2671</v>
      </c>
      <c r="B2681" t="s">
        <v>13641</v>
      </c>
      <c r="C2681" t="s">
        <v>13642</v>
      </c>
      <c r="D2681" t="s">
        <v>13643</v>
      </c>
      <c r="E2681" t="s">
        <v>9187</v>
      </c>
      <c r="F2681" s="5">
        <f>_xlfn.TEXTBEFORE(E2681, " ") * 1000000</f>
        <v>34900000</v>
      </c>
      <c r="G2681">
        <v>145.08439999999999</v>
      </c>
      <c r="H2681" t="s">
        <v>105</v>
      </c>
      <c r="I2681">
        <v>27</v>
      </c>
      <c r="J2681">
        <f>IF(I2681="",0,I2681)</f>
        <v>27</v>
      </c>
      <c r="K2681">
        <v>10</v>
      </c>
      <c r="L2681">
        <f>I2681-K2681</f>
        <v>17</v>
      </c>
      <c r="M2681" t="str">
        <f>IF(I2681&lt;100,"small",IF(I2681&lt;500,"medium","large"))</f>
        <v>small</v>
      </c>
      <c r="N2681">
        <f>IF(M2681="small",1,0)</f>
        <v>1</v>
      </c>
      <c r="O2681">
        <f>IF(N2681="medium",1,0)</f>
        <v>0</v>
      </c>
      <c r="P2681">
        <f>IF(O2681="large",1,0)</f>
        <v>0</v>
      </c>
      <c r="Q2681">
        <v>2012</v>
      </c>
      <c r="R2681">
        <v>1</v>
      </c>
      <c r="S2681" t="str">
        <f>IF(R2681=1, "First-time", IF(R2681&lt;=3, "Rising Star", IF(R2681&lt;10, "Established", "Elites")))</f>
        <v>First-time</v>
      </c>
      <c r="T2681">
        <f>IF(S2681 = "First-time",1,0)</f>
        <v>1</v>
      </c>
      <c r="U2681">
        <f>IF(S2681 = "Rising Star",1,0)</f>
        <v>0</v>
      </c>
      <c r="V2681">
        <f>IF(S2681 = "Established",1,0)</f>
        <v>0</v>
      </c>
      <c r="W2681">
        <f>IF(S2681 = "Elites",1,0)</f>
        <v>0</v>
      </c>
      <c r="X2681" t="s">
        <v>2903</v>
      </c>
      <c r="Y2681" t="str">
        <f>IF(X2681="","-",TRIM(LEFT(X2681,FIND(",",X2681&amp;",")-1)))</f>
        <v>Baton Rouge</v>
      </c>
      <c r="Z2681" t="s">
        <v>2904</v>
      </c>
      <c r="AA2681" t="s">
        <v>19</v>
      </c>
    </row>
    <row r="2682" spans="1:27" ht="14.4" x14ac:dyDescent="0.3">
      <c r="A2682">
        <v>2672</v>
      </c>
      <c r="B2682" t="s">
        <v>14538</v>
      </c>
      <c r="C2682" t="s">
        <v>14539</v>
      </c>
      <c r="D2682" t="s">
        <v>14540</v>
      </c>
      <c r="E2682" t="s">
        <v>12855</v>
      </c>
      <c r="F2682" s="5">
        <f>_xlfn.TEXTBEFORE(E2682, " ") * 1000000</f>
        <v>23200000</v>
      </c>
      <c r="G2682">
        <v>145.06569999999999</v>
      </c>
      <c r="H2682" t="s">
        <v>160</v>
      </c>
      <c r="I2682">
        <v>23</v>
      </c>
      <c r="J2682">
        <f>IF(I2682="",0,I2682)</f>
        <v>23</v>
      </c>
      <c r="K2682">
        <v>9</v>
      </c>
      <c r="L2682">
        <f>I2682-K2682</f>
        <v>14</v>
      </c>
      <c r="M2682" t="str">
        <f>IF(I2682&lt;100,"small",IF(I2682&lt;500,"medium","large"))</f>
        <v>small</v>
      </c>
      <c r="N2682">
        <f>IF(M2682="small",1,0)</f>
        <v>1</v>
      </c>
      <c r="O2682">
        <f>IF(N2682="medium",1,0)</f>
        <v>0</v>
      </c>
      <c r="P2682">
        <f>IF(O2682="large",1,0)</f>
        <v>0</v>
      </c>
      <c r="Q2682">
        <v>2013</v>
      </c>
      <c r="R2682">
        <v>2</v>
      </c>
      <c r="S2682" t="str">
        <f>IF(R2682=1, "First-time", IF(R2682&lt;=3, "Rising Star", IF(R2682&lt;10, "Established", "Elites")))</f>
        <v>Rising Star</v>
      </c>
      <c r="T2682">
        <f>IF(S2682 = "First-time",1,0)</f>
        <v>0</v>
      </c>
      <c r="U2682">
        <f>IF(S2682 = "Rising Star",1,0)</f>
        <v>1</v>
      </c>
      <c r="V2682">
        <f>IF(S2682 = "Established",1,0)</f>
        <v>0</v>
      </c>
      <c r="W2682">
        <f>IF(S2682 = "Elites",1,0)</f>
        <v>0</v>
      </c>
      <c r="X2682" t="s">
        <v>99</v>
      </c>
      <c r="Y2682" t="str">
        <f>IF(X2682="","-",TRIM(LEFT(X2682,FIND(",",X2682&amp;",")-1)))</f>
        <v>-</v>
      </c>
      <c r="Z2682" t="s">
        <v>14541</v>
      </c>
      <c r="AA2682" t="s">
        <v>45</v>
      </c>
    </row>
    <row r="2683" spans="1:27" ht="14.4" x14ac:dyDescent="0.3">
      <c r="A2683">
        <v>2673</v>
      </c>
      <c r="B2683" t="s">
        <v>13361</v>
      </c>
      <c r="C2683" t="s">
        <v>13362</v>
      </c>
      <c r="D2683" t="s">
        <v>13363</v>
      </c>
      <c r="E2683" t="s">
        <v>289</v>
      </c>
      <c r="F2683" s="5">
        <f>_xlfn.TEXTBEFORE(E2683, " ") * 1000000</f>
        <v>3700000</v>
      </c>
      <c r="G2683">
        <v>144.8759</v>
      </c>
      <c r="H2683" t="s">
        <v>85</v>
      </c>
      <c r="I2683">
        <v>8</v>
      </c>
      <c r="J2683">
        <f>IF(I2683="",0,I2683)</f>
        <v>8</v>
      </c>
      <c r="K2683">
        <v>2</v>
      </c>
      <c r="L2683">
        <f>I2683-K2683</f>
        <v>6</v>
      </c>
      <c r="M2683" t="str">
        <f>IF(I2683&lt;100,"small",IF(I2683&lt;500,"medium","large"))</f>
        <v>small</v>
      </c>
      <c r="N2683">
        <f>IF(M2683="small",1,0)</f>
        <v>1</v>
      </c>
      <c r="O2683">
        <f>IF(N2683="medium",1,0)</f>
        <v>0</v>
      </c>
      <c r="P2683">
        <f>IF(O2683="large",1,0)</f>
        <v>0</v>
      </c>
      <c r="Q2683">
        <v>2012</v>
      </c>
      <c r="R2683">
        <v>2</v>
      </c>
      <c r="S2683" t="str">
        <f>IF(R2683=1, "First-time", IF(R2683&lt;=3, "Rising Star", IF(R2683&lt;10, "Established", "Elites")))</f>
        <v>Rising Star</v>
      </c>
      <c r="T2683">
        <f>IF(S2683 = "First-time",1,0)</f>
        <v>0</v>
      </c>
      <c r="U2683">
        <f>IF(S2683 = "Rising Star",1,0)</f>
        <v>1</v>
      </c>
      <c r="V2683">
        <f>IF(S2683 = "Established",1,0)</f>
        <v>0</v>
      </c>
      <c r="W2683">
        <f>IF(S2683 = "Elites",1,0)</f>
        <v>0</v>
      </c>
      <c r="X2683" t="s">
        <v>86</v>
      </c>
      <c r="Y2683" t="str">
        <f>IF(X2683="","-",TRIM(LEFT(X2683,FIND(",",X2683&amp;",")-1)))</f>
        <v>New York City</v>
      </c>
      <c r="Z2683" t="s">
        <v>12075</v>
      </c>
      <c r="AA2683" t="s">
        <v>35</v>
      </c>
    </row>
    <row r="2684" spans="1:27" ht="14.4" x14ac:dyDescent="0.3">
      <c r="A2684">
        <v>2674</v>
      </c>
      <c r="B2684" t="s">
        <v>9930</v>
      </c>
      <c r="C2684" t="s">
        <v>9931</v>
      </c>
      <c r="D2684" t="s">
        <v>9932</v>
      </c>
      <c r="E2684" t="s">
        <v>9933</v>
      </c>
      <c r="F2684" s="5">
        <f>_xlfn.TEXTBEFORE(E2684, " ") * 1000000</f>
        <v>62000000</v>
      </c>
      <c r="G2684">
        <v>144.7689</v>
      </c>
      <c r="H2684" t="s">
        <v>85</v>
      </c>
      <c r="I2684">
        <v>139</v>
      </c>
      <c r="J2684">
        <f>IF(I2684="",0,I2684)</f>
        <v>139</v>
      </c>
      <c r="K2684">
        <v>66</v>
      </c>
      <c r="L2684">
        <f>I2684-K2684</f>
        <v>73</v>
      </c>
      <c r="M2684" t="str">
        <f>IF(I2684&lt;100,"small",IF(I2684&lt;500,"medium","large"))</f>
        <v>medium</v>
      </c>
      <c r="N2684">
        <f>IF(M2684="small",1,0)</f>
        <v>0</v>
      </c>
      <c r="O2684">
        <f>IF(N2684="medium",1,0)</f>
        <v>0</v>
      </c>
      <c r="P2684">
        <f>IF(O2684="large",1,0)</f>
        <v>0</v>
      </c>
      <c r="Q2684">
        <v>2009</v>
      </c>
      <c r="R2684">
        <v>5</v>
      </c>
      <c r="S2684" t="str">
        <f>IF(R2684=1, "First-time", IF(R2684&lt;=3, "Rising Star", IF(R2684&lt;10, "Established", "Elites")))</f>
        <v>Established</v>
      </c>
      <c r="T2684">
        <f>IF(S2684 = "First-time",1,0)</f>
        <v>0</v>
      </c>
      <c r="U2684">
        <f>IF(S2684 = "Rising Star",1,0)</f>
        <v>0</v>
      </c>
      <c r="V2684">
        <f>IF(S2684 = "Established",1,0)</f>
        <v>1</v>
      </c>
      <c r="W2684">
        <f>IF(S2684 = "Elites",1,0)</f>
        <v>0</v>
      </c>
      <c r="X2684" t="s">
        <v>185</v>
      </c>
      <c r="Y2684" t="str">
        <f>IF(X2684="","-",TRIM(LEFT(X2684,FIND(",",X2684&amp;",")-1)))</f>
        <v>Boston</v>
      </c>
      <c r="Z2684" t="s">
        <v>9934</v>
      </c>
      <c r="AA2684" t="s">
        <v>20</v>
      </c>
    </row>
    <row r="2685" spans="1:27" ht="14.4" x14ac:dyDescent="0.3">
      <c r="A2685">
        <v>2675</v>
      </c>
      <c r="B2685" t="s">
        <v>12256</v>
      </c>
      <c r="C2685" t="s">
        <v>12257</v>
      </c>
      <c r="D2685" t="s">
        <v>12258</v>
      </c>
      <c r="E2685" t="s">
        <v>1064</v>
      </c>
      <c r="F2685" s="5">
        <f>_xlfn.TEXTBEFORE(E2685, " ") * 1000000</f>
        <v>13700000</v>
      </c>
      <c r="G2685">
        <v>144.762</v>
      </c>
      <c r="H2685" t="s">
        <v>140</v>
      </c>
      <c r="I2685">
        <v>73</v>
      </c>
      <c r="J2685">
        <f>IF(I2685="",0,I2685)</f>
        <v>73</v>
      </c>
      <c r="K2685">
        <v>33</v>
      </c>
      <c r="L2685">
        <f>I2685-K2685</f>
        <v>40</v>
      </c>
      <c r="M2685" t="str">
        <f>IF(I2685&lt;100,"small",IF(I2685&lt;500,"medium","large"))</f>
        <v>small</v>
      </c>
      <c r="N2685">
        <f>IF(M2685="small",1,0)</f>
        <v>1</v>
      </c>
      <c r="O2685">
        <f>IF(N2685="medium",1,0)</f>
        <v>0</v>
      </c>
      <c r="P2685">
        <f>IF(O2685="large",1,0)</f>
        <v>0</v>
      </c>
      <c r="Q2685">
        <v>2011</v>
      </c>
      <c r="R2685">
        <v>4</v>
      </c>
      <c r="S2685" t="str">
        <f>IF(R2685=1, "First-time", IF(R2685&lt;=3, "Rising Star", IF(R2685&lt;10, "Established", "Elites")))</f>
        <v>Established</v>
      </c>
      <c r="T2685">
        <f>IF(S2685 = "First-time",1,0)</f>
        <v>0</v>
      </c>
      <c r="U2685">
        <f>IF(S2685 = "Rising Star",1,0)</f>
        <v>0</v>
      </c>
      <c r="V2685">
        <f>IF(S2685 = "Established",1,0)</f>
        <v>1</v>
      </c>
      <c r="W2685">
        <f>IF(S2685 = "Elites",1,0)</f>
        <v>0</v>
      </c>
      <c r="X2685" t="s">
        <v>185</v>
      </c>
      <c r="Y2685" t="str">
        <f>IF(X2685="","-",TRIM(LEFT(X2685,FIND(",",X2685&amp;",")-1)))</f>
        <v>Boston</v>
      </c>
      <c r="Z2685" t="s">
        <v>12259</v>
      </c>
      <c r="AA2685" t="s">
        <v>20</v>
      </c>
    </row>
    <row r="2686" spans="1:27" ht="14.4" x14ac:dyDescent="0.3">
      <c r="A2686">
        <v>2676</v>
      </c>
      <c r="B2686" t="s">
        <v>10525</v>
      </c>
      <c r="C2686" t="s">
        <v>10526</v>
      </c>
      <c r="D2686" t="s">
        <v>10527</v>
      </c>
      <c r="E2686" t="s">
        <v>1391</v>
      </c>
      <c r="F2686" s="5">
        <f>_xlfn.TEXTBEFORE(E2686, " ") * 1000000</f>
        <v>3800000</v>
      </c>
      <c r="G2686">
        <v>144.75640000000001</v>
      </c>
      <c r="H2686" t="s">
        <v>751</v>
      </c>
      <c r="I2686">
        <v>75</v>
      </c>
      <c r="J2686">
        <f>IF(I2686="",0,I2686)</f>
        <v>75</v>
      </c>
      <c r="K2686">
        <v>41</v>
      </c>
      <c r="L2686">
        <f>I2686-K2686</f>
        <v>34</v>
      </c>
      <c r="M2686" t="str">
        <f>IF(I2686&lt;100,"small",IF(I2686&lt;500,"medium","large"))</f>
        <v>small</v>
      </c>
      <c r="N2686">
        <f>IF(M2686="small",1,0)</f>
        <v>1</v>
      </c>
      <c r="O2686">
        <f>IF(N2686="medium",1,0)</f>
        <v>0</v>
      </c>
      <c r="P2686">
        <f>IF(O2686="large",1,0)</f>
        <v>0</v>
      </c>
      <c r="Q2686">
        <v>2010</v>
      </c>
      <c r="R2686">
        <v>3</v>
      </c>
      <c r="S2686" t="str">
        <f>IF(R2686=1, "First-time", IF(R2686&lt;=3, "Rising Star", IF(R2686&lt;10, "Established", "Elites")))</f>
        <v>Rising Star</v>
      </c>
      <c r="T2686">
        <f>IF(S2686 = "First-time",1,0)</f>
        <v>0</v>
      </c>
      <c r="U2686">
        <f>IF(S2686 = "Rising Star",1,0)</f>
        <v>1</v>
      </c>
      <c r="V2686">
        <f>IF(S2686 = "Established",1,0)</f>
        <v>0</v>
      </c>
      <c r="W2686">
        <f>IF(S2686 = "Elites",1,0)</f>
        <v>0</v>
      </c>
      <c r="X2686" t="s">
        <v>427</v>
      </c>
      <c r="Y2686" t="str">
        <f>IF(X2686="","-",TRIM(LEFT(X2686,FIND(",",X2686&amp;",")-1)))</f>
        <v>Washington</v>
      </c>
      <c r="Z2686" t="s">
        <v>1960</v>
      </c>
      <c r="AA2686" t="s">
        <v>47</v>
      </c>
    </row>
    <row r="2687" spans="1:27" ht="14.4" x14ac:dyDescent="0.3">
      <c r="A2687">
        <v>2677</v>
      </c>
      <c r="B2687" t="s">
        <v>5526</v>
      </c>
      <c r="C2687" t="s">
        <v>5527</v>
      </c>
      <c r="D2687" t="s">
        <v>5528</v>
      </c>
      <c r="E2687" t="s">
        <v>2517</v>
      </c>
      <c r="F2687" s="5">
        <f>_xlfn.TEXTBEFORE(E2687, " ") * 1000000</f>
        <v>33000000</v>
      </c>
      <c r="G2687">
        <v>144.74109999999999</v>
      </c>
      <c r="H2687" t="s">
        <v>472</v>
      </c>
      <c r="I2687">
        <v>125</v>
      </c>
      <c r="J2687">
        <f>IF(I2687="",0,I2687)</f>
        <v>125</v>
      </c>
      <c r="K2687">
        <v>85</v>
      </c>
      <c r="L2687">
        <f>I2687-K2687</f>
        <v>40</v>
      </c>
      <c r="M2687" t="str">
        <f>IF(I2687&lt;100,"small",IF(I2687&lt;500,"medium","large"))</f>
        <v>medium</v>
      </c>
      <c r="N2687">
        <f>IF(M2687="small",1,0)</f>
        <v>0</v>
      </c>
      <c r="O2687">
        <f>IF(N2687="medium",1,0)</f>
        <v>0</v>
      </c>
      <c r="P2687">
        <f>IF(O2687="large",1,0)</f>
        <v>0</v>
      </c>
      <c r="Q2687">
        <v>2004</v>
      </c>
      <c r="R2687">
        <v>8</v>
      </c>
      <c r="S2687" t="str">
        <f>IF(R2687=1, "First-time", IF(R2687&lt;=3, "Rising Star", IF(R2687&lt;10, "Established", "Elites")))</f>
        <v>Established</v>
      </c>
      <c r="T2687">
        <f>IF(S2687 = "First-time",1,0)</f>
        <v>0</v>
      </c>
      <c r="U2687">
        <f>IF(S2687 = "Rising Star",1,0)</f>
        <v>0</v>
      </c>
      <c r="V2687">
        <f>IF(S2687 = "Established",1,0)</f>
        <v>1</v>
      </c>
      <c r="W2687">
        <f>IF(S2687 = "Elites",1,0)</f>
        <v>0</v>
      </c>
      <c r="X2687" t="s">
        <v>5514</v>
      </c>
      <c r="Y2687" t="str">
        <f>IF(X2687="","-",TRIM(LEFT(X2687,FIND(",",X2687&amp;",")-1)))</f>
        <v>Albany-Schenectady-Troy</v>
      </c>
      <c r="Z2687" t="s">
        <v>5529</v>
      </c>
      <c r="AA2687" t="s">
        <v>35</v>
      </c>
    </row>
    <row r="2688" spans="1:27" ht="14.4" x14ac:dyDescent="0.3">
      <c r="A2688">
        <v>2678</v>
      </c>
      <c r="B2688" t="s">
        <v>11977</v>
      </c>
      <c r="C2688" t="s">
        <v>11978</v>
      </c>
      <c r="D2688" t="s">
        <v>11979</v>
      </c>
      <c r="E2688" t="s">
        <v>3207</v>
      </c>
      <c r="F2688" s="5">
        <f>_xlfn.TEXTBEFORE(E2688, " ") * 1000000</f>
        <v>9800000</v>
      </c>
      <c r="G2688">
        <v>144.68979999999999</v>
      </c>
      <c r="H2688" t="s">
        <v>779</v>
      </c>
      <c r="I2688">
        <v>40</v>
      </c>
      <c r="J2688">
        <f>IF(I2688="",0,I2688)</f>
        <v>40</v>
      </c>
      <c r="K2688">
        <v>16</v>
      </c>
      <c r="L2688">
        <f>I2688-K2688</f>
        <v>24</v>
      </c>
      <c r="M2688" t="str">
        <f>IF(I2688&lt;100,"small",IF(I2688&lt;500,"medium","large"))</f>
        <v>small</v>
      </c>
      <c r="N2688">
        <f>IF(M2688="small",1,0)</f>
        <v>1</v>
      </c>
      <c r="O2688">
        <f>IF(N2688="medium",1,0)</f>
        <v>0</v>
      </c>
      <c r="P2688">
        <f>IF(O2688="large",1,0)</f>
        <v>0</v>
      </c>
      <c r="Q2688">
        <v>2011</v>
      </c>
      <c r="R2688">
        <v>4</v>
      </c>
      <c r="S2688" t="str">
        <f>IF(R2688=1, "First-time", IF(R2688&lt;=3, "Rising Star", IF(R2688&lt;10, "Established", "Elites")))</f>
        <v>Established</v>
      </c>
      <c r="T2688">
        <f>IF(S2688 = "First-time",1,0)</f>
        <v>0</v>
      </c>
      <c r="U2688">
        <f>IF(S2688 = "Rising Star",1,0)</f>
        <v>0</v>
      </c>
      <c r="V2688">
        <f>IF(S2688 = "Established",1,0)</f>
        <v>1</v>
      </c>
      <c r="W2688">
        <f>IF(S2688 = "Elites",1,0)</f>
        <v>0</v>
      </c>
      <c r="X2688" t="s">
        <v>332</v>
      </c>
      <c r="Y2688" t="str">
        <f>IF(X2688="","-",TRIM(LEFT(X2688,FIND(",",X2688&amp;",")-1)))</f>
        <v>Columbus</v>
      </c>
      <c r="Z2688" t="s">
        <v>4910</v>
      </c>
      <c r="AA2688" t="s">
        <v>36</v>
      </c>
    </row>
    <row r="2689" spans="1:27" ht="14.4" x14ac:dyDescent="0.3">
      <c r="A2689">
        <v>2679</v>
      </c>
      <c r="B2689" t="s">
        <v>6516</v>
      </c>
      <c r="C2689" t="s">
        <v>6517</v>
      </c>
      <c r="D2689" t="s">
        <v>6518</v>
      </c>
      <c r="E2689" t="s">
        <v>6519</v>
      </c>
      <c r="F2689" s="5">
        <f>_xlfn.TEXTBEFORE(E2689, " ") * 1000000</f>
        <v>73900000</v>
      </c>
      <c r="G2689">
        <v>144.67670000000001</v>
      </c>
      <c r="H2689" t="s">
        <v>353</v>
      </c>
      <c r="I2689">
        <v>6851</v>
      </c>
      <c r="J2689">
        <f>IF(I2689="",0,I2689)</f>
        <v>6851</v>
      </c>
      <c r="K2689">
        <v>4000</v>
      </c>
      <c r="L2689">
        <f>I2689-K2689</f>
        <v>2851</v>
      </c>
      <c r="M2689" t="str">
        <f>IF(I2689&lt;100,"small",IF(I2689&lt;500,"medium","large"))</f>
        <v>large</v>
      </c>
      <c r="N2689">
        <f>IF(M2689="small",1,0)</f>
        <v>0</v>
      </c>
      <c r="O2689">
        <f>IF(N2689="medium",1,0)</f>
        <v>0</v>
      </c>
      <c r="P2689">
        <f>IF(O2689="large",1,0)</f>
        <v>0</v>
      </c>
      <c r="Q2689">
        <v>2005</v>
      </c>
      <c r="R2689">
        <v>11</v>
      </c>
      <c r="S2689" t="str">
        <f>IF(R2689=1, "First-time", IF(R2689&lt;=3, "Rising Star", IF(R2689&lt;10, "Established", "Elites")))</f>
        <v>Elites</v>
      </c>
      <c r="T2689">
        <f>IF(S2689 = "First-time",1,0)</f>
        <v>0</v>
      </c>
      <c r="U2689">
        <f>IF(S2689 = "Rising Star",1,0)</f>
        <v>0</v>
      </c>
      <c r="V2689">
        <f>IF(S2689 = "Established",1,0)</f>
        <v>0</v>
      </c>
      <c r="W2689">
        <f>IF(S2689 = "Elites",1,0)</f>
        <v>1</v>
      </c>
      <c r="X2689" t="s">
        <v>325</v>
      </c>
      <c r="Y2689" t="str">
        <f>IF(X2689="","-",TRIM(LEFT(X2689,FIND(",",X2689&amp;",")-1)))</f>
        <v>Los Angeles</v>
      </c>
      <c r="Z2689" t="s">
        <v>6520</v>
      </c>
      <c r="AA2689" t="s">
        <v>5</v>
      </c>
    </row>
    <row r="2690" spans="1:27" ht="14.4" x14ac:dyDescent="0.3">
      <c r="A2690">
        <v>2680</v>
      </c>
      <c r="B2690" t="s">
        <v>9935</v>
      </c>
      <c r="C2690" t="s">
        <v>9936</v>
      </c>
      <c r="D2690" t="s">
        <v>9937</v>
      </c>
      <c r="E2690" t="s">
        <v>879</v>
      </c>
      <c r="F2690" s="5">
        <f>_xlfn.TEXTBEFORE(E2690, " ") * 1000000</f>
        <v>23300000</v>
      </c>
      <c r="G2690">
        <v>144.5171</v>
      </c>
      <c r="H2690" t="s">
        <v>803</v>
      </c>
      <c r="I2690">
        <v>48</v>
      </c>
      <c r="J2690">
        <f>IF(I2690="",0,I2690)</f>
        <v>48</v>
      </c>
      <c r="K2690">
        <v>37</v>
      </c>
      <c r="L2690">
        <f>I2690-K2690</f>
        <v>11</v>
      </c>
      <c r="M2690" t="str">
        <f>IF(I2690&lt;100,"small",IF(I2690&lt;500,"medium","large"))</f>
        <v>small</v>
      </c>
      <c r="N2690">
        <f>IF(M2690="small",1,0)</f>
        <v>1</v>
      </c>
      <c r="O2690">
        <f>IF(N2690="medium",1,0)</f>
        <v>0</v>
      </c>
      <c r="P2690">
        <f>IF(O2690="large",1,0)</f>
        <v>0</v>
      </c>
      <c r="Q2690">
        <v>2009</v>
      </c>
      <c r="R2690">
        <v>1</v>
      </c>
      <c r="S2690" t="str">
        <f>IF(R2690=1, "First-time", IF(R2690&lt;=3, "Rising Star", IF(R2690&lt;10, "Established", "Elites")))</f>
        <v>First-time</v>
      </c>
      <c r="T2690">
        <f>IF(S2690 = "First-time",1,0)</f>
        <v>1</v>
      </c>
      <c r="U2690">
        <f>IF(S2690 = "Rising Star",1,0)</f>
        <v>0</v>
      </c>
      <c r="V2690">
        <f>IF(S2690 = "Established",1,0)</f>
        <v>0</v>
      </c>
      <c r="W2690">
        <f>IF(S2690 = "Elites",1,0)</f>
        <v>0</v>
      </c>
      <c r="X2690" t="s">
        <v>185</v>
      </c>
      <c r="Y2690" t="str">
        <f>IF(X2690="","-",TRIM(LEFT(X2690,FIND(",",X2690&amp;",")-1)))</f>
        <v>Boston</v>
      </c>
      <c r="Z2690" t="s">
        <v>3235</v>
      </c>
      <c r="AA2690" t="s">
        <v>20</v>
      </c>
    </row>
    <row r="2691" spans="1:27" ht="14.4" x14ac:dyDescent="0.3">
      <c r="A2691">
        <v>2681</v>
      </c>
      <c r="B2691" t="s">
        <v>2668</v>
      </c>
      <c r="C2691" t="s">
        <v>2669</v>
      </c>
      <c r="D2691" t="s">
        <v>2670</v>
      </c>
      <c r="E2691" t="s">
        <v>909</v>
      </c>
      <c r="F2691" s="5">
        <f>_xlfn.TEXTBEFORE(E2691, " ") * 1000000</f>
        <v>10900000</v>
      </c>
      <c r="G2691">
        <v>144.43530000000001</v>
      </c>
      <c r="H2691" t="s">
        <v>140</v>
      </c>
      <c r="I2691">
        <v>31</v>
      </c>
      <c r="J2691">
        <f>IF(I2691="",0,I2691)</f>
        <v>31</v>
      </c>
      <c r="K2691">
        <v>10</v>
      </c>
      <c r="L2691">
        <f>I2691-K2691</f>
        <v>21</v>
      </c>
      <c r="M2691" t="str">
        <f>IF(I2691&lt;100,"small",IF(I2691&lt;500,"medium","large"))</f>
        <v>small</v>
      </c>
      <c r="N2691">
        <f>IF(M2691="small",1,0)</f>
        <v>1</v>
      </c>
      <c r="O2691">
        <f>IF(N2691="medium",1,0)</f>
        <v>0</v>
      </c>
      <c r="P2691">
        <f>IF(O2691="large",1,0)</f>
        <v>0</v>
      </c>
      <c r="Q2691">
        <v>1997</v>
      </c>
      <c r="R2691">
        <v>2</v>
      </c>
      <c r="S2691" t="str">
        <f>IF(R2691=1, "First-time", IF(R2691&lt;=3, "Rising Star", IF(R2691&lt;10, "Established", "Elites")))</f>
        <v>Rising Star</v>
      </c>
      <c r="T2691">
        <f>IF(S2691 = "First-time",1,0)</f>
        <v>0</v>
      </c>
      <c r="U2691">
        <f>IF(S2691 = "Rising Star",1,0)</f>
        <v>1</v>
      </c>
      <c r="V2691">
        <f>IF(S2691 = "Established",1,0)</f>
        <v>0</v>
      </c>
      <c r="W2691">
        <f>IF(S2691 = "Elites",1,0)</f>
        <v>0</v>
      </c>
      <c r="X2691" t="s">
        <v>2413</v>
      </c>
      <c r="Y2691" t="str">
        <f>IF(X2691="","-",TRIM(LEFT(X2691,FIND(",",X2691&amp;",")-1)))</f>
        <v>Durham</v>
      </c>
      <c r="Z2691" t="s">
        <v>2671</v>
      </c>
      <c r="AA2691" t="s">
        <v>28</v>
      </c>
    </row>
    <row r="2692" spans="1:27" ht="14.4" x14ac:dyDescent="0.3">
      <c r="A2692">
        <v>2682</v>
      </c>
      <c r="B2692" t="s">
        <v>2396</v>
      </c>
      <c r="C2692" t="s">
        <v>2397</v>
      </c>
      <c r="D2692" t="s">
        <v>2398</v>
      </c>
      <c r="E2692" t="s">
        <v>128</v>
      </c>
      <c r="F2692" s="5">
        <f>_xlfn.TEXTBEFORE(E2692, " ") * 1000000</f>
        <v>7500000</v>
      </c>
      <c r="G2692">
        <v>144.3691</v>
      </c>
      <c r="H2692" t="s">
        <v>433</v>
      </c>
      <c r="I2692">
        <v>31</v>
      </c>
      <c r="J2692">
        <f>IF(I2692="",0,I2692)</f>
        <v>31</v>
      </c>
      <c r="K2692">
        <v>15</v>
      </c>
      <c r="L2692">
        <f>I2692-K2692</f>
        <v>16</v>
      </c>
      <c r="M2692" t="str">
        <f>IF(I2692&lt;100,"small",IF(I2692&lt;500,"medium","large"))</f>
        <v>small</v>
      </c>
      <c r="N2692">
        <f>IF(M2692="small",1,0)</f>
        <v>1</v>
      </c>
      <c r="O2692">
        <f>IF(N2692="medium",1,0)</f>
        <v>0</v>
      </c>
      <c r="P2692">
        <f>IF(O2692="large",1,0)</f>
        <v>0</v>
      </c>
      <c r="Q2692">
        <v>1996</v>
      </c>
      <c r="R2692">
        <v>2</v>
      </c>
      <c r="S2692" t="str">
        <f>IF(R2692=1, "First-time", IF(R2692&lt;=3, "Rising Star", IF(R2692&lt;10, "Established", "Elites")))</f>
        <v>Rising Star</v>
      </c>
      <c r="T2692">
        <f>IF(S2692 = "First-time",1,0)</f>
        <v>0</v>
      </c>
      <c r="U2692">
        <f>IF(S2692 = "Rising Star",1,0)</f>
        <v>1</v>
      </c>
      <c r="V2692">
        <f>IF(S2692 = "Established",1,0)</f>
        <v>0</v>
      </c>
      <c r="W2692">
        <f>IF(S2692 = "Elites",1,0)</f>
        <v>0</v>
      </c>
      <c r="X2692" t="s">
        <v>660</v>
      </c>
      <c r="Y2692" t="str">
        <f>IF(X2692="","-",TRIM(LEFT(X2692,FIND(",",X2692&amp;",")-1)))</f>
        <v>Asheville</v>
      </c>
      <c r="Z2692" t="s">
        <v>2399</v>
      </c>
      <c r="AA2692" t="s">
        <v>28</v>
      </c>
    </row>
    <row r="2693" spans="1:27" ht="14.4" x14ac:dyDescent="0.3">
      <c r="A2693">
        <v>2683</v>
      </c>
      <c r="B2693" t="s">
        <v>9555</v>
      </c>
      <c r="C2693" t="s">
        <v>9556</v>
      </c>
      <c r="D2693" t="s">
        <v>9557</v>
      </c>
      <c r="E2693" t="s">
        <v>1302</v>
      </c>
      <c r="F2693" s="5">
        <f>_xlfn.TEXTBEFORE(E2693, " ") * 1000000</f>
        <v>7800000</v>
      </c>
      <c r="G2693">
        <v>144.21559999999999</v>
      </c>
      <c r="H2693" t="s">
        <v>779</v>
      </c>
      <c r="I2693">
        <v>42</v>
      </c>
      <c r="J2693">
        <f>IF(I2693="",0,I2693)</f>
        <v>42</v>
      </c>
      <c r="K2693">
        <v>22</v>
      </c>
      <c r="L2693">
        <f>I2693-K2693</f>
        <v>20</v>
      </c>
      <c r="M2693" t="str">
        <f>IF(I2693&lt;100,"small",IF(I2693&lt;500,"medium","large"))</f>
        <v>small</v>
      </c>
      <c r="N2693">
        <f>IF(M2693="small",1,0)</f>
        <v>1</v>
      </c>
      <c r="O2693">
        <f>IF(N2693="medium",1,0)</f>
        <v>0</v>
      </c>
      <c r="P2693">
        <f>IF(O2693="large",1,0)</f>
        <v>0</v>
      </c>
      <c r="Q2693">
        <v>2009</v>
      </c>
      <c r="R2693">
        <v>4</v>
      </c>
      <c r="S2693" t="str">
        <f>IF(R2693=1, "First-time", IF(R2693&lt;=3, "Rising Star", IF(R2693&lt;10, "Established", "Elites")))</f>
        <v>Established</v>
      </c>
      <c r="T2693">
        <f>IF(S2693 = "First-time",1,0)</f>
        <v>0</v>
      </c>
      <c r="U2693">
        <f>IF(S2693 = "Rising Star",1,0)</f>
        <v>0</v>
      </c>
      <c r="V2693">
        <f>IF(S2693 = "Established",1,0)</f>
        <v>1</v>
      </c>
      <c r="W2693">
        <f>IF(S2693 = "Elites",1,0)</f>
        <v>0</v>
      </c>
      <c r="X2693" t="s">
        <v>191</v>
      </c>
      <c r="Y2693" t="str">
        <f>IF(X2693="","-",TRIM(LEFT(X2693,FIND(",",X2693&amp;",")-1)))</f>
        <v>Philadelphia</v>
      </c>
      <c r="Z2693" t="s">
        <v>2163</v>
      </c>
      <c r="AA2693" t="s">
        <v>39</v>
      </c>
    </row>
    <row r="2694" spans="1:27" ht="14.4" x14ac:dyDescent="0.3">
      <c r="A2694">
        <v>2684</v>
      </c>
      <c r="B2694" t="s">
        <v>5313</v>
      </c>
      <c r="C2694" t="s">
        <v>5314</v>
      </c>
      <c r="D2694" t="s">
        <v>5315</v>
      </c>
      <c r="E2694" t="s">
        <v>529</v>
      </c>
      <c r="F2694" s="5">
        <f>_xlfn.TEXTBEFORE(E2694, " ") * 1000000</f>
        <v>4200000</v>
      </c>
      <c r="G2694">
        <v>144.20189999999999</v>
      </c>
      <c r="H2694" t="s">
        <v>779</v>
      </c>
      <c r="I2694">
        <v>38</v>
      </c>
      <c r="J2694">
        <f>IF(I2694="",0,I2694)</f>
        <v>38</v>
      </c>
      <c r="K2694">
        <v>19</v>
      </c>
      <c r="L2694">
        <f>I2694-K2694</f>
        <v>19</v>
      </c>
      <c r="M2694" t="str">
        <f>IF(I2694&lt;100,"small",IF(I2694&lt;500,"medium","large"))</f>
        <v>small</v>
      </c>
      <c r="N2694">
        <f>IF(M2694="small",1,0)</f>
        <v>1</v>
      </c>
      <c r="O2694">
        <f>IF(N2694="medium",1,0)</f>
        <v>0</v>
      </c>
      <c r="P2694">
        <f>IF(O2694="large",1,0)</f>
        <v>0</v>
      </c>
      <c r="Q2694">
        <v>2003</v>
      </c>
      <c r="R2694">
        <v>1</v>
      </c>
      <c r="S2694" t="str">
        <f>IF(R2694=1, "First-time", IF(R2694&lt;=3, "Rising Star", IF(R2694&lt;10, "Established", "Elites")))</f>
        <v>First-time</v>
      </c>
      <c r="T2694">
        <f>IF(S2694 = "First-time",1,0)</f>
        <v>1</v>
      </c>
      <c r="U2694">
        <f>IF(S2694 = "Rising Star",1,0)</f>
        <v>0</v>
      </c>
      <c r="V2694">
        <f>IF(S2694 = "Established",1,0)</f>
        <v>0</v>
      </c>
      <c r="W2694">
        <f>IF(S2694 = "Elites",1,0)</f>
        <v>0</v>
      </c>
      <c r="X2694" t="s">
        <v>272</v>
      </c>
      <c r="Y2694" t="str">
        <f>IF(X2694="","-",TRIM(LEFT(X2694,FIND(",",X2694&amp;",")-1)))</f>
        <v>Phoenix</v>
      </c>
      <c r="Z2694" t="s">
        <v>1615</v>
      </c>
      <c r="AA2694" t="s">
        <v>4</v>
      </c>
    </row>
    <row r="2695" spans="1:27" ht="14.4" x14ac:dyDescent="0.3">
      <c r="A2695">
        <v>2685</v>
      </c>
      <c r="B2695" t="s">
        <v>6467</v>
      </c>
      <c r="C2695" t="s">
        <v>6468</v>
      </c>
      <c r="D2695" t="s">
        <v>6469</v>
      </c>
      <c r="E2695" t="s">
        <v>6470</v>
      </c>
      <c r="F2695" s="5">
        <f>_xlfn.TEXTBEFORE(E2695, " ") * 1000000</f>
        <v>13400000</v>
      </c>
      <c r="G2695">
        <v>143.99119999999999</v>
      </c>
      <c r="H2695" t="s">
        <v>174</v>
      </c>
      <c r="I2695">
        <v>237</v>
      </c>
      <c r="J2695">
        <f>IF(I2695="",0,I2695)</f>
        <v>237</v>
      </c>
      <c r="K2695">
        <v>63</v>
      </c>
      <c r="L2695">
        <f>I2695-K2695</f>
        <v>174</v>
      </c>
      <c r="M2695" t="str">
        <f>IF(I2695&lt;100,"small",IF(I2695&lt;500,"medium","large"))</f>
        <v>medium</v>
      </c>
      <c r="N2695">
        <f>IF(M2695="small",1,0)</f>
        <v>0</v>
      </c>
      <c r="O2695">
        <f>IF(N2695="medium",1,0)</f>
        <v>0</v>
      </c>
      <c r="P2695">
        <f>IF(O2695="large",1,0)</f>
        <v>0</v>
      </c>
      <c r="Q2695">
        <v>2005</v>
      </c>
      <c r="R2695">
        <v>2</v>
      </c>
      <c r="S2695" t="str">
        <f>IF(R2695=1, "First-time", IF(R2695&lt;=3, "Rising Star", IF(R2695&lt;10, "Established", "Elites")))</f>
        <v>Rising Star</v>
      </c>
      <c r="T2695">
        <f>IF(S2695 = "First-time",1,0)</f>
        <v>0</v>
      </c>
      <c r="U2695">
        <f>IF(S2695 = "Rising Star",1,0)</f>
        <v>1</v>
      </c>
      <c r="V2695">
        <f>IF(S2695 = "Established",1,0)</f>
        <v>0</v>
      </c>
      <c r="W2695">
        <f>IF(S2695 = "Elites",1,0)</f>
        <v>0</v>
      </c>
      <c r="X2695" t="s">
        <v>1206</v>
      </c>
      <c r="Y2695" t="str">
        <f>IF(X2695="","-",TRIM(LEFT(X2695,FIND(",",X2695&amp;",")-1)))</f>
        <v>Tampa</v>
      </c>
      <c r="Z2695" t="s">
        <v>1206</v>
      </c>
      <c r="AA2695" t="s">
        <v>10</v>
      </c>
    </row>
    <row r="2696" spans="1:27" ht="14.4" x14ac:dyDescent="0.3">
      <c r="A2696">
        <v>2686</v>
      </c>
      <c r="B2696" t="s">
        <v>2850</v>
      </c>
      <c r="C2696" t="s">
        <v>2851</v>
      </c>
      <c r="D2696" t="s">
        <v>2852</v>
      </c>
      <c r="E2696" t="s">
        <v>746</v>
      </c>
      <c r="F2696" s="5">
        <f>_xlfn.TEXTBEFORE(E2696, " ") * 1000000</f>
        <v>9500000</v>
      </c>
      <c r="G2696">
        <v>143.9128</v>
      </c>
      <c r="H2696" t="s">
        <v>118</v>
      </c>
      <c r="I2696">
        <v>35</v>
      </c>
      <c r="J2696">
        <f>IF(I2696="",0,I2696)</f>
        <v>35</v>
      </c>
      <c r="K2696">
        <v>15</v>
      </c>
      <c r="L2696">
        <f>I2696-K2696</f>
        <v>20</v>
      </c>
      <c r="M2696" t="str">
        <f>IF(I2696&lt;100,"small",IF(I2696&lt;500,"medium","large"))</f>
        <v>small</v>
      </c>
      <c r="N2696">
        <f>IF(M2696="small",1,0)</f>
        <v>1</v>
      </c>
      <c r="O2696">
        <f>IF(N2696="medium",1,0)</f>
        <v>0</v>
      </c>
      <c r="P2696">
        <f>IF(O2696="large",1,0)</f>
        <v>0</v>
      </c>
      <c r="Q2696">
        <v>1998</v>
      </c>
      <c r="R2696">
        <v>2</v>
      </c>
      <c r="S2696" t="str">
        <f>IF(R2696=1, "First-time", IF(R2696&lt;=3, "Rising Star", IF(R2696&lt;10, "Established", "Elites")))</f>
        <v>Rising Star</v>
      </c>
      <c r="T2696">
        <f>IF(S2696 = "First-time",1,0)</f>
        <v>0</v>
      </c>
      <c r="U2696">
        <f>IF(S2696 = "Rising Star",1,0)</f>
        <v>1</v>
      </c>
      <c r="V2696">
        <f>IF(S2696 = "Established",1,0)</f>
        <v>0</v>
      </c>
      <c r="W2696">
        <f>IF(S2696 = "Elites",1,0)</f>
        <v>0</v>
      </c>
      <c r="X2696" t="s">
        <v>99</v>
      </c>
      <c r="Y2696" t="str">
        <f>IF(X2696="","-",TRIM(LEFT(X2696,FIND(",",X2696&amp;",")-1)))</f>
        <v>-</v>
      </c>
      <c r="Z2696" t="s">
        <v>2853</v>
      </c>
      <c r="AA2696" t="s">
        <v>39</v>
      </c>
    </row>
    <row r="2697" spans="1:27" ht="14.4" x14ac:dyDescent="0.3">
      <c r="A2697">
        <v>2687</v>
      </c>
      <c r="B2697" t="s">
        <v>11529</v>
      </c>
      <c r="C2697" t="s">
        <v>11530</v>
      </c>
      <c r="D2697" t="s">
        <v>11531</v>
      </c>
      <c r="E2697" t="s">
        <v>2245</v>
      </c>
      <c r="F2697" s="5">
        <f>_xlfn.TEXTBEFORE(E2697, " ") * 1000000</f>
        <v>28300000</v>
      </c>
      <c r="G2697">
        <v>143.8492</v>
      </c>
      <c r="H2697" t="s">
        <v>174</v>
      </c>
      <c r="I2697">
        <v>70</v>
      </c>
      <c r="J2697">
        <f>IF(I2697="",0,I2697)</f>
        <v>70</v>
      </c>
      <c r="K2697">
        <v>50</v>
      </c>
      <c r="L2697">
        <f>I2697-K2697</f>
        <v>20</v>
      </c>
      <c r="M2697" t="str">
        <f>IF(I2697&lt;100,"small",IF(I2697&lt;500,"medium","large"))</f>
        <v>small</v>
      </c>
      <c r="N2697">
        <f>IF(M2697="small",1,0)</f>
        <v>1</v>
      </c>
      <c r="O2697">
        <f>IF(N2697="medium",1,0)</f>
        <v>0</v>
      </c>
      <c r="P2697">
        <f>IF(O2697="large",1,0)</f>
        <v>0</v>
      </c>
      <c r="Q2697">
        <v>2010</v>
      </c>
      <c r="R2697">
        <v>6</v>
      </c>
      <c r="S2697" t="str">
        <f>IF(R2697=1, "First-time", IF(R2697&lt;=3, "Rising Star", IF(R2697&lt;10, "Established", "Elites")))</f>
        <v>Established</v>
      </c>
      <c r="T2697">
        <f>IF(S2697 = "First-time",1,0)</f>
        <v>0</v>
      </c>
      <c r="U2697">
        <f>IF(S2697 = "Rising Star",1,0)</f>
        <v>0</v>
      </c>
      <c r="V2697">
        <f>IF(S2697 = "Established",1,0)</f>
        <v>1</v>
      </c>
      <c r="W2697">
        <f>IF(S2697 = "Elites",1,0)</f>
        <v>0</v>
      </c>
      <c r="X2697" t="s">
        <v>325</v>
      </c>
      <c r="Y2697" t="str">
        <f>IF(X2697="","-",TRIM(LEFT(X2697,FIND(",",X2697&amp;",")-1)))</f>
        <v>Los Angeles</v>
      </c>
      <c r="Z2697" t="s">
        <v>1516</v>
      </c>
      <c r="AA2697" t="s">
        <v>5</v>
      </c>
    </row>
    <row r="2698" spans="1:27" ht="14.4" x14ac:dyDescent="0.3">
      <c r="A2698">
        <v>2688</v>
      </c>
      <c r="B2698" t="s">
        <v>1042</v>
      </c>
      <c r="C2698" t="s">
        <v>1043</v>
      </c>
      <c r="D2698" t="s">
        <v>1044</v>
      </c>
      <c r="E2698" t="s">
        <v>1045</v>
      </c>
      <c r="F2698" s="5">
        <f>_xlfn.TEXTBEFORE(E2698, " ") * 1000000</f>
        <v>106200000</v>
      </c>
      <c r="G2698">
        <v>143.8305</v>
      </c>
      <c r="H2698" t="s">
        <v>779</v>
      </c>
      <c r="I2698">
        <v>400</v>
      </c>
      <c r="J2698">
        <f>IF(I2698="",0,I2698)</f>
        <v>400</v>
      </c>
      <c r="K2698">
        <v>300</v>
      </c>
      <c r="L2698">
        <f>I2698-K2698</f>
        <v>100</v>
      </c>
      <c r="M2698" t="str">
        <f>IF(I2698&lt;100,"small",IF(I2698&lt;500,"medium","large"))</f>
        <v>medium</v>
      </c>
      <c r="N2698">
        <f>IF(M2698="small",1,0)</f>
        <v>0</v>
      </c>
      <c r="O2698">
        <f>IF(N2698="medium",1,0)</f>
        <v>0</v>
      </c>
      <c r="P2698">
        <f>IF(O2698="large",1,0)</f>
        <v>0</v>
      </c>
      <c r="Q2698">
        <v>1985</v>
      </c>
      <c r="R2698">
        <v>1</v>
      </c>
      <c r="S2698" t="str">
        <f>IF(R2698=1, "First-time", IF(R2698&lt;=3, "Rising Star", IF(R2698&lt;10, "Established", "Elites")))</f>
        <v>First-time</v>
      </c>
      <c r="T2698">
        <f>IF(S2698 = "First-time",1,0)</f>
        <v>1</v>
      </c>
      <c r="U2698">
        <f>IF(S2698 = "Rising Star",1,0)</f>
        <v>0</v>
      </c>
      <c r="V2698">
        <f>IF(S2698 = "Established",1,0)</f>
        <v>0</v>
      </c>
      <c r="W2698">
        <f>IF(S2698 = "Elites",1,0)</f>
        <v>0</v>
      </c>
      <c r="X2698" t="s">
        <v>130</v>
      </c>
      <c r="Y2698" t="str">
        <f>IF(X2698="","-",TRIM(LEFT(X2698,FIND(",",X2698&amp;",")-1)))</f>
        <v>Dallas</v>
      </c>
      <c r="Z2698" t="s">
        <v>1046</v>
      </c>
      <c r="AA2698" t="s">
        <v>45</v>
      </c>
    </row>
    <row r="2699" spans="1:27" ht="14.4" x14ac:dyDescent="0.3">
      <c r="A2699">
        <v>2689</v>
      </c>
      <c r="B2699" t="s">
        <v>1345</v>
      </c>
      <c r="C2699" t="s">
        <v>1346</v>
      </c>
      <c r="D2699" t="s">
        <v>1347</v>
      </c>
      <c r="E2699" t="s">
        <v>670</v>
      </c>
      <c r="F2699" s="5">
        <f>_xlfn.TEXTBEFORE(E2699, " ") * 1000000</f>
        <v>30200000</v>
      </c>
      <c r="G2699">
        <v>143.7783</v>
      </c>
      <c r="H2699" t="s">
        <v>174</v>
      </c>
      <c r="I2699">
        <v>98</v>
      </c>
      <c r="J2699">
        <f>IF(I2699="",0,I2699)</f>
        <v>98</v>
      </c>
      <c r="K2699">
        <v>63</v>
      </c>
      <c r="L2699">
        <f>I2699-K2699</f>
        <v>35</v>
      </c>
      <c r="M2699" t="str">
        <f>IF(I2699&lt;100,"small",IF(I2699&lt;500,"medium","large"))</f>
        <v>small</v>
      </c>
      <c r="N2699">
        <f>IF(M2699="small",1,0)</f>
        <v>1</v>
      </c>
      <c r="O2699">
        <f>IF(N2699="medium",1,0)</f>
        <v>0</v>
      </c>
      <c r="P2699">
        <f>IF(O2699="large",1,0)</f>
        <v>0</v>
      </c>
      <c r="Q2699">
        <v>1988</v>
      </c>
      <c r="R2699">
        <v>3</v>
      </c>
      <c r="S2699" t="str">
        <f>IF(R2699=1, "First-time", IF(R2699&lt;=3, "Rising Star", IF(R2699&lt;10, "Established", "Elites")))</f>
        <v>Rising Star</v>
      </c>
      <c r="T2699">
        <f>IF(S2699 = "First-time",1,0)</f>
        <v>0</v>
      </c>
      <c r="U2699">
        <f>IF(S2699 = "Rising Star",1,0)</f>
        <v>1</v>
      </c>
      <c r="V2699">
        <f>IF(S2699 = "Established",1,0)</f>
        <v>0</v>
      </c>
      <c r="W2699">
        <f>IF(S2699 = "Elites",1,0)</f>
        <v>0</v>
      </c>
      <c r="X2699" t="s">
        <v>86</v>
      </c>
      <c r="Y2699" t="str">
        <f>IF(X2699="","-",TRIM(LEFT(X2699,FIND(",",X2699&amp;",")-1)))</f>
        <v>New York City</v>
      </c>
      <c r="Z2699" t="s">
        <v>1348</v>
      </c>
      <c r="AA2699" t="s">
        <v>32</v>
      </c>
    </row>
    <row r="2700" spans="1:27" ht="14.4" x14ac:dyDescent="0.3">
      <c r="A2700">
        <v>2690</v>
      </c>
      <c r="B2700" t="s">
        <v>8168</v>
      </c>
      <c r="C2700" t="s">
        <v>8169</v>
      </c>
      <c r="D2700" t="s">
        <v>8170</v>
      </c>
      <c r="E2700" t="s">
        <v>957</v>
      </c>
      <c r="F2700" s="5">
        <f>_xlfn.TEXTBEFORE(E2700, " ") * 1000000</f>
        <v>3500000</v>
      </c>
      <c r="G2700">
        <v>143.39660000000001</v>
      </c>
      <c r="H2700" t="s">
        <v>118</v>
      </c>
      <c r="I2700">
        <v>35</v>
      </c>
      <c r="J2700">
        <f>IF(I2700="",0,I2700)</f>
        <v>35</v>
      </c>
      <c r="K2700">
        <v>15</v>
      </c>
      <c r="L2700">
        <f>I2700-K2700</f>
        <v>20</v>
      </c>
      <c r="M2700" t="str">
        <f>IF(I2700&lt;100,"small",IF(I2700&lt;500,"medium","large"))</f>
        <v>small</v>
      </c>
      <c r="N2700">
        <f>IF(M2700="small",1,0)</f>
        <v>1</v>
      </c>
      <c r="O2700">
        <f>IF(N2700="medium",1,0)</f>
        <v>0</v>
      </c>
      <c r="P2700">
        <f>IF(O2700="large",1,0)</f>
        <v>0</v>
      </c>
      <c r="Q2700">
        <v>2007</v>
      </c>
      <c r="R2700">
        <v>3</v>
      </c>
      <c r="S2700" t="str">
        <f>IF(R2700=1, "First-time", IF(R2700&lt;=3, "Rising Star", IF(R2700&lt;10, "Established", "Elites")))</f>
        <v>Rising Star</v>
      </c>
      <c r="T2700">
        <f>IF(S2700 = "First-time",1,0)</f>
        <v>0</v>
      </c>
      <c r="U2700">
        <f>IF(S2700 = "Rising Star",1,0)</f>
        <v>1</v>
      </c>
      <c r="V2700">
        <f>IF(S2700 = "Established",1,0)</f>
        <v>0</v>
      </c>
      <c r="W2700">
        <f>IF(S2700 = "Elites",1,0)</f>
        <v>0</v>
      </c>
      <c r="X2700" t="s">
        <v>248</v>
      </c>
      <c r="Y2700" t="str">
        <f>IF(X2700="","-",TRIM(LEFT(X2700,FIND(",",X2700&amp;",")-1)))</f>
        <v>Birmingham</v>
      </c>
      <c r="Z2700" t="s">
        <v>249</v>
      </c>
      <c r="AA2700" t="s">
        <v>2</v>
      </c>
    </row>
    <row r="2701" spans="1:27" ht="14.4" x14ac:dyDescent="0.3">
      <c r="A2701">
        <v>2691</v>
      </c>
      <c r="B2701" t="s">
        <v>11182</v>
      </c>
      <c r="C2701" t="s">
        <v>11183</v>
      </c>
      <c r="D2701" t="s">
        <v>11184</v>
      </c>
      <c r="E2701" t="s">
        <v>909</v>
      </c>
      <c r="F2701" s="5">
        <f>_xlfn.TEXTBEFORE(E2701, " ") * 1000000</f>
        <v>10900000</v>
      </c>
      <c r="G2701">
        <v>143.3937</v>
      </c>
      <c r="H2701" t="s">
        <v>803</v>
      </c>
      <c r="I2701">
        <v>148</v>
      </c>
      <c r="J2701">
        <f>IF(I2701="",0,I2701)</f>
        <v>148</v>
      </c>
      <c r="K2701">
        <v>68</v>
      </c>
      <c r="L2701">
        <f>I2701-K2701</f>
        <v>80</v>
      </c>
      <c r="M2701" t="str">
        <f>IF(I2701&lt;100,"small",IF(I2701&lt;500,"medium","large"))</f>
        <v>medium</v>
      </c>
      <c r="N2701">
        <f>IF(M2701="small",1,0)</f>
        <v>0</v>
      </c>
      <c r="O2701">
        <f>IF(N2701="medium",1,0)</f>
        <v>0</v>
      </c>
      <c r="P2701">
        <f>IF(O2701="large",1,0)</f>
        <v>0</v>
      </c>
      <c r="Q2701">
        <v>2010</v>
      </c>
      <c r="R2701">
        <v>4</v>
      </c>
      <c r="S2701" t="str">
        <f>IF(R2701=1, "First-time", IF(R2701&lt;=3, "Rising Star", IF(R2701&lt;10, "Established", "Elites")))</f>
        <v>Established</v>
      </c>
      <c r="T2701">
        <f>IF(S2701 = "First-time",1,0)</f>
        <v>0</v>
      </c>
      <c r="U2701">
        <f>IF(S2701 = "Rising Star",1,0)</f>
        <v>0</v>
      </c>
      <c r="V2701">
        <f>IF(S2701 = "Established",1,0)</f>
        <v>1</v>
      </c>
      <c r="W2701">
        <f>IF(S2701 = "Elites",1,0)</f>
        <v>0</v>
      </c>
      <c r="X2701" t="s">
        <v>271</v>
      </c>
      <c r="Y2701" t="str">
        <f>IF(X2701="","-",TRIM(LEFT(X2701,FIND(",",X2701&amp;",")-1)))</f>
        <v>Chicago</v>
      </c>
      <c r="Z2701" t="s">
        <v>271</v>
      </c>
      <c r="AA2701" t="s">
        <v>15</v>
      </c>
    </row>
    <row r="2702" spans="1:27" ht="14.4" x14ac:dyDescent="0.3">
      <c r="A2702">
        <v>2692</v>
      </c>
      <c r="B2702" t="s">
        <v>7841</v>
      </c>
      <c r="C2702" t="s">
        <v>7842</v>
      </c>
      <c r="D2702" t="s">
        <v>7843</v>
      </c>
      <c r="E2702" t="s">
        <v>928</v>
      </c>
      <c r="F2702" s="5">
        <f>_xlfn.TEXTBEFORE(E2702, " ") * 1000000</f>
        <v>15700000</v>
      </c>
      <c r="G2702">
        <v>143.3398</v>
      </c>
      <c r="H2702" t="s">
        <v>167</v>
      </c>
      <c r="I2702">
        <v>50</v>
      </c>
      <c r="J2702">
        <f>IF(I2702="",0,I2702)</f>
        <v>50</v>
      </c>
      <c r="K2702">
        <v>20</v>
      </c>
      <c r="L2702">
        <f>I2702-K2702</f>
        <v>30</v>
      </c>
      <c r="M2702" t="str">
        <f>IF(I2702&lt;100,"small",IF(I2702&lt;500,"medium","large"))</f>
        <v>small</v>
      </c>
      <c r="N2702">
        <f>IF(M2702="small",1,0)</f>
        <v>1</v>
      </c>
      <c r="O2702">
        <f>IF(N2702="medium",1,0)</f>
        <v>0</v>
      </c>
      <c r="P2702">
        <f>IF(O2702="large",1,0)</f>
        <v>0</v>
      </c>
      <c r="Q2702">
        <v>2007</v>
      </c>
      <c r="R2702">
        <v>1</v>
      </c>
      <c r="S2702" t="str">
        <f>IF(R2702=1, "First-time", IF(R2702&lt;=3, "Rising Star", IF(R2702&lt;10, "Established", "Elites")))</f>
        <v>First-time</v>
      </c>
      <c r="T2702">
        <f>IF(S2702 = "First-time",1,0)</f>
        <v>1</v>
      </c>
      <c r="U2702">
        <f>IF(S2702 = "Rising Star",1,0)</f>
        <v>0</v>
      </c>
      <c r="V2702">
        <f>IF(S2702 = "Established",1,0)</f>
        <v>0</v>
      </c>
      <c r="W2702">
        <f>IF(S2702 = "Elites",1,0)</f>
        <v>0</v>
      </c>
      <c r="X2702" t="s">
        <v>271</v>
      </c>
      <c r="Y2702" t="str">
        <f>IF(X2702="","-",TRIM(LEFT(X2702,FIND(",",X2702&amp;",")-1)))</f>
        <v>Chicago</v>
      </c>
      <c r="Z2702" t="s">
        <v>271</v>
      </c>
      <c r="AA2702" t="s">
        <v>15</v>
      </c>
    </row>
    <row r="2703" spans="1:27" ht="14.4" x14ac:dyDescent="0.3">
      <c r="A2703">
        <v>2693</v>
      </c>
      <c r="B2703" t="s">
        <v>2633</v>
      </c>
      <c r="C2703" t="s">
        <v>2634</v>
      </c>
      <c r="D2703" t="s">
        <v>2635</v>
      </c>
      <c r="E2703" t="s">
        <v>595</v>
      </c>
      <c r="F2703" s="5">
        <f>_xlfn.TEXTBEFORE(E2703, " ") * 1000000</f>
        <v>17800000</v>
      </c>
      <c r="G2703">
        <v>143.3253</v>
      </c>
      <c r="H2703" t="s">
        <v>472</v>
      </c>
      <c r="I2703">
        <v>20</v>
      </c>
      <c r="J2703">
        <f>IF(I2703="",0,I2703)</f>
        <v>20</v>
      </c>
      <c r="K2703">
        <v>15</v>
      </c>
      <c r="L2703">
        <f>I2703-K2703</f>
        <v>5</v>
      </c>
      <c r="M2703" t="str">
        <f>IF(I2703&lt;100,"small",IF(I2703&lt;500,"medium","large"))</f>
        <v>small</v>
      </c>
      <c r="N2703">
        <f>IF(M2703="small",1,0)</f>
        <v>1</v>
      </c>
      <c r="O2703">
        <f>IF(N2703="medium",1,0)</f>
        <v>0</v>
      </c>
      <c r="P2703">
        <f>IF(O2703="large",1,0)</f>
        <v>0</v>
      </c>
      <c r="Q2703">
        <v>1997</v>
      </c>
      <c r="R2703">
        <v>1</v>
      </c>
      <c r="S2703" t="str">
        <f>IF(R2703=1, "First-time", IF(R2703&lt;=3, "Rising Star", IF(R2703&lt;10, "Established", "Elites")))</f>
        <v>First-time</v>
      </c>
      <c r="T2703">
        <f>IF(S2703 = "First-time",1,0)</f>
        <v>1</v>
      </c>
      <c r="U2703">
        <f>IF(S2703 = "Rising Star",1,0)</f>
        <v>0</v>
      </c>
      <c r="V2703">
        <f>IF(S2703 = "Established",1,0)</f>
        <v>0</v>
      </c>
      <c r="W2703">
        <f>IF(S2703 = "Elites",1,0)</f>
        <v>0</v>
      </c>
      <c r="X2703" t="s">
        <v>86</v>
      </c>
      <c r="Y2703" t="str">
        <f>IF(X2703="","-",TRIM(LEFT(X2703,FIND(",",X2703&amp;",")-1)))</f>
        <v>New York City</v>
      </c>
      <c r="Z2703" t="s">
        <v>2636</v>
      </c>
      <c r="AA2703" t="s">
        <v>32</v>
      </c>
    </row>
    <row r="2704" spans="1:27" ht="14.4" x14ac:dyDescent="0.3">
      <c r="A2704">
        <v>2694</v>
      </c>
      <c r="B2704" t="s">
        <v>10662</v>
      </c>
      <c r="C2704" t="s">
        <v>10663</v>
      </c>
      <c r="D2704" t="s">
        <v>10664</v>
      </c>
      <c r="E2704" t="s">
        <v>1329</v>
      </c>
      <c r="F2704" s="5">
        <f>_xlfn.TEXTBEFORE(E2704, " ") * 1000000</f>
        <v>3600000</v>
      </c>
      <c r="G2704">
        <v>143.28630000000001</v>
      </c>
      <c r="H2704" t="s">
        <v>779</v>
      </c>
      <c r="I2704">
        <v>9</v>
      </c>
      <c r="J2704">
        <f>IF(I2704="",0,I2704)</f>
        <v>9</v>
      </c>
      <c r="K2704">
        <v>4</v>
      </c>
      <c r="L2704">
        <f>I2704-K2704</f>
        <v>5</v>
      </c>
      <c r="M2704" t="str">
        <f>IF(I2704&lt;100,"small",IF(I2704&lt;500,"medium","large"))</f>
        <v>small</v>
      </c>
      <c r="N2704">
        <f>IF(M2704="small",1,0)</f>
        <v>1</v>
      </c>
      <c r="O2704">
        <f>IF(N2704="medium",1,0)</f>
        <v>0</v>
      </c>
      <c r="P2704">
        <f>IF(O2704="large",1,0)</f>
        <v>0</v>
      </c>
      <c r="Q2704">
        <v>2010</v>
      </c>
      <c r="R2704">
        <v>2</v>
      </c>
      <c r="S2704" t="str">
        <f>IF(R2704=1, "First-time", IF(R2704&lt;=3, "Rising Star", IF(R2704&lt;10, "Established", "Elites")))</f>
        <v>Rising Star</v>
      </c>
      <c r="T2704">
        <f>IF(S2704 = "First-time",1,0)</f>
        <v>0</v>
      </c>
      <c r="U2704">
        <f>IF(S2704 = "Rising Star",1,0)</f>
        <v>1</v>
      </c>
      <c r="V2704">
        <f>IF(S2704 = "Established",1,0)</f>
        <v>0</v>
      </c>
      <c r="W2704">
        <f>IF(S2704 = "Elites",1,0)</f>
        <v>0</v>
      </c>
      <c r="X2704" t="s">
        <v>130</v>
      </c>
      <c r="Y2704" t="str">
        <f>IF(X2704="","-",TRIM(LEFT(X2704,FIND(",",X2704&amp;",")-1)))</f>
        <v>Dallas</v>
      </c>
      <c r="Z2704" t="s">
        <v>1046</v>
      </c>
      <c r="AA2704" t="s">
        <v>45</v>
      </c>
    </row>
    <row r="2705" spans="1:27" ht="14.4" x14ac:dyDescent="0.3">
      <c r="A2705">
        <v>2695</v>
      </c>
      <c r="B2705" t="s">
        <v>7596</v>
      </c>
      <c r="C2705" t="s">
        <v>7597</v>
      </c>
      <c r="D2705" t="s">
        <v>7598</v>
      </c>
      <c r="E2705" t="s">
        <v>302</v>
      </c>
      <c r="F2705" s="5">
        <f>_xlfn.TEXTBEFORE(E2705, " ") * 1000000</f>
        <v>7100000</v>
      </c>
      <c r="G2705">
        <v>143.25700000000001</v>
      </c>
      <c r="H2705" t="s">
        <v>111</v>
      </c>
      <c r="I2705">
        <v>28</v>
      </c>
      <c r="J2705">
        <f>IF(I2705="",0,I2705)</f>
        <v>28</v>
      </c>
      <c r="K2705">
        <v>15</v>
      </c>
      <c r="L2705">
        <f>I2705-K2705</f>
        <v>13</v>
      </c>
      <c r="M2705" t="str">
        <f>IF(I2705&lt;100,"small",IF(I2705&lt;500,"medium","large"))</f>
        <v>small</v>
      </c>
      <c r="N2705">
        <f>IF(M2705="small",1,0)</f>
        <v>1</v>
      </c>
      <c r="O2705">
        <f>IF(N2705="medium",1,0)</f>
        <v>0</v>
      </c>
      <c r="P2705">
        <f>IF(O2705="large",1,0)</f>
        <v>0</v>
      </c>
      <c r="Q2705">
        <v>2007</v>
      </c>
      <c r="R2705">
        <v>3</v>
      </c>
      <c r="S2705" t="str">
        <f>IF(R2705=1, "First-time", IF(R2705&lt;=3, "Rising Star", IF(R2705&lt;10, "Established", "Elites")))</f>
        <v>Rising Star</v>
      </c>
      <c r="T2705">
        <f>IF(S2705 = "First-time",1,0)</f>
        <v>0</v>
      </c>
      <c r="U2705">
        <f>IF(S2705 = "Rising Star",1,0)</f>
        <v>1</v>
      </c>
      <c r="V2705">
        <f>IF(S2705 = "Established",1,0)</f>
        <v>0</v>
      </c>
      <c r="W2705">
        <f>IF(S2705 = "Elites",1,0)</f>
        <v>0</v>
      </c>
      <c r="X2705" t="s">
        <v>99</v>
      </c>
      <c r="Y2705" t="str">
        <f>IF(X2705="","-",TRIM(LEFT(X2705,FIND(",",X2705&amp;",")-1)))</f>
        <v>-</v>
      </c>
      <c r="Z2705" t="s">
        <v>6417</v>
      </c>
      <c r="AA2705" t="s">
        <v>36</v>
      </c>
    </row>
    <row r="2706" spans="1:27" ht="14.4" x14ac:dyDescent="0.3">
      <c r="A2706">
        <v>2696</v>
      </c>
      <c r="B2706" t="s">
        <v>8071</v>
      </c>
      <c r="C2706" t="s">
        <v>8072</v>
      </c>
      <c r="D2706" t="s">
        <v>8073</v>
      </c>
      <c r="E2706" t="s">
        <v>1267</v>
      </c>
      <c r="F2706" s="5">
        <f>_xlfn.TEXTBEFORE(E2706, " ") * 1000000</f>
        <v>2400000</v>
      </c>
      <c r="G2706">
        <v>143.25</v>
      </c>
      <c r="H2706" t="s">
        <v>324</v>
      </c>
      <c r="I2706">
        <v>17</v>
      </c>
      <c r="J2706">
        <f>IF(I2706="",0,I2706)</f>
        <v>17</v>
      </c>
      <c r="K2706">
        <v>8</v>
      </c>
      <c r="L2706">
        <f>I2706-K2706</f>
        <v>9</v>
      </c>
      <c r="M2706" t="str">
        <f>IF(I2706&lt;100,"small",IF(I2706&lt;500,"medium","large"))</f>
        <v>small</v>
      </c>
      <c r="N2706">
        <f>IF(M2706="small",1,0)</f>
        <v>1</v>
      </c>
      <c r="O2706">
        <f>IF(N2706="medium",1,0)</f>
        <v>0</v>
      </c>
      <c r="P2706">
        <f>IF(O2706="large",1,0)</f>
        <v>0</v>
      </c>
      <c r="Q2706">
        <v>2007</v>
      </c>
      <c r="R2706">
        <v>2</v>
      </c>
      <c r="S2706" t="str">
        <f>IF(R2706=1, "First-time", IF(R2706&lt;=3, "Rising Star", IF(R2706&lt;10, "Established", "Elites")))</f>
        <v>Rising Star</v>
      </c>
      <c r="T2706">
        <f>IF(S2706 = "First-time",1,0)</f>
        <v>0</v>
      </c>
      <c r="U2706">
        <f>IF(S2706 = "Rising Star",1,0)</f>
        <v>1</v>
      </c>
      <c r="V2706">
        <f>IF(S2706 = "Established",1,0)</f>
        <v>0</v>
      </c>
      <c r="W2706">
        <f>IF(S2706 = "Elites",1,0)</f>
        <v>0</v>
      </c>
      <c r="X2706" t="s">
        <v>342</v>
      </c>
      <c r="Y2706" t="str">
        <f>IF(X2706="","-",TRIM(LEFT(X2706,FIND(",",X2706&amp;",")-1)))</f>
        <v>San Diego</v>
      </c>
      <c r="Z2706" t="s">
        <v>343</v>
      </c>
      <c r="AA2706" t="s">
        <v>5</v>
      </c>
    </row>
    <row r="2707" spans="1:27" ht="14.4" x14ac:dyDescent="0.3">
      <c r="A2707">
        <v>2697</v>
      </c>
      <c r="B2707" t="s">
        <v>11891</v>
      </c>
      <c r="C2707" t="s">
        <v>11892</v>
      </c>
      <c r="D2707" t="s">
        <v>11893</v>
      </c>
      <c r="E2707" t="s">
        <v>179</v>
      </c>
      <c r="F2707" s="5">
        <f>_xlfn.TEXTBEFORE(E2707, " ") * 1000000</f>
        <v>10700000</v>
      </c>
      <c r="G2707">
        <v>143.21010000000001</v>
      </c>
      <c r="H2707" t="s">
        <v>353</v>
      </c>
      <c r="I2707">
        <v>22</v>
      </c>
      <c r="J2707">
        <f>IF(I2707="",0,I2707)</f>
        <v>22</v>
      </c>
      <c r="K2707">
        <v>9</v>
      </c>
      <c r="L2707">
        <f>I2707-K2707</f>
        <v>13</v>
      </c>
      <c r="M2707" t="str">
        <f>IF(I2707&lt;100,"small",IF(I2707&lt;500,"medium","large"))</f>
        <v>small</v>
      </c>
      <c r="N2707">
        <f>IF(M2707="small",1,0)</f>
        <v>1</v>
      </c>
      <c r="O2707">
        <f>IF(N2707="medium",1,0)</f>
        <v>0</v>
      </c>
      <c r="P2707">
        <f>IF(O2707="large",1,0)</f>
        <v>0</v>
      </c>
      <c r="Q2707">
        <v>2011</v>
      </c>
      <c r="R2707">
        <v>1</v>
      </c>
      <c r="S2707" t="str">
        <f>IF(R2707=1, "First-time", IF(R2707&lt;=3, "Rising Star", IF(R2707&lt;10, "Established", "Elites")))</f>
        <v>First-time</v>
      </c>
      <c r="T2707">
        <f>IF(S2707 = "First-time",1,0)</f>
        <v>1</v>
      </c>
      <c r="U2707">
        <f>IF(S2707 = "Rising Star",1,0)</f>
        <v>0</v>
      </c>
      <c r="V2707">
        <f>IF(S2707 = "Established",1,0)</f>
        <v>0</v>
      </c>
      <c r="W2707">
        <f>IF(S2707 = "Elites",1,0)</f>
        <v>0</v>
      </c>
      <c r="X2707" t="s">
        <v>99</v>
      </c>
      <c r="Y2707" t="str">
        <f>IF(X2707="","-",TRIM(LEFT(X2707,FIND(",",X2707&amp;",")-1)))</f>
        <v>-</v>
      </c>
      <c r="Z2707" t="s">
        <v>6837</v>
      </c>
      <c r="AA2707" t="s">
        <v>44</v>
      </c>
    </row>
    <row r="2708" spans="1:27" ht="14.4" x14ac:dyDescent="0.3">
      <c r="A2708">
        <v>2698</v>
      </c>
      <c r="B2708" t="s">
        <v>7444</v>
      </c>
      <c r="C2708" t="s">
        <v>7445</v>
      </c>
      <c r="D2708" t="s">
        <v>7446</v>
      </c>
      <c r="E2708" t="s">
        <v>736</v>
      </c>
      <c r="F2708" s="5">
        <f>_xlfn.TEXTBEFORE(E2708, " ") * 1000000</f>
        <v>4800000</v>
      </c>
      <c r="G2708">
        <v>143.14779999999999</v>
      </c>
      <c r="H2708" t="s">
        <v>92</v>
      </c>
      <c r="I2708">
        <v>22</v>
      </c>
      <c r="J2708">
        <f>IF(I2708="",0,I2708)</f>
        <v>22</v>
      </c>
      <c r="K2708">
        <v>18</v>
      </c>
      <c r="L2708">
        <f>I2708-K2708</f>
        <v>4</v>
      </c>
      <c r="M2708" t="str">
        <f>IF(I2708&lt;100,"small",IF(I2708&lt;500,"medium","large"))</f>
        <v>small</v>
      </c>
      <c r="N2708">
        <f>IF(M2708="small",1,0)</f>
        <v>1</v>
      </c>
      <c r="O2708">
        <f>IF(N2708="medium",1,0)</f>
        <v>0</v>
      </c>
      <c r="P2708">
        <f>IF(O2708="large",1,0)</f>
        <v>0</v>
      </c>
      <c r="Q2708">
        <v>2007</v>
      </c>
      <c r="R2708">
        <v>4</v>
      </c>
      <c r="S2708" t="str">
        <f>IF(R2708=1, "First-time", IF(R2708&lt;=3, "Rising Star", IF(R2708&lt;10, "Established", "Elites")))</f>
        <v>Established</v>
      </c>
      <c r="T2708">
        <f>IF(S2708 = "First-time",1,0)</f>
        <v>0</v>
      </c>
      <c r="U2708">
        <f>IF(S2708 = "Rising Star",1,0)</f>
        <v>0</v>
      </c>
      <c r="V2708">
        <f>IF(S2708 = "Established",1,0)</f>
        <v>1</v>
      </c>
      <c r="W2708">
        <f>IF(S2708 = "Elites",1,0)</f>
        <v>0</v>
      </c>
      <c r="X2708" t="s">
        <v>232</v>
      </c>
      <c r="Y2708" t="str">
        <f>IF(X2708="","-",TRIM(LEFT(X2708,FIND(",",X2708&amp;",")-1)))</f>
        <v>Houston</v>
      </c>
      <c r="Z2708" t="s">
        <v>232</v>
      </c>
      <c r="AA2708" t="s">
        <v>45</v>
      </c>
    </row>
    <row r="2709" spans="1:27" ht="14.4" x14ac:dyDescent="0.3">
      <c r="A2709">
        <v>2699</v>
      </c>
      <c r="B2709" t="s">
        <v>9682</v>
      </c>
      <c r="C2709" t="s">
        <v>9683</v>
      </c>
      <c r="D2709" t="s">
        <v>9684</v>
      </c>
      <c r="E2709" t="s">
        <v>1169</v>
      </c>
      <c r="F2709" s="5">
        <f>_xlfn.TEXTBEFORE(E2709, " ") * 1000000</f>
        <v>22900000</v>
      </c>
      <c r="G2709">
        <v>143.0891</v>
      </c>
      <c r="H2709" t="s">
        <v>779</v>
      </c>
      <c r="I2709">
        <v>105</v>
      </c>
      <c r="J2709">
        <f>IF(I2709="",0,I2709)</f>
        <v>105</v>
      </c>
      <c r="K2709">
        <v>84</v>
      </c>
      <c r="L2709">
        <f>I2709-K2709</f>
        <v>21</v>
      </c>
      <c r="M2709" t="str">
        <f>IF(I2709&lt;100,"small",IF(I2709&lt;500,"medium","large"))</f>
        <v>medium</v>
      </c>
      <c r="N2709">
        <f>IF(M2709="small",1,0)</f>
        <v>0</v>
      </c>
      <c r="O2709">
        <f>IF(N2709="medium",1,0)</f>
        <v>0</v>
      </c>
      <c r="P2709">
        <f>IF(O2709="large",1,0)</f>
        <v>0</v>
      </c>
      <c r="Q2709">
        <v>2009</v>
      </c>
      <c r="R2709">
        <v>4</v>
      </c>
      <c r="S2709" t="str">
        <f>IF(R2709=1, "First-time", IF(R2709&lt;=3, "Rising Star", IF(R2709&lt;10, "Established", "Elites")))</f>
        <v>Established</v>
      </c>
      <c r="T2709">
        <f>IF(S2709 = "First-time",1,0)</f>
        <v>0</v>
      </c>
      <c r="U2709">
        <f>IF(S2709 = "Rising Star",1,0)</f>
        <v>0</v>
      </c>
      <c r="V2709">
        <f>IF(S2709 = "Established",1,0)</f>
        <v>1</v>
      </c>
      <c r="W2709">
        <f>IF(S2709 = "Elites",1,0)</f>
        <v>0</v>
      </c>
      <c r="X2709" t="s">
        <v>86</v>
      </c>
      <c r="Y2709" t="str">
        <f>IF(X2709="","-",TRIM(LEFT(X2709,FIND(",",X2709&amp;",")-1)))</f>
        <v>New York City</v>
      </c>
      <c r="Z2709" t="s">
        <v>3896</v>
      </c>
      <c r="AA2709" t="s">
        <v>35</v>
      </c>
    </row>
    <row r="2710" spans="1:27" ht="14.4" x14ac:dyDescent="0.3">
      <c r="A2710">
        <v>2700</v>
      </c>
      <c r="B2710" t="s">
        <v>385</v>
      </c>
      <c r="C2710" t="s">
        <v>386</v>
      </c>
      <c r="D2710" t="s">
        <v>387</v>
      </c>
      <c r="E2710" t="s">
        <v>128</v>
      </c>
      <c r="F2710" s="5">
        <f>_xlfn.TEXTBEFORE(E2710, " ") * 1000000</f>
        <v>7500000</v>
      </c>
      <c r="G2710">
        <v>143.08080000000001</v>
      </c>
      <c r="H2710" t="s">
        <v>174</v>
      </c>
      <c r="I2710">
        <v>60</v>
      </c>
      <c r="J2710">
        <f>IF(I2710="",0,I2710)</f>
        <v>60</v>
      </c>
      <c r="K2710">
        <v>35</v>
      </c>
      <c r="L2710">
        <f>I2710-K2710</f>
        <v>25</v>
      </c>
      <c r="M2710" t="str">
        <f>IF(I2710&lt;100,"small",IF(I2710&lt;500,"medium","large"))</f>
        <v>small</v>
      </c>
      <c r="N2710">
        <f>IF(M2710="small",1,0)</f>
        <v>1</v>
      </c>
      <c r="O2710">
        <f>IF(N2710="medium",1,0)</f>
        <v>0</v>
      </c>
      <c r="P2710">
        <f>IF(O2710="large",1,0)</f>
        <v>0</v>
      </c>
      <c r="Q2710">
        <v>1965</v>
      </c>
      <c r="R2710">
        <v>3</v>
      </c>
      <c r="S2710" t="str">
        <f>IF(R2710=1, "First-time", IF(R2710&lt;=3, "Rising Star", IF(R2710&lt;10, "Established", "Elites")))</f>
        <v>Rising Star</v>
      </c>
      <c r="T2710">
        <f>IF(S2710 = "First-time",1,0)</f>
        <v>0</v>
      </c>
      <c r="U2710">
        <f>IF(S2710 = "Rising Star",1,0)</f>
        <v>1</v>
      </c>
      <c r="V2710">
        <f>IF(S2710 = "Established",1,0)</f>
        <v>0</v>
      </c>
      <c r="W2710">
        <f>IF(S2710 = "Elites",1,0)</f>
        <v>0</v>
      </c>
      <c r="X2710" t="s">
        <v>99</v>
      </c>
      <c r="Y2710" t="str">
        <f>IF(X2710="","-",TRIM(LEFT(X2710,FIND(",",X2710&amp;",")-1)))</f>
        <v>-</v>
      </c>
      <c r="Z2710" t="s">
        <v>388</v>
      </c>
      <c r="AA2710" t="s">
        <v>30</v>
      </c>
    </row>
    <row r="2711" spans="1:27" ht="14.4" x14ac:dyDescent="0.3">
      <c r="A2711">
        <v>2701</v>
      </c>
      <c r="B2711" t="s">
        <v>9558</v>
      </c>
      <c r="C2711" t="s">
        <v>9559</v>
      </c>
      <c r="D2711" t="s">
        <v>9560</v>
      </c>
      <c r="E2711" t="s">
        <v>1246</v>
      </c>
      <c r="F2711" s="5">
        <f>_xlfn.TEXTBEFORE(E2711, " ") * 1000000</f>
        <v>2900000</v>
      </c>
      <c r="G2711">
        <v>142.92080000000001</v>
      </c>
      <c r="H2711" t="s">
        <v>803</v>
      </c>
      <c r="I2711">
        <v>23</v>
      </c>
      <c r="J2711">
        <f>IF(I2711="",0,I2711)</f>
        <v>23</v>
      </c>
      <c r="K2711">
        <v>10</v>
      </c>
      <c r="L2711">
        <f>I2711-K2711</f>
        <v>13</v>
      </c>
      <c r="M2711" t="str">
        <f>IF(I2711&lt;100,"small",IF(I2711&lt;500,"medium","large"))</f>
        <v>small</v>
      </c>
      <c r="N2711">
        <f>IF(M2711="small",1,0)</f>
        <v>1</v>
      </c>
      <c r="O2711">
        <f>IF(N2711="medium",1,0)</f>
        <v>0</v>
      </c>
      <c r="P2711">
        <f>IF(O2711="large",1,0)</f>
        <v>0</v>
      </c>
      <c r="Q2711">
        <v>2009</v>
      </c>
      <c r="R2711">
        <v>1</v>
      </c>
      <c r="S2711" t="str">
        <f>IF(R2711=1, "First-time", IF(R2711&lt;=3, "Rising Star", IF(R2711&lt;10, "Established", "Elites")))</f>
        <v>First-time</v>
      </c>
      <c r="T2711">
        <f>IF(S2711 = "First-time",1,0)</f>
        <v>1</v>
      </c>
      <c r="U2711">
        <f>IF(S2711 = "Rising Star",1,0)</f>
        <v>0</v>
      </c>
      <c r="V2711">
        <f>IF(S2711 = "Established",1,0)</f>
        <v>0</v>
      </c>
      <c r="W2711">
        <f>IF(S2711 = "Elites",1,0)</f>
        <v>0</v>
      </c>
      <c r="X2711" t="s">
        <v>3843</v>
      </c>
      <c r="Y2711" t="str">
        <f>IF(X2711="","-",TRIM(LEFT(X2711,FIND(",",X2711&amp;",")-1)))</f>
        <v>Allentown-Bethlehem-Easton</v>
      </c>
      <c r="Z2711" t="s">
        <v>9561</v>
      </c>
      <c r="AA2711" t="s">
        <v>39</v>
      </c>
    </row>
    <row r="2712" spans="1:27" ht="14.4" x14ac:dyDescent="0.3">
      <c r="A2712">
        <v>2702</v>
      </c>
      <c r="B2712" t="s">
        <v>5026</v>
      </c>
      <c r="C2712" t="s">
        <v>5027</v>
      </c>
      <c r="D2712" t="s">
        <v>5028</v>
      </c>
      <c r="E2712" t="s">
        <v>330</v>
      </c>
      <c r="F2712" s="5">
        <f>_xlfn.TEXTBEFORE(E2712, " ") * 1000000</f>
        <v>4099999.9999999995</v>
      </c>
      <c r="G2712">
        <v>142.90100000000001</v>
      </c>
      <c r="H2712" t="s">
        <v>803</v>
      </c>
      <c r="I2712">
        <v>14</v>
      </c>
      <c r="J2712">
        <f>IF(I2712="",0,I2712)</f>
        <v>14</v>
      </c>
      <c r="K2712">
        <v>4</v>
      </c>
      <c r="L2712">
        <f>I2712-K2712</f>
        <v>10</v>
      </c>
      <c r="M2712" t="str">
        <f>IF(I2712&lt;100,"small",IF(I2712&lt;500,"medium","large"))</f>
        <v>small</v>
      </c>
      <c r="N2712">
        <f>IF(M2712="small",1,0)</f>
        <v>1</v>
      </c>
      <c r="O2712">
        <f>IF(N2712="medium",1,0)</f>
        <v>0</v>
      </c>
      <c r="P2712">
        <f>IF(O2712="large",1,0)</f>
        <v>0</v>
      </c>
      <c r="Q2712">
        <v>2003</v>
      </c>
      <c r="R2712">
        <v>1</v>
      </c>
      <c r="S2712" t="str">
        <f>IF(R2712=1, "First-time", IF(R2712&lt;=3, "Rising Star", IF(R2712&lt;10, "Established", "Elites")))</f>
        <v>First-time</v>
      </c>
      <c r="T2712">
        <f>IF(S2712 = "First-time",1,0)</f>
        <v>1</v>
      </c>
      <c r="U2712">
        <f>IF(S2712 = "Rising Star",1,0)</f>
        <v>0</v>
      </c>
      <c r="V2712">
        <f>IF(S2712 = "Established",1,0)</f>
        <v>0</v>
      </c>
      <c r="W2712">
        <f>IF(S2712 = "Elites",1,0)</f>
        <v>0</v>
      </c>
      <c r="X2712" t="s">
        <v>99</v>
      </c>
      <c r="Y2712" t="str">
        <f>IF(X2712="","-",TRIM(LEFT(X2712,FIND(",",X2712&amp;",")-1)))</f>
        <v>-</v>
      </c>
      <c r="Z2712" t="s">
        <v>5029</v>
      </c>
      <c r="AA2712" t="s">
        <v>20</v>
      </c>
    </row>
    <row r="2713" spans="1:27" ht="14.4" x14ac:dyDescent="0.3">
      <c r="A2713">
        <v>2703</v>
      </c>
      <c r="B2713" t="s">
        <v>5440</v>
      </c>
      <c r="C2713" t="s">
        <v>5441</v>
      </c>
      <c r="D2713" t="s">
        <v>5442</v>
      </c>
      <c r="E2713" t="s">
        <v>2766</v>
      </c>
      <c r="F2713" s="5">
        <f>_xlfn.TEXTBEFORE(E2713, " ") * 1000000</f>
        <v>2700000</v>
      </c>
      <c r="G2713">
        <v>142.86600000000001</v>
      </c>
      <c r="H2713" t="s">
        <v>174</v>
      </c>
      <c r="I2713">
        <v>13</v>
      </c>
      <c r="J2713">
        <f>IF(I2713="",0,I2713)</f>
        <v>13</v>
      </c>
      <c r="K2713">
        <v>5</v>
      </c>
      <c r="L2713">
        <f>I2713-K2713</f>
        <v>8</v>
      </c>
      <c r="M2713" t="str">
        <f>IF(I2713&lt;100,"small",IF(I2713&lt;500,"medium","large"))</f>
        <v>small</v>
      </c>
      <c r="N2713">
        <f>IF(M2713="small",1,0)</f>
        <v>1</v>
      </c>
      <c r="O2713">
        <f>IF(N2713="medium",1,0)</f>
        <v>0</v>
      </c>
      <c r="P2713">
        <f>IF(O2713="large",1,0)</f>
        <v>0</v>
      </c>
      <c r="Q2713">
        <v>2004</v>
      </c>
      <c r="R2713">
        <v>1</v>
      </c>
      <c r="S2713" t="str">
        <f>IF(R2713=1, "First-time", IF(R2713&lt;=3, "Rising Star", IF(R2713&lt;10, "Established", "Elites")))</f>
        <v>First-time</v>
      </c>
      <c r="T2713">
        <f>IF(S2713 = "First-time",1,0)</f>
        <v>1</v>
      </c>
      <c r="U2713">
        <f>IF(S2713 = "Rising Star",1,0)</f>
        <v>0</v>
      </c>
      <c r="V2713">
        <f>IF(S2713 = "Established",1,0)</f>
        <v>0</v>
      </c>
      <c r="W2713">
        <f>IF(S2713 = "Elites",1,0)</f>
        <v>0</v>
      </c>
      <c r="X2713" t="s">
        <v>191</v>
      </c>
      <c r="Y2713" t="str">
        <f>IF(X2713="","-",TRIM(LEFT(X2713,FIND(",",X2713&amp;",")-1)))</f>
        <v>Philadelphia</v>
      </c>
      <c r="Z2713" t="s">
        <v>191</v>
      </c>
      <c r="AA2713" t="s">
        <v>39</v>
      </c>
    </row>
    <row r="2714" spans="1:27" ht="14.4" x14ac:dyDescent="0.3">
      <c r="A2714">
        <v>2704</v>
      </c>
      <c r="B2714" t="s">
        <v>11686</v>
      </c>
      <c r="C2714" t="s">
        <v>11687</v>
      </c>
      <c r="D2714" t="s">
        <v>11688</v>
      </c>
      <c r="E2714" t="s">
        <v>231</v>
      </c>
      <c r="F2714" s="5">
        <f>_xlfn.TEXTBEFORE(E2714, " ") * 1000000</f>
        <v>15800000</v>
      </c>
      <c r="G2714">
        <v>142.4716</v>
      </c>
      <c r="H2714" t="s">
        <v>779</v>
      </c>
      <c r="I2714">
        <v>170</v>
      </c>
      <c r="J2714">
        <f>IF(I2714="",0,I2714)</f>
        <v>170</v>
      </c>
      <c r="K2714">
        <v>65</v>
      </c>
      <c r="L2714">
        <f>I2714-K2714</f>
        <v>105</v>
      </c>
      <c r="M2714" t="str">
        <f>IF(I2714&lt;100,"small",IF(I2714&lt;500,"medium","large"))</f>
        <v>medium</v>
      </c>
      <c r="N2714">
        <f>IF(M2714="small",1,0)</f>
        <v>0</v>
      </c>
      <c r="O2714">
        <f>IF(N2714="medium",1,0)</f>
        <v>0</v>
      </c>
      <c r="P2714">
        <f>IF(O2714="large",1,0)</f>
        <v>0</v>
      </c>
      <c r="Q2714">
        <v>2011</v>
      </c>
      <c r="R2714">
        <v>5</v>
      </c>
      <c r="S2714" t="str">
        <f>IF(R2714=1, "First-time", IF(R2714&lt;=3, "Rising Star", IF(R2714&lt;10, "Established", "Elites")))</f>
        <v>Established</v>
      </c>
      <c r="T2714">
        <f>IF(S2714 = "First-time",1,0)</f>
        <v>0</v>
      </c>
      <c r="U2714">
        <f>IF(S2714 = "Rising Star",1,0)</f>
        <v>0</v>
      </c>
      <c r="V2714">
        <f>IF(S2714 = "Established",1,0)</f>
        <v>1</v>
      </c>
      <c r="W2714">
        <f>IF(S2714 = "Elites",1,0)</f>
        <v>0</v>
      </c>
      <c r="X2714" t="s">
        <v>427</v>
      </c>
      <c r="Y2714" t="str">
        <f>IF(X2714="","-",TRIM(LEFT(X2714,FIND(",",X2714&amp;",")-1)))</f>
        <v>Washington</v>
      </c>
      <c r="Z2714" t="s">
        <v>3770</v>
      </c>
      <c r="AA2714" t="s">
        <v>47</v>
      </c>
    </row>
    <row r="2715" spans="1:27" ht="14.4" x14ac:dyDescent="0.3">
      <c r="A2715">
        <v>2705</v>
      </c>
      <c r="B2715" t="s">
        <v>8074</v>
      </c>
      <c r="C2715" t="s">
        <v>8075</v>
      </c>
      <c r="D2715" t="s">
        <v>8076</v>
      </c>
      <c r="E2715" t="s">
        <v>732</v>
      </c>
      <c r="F2715" s="5">
        <f>_xlfn.TEXTBEFORE(E2715, " ") * 1000000</f>
        <v>9200000</v>
      </c>
      <c r="G2715">
        <v>142.4443</v>
      </c>
      <c r="H2715" t="s">
        <v>129</v>
      </c>
      <c r="I2715">
        <v>23</v>
      </c>
      <c r="J2715">
        <f>IF(I2715="",0,I2715)</f>
        <v>23</v>
      </c>
      <c r="K2715">
        <v>9</v>
      </c>
      <c r="L2715">
        <f>I2715-K2715</f>
        <v>14</v>
      </c>
      <c r="M2715" t="str">
        <f>IF(I2715&lt;100,"small",IF(I2715&lt;500,"medium","large"))</f>
        <v>small</v>
      </c>
      <c r="N2715">
        <f>IF(M2715="small",1,0)</f>
        <v>1</v>
      </c>
      <c r="O2715">
        <f>IF(N2715="medium",1,0)</f>
        <v>0</v>
      </c>
      <c r="P2715">
        <f>IF(O2715="large",1,0)</f>
        <v>0</v>
      </c>
      <c r="Q2715">
        <v>2007</v>
      </c>
      <c r="R2715">
        <v>1</v>
      </c>
      <c r="S2715" t="str">
        <f>IF(R2715=1, "First-time", IF(R2715&lt;=3, "Rising Star", IF(R2715&lt;10, "Established", "Elites")))</f>
        <v>First-time</v>
      </c>
      <c r="T2715">
        <f>IF(S2715 = "First-time",1,0)</f>
        <v>1</v>
      </c>
      <c r="U2715">
        <f>IF(S2715 = "Rising Star",1,0)</f>
        <v>0</v>
      </c>
      <c r="V2715">
        <f>IF(S2715 = "Established",1,0)</f>
        <v>0</v>
      </c>
      <c r="W2715">
        <f>IF(S2715 = "Elites",1,0)</f>
        <v>0</v>
      </c>
      <c r="X2715" t="s">
        <v>325</v>
      </c>
      <c r="Y2715" t="str">
        <f>IF(X2715="","-",TRIM(LEFT(X2715,FIND(",",X2715&amp;",")-1)))</f>
        <v>Los Angeles</v>
      </c>
      <c r="Z2715" t="s">
        <v>325</v>
      </c>
      <c r="AA2715" t="s">
        <v>5</v>
      </c>
    </row>
    <row r="2716" spans="1:27" ht="14.4" x14ac:dyDescent="0.3">
      <c r="A2716">
        <v>2706</v>
      </c>
      <c r="B2716" t="s">
        <v>15240</v>
      </c>
      <c r="C2716" t="s">
        <v>15241</v>
      </c>
      <c r="D2716" t="s">
        <v>15242</v>
      </c>
      <c r="E2716" t="s">
        <v>2766</v>
      </c>
      <c r="F2716" s="5">
        <f>_xlfn.TEXTBEFORE(E2716, " ") * 1000000</f>
        <v>2700000</v>
      </c>
      <c r="G2716">
        <v>142.29230000000001</v>
      </c>
      <c r="H2716" t="s">
        <v>433</v>
      </c>
      <c r="I2716">
        <v>16</v>
      </c>
      <c r="J2716">
        <f>IF(I2716="",0,I2716)</f>
        <v>16</v>
      </c>
      <c r="K2716">
        <v>10</v>
      </c>
      <c r="L2716">
        <f>I2716-K2716</f>
        <v>6</v>
      </c>
      <c r="M2716" t="str">
        <f>IF(I2716&lt;100,"small",IF(I2716&lt;500,"medium","large"))</f>
        <v>small</v>
      </c>
      <c r="N2716">
        <f>IF(M2716="small",1,0)</f>
        <v>1</v>
      </c>
      <c r="O2716">
        <f>IF(N2716="medium",1,0)</f>
        <v>0</v>
      </c>
      <c r="P2716">
        <f>IF(O2716="large",1,0)</f>
        <v>0</v>
      </c>
      <c r="Q2716">
        <v>2013</v>
      </c>
      <c r="R2716">
        <v>1</v>
      </c>
      <c r="S2716" t="str">
        <f>IF(R2716=1, "First-time", IF(R2716&lt;=3, "Rising Star", IF(R2716&lt;10, "Established", "Elites")))</f>
        <v>First-time</v>
      </c>
      <c r="T2716">
        <f>IF(S2716 = "First-time",1,0)</f>
        <v>1</v>
      </c>
      <c r="U2716">
        <f>IF(S2716 = "Rising Star",1,0)</f>
        <v>0</v>
      </c>
      <c r="V2716">
        <f>IF(S2716 = "Established",1,0)</f>
        <v>0</v>
      </c>
      <c r="W2716">
        <f>IF(S2716 = "Elites",1,0)</f>
        <v>0</v>
      </c>
      <c r="X2716" t="s">
        <v>242</v>
      </c>
      <c r="Y2716" t="str">
        <f>IF(X2716="","-",TRIM(LEFT(X2716,FIND(",",X2716&amp;",")-1)))</f>
        <v>Atlanta</v>
      </c>
      <c r="Z2716" t="s">
        <v>242</v>
      </c>
      <c r="AA2716" t="s">
        <v>11</v>
      </c>
    </row>
    <row r="2717" spans="1:27" ht="14.4" x14ac:dyDescent="0.3">
      <c r="A2717">
        <v>2707</v>
      </c>
      <c r="B2717" t="s">
        <v>1867</v>
      </c>
      <c r="C2717" t="s">
        <v>1868</v>
      </c>
      <c r="D2717" t="s">
        <v>1869</v>
      </c>
      <c r="E2717" t="s">
        <v>1870</v>
      </c>
      <c r="F2717" s="5">
        <f>_xlfn.TEXTBEFORE(E2717, " ") * 1000000</f>
        <v>195800000</v>
      </c>
      <c r="G2717">
        <v>142.26089999999999</v>
      </c>
      <c r="H2717" t="s">
        <v>803</v>
      </c>
      <c r="I2717">
        <v>54</v>
      </c>
      <c r="J2717">
        <f>IF(I2717="",0,I2717)</f>
        <v>54</v>
      </c>
      <c r="K2717">
        <v>125</v>
      </c>
      <c r="L2717">
        <f>I2717-K2717</f>
        <v>-71</v>
      </c>
      <c r="M2717" t="str">
        <f>IF(I2717&lt;100,"small",IF(I2717&lt;500,"medium","large"))</f>
        <v>small</v>
      </c>
      <c r="N2717">
        <f>IF(M2717="small",1,0)</f>
        <v>1</v>
      </c>
      <c r="O2717">
        <f>IF(N2717="medium",1,0)</f>
        <v>0</v>
      </c>
      <c r="P2717">
        <f>IF(O2717="large",1,0)</f>
        <v>0</v>
      </c>
      <c r="Q2717">
        <v>1993</v>
      </c>
      <c r="R2717">
        <v>6</v>
      </c>
      <c r="S2717" t="str">
        <f>IF(R2717=1, "First-time", IF(R2717&lt;=3, "Rising Star", IF(R2717&lt;10, "Established", "Elites")))</f>
        <v>Established</v>
      </c>
      <c r="T2717">
        <f>IF(S2717 = "First-time",1,0)</f>
        <v>0</v>
      </c>
      <c r="U2717">
        <f>IF(S2717 = "Rising Star",1,0)</f>
        <v>0</v>
      </c>
      <c r="V2717">
        <f>IF(S2717 = "Established",1,0)</f>
        <v>1</v>
      </c>
      <c r="W2717">
        <f>IF(S2717 = "Elites",1,0)</f>
        <v>0</v>
      </c>
      <c r="X2717" t="s">
        <v>86</v>
      </c>
      <c r="Y2717" t="str">
        <f>IF(X2717="","-",TRIM(LEFT(X2717,FIND(",",X2717&amp;",")-1)))</f>
        <v>New York City</v>
      </c>
      <c r="Z2717" t="s">
        <v>1871</v>
      </c>
      <c r="AA2717" t="s">
        <v>32</v>
      </c>
    </row>
    <row r="2718" spans="1:27" ht="14.4" x14ac:dyDescent="0.3">
      <c r="A2718">
        <v>2708</v>
      </c>
      <c r="B2718" t="s">
        <v>10665</v>
      </c>
      <c r="C2718" t="s">
        <v>10666</v>
      </c>
      <c r="D2718" t="s">
        <v>10667</v>
      </c>
      <c r="E2718" t="s">
        <v>1471</v>
      </c>
      <c r="F2718" s="5">
        <f>_xlfn.TEXTBEFORE(E2718, " ") * 1000000</f>
        <v>2500000</v>
      </c>
      <c r="G2718">
        <v>142.22470000000001</v>
      </c>
      <c r="H2718" t="s">
        <v>167</v>
      </c>
      <c r="I2718">
        <v>5</v>
      </c>
      <c r="J2718">
        <f>IF(I2718="",0,I2718)</f>
        <v>5</v>
      </c>
      <c r="K2718">
        <v>3</v>
      </c>
      <c r="L2718">
        <f>I2718-K2718</f>
        <v>2</v>
      </c>
      <c r="M2718" t="str">
        <f>IF(I2718&lt;100,"small",IF(I2718&lt;500,"medium","large"))</f>
        <v>small</v>
      </c>
      <c r="N2718">
        <f>IF(M2718="small",1,0)</f>
        <v>1</v>
      </c>
      <c r="O2718">
        <f>IF(N2718="medium",1,0)</f>
        <v>0</v>
      </c>
      <c r="P2718">
        <f>IF(O2718="large",1,0)</f>
        <v>0</v>
      </c>
      <c r="Q2718">
        <v>2010</v>
      </c>
      <c r="R2718">
        <v>1</v>
      </c>
      <c r="S2718" t="str">
        <f>IF(R2718=1, "First-time", IF(R2718&lt;=3, "Rising Star", IF(R2718&lt;10, "Established", "Elites")))</f>
        <v>First-time</v>
      </c>
      <c r="T2718">
        <f>IF(S2718 = "First-time",1,0)</f>
        <v>1</v>
      </c>
      <c r="U2718">
        <f>IF(S2718 = "Rising Star",1,0)</f>
        <v>0</v>
      </c>
      <c r="V2718">
        <f>IF(S2718 = "Established",1,0)</f>
        <v>0</v>
      </c>
      <c r="W2718">
        <f>IF(S2718 = "Elites",1,0)</f>
        <v>0</v>
      </c>
      <c r="X2718" t="s">
        <v>4323</v>
      </c>
      <c r="Y2718" t="str">
        <f>IF(X2718="","-",TRIM(LEFT(X2718,FIND(",",X2718&amp;",")-1)))</f>
        <v>San Antonio</v>
      </c>
      <c r="Z2718" t="s">
        <v>839</v>
      </c>
      <c r="AA2718" t="s">
        <v>45</v>
      </c>
    </row>
    <row r="2719" spans="1:27" ht="14.4" x14ac:dyDescent="0.3">
      <c r="A2719">
        <v>2709</v>
      </c>
      <c r="B2719" t="s">
        <v>5610</v>
      </c>
      <c r="C2719" t="s">
        <v>5611</v>
      </c>
      <c r="D2719" t="s">
        <v>5612</v>
      </c>
      <c r="E2719" t="s">
        <v>4059</v>
      </c>
      <c r="F2719" s="5">
        <f>_xlfn.TEXTBEFORE(E2719, " ") * 1000000</f>
        <v>8800000</v>
      </c>
      <c r="G2719">
        <v>142.14259999999999</v>
      </c>
      <c r="H2719" t="s">
        <v>751</v>
      </c>
      <c r="I2719">
        <v>25</v>
      </c>
      <c r="J2719">
        <f>IF(I2719="",0,I2719)</f>
        <v>25</v>
      </c>
      <c r="K2719">
        <v>9</v>
      </c>
      <c r="L2719">
        <f>I2719-K2719</f>
        <v>16</v>
      </c>
      <c r="M2719" t="str">
        <f>IF(I2719&lt;100,"small",IF(I2719&lt;500,"medium","large"))</f>
        <v>small</v>
      </c>
      <c r="N2719">
        <f>IF(M2719="small",1,0)</f>
        <v>1</v>
      </c>
      <c r="O2719">
        <f>IF(N2719="medium",1,0)</f>
        <v>0</v>
      </c>
      <c r="P2719">
        <f>IF(O2719="large",1,0)</f>
        <v>0</v>
      </c>
      <c r="Q2719">
        <v>2004</v>
      </c>
      <c r="R2719">
        <v>1</v>
      </c>
      <c r="S2719" t="str">
        <f>IF(R2719=1, "First-time", IF(R2719&lt;=3, "Rising Star", IF(R2719&lt;10, "Established", "Elites")))</f>
        <v>First-time</v>
      </c>
      <c r="T2719">
        <f>IF(S2719 = "First-time",1,0)</f>
        <v>1</v>
      </c>
      <c r="U2719">
        <f>IF(S2719 = "Rising Star",1,0)</f>
        <v>0</v>
      </c>
      <c r="V2719">
        <f>IF(S2719 = "Established",1,0)</f>
        <v>0</v>
      </c>
      <c r="W2719">
        <f>IF(S2719 = "Elites",1,0)</f>
        <v>0</v>
      </c>
      <c r="X2719" t="s">
        <v>93</v>
      </c>
      <c r="Y2719" t="str">
        <f>IF(X2719="","-",TRIM(LEFT(X2719,FIND(",",X2719&amp;",")-1)))</f>
        <v>Baltimore</v>
      </c>
      <c r="Z2719" t="s">
        <v>5613</v>
      </c>
      <c r="AA2719" t="s">
        <v>21</v>
      </c>
    </row>
    <row r="2720" spans="1:27" ht="14.4" x14ac:dyDescent="0.3">
      <c r="A2720">
        <v>2710</v>
      </c>
      <c r="B2720" t="s">
        <v>11941</v>
      </c>
      <c r="C2720" t="s">
        <v>11942</v>
      </c>
      <c r="D2720" t="s">
        <v>11943</v>
      </c>
      <c r="E2720" t="s">
        <v>857</v>
      </c>
      <c r="F2720" s="5">
        <f>_xlfn.TEXTBEFORE(E2720, " ") * 1000000</f>
        <v>3200000</v>
      </c>
      <c r="G2720">
        <v>142.13480000000001</v>
      </c>
      <c r="H2720" t="s">
        <v>105</v>
      </c>
      <c r="I2720">
        <v>25</v>
      </c>
      <c r="J2720">
        <f>IF(I2720="",0,I2720)</f>
        <v>25</v>
      </c>
      <c r="K2720">
        <v>15</v>
      </c>
      <c r="L2720">
        <f>I2720-K2720</f>
        <v>10</v>
      </c>
      <c r="M2720" t="str">
        <f>IF(I2720&lt;100,"small",IF(I2720&lt;500,"medium","large"))</f>
        <v>small</v>
      </c>
      <c r="N2720">
        <f>IF(M2720="small",1,0)</f>
        <v>1</v>
      </c>
      <c r="O2720">
        <f>IF(N2720="medium",1,0)</f>
        <v>0</v>
      </c>
      <c r="P2720">
        <f>IF(O2720="large",1,0)</f>
        <v>0</v>
      </c>
      <c r="Q2720">
        <v>2011</v>
      </c>
      <c r="R2720">
        <v>3</v>
      </c>
      <c r="S2720" t="str">
        <f>IF(R2720=1, "First-time", IF(R2720&lt;=3, "Rising Star", IF(R2720&lt;10, "Established", "Elites")))</f>
        <v>Rising Star</v>
      </c>
      <c r="T2720">
        <f>IF(S2720 = "First-time",1,0)</f>
        <v>0</v>
      </c>
      <c r="U2720">
        <f>IF(S2720 = "Rising Star",1,0)</f>
        <v>1</v>
      </c>
      <c r="V2720">
        <f>IF(S2720 = "Established",1,0)</f>
        <v>0</v>
      </c>
      <c r="W2720">
        <f>IF(S2720 = "Elites",1,0)</f>
        <v>0</v>
      </c>
      <c r="X2720" t="s">
        <v>99</v>
      </c>
      <c r="Y2720" t="str">
        <f>IF(X2720="","-",TRIM(LEFT(X2720,FIND(",",X2720&amp;",")-1)))</f>
        <v>-</v>
      </c>
      <c r="Z2720" t="s">
        <v>11944</v>
      </c>
      <c r="AA2720" t="s">
        <v>39</v>
      </c>
    </row>
    <row r="2721" spans="1:27" ht="14.4" x14ac:dyDescent="0.3">
      <c r="A2721">
        <v>2711</v>
      </c>
      <c r="B2721" t="s">
        <v>11143</v>
      </c>
      <c r="C2721" t="s">
        <v>11144</v>
      </c>
      <c r="D2721" t="s">
        <v>11145</v>
      </c>
      <c r="E2721" t="s">
        <v>9928</v>
      </c>
      <c r="F2721" s="5">
        <f>_xlfn.TEXTBEFORE(E2721, " ") * 1000000</f>
        <v>35300000</v>
      </c>
      <c r="G2721">
        <v>142.1181</v>
      </c>
      <c r="H2721" t="s">
        <v>105</v>
      </c>
      <c r="I2721">
        <v>138</v>
      </c>
      <c r="J2721">
        <f>IF(I2721="",0,I2721)</f>
        <v>138</v>
      </c>
      <c r="K2721">
        <v>68</v>
      </c>
      <c r="L2721">
        <f>I2721-K2721</f>
        <v>70</v>
      </c>
      <c r="M2721" t="str">
        <f>IF(I2721&lt;100,"small",IF(I2721&lt;500,"medium","large"))</f>
        <v>medium</v>
      </c>
      <c r="N2721">
        <f>IF(M2721="small",1,0)</f>
        <v>0</v>
      </c>
      <c r="O2721">
        <f>IF(N2721="medium",1,0)</f>
        <v>0</v>
      </c>
      <c r="P2721">
        <f>IF(O2721="large",1,0)</f>
        <v>0</v>
      </c>
      <c r="Q2721">
        <v>2010</v>
      </c>
      <c r="R2721">
        <v>1</v>
      </c>
      <c r="S2721" t="str">
        <f>IF(R2721=1, "First-time", IF(R2721&lt;=3, "Rising Star", IF(R2721&lt;10, "Established", "Elites")))</f>
        <v>First-time</v>
      </c>
      <c r="T2721">
        <f>IF(S2721 = "First-time",1,0)</f>
        <v>1</v>
      </c>
      <c r="U2721">
        <f>IF(S2721 = "Rising Star",1,0)</f>
        <v>0</v>
      </c>
      <c r="V2721">
        <f>IF(S2721 = "Established",1,0)</f>
        <v>0</v>
      </c>
      <c r="W2721">
        <f>IF(S2721 = "Elites",1,0)</f>
        <v>0</v>
      </c>
      <c r="X2721" t="s">
        <v>99</v>
      </c>
      <c r="Y2721" t="str">
        <f>IF(X2721="","-",TRIM(LEFT(X2721,FIND(",",X2721&amp;",")-1)))</f>
        <v>-</v>
      </c>
      <c r="Z2721" t="s">
        <v>11146</v>
      </c>
      <c r="AA2721" t="s">
        <v>16</v>
      </c>
    </row>
    <row r="2722" spans="1:27" ht="14.4" x14ac:dyDescent="0.3">
      <c r="A2722">
        <v>2712</v>
      </c>
      <c r="B2722" t="s">
        <v>8724</v>
      </c>
      <c r="C2722" t="s">
        <v>8725</v>
      </c>
      <c r="D2722" t="s">
        <v>8726</v>
      </c>
      <c r="E2722" t="s">
        <v>8727</v>
      </c>
      <c r="F2722" s="5">
        <f>_xlfn.TEXTBEFORE(E2722, " ") * 1000000</f>
        <v>205700000</v>
      </c>
      <c r="G2722">
        <v>142.09</v>
      </c>
      <c r="H2722" t="s">
        <v>85</v>
      </c>
      <c r="I2722">
        <v>229</v>
      </c>
      <c r="J2722">
        <f>IF(I2722="",0,I2722)</f>
        <v>229</v>
      </c>
      <c r="K2722">
        <v>67</v>
      </c>
      <c r="L2722">
        <f>I2722-K2722</f>
        <v>162</v>
      </c>
      <c r="M2722" t="str">
        <f>IF(I2722&lt;100,"small",IF(I2722&lt;500,"medium","large"))</f>
        <v>medium</v>
      </c>
      <c r="N2722">
        <f>IF(M2722="small",1,0)</f>
        <v>0</v>
      </c>
      <c r="O2722">
        <f>IF(N2722="medium",1,0)</f>
        <v>0</v>
      </c>
      <c r="P2722">
        <f>IF(O2722="large",1,0)</f>
        <v>0</v>
      </c>
      <c r="Q2722">
        <v>2008</v>
      </c>
      <c r="R2722">
        <v>8</v>
      </c>
      <c r="S2722" t="str">
        <f>IF(R2722=1, "First-time", IF(R2722&lt;=3, "Rising Star", IF(R2722&lt;10, "Established", "Elites")))</f>
        <v>Established</v>
      </c>
      <c r="T2722">
        <f>IF(S2722 = "First-time",1,0)</f>
        <v>0</v>
      </c>
      <c r="U2722">
        <f>IF(S2722 = "Rising Star",1,0)</f>
        <v>0</v>
      </c>
      <c r="V2722">
        <f>IF(S2722 = "Established",1,0)</f>
        <v>1</v>
      </c>
      <c r="W2722">
        <f>IF(S2722 = "Elites",1,0)</f>
        <v>0</v>
      </c>
      <c r="X2722" t="s">
        <v>185</v>
      </c>
      <c r="Y2722" t="str">
        <f>IF(X2722="","-",TRIM(LEFT(X2722,FIND(",",X2722&amp;",")-1)))</f>
        <v>Boston</v>
      </c>
      <c r="Z2722" t="s">
        <v>8728</v>
      </c>
      <c r="AA2722" t="s">
        <v>20</v>
      </c>
    </row>
    <row r="2723" spans="1:27" ht="14.4" x14ac:dyDescent="0.3">
      <c r="A2723">
        <v>2713</v>
      </c>
      <c r="B2723" t="s">
        <v>14582</v>
      </c>
      <c r="C2723" t="s">
        <v>14583</v>
      </c>
      <c r="D2723" t="s">
        <v>14584</v>
      </c>
      <c r="E2723" t="s">
        <v>808</v>
      </c>
      <c r="F2723" s="5">
        <f>_xlfn.TEXTBEFORE(E2723, " ") * 1000000</f>
        <v>2200000</v>
      </c>
      <c r="G2723">
        <v>141.9958</v>
      </c>
      <c r="H2723" t="s">
        <v>160</v>
      </c>
      <c r="I2723">
        <v>22</v>
      </c>
      <c r="J2723">
        <f>IF(I2723="",0,I2723)</f>
        <v>22</v>
      </c>
      <c r="K2723">
        <v>7</v>
      </c>
      <c r="L2723">
        <f>I2723-K2723</f>
        <v>15</v>
      </c>
      <c r="M2723" t="str">
        <f>IF(I2723&lt;100,"small",IF(I2723&lt;500,"medium","large"))</f>
        <v>small</v>
      </c>
      <c r="N2723">
        <f>IF(M2723="small",1,0)</f>
        <v>1</v>
      </c>
      <c r="O2723">
        <f>IF(N2723="medium",1,0)</f>
        <v>0</v>
      </c>
      <c r="P2723">
        <f>IF(O2723="large",1,0)</f>
        <v>0</v>
      </c>
      <c r="Q2723">
        <v>2013</v>
      </c>
      <c r="R2723">
        <v>1</v>
      </c>
      <c r="S2723" t="str">
        <f>IF(R2723=1, "First-time", IF(R2723&lt;=3, "Rising Star", IF(R2723&lt;10, "Established", "Elites")))</f>
        <v>First-time</v>
      </c>
      <c r="T2723">
        <f>IF(S2723 = "First-time",1,0)</f>
        <v>1</v>
      </c>
      <c r="U2723">
        <f>IF(S2723 = "Rising Star",1,0)</f>
        <v>0</v>
      </c>
      <c r="V2723">
        <f>IF(S2723 = "Established",1,0)</f>
        <v>0</v>
      </c>
      <c r="W2723">
        <f>IF(S2723 = "Elites",1,0)</f>
        <v>0</v>
      </c>
      <c r="X2723" t="s">
        <v>99</v>
      </c>
      <c r="Y2723" t="str">
        <f>IF(X2723="","-",TRIM(LEFT(X2723,FIND(",",X2723&amp;",")-1)))</f>
        <v>-</v>
      </c>
      <c r="Z2723" t="s">
        <v>1419</v>
      </c>
      <c r="AA2723" t="s">
        <v>43</v>
      </c>
    </row>
    <row r="2724" spans="1:27" ht="14.4" x14ac:dyDescent="0.3">
      <c r="A2724">
        <v>2714</v>
      </c>
      <c r="B2724" t="s">
        <v>13006</v>
      </c>
      <c r="C2724" t="s">
        <v>13007</v>
      </c>
      <c r="D2724" t="s">
        <v>13008</v>
      </c>
      <c r="E2724" t="s">
        <v>1532</v>
      </c>
      <c r="F2724" s="5">
        <f>_xlfn.TEXTBEFORE(E2724, " ") * 1000000</f>
        <v>14400000</v>
      </c>
      <c r="G2724">
        <v>141.8587</v>
      </c>
      <c r="H2724" t="s">
        <v>779</v>
      </c>
      <c r="I2724">
        <v>42</v>
      </c>
      <c r="J2724">
        <f>IF(I2724="",0,I2724)</f>
        <v>42</v>
      </c>
      <c r="K2724">
        <v>15</v>
      </c>
      <c r="L2724">
        <f>I2724-K2724</f>
        <v>27</v>
      </c>
      <c r="M2724" t="str">
        <f>IF(I2724&lt;100,"small",IF(I2724&lt;500,"medium","large"))</f>
        <v>small</v>
      </c>
      <c r="N2724">
        <f>IF(M2724="small",1,0)</f>
        <v>1</v>
      </c>
      <c r="O2724">
        <f>IF(N2724="medium",1,0)</f>
        <v>0</v>
      </c>
      <c r="P2724">
        <f>IF(O2724="large",1,0)</f>
        <v>0</v>
      </c>
      <c r="Q2724">
        <v>2012</v>
      </c>
      <c r="R2724">
        <v>1</v>
      </c>
      <c r="S2724" t="str">
        <f>IF(R2724=1, "First-time", IF(R2724&lt;=3, "Rising Star", IF(R2724&lt;10, "Established", "Elites")))</f>
        <v>First-time</v>
      </c>
      <c r="T2724">
        <f>IF(S2724 = "First-time",1,0)</f>
        <v>1</v>
      </c>
      <c r="U2724">
        <f>IF(S2724 = "Rising Star",1,0)</f>
        <v>0</v>
      </c>
      <c r="V2724">
        <f>IF(S2724 = "Established",1,0)</f>
        <v>0</v>
      </c>
      <c r="W2724">
        <f>IF(S2724 = "Elites",1,0)</f>
        <v>0</v>
      </c>
      <c r="X2724" t="s">
        <v>409</v>
      </c>
      <c r="Y2724" t="str">
        <f>IF(X2724="","-",TRIM(LEFT(X2724,FIND(",",X2724&amp;",")-1)))</f>
        <v>Salt Lake City</v>
      </c>
      <c r="Z2724" t="s">
        <v>3795</v>
      </c>
      <c r="AA2724" t="s">
        <v>46</v>
      </c>
    </row>
    <row r="2725" spans="1:27" ht="14.4" x14ac:dyDescent="0.3">
      <c r="A2725">
        <v>2715</v>
      </c>
      <c r="B2725" t="s">
        <v>9061</v>
      </c>
      <c r="C2725" t="s">
        <v>9062</v>
      </c>
      <c r="D2725" t="s">
        <v>9063</v>
      </c>
      <c r="E2725" t="s">
        <v>870</v>
      </c>
      <c r="F2725" s="5">
        <f>_xlfn.TEXTBEFORE(E2725, " ") * 1000000</f>
        <v>3000000</v>
      </c>
      <c r="G2725">
        <v>141.81290000000001</v>
      </c>
      <c r="H2725" t="s">
        <v>803</v>
      </c>
      <c r="I2725">
        <v>24</v>
      </c>
      <c r="J2725">
        <f>IF(I2725="",0,I2725)</f>
        <v>24</v>
      </c>
      <c r="K2725">
        <v>12</v>
      </c>
      <c r="L2725">
        <f>I2725-K2725</f>
        <v>12</v>
      </c>
      <c r="M2725" t="str">
        <f>IF(I2725&lt;100,"small",IF(I2725&lt;500,"medium","large"))</f>
        <v>small</v>
      </c>
      <c r="N2725">
        <f>IF(M2725="small",1,0)</f>
        <v>1</v>
      </c>
      <c r="O2725">
        <f>IF(N2725="medium",1,0)</f>
        <v>0</v>
      </c>
      <c r="P2725">
        <f>IF(O2725="large",1,0)</f>
        <v>0</v>
      </c>
      <c r="Q2725">
        <v>2008</v>
      </c>
      <c r="R2725">
        <v>2</v>
      </c>
      <c r="S2725" t="str">
        <f>IF(R2725=1, "First-time", IF(R2725&lt;=3, "Rising Star", IF(R2725&lt;10, "Established", "Elites")))</f>
        <v>Rising Star</v>
      </c>
      <c r="T2725">
        <f>IF(S2725 = "First-time",1,0)</f>
        <v>0</v>
      </c>
      <c r="U2725">
        <f>IF(S2725 = "Rising Star",1,0)</f>
        <v>1</v>
      </c>
      <c r="V2725">
        <f>IF(S2725 = "Established",1,0)</f>
        <v>0</v>
      </c>
      <c r="W2725">
        <f>IF(S2725 = "Elites",1,0)</f>
        <v>0</v>
      </c>
      <c r="X2725" t="s">
        <v>403</v>
      </c>
      <c r="Y2725" t="str">
        <f>IF(X2725="","-",TRIM(LEFT(X2725,FIND(",",X2725&amp;",")-1)))</f>
        <v>Oxnard-Thousand Oaks-Ventura</v>
      </c>
      <c r="Z2725" t="s">
        <v>4179</v>
      </c>
      <c r="AA2725" t="s">
        <v>5</v>
      </c>
    </row>
    <row r="2726" spans="1:27" ht="14.4" x14ac:dyDescent="0.3">
      <c r="A2726">
        <v>2716</v>
      </c>
      <c r="B2726" t="s">
        <v>10593</v>
      </c>
      <c r="C2726" t="s">
        <v>10594</v>
      </c>
      <c r="D2726" t="s">
        <v>10595</v>
      </c>
      <c r="E2726" t="s">
        <v>347</v>
      </c>
      <c r="F2726" s="5">
        <f>_xlfn.TEXTBEFORE(E2726, " ") * 1000000</f>
        <v>6000000</v>
      </c>
      <c r="G2726">
        <v>141.79580000000001</v>
      </c>
      <c r="H2726" t="s">
        <v>167</v>
      </c>
      <c r="I2726">
        <v>35</v>
      </c>
      <c r="J2726">
        <f>IF(I2726="",0,I2726)</f>
        <v>35</v>
      </c>
      <c r="K2726">
        <v>20</v>
      </c>
      <c r="L2726">
        <f>I2726-K2726</f>
        <v>15</v>
      </c>
      <c r="M2726" t="str">
        <f>IF(I2726&lt;100,"small",IF(I2726&lt;500,"medium","large"))</f>
        <v>small</v>
      </c>
      <c r="N2726">
        <f>IF(M2726="small",1,0)</f>
        <v>1</v>
      </c>
      <c r="O2726">
        <f>IF(N2726="medium",1,0)</f>
        <v>0</v>
      </c>
      <c r="P2726">
        <f>IF(O2726="large",1,0)</f>
        <v>0</v>
      </c>
      <c r="Q2726">
        <v>2010</v>
      </c>
      <c r="R2726">
        <v>2</v>
      </c>
      <c r="S2726" t="str">
        <f>IF(R2726=1, "First-time", IF(R2726&lt;=3, "Rising Star", IF(R2726&lt;10, "Established", "Elites")))</f>
        <v>Rising Star</v>
      </c>
      <c r="T2726">
        <f>IF(S2726 = "First-time",1,0)</f>
        <v>0</v>
      </c>
      <c r="U2726">
        <f>IF(S2726 = "Rising Star",1,0)</f>
        <v>1</v>
      </c>
      <c r="V2726">
        <f>IF(S2726 = "Established",1,0)</f>
        <v>0</v>
      </c>
      <c r="W2726">
        <f>IF(S2726 = "Elites",1,0)</f>
        <v>0</v>
      </c>
      <c r="X2726" t="s">
        <v>409</v>
      </c>
      <c r="Y2726" t="str">
        <f>IF(X2726="","-",TRIM(LEFT(X2726,FIND(",",X2726&amp;",")-1)))</f>
        <v>Salt Lake City</v>
      </c>
      <c r="Z2726" t="s">
        <v>10596</v>
      </c>
      <c r="AA2726" t="s">
        <v>46</v>
      </c>
    </row>
    <row r="2727" spans="1:27" ht="14.4" x14ac:dyDescent="0.3">
      <c r="A2727">
        <v>2717</v>
      </c>
      <c r="B2727" t="s">
        <v>9719</v>
      </c>
      <c r="C2727" t="s">
        <v>9720</v>
      </c>
      <c r="D2727" t="s">
        <v>9721</v>
      </c>
      <c r="E2727" t="s">
        <v>571</v>
      </c>
      <c r="F2727" s="5">
        <f>_xlfn.TEXTBEFORE(E2727, " ") * 1000000</f>
        <v>27700000</v>
      </c>
      <c r="G2727">
        <v>141.64070000000001</v>
      </c>
      <c r="H2727" t="s">
        <v>129</v>
      </c>
      <c r="I2727">
        <v>22</v>
      </c>
      <c r="J2727">
        <f>IF(I2727="",0,I2727)</f>
        <v>22</v>
      </c>
      <c r="K2727">
        <v>14</v>
      </c>
      <c r="L2727">
        <f>I2727-K2727</f>
        <v>8</v>
      </c>
      <c r="M2727" t="str">
        <f>IF(I2727&lt;100,"small",IF(I2727&lt;500,"medium","large"))</f>
        <v>small</v>
      </c>
      <c r="N2727">
        <f>IF(M2727="small",1,0)</f>
        <v>1</v>
      </c>
      <c r="O2727">
        <f>IF(N2727="medium",1,0)</f>
        <v>0</v>
      </c>
      <c r="P2727">
        <f>IF(O2727="large",1,0)</f>
        <v>0</v>
      </c>
      <c r="Q2727">
        <v>2009</v>
      </c>
      <c r="R2727">
        <v>2</v>
      </c>
      <c r="S2727" t="str">
        <f>IF(R2727=1, "First-time", IF(R2727&lt;=3, "Rising Star", IF(R2727&lt;10, "Established", "Elites")))</f>
        <v>Rising Star</v>
      </c>
      <c r="T2727">
        <f>IF(S2727 = "First-time",1,0)</f>
        <v>0</v>
      </c>
      <c r="U2727">
        <f>IF(S2727 = "Rising Star",1,0)</f>
        <v>1</v>
      </c>
      <c r="V2727">
        <f>IF(S2727 = "Established",1,0)</f>
        <v>0</v>
      </c>
      <c r="W2727">
        <f>IF(S2727 = "Elites",1,0)</f>
        <v>0</v>
      </c>
      <c r="X2727" t="s">
        <v>202</v>
      </c>
      <c r="Y2727" t="str">
        <f>IF(X2727="","-",TRIM(LEFT(X2727,FIND(",",X2727&amp;",")-1)))</f>
        <v>Las Vegas</v>
      </c>
      <c r="Z2727" t="s">
        <v>6272</v>
      </c>
      <c r="AA2727" t="s">
        <v>34</v>
      </c>
    </row>
    <row r="2728" spans="1:27" ht="14.4" x14ac:dyDescent="0.3">
      <c r="A2728">
        <v>2718</v>
      </c>
      <c r="B2728" t="s">
        <v>11335</v>
      </c>
      <c r="C2728" t="s">
        <v>11336</v>
      </c>
      <c r="D2728" t="s">
        <v>11337</v>
      </c>
      <c r="E2728" t="s">
        <v>276</v>
      </c>
      <c r="F2728" s="5">
        <f>_xlfn.TEXTBEFORE(E2728, " ") * 1000000</f>
        <v>29400000</v>
      </c>
      <c r="G2728">
        <v>141.46719999999999</v>
      </c>
      <c r="H2728" t="s">
        <v>118</v>
      </c>
      <c r="I2728">
        <v>40</v>
      </c>
      <c r="J2728">
        <f>IF(I2728="",0,I2728)</f>
        <v>40</v>
      </c>
      <c r="K2728">
        <v>14</v>
      </c>
      <c r="L2728">
        <f>I2728-K2728</f>
        <v>26</v>
      </c>
      <c r="M2728" t="str">
        <f>IF(I2728&lt;100,"small",IF(I2728&lt;500,"medium","large"))</f>
        <v>small</v>
      </c>
      <c r="N2728">
        <f>IF(M2728="small",1,0)</f>
        <v>1</v>
      </c>
      <c r="O2728">
        <f>IF(N2728="medium",1,0)</f>
        <v>0</v>
      </c>
      <c r="P2728">
        <f>IF(O2728="large",1,0)</f>
        <v>0</v>
      </c>
      <c r="Q2728">
        <v>2010</v>
      </c>
      <c r="R2728">
        <v>1</v>
      </c>
      <c r="S2728" t="str">
        <f>IF(R2728=1, "First-time", IF(R2728&lt;=3, "Rising Star", IF(R2728&lt;10, "Established", "Elites")))</f>
        <v>First-time</v>
      </c>
      <c r="T2728">
        <f>IF(S2728 = "First-time",1,0)</f>
        <v>1</v>
      </c>
      <c r="U2728">
        <f>IF(S2728 = "Rising Star",1,0)</f>
        <v>0</v>
      </c>
      <c r="V2728">
        <f>IF(S2728 = "Established",1,0)</f>
        <v>0</v>
      </c>
      <c r="W2728">
        <f>IF(S2728 = "Elites",1,0)</f>
        <v>0</v>
      </c>
      <c r="X2728" t="s">
        <v>689</v>
      </c>
      <c r="Y2728" t="str">
        <f>IF(X2728="","-",TRIM(LEFT(X2728,FIND(",",X2728&amp;",")-1)))</f>
        <v>Miami</v>
      </c>
      <c r="Z2728" t="s">
        <v>1378</v>
      </c>
      <c r="AA2728" t="s">
        <v>10</v>
      </c>
    </row>
    <row r="2729" spans="1:27" ht="14.4" x14ac:dyDescent="0.3">
      <c r="A2729">
        <v>2719</v>
      </c>
      <c r="B2729" t="s">
        <v>5594</v>
      </c>
      <c r="C2729" t="s">
        <v>5595</v>
      </c>
      <c r="D2729" t="s">
        <v>5596</v>
      </c>
      <c r="E2729" t="s">
        <v>870</v>
      </c>
      <c r="F2729" s="5">
        <f>_xlfn.TEXTBEFORE(E2729, " ") * 1000000</f>
        <v>3000000</v>
      </c>
      <c r="G2729">
        <v>141.4342</v>
      </c>
      <c r="H2729" t="s">
        <v>779</v>
      </c>
      <c r="I2729">
        <v>24</v>
      </c>
      <c r="J2729">
        <f>IF(I2729="",0,I2729)</f>
        <v>24</v>
      </c>
      <c r="K2729">
        <v>11</v>
      </c>
      <c r="L2729">
        <f>I2729-K2729</f>
        <v>13</v>
      </c>
      <c r="M2729" t="str">
        <f>IF(I2729&lt;100,"small",IF(I2729&lt;500,"medium","large"))</f>
        <v>small</v>
      </c>
      <c r="N2729">
        <f>IF(M2729="small",1,0)</f>
        <v>1</v>
      </c>
      <c r="O2729">
        <f>IF(N2729="medium",1,0)</f>
        <v>0</v>
      </c>
      <c r="P2729">
        <f>IF(O2729="large",1,0)</f>
        <v>0</v>
      </c>
      <c r="Q2729">
        <v>2004</v>
      </c>
      <c r="R2729">
        <v>1</v>
      </c>
      <c r="S2729" t="str">
        <f>IF(R2729=1, "First-time", IF(R2729&lt;=3, "Rising Star", IF(R2729&lt;10, "Established", "Elites")))</f>
        <v>First-time</v>
      </c>
      <c r="T2729">
        <f>IF(S2729 = "First-time",1,0)</f>
        <v>1</v>
      </c>
      <c r="U2729">
        <f>IF(S2729 = "Rising Star",1,0)</f>
        <v>0</v>
      </c>
      <c r="V2729">
        <f>IF(S2729 = "Established",1,0)</f>
        <v>0</v>
      </c>
      <c r="W2729">
        <f>IF(S2729 = "Elites",1,0)</f>
        <v>0</v>
      </c>
      <c r="X2729" t="s">
        <v>354</v>
      </c>
      <c r="Y2729" t="str">
        <f>IF(X2729="","-",TRIM(LEFT(X2729,FIND(",",X2729&amp;",")-1)))</f>
        <v>Minneapolis</v>
      </c>
      <c r="Z2729" t="s">
        <v>5597</v>
      </c>
      <c r="AA2729" t="s">
        <v>24</v>
      </c>
    </row>
    <row r="2730" spans="1:27" ht="14.4" x14ac:dyDescent="0.3">
      <c r="A2730">
        <v>2720</v>
      </c>
      <c r="B2730" t="s">
        <v>10329</v>
      </c>
      <c r="C2730" t="s">
        <v>10330</v>
      </c>
      <c r="D2730" t="s">
        <v>10331</v>
      </c>
      <c r="E2730" t="s">
        <v>1496</v>
      </c>
      <c r="F2730" s="5">
        <f>_xlfn.TEXTBEFORE(E2730, " ") * 1000000</f>
        <v>6500000</v>
      </c>
      <c r="G2730">
        <v>141.38480000000001</v>
      </c>
      <c r="H2730" t="s">
        <v>174</v>
      </c>
      <c r="I2730">
        <v>14</v>
      </c>
      <c r="J2730">
        <f>IF(I2730="",0,I2730)</f>
        <v>14</v>
      </c>
      <c r="K2730">
        <v>10</v>
      </c>
      <c r="L2730">
        <f>I2730-K2730</f>
        <v>4</v>
      </c>
      <c r="M2730" t="str">
        <f>IF(I2730&lt;100,"small",IF(I2730&lt;500,"medium","large"))</f>
        <v>small</v>
      </c>
      <c r="N2730">
        <f>IF(M2730="small",1,0)</f>
        <v>1</v>
      </c>
      <c r="O2730">
        <f>IF(N2730="medium",1,0)</f>
        <v>0</v>
      </c>
      <c r="P2730">
        <f>IF(O2730="large",1,0)</f>
        <v>0</v>
      </c>
      <c r="Q2730">
        <v>2009</v>
      </c>
      <c r="R2730">
        <v>5</v>
      </c>
      <c r="S2730" t="str">
        <f>IF(R2730=1, "First-time", IF(R2730&lt;=3, "Rising Star", IF(R2730&lt;10, "Established", "Elites")))</f>
        <v>Established</v>
      </c>
      <c r="T2730">
        <f>IF(S2730 = "First-time",1,0)</f>
        <v>0</v>
      </c>
      <c r="U2730">
        <f>IF(S2730 = "Rising Star",1,0)</f>
        <v>0</v>
      </c>
      <c r="V2730">
        <f>IF(S2730 = "Established",1,0)</f>
        <v>1</v>
      </c>
      <c r="W2730">
        <f>IF(S2730 = "Elites",1,0)</f>
        <v>0</v>
      </c>
      <c r="X2730" t="s">
        <v>191</v>
      </c>
      <c r="Y2730" t="str">
        <f>IF(X2730="","-",TRIM(LEFT(X2730,FIND(",",X2730&amp;",")-1)))</f>
        <v>Philadelphia</v>
      </c>
      <c r="Z2730" t="s">
        <v>10332</v>
      </c>
      <c r="AA2730" t="s">
        <v>5</v>
      </c>
    </row>
    <row r="2731" spans="1:27" ht="14.4" x14ac:dyDescent="0.3">
      <c r="A2731">
        <v>2721</v>
      </c>
      <c r="B2731" t="s">
        <v>5252</v>
      </c>
      <c r="C2731" t="s">
        <v>5253</v>
      </c>
      <c r="D2731" t="s">
        <v>5254</v>
      </c>
      <c r="E2731" t="s">
        <v>5255</v>
      </c>
      <c r="F2731" s="5">
        <f>_xlfn.TEXTBEFORE(E2731, " ") * 1000000</f>
        <v>35900000</v>
      </c>
      <c r="G2731">
        <v>141.3254</v>
      </c>
      <c r="H2731" t="s">
        <v>751</v>
      </c>
      <c r="I2731">
        <v>103</v>
      </c>
      <c r="J2731">
        <f>IF(I2731="",0,I2731)</f>
        <v>103</v>
      </c>
      <c r="K2731">
        <v>57</v>
      </c>
      <c r="L2731">
        <f>I2731-K2731</f>
        <v>46</v>
      </c>
      <c r="M2731" t="str">
        <f>IF(I2731&lt;100,"small",IF(I2731&lt;500,"medium","large"))</f>
        <v>medium</v>
      </c>
      <c r="N2731">
        <f>IF(M2731="small",1,0)</f>
        <v>0</v>
      </c>
      <c r="O2731">
        <f>IF(N2731="medium",1,0)</f>
        <v>0</v>
      </c>
      <c r="P2731">
        <f>IF(O2731="large",1,0)</f>
        <v>0</v>
      </c>
      <c r="Q2731">
        <v>2003</v>
      </c>
      <c r="R2731">
        <v>8</v>
      </c>
      <c r="S2731" t="str">
        <f>IF(R2731=1, "First-time", IF(R2731&lt;=3, "Rising Star", IF(R2731&lt;10, "Established", "Elites")))</f>
        <v>Established</v>
      </c>
      <c r="T2731">
        <f>IF(S2731 = "First-time",1,0)</f>
        <v>0</v>
      </c>
      <c r="U2731">
        <f>IF(S2731 = "Rising Star",1,0)</f>
        <v>0</v>
      </c>
      <c r="V2731">
        <f>IF(S2731 = "Established",1,0)</f>
        <v>1</v>
      </c>
      <c r="W2731">
        <f>IF(S2731 = "Elites",1,0)</f>
        <v>0</v>
      </c>
      <c r="X2731" t="s">
        <v>99</v>
      </c>
      <c r="Y2731" t="str">
        <f>IF(X2731="","-",TRIM(LEFT(X2731,FIND(",",X2731&amp;",")-1)))</f>
        <v>-</v>
      </c>
      <c r="Z2731" t="s">
        <v>738</v>
      </c>
      <c r="AA2731" t="s">
        <v>5</v>
      </c>
    </row>
    <row r="2732" spans="1:27" ht="14.4" x14ac:dyDescent="0.3">
      <c r="A2732">
        <v>2722</v>
      </c>
      <c r="B2732" t="s">
        <v>12610</v>
      </c>
      <c r="C2732" t="s">
        <v>12611</v>
      </c>
      <c r="D2732" t="s">
        <v>12612</v>
      </c>
      <c r="E2732" t="s">
        <v>1088</v>
      </c>
      <c r="F2732" s="5">
        <f>_xlfn.TEXTBEFORE(E2732, " ") * 1000000</f>
        <v>1100000</v>
      </c>
      <c r="G2732">
        <v>141.23689999999999</v>
      </c>
      <c r="H2732" t="s">
        <v>118</v>
      </c>
      <c r="I2732">
        <v>2397</v>
      </c>
      <c r="J2732">
        <f>IF(I2732="",0,I2732)</f>
        <v>2397</v>
      </c>
      <c r="K2732">
        <v>958</v>
      </c>
      <c r="L2732">
        <f>I2732-K2732</f>
        <v>1439</v>
      </c>
      <c r="M2732" t="str">
        <f>IF(I2732&lt;100,"small",IF(I2732&lt;500,"medium","large"))</f>
        <v>large</v>
      </c>
      <c r="N2732">
        <f>IF(M2732="small",1,0)</f>
        <v>0</v>
      </c>
      <c r="O2732">
        <f>IF(N2732="medium",1,0)</f>
        <v>0</v>
      </c>
      <c r="P2732">
        <f>IF(O2732="large",1,0)</f>
        <v>0</v>
      </c>
      <c r="Q2732">
        <v>2011</v>
      </c>
      <c r="R2732">
        <v>2</v>
      </c>
      <c r="S2732" t="str">
        <f>IF(R2732=1, "First-time", IF(R2732&lt;=3, "Rising Star", IF(R2732&lt;10, "Established", "Elites")))</f>
        <v>Rising Star</v>
      </c>
      <c r="T2732">
        <f>IF(S2732 = "First-time",1,0)</f>
        <v>0</v>
      </c>
      <c r="U2732">
        <f>IF(S2732 = "Rising Star",1,0)</f>
        <v>1</v>
      </c>
      <c r="V2732">
        <f>IF(S2732 = "Established",1,0)</f>
        <v>0</v>
      </c>
      <c r="W2732">
        <f>IF(S2732 = "Elites",1,0)</f>
        <v>0</v>
      </c>
      <c r="X2732" t="s">
        <v>611</v>
      </c>
      <c r="Y2732" t="str">
        <f>IF(X2732="","-",TRIM(LEFT(X2732,FIND(",",X2732&amp;",")-1)))</f>
        <v>Denver</v>
      </c>
      <c r="Z2732" t="s">
        <v>4636</v>
      </c>
      <c r="AA2732" t="s">
        <v>6</v>
      </c>
    </row>
    <row r="2733" spans="1:27" ht="14.4" x14ac:dyDescent="0.3">
      <c r="A2733">
        <v>2723</v>
      </c>
      <c r="B2733" t="s">
        <v>1723</v>
      </c>
      <c r="C2733" t="s">
        <v>1724</v>
      </c>
      <c r="D2733" t="s">
        <v>1725</v>
      </c>
      <c r="E2733" t="s">
        <v>1726</v>
      </c>
      <c r="F2733" s="5">
        <f>_xlfn.TEXTBEFORE(E2733, " ") * 1000000</f>
        <v>83900000</v>
      </c>
      <c r="G2733">
        <v>141.1902</v>
      </c>
      <c r="H2733" t="s">
        <v>751</v>
      </c>
      <c r="I2733">
        <v>153</v>
      </c>
      <c r="J2733">
        <f>IF(I2733="",0,I2733)</f>
        <v>153</v>
      </c>
      <c r="K2733">
        <v>86</v>
      </c>
      <c r="L2733">
        <f>I2733-K2733</f>
        <v>67</v>
      </c>
      <c r="M2733" t="str">
        <f>IF(I2733&lt;100,"small",IF(I2733&lt;500,"medium","large"))</f>
        <v>medium</v>
      </c>
      <c r="N2733">
        <f>IF(M2733="small",1,0)</f>
        <v>0</v>
      </c>
      <c r="O2733">
        <f>IF(N2733="medium",1,0)</f>
        <v>0</v>
      </c>
      <c r="P2733">
        <f>IF(O2733="large",1,0)</f>
        <v>0</v>
      </c>
      <c r="Q2733">
        <v>1992</v>
      </c>
      <c r="R2733">
        <v>6</v>
      </c>
      <c r="S2733" t="str">
        <f>IF(R2733=1, "First-time", IF(R2733&lt;=3, "Rising Star", IF(R2733&lt;10, "Established", "Elites")))</f>
        <v>Established</v>
      </c>
      <c r="T2733">
        <f>IF(S2733 = "First-time",1,0)</f>
        <v>0</v>
      </c>
      <c r="U2733">
        <f>IF(S2733 = "Rising Star",1,0)</f>
        <v>0</v>
      </c>
      <c r="V2733">
        <f>IF(S2733 = "Established",1,0)</f>
        <v>1</v>
      </c>
      <c r="W2733">
        <f>IF(S2733 = "Elites",1,0)</f>
        <v>0</v>
      </c>
      <c r="X2733" t="s">
        <v>99</v>
      </c>
      <c r="Y2733" t="str">
        <f>IF(X2733="","-",TRIM(LEFT(X2733,FIND(",",X2733&amp;",")-1)))</f>
        <v>-</v>
      </c>
      <c r="Z2733" t="s">
        <v>1727</v>
      </c>
      <c r="AA2733" t="s">
        <v>51</v>
      </c>
    </row>
    <row r="2734" spans="1:27" ht="14.4" x14ac:dyDescent="0.3">
      <c r="A2734">
        <v>2724</v>
      </c>
      <c r="B2734" t="s">
        <v>9562</v>
      </c>
      <c r="C2734" t="s">
        <v>9563</v>
      </c>
      <c r="D2734" t="s">
        <v>9564</v>
      </c>
      <c r="E2734" t="s">
        <v>1486</v>
      </c>
      <c r="F2734" s="5">
        <f>_xlfn.TEXTBEFORE(E2734, " ") * 1000000</f>
        <v>16800000</v>
      </c>
      <c r="G2734">
        <v>141.1611</v>
      </c>
      <c r="H2734" t="s">
        <v>85</v>
      </c>
      <c r="I2734">
        <v>40</v>
      </c>
      <c r="J2734">
        <f>IF(I2734="",0,I2734)</f>
        <v>40</v>
      </c>
      <c r="K2734">
        <v>13</v>
      </c>
      <c r="L2734">
        <f>I2734-K2734</f>
        <v>27</v>
      </c>
      <c r="M2734" t="str">
        <f>IF(I2734&lt;100,"small",IF(I2734&lt;500,"medium","large"))</f>
        <v>small</v>
      </c>
      <c r="N2734">
        <f>IF(M2734="small",1,0)</f>
        <v>1</v>
      </c>
      <c r="O2734">
        <f>IF(N2734="medium",1,0)</f>
        <v>0</v>
      </c>
      <c r="P2734">
        <f>IF(O2734="large",1,0)</f>
        <v>0</v>
      </c>
      <c r="Q2734">
        <v>2009</v>
      </c>
      <c r="R2734">
        <v>5</v>
      </c>
      <c r="S2734" t="str">
        <f>IF(R2734=1, "First-time", IF(R2734&lt;=3, "Rising Star", IF(R2734&lt;10, "Established", "Elites")))</f>
        <v>Established</v>
      </c>
      <c r="T2734">
        <f>IF(S2734 = "First-time",1,0)</f>
        <v>0</v>
      </c>
      <c r="U2734">
        <f>IF(S2734 = "Rising Star",1,0)</f>
        <v>0</v>
      </c>
      <c r="V2734">
        <f>IF(S2734 = "Established",1,0)</f>
        <v>1</v>
      </c>
      <c r="W2734">
        <f>IF(S2734 = "Elites",1,0)</f>
        <v>0</v>
      </c>
      <c r="X2734" t="s">
        <v>191</v>
      </c>
      <c r="Y2734" t="str">
        <f>IF(X2734="","-",TRIM(LEFT(X2734,FIND(",",X2734&amp;",")-1)))</f>
        <v>Philadelphia</v>
      </c>
      <c r="Z2734" t="s">
        <v>9565</v>
      </c>
      <c r="AA2734" t="s">
        <v>39</v>
      </c>
    </row>
    <row r="2735" spans="1:27" ht="14.4" x14ac:dyDescent="0.3">
      <c r="A2735">
        <v>2725</v>
      </c>
      <c r="B2735" t="s">
        <v>17109</v>
      </c>
      <c r="C2735" t="s">
        <v>17110</v>
      </c>
      <c r="D2735" t="s">
        <v>17111</v>
      </c>
      <c r="E2735" t="s">
        <v>392</v>
      </c>
      <c r="F2735" s="5">
        <f>_xlfn.TEXTBEFORE(E2735, " ") * 1000000</f>
        <v>2000000</v>
      </c>
      <c r="G2735">
        <v>141.07140000000001</v>
      </c>
      <c r="H2735" t="s">
        <v>174</v>
      </c>
      <c r="I2735">
        <v>85</v>
      </c>
      <c r="J2735">
        <f>IF(I2735="",0,I2735)</f>
        <v>85</v>
      </c>
      <c r="K2735">
        <v>15</v>
      </c>
      <c r="L2735">
        <f>I2735-K2735</f>
        <v>70</v>
      </c>
      <c r="M2735" t="str">
        <f>IF(I2735&lt;100,"small",IF(I2735&lt;500,"medium","large"))</f>
        <v>small</v>
      </c>
      <c r="N2735">
        <f>IF(M2735="small",1,0)</f>
        <v>1</v>
      </c>
      <c r="O2735">
        <f>IF(N2735="medium",1,0)</f>
        <v>0</v>
      </c>
      <c r="P2735">
        <f>IF(O2735="large",1,0)</f>
        <v>0</v>
      </c>
      <c r="Q2735">
        <v>2014</v>
      </c>
      <c r="R2735">
        <v>1</v>
      </c>
      <c r="S2735" t="str">
        <f>IF(R2735=1, "First-time", IF(R2735&lt;=3, "Rising Star", IF(R2735&lt;10, "Established", "Elites")))</f>
        <v>First-time</v>
      </c>
      <c r="T2735">
        <f>IF(S2735 = "First-time",1,0)</f>
        <v>1</v>
      </c>
      <c r="U2735">
        <f>IF(S2735 = "Rising Star",1,0)</f>
        <v>0</v>
      </c>
      <c r="V2735">
        <f>IF(S2735 = "Established",1,0)</f>
        <v>0</v>
      </c>
      <c r="W2735">
        <f>IF(S2735 = "Elites",1,0)</f>
        <v>0</v>
      </c>
      <c r="X2735" t="s">
        <v>325</v>
      </c>
      <c r="Y2735" t="str">
        <f>IF(X2735="","-",TRIM(LEFT(X2735,FIND(",",X2735&amp;",")-1)))</f>
        <v>Los Angeles</v>
      </c>
      <c r="Z2735" t="s">
        <v>17112</v>
      </c>
      <c r="AA2735" t="s">
        <v>5</v>
      </c>
    </row>
    <row r="2736" spans="1:27" ht="14.4" x14ac:dyDescent="0.3">
      <c r="A2736">
        <v>2726</v>
      </c>
      <c r="B2736" t="s">
        <v>3173</v>
      </c>
      <c r="C2736" t="s">
        <v>3174</v>
      </c>
      <c r="D2736" t="s">
        <v>3175</v>
      </c>
      <c r="E2736" t="s">
        <v>2447</v>
      </c>
      <c r="F2736" s="5">
        <f>_xlfn.TEXTBEFORE(E2736, " ") * 1000000</f>
        <v>8600000</v>
      </c>
      <c r="G2736">
        <v>140.94890000000001</v>
      </c>
      <c r="H2736" t="s">
        <v>779</v>
      </c>
      <c r="I2736">
        <v>18</v>
      </c>
      <c r="J2736">
        <f>IF(I2736="",0,I2736)</f>
        <v>18</v>
      </c>
      <c r="K2736">
        <v>13</v>
      </c>
      <c r="L2736">
        <f>I2736-K2736</f>
        <v>5</v>
      </c>
      <c r="M2736" t="str">
        <f>IF(I2736&lt;100,"small",IF(I2736&lt;500,"medium","large"))</f>
        <v>small</v>
      </c>
      <c r="N2736">
        <f>IF(M2736="small",1,0)</f>
        <v>1</v>
      </c>
      <c r="O2736">
        <f>IF(N2736="medium",1,0)</f>
        <v>0</v>
      </c>
      <c r="P2736">
        <f>IF(O2736="large",1,0)</f>
        <v>0</v>
      </c>
      <c r="Q2736">
        <v>1999</v>
      </c>
      <c r="R2736">
        <v>2</v>
      </c>
      <c r="S2736" t="str">
        <f>IF(R2736=1, "First-time", IF(R2736&lt;=3, "Rising Star", IF(R2736&lt;10, "Established", "Elites")))</f>
        <v>Rising Star</v>
      </c>
      <c r="T2736">
        <f>IF(S2736 = "First-time",1,0)</f>
        <v>0</v>
      </c>
      <c r="U2736">
        <f>IF(S2736 = "Rising Star",1,0)</f>
        <v>1</v>
      </c>
      <c r="V2736">
        <f>IF(S2736 = "Established",1,0)</f>
        <v>0</v>
      </c>
      <c r="W2736">
        <f>IF(S2736 = "Elites",1,0)</f>
        <v>0</v>
      </c>
      <c r="X2736" t="s">
        <v>466</v>
      </c>
      <c r="Y2736" t="str">
        <f>IF(X2736="","-",TRIM(LEFT(X2736,FIND(",",X2736&amp;",")-1)))</f>
        <v>Charlotte</v>
      </c>
      <c r="Z2736" t="s">
        <v>466</v>
      </c>
      <c r="AA2736" t="s">
        <v>28</v>
      </c>
    </row>
    <row r="2737" spans="1:27" ht="14.4" x14ac:dyDescent="0.3">
      <c r="A2737">
        <v>2727</v>
      </c>
      <c r="B2737" t="s">
        <v>14542</v>
      </c>
      <c r="C2737" t="s">
        <v>14543</v>
      </c>
      <c r="D2737" t="s">
        <v>14544</v>
      </c>
      <c r="E2737" t="s">
        <v>1246</v>
      </c>
      <c r="F2737" s="5">
        <f>_xlfn.TEXTBEFORE(E2737, " ") * 1000000</f>
        <v>2900000</v>
      </c>
      <c r="G2737">
        <v>140.77269999999999</v>
      </c>
      <c r="H2737" t="s">
        <v>85</v>
      </c>
      <c r="I2737">
        <v>38</v>
      </c>
      <c r="J2737">
        <f>IF(I2737="",0,I2737)</f>
        <v>38</v>
      </c>
      <c r="K2737">
        <v>8</v>
      </c>
      <c r="L2737">
        <f>I2737-K2737</f>
        <v>30</v>
      </c>
      <c r="M2737" t="str">
        <f>IF(I2737&lt;100,"small",IF(I2737&lt;500,"medium","large"))</f>
        <v>small</v>
      </c>
      <c r="N2737">
        <f>IF(M2737="small",1,0)</f>
        <v>1</v>
      </c>
      <c r="O2737">
        <f>IF(N2737="medium",1,0)</f>
        <v>0</v>
      </c>
      <c r="P2737">
        <f>IF(O2737="large",1,0)</f>
        <v>0</v>
      </c>
      <c r="Q2737">
        <v>2013</v>
      </c>
      <c r="R2737">
        <v>1</v>
      </c>
      <c r="S2737" t="str">
        <f>IF(R2737=1, "First-time", IF(R2737&lt;=3, "Rising Star", IF(R2737&lt;10, "Established", "Elites")))</f>
        <v>First-time</v>
      </c>
      <c r="T2737">
        <f>IF(S2737 = "First-time",1,0)</f>
        <v>1</v>
      </c>
      <c r="U2737">
        <f>IF(S2737 = "Rising Star",1,0)</f>
        <v>0</v>
      </c>
      <c r="V2737">
        <f>IF(S2737 = "Established",1,0)</f>
        <v>0</v>
      </c>
      <c r="W2737">
        <f>IF(S2737 = "Elites",1,0)</f>
        <v>0</v>
      </c>
      <c r="X2737" t="s">
        <v>838</v>
      </c>
      <c r="Y2737" t="str">
        <f>IF(X2737="","-",TRIM(LEFT(X2737,FIND(",",X2737&amp;",")-1)))</f>
        <v>Austin</v>
      </c>
      <c r="Z2737" t="s">
        <v>838</v>
      </c>
      <c r="AA2737" t="s">
        <v>45</v>
      </c>
    </row>
    <row r="2738" spans="1:27" ht="14.4" x14ac:dyDescent="0.3">
      <c r="A2738">
        <v>2728</v>
      </c>
      <c r="B2738" t="s">
        <v>5256</v>
      </c>
      <c r="C2738" t="s">
        <v>5257</v>
      </c>
      <c r="D2738" t="s">
        <v>5258</v>
      </c>
      <c r="E2738" t="s">
        <v>3113</v>
      </c>
      <c r="F2738" s="5">
        <f>_xlfn.TEXTBEFORE(E2738, " ") * 1000000</f>
        <v>6300000</v>
      </c>
      <c r="G2738">
        <v>140.6575</v>
      </c>
      <c r="H2738" t="s">
        <v>472</v>
      </c>
      <c r="I2738">
        <v>33</v>
      </c>
      <c r="J2738">
        <f>IF(I2738="",0,I2738)</f>
        <v>33</v>
      </c>
      <c r="K2738">
        <v>16</v>
      </c>
      <c r="L2738">
        <f>I2738-K2738</f>
        <v>17</v>
      </c>
      <c r="M2738" t="str">
        <f>IF(I2738&lt;100,"small",IF(I2738&lt;500,"medium","large"))</f>
        <v>small</v>
      </c>
      <c r="N2738">
        <f>IF(M2738="small",1,0)</f>
        <v>1</v>
      </c>
      <c r="O2738">
        <f>IF(N2738="medium",1,0)</f>
        <v>0</v>
      </c>
      <c r="P2738">
        <f>IF(O2738="large",1,0)</f>
        <v>0</v>
      </c>
      <c r="Q2738">
        <v>2003</v>
      </c>
      <c r="R2738">
        <v>3</v>
      </c>
      <c r="S2738" t="str">
        <f>IF(R2738=1, "First-time", IF(R2738&lt;=3, "Rising Star", IF(R2738&lt;10, "Established", "Elites")))</f>
        <v>Rising Star</v>
      </c>
      <c r="T2738">
        <f>IF(S2738 = "First-time",1,0)</f>
        <v>0</v>
      </c>
      <c r="U2738">
        <f>IF(S2738 = "Rising Star",1,0)</f>
        <v>1</v>
      </c>
      <c r="V2738">
        <f>IF(S2738 = "Established",1,0)</f>
        <v>0</v>
      </c>
      <c r="W2738">
        <f>IF(S2738 = "Elites",1,0)</f>
        <v>0</v>
      </c>
      <c r="X2738" t="s">
        <v>325</v>
      </c>
      <c r="Y2738" t="str">
        <f>IF(X2738="","-",TRIM(LEFT(X2738,FIND(",",X2738&amp;",")-1)))</f>
        <v>Los Angeles</v>
      </c>
      <c r="Z2738" t="s">
        <v>5259</v>
      </c>
      <c r="AA2738" t="s">
        <v>5</v>
      </c>
    </row>
    <row r="2739" spans="1:27" ht="14.4" x14ac:dyDescent="0.3">
      <c r="A2739">
        <v>2729</v>
      </c>
      <c r="B2739" t="s">
        <v>4464</v>
      </c>
      <c r="C2739" t="s">
        <v>4465</v>
      </c>
      <c r="D2739" t="s">
        <v>4466</v>
      </c>
      <c r="E2739" t="s">
        <v>4467</v>
      </c>
      <c r="F2739" s="5">
        <f>_xlfn.TEXTBEFORE(E2739, " ") * 1000000</f>
        <v>17900000</v>
      </c>
      <c r="G2739">
        <v>140.58519999999999</v>
      </c>
      <c r="H2739" t="s">
        <v>118</v>
      </c>
      <c r="I2739">
        <v>21</v>
      </c>
      <c r="J2739">
        <f>IF(I2739="",0,I2739)</f>
        <v>21</v>
      </c>
      <c r="K2739">
        <v>12</v>
      </c>
      <c r="L2739">
        <f>I2739-K2739</f>
        <v>9</v>
      </c>
      <c r="M2739" t="str">
        <f>IF(I2739&lt;100,"small",IF(I2739&lt;500,"medium","large"))</f>
        <v>small</v>
      </c>
      <c r="N2739">
        <f>IF(M2739="small",1,0)</f>
        <v>1</v>
      </c>
      <c r="O2739">
        <f>IF(N2739="medium",1,0)</f>
        <v>0</v>
      </c>
      <c r="P2739">
        <f>IF(O2739="large",1,0)</f>
        <v>0</v>
      </c>
      <c r="Q2739">
        <v>2002</v>
      </c>
      <c r="R2739">
        <v>6</v>
      </c>
      <c r="S2739" t="str">
        <f>IF(R2739=1, "First-time", IF(R2739&lt;=3, "Rising Star", IF(R2739&lt;10, "Established", "Elites")))</f>
        <v>Established</v>
      </c>
      <c r="T2739">
        <f>IF(S2739 = "First-time",1,0)</f>
        <v>0</v>
      </c>
      <c r="U2739">
        <f>IF(S2739 = "Rising Star",1,0)</f>
        <v>0</v>
      </c>
      <c r="V2739">
        <f>IF(S2739 = "Established",1,0)</f>
        <v>1</v>
      </c>
      <c r="W2739">
        <f>IF(S2739 = "Elites",1,0)</f>
        <v>0</v>
      </c>
      <c r="X2739" t="s">
        <v>354</v>
      </c>
      <c r="Y2739" t="str">
        <f>IF(X2739="","-",TRIM(LEFT(X2739,FIND(",",X2739&amp;",")-1)))</f>
        <v>Minneapolis</v>
      </c>
      <c r="Z2739" t="s">
        <v>4468</v>
      </c>
      <c r="AA2739" t="s">
        <v>24</v>
      </c>
    </row>
    <row r="2740" spans="1:27" ht="14.4" x14ac:dyDescent="0.3">
      <c r="A2740">
        <v>2730</v>
      </c>
      <c r="B2740" t="s">
        <v>3068</v>
      </c>
      <c r="C2740" t="s">
        <v>3069</v>
      </c>
      <c r="D2740" t="s">
        <v>3070</v>
      </c>
      <c r="E2740" t="s">
        <v>3071</v>
      </c>
      <c r="F2740" s="5">
        <f>_xlfn.TEXTBEFORE(E2740, " ") * 1000000</f>
        <v>40400000</v>
      </c>
      <c r="G2740">
        <v>140.51920000000001</v>
      </c>
      <c r="H2740" t="s">
        <v>105</v>
      </c>
      <c r="I2740">
        <v>150</v>
      </c>
      <c r="J2740">
        <f>IF(I2740="",0,I2740)</f>
        <v>150</v>
      </c>
      <c r="K2740">
        <v>75</v>
      </c>
      <c r="L2740">
        <f>I2740-K2740</f>
        <v>75</v>
      </c>
      <c r="M2740" t="str">
        <f>IF(I2740&lt;100,"small",IF(I2740&lt;500,"medium","large"))</f>
        <v>medium</v>
      </c>
      <c r="N2740">
        <f>IF(M2740="small",1,0)</f>
        <v>0</v>
      </c>
      <c r="O2740">
        <f>IF(N2740="medium",1,0)</f>
        <v>0</v>
      </c>
      <c r="P2740">
        <f>IF(O2740="large",1,0)</f>
        <v>0</v>
      </c>
      <c r="Q2740">
        <v>1999</v>
      </c>
      <c r="R2740">
        <v>1</v>
      </c>
      <c r="S2740" t="str">
        <f>IF(R2740=1, "First-time", IF(R2740&lt;=3, "Rising Star", IF(R2740&lt;10, "Established", "Elites")))</f>
        <v>First-time</v>
      </c>
      <c r="T2740">
        <f>IF(S2740 = "First-time",1,0)</f>
        <v>1</v>
      </c>
      <c r="U2740">
        <f>IF(S2740 = "Rising Star",1,0)</f>
        <v>0</v>
      </c>
      <c r="V2740">
        <f>IF(S2740 = "Established",1,0)</f>
        <v>0</v>
      </c>
      <c r="W2740">
        <f>IF(S2740 = "Elites",1,0)</f>
        <v>0</v>
      </c>
      <c r="X2740" t="s">
        <v>99</v>
      </c>
      <c r="Y2740" t="str">
        <f>IF(X2740="","-",TRIM(LEFT(X2740,FIND(",",X2740&amp;",")-1)))</f>
        <v>-</v>
      </c>
      <c r="Z2740" t="s">
        <v>3072</v>
      </c>
      <c r="AA2740" t="s">
        <v>45</v>
      </c>
    </row>
    <row r="2741" spans="1:27" ht="14.4" x14ac:dyDescent="0.3">
      <c r="A2741">
        <v>2731</v>
      </c>
      <c r="B2741" t="s">
        <v>361</v>
      </c>
      <c r="C2741" t="s">
        <v>362</v>
      </c>
      <c r="D2741" t="s">
        <v>363</v>
      </c>
      <c r="E2741" t="s">
        <v>364</v>
      </c>
      <c r="F2741" s="5">
        <f>_xlfn.TEXTBEFORE(E2741, " ") * 1000000</f>
        <v>43300000</v>
      </c>
      <c r="G2741">
        <v>140.42789999999999</v>
      </c>
      <c r="H2741" t="s">
        <v>118</v>
      </c>
      <c r="I2741">
        <v>85</v>
      </c>
      <c r="J2741">
        <f>IF(I2741="",0,I2741)</f>
        <v>85</v>
      </c>
      <c r="K2741">
        <v>50</v>
      </c>
      <c r="L2741">
        <f>I2741-K2741</f>
        <v>35</v>
      </c>
      <c r="M2741" t="str">
        <f>IF(I2741&lt;100,"small",IF(I2741&lt;500,"medium","large"))</f>
        <v>small</v>
      </c>
      <c r="N2741">
        <f>IF(M2741="small",1,0)</f>
        <v>1</v>
      </c>
      <c r="O2741">
        <f>IF(N2741="medium",1,0)</f>
        <v>0</v>
      </c>
      <c r="P2741">
        <f>IF(O2741="large",1,0)</f>
        <v>0</v>
      </c>
      <c r="Q2741">
        <v>1962</v>
      </c>
      <c r="R2741">
        <v>4</v>
      </c>
      <c r="S2741" t="str">
        <f>IF(R2741=1, "First-time", IF(R2741&lt;=3, "Rising Star", IF(R2741&lt;10, "Established", "Elites")))</f>
        <v>Established</v>
      </c>
      <c r="T2741">
        <f>IF(S2741 = "First-time",1,0)</f>
        <v>0</v>
      </c>
      <c r="U2741">
        <f>IF(S2741 = "Rising Star",1,0)</f>
        <v>0</v>
      </c>
      <c r="V2741">
        <f>IF(S2741 = "Established",1,0)</f>
        <v>1</v>
      </c>
      <c r="W2741">
        <f>IF(S2741 = "Elites",1,0)</f>
        <v>0</v>
      </c>
      <c r="X2741" t="s">
        <v>99</v>
      </c>
      <c r="Y2741" t="str">
        <f>IF(X2741="","-",TRIM(LEFT(X2741,FIND(",",X2741&amp;",")-1)))</f>
        <v>-</v>
      </c>
      <c r="Z2741" t="s">
        <v>365</v>
      </c>
      <c r="AA2741" t="s">
        <v>5</v>
      </c>
    </row>
    <row r="2742" spans="1:27" ht="14.4" x14ac:dyDescent="0.3">
      <c r="A2742">
        <v>2732</v>
      </c>
      <c r="B2742" t="s">
        <v>6935</v>
      </c>
      <c r="C2742" t="s">
        <v>6936</v>
      </c>
      <c r="D2742" t="s">
        <v>6937</v>
      </c>
      <c r="E2742" t="s">
        <v>4251</v>
      </c>
      <c r="F2742" s="5">
        <f>_xlfn.TEXTBEFORE(E2742, " ") * 1000000</f>
        <v>3400000</v>
      </c>
      <c r="G2742">
        <v>140.38210000000001</v>
      </c>
      <c r="H2742" t="s">
        <v>445</v>
      </c>
      <c r="I2742">
        <v>97</v>
      </c>
      <c r="J2742">
        <f>IF(I2742="",0,I2742)</f>
        <v>97</v>
      </c>
      <c r="K2742">
        <v>45</v>
      </c>
      <c r="L2742">
        <f>I2742-K2742</f>
        <v>52</v>
      </c>
      <c r="M2742" t="str">
        <f>IF(I2742&lt;100,"small",IF(I2742&lt;500,"medium","large"))</f>
        <v>small</v>
      </c>
      <c r="N2742">
        <f>IF(M2742="small",1,0)</f>
        <v>1</v>
      </c>
      <c r="O2742">
        <f>IF(N2742="medium",1,0)</f>
        <v>0</v>
      </c>
      <c r="P2742">
        <f>IF(O2742="large",1,0)</f>
        <v>0</v>
      </c>
      <c r="Q2742">
        <v>2006</v>
      </c>
      <c r="R2742">
        <v>3</v>
      </c>
      <c r="S2742" t="str">
        <f>IF(R2742=1, "First-time", IF(R2742&lt;=3, "Rising Star", IF(R2742&lt;10, "Established", "Elites")))</f>
        <v>Rising Star</v>
      </c>
      <c r="T2742">
        <f>IF(S2742 = "First-time",1,0)</f>
        <v>0</v>
      </c>
      <c r="U2742">
        <f>IF(S2742 = "Rising Star",1,0)</f>
        <v>1</v>
      </c>
      <c r="V2742">
        <f>IF(S2742 = "Established",1,0)</f>
        <v>0</v>
      </c>
      <c r="W2742">
        <f>IF(S2742 = "Elites",1,0)</f>
        <v>0</v>
      </c>
      <c r="X2742" t="s">
        <v>942</v>
      </c>
      <c r="Y2742" t="str">
        <f>IF(X2742="","-",TRIM(LEFT(X2742,FIND(",",X2742&amp;",")-1)))</f>
        <v>Omaha-Council Bluffs</v>
      </c>
      <c r="Z2742" t="s">
        <v>943</v>
      </c>
      <c r="AA2742" t="s">
        <v>30</v>
      </c>
    </row>
    <row r="2743" spans="1:27" ht="14.4" x14ac:dyDescent="0.3">
      <c r="A2743">
        <v>2733</v>
      </c>
      <c r="B2743" t="s">
        <v>9434</v>
      </c>
      <c r="C2743" t="s">
        <v>9435</v>
      </c>
      <c r="D2743" t="s">
        <v>9436</v>
      </c>
      <c r="E2743" t="s">
        <v>1805</v>
      </c>
      <c r="F2743" s="5">
        <f>_xlfn.TEXTBEFORE(E2743, " ") * 1000000</f>
        <v>9600000</v>
      </c>
      <c r="G2743">
        <v>140.3057</v>
      </c>
      <c r="H2743" t="s">
        <v>111</v>
      </c>
      <c r="I2743">
        <v>37</v>
      </c>
      <c r="J2743">
        <f>IF(I2743="",0,I2743)</f>
        <v>37</v>
      </c>
      <c r="K2743">
        <v>18</v>
      </c>
      <c r="L2743">
        <f>I2743-K2743</f>
        <v>19</v>
      </c>
      <c r="M2743" t="str">
        <f>IF(I2743&lt;100,"small",IF(I2743&lt;500,"medium","large"))</f>
        <v>small</v>
      </c>
      <c r="N2743">
        <f>IF(M2743="small",1,0)</f>
        <v>1</v>
      </c>
      <c r="O2743">
        <f>IF(N2743="medium",1,0)</f>
        <v>0</v>
      </c>
      <c r="P2743">
        <f>IF(O2743="large",1,0)</f>
        <v>0</v>
      </c>
      <c r="Q2743">
        <v>2009</v>
      </c>
      <c r="R2743">
        <v>3</v>
      </c>
      <c r="S2743" t="str">
        <f>IF(R2743=1, "First-time", IF(R2743&lt;=3, "Rising Star", IF(R2743&lt;10, "Established", "Elites")))</f>
        <v>Rising Star</v>
      </c>
      <c r="T2743">
        <f>IF(S2743 = "First-time",1,0)</f>
        <v>0</v>
      </c>
      <c r="U2743">
        <f>IF(S2743 = "Rising Star",1,0)</f>
        <v>1</v>
      </c>
      <c r="V2743">
        <f>IF(S2743 = "Established",1,0)</f>
        <v>0</v>
      </c>
      <c r="W2743">
        <f>IF(S2743 = "Elites",1,0)</f>
        <v>0</v>
      </c>
      <c r="X2743" t="s">
        <v>130</v>
      </c>
      <c r="Y2743" t="str">
        <f>IF(X2743="","-",TRIM(LEFT(X2743,FIND(",",X2743&amp;",")-1)))</f>
        <v>Dallas</v>
      </c>
      <c r="Z2743" t="s">
        <v>1046</v>
      </c>
      <c r="AA2743" t="s">
        <v>45</v>
      </c>
    </row>
    <row r="2744" spans="1:27" ht="14.4" x14ac:dyDescent="0.3">
      <c r="A2744">
        <v>2734</v>
      </c>
      <c r="B2744" t="s">
        <v>12053</v>
      </c>
      <c r="C2744" t="s">
        <v>12054</v>
      </c>
      <c r="D2744" t="s">
        <v>12055</v>
      </c>
      <c r="E2744" t="s">
        <v>7461</v>
      </c>
      <c r="F2744" s="5">
        <f>_xlfn.TEXTBEFORE(E2744, " ") * 1000000</f>
        <v>132100000</v>
      </c>
      <c r="G2744">
        <v>140.14869999999999</v>
      </c>
      <c r="H2744" t="s">
        <v>174</v>
      </c>
      <c r="I2744">
        <v>1832</v>
      </c>
      <c r="J2744">
        <f>IF(I2744="",0,I2744)</f>
        <v>1832</v>
      </c>
      <c r="K2744">
        <v>947</v>
      </c>
      <c r="L2744">
        <f>I2744-K2744</f>
        <v>885</v>
      </c>
      <c r="M2744" t="str">
        <f>IF(I2744&lt;100,"small",IF(I2744&lt;500,"medium","large"))</f>
        <v>large</v>
      </c>
      <c r="N2744">
        <f>IF(M2744="small",1,0)</f>
        <v>0</v>
      </c>
      <c r="O2744">
        <f>IF(N2744="medium",1,0)</f>
        <v>0</v>
      </c>
      <c r="P2744">
        <f>IF(O2744="large",1,0)</f>
        <v>0</v>
      </c>
      <c r="Q2744">
        <v>2011</v>
      </c>
      <c r="R2744">
        <v>3</v>
      </c>
      <c r="S2744" t="str">
        <f>IF(R2744=1, "First-time", IF(R2744&lt;=3, "Rising Star", IF(R2744&lt;10, "Established", "Elites")))</f>
        <v>Rising Star</v>
      </c>
      <c r="T2744">
        <f>IF(S2744 = "First-time",1,0)</f>
        <v>0</v>
      </c>
      <c r="U2744">
        <f>IF(S2744 = "Rising Star",1,0)</f>
        <v>1</v>
      </c>
      <c r="V2744">
        <f>IF(S2744 = "Established",1,0)</f>
        <v>0</v>
      </c>
      <c r="W2744">
        <f>IF(S2744 = "Elites",1,0)</f>
        <v>0</v>
      </c>
      <c r="X2744" t="s">
        <v>86</v>
      </c>
      <c r="Y2744" t="str">
        <f>IF(X2744="","-",TRIM(LEFT(X2744,FIND(",",X2744&amp;",")-1)))</f>
        <v>New York City</v>
      </c>
      <c r="Z2744" t="s">
        <v>543</v>
      </c>
      <c r="AA2744" t="s">
        <v>35</v>
      </c>
    </row>
    <row r="2745" spans="1:27" ht="14.4" x14ac:dyDescent="0.3">
      <c r="A2745">
        <v>2735</v>
      </c>
      <c r="B2745" t="s">
        <v>14545</v>
      </c>
      <c r="C2745" t="s">
        <v>14546</v>
      </c>
      <c r="D2745" t="s">
        <v>14547</v>
      </c>
      <c r="E2745" t="s">
        <v>3035</v>
      </c>
      <c r="F2745" s="5">
        <f>_xlfn.TEXTBEFORE(E2745, " ") * 1000000</f>
        <v>8100000</v>
      </c>
      <c r="G2745">
        <v>140.04730000000001</v>
      </c>
      <c r="H2745" t="s">
        <v>803</v>
      </c>
      <c r="I2745">
        <v>41</v>
      </c>
      <c r="J2745">
        <f>IF(I2745="",0,I2745)</f>
        <v>41</v>
      </c>
      <c r="K2745">
        <v>20</v>
      </c>
      <c r="L2745">
        <f>I2745-K2745</f>
        <v>21</v>
      </c>
      <c r="M2745" t="str">
        <f>IF(I2745&lt;100,"small",IF(I2745&lt;500,"medium","large"))</f>
        <v>small</v>
      </c>
      <c r="N2745">
        <f>IF(M2745="small",1,0)</f>
        <v>1</v>
      </c>
      <c r="O2745">
        <f>IF(N2745="medium",1,0)</f>
        <v>0</v>
      </c>
      <c r="P2745">
        <f>IF(O2745="large",1,0)</f>
        <v>0</v>
      </c>
      <c r="Q2745">
        <v>2013</v>
      </c>
      <c r="R2745">
        <v>2</v>
      </c>
      <c r="S2745" t="str">
        <f>IF(R2745=1, "First-time", IF(R2745&lt;=3, "Rising Star", IF(R2745&lt;10, "Established", "Elites")))</f>
        <v>Rising Star</v>
      </c>
      <c r="T2745">
        <f>IF(S2745 = "First-time",1,0)</f>
        <v>0</v>
      </c>
      <c r="U2745">
        <f>IF(S2745 = "Rising Star",1,0)</f>
        <v>1</v>
      </c>
      <c r="V2745">
        <f>IF(S2745 = "Established",1,0)</f>
        <v>0</v>
      </c>
      <c r="W2745">
        <f>IF(S2745 = "Elites",1,0)</f>
        <v>0</v>
      </c>
      <c r="X2745" t="s">
        <v>130</v>
      </c>
      <c r="Y2745" t="str">
        <f>IF(X2745="","-",TRIM(LEFT(X2745,FIND(",",X2745&amp;",")-1)))</f>
        <v>Dallas</v>
      </c>
      <c r="Z2745" t="s">
        <v>130</v>
      </c>
      <c r="AA2745" t="s">
        <v>45</v>
      </c>
    </row>
    <row r="2746" spans="1:27" ht="14.4" x14ac:dyDescent="0.3">
      <c r="A2746">
        <v>2736</v>
      </c>
      <c r="B2746" t="s">
        <v>7545</v>
      </c>
      <c r="C2746" t="s">
        <v>7546</v>
      </c>
      <c r="D2746" t="s">
        <v>7547</v>
      </c>
      <c r="E2746" t="s">
        <v>455</v>
      </c>
      <c r="F2746" s="5">
        <f>_xlfn.TEXTBEFORE(E2746, " ") * 1000000</f>
        <v>12200000</v>
      </c>
      <c r="G2746">
        <v>139.85220000000001</v>
      </c>
      <c r="H2746" t="s">
        <v>174</v>
      </c>
      <c r="I2746">
        <v>27</v>
      </c>
      <c r="J2746">
        <f>IF(I2746="",0,I2746)</f>
        <v>27</v>
      </c>
      <c r="K2746">
        <v>20</v>
      </c>
      <c r="L2746">
        <f>I2746-K2746</f>
        <v>7</v>
      </c>
      <c r="M2746" t="str">
        <f>IF(I2746&lt;100,"small",IF(I2746&lt;500,"medium","large"))</f>
        <v>small</v>
      </c>
      <c r="N2746">
        <f>IF(M2746="small",1,0)</f>
        <v>1</v>
      </c>
      <c r="O2746">
        <f>IF(N2746="medium",1,0)</f>
        <v>0</v>
      </c>
      <c r="P2746">
        <f>IF(O2746="large",1,0)</f>
        <v>0</v>
      </c>
      <c r="Q2746">
        <v>2007</v>
      </c>
      <c r="R2746">
        <v>5</v>
      </c>
      <c r="S2746" t="str">
        <f>IF(R2746=1, "First-time", IF(R2746&lt;=3, "Rising Star", IF(R2746&lt;10, "Established", "Elites")))</f>
        <v>Established</v>
      </c>
      <c r="T2746">
        <f>IF(S2746 = "First-time",1,0)</f>
        <v>0</v>
      </c>
      <c r="U2746">
        <f>IF(S2746 = "Rising Star",1,0)</f>
        <v>0</v>
      </c>
      <c r="V2746">
        <f>IF(S2746 = "Established",1,0)</f>
        <v>1</v>
      </c>
      <c r="W2746">
        <f>IF(S2746 = "Elites",1,0)</f>
        <v>0</v>
      </c>
      <c r="X2746" t="s">
        <v>191</v>
      </c>
      <c r="Y2746" t="str">
        <f>IF(X2746="","-",TRIM(LEFT(X2746,FIND(",",X2746&amp;",")-1)))</f>
        <v>Philadelphia</v>
      </c>
      <c r="Z2746" t="s">
        <v>7548</v>
      </c>
      <c r="AA2746" t="s">
        <v>39</v>
      </c>
    </row>
    <row r="2747" spans="1:27" ht="14.4" x14ac:dyDescent="0.3">
      <c r="A2747">
        <v>2737</v>
      </c>
      <c r="B2747" t="s">
        <v>12962</v>
      </c>
      <c r="C2747" t="s">
        <v>12963</v>
      </c>
      <c r="D2747" t="s">
        <v>12964</v>
      </c>
      <c r="E2747" t="s">
        <v>2451</v>
      </c>
      <c r="F2747" s="5">
        <f>_xlfn.TEXTBEFORE(E2747, " ") * 1000000</f>
        <v>12300000</v>
      </c>
      <c r="G2747">
        <v>139.791</v>
      </c>
      <c r="H2747" t="s">
        <v>751</v>
      </c>
      <c r="I2747">
        <v>45</v>
      </c>
      <c r="J2747">
        <f>IF(I2747="",0,I2747)</f>
        <v>45</v>
      </c>
      <c r="K2747">
        <v>21</v>
      </c>
      <c r="L2747">
        <f>I2747-K2747</f>
        <v>24</v>
      </c>
      <c r="M2747" t="str">
        <f>IF(I2747&lt;100,"small",IF(I2747&lt;500,"medium","large"))</f>
        <v>small</v>
      </c>
      <c r="N2747">
        <f>IF(M2747="small",1,0)</f>
        <v>1</v>
      </c>
      <c r="O2747">
        <f>IF(N2747="medium",1,0)</f>
        <v>0</v>
      </c>
      <c r="P2747">
        <f>IF(O2747="large",1,0)</f>
        <v>0</v>
      </c>
      <c r="Q2747">
        <v>2012</v>
      </c>
      <c r="R2747">
        <v>1</v>
      </c>
      <c r="S2747" t="str">
        <f>IF(R2747=1, "First-time", IF(R2747&lt;=3, "Rising Star", IF(R2747&lt;10, "Established", "Elites")))</f>
        <v>First-time</v>
      </c>
      <c r="T2747">
        <f>IF(S2747 = "First-time",1,0)</f>
        <v>1</v>
      </c>
      <c r="U2747">
        <f>IF(S2747 = "Rising Star",1,0)</f>
        <v>0</v>
      </c>
      <c r="V2747">
        <f>IF(S2747 = "Established",1,0)</f>
        <v>0</v>
      </c>
      <c r="W2747">
        <f>IF(S2747 = "Elites",1,0)</f>
        <v>0</v>
      </c>
      <c r="X2747" t="s">
        <v>154</v>
      </c>
      <c r="Y2747" t="str">
        <f>IF(X2747="","-",TRIM(LEFT(X2747,FIND(",",X2747&amp;",")-1)))</f>
        <v>Virginia Beach</v>
      </c>
      <c r="Z2747" t="s">
        <v>9320</v>
      </c>
      <c r="AA2747" t="s">
        <v>47</v>
      </c>
    </row>
    <row r="2748" spans="1:27" ht="14.4" x14ac:dyDescent="0.3">
      <c r="A2748">
        <v>2738</v>
      </c>
      <c r="B2748" t="s">
        <v>7280</v>
      </c>
      <c r="C2748" t="s">
        <v>7281</v>
      </c>
      <c r="D2748" t="s">
        <v>7282</v>
      </c>
      <c r="E2748" t="s">
        <v>123</v>
      </c>
      <c r="F2748" s="5">
        <f>_xlfn.TEXTBEFORE(E2748, " ") * 1000000</f>
        <v>11300000</v>
      </c>
      <c r="G2748">
        <v>139.55850000000001</v>
      </c>
      <c r="H2748" t="s">
        <v>129</v>
      </c>
      <c r="I2748">
        <v>48</v>
      </c>
      <c r="J2748">
        <f>IF(I2748="",0,I2748)</f>
        <v>48</v>
      </c>
      <c r="K2748">
        <v>35</v>
      </c>
      <c r="L2748">
        <f>I2748-K2748</f>
        <v>13</v>
      </c>
      <c r="M2748" t="str">
        <f>IF(I2748&lt;100,"small",IF(I2748&lt;500,"medium","large"))</f>
        <v>small</v>
      </c>
      <c r="N2748">
        <f>IF(M2748="small",1,0)</f>
        <v>1</v>
      </c>
      <c r="O2748">
        <f>IF(N2748="medium",1,0)</f>
        <v>0</v>
      </c>
      <c r="P2748">
        <f>IF(O2748="large",1,0)</f>
        <v>0</v>
      </c>
      <c r="Q2748">
        <v>2006</v>
      </c>
      <c r="R2748">
        <v>3</v>
      </c>
      <c r="S2748" t="str">
        <f>IF(R2748=1, "First-time", IF(R2748&lt;=3, "Rising Star", IF(R2748&lt;10, "Established", "Elites")))</f>
        <v>Rising Star</v>
      </c>
      <c r="T2748">
        <f>IF(S2748 = "First-time",1,0)</f>
        <v>0</v>
      </c>
      <c r="U2748">
        <f>IF(S2748 = "Rising Star",1,0)</f>
        <v>1</v>
      </c>
      <c r="V2748">
        <f>IF(S2748 = "Established",1,0)</f>
        <v>0</v>
      </c>
      <c r="W2748">
        <f>IF(S2748 = "Elites",1,0)</f>
        <v>0</v>
      </c>
      <c r="X2748" t="s">
        <v>272</v>
      </c>
      <c r="Y2748" t="str">
        <f>IF(X2748="","-",TRIM(LEFT(X2748,FIND(",",X2748&amp;",")-1)))</f>
        <v>Phoenix</v>
      </c>
      <c r="Z2748" t="s">
        <v>1719</v>
      </c>
      <c r="AA2748" t="s">
        <v>4</v>
      </c>
    </row>
    <row r="2749" spans="1:27" ht="14.4" x14ac:dyDescent="0.3">
      <c r="A2749">
        <v>2739</v>
      </c>
      <c r="B2749" t="s">
        <v>12359</v>
      </c>
      <c r="C2749" t="s">
        <v>12360</v>
      </c>
      <c r="D2749" t="s">
        <v>12361</v>
      </c>
      <c r="E2749" t="s">
        <v>923</v>
      </c>
      <c r="F2749" s="5">
        <f>_xlfn.TEXTBEFORE(E2749, " ") * 1000000</f>
        <v>5500000</v>
      </c>
      <c r="G2749">
        <v>139.5061</v>
      </c>
      <c r="H2749" t="s">
        <v>433</v>
      </c>
      <c r="I2749">
        <v>27</v>
      </c>
      <c r="J2749">
        <f>IF(I2749="",0,I2749)</f>
        <v>27</v>
      </c>
      <c r="K2749">
        <v>18</v>
      </c>
      <c r="L2749">
        <f>I2749-K2749</f>
        <v>9</v>
      </c>
      <c r="M2749" t="str">
        <f>IF(I2749&lt;100,"small",IF(I2749&lt;500,"medium","large"))</f>
        <v>small</v>
      </c>
      <c r="N2749">
        <f>IF(M2749="small",1,0)</f>
        <v>1</v>
      </c>
      <c r="O2749">
        <f>IF(N2749="medium",1,0)</f>
        <v>0</v>
      </c>
      <c r="P2749">
        <f>IF(O2749="large",1,0)</f>
        <v>0</v>
      </c>
      <c r="Q2749">
        <v>2011</v>
      </c>
      <c r="R2749">
        <v>5</v>
      </c>
      <c r="S2749" t="str">
        <f>IF(R2749=1, "First-time", IF(R2749&lt;=3, "Rising Star", IF(R2749&lt;10, "Established", "Elites")))</f>
        <v>Established</v>
      </c>
      <c r="T2749">
        <f>IF(S2749 = "First-time",1,0)</f>
        <v>0</v>
      </c>
      <c r="U2749">
        <f>IF(S2749 = "Rising Star",1,0)</f>
        <v>0</v>
      </c>
      <c r="V2749">
        <f>IF(S2749 = "Established",1,0)</f>
        <v>1</v>
      </c>
      <c r="W2749">
        <f>IF(S2749 = "Elites",1,0)</f>
        <v>0</v>
      </c>
      <c r="X2749" t="s">
        <v>271</v>
      </c>
      <c r="Y2749" t="str">
        <f>IF(X2749="","-",TRIM(LEFT(X2749,FIND(",",X2749&amp;",")-1)))</f>
        <v>Chicago</v>
      </c>
      <c r="Z2749" t="s">
        <v>12362</v>
      </c>
      <c r="AA2749" t="s">
        <v>15</v>
      </c>
    </row>
    <row r="2750" spans="1:27" ht="14.4" x14ac:dyDescent="0.3">
      <c r="A2750">
        <v>2740</v>
      </c>
      <c r="B2750" t="s">
        <v>2194</v>
      </c>
      <c r="C2750" t="s">
        <v>2195</v>
      </c>
      <c r="D2750" t="s">
        <v>2196</v>
      </c>
      <c r="E2750" t="s">
        <v>2197</v>
      </c>
      <c r="F2750" s="5">
        <f>_xlfn.TEXTBEFORE(E2750, " ") * 1000000</f>
        <v>16200000</v>
      </c>
      <c r="G2750">
        <v>139.44710000000001</v>
      </c>
      <c r="H2750" t="s">
        <v>803</v>
      </c>
      <c r="I2750">
        <v>50</v>
      </c>
      <c r="J2750">
        <f>IF(I2750="",0,I2750)</f>
        <v>50</v>
      </c>
      <c r="K2750">
        <v>25</v>
      </c>
      <c r="L2750">
        <f>I2750-K2750</f>
        <v>25</v>
      </c>
      <c r="M2750" t="str">
        <f>IF(I2750&lt;100,"small",IF(I2750&lt;500,"medium","large"))</f>
        <v>small</v>
      </c>
      <c r="N2750">
        <f>IF(M2750="small",1,0)</f>
        <v>1</v>
      </c>
      <c r="O2750">
        <f>IF(N2750="medium",1,0)</f>
        <v>0</v>
      </c>
      <c r="P2750">
        <f>IF(O2750="large",1,0)</f>
        <v>0</v>
      </c>
      <c r="Q2750">
        <v>1995</v>
      </c>
      <c r="R2750">
        <v>1</v>
      </c>
      <c r="S2750" t="str">
        <f>IF(R2750=1, "First-time", IF(R2750&lt;=3, "Rising Star", IF(R2750&lt;10, "Established", "Elites")))</f>
        <v>First-time</v>
      </c>
      <c r="T2750">
        <f>IF(S2750 = "First-time",1,0)</f>
        <v>1</v>
      </c>
      <c r="U2750">
        <f>IF(S2750 = "Rising Star",1,0)</f>
        <v>0</v>
      </c>
      <c r="V2750">
        <f>IF(S2750 = "Established",1,0)</f>
        <v>0</v>
      </c>
      <c r="W2750">
        <f>IF(S2750 = "Elites",1,0)</f>
        <v>0</v>
      </c>
      <c r="X2750" t="s">
        <v>86</v>
      </c>
      <c r="Y2750" t="str">
        <f>IF(X2750="","-",TRIM(LEFT(X2750,FIND(",",X2750&amp;",")-1)))</f>
        <v>New York City</v>
      </c>
      <c r="Z2750" t="s">
        <v>521</v>
      </c>
      <c r="AA2750" t="s">
        <v>32</v>
      </c>
    </row>
    <row r="2751" spans="1:27" ht="14.4" x14ac:dyDescent="0.3">
      <c r="A2751">
        <v>2741</v>
      </c>
      <c r="B2751" t="s">
        <v>3331</v>
      </c>
      <c r="C2751" t="s">
        <v>3332</v>
      </c>
      <c r="D2751" t="s">
        <v>3333</v>
      </c>
      <c r="E2751" t="s">
        <v>1377</v>
      </c>
      <c r="F2751" s="5">
        <f>_xlfn.TEXTBEFORE(E2751, " ") * 1000000</f>
        <v>14300000</v>
      </c>
      <c r="G2751">
        <v>139.37299999999999</v>
      </c>
      <c r="H2751" t="s">
        <v>129</v>
      </c>
      <c r="I2751">
        <v>54</v>
      </c>
      <c r="J2751">
        <f>IF(I2751="",0,I2751)</f>
        <v>54</v>
      </c>
      <c r="K2751">
        <v>25</v>
      </c>
      <c r="L2751">
        <f>I2751-K2751</f>
        <v>29</v>
      </c>
      <c r="M2751" t="str">
        <f>IF(I2751&lt;100,"small",IF(I2751&lt;500,"medium","large"))</f>
        <v>small</v>
      </c>
      <c r="N2751">
        <f>IF(M2751="small",1,0)</f>
        <v>1</v>
      </c>
      <c r="O2751">
        <f>IF(N2751="medium",1,0)</f>
        <v>0</v>
      </c>
      <c r="P2751">
        <f>IF(O2751="large",1,0)</f>
        <v>0</v>
      </c>
      <c r="Q2751">
        <v>1999</v>
      </c>
      <c r="R2751">
        <v>2</v>
      </c>
      <c r="S2751" t="str">
        <f>IF(R2751=1, "First-time", IF(R2751&lt;=3, "Rising Star", IF(R2751&lt;10, "Established", "Elites")))</f>
        <v>Rising Star</v>
      </c>
      <c r="T2751">
        <f>IF(S2751 = "First-time",1,0)</f>
        <v>0</v>
      </c>
      <c r="U2751">
        <f>IF(S2751 = "Rising Star",1,0)</f>
        <v>1</v>
      </c>
      <c r="V2751">
        <f>IF(S2751 = "Established",1,0)</f>
        <v>0</v>
      </c>
      <c r="W2751">
        <f>IF(S2751 = "Elites",1,0)</f>
        <v>0</v>
      </c>
      <c r="X2751" t="s">
        <v>325</v>
      </c>
      <c r="Y2751" t="str">
        <f>IF(X2751="","-",TRIM(LEFT(X2751,FIND(",",X2751&amp;",")-1)))</f>
        <v>Los Angeles</v>
      </c>
      <c r="Z2751" t="s">
        <v>325</v>
      </c>
      <c r="AA2751" t="s">
        <v>5</v>
      </c>
    </row>
    <row r="2752" spans="1:27" ht="14.4" x14ac:dyDescent="0.3">
      <c r="A2752">
        <v>2742</v>
      </c>
      <c r="B2752" t="s">
        <v>13795</v>
      </c>
      <c r="C2752" t="s">
        <v>13796</v>
      </c>
      <c r="D2752" t="s">
        <v>13797</v>
      </c>
      <c r="E2752" t="s">
        <v>932</v>
      </c>
      <c r="F2752" s="5">
        <f>_xlfn.TEXTBEFORE(E2752, " ") * 1000000</f>
        <v>9300000</v>
      </c>
      <c r="G2752">
        <v>139.29599999999999</v>
      </c>
      <c r="H2752" t="s">
        <v>129</v>
      </c>
      <c r="I2752">
        <v>57</v>
      </c>
      <c r="J2752">
        <f>IF(I2752="",0,I2752)</f>
        <v>57</v>
      </c>
      <c r="K2752">
        <v>42</v>
      </c>
      <c r="L2752">
        <f>I2752-K2752</f>
        <v>15</v>
      </c>
      <c r="M2752" t="str">
        <f>IF(I2752&lt;100,"small",IF(I2752&lt;500,"medium","large"))</f>
        <v>small</v>
      </c>
      <c r="N2752">
        <f>IF(M2752="small",1,0)</f>
        <v>1</v>
      </c>
      <c r="O2752">
        <f>IF(N2752="medium",1,0)</f>
        <v>0</v>
      </c>
      <c r="P2752">
        <f>IF(O2752="large",1,0)</f>
        <v>0</v>
      </c>
      <c r="Q2752">
        <v>2012</v>
      </c>
      <c r="R2752">
        <v>3</v>
      </c>
      <c r="S2752" t="str">
        <f>IF(R2752=1, "First-time", IF(R2752&lt;=3, "Rising Star", IF(R2752&lt;10, "Established", "Elites")))</f>
        <v>Rising Star</v>
      </c>
      <c r="T2752">
        <f>IF(S2752 = "First-time",1,0)</f>
        <v>0</v>
      </c>
      <c r="U2752">
        <f>IF(S2752 = "Rising Star",1,0)</f>
        <v>1</v>
      </c>
      <c r="V2752">
        <f>IF(S2752 = "Established",1,0)</f>
        <v>0</v>
      </c>
      <c r="W2752">
        <f>IF(S2752 = "Elites",1,0)</f>
        <v>0</v>
      </c>
      <c r="X2752" t="s">
        <v>242</v>
      </c>
      <c r="Y2752" t="str">
        <f>IF(X2752="","-",TRIM(LEFT(X2752,FIND(",",X2752&amp;",")-1)))</f>
        <v>Atlanta</v>
      </c>
      <c r="Z2752" t="s">
        <v>242</v>
      </c>
      <c r="AA2752" t="s">
        <v>11</v>
      </c>
    </row>
    <row r="2753" spans="1:27" ht="14.4" x14ac:dyDescent="0.3">
      <c r="A2753">
        <v>2743</v>
      </c>
      <c r="B2753" t="s">
        <v>3096</v>
      </c>
      <c r="C2753" t="s">
        <v>3097</v>
      </c>
      <c r="D2753" t="s">
        <v>3098</v>
      </c>
      <c r="E2753" t="s">
        <v>610</v>
      </c>
      <c r="F2753" s="5">
        <f>_xlfn.TEXTBEFORE(E2753, " ") * 1000000</f>
        <v>14600000</v>
      </c>
      <c r="G2753">
        <v>139.17490000000001</v>
      </c>
      <c r="H2753" t="s">
        <v>118</v>
      </c>
      <c r="I2753">
        <v>109</v>
      </c>
      <c r="J2753">
        <f>IF(I2753="",0,I2753)</f>
        <v>109</v>
      </c>
      <c r="K2753">
        <v>60</v>
      </c>
      <c r="L2753">
        <f>I2753-K2753</f>
        <v>49</v>
      </c>
      <c r="M2753" t="str">
        <f>IF(I2753&lt;100,"small",IF(I2753&lt;500,"medium","large"))</f>
        <v>medium</v>
      </c>
      <c r="N2753">
        <f>IF(M2753="small",1,0)</f>
        <v>0</v>
      </c>
      <c r="O2753">
        <f>IF(N2753="medium",1,0)</f>
        <v>0</v>
      </c>
      <c r="P2753">
        <f>IF(O2753="large",1,0)</f>
        <v>0</v>
      </c>
      <c r="Q2753">
        <v>1999</v>
      </c>
      <c r="R2753">
        <v>5</v>
      </c>
      <c r="S2753" t="str">
        <f>IF(R2753=1, "First-time", IF(R2753&lt;=3, "Rising Star", IF(R2753&lt;10, "Established", "Elites")))</f>
        <v>Established</v>
      </c>
      <c r="T2753">
        <f>IF(S2753 = "First-time",1,0)</f>
        <v>0</v>
      </c>
      <c r="U2753">
        <f>IF(S2753 = "Rising Star",1,0)</f>
        <v>0</v>
      </c>
      <c r="V2753">
        <f>IF(S2753 = "Established",1,0)</f>
        <v>1</v>
      </c>
      <c r="W2753">
        <f>IF(S2753 = "Elites",1,0)</f>
        <v>0</v>
      </c>
      <c r="X2753" t="s">
        <v>348</v>
      </c>
      <c r="Y2753" t="str">
        <f>IF(X2753="","-",TRIM(LEFT(X2753,FIND(",",X2753&amp;",")-1)))</f>
        <v>Nashville</v>
      </c>
      <c r="Z2753" t="s">
        <v>3099</v>
      </c>
      <c r="AA2753" t="s">
        <v>44</v>
      </c>
    </row>
    <row r="2754" spans="1:27" ht="14.4" x14ac:dyDescent="0.3">
      <c r="A2754">
        <v>2744</v>
      </c>
      <c r="B2754" t="s">
        <v>8961</v>
      </c>
      <c r="C2754" t="s">
        <v>8962</v>
      </c>
      <c r="D2754" t="s">
        <v>8963</v>
      </c>
      <c r="E2754" t="s">
        <v>1302</v>
      </c>
      <c r="F2754" s="5">
        <f>_xlfn.TEXTBEFORE(E2754, " ") * 1000000</f>
        <v>7800000</v>
      </c>
      <c r="G2754">
        <v>139.1491</v>
      </c>
      <c r="H2754" t="s">
        <v>129</v>
      </c>
      <c r="I2754">
        <v>18</v>
      </c>
      <c r="J2754">
        <f>IF(I2754="",0,I2754)</f>
        <v>18</v>
      </c>
      <c r="K2754">
        <v>8</v>
      </c>
      <c r="L2754">
        <f>I2754-K2754</f>
        <v>10</v>
      </c>
      <c r="M2754" t="str">
        <f>IF(I2754&lt;100,"small",IF(I2754&lt;500,"medium","large"))</f>
        <v>small</v>
      </c>
      <c r="N2754">
        <f>IF(M2754="small",1,0)</f>
        <v>1</v>
      </c>
      <c r="O2754">
        <f>IF(N2754="medium",1,0)</f>
        <v>0</v>
      </c>
      <c r="P2754">
        <f>IF(O2754="large",1,0)</f>
        <v>0</v>
      </c>
      <c r="Q2754">
        <v>2008</v>
      </c>
      <c r="R2754">
        <v>2</v>
      </c>
      <c r="S2754" t="str">
        <f>IF(R2754=1, "First-time", IF(R2754&lt;=3, "Rising Star", IF(R2754&lt;10, "Established", "Elites")))</f>
        <v>Rising Star</v>
      </c>
      <c r="T2754">
        <f>IF(S2754 = "First-time",1,0)</f>
        <v>0</v>
      </c>
      <c r="U2754">
        <f>IF(S2754 = "Rising Star",1,0)</f>
        <v>1</v>
      </c>
      <c r="V2754">
        <f>IF(S2754 = "Established",1,0)</f>
        <v>0</v>
      </c>
      <c r="W2754">
        <f>IF(S2754 = "Elites",1,0)</f>
        <v>0</v>
      </c>
      <c r="X2754" t="s">
        <v>99</v>
      </c>
      <c r="Y2754" t="str">
        <f>IF(X2754="","-",TRIM(LEFT(X2754,FIND(",",X2754&amp;",")-1)))</f>
        <v>-</v>
      </c>
      <c r="Z2754" t="s">
        <v>8964</v>
      </c>
      <c r="AA2754" t="s">
        <v>7</v>
      </c>
    </row>
    <row r="2755" spans="1:27" ht="14.4" x14ac:dyDescent="0.3">
      <c r="A2755">
        <v>2745</v>
      </c>
      <c r="B2755" t="s">
        <v>6689</v>
      </c>
      <c r="C2755" t="s">
        <v>6690</v>
      </c>
      <c r="D2755" t="s">
        <v>6691</v>
      </c>
      <c r="E2755" t="s">
        <v>1391</v>
      </c>
      <c r="F2755" s="5">
        <f>_xlfn.TEXTBEFORE(E2755, " ") * 1000000</f>
        <v>3800000</v>
      </c>
      <c r="G2755">
        <v>139.1079</v>
      </c>
      <c r="H2755" t="s">
        <v>324</v>
      </c>
      <c r="I2755">
        <v>122</v>
      </c>
      <c r="J2755">
        <f>IF(I2755="",0,I2755)</f>
        <v>122</v>
      </c>
      <c r="K2755">
        <v>79</v>
      </c>
      <c r="L2755">
        <f>I2755-K2755</f>
        <v>43</v>
      </c>
      <c r="M2755" t="str">
        <f>IF(I2755&lt;100,"small",IF(I2755&lt;500,"medium","large"))</f>
        <v>medium</v>
      </c>
      <c r="N2755">
        <f>IF(M2755="small",1,0)</f>
        <v>0</v>
      </c>
      <c r="O2755">
        <f>IF(N2755="medium",1,0)</f>
        <v>0</v>
      </c>
      <c r="P2755">
        <f>IF(O2755="large",1,0)</f>
        <v>0</v>
      </c>
      <c r="Q2755">
        <v>2006</v>
      </c>
      <c r="R2755">
        <v>1</v>
      </c>
      <c r="S2755" t="str">
        <f>IF(R2755=1, "First-time", IF(R2755&lt;=3, "Rising Star", IF(R2755&lt;10, "Established", "Elites")))</f>
        <v>First-time</v>
      </c>
      <c r="T2755">
        <f>IF(S2755 = "First-time",1,0)</f>
        <v>1</v>
      </c>
      <c r="U2755">
        <f>IF(S2755 = "Rising Star",1,0)</f>
        <v>0</v>
      </c>
      <c r="V2755">
        <f>IF(S2755 = "Established",1,0)</f>
        <v>0</v>
      </c>
      <c r="W2755">
        <f>IF(S2755 = "Elites",1,0)</f>
        <v>0</v>
      </c>
      <c r="X2755" t="s">
        <v>3805</v>
      </c>
      <c r="Y2755" t="str">
        <f>IF(X2755="","-",TRIM(LEFT(X2755,FIND(",",X2755&amp;",")-1)))</f>
        <v>Provo-Orem</v>
      </c>
      <c r="Z2755" t="s">
        <v>6692</v>
      </c>
      <c r="AA2755" t="s">
        <v>46</v>
      </c>
    </row>
    <row r="2756" spans="1:27" ht="14.4" x14ac:dyDescent="0.3">
      <c r="A2756">
        <v>2746</v>
      </c>
      <c r="B2756" t="s">
        <v>8445</v>
      </c>
      <c r="C2756" t="s">
        <v>8446</v>
      </c>
      <c r="D2756" t="s">
        <v>8447</v>
      </c>
      <c r="E2756" t="s">
        <v>711</v>
      </c>
      <c r="F2756" s="5">
        <f>_xlfn.TEXTBEFORE(E2756, " ") * 1000000</f>
        <v>44800000</v>
      </c>
      <c r="G2756">
        <v>138.827</v>
      </c>
      <c r="H2756" t="s">
        <v>167</v>
      </c>
      <c r="I2756">
        <v>62</v>
      </c>
      <c r="J2756">
        <f>IF(I2756="",0,I2756)</f>
        <v>62</v>
      </c>
      <c r="K2756">
        <v>16</v>
      </c>
      <c r="L2756">
        <f>I2756-K2756</f>
        <v>46</v>
      </c>
      <c r="M2756" t="str">
        <f>IF(I2756&lt;100,"small",IF(I2756&lt;500,"medium","large"))</f>
        <v>small</v>
      </c>
      <c r="N2756">
        <f>IF(M2756="small",1,0)</f>
        <v>1</v>
      </c>
      <c r="O2756">
        <f>IF(N2756="medium",1,0)</f>
        <v>0</v>
      </c>
      <c r="P2756">
        <f>IF(O2756="large",1,0)</f>
        <v>0</v>
      </c>
      <c r="Q2756">
        <v>2008</v>
      </c>
      <c r="R2756">
        <v>5</v>
      </c>
      <c r="S2756" t="str">
        <f>IF(R2756=1, "First-time", IF(R2756&lt;=3, "Rising Star", IF(R2756&lt;10, "Established", "Elites")))</f>
        <v>Established</v>
      </c>
      <c r="T2756">
        <f>IF(S2756 = "First-time",1,0)</f>
        <v>0</v>
      </c>
      <c r="U2756">
        <f>IF(S2756 = "Rising Star",1,0)</f>
        <v>0</v>
      </c>
      <c r="V2756">
        <f>IF(S2756 = "Established",1,0)</f>
        <v>1</v>
      </c>
      <c r="W2756">
        <f>IF(S2756 = "Elites",1,0)</f>
        <v>0</v>
      </c>
      <c r="X2756" t="s">
        <v>191</v>
      </c>
      <c r="Y2756" t="str">
        <f>IF(X2756="","-",TRIM(LEFT(X2756,FIND(",",X2756&amp;",")-1)))</f>
        <v>Philadelphia</v>
      </c>
      <c r="Z2756" t="s">
        <v>191</v>
      </c>
      <c r="AA2756" t="s">
        <v>39</v>
      </c>
    </row>
    <row r="2757" spans="1:27" ht="14.4" x14ac:dyDescent="0.3">
      <c r="A2757">
        <v>2747</v>
      </c>
      <c r="B2757" t="s">
        <v>564</v>
      </c>
      <c r="C2757" t="s">
        <v>565</v>
      </c>
      <c r="D2757" t="s">
        <v>566</v>
      </c>
      <c r="E2757" t="s">
        <v>567</v>
      </c>
      <c r="F2757" s="5">
        <f>_xlfn.TEXTBEFORE(E2757, " ") * 1000000</f>
        <v>100500000</v>
      </c>
      <c r="G2757">
        <v>138.8064</v>
      </c>
      <c r="H2757" t="s">
        <v>111</v>
      </c>
      <c r="I2757">
        <v>525</v>
      </c>
      <c r="J2757">
        <f>IF(I2757="",0,I2757)</f>
        <v>525</v>
      </c>
      <c r="K2757">
        <v>245</v>
      </c>
      <c r="L2757">
        <f>I2757-K2757</f>
        <v>280</v>
      </c>
      <c r="M2757" t="str">
        <f>IF(I2757&lt;100,"small",IF(I2757&lt;500,"medium","large"))</f>
        <v>large</v>
      </c>
      <c r="N2757">
        <f>IF(M2757="small",1,0)</f>
        <v>0</v>
      </c>
      <c r="O2757">
        <f>IF(N2757="medium",1,0)</f>
        <v>0</v>
      </c>
      <c r="P2757">
        <f>IF(O2757="large",1,0)</f>
        <v>0</v>
      </c>
      <c r="Q2757">
        <v>1975</v>
      </c>
      <c r="R2757">
        <v>7</v>
      </c>
      <c r="S2757" t="str">
        <f>IF(R2757=1, "First-time", IF(R2757&lt;=3, "Rising Star", IF(R2757&lt;10, "Established", "Elites")))</f>
        <v>Established</v>
      </c>
      <c r="T2757">
        <f>IF(S2757 = "First-time",1,0)</f>
        <v>0</v>
      </c>
      <c r="U2757">
        <f>IF(S2757 = "Rising Star",1,0)</f>
        <v>0</v>
      </c>
      <c r="V2757">
        <f>IF(S2757 = "Established",1,0)</f>
        <v>1</v>
      </c>
      <c r="W2757">
        <f>IF(S2757 = "Elites",1,0)</f>
        <v>0</v>
      </c>
      <c r="X2757" t="s">
        <v>325</v>
      </c>
      <c r="Y2757" t="str">
        <f>IF(X2757="","-",TRIM(LEFT(X2757,FIND(",",X2757&amp;",")-1)))</f>
        <v>Los Angeles</v>
      </c>
      <c r="Z2757" t="s">
        <v>326</v>
      </c>
      <c r="AA2757" t="s">
        <v>5</v>
      </c>
    </row>
    <row r="2758" spans="1:27" ht="14.4" x14ac:dyDescent="0.3">
      <c r="A2758">
        <v>2748</v>
      </c>
      <c r="B2758" t="s">
        <v>7713</v>
      </c>
      <c r="C2758" t="s">
        <v>7714</v>
      </c>
      <c r="D2758" t="s">
        <v>7715</v>
      </c>
      <c r="E2758" t="s">
        <v>2808</v>
      </c>
      <c r="F2758" s="5">
        <f>_xlfn.TEXTBEFORE(E2758, " ") * 1000000</f>
        <v>9000000</v>
      </c>
      <c r="G2758">
        <v>138.756</v>
      </c>
      <c r="H2758" t="s">
        <v>85</v>
      </c>
      <c r="I2758">
        <v>70</v>
      </c>
      <c r="J2758">
        <f>IF(I2758="",0,I2758)</f>
        <v>70</v>
      </c>
      <c r="K2758">
        <v>31</v>
      </c>
      <c r="L2758">
        <f>I2758-K2758</f>
        <v>39</v>
      </c>
      <c r="M2758" t="str">
        <f>IF(I2758&lt;100,"small",IF(I2758&lt;500,"medium","large"))</f>
        <v>small</v>
      </c>
      <c r="N2758">
        <f>IF(M2758="small",1,0)</f>
        <v>1</v>
      </c>
      <c r="O2758">
        <f>IF(N2758="medium",1,0)</f>
        <v>0</v>
      </c>
      <c r="P2758">
        <f>IF(O2758="large",1,0)</f>
        <v>0</v>
      </c>
      <c r="Q2758">
        <v>2007</v>
      </c>
      <c r="R2758">
        <v>1</v>
      </c>
      <c r="S2758" t="str">
        <f>IF(R2758=1, "First-time", IF(R2758&lt;=3, "Rising Star", IF(R2758&lt;10, "Established", "Elites")))</f>
        <v>First-time</v>
      </c>
      <c r="T2758">
        <f>IF(S2758 = "First-time",1,0)</f>
        <v>1</v>
      </c>
      <c r="U2758">
        <f>IF(S2758 = "Rising Star",1,0)</f>
        <v>0</v>
      </c>
      <c r="V2758">
        <f>IF(S2758 = "Established",1,0)</f>
        <v>0</v>
      </c>
      <c r="W2758">
        <f>IF(S2758 = "Elites",1,0)</f>
        <v>0</v>
      </c>
      <c r="X2758" t="s">
        <v>99</v>
      </c>
      <c r="Y2758" t="str">
        <f>IF(X2758="","-",TRIM(LEFT(X2758,FIND(",",X2758&amp;",")-1)))</f>
        <v>-</v>
      </c>
      <c r="Z2758" t="s">
        <v>5569</v>
      </c>
      <c r="AA2758" t="s">
        <v>29</v>
      </c>
    </row>
    <row r="2759" spans="1:27" ht="14.4" x14ac:dyDescent="0.3">
      <c r="A2759">
        <v>2749</v>
      </c>
      <c r="B2759" t="s">
        <v>13960</v>
      </c>
      <c r="C2759" t="s">
        <v>13961</v>
      </c>
      <c r="D2759" t="s">
        <v>13962</v>
      </c>
      <c r="E2759" t="s">
        <v>914</v>
      </c>
      <c r="F2759" s="5">
        <f>_xlfn.TEXTBEFORE(E2759, " ") * 1000000</f>
        <v>12400000</v>
      </c>
      <c r="G2759">
        <v>138.69380000000001</v>
      </c>
      <c r="H2759" t="s">
        <v>174</v>
      </c>
      <c r="I2759">
        <v>23</v>
      </c>
      <c r="J2759">
        <f>IF(I2759="",0,I2759)</f>
        <v>23</v>
      </c>
      <c r="K2759">
        <v>7</v>
      </c>
      <c r="L2759">
        <f>I2759-K2759</f>
        <v>16</v>
      </c>
      <c r="M2759" t="str">
        <f>IF(I2759&lt;100,"small",IF(I2759&lt;500,"medium","large"))</f>
        <v>small</v>
      </c>
      <c r="N2759">
        <f>IF(M2759="small",1,0)</f>
        <v>1</v>
      </c>
      <c r="O2759">
        <f>IF(N2759="medium",1,0)</f>
        <v>0</v>
      </c>
      <c r="P2759">
        <f>IF(O2759="large",1,0)</f>
        <v>0</v>
      </c>
      <c r="Q2759">
        <v>2012</v>
      </c>
      <c r="R2759">
        <v>2</v>
      </c>
      <c r="S2759" t="str">
        <f>IF(R2759=1, "First-time", IF(R2759&lt;=3, "Rising Star", IF(R2759&lt;10, "Established", "Elites")))</f>
        <v>Rising Star</v>
      </c>
      <c r="T2759">
        <f>IF(S2759 = "First-time",1,0)</f>
        <v>0</v>
      </c>
      <c r="U2759">
        <f>IF(S2759 = "Rising Star",1,0)</f>
        <v>1</v>
      </c>
      <c r="V2759">
        <f>IF(S2759 = "Established",1,0)</f>
        <v>0</v>
      </c>
      <c r="W2759">
        <f>IF(S2759 = "Elites",1,0)</f>
        <v>0</v>
      </c>
      <c r="X2759" t="s">
        <v>611</v>
      </c>
      <c r="Y2759" t="str">
        <f>IF(X2759="","-",TRIM(LEFT(X2759,FIND(",",X2759&amp;",")-1)))</f>
        <v>Denver</v>
      </c>
      <c r="Z2759" t="s">
        <v>611</v>
      </c>
      <c r="AA2759" t="s">
        <v>6</v>
      </c>
    </row>
    <row r="2760" spans="1:27" ht="14.4" x14ac:dyDescent="0.3">
      <c r="A2760">
        <v>2750</v>
      </c>
      <c r="B2760" t="s">
        <v>4548</v>
      </c>
      <c r="C2760" t="s">
        <v>4549</v>
      </c>
      <c r="D2760" t="s">
        <v>4550</v>
      </c>
      <c r="E2760" t="s">
        <v>2898</v>
      </c>
      <c r="F2760" s="5">
        <f>_xlfn.TEXTBEFORE(E2760, " ") * 1000000</f>
        <v>4700000</v>
      </c>
      <c r="G2760">
        <v>138.63550000000001</v>
      </c>
      <c r="H2760" t="s">
        <v>129</v>
      </c>
      <c r="I2760">
        <v>32</v>
      </c>
      <c r="J2760">
        <f>IF(I2760="",0,I2760)</f>
        <v>32</v>
      </c>
      <c r="K2760">
        <v>12</v>
      </c>
      <c r="L2760">
        <f>I2760-K2760</f>
        <v>20</v>
      </c>
      <c r="M2760" t="str">
        <f>IF(I2760&lt;100,"small",IF(I2760&lt;500,"medium","large"))</f>
        <v>small</v>
      </c>
      <c r="N2760">
        <f>IF(M2760="small",1,0)</f>
        <v>1</v>
      </c>
      <c r="O2760">
        <f>IF(N2760="medium",1,0)</f>
        <v>0</v>
      </c>
      <c r="P2760">
        <f>IF(O2760="large",1,0)</f>
        <v>0</v>
      </c>
      <c r="Q2760">
        <v>2002</v>
      </c>
      <c r="R2760">
        <v>3</v>
      </c>
      <c r="S2760" t="str">
        <f>IF(R2760=1, "First-time", IF(R2760&lt;=3, "Rising Star", IF(R2760&lt;10, "Established", "Elites")))</f>
        <v>Rising Star</v>
      </c>
      <c r="T2760">
        <f>IF(S2760 = "First-time",1,0)</f>
        <v>0</v>
      </c>
      <c r="U2760">
        <f>IF(S2760 = "Rising Star",1,0)</f>
        <v>1</v>
      </c>
      <c r="V2760">
        <f>IF(S2760 = "Established",1,0)</f>
        <v>0</v>
      </c>
      <c r="W2760">
        <f>IF(S2760 = "Elites",1,0)</f>
        <v>0</v>
      </c>
      <c r="X2760" t="s">
        <v>271</v>
      </c>
      <c r="Y2760" t="str">
        <f>IF(X2760="","-",TRIM(LEFT(X2760,FIND(",",X2760&amp;",")-1)))</f>
        <v>Chicago</v>
      </c>
      <c r="Z2760" t="s">
        <v>1688</v>
      </c>
      <c r="AA2760" t="s">
        <v>15</v>
      </c>
    </row>
    <row r="2761" spans="1:27" ht="14.4" x14ac:dyDescent="0.3">
      <c r="A2761">
        <v>2751</v>
      </c>
      <c r="B2761" t="s">
        <v>2367</v>
      </c>
      <c r="C2761" t="s">
        <v>2368</v>
      </c>
      <c r="D2761" t="s">
        <v>2369</v>
      </c>
      <c r="E2761" t="s">
        <v>2216</v>
      </c>
      <c r="F2761" s="5">
        <f>_xlfn.TEXTBEFORE(E2761, " ") * 1000000</f>
        <v>44300000</v>
      </c>
      <c r="G2761">
        <v>138.41929999999999</v>
      </c>
      <c r="H2761" t="s">
        <v>174</v>
      </c>
      <c r="I2761">
        <v>87</v>
      </c>
      <c r="J2761">
        <f>IF(I2761="",0,I2761)</f>
        <v>87</v>
      </c>
      <c r="K2761">
        <v>90</v>
      </c>
      <c r="L2761">
        <f>I2761-K2761</f>
        <v>-3</v>
      </c>
      <c r="M2761" t="str">
        <f>IF(I2761&lt;100,"small",IF(I2761&lt;500,"medium","large"))</f>
        <v>small</v>
      </c>
      <c r="N2761">
        <f>IF(M2761="small",1,0)</f>
        <v>1</v>
      </c>
      <c r="O2761">
        <f>IF(N2761="medium",1,0)</f>
        <v>0</v>
      </c>
      <c r="P2761">
        <f>IF(O2761="large",1,0)</f>
        <v>0</v>
      </c>
      <c r="Q2761">
        <v>1996</v>
      </c>
      <c r="R2761">
        <v>1</v>
      </c>
      <c r="S2761" t="str">
        <f>IF(R2761=1, "First-time", IF(R2761&lt;=3, "Rising Star", IF(R2761&lt;10, "Established", "Elites")))</f>
        <v>First-time</v>
      </c>
      <c r="T2761">
        <f>IF(S2761 = "First-time",1,0)</f>
        <v>1</v>
      </c>
      <c r="U2761">
        <f>IF(S2761 = "Rising Star",1,0)</f>
        <v>0</v>
      </c>
      <c r="V2761">
        <f>IF(S2761 = "Established",1,0)</f>
        <v>0</v>
      </c>
      <c r="W2761">
        <f>IF(S2761 = "Elites",1,0)</f>
        <v>0</v>
      </c>
      <c r="X2761" t="s">
        <v>180</v>
      </c>
      <c r="Y2761" t="str">
        <f>IF(X2761="","-",TRIM(LEFT(X2761,FIND(",",X2761&amp;",")-1)))</f>
        <v>Cincinnati</v>
      </c>
      <c r="Z2761" t="s">
        <v>2370</v>
      </c>
      <c r="AA2761" t="s">
        <v>36</v>
      </c>
    </row>
    <row r="2762" spans="1:27" ht="14.4" x14ac:dyDescent="0.3">
      <c r="A2762">
        <v>2752</v>
      </c>
      <c r="B2762" t="s">
        <v>3253</v>
      </c>
      <c r="C2762" t="s">
        <v>3254</v>
      </c>
      <c r="D2762" t="s">
        <v>3255</v>
      </c>
      <c r="E2762" t="s">
        <v>3256</v>
      </c>
      <c r="F2762" s="5">
        <f>_xlfn.TEXTBEFORE(E2762, " ") * 1000000</f>
        <v>63800000</v>
      </c>
      <c r="G2762">
        <v>138.4111</v>
      </c>
      <c r="H2762" t="s">
        <v>803</v>
      </c>
      <c r="I2762">
        <v>320</v>
      </c>
      <c r="J2762">
        <f>IF(I2762="",0,I2762)</f>
        <v>320</v>
      </c>
      <c r="K2762">
        <v>172</v>
      </c>
      <c r="L2762">
        <f>I2762-K2762</f>
        <v>148</v>
      </c>
      <c r="M2762" t="str">
        <f>IF(I2762&lt;100,"small",IF(I2762&lt;500,"medium","large"))</f>
        <v>medium</v>
      </c>
      <c r="N2762">
        <f>IF(M2762="small",1,0)</f>
        <v>0</v>
      </c>
      <c r="O2762">
        <f>IF(N2762="medium",1,0)</f>
        <v>0</v>
      </c>
      <c r="P2762">
        <f>IF(O2762="large",1,0)</f>
        <v>0</v>
      </c>
      <c r="Q2762">
        <v>1999</v>
      </c>
      <c r="R2762">
        <v>9</v>
      </c>
      <c r="S2762" t="str">
        <f>IF(R2762=1, "First-time", IF(R2762&lt;=3, "Rising Star", IF(R2762&lt;10, "Established", "Elites")))</f>
        <v>Established</v>
      </c>
      <c r="T2762">
        <f>IF(S2762 = "First-time",1,0)</f>
        <v>0</v>
      </c>
      <c r="U2762">
        <f>IF(S2762 = "Rising Star",1,0)</f>
        <v>0</v>
      </c>
      <c r="V2762">
        <f>IF(S2762 = "Established",1,0)</f>
        <v>1</v>
      </c>
      <c r="W2762">
        <f>IF(S2762 = "Elites",1,0)</f>
        <v>0</v>
      </c>
      <c r="X2762" t="s">
        <v>168</v>
      </c>
      <c r="Y2762" t="str">
        <f>IF(X2762="","-",TRIM(LEFT(X2762,FIND(",",X2762&amp;",")-1)))</f>
        <v>Kansas City</v>
      </c>
      <c r="Z2762" t="s">
        <v>1904</v>
      </c>
      <c r="AA2762" t="s">
        <v>17</v>
      </c>
    </row>
    <row r="2763" spans="1:27" ht="14.4" x14ac:dyDescent="0.3">
      <c r="A2763">
        <v>2753</v>
      </c>
      <c r="B2763" t="s">
        <v>11260</v>
      </c>
      <c r="C2763" t="s">
        <v>11261</v>
      </c>
      <c r="D2763" t="s">
        <v>11262</v>
      </c>
      <c r="E2763" t="s">
        <v>5495</v>
      </c>
      <c r="F2763" s="5">
        <f>_xlfn.TEXTBEFORE(E2763, " ") * 1000000</f>
        <v>90100000</v>
      </c>
      <c r="G2763">
        <v>138.3466</v>
      </c>
      <c r="H2763" t="s">
        <v>779</v>
      </c>
      <c r="I2763">
        <v>58</v>
      </c>
      <c r="J2763">
        <f>IF(I2763="",0,I2763)</f>
        <v>58</v>
      </c>
      <c r="K2763">
        <v>38</v>
      </c>
      <c r="L2763">
        <f>I2763-K2763</f>
        <v>20</v>
      </c>
      <c r="M2763" t="str">
        <f>IF(I2763&lt;100,"small",IF(I2763&lt;500,"medium","large"))</f>
        <v>small</v>
      </c>
      <c r="N2763">
        <f>IF(M2763="small",1,0)</f>
        <v>1</v>
      </c>
      <c r="O2763">
        <f>IF(N2763="medium",1,0)</f>
        <v>0</v>
      </c>
      <c r="P2763">
        <f>IF(O2763="large",1,0)</f>
        <v>0</v>
      </c>
      <c r="Q2763">
        <v>2010</v>
      </c>
      <c r="R2763">
        <v>2</v>
      </c>
      <c r="S2763" t="str">
        <f>IF(R2763=1, "First-time", IF(R2763&lt;=3, "Rising Star", IF(R2763&lt;10, "Established", "Elites")))</f>
        <v>Rising Star</v>
      </c>
      <c r="T2763">
        <f>IF(S2763 = "First-time",1,0)</f>
        <v>0</v>
      </c>
      <c r="U2763">
        <f>IF(S2763 = "Rising Star",1,0)</f>
        <v>1</v>
      </c>
      <c r="V2763">
        <f>IF(S2763 = "Established",1,0)</f>
        <v>0</v>
      </c>
      <c r="W2763">
        <f>IF(S2763 = "Elites",1,0)</f>
        <v>0</v>
      </c>
      <c r="X2763" t="s">
        <v>242</v>
      </c>
      <c r="Y2763" t="str">
        <f>IF(X2763="","-",TRIM(LEFT(X2763,FIND(",",X2763&amp;",")-1)))</f>
        <v>Atlanta</v>
      </c>
      <c r="Z2763" t="s">
        <v>242</v>
      </c>
      <c r="AA2763" t="s">
        <v>11</v>
      </c>
    </row>
    <row r="2764" spans="1:27" ht="14.4" x14ac:dyDescent="0.3">
      <c r="A2764">
        <v>2754</v>
      </c>
      <c r="B2764" t="s">
        <v>16059</v>
      </c>
      <c r="C2764" t="s">
        <v>16060</v>
      </c>
      <c r="D2764" t="s">
        <v>16061</v>
      </c>
      <c r="E2764" t="s">
        <v>1329</v>
      </c>
      <c r="F2764" s="5">
        <f>_xlfn.TEXTBEFORE(E2764, " ") * 1000000</f>
        <v>3600000</v>
      </c>
      <c r="G2764">
        <v>138.3366</v>
      </c>
      <c r="H2764" t="s">
        <v>118</v>
      </c>
      <c r="I2764">
        <v>14</v>
      </c>
      <c r="J2764">
        <f>IF(I2764="",0,I2764)</f>
        <v>14</v>
      </c>
      <c r="K2764">
        <v>5</v>
      </c>
      <c r="L2764">
        <f>I2764-K2764</f>
        <v>9</v>
      </c>
      <c r="M2764" t="str">
        <f>IF(I2764&lt;100,"small",IF(I2764&lt;500,"medium","large"))</f>
        <v>small</v>
      </c>
      <c r="N2764">
        <f>IF(M2764="small",1,0)</f>
        <v>1</v>
      </c>
      <c r="O2764">
        <f>IF(N2764="medium",1,0)</f>
        <v>0</v>
      </c>
      <c r="P2764">
        <f>IF(O2764="large",1,0)</f>
        <v>0</v>
      </c>
      <c r="Q2764">
        <v>2014</v>
      </c>
      <c r="R2764">
        <v>2</v>
      </c>
      <c r="S2764" t="str">
        <f>IF(R2764=1, "First-time", IF(R2764&lt;=3, "Rising Star", IF(R2764&lt;10, "Established", "Elites")))</f>
        <v>Rising Star</v>
      </c>
      <c r="T2764">
        <f>IF(S2764 = "First-time",1,0)</f>
        <v>0</v>
      </c>
      <c r="U2764">
        <f>IF(S2764 = "Rising Star",1,0)</f>
        <v>1</v>
      </c>
      <c r="V2764">
        <f>IF(S2764 = "Established",1,0)</f>
        <v>0</v>
      </c>
      <c r="W2764">
        <f>IF(S2764 = "Elites",1,0)</f>
        <v>0</v>
      </c>
      <c r="X2764" t="s">
        <v>191</v>
      </c>
      <c r="Y2764" t="str">
        <f>IF(X2764="","-",TRIM(LEFT(X2764,FIND(",",X2764&amp;",")-1)))</f>
        <v>Philadelphia</v>
      </c>
      <c r="Z2764" t="s">
        <v>16062</v>
      </c>
      <c r="AA2764" t="s">
        <v>39</v>
      </c>
    </row>
    <row r="2765" spans="1:27" ht="14.4" x14ac:dyDescent="0.3">
      <c r="A2765">
        <v>2755</v>
      </c>
      <c r="B2765" t="s">
        <v>8620</v>
      </c>
      <c r="C2765" t="s">
        <v>8621</v>
      </c>
      <c r="D2765" t="s">
        <v>8622</v>
      </c>
      <c r="E2765" t="s">
        <v>8623</v>
      </c>
      <c r="F2765" s="5">
        <f>_xlfn.TEXTBEFORE(E2765, " ") * 1000000</f>
        <v>24500000</v>
      </c>
      <c r="G2765">
        <v>138.21639999999999</v>
      </c>
      <c r="H2765" t="s">
        <v>153</v>
      </c>
      <c r="I2765">
        <v>58</v>
      </c>
      <c r="J2765">
        <f>IF(I2765="",0,I2765)</f>
        <v>58</v>
      </c>
      <c r="K2765">
        <v>23</v>
      </c>
      <c r="L2765">
        <f>I2765-K2765</f>
        <v>35</v>
      </c>
      <c r="M2765" t="str">
        <f>IF(I2765&lt;100,"small",IF(I2765&lt;500,"medium","large"))</f>
        <v>small</v>
      </c>
      <c r="N2765">
        <f>IF(M2765="small",1,0)</f>
        <v>1</v>
      </c>
      <c r="O2765">
        <f>IF(N2765="medium",1,0)</f>
        <v>0</v>
      </c>
      <c r="P2765">
        <f>IF(O2765="large",1,0)</f>
        <v>0</v>
      </c>
      <c r="Q2765">
        <v>2008</v>
      </c>
      <c r="R2765">
        <v>7</v>
      </c>
      <c r="S2765" t="str">
        <f>IF(R2765=1, "First-time", IF(R2765&lt;=3, "Rising Star", IF(R2765&lt;10, "Established", "Elites")))</f>
        <v>Established</v>
      </c>
      <c r="T2765">
        <f>IF(S2765 = "First-time",1,0)</f>
        <v>0</v>
      </c>
      <c r="U2765">
        <f>IF(S2765 = "Rising Star",1,0)</f>
        <v>0</v>
      </c>
      <c r="V2765">
        <f>IF(S2765 = "Established",1,0)</f>
        <v>1</v>
      </c>
      <c r="W2765">
        <f>IF(S2765 = "Elites",1,0)</f>
        <v>0</v>
      </c>
      <c r="X2765" t="s">
        <v>99</v>
      </c>
      <c r="Y2765" t="str">
        <f>IF(X2765="","-",TRIM(LEFT(X2765,FIND(",",X2765&amp;",")-1)))</f>
        <v>-</v>
      </c>
      <c r="Z2765" t="s">
        <v>8624</v>
      </c>
      <c r="AA2765" t="s">
        <v>28</v>
      </c>
    </row>
    <row r="2766" spans="1:27" ht="14.4" x14ac:dyDescent="0.3">
      <c r="A2766">
        <v>2756</v>
      </c>
      <c r="B2766" t="s">
        <v>13524</v>
      </c>
      <c r="C2766" t="s">
        <v>13525</v>
      </c>
      <c r="D2766" t="s">
        <v>13526</v>
      </c>
      <c r="E2766" t="s">
        <v>932</v>
      </c>
      <c r="F2766" s="5">
        <f>_xlfn.TEXTBEFORE(E2766, " ") * 1000000</f>
        <v>9300000</v>
      </c>
      <c r="G2766">
        <v>138.1583</v>
      </c>
      <c r="H2766" t="s">
        <v>129</v>
      </c>
      <c r="I2766">
        <v>36</v>
      </c>
      <c r="J2766">
        <f>IF(I2766="",0,I2766)</f>
        <v>36</v>
      </c>
      <c r="K2766">
        <v>12</v>
      </c>
      <c r="L2766">
        <f>I2766-K2766</f>
        <v>24</v>
      </c>
      <c r="M2766" t="str">
        <f>IF(I2766&lt;100,"small",IF(I2766&lt;500,"medium","large"))</f>
        <v>small</v>
      </c>
      <c r="N2766">
        <f>IF(M2766="small",1,0)</f>
        <v>1</v>
      </c>
      <c r="O2766">
        <f>IF(N2766="medium",1,0)</f>
        <v>0</v>
      </c>
      <c r="P2766">
        <f>IF(O2766="large",1,0)</f>
        <v>0</v>
      </c>
      <c r="Q2766">
        <v>2012</v>
      </c>
      <c r="R2766">
        <v>3</v>
      </c>
      <c r="S2766" t="str">
        <f>IF(R2766=1, "First-time", IF(R2766&lt;=3, "Rising Star", IF(R2766&lt;10, "Established", "Elites")))</f>
        <v>Rising Star</v>
      </c>
      <c r="T2766">
        <f>IF(S2766 = "First-time",1,0)</f>
        <v>0</v>
      </c>
      <c r="U2766">
        <f>IF(S2766 = "Rising Star",1,0)</f>
        <v>1</v>
      </c>
      <c r="V2766">
        <f>IF(S2766 = "Established",1,0)</f>
        <v>0</v>
      </c>
      <c r="W2766">
        <f>IF(S2766 = "Elites",1,0)</f>
        <v>0</v>
      </c>
      <c r="X2766" t="s">
        <v>354</v>
      </c>
      <c r="Y2766" t="str">
        <f>IF(X2766="","-",TRIM(LEFT(X2766,FIND(",",X2766&amp;",")-1)))</f>
        <v>Minneapolis</v>
      </c>
      <c r="Z2766" t="s">
        <v>354</v>
      </c>
      <c r="AA2766" t="s">
        <v>24</v>
      </c>
    </row>
    <row r="2767" spans="1:27" ht="14.4" x14ac:dyDescent="0.3">
      <c r="A2767">
        <v>2757</v>
      </c>
      <c r="B2767" t="s">
        <v>9938</v>
      </c>
      <c r="C2767" t="s">
        <v>9939</v>
      </c>
      <c r="D2767" t="s">
        <v>9940</v>
      </c>
      <c r="E2767" t="s">
        <v>9941</v>
      </c>
      <c r="F2767" s="5">
        <f>_xlfn.TEXTBEFORE(E2767, " ") * 1000000</f>
        <v>97100000</v>
      </c>
      <c r="G2767">
        <v>137.76</v>
      </c>
      <c r="H2767" t="s">
        <v>779</v>
      </c>
      <c r="I2767">
        <v>511</v>
      </c>
      <c r="J2767">
        <f>IF(I2767="",0,I2767)</f>
        <v>511</v>
      </c>
      <c r="K2767">
        <v>423</v>
      </c>
      <c r="L2767">
        <f>I2767-K2767</f>
        <v>88</v>
      </c>
      <c r="M2767" t="str">
        <f>IF(I2767&lt;100,"small",IF(I2767&lt;500,"medium","large"))</f>
        <v>large</v>
      </c>
      <c r="N2767">
        <f>IF(M2767="small",1,0)</f>
        <v>0</v>
      </c>
      <c r="O2767">
        <f>IF(N2767="medium",1,0)</f>
        <v>0</v>
      </c>
      <c r="P2767">
        <f>IF(O2767="large",1,0)</f>
        <v>0</v>
      </c>
      <c r="Q2767">
        <v>2009</v>
      </c>
      <c r="R2767">
        <v>1</v>
      </c>
      <c r="S2767" t="str">
        <f>IF(R2767=1, "First-time", IF(R2767&lt;=3, "Rising Star", IF(R2767&lt;10, "Established", "Elites")))</f>
        <v>First-time</v>
      </c>
      <c r="T2767">
        <f>IF(S2767 = "First-time",1,0)</f>
        <v>1</v>
      </c>
      <c r="U2767">
        <f>IF(S2767 = "Rising Star",1,0)</f>
        <v>0</v>
      </c>
      <c r="V2767">
        <f>IF(S2767 = "Established",1,0)</f>
        <v>0</v>
      </c>
      <c r="W2767">
        <f>IF(S2767 = "Elites",1,0)</f>
        <v>0</v>
      </c>
      <c r="X2767" t="s">
        <v>185</v>
      </c>
      <c r="Y2767" t="str">
        <f>IF(X2767="","-",TRIM(LEFT(X2767,FIND(",",X2767&amp;",")-1)))</f>
        <v>Boston</v>
      </c>
      <c r="Z2767" t="s">
        <v>185</v>
      </c>
      <c r="AA2767" t="s">
        <v>20</v>
      </c>
    </row>
    <row r="2768" spans="1:27" ht="14.4" x14ac:dyDescent="0.3">
      <c r="A2768">
        <v>2758</v>
      </c>
      <c r="B2768" t="s">
        <v>16122</v>
      </c>
      <c r="C2768" t="s">
        <v>16123</v>
      </c>
      <c r="D2768" t="s">
        <v>16124</v>
      </c>
      <c r="E2768" t="s">
        <v>3742</v>
      </c>
      <c r="F2768" s="5">
        <f>_xlfn.TEXTBEFORE(E2768, " ") * 1000000</f>
        <v>63900000</v>
      </c>
      <c r="G2768">
        <v>137.5307</v>
      </c>
      <c r="H2768" t="s">
        <v>85</v>
      </c>
      <c r="I2768">
        <v>40</v>
      </c>
      <c r="J2768">
        <f>IF(I2768="",0,I2768)</f>
        <v>40</v>
      </c>
      <c r="K2768">
        <v>17</v>
      </c>
      <c r="L2768">
        <f>I2768-K2768</f>
        <v>23</v>
      </c>
      <c r="M2768" t="str">
        <f>IF(I2768&lt;100,"small",IF(I2768&lt;500,"medium","large"))</f>
        <v>small</v>
      </c>
      <c r="N2768">
        <f>IF(M2768="small",1,0)</f>
        <v>1</v>
      </c>
      <c r="O2768">
        <f>IF(N2768="medium",1,0)</f>
        <v>0</v>
      </c>
      <c r="P2768">
        <f>IF(O2768="large",1,0)</f>
        <v>0</v>
      </c>
      <c r="Q2768">
        <v>2014</v>
      </c>
      <c r="R2768">
        <v>1</v>
      </c>
      <c r="S2768" t="str">
        <f>IF(R2768=1, "First-time", IF(R2768&lt;=3, "Rising Star", IF(R2768&lt;10, "Established", "Elites")))</f>
        <v>First-time</v>
      </c>
      <c r="T2768">
        <f>IF(S2768 = "First-time",1,0)</f>
        <v>1</v>
      </c>
      <c r="U2768">
        <f>IF(S2768 = "Rising Star",1,0)</f>
        <v>0</v>
      </c>
      <c r="V2768">
        <f>IF(S2768 = "Established",1,0)</f>
        <v>0</v>
      </c>
      <c r="W2768">
        <f>IF(S2768 = "Elites",1,0)</f>
        <v>0</v>
      </c>
      <c r="X2768" t="s">
        <v>180</v>
      </c>
      <c r="Y2768" t="str">
        <f>IF(X2768="","-",TRIM(LEFT(X2768,FIND(",",X2768&amp;",")-1)))</f>
        <v>Cincinnati</v>
      </c>
      <c r="Z2768" t="s">
        <v>180</v>
      </c>
      <c r="AA2768" t="s">
        <v>36</v>
      </c>
    </row>
    <row r="2769" spans="1:27" ht="14.4" x14ac:dyDescent="0.3">
      <c r="A2769">
        <v>2759</v>
      </c>
      <c r="B2769" t="s">
        <v>12965</v>
      </c>
      <c r="C2769" t="s">
        <v>12966</v>
      </c>
      <c r="D2769" t="s">
        <v>12967</v>
      </c>
      <c r="E2769" t="s">
        <v>1661</v>
      </c>
      <c r="F2769" s="5">
        <f>_xlfn.TEXTBEFORE(E2769, " ") * 1000000</f>
        <v>5300000</v>
      </c>
      <c r="G2769">
        <v>137.50579999999999</v>
      </c>
      <c r="H2769" t="s">
        <v>1750</v>
      </c>
      <c r="I2769">
        <v>18</v>
      </c>
      <c r="J2769">
        <f>IF(I2769="",0,I2769)</f>
        <v>18</v>
      </c>
      <c r="K2769">
        <v>12</v>
      </c>
      <c r="L2769">
        <f>I2769-K2769</f>
        <v>6</v>
      </c>
      <c r="M2769" t="str">
        <f>IF(I2769&lt;100,"small",IF(I2769&lt;500,"medium","large"))</f>
        <v>small</v>
      </c>
      <c r="N2769">
        <f>IF(M2769="small",1,0)</f>
        <v>1</v>
      </c>
      <c r="O2769">
        <f>IF(N2769="medium",1,0)</f>
        <v>0</v>
      </c>
      <c r="P2769">
        <f>IF(O2769="large",1,0)</f>
        <v>0</v>
      </c>
      <c r="Q2769">
        <v>2012</v>
      </c>
      <c r="R2769">
        <v>4</v>
      </c>
      <c r="S2769" t="str">
        <f>IF(R2769=1, "First-time", IF(R2769&lt;=3, "Rising Star", IF(R2769&lt;10, "Established", "Elites")))</f>
        <v>Established</v>
      </c>
      <c r="T2769">
        <f>IF(S2769 = "First-time",1,0)</f>
        <v>0</v>
      </c>
      <c r="U2769">
        <f>IF(S2769 = "Rising Star",1,0)</f>
        <v>0</v>
      </c>
      <c r="V2769">
        <f>IF(S2769 = "Established",1,0)</f>
        <v>1</v>
      </c>
      <c r="W2769">
        <f>IF(S2769 = "Elites",1,0)</f>
        <v>0</v>
      </c>
      <c r="X2769" t="s">
        <v>99</v>
      </c>
      <c r="Y2769" t="str">
        <f>IF(X2769="","-",TRIM(LEFT(X2769,FIND(",",X2769&amp;",")-1)))</f>
        <v>-</v>
      </c>
      <c r="Z2769" t="s">
        <v>12968</v>
      </c>
      <c r="AA2769" t="s">
        <v>47</v>
      </c>
    </row>
    <row r="2770" spans="1:27" ht="14.4" x14ac:dyDescent="0.3">
      <c r="A2770">
        <v>2760</v>
      </c>
      <c r="B2770" t="s">
        <v>5260</v>
      </c>
      <c r="C2770" t="s">
        <v>5261</v>
      </c>
      <c r="D2770" t="s">
        <v>5262</v>
      </c>
      <c r="E2770" t="s">
        <v>1692</v>
      </c>
      <c r="F2770" s="5">
        <f>_xlfn.TEXTBEFORE(E2770, " ") * 1000000</f>
        <v>24800000</v>
      </c>
      <c r="G2770">
        <v>137.4932</v>
      </c>
      <c r="H2770" t="s">
        <v>433</v>
      </c>
      <c r="I2770">
        <v>130</v>
      </c>
      <c r="J2770">
        <f>IF(I2770="",0,I2770)</f>
        <v>130</v>
      </c>
      <c r="K2770">
        <v>33</v>
      </c>
      <c r="L2770">
        <f>I2770-K2770</f>
        <v>97</v>
      </c>
      <c r="M2770" t="str">
        <f>IF(I2770&lt;100,"small",IF(I2770&lt;500,"medium","large"))</f>
        <v>medium</v>
      </c>
      <c r="N2770">
        <f>IF(M2770="small",1,0)</f>
        <v>0</v>
      </c>
      <c r="O2770">
        <f>IF(N2770="medium",1,0)</f>
        <v>0</v>
      </c>
      <c r="P2770">
        <f>IF(O2770="large",1,0)</f>
        <v>0</v>
      </c>
      <c r="Q2770">
        <v>2003</v>
      </c>
      <c r="R2770">
        <v>4</v>
      </c>
      <c r="S2770" t="str">
        <f>IF(R2770=1, "First-time", IF(R2770&lt;=3, "Rising Star", IF(R2770&lt;10, "Established", "Elites")))</f>
        <v>Established</v>
      </c>
      <c r="T2770">
        <f>IF(S2770 = "First-time",1,0)</f>
        <v>0</v>
      </c>
      <c r="U2770">
        <f>IF(S2770 = "Rising Star",1,0)</f>
        <v>0</v>
      </c>
      <c r="V2770">
        <f>IF(S2770 = "Established",1,0)</f>
        <v>1</v>
      </c>
      <c r="W2770">
        <f>IF(S2770 = "Elites",1,0)</f>
        <v>0</v>
      </c>
      <c r="X2770" t="s">
        <v>1307</v>
      </c>
      <c r="Y2770" t="str">
        <f>IF(X2770="","-",TRIM(LEFT(X2770,FIND(",",X2770&amp;",")-1)))</f>
        <v>Inland Empire</v>
      </c>
      <c r="Z2770" t="s">
        <v>5263</v>
      </c>
      <c r="AA2770" t="s">
        <v>5</v>
      </c>
    </row>
    <row r="2771" spans="1:27" ht="14.4" x14ac:dyDescent="0.3">
      <c r="A2771">
        <v>2761</v>
      </c>
      <c r="B2771" t="s">
        <v>14198</v>
      </c>
      <c r="C2771" t="s">
        <v>14199</v>
      </c>
      <c r="D2771" t="s">
        <v>14200</v>
      </c>
      <c r="E2771" t="s">
        <v>128</v>
      </c>
      <c r="F2771" s="5">
        <f>_xlfn.TEXTBEFORE(E2771, " ") * 1000000</f>
        <v>7500000</v>
      </c>
      <c r="G2771">
        <v>137.47929999999999</v>
      </c>
      <c r="H2771" t="s">
        <v>433</v>
      </c>
      <c r="I2771">
        <v>120</v>
      </c>
      <c r="J2771">
        <f>IF(I2771="",0,I2771)</f>
        <v>120</v>
      </c>
      <c r="K2771">
        <v>70</v>
      </c>
      <c r="L2771">
        <f>I2771-K2771</f>
        <v>50</v>
      </c>
      <c r="M2771" t="str">
        <f>IF(I2771&lt;100,"small",IF(I2771&lt;500,"medium","large"))</f>
        <v>medium</v>
      </c>
      <c r="N2771">
        <f>IF(M2771="small",1,0)</f>
        <v>0</v>
      </c>
      <c r="O2771">
        <f>IF(N2771="medium",1,0)</f>
        <v>0</v>
      </c>
      <c r="P2771">
        <f>IF(O2771="large",1,0)</f>
        <v>0</v>
      </c>
      <c r="Q2771">
        <v>2012</v>
      </c>
      <c r="R2771">
        <v>1</v>
      </c>
      <c r="S2771" t="str">
        <f>IF(R2771=1, "First-time", IF(R2771&lt;=3, "Rising Star", IF(R2771&lt;10, "Established", "Elites")))</f>
        <v>First-time</v>
      </c>
      <c r="T2771">
        <f>IF(S2771 = "First-time",1,0)</f>
        <v>1</v>
      </c>
      <c r="U2771">
        <f>IF(S2771 = "Rising Star",1,0)</f>
        <v>0</v>
      </c>
      <c r="V2771">
        <f>IF(S2771 = "Established",1,0)</f>
        <v>0</v>
      </c>
      <c r="W2771">
        <f>IF(S2771 = "Elites",1,0)</f>
        <v>0</v>
      </c>
      <c r="X2771" t="s">
        <v>1396</v>
      </c>
      <c r="Y2771" t="str">
        <f>IF(X2771="","-",TRIM(LEFT(X2771,FIND(",",X2771&amp;",")-1)))</f>
        <v>San Francisco</v>
      </c>
      <c r="Z2771" t="s">
        <v>2792</v>
      </c>
      <c r="AA2771" t="s">
        <v>5</v>
      </c>
    </row>
    <row r="2772" spans="1:27" ht="14.4" x14ac:dyDescent="0.3">
      <c r="A2772">
        <v>2762</v>
      </c>
      <c r="B2772" t="s">
        <v>2297</v>
      </c>
      <c r="C2772" t="s">
        <v>2298</v>
      </c>
      <c r="D2772" t="s">
        <v>2299</v>
      </c>
      <c r="E2772" t="s">
        <v>1200</v>
      </c>
      <c r="F2772" s="5">
        <f>_xlfn.TEXTBEFORE(E2772, " ") * 1000000</f>
        <v>24700000</v>
      </c>
      <c r="G2772">
        <v>137.23509999999999</v>
      </c>
      <c r="H2772" t="s">
        <v>751</v>
      </c>
      <c r="I2772">
        <v>112</v>
      </c>
      <c r="J2772">
        <f>IF(I2772="",0,I2772)</f>
        <v>112</v>
      </c>
      <c r="K2772">
        <v>72</v>
      </c>
      <c r="L2772">
        <f>I2772-K2772</f>
        <v>40</v>
      </c>
      <c r="M2772" t="str">
        <f>IF(I2772&lt;100,"small",IF(I2772&lt;500,"medium","large"))</f>
        <v>medium</v>
      </c>
      <c r="N2772">
        <f>IF(M2772="small",1,0)</f>
        <v>0</v>
      </c>
      <c r="O2772">
        <f>IF(N2772="medium",1,0)</f>
        <v>0</v>
      </c>
      <c r="P2772">
        <f>IF(O2772="large",1,0)</f>
        <v>0</v>
      </c>
      <c r="Q2772">
        <v>1996</v>
      </c>
      <c r="R2772">
        <v>1</v>
      </c>
      <c r="S2772" t="str">
        <f>IF(R2772=1, "First-time", IF(R2772&lt;=3, "Rising Star", IF(R2772&lt;10, "Established", "Elites")))</f>
        <v>First-time</v>
      </c>
      <c r="T2772">
        <f>IF(S2772 = "First-time",1,0)</f>
        <v>1</v>
      </c>
      <c r="U2772">
        <f>IF(S2772 = "Rising Star",1,0)</f>
        <v>0</v>
      </c>
      <c r="V2772">
        <f>IF(S2772 = "Established",1,0)</f>
        <v>0</v>
      </c>
      <c r="W2772">
        <f>IF(S2772 = "Elites",1,0)</f>
        <v>0</v>
      </c>
      <c r="X2772" t="s">
        <v>427</v>
      </c>
      <c r="Y2772" t="str">
        <f>IF(X2772="","-",TRIM(LEFT(X2772,FIND(",",X2772&amp;",")-1)))</f>
        <v>Washington</v>
      </c>
      <c r="Z2772" t="s">
        <v>1407</v>
      </c>
      <c r="AA2772" t="s">
        <v>47</v>
      </c>
    </row>
    <row r="2773" spans="1:27" ht="14.4" x14ac:dyDescent="0.3">
      <c r="A2773">
        <v>2763</v>
      </c>
      <c r="B2773" t="s">
        <v>11642</v>
      </c>
      <c r="C2773" t="s">
        <v>11643</v>
      </c>
      <c r="D2773" t="s">
        <v>11644</v>
      </c>
      <c r="E2773" t="s">
        <v>4839</v>
      </c>
      <c r="F2773" s="5">
        <f>_xlfn.TEXTBEFORE(E2773, " ") * 1000000</f>
        <v>14000000</v>
      </c>
      <c r="G2773">
        <v>137.08359999999999</v>
      </c>
      <c r="H2773" t="s">
        <v>353</v>
      </c>
      <c r="I2773">
        <v>105</v>
      </c>
      <c r="J2773">
        <f>IF(I2773="",0,I2773)</f>
        <v>105</v>
      </c>
      <c r="K2773">
        <v>62</v>
      </c>
      <c r="L2773">
        <f>I2773-K2773</f>
        <v>43</v>
      </c>
      <c r="M2773" t="str">
        <f>IF(I2773&lt;100,"small",IF(I2773&lt;500,"medium","large"))</f>
        <v>medium</v>
      </c>
      <c r="N2773">
        <f>IF(M2773="small",1,0)</f>
        <v>0</v>
      </c>
      <c r="O2773">
        <f>IF(N2773="medium",1,0)</f>
        <v>0</v>
      </c>
      <c r="P2773">
        <f>IF(O2773="large",1,0)</f>
        <v>0</v>
      </c>
      <c r="Q2773">
        <v>2011</v>
      </c>
      <c r="R2773">
        <v>5</v>
      </c>
      <c r="S2773" t="str">
        <f>IF(R2773=1, "First-time", IF(R2773&lt;=3, "Rising Star", IF(R2773&lt;10, "Established", "Elites")))</f>
        <v>Established</v>
      </c>
      <c r="T2773">
        <f>IF(S2773 = "First-time",1,0)</f>
        <v>0</v>
      </c>
      <c r="U2773">
        <f>IF(S2773 = "Rising Star",1,0)</f>
        <v>0</v>
      </c>
      <c r="V2773">
        <f>IF(S2773 = "Established",1,0)</f>
        <v>1</v>
      </c>
      <c r="W2773">
        <f>IF(S2773 = "Elites",1,0)</f>
        <v>0</v>
      </c>
      <c r="X2773" t="s">
        <v>99</v>
      </c>
      <c r="Y2773" t="str">
        <f>IF(X2773="","-",TRIM(LEFT(X2773,FIND(",",X2773&amp;",")-1)))</f>
        <v>-</v>
      </c>
      <c r="Z2773" t="s">
        <v>11645</v>
      </c>
      <c r="AA2773" t="s">
        <v>49</v>
      </c>
    </row>
    <row r="2774" spans="1:27" ht="14.4" x14ac:dyDescent="0.3">
      <c r="A2774">
        <v>2764</v>
      </c>
      <c r="B2774" t="s">
        <v>9195</v>
      </c>
      <c r="C2774" t="s">
        <v>9196</v>
      </c>
      <c r="D2774" t="s">
        <v>9197</v>
      </c>
      <c r="E2774" t="s">
        <v>4120</v>
      </c>
      <c r="F2774" s="5">
        <f>_xlfn.TEXTBEFORE(E2774, " ") * 1000000</f>
        <v>42300000</v>
      </c>
      <c r="G2774">
        <v>137.0701</v>
      </c>
      <c r="H2774" t="s">
        <v>118</v>
      </c>
      <c r="I2774">
        <v>200</v>
      </c>
      <c r="J2774">
        <f>IF(I2774="",0,I2774)</f>
        <v>200</v>
      </c>
      <c r="K2774">
        <v>60</v>
      </c>
      <c r="L2774">
        <f>I2774-K2774</f>
        <v>140</v>
      </c>
      <c r="M2774" t="str">
        <f>IF(I2774&lt;100,"small",IF(I2774&lt;500,"medium","large"))</f>
        <v>medium</v>
      </c>
      <c r="N2774">
        <f>IF(M2774="small",1,0)</f>
        <v>0</v>
      </c>
      <c r="O2774">
        <f>IF(N2774="medium",1,0)</f>
        <v>0</v>
      </c>
      <c r="P2774">
        <f>IF(O2774="large",1,0)</f>
        <v>0</v>
      </c>
      <c r="Q2774">
        <v>2009</v>
      </c>
      <c r="R2774">
        <v>3</v>
      </c>
      <c r="S2774" t="str">
        <f>IF(R2774=1, "First-time", IF(R2774&lt;=3, "Rising Star", IF(R2774&lt;10, "Established", "Elites")))</f>
        <v>Rising Star</v>
      </c>
      <c r="T2774">
        <f>IF(S2774 = "First-time",1,0)</f>
        <v>0</v>
      </c>
      <c r="U2774">
        <f>IF(S2774 = "Rising Star",1,0)</f>
        <v>1</v>
      </c>
      <c r="V2774">
        <f>IF(S2774 = "Established",1,0)</f>
        <v>0</v>
      </c>
      <c r="W2774">
        <f>IF(S2774 = "Elites",1,0)</f>
        <v>0</v>
      </c>
      <c r="X2774" t="s">
        <v>99</v>
      </c>
      <c r="Y2774" t="str">
        <f>IF(X2774="","-",TRIM(LEFT(X2774,FIND(",",X2774&amp;",")-1)))</f>
        <v>-</v>
      </c>
      <c r="Z2774" t="s">
        <v>9198</v>
      </c>
      <c r="AA2774" t="s">
        <v>50</v>
      </c>
    </row>
    <row r="2775" spans="1:27" ht="14.4" x14ac:dyDescent="0.3">
      <c r="A2775">
        <v>2765</v>
      </c>
      <c r="B2775" t="s">
        <v>14765</v>
      </c>
      <c r="C2775" t="s">
        <v>14766</v>
      </c>
      <c r="D2775" t="s">
        <v>14767</v>
      </c>
      <c r="E2775" t="s">
        <v>2898</v>
      </c>
      <c r="F2775" s="5">
        <f>_xlfn.TEXTBEFORE(E2775, " ") * 1000000</f>
        <v>4700000</v>
      </c>
      <c r="G2775">
        <v>137.06020000000001</v>
      </c>
      <c r="H2775" t="s">
        <v>803</v>
      </c>
      <c r="I2775">
        <v>45</v>
      </c>
      <c r="J2775">
        <f>IF(I2775="",0,I2775)</f>
        <v>45</v>
      </c>
      <c r="K2775">
        <v>15</v>
      </c>
      <c r="L2775">
        <f>I2775-K2775</f>
        <v>30</v>
      </c>
      <c r="M2775" t="str">
        <f>IF(I2775&lt;100,"small",IF(I2775&lt;500,"medium","large"))</f>
        <v>small</v>
      </c>
      <c r="N2775">
        <f>IF(M2775="small",1,0)</f>
        <v>1</v>
      </c>
      <c r="O2775">
        <f>IF(N2775="medium",1,0)</f>
        <v>0</v>
      </c>
      <c r="P2775">
        <f>IF(O2775="large",1,0)</f>
        <v>0</v>
      </c>
      <c r="Q2775">
        <v>2013</v>
      </c>
      <c r="R2775">
        <v>1</v>
      </c>
      <c r="S2775" t="str">
        <f>IF(R2775=1, "First-time", IF(R2775&lt;=3, "Rising Star", IF(R2775&lt;10, "Established", "Elites")))</f>
        <v>First-time</v>
      </c>
      <c r="T2775">
        <f>IF(S2775 = "First-time",1,0)</f>
        <v>1</v>
      </c>
      <c r="U2775">
        <f>IF(S2775 = "Rising Star",1,0)</f>
        <v>0</v>
      </c>
      <c r="V2775">
        <f>IF(S2775 = "Established",1,0)</f>
        <v>0</v>
      </c>
      <c r="W2775">
        <f>IF(S2775 = "Elites",1,0)</f>
        <v>0</v>
      </c>
      <c r="X2775" t="s">
        <v>86</v>
      </c>
      <c r="Y2775" t="str">
        <f>IF(X2775="","-",TRIM(LEFT(X2775,FIND(",",X2775&amp;",")-1)))</f>
        <v>New York City</v>
      </c>
      <c r="Z2775" t="s">
        <v>543</v>
      </c>
      <c r="AA2775" t="s">
        <v>35</v>
      </c>
    </row>
    <row r="2776" spans="1:27" ht="14.4" x14ac:dyDescent="0.3">
      <c r="A2776">
        <v>2766</v>
      </c>
      <c r="B2776" t="s">
        <v>12398</v>
      </c>
      <c r="C2776" t="s">
        <v>12399</v>
      </c>
      <c r="D2776" t="s">
        <v>12400</v>
      </c>
      <c r="E2776" t="s">
        <v>529</v>
      </c>
      <c r="F2776" s="5">
        <f>_xlfn.TEXTBEFORE(E2776, " ") * 1000000</f>
        <v>4200000</v>
      </c>
      <c r="G2776">
        <v>137.02930000000001</v>
      </c>
      <c r="H2776" t="s">
        <v>1238</v>
      </c>
      <c r="I2776">
        <v>9</v>
      </c>
      <c r="J2776">
        <f>IF(I2776="",0,I2776)</f>
        <v>9</v>
      </c>
      <c r="K2776">
        <v>5</v>
      </c>
      <c r="L2776">
        <f>I2776-K2776</f>
        <v>4</v>
      </c>
      <c r="M2776" t="str">
        <f>IF(I2776&lt;100,"small",IF(I2776&lt;500,"medium","large"))</f>
        <v>small</v>
      </c>
      <c r="N2776">
        <f>IF(M2776="small",1,0)</f>
        <v>1</v>
      </c>
      <c r="O2776">
        <f>IF(N2776="medium",1,0)</f>
        <v>0</v>
      </c>
      <c r="P2776">
        <f>IF(O2776="large",1,0)</f>
        <v>0</v>
      </c>
      <c r="Q2776">
        <v>2011</v>
      </c>
      <c r="R2776">
        <v>1</v>
      </c>
      <c r="S2776" t="str">
        <f>IF(R2776=1, "First-time", IF(R2776&lt;=3, "Rising Star", IF(R2776&lt;10, "Established", "Elites")))</f>
        <v>First-time</v>
      </c>
      <c r="T2776">
        <f>IF(S2776 = "First-time",1,0)</f>
        <v>1</v>
      </c>
      <c r="U2776">
        <f>IF(S2776 = "Rising Star",1,0)</f>
        <v>0</v>
      </c>
      <c r="V2776">
        <f>IF(S2776 = "Established",1,0)</f>
        <v>0</v>
      </c>
      <c r="W2776">
        <f>IF(S2776 = "Elites",1,0)</f>
        <v>0</v>
      </c>
      <c r="X2776" t="s">
        <v>99</v>
      </c>
      <c r="Y2776" t="str">
        <f>IF(X2776="","-",TRIM(LEFT(X2776,FIND(",",X2776&amp;",")-1)))</f>
        <v>-</v>
      </c>
      <c r="Z2776" t="s">
        <v>11222</v>
      </c>
      <c r="AA2776" t="s">
        <v>12</v>
      </c>
    </row>
    <row r="2777" spans="1:27" ht="14.4" x14ac:dyDescent="0.3">
      <c r="A2777">
        <v>2767</v>
      </c>
      <c r="B2777" t="s">
        <v>10936</v>
      </c>
      <c r="C2777" t="s">
        <v>10937</v>
      </c>
      <c r="D2777" t="s">
        <v>10938</v>
      </c>
      <c r="E2777" t="s">
        <v>1246</v>
      </c>
      <c r="F2777" s="5">
        <f>_xlfn.TEXTBEFORE(E2777, " ") * 1000000</f>
        <v>2900000</v>
      </c>
      <c r="G2777">
        <v>136.98140000000001</v>
      </c>
      <c r="H2777" t="s">
        <v>85</v>
      </c>
      <c r="I2777">
        <v>17</v>
      </c>
      <c r="J2777">
        <f>IF(I2777="",0,I2777)</f>
        <v>17</v>
      </c>
      <c r="K2777">
        <v>10</v>
      </c>
      <c r="L2777">
        <f>I2777-K2777</f>
        <v>7</v>
      </c>
      <c r="M2777" t="str">
        <f>IF(I2777&lt;100,"small",IF(I2777&lt;500,"medium","large"))</f>
        <v>small</v>
      </c>
      <c r="N2777">
        <f>IF(M2777="small",1,0)</f>
        <v>1</v>
      </c>
      <c r="O2777">
        <f>IF(N2777="medium",1,0)</f>
        <v>0</v>
      </c>
      <c r="P2777">
        <f>IF(O2777="large",1,0)</f>
        <v>0</v>
      </c>
      <c r="Q2777">
        <v>2010</v>
      </c>
      <c r="R2777">
        <v>1</v>
      </c>
      <c r="S2777" t="str">
        <f>IF(R2777=1, "First-time", IF(R2777&lt;=3, "Rising Star", IF(R2777&lt;10, "Established", "Elites")))</f>
        <v>First-time</v>
      </c>
      <c r="T2777">
        <f>IF(S2777 = "First-time",1,0)</f>
        <v>1</v>
      </c>
      <c r="U2777">
        <f>IF(S2777 = "Rising Star",1,0)</f>
        <v>0</v>
      </c>
      <c r="V2777">
        <f>IF(S2777 = "Established",1,0)</f>
        <v>0</v>
      </c>
      <c r="W2777">
        <f>IF(S2777 = "Elites",1,0)</f>
        <v>0</v>
      </c>
      <c r="X2777" t="s">
        <v>191</v>
      </c>
      <c r="Y2777" t="str">
        <f>IF(X2777="","-",TRIM(LEFT(X2777,FIND(",",X2777&amp;",")-1)))</f>
        <v>Philadelphia</v>
      </c>
      <c r="Z2777" t="s">
        <v>10939</v>
      </c>
      <c r="AA2777" t="s">
        <v>32</v>
      </c>
    </row>
    <row r="2778" spans="1:27" ht="14.4" x14ac:dyDescent="0.3">
      <c r="A2778">
        <v>2768</v>
      </c>
      <c r="B2778" t="s">
        <v>8910</v>
      </c>
      <c r="C2778" t="s">
        <v>8911</v>
      </c>
      <c r="D2778" t="s">
        <v>8912</v>
      </c>
      <c r="E2778" t="s">
        <v>1405</v>
      </c>
      <c r="F2778" s="5">
        <f>_xlfn.TEXTBEFORE(E2778, " ") * 1000000</f>
        <v>2600000</v>
      </c>
      <c r="G2778">
        <v>136.84039999999999</v>
      </c>
      <c r="H2778" t="s">
        <v>85</v>
      </c>
      <c r="I2778">
        <v>10</v>
      </c>
      <c r="J2778">
        <f>IF(I2778="",0,I2778)</f>
        <v>10</v>
      </c>
      <c r="K2778">
        <v>4</v>
      </c>
      <c r="L2778">
        <f>I2778-K2778</f>
        <v>6</v>
      </c>
      <c r="M2778" t="str">
        <f>IF(I2778&lt;100,"small",IF(I2778&lt;500,"medium","large"))</f>
        <v>small</v>
      </c>
      <c r="N2778">
        <f>IF(M2778="small",1,0)</f>
        <v>1</v>
      </c>
      <c r="O2778">
        <f>IF(N2778="medium",1,0)</f>
        <v>0</v>
      </c>
      <c r="P2778">
        <f>IF(O2778="large",1,0)</f>
        <v>0</v>
      </c>
      <c r="Q2778">
        <v>2008</v>
      </c>
      <c r="R2778">
        <v>1</v>
      </c>
      <c r="S2778" t="str">
        <f>IF(R2778=1, "First-time", IF(R2778&lt;=3, "Rising Star", IF(R2778&lt;10, "Established", "Elites")))</f>
        <v>First-time</v>
      </c>
      <c r="T2778">
        <f>IF(S2778 = "First-time",1,0)</f>
        <v>1</v>
      </c>
      <c r="U2778">
        <f>IF(S2778 = "Rising Star",1,0)</f>
        <v>0</v>
      </c>
      <c r="V2778">
        <f>IF(S2778 = "Established",1,0)</f>
        <v>0</v>
      </c>
      <c r="W2778">
        <f>IF(S2778 = "Elites",1,0)</f>
        <v>0</v>
      </c>
      <c r="X2778" t="s">
        <v>1206</v>
      </c>
      <c r="Y2778" t="str">
        <f>IF(X2778="","-",TRIM(LEFT(X2778,FIND(",",X2778&amp;",")-1)))</f>
        <v>Tampa</v>
      </c>
      <c r="Z2778" t="s">
        <v>1492</v>
      </c>
      <c r="AA2778" t="s">
        <v>10</v>
      </c>
    </row>
    <row r="2779" spans="1:27" ht="14.4" x14ac:dyDescent="0.3">
      <c r="A2779">
        <v>2769</v>
      </c>
      <c r="B2779" t="s">
        <v>8625</v>
      </c>
      <c r="C2779" t="s">
        <v>8626</v>
      </c>
      <c r="D2779" t="s">
        <v>8627</v>
      </c>
      <c r="E2779" t="s">
        <v>3791</v>
      </c>
      <c r="F2779" s="5">
        <f>_xlfn.TEXTBEFORE(E2779, " ") * 1000000</f>
        <v>19400000</v>
      </c>
      <c r="G2779">
        <v>136.76990000000001</v>
      </c>
      <c r="H2779" t="s">
        <v>761</v>
      </c>
      <c r="I2779">
        <v>13</v>
      </c>
      <c r="J2779">
        <f>IF(I2779="",0,I2779)</f>
        <v>13</v>
      </c>
      <c r="K2779">
        <v>5</v>
      </c>
      <c r="L2779">
        <f>I2779-K2779</f>
        <v>8</v>
      </c>
      <c r="M2779" t="str">
        <f>IF(I2779&lt;100,"small",IF(I2779&lt;500,"medium","large"))</f>
        <v>small</v>
      </c>
      <c r="N2779">
        <f>IF(M2779="small",1,0)</f>
        <v>1</v>
      </c>
      <c r="O2779">
        <f>IF(N2779="medium",1,0)</f>
        <v>0</v>
      </c>
      <c r="P2779">
        <f>IF(O2779="large",1,0)</f>
        <v>0</v>
      </c>
      <c r="Q2779">
        <v>2008</v>
      </c>
      <c r="R2779">
        <v>1</v>
      </c>
      <c r="S2779" t="str">
        <f>IF(R2779=1, "First-time", IF(R2779&lt;=3, "Rising Star", IF(R2779&lt;10, "Established", "Elites")))</f>
        <v>First-time</v>
      </c>
      <c r="T2779">
        <f>IF(S2779 = "First-time",1,0)</f>
        <v>1</v>
      </c>
      <c r="U2779">
        <f>IF(S2779 = "Rising Star",1,0)</f>
        <v>0</v>
      </c>
      <c r="V2779">
        <f>IF(S2779 = "Established",1,0)</f>
        <v>0</v>
      </c>
      <c r="W2779">
        <f>IF(S2779 = "Elites",1,0)</f>
        <v>0</v>
      </c>
      <c r="X2779" t="s">
        <v>99</v>
      </c>
      <c r="Y2779" t="str">
        <f>IF(X2779="","-",TRIM(LEFT(X2779,FIND(",",X2779&amp;",")-1)))</f>
        <v>-</v>
      </c>
      <c r="Z2779" t="s">
        <v>303</v>
      </c>
      <c r="AA2779" t="s">
        <v>28</v>
      </c>
    </row>
    <row r="2780" spans="1:27" ht="14.4" x14ac:dyDescent="0.3">
      <c r="A2780">
        <v>2770</v>
      </c>
      <c r="B2780" t="s">
        <v>12192</v>
      </c>
      <c r="C2780" t="s">
        <v>12193</v>
      </c>
      <c r="D2780" t="s">
        <v>12194</v>
      </c>
      <c r="E2780" t="s">
        <v>923</v>
      </c>
      <c r="F2780" s="5">
        <f>_xlfn.TEXTBEFORE(E2780, " ") * 1000000</f>
        <v>5500000</v>
      </c>
      <c r="G2780">
        <v>136.74879999999999</v>
      </c>
      <c r="H2780" t="s">
        <v>118</v>
      </c>
      <c r="I2780">
        <v>10</v>
      </c>
      <c r="J2780">
        <f>IF(I2780="",0,I2780)</f>
        <v>10</v>
      </c>
      <c r="K2780">
        <v>3</v>
      </c>
      <c r="L2780">
        <f>I2780-K2780</f>
        <v>7</v>
      </c>
      <c r="M2780" t="str">
        <f>IF(I2780&lt;100,"small",IF(I2780&lt;500,"medium","large"))</f>
        <v>small</v>
      </c>
      <c r="N2780">
        <f>IF(M2780="small",1,0)</f>
        <v>1</v>
      </c>
      <c r="O2780">
        <f>IF(N2780="medium",1,0)</f>
        <v>0</v>
      </c>
      <c r="P2780">
        <f>IF(O2780="large",1,0)</f>
        <v>0</v>
      </c>
      <c r="Q2780">
        <v>2011</v>
      </c>
      <c r="R2780">
        <v>1</v>
      </c>
      <c r="S2780" t="str">
        <f>IF(R2780=1, "First-time", IF(R2780&lt;=3, "Rising Star", IF(R2780&lt;10, "Established", "Elites")))</f>
        <v>First-time</v>
      </c>
      <c r="T2780">
        <f>IF(S2780 = "First-time",1,0)</f>
        <v>1</v>
      </c>
      <c r="U2780">
        <f>IF(S2780 = "Rising Star",1,0)</f>
        <v>0</v>
      </c>
      <c r="V2780">
        <f>IF(S2780 = "Established",1,0)</f>
        <v>0</v>
      </c>
      <c r="W2780">
        <f>IF(S2780 = "Elites",1,0)</f>
        <v>0</v>
      </c>
      <c r="X2780" t="s">
        <v>354</v>
      </c>
      <c r="Y2780" t="str">
        <f>IF(X2780="","-",TRIM(LEFT(X2780,FIND(",",X2780&amp;",")-1)))</f>
        <v>Minneapolis</v>
      </c>
      <c r="Z2780" t="s">
        <v>354</v>
      </c>
      <c r="AA2780" t="s">
        <v>24</v>
      </c>
    </row>
    <row r="2781" spans="1:27" ht="14.4" x14ac:dyDescent="0.3">
      <c r="A2781">
        <v>2771</v>
      </c>
      <c r="B2781" t="s">
        <v>14768</v>
      </c>
      <c r="C2781" t="s">
        <v>14769</v>
      </c>
      <c r="D2781" t="s">
        <v>14770</v>
      </c>
      <c r="E2781" t="s">
        <v>1971</v>
      </c>
      <c r="F2781" s="5">
        <f>_xlfn.TEXTBEFORE(E2781, " ") * 1000000</f>
        <v>7000000</v>
      </c>
      <c r="G2781">
        <v>136.69329999999999</v>
      </c>
      <c r="H2781" t="s">
        <v>85</v>
      </c>
      <c r="I2781">
        <v>21</v>
      </c>
      <c r="J2781">
        <f>IF(I2781="",0,I2781)</f>
        <v>21</v>
      </c>
      <c r="K2781">
        <v>14</v>
      </c>
      <c r="L2781">
        <f>I2781-K2781</f>
        <v>7</v>
      </c>
      <c r="M2781" t="str">
        <f>IF(I2781&lt;100,"small",IF(I2781&lt;500,"medium","large"))</f>
        <v>small</v>
      </c>
      <c r="N2781">
        <f>IF(M2781="small",1,0)</f>
        <v>1</v>
      </c>
      <c r="O2781">
        <f>IF(N2781="medium",1,0)</f>
        <v>0</v>
      </c>
      <c r="P2781">
        <f>IF(O2781="large",1,0)</f>
        <v>0</v>
      </c>
      <c r="Q2781">
        <v>2013</v>
      </c>
      <c r="R2781">
        <v>2</v>
      </c>
      <c r="S2781" t="str">
        <f>IF(R2781=1, "First-time", IF(R2781&lt;=3, "Rising Star", IF(R2781&lt;10, "Established", "Elites")))</f>
        <v>Rising Star</v>
      </c>
      <c r="T2781">
        <f>IF(S2781 = "First-time",1,0)</f>
        <v>0</v>
      </c>
      <c r="U2781">
        <f>IF(S2781 = "Rising Star",1,0)</f>
        <v>1</v>
      </c>
      <c r="V2781">
        <f>IF(S2781 = "Established",1,0)</f>
        <v>0</v>
      </c>
      <c r="W2781">
        <f>IF(S2781 = "Elites",1,0)</f>
        <v>0</v>
      </c>
      <c r="X2781" t="s">
        <v>86</v>
      </c>
      <c r="Y2781" t="str">
        <f>IF(X2781="","-",TRIM(LEFT(X2781,FIND(",",X2781&amp;",")-1)))</f>
        <v>New York City</v>
      </c>
      <c r="Z2781" t="s">
        <v>543</v>
      </c>
      <c r="AA2781" t="s">
        <v>35</v>
      </c>
    </row>
    <row r="2782" spans="1:27" ht="14.4" x14ac:dyDescent="0.3">
      <c r="A2782">
        <v>2772</v>
      </c>
      <c r="B2782" t="s">
        <v>6859</v>
      </c>
      <c r="C2782" t="s">
        <v>6860</v>
      </c>
      <c r="D2782" t="s">
        <v>6861</v>
      </c>
      <c r="E2782" t="s">
        <v>721</v>
      </c>
      <c r="F2782" s="5">
        <f>_xlfn.TEXTBEFORE(E2782, " ") * 1000000</f>
        <v>8000000</v>
      </c>
      <c r="G2782">
        <v>136.60079999999999</v>
      </c>
      <c r="H2782" t="s">
        <v>751</v>
      </c>
      <c r="I2782">
        <v>43</v>
      </c>
      <c r="J2782">
        <f>IF(I2782="",0,I2782)</f>
        <v>43</v>
      </c>
      <c r="K2782">
        <v>25</v>
      </c>
      <c r="L2782">
        <f>I2782-K2782</f>
        <v>18</v>
      </c>
      <c r="M2782" t="str">
        <f>IF(I2782&lt;100,"small",IF(I2782&lt;500,"medium","large"))</f>
        <v>small</v>
      </c>
      <c r="N2782">
        <f>IF(M2782="small",1,0)</f>
        <v>1</v>
      </c>
      <c r="O2782">
        <f>IF(N2782="medium",1,0)</f>
        <v>0</v>
      </c>
      <c r="P2782">
        <f>IF(O2782="large",1,0)</f>
        <v>0</v>
      </c>
      <c r="Q2782">
        <v>2006</v>
      </c>
      <c r="R2782">
        <v>8</v>
      </c>
      <c r="S2782" t="str">
        <f>IF(R2782=1, "First-time", IF(R2782&lt;=3, "Rising Star", IF(R2782&lt;10, "Established", "Elites")))</f>
        <v>Established</v>
      </c>
      <c r="T2782">
        <f>IF(S2782 = "First-time",1,0)</f>
        <v>0</v>
      </c>
      <c r="U2782">
        <f>IF(S2782 = "Rising Star",1,0)</f>
        <v>0</v>
      </c>
      <c r="V2782">
        <f>IF(S2782 = "Established",1,0)</f>
        <v>1</v>
      </c>
      <c r="W2782">
        <f>IF(S2782 = "Elites",1,0)</f>
        <v>0</v>
      </c>
      <c r="X2782" t="s">
        <v>86</v>
      </c>
      <c r="Y2782" t="str">
        <f>IF(X2782="","-",TRIM(LEFT(X2782,FIND(",",X2782&amp;",")-1)))</f>
        <v>New York City</v>
      </c>
      <c r="Z2782" t="s">
        <v>6862</v>
      </c>
      <c r="AA2782" t="s">
        <v>35</v>
      </c>
    </row>
    <row r="2783" spans="1:27" ht="14.4" x14ac:dyDescent="0.3">
      <c r="A2783">
        <v>2773</v>
      </c>
      <c r="B2783" t="s">
        <v>3679</v>
      </c>
      <c r="C2783" t="s">
        <v>3680</v>
      </c>
      <c r="D2783" t="s">
        <v>3681</v>
      </c>
      <c r="E2783" t="s">
        <v>3510</v>
      </c>
      <c r="F2783" s="5">
        <f>_xlfn.TEXTBEFORE(E2783, " ") * 1000000</f>
        <v>12100000</v>
      </c>
      <c r="G2783">
        <v>136.5445</v>
      </c>
      <c r="H2783" t="s">
        <v>751</v>
      </c>
      <c r="I2783">
        <v>88</v>
      </c>
      <c r="J2783">
        <f>IF(I2783="",0,I2783)</f>
        <v>88</v>
      </c>
      <c r="K2783">
        <v>65</v>
      </c>
      <c r="L2783">
        <f>I2783-K2783</f>
        <v>23</v>
      </c>
      <c r="M2783" t="str">
        <f>IF(I2783&lt;100,"small",IF(I2783&lt;500,"medium","large"))</f>
        <v>small</v>
      </c>
      <c r="N2783">
        <f>IF(M2783="small",1,0)</f>
        <v>1</v>
      </c>
      <c r="O2783">
        <f>IF(N2783="medium",1,0)</f>
        <v>0</v>
      </c>
      <c r="P2783">
        <f>IF(O2783="large",1,0)</f>
        <v>0</v>
      </c>
      <c r="Q2783">
        <v>2000</v>
      </c>
      <c r="R2783">
        <v>6</v>
      </c>
      <c r="S2783" t="str">
        <f>IF(R2783=1, "First-time", IF(R2783&lt;=3, "Rising Star", IF(R2783&lt;10, "Established", "Elites")))</f>
        <v>Established</v>
      </c>
      <c r="T2783">
        <f>IF(S2783 = "First-time",1,0)</f>
        <v>0</v>
      </c>
      <c r="U2783">
        <f>IF(S2783 = "Rising Star",1,0)</f>
        <v>0</v>
      </c>
      <c r="V2783">
        <f>IF(S2783 = "Established",1,0)</f>
        <v>1</v>
      </c>
      <c r="W2783">
        <f>IF(S2783 = "Elites",1,0)</f>
        <v>0</v>
      </c>
      <c r="X2783" t="s">
        <v>99</v>
      </c>
      <c r="Y2783" t="str">
        <f>IF(X2783="","-",TRIM(LEFT(X2783,FIND(",",X2783&amp;",")-1)))</f>
        <v>-</v>
      </c>
      <c r="Z2783" t="s">
        <v>1812</v>
      </c>
      <c r="AA2783" t="s">
        <v>6</v>
      </c>
    </row>
    <row r="2784" spans="1:27" ht="14.4" x14ac:dyDescent="0.3">
      <c r="A2784">
        <v>2774</v>
      </c>
      <c r="B2784" t="s">
        <v>4006</v>
      </c>
      <c r="C2784" t="s">
        <v>4007</v>
      </c>
      <c r="D2784" t="s">
        <v>4008</v>
      </c>
      <c r="E2784" t="s">
        <v>2132</v>
      </c>
      <c r="F2784" s="5">
        <f>_xlfn.TEXTBEFORE(E2784, " ") * 1000000</f>
        <v>27100000</v>
      </c>
      <c r="G2784">
        <v>136.33840000000001</v>
      </c>
      <c r="H2784" t="s">
        <v>751</v>
      </c>
      <c r="I2784">
        <v>16</v>
      </c>
      <c r="J2784">
        <f>IF(I2784="",0,I2784)</f>
        <v>16</v>
      </c>
      <c r="K2784">
        <v>10</v>
      </c>
      <c r="L2784">
        <f>I2784-K2784</f>
        <v>6</v>
      </c>
      <c r="M2784" t="str">
        <f>IF(I2784&lt;100,"small",IF(I2784&lt;500,"medium","large"))</f>
        <v>small</v>
      </c>
      <c r="N2784">
        <f>IF(M2784="small",1,0)</f>
        <v>1</v>
      </c>
      <c r="O2784">
        <f>IF(N2784="medium",1,0)</f>
        <v>0</v>
      </c>
      <c r="P2784">
        <f>IF(O2784="large",1,0)</f>
        <v>0</v>
      </c>
      <c r="Q2784">
        <v>2001</v>
      </c>
      <c r="R2784">
        <v>2</v>
      </c>
      <c r="S2784" t="str">
        <f>IF(R2784=1, "First-time", IF(R2784&lt;=3, "Rising Star", IF(R2784&lt;10, "Established", "Elites")))</f>
        <v>Rising Star</v>
      </c>
      <c r="T2784">
        <f>IF(S2784 = "First-time",1,0)</f>
        <v>0</v>
      </c>
      <c r="U2784">
        <f>IF(S2784 = "Rising Star",1,0)</f>
        <v>1</v>
      </c>
      <c r="V2784">
        <f>IF(S2784 = "Established",1,0)</f>
        <v>0</v>
      </c>
      <c r="W2784">
        <f>IF(S2784 = "Elites",1,0)</f>
        <v>0</v>
      </c>
      <c r="X2784" t="s">
        <v>93</v>
      </c>
      <c r="Y2784" t="str">
        <f>IF(X2784="","-",TRIM(LEFT(X2784,FIND(",",X2784&amp;",")-1)))</f>
        <v>Baltimore</v>
      </c>
      <c r="Z2784" t="s">
        <v>4009</v>
      </c>
      <c r="AA2784" t="s">
        <v>21</v>
      </c>
    </row>
    <row r="2785" spans="1:27" ht="14.4" x14ac:dyDescent="0.3">
      <c r="A2785">
        <v>2775</v>
      </c>
      <c r="B2785" t="s">
        <v>4807</v>
      </c>
      <c r="C2785" t="s">
        <v>4808</v>
      </c>
      <c r="D2785" t="s">
        <v>4809</v>
      </c>
      <c r="E2785" t="s">
        <v>1405</v>
      </c>
      <c r="F2785" s="5">
        <f>_xlfn.TEXTBEFORE(E2785, " ") * 1000000</f>
        <v>2600000</v>
      </c>
      <c r="G2785">
        <v>136.31190000000001</v>
      </c>
      <c r="H2785" t="s">
        <v>331</v>
      </c>
      <c r="I2785">
        <v>24</v>
      </c>
      <c r="J2785">
        <f>IF(I2785="",0,I2785)</f>
        <v>24</v>
      </c>
      <c r="K2785">
        <v>12</v>
      </c>
      <c r="L2785">
        <f>I2785-K2785</f>
        <v>12</v>
      </c>
      <c r="M2785" t="str">
        <f>IF(I2785&lt;100,"small",IF(I2785&lt;500,"medium","large"))</f>
        <v>small</v>
      </c>
      <c r="N2785">
        <f>IF(M2785="small",1,0)</f>
        <v>1</v>
      </c>
      <c r="O2785">
        <f>IF(N2785="medium",1,0)</f>
        <v>0</v>
      </c>
      <c r="P2785">
        <f>IF(O2785="large",1,0)</f>
        <v>0</v>
      </c>
      <c r="Q2785">
        <v>2003</v>
      </c>
      <c r="R2785">
        <v>1</v>
      </c>
      <c r="S2785" t="str">
        <f>IF(R2785=1, "First-time", IF(R2785&lt;=3, "Rising Star", IF(R2785&lt;10, "Established", "Elites")))</f>
        <v>First-time</v>
      </c>
      <c r="T2785">
        <f>IF(S2785 = "First-time",1,0)</f>
        <v>1</v>
      </c>
      <c r="U2785">
        <f>IF(S2785 = "Rising Star",1,0)</f>
        <v>0</v>
      </c>
      <c r="V2785">
        <f>IF(S2785 = "Established",1,0)</f>
        <v>0</v>
      </c>
      <c r="W2785">
        <f>IF(S2785 = "Elites",1,0)</f>
        <v>0</v>
      </c>
      <c r="X2785" t="s">
        <v>99</v>
      </c>
      <c r="Y2785" t="str">
        <f>IF(X2785="","-",TRIM(LEFT(X2785,FIND(",",X2785&amp;",")-1)))</f>
        <v>-</v>
      </c>
      <c r="Z2785" t="s">
        <v>4810</v>
      </c>
      <c r="AA2785" t="s">
        <v>45</v>
      </c>
    </row>
    <row r="2786" spans="1:27" ht="14.4" x14ac:dyDescent="0.3">
      <c r="A2786">
        <v>2776</v>
      </c>
      <c r="B2786" t="s">
        <v>5887</v>
      </c>
      <c r="C2786" t="s">
        <v>5888</v>
      </c>
      <c r="D2786" t="s">
        <v>5889</v>
      </c>
      <c r="E2786" t="s">
        <v>610</v>
      </c>
      <c r="F2786" s="5">
        <f>_xlfn.TEXTBEFORE(E2786, " ") * 1000000</f>
        <v>14600000</v>
      </c>
      <c r="G2786">
        <v>136.2679</v>
      </c>
      <c r="H2786" t="s">
        <v>174</v>
      </c>
      <c r="I2786">
        <v>25</v>
      </c>
      <c r="J2786">
        <f>IF(I2786="",0,I2786)</f>
        <v>25</v>
      </c>
      <c r="K2786">
        <v>21</v>
      </c>
      <c r="L2786">
        <f>I2786-K2786</f>
        <v>4</v>
      </c>
      <c r="M2786" t="str">
        <f>IF(I2786&lt;100,"small",IF(I2786&lt;500,"medium","large"))</f>
        <v>small</v>
      </c>
      <c r="N2786">
        <f>IF(M2786="small",1,0)</f>
        <v>1</v>
      </c>
      <c r="O2786">
        <f>IF(N2786="medium",1,0)</f>
        <v>0</v>
      </c>
      <c r="P2786">
        <f>IF(O2786="large",1,0)</f>
        <v>0</v>
      </c>
      <c r="Q2786">
        <v>2004</v>
      </c>
      <c r="R2786">
        <v>1</v>
      </c>
      <c r="S2786" t="str">
        <f>IF(R2786=1, "First-time", IF(R2786&lt;=3, "Rising Star", IF(R2786&lt;10, "Established", "Elites")))</f>
        <v>First-time</v>
      </c>
      <c r="T2786">
        <f>IF(S2786 = "First-time",1,0)</f>
        <v>1</v>
      </c>
      <c r="U2786">
        <f>IF(S2786 = "Rising Star",1,0)</f>
        <v>0</v>
      </c>
      <c r="V2786">
        <f>IF(S2786 = "Established",1,0)</f>
        <v>0</v>
      </c>
      <c r="W2786">
        <f>IF(S2786 = "Elites",1,0)</f>
        <v>0</v>
      </c>
      <c r="X2786" t="s">
        <v>1396</v>
      </c>
      <c r="Y2786" t="str">
        <f>IF(X2786="","-",TRIM(LEFT(X2786,FIND(",",X2786&amp;",")-1)))</f>
        <v>San Francisco</v>
      </c>
      <c r="Z2786" t="s">
        <v>5890</v>
      </c>
      <c r="AA2786" t="s">
        <v>5</v>
      </c>
    </row>
    <row r="2787" spans="1:27" ht="14.4" x14ac:dyDescent="0.3">
      <c r="A2787">
        <v>2777</v>
      </c>
      <c r="B2787" t="s">
        <v>9225</v>
      </c>
      <c r="C2787" t="s">
        <v>9226</v>
      </c>
      <c r="D2787" t="s">
        <v>9227</v>
      </c>
      <c r="E2787" t="s">
        <v>1064</v>
      </c>
      <c r="F2787" s="5">
        <f>_xlfn.TEXTBEFORE(E2787, " ") * 1000000</f>
        <v>13700000</v>
      </c>
      <c r="G2787">
        <v>136.1473</v>
      </c>
      <c r="H2787" t="s">
        <v>129</v>
      </c>
      <c r="I2787">
        <v>33</v>
      </c>
      <c r="J2787">
        <f>IF(I2787="",0,I2787)</f>
        <v>33</v>
      </c>
      <c r="K2787">
        <v>14</v>
      </c>
      <c r="L2787">
        <f>I2787-K2787</f>
        <v>19</v>
      </c>
      <c r="M2787" t="str">
        <f>IF(I2787&lt;100,"small",IF(I2787&lt;500,"medium","large"))</f>
        <v>small</v>
      </c>
      <c r="N2787">
        <f>IF(M2787="small",1,0)</f>
        <v>1</v>
      </c>
      <c r="O2787">
        <f>IF(N2787="medium",1,0)</f>
        <v>0</v>
      </c>
      <c r="P2787">
        <f>IF(O2787="large",1,0)</f>
        <v>0</v>
      </c>
      <c r="Q2787">
        <v>2009</v>
      </c>
      <c r="R2787">
        <v>3</v>
      </c>
      <c r="S2787" t="str">
        <f>IF(R2787=1, "First-time", IF(R2787&lt;=3, "Rising Star", IF(R2787&lt;10, "Established", "Elites")))</f>
        <v>Rising Star</v>
      </c>
      <c r="T2787">
        <f>IF(S2787 = "First-time",1,0)</f>
        <v>0</v>
      </c>
      <c r="U2787">
        <f>IF(S2787 = "Rising Star",1,0)</f>
        <v>1</v>
      </c>
      <c r="V2787">
        <f>IF(S2787 = "Established",1,0)</f>
        <v>0</v>
      </c>
      <c r="W2787">
        <f>IF(S2787 = "Elites",1,0)</f>
        <v>0</v>
      </c>
      <c r="X2787" t="s">
        <v>260</v>
      </c>
      <c r="Y2787" t="str">
        <f>IF(X2787="","-",TRIM(LEFT(X2787,FIND(",",X2787&amp;",")-1)))</f>
        <v>Seattle</v>
      </c>
      <c r="Z2787" t="s">
        <v>9228</v>
      </c>
      <c r="AA2787" t="s">
        <v>49</v>
      </c>
    </row>
    <row r="2788" spans="1:27" ht="14.4" x14ac:dyDescent="0.3">
      <c r="A2788">
        <v>2778</v>
      </c>
      <c r="B2788" t="s">
        <v>2463</v>
      </c>
      <c r="C2788" t="s">
        <v>2464</v>
      </c>
      <c r="D2788" t="s">
        <v>2465</v>
      </c>
      <c r="E2788" t="s">
        <v>2466</v>
      </c>
      <c r="F2788" s="5">
        <f>_xlfn.TEXTBEFORE(E2788, " ") * 1000000</f>
        <v>188100000</v>
      </c>
      <c r="G2788">
        <v>136.0453</v>
      </c>
      <c r="H2788" t="s">
        <v>85</v>
      </c>
      <c r="I2788">
        <v>36</v>
      </c>
      <c r="J2788">
        <f>IF(I2788="",0,I2788)</f>
        <v>36</v>
      </c>
      <c r="K2788">
        <v>32</v>
      </c>
      <c r="L2788">
        <f>I2788-K2788</f>
        <v>4</v>
      </c>
      <c r="M2788" t="str">
        <f>IF(I2788&lt;100,"small",IF(I2788&lt;500,"medium","large"))</f>
        <v>small</v>
      </c>
      <c r="N2788">
        <f>IF(M2788="small",1,0)</f>
        <v>1</v>
      </c>
      <c r="O2788">
        <f>IF(N2788="medium",1,0)</f>
        <v>0</v>
      </c>
      <c r="P2788">
        <f>IF(O2788="large",1,0)</f>
        <v>0</v>
      </c>
      <c r="Q2788">
        <v>1996</v>
      </c>
      <c r="R2788">
        <v>7</v>
      </c>
      <c r="S2788" t="str">
        <f>IF(R2788=1, "First-time", IF(R2788&lt;=3, "Rising Star", IF(R2788&lt;10, "Established", "Elites")))</f>
        <v>Established</v>
      </c>
      <c r="T2788">
        <f>IF(S2788 = "First-time",1,0)</f>
        <v>0</v>
      </c>
      <c r="U2788">
        <f>IF(S2788 = "Rising Star",1,0)</f>
        <v>0</v>
      </c>
      <c r="V2788">
        <f>IF(S2788 = "Established",1,0)</f>
        <v>1</v>
      </c>
      <c r="W2788">
        <f>IF(S2788 = "Elites",1,0)</f>
        <v>0</v>
      </c>
      <c r="X2788" t="s">
        <v>242</v>
      </c>
      <c r="Y2788" t="str">
        <f>IF(X2788="","-",TRIM(LEFT(X2788,FIND(",",X2788&amp;",")-1)))</f>
        <v>Atlanta</v>
      </c>
      <c r="Z2788" t="s">
        <v>766</v>
      </c>
      <c r="AA2788" t="s">
        <v>11</v>
      </c>
    </row>
    <row r="2789" spans="1:27" ht="14.4" x14ac:dyDescent="0.3">
      <c r="A2789">
        <v>2779</v>
      </c>
      <c r="B2789" t="s">
        <v>5775</v>
      </c>
      <c r="C2789" t="s">
        <v>5776</v>
      </c>
      <c r="D2789" t="s">
        <v>5777</v>
      </c>
      <c r="E2789" t="s">
        <v>5778</v>
      </c>
      <c r="F2789" s="5">
        <f>_xlfn.TEXTBEFORE(E2789, " ") * 1000000</f>
        <v>107900000</v>
      </c>
      <c r="G2789">
        <v>135.9786</v>
      </c>
      <c r="H2789" t="s">
        <v>353</v>
      </c>
      <c r="I2789">
        <v>940</v>
      </c>
      <c r="J2789">
        <f>IF(I2789="",0,I2789)</f>
        <v>940</v>
      </c>
      <c r="K2789">
        <v>562</v>
      </c>
      <c r="L2789">
        <f>I2789-K2789</f>
        <v>378</v>
      </c>
      <c r="M2789" t="str">
        <f>IF(I2789&lt;100,"small",IF(I2789&lt;500,"medium","large"))</f>
        <v>large</v>
      </c>
      <c r="N2789">
        <f>IF(M2789="small",1,0)</f>
        <v>0</v>
      </c>
      <c r="O2789">
        <f>IF(N2789="medium",1,0)</f>
        <v>0</v>
      </c>
      <c r="P2789">
        <f>IF(O2789="large",1,0)</f>
        <v>0</v>
      </c>
      <c r="Q2789">
        <v>2004</v>
      </c>
      <c r="R2789">
        <v>1</v>
      </c>
      <c r="S2789" t="str">
        <f>IF(R2789=1, "First-time", IF(R2789&lt;=3, "Rising Star", IF(R2789&lt;10, "Established", "Elites")))</f>
        <v>First-time</v>
      </c>
      <c r="T2789">
        <f>IF(S2789 = "First-time",1,0)</f>
        <v>1</v>
      </c>
      <c r="U2789">
        <f>IF(S2789 = "Rising Star",1,0)</f>
        <v>0</v>
      </c>
      <c r="V2789">
        <f>IF(S2789 = "Established",1,0)</f>
        <v>0</v>
      </c>
      <c r="W2789">
        <f>IF(S2789 = "Elites",1,0)</f>
        <v>0</v>
      </c>
      <c r="X2789" t="s">
        <v>689</v>
      </c>
      <c r="Y2789" t="str">
        <f>IF(X2789="","-",TRIM(LEFT(X2789,FIND(",",X2789&amp;",")-1)))</f>
        <v>Miami</v>
      </c>
      <c r="Z2789" t="s">
        <v>690</v>
      </c>
      <c r="AA2789" t="s">
        <v>10</v>
      </c>
    </row>
    <row r="2790" spans="1:27" ht="14.4" x14ac:dyDescent="0.3">
      <c r="A2790">
        <v>2780</v>
      </c>
      <c r="B2790" t="s">
        <v>6207</v>
      </c>
      <c r="C2790" t="s">
        <v>6208</v>
      </c>
      <c r="D2790" t="s">
        <v>6209</v>
      </c>
      <c r="E2790" t="s">
        <v>736</v>
      </c>
      <c r="F2790" s="5">
        <f>_xlfn.TEXTBEFORE(E2790, " ") * 1000000</f>
        <v>4800000</v>
      </c>
      <c r="G2790">
        <v>135.97839999999999</v>
      </c>
      <c r="H2790" t="s">
        <v>174</v>
      </c>
      <c r="I2790">
        <v>10</v>
      </c>
      <c r="J2790">
        <f>IF(I2790="",0,I2790)</f>
        <v>10</v>
      </c>
      <c r="K2790">
        <v>8</v>
      </c>
      <c r="L2790">
        <f>I2790-K2790</f>
        <v>2</v>
      </c>
      <c r="M2790" t="str">
        <f>IF(I2790&lt;100,"small",IF(I2790&lt;500,"medium","large"))</f>
        <v>small</v>
      </c>
      <c r="N2790">
        <f>IF(M2790="small",1,0)</f>
        <v>1</v>
      </c>
      <c r="O2790">
        <f>IF(N2790="medium",1,0)</f>
        <v>0</v>
      </c>
      <c r="P2790">
        <f>IF(O2790="large",1,0)</f>
        <v>0</v>
      </c>
      <c r="Q2790">
        <v>2005</v>
      </c>
      <c r="R2790">
        <v>3</v>
      </c>
      <c r="S2790" t="str">
        <f>IF(R2790=1, "First-time", IF(R2790&lt;=3, "Rising Star", IF(R2790&lt;10, "Established", "Elites")))</f>
        <v>Rising Star</v>
      </c>
      <c r="T2790">
        <f>IF(S2790 = "First-time",1,0)</f>
        <v>0</v>
      </c>
      <c r="U2790">
        <f>IF(S2790 = "Rising Star",1,0)</f>
        <v>1</v>
      </c>
      <c r="V2790">
        <f>IF(S2790 = "Established",1,0)</f>
        <v>0</v>
      </c>
      <c r="W2790">
        <f>IF(S2790 = "Elites",1,0)</f>
        <v>0</v>
      </c>
      <c r="X2790" t="s">
        <v>86</v>
      </c>
      <c r="Y2790" t="str">
        <f>IF(X2790="","-",TRIM(LEFT(X2790,FIND(",",X2790&amp;",")-1)))</f>
        <v>New York City</v>
      </c>
      <c r="Z2790" t="s">
        <v>543</v>
      </c>
      <c r="AA2790" t="s">
        <v>35</v>
      </c>
    </row>
    <row r="2791" spans="1:27" ht="14.4" x14ac:dyDescent="0.3">
      <c r="A2791">
        <v>2781</v>
      </c>
      <c r="B2791" t="s">
        <v>15662</v>
      </c>
      <c r="C2791" t="s">
        <v>15663</v>
      </c>
      <c r="D2791" t="s">
        <v>15664</v>
      </c>
      <c r="E2791" t="s">
        <v>957</v>
      </c>
      <c r="F2791" s="5">
        <f>_xlfn.TEXTBEFORE(E2791, " ") * 1000000</f>
        <v>3500000</v>
      </c>
      <c r="G2791">
        <v>135.9161</v>
      </c>
      <c r="H2791" t="s">
        <v>803</v>
      </c>
      <c r="I2791">
        <v>52</v>
      </c>
      <c r="J2791">
        <f>IF(I2791="",0,I2791)</f>
        <v>52</v>
      </c>
      <c r="K2791">
        <v>33</v>
      </c>
      <c r="L2791">
        <f>I2791-K2791</f>
        <v>19</v>
      </c>
      <c r="M2791" t="str">
        <f>IF(I2791&lt;100,"small",IF(I2791&lt;500,"medium","large"))</f>
        <v>small</v>
      </c>
      <c r="N2791">
        <f>IF(M2791="small",1,0)</f>
        <v>1</v>
      </c>
      <c r="O2791">
        <f>IF(N2791="medium",1,0)</f>
        <v>0</v>
      </c>
      <c r="P2791">
        <f>IF(O2791="large",1,0)</f>
        <v>0</v>
      </c>
      <c r="Q2791">
        <v>2013</v>
      </c>
      <c r="R2791">
        <v>2</v>
      </c>
      <c r="S2791" t="str">
        <f>IF(R2791=1, "First-time", IF(R2791&lt;=3, "Rising Star", IF(R2791&lt;10, "Established", "Elites")))</f>
        <v>Rising Star</v>
      </c>
      <c r="T2791">
        <f>IF(S2791 = "First-time",1,0)</f>
        <v>0</v>
      </c>
      <c r="U2791">
        <f>IF(S2791 = "Rising Star",1,0)</f>
        <v>1</v>
      </c>
      <c r="V2791">
        <f>IF(S2791 = "Established",1,0)</f>
        <v>0</v>
      </c>
      <c r="W2791">
        <f>IF(S2791 = "Elites",1,0)</f>
        <v>0</v>
      </c>
      <c r="X2791" t="s">
        <v>272</v>
      </c>
      <c r="Y2791" t="str">
        <f>IF(X2791="","-",TRIM(LEFT(X2791,FIND(",",X2791&amp;",")-1)))</f>
        <v>Phoenix</v>
      </c>
      <c r="Z2791" t="s">
        <v>272</v>
      </c>
      <c r="AA2791" t="s">
        <v>4</v>
      </c>
    </row>
    <row r="2792" spans="1:27" ht="14.4" x14ac:dyDescent="0.3">
      <c r="A2792">
        <v>2782</v>
      </c>
      <c r="B2792" t="s">
        <v>12969</v>
      </c>
      <c r="C2792" t="s">
        <v>12970</v>
      </c>
      <c r="D2792" t="s">
        <v>12971</v>
      </c>
      <c r="E2792" t="s">
        <v>1360</v>
      </c>
      <c r="F2792" s="5">
        <f>_xlfn.TEXTBEFORE(E2792, " ") * 1000000</f>
        <v>12000000</v>
      </c>
      <c r="G2792">
        <v>135.85679999999999</v>
      </c>
      <c r="H2792" t="s">
        <v>472</v>
      </c>
      <c r="I2792">
        <v>130</v>
      </c>
      <c r="J2792">
        <f>IF(I2792="",0,I2792)</f>
        <v>130</v>
      </c>
      <c r="K2792">
        <v>55</v>
      </c>
      <c r="L2792">
        <f>I2792-K2792</f>
        <v>75</v>
      </c>
      <c r="M2792" t="str">
        <f>IF(I2792&lt;100,"small",IF(I2792&lt;500,"medium","large"))</f>
        <v>medium</v>
      </c>
      <c r="N2792">
        <f>IF(M2792="small",1,0)</f>
        <v>0</v>
      </c>
      <c r="O2792">
        <f>IF(N2792="medium",1,0)</f>
        <v>0</v>
      </c>
      <c r="P2792">
        <f>IF(O2792="large",1,0)</f>
        <v>0</v>
      </c>
      <c r="Q2792">
        <v>2012</v>
      </c>
      <c r="R2792">
        <v>2</v>
      </c>
      <c r="S2792" t="str">
        <f>IF(R2792=1, "First-time", IF(R2792&lt;=3, "Rising Star", IF(R2792&lt;10, "Established", "Elites")))</f>
        <v>Rising Star</v>
      </c>
      <c r="T2792">
        <f>IF(S2792 = "First-time",1,0)</f>
        <v>0</v>
      </c>
      <c r="U2792">
        <f>IF(S2792 = "Rising Star",1,0)</f>
        <v>1</v>
      </c>
      <c r="V2792">
        <f>IF(S2792 = "Established",1,0)</f>
        <v>0</v>
      </c>
      <c r="W2792">
        <f>IF(S2792 = "Elites",1,0)</f>
        <v>0</v>
      </c>
      <c r="X2792" t="s">
        <v>427</v>
      </c>
      <c r="Y2792" t="str">
        <f>IF(X2792="","-",TRIM(LEFT(X2792,FIND(",",X2792&amp;",")-1)))</f>
        <v>Washington</v>
      </c>
      <c r="Z2792" t="s">
        <v>3047</v>
      </c>
      <c r="AA2792" t="s">
        <v>47</v>
      </c>
    </row>
    <row r="2793" spans="1:27" ht="14.4" x14ac:dyDescent="0.3">
      <c r="A2793">
        <v>2783</v>
      </c>
      <c r="B2793" t="s">
        <v>9229</v>
      </c>
      <c r="C2793" t="s">
        <v>9230</v>
      </c>
      <c r="D2793" t="s">
        <v>9231</v>
      </c>
      <c r="E2793" t="s">
        <v>529</v>
      </c>
      <c r="F2793" s="5">
        <f>_xlfn.TEXTBEFORE(E2793, " ") * 1000000</f>
        <v>4200000</v>
      </c>
      <c r="G2793">
        <v>135.7818</v>
      </c>
      <c r="H2793" t="s">
        <v>85</v>
      </c>
      <c r="I2793">
        <v>11</v>
      </c>
      <c r="J2793">
        <f>IF(I2793="",0,I2793)</f>
        <v>11</v>
      </c>
      <c r="K2793">
        <v>4</v>
      </c>
      <c r="L2793">
        <f>I2793-K2793</f>
        <v>7</v>
      </c>
      <c r="M2793" t="str">
        <f>IF(I2793&lt;100,"small",IF(I2793&lt;500,"medium","large"))</f>
        <v>small</v>
      </c>
      <c r="N2793">
        <f>IF(M2793="small",1,0)</f>
        <v>1</v>
      </c>
      <c r="O2793">
        <f>IF(N2793="medium",1,0)</f>
        <v>0</v>
      </c>
      <c r="P2793">
        <f>IF(O2793="large",1,0)</f>
        <v>0</v>
      </c>
      <c r="Q2793">
        <v>2009</v>
      </c>
      <c r="R2793">
        <v>2</v>
      </c>
      <c r="S2793" t="str">
        <f>IF(R2793=1, "First-time", IF(R2793&lt;=3, "Rising Star", IF(R2793&lt;10, "Established", "Elites")))</f>
        <v>Rising Star</v>
      </c>
      <c r="T2793">
        <f>IF(S2793 = "First-time",1,0)</f>
        <v>0</v>
      </c>
      <c r="U2793">
        <f>IF(S2793 = "Rising Star",1,0)</f>
        <v>1</v>
      </c>
      <c r="V2793">
        <f>IF(S2793 = "Established",1,0)</f>
        <v>0</v>
      </c>
      <c r="W2793">
        <f>IF(S2793 = "Elites",1,0)</f>
        <v>0</v>
      </c>
      <c r="X2793" t="s">
        <v>260</v>
      </c>
      <c r="Y2793" t="str">
        <f>IF(X2793="","-",TRIM(LEFT(X2793,FIND(",",X2793&amp;",")-1)))</f>
        <v>Seattle</v>
      </c>
      <c r="Z2793" t="s">
        <v>9232</v>
      </c>
      <c r="AA2793" t="s">
        <v>49</v>
      </c>
    </row>
    <row r="2794" spans="1:27" ht="14.4" x14ac:dyDescent="0.3">
      <c r="A2794">
        <v>2784</v>
      </c>
      <c r="B2794" t="s">
        <v>12756</v>
      </c>
      <c r="C2794" t="s">
        <v>12757</v>
      </c>
      <c r="D2794" t="s">
        <v>12758</v>
      </c>
      <c r="E2794" t="s">
        <v>4800</v>
      </c>
      <c r="F2794" s="5">
        <f>_xlfn.TEXTBEFORE(E2794, " ") * 1000000</f>
        <v>3100000</v>
      </c>
      <c r="G2794">
        <v>135.75360000000001</v>
      </c>
      <c r="H2794" t="s">
        <v>85</v>
      </c>
      <c r="I2794">
        <v>1</v>
      </c>
      <c r="J2794">
        <f>IF(I2794="",0,I2794)</f>
        <v>1</v>
      </c>
      <c r="K2794">
        <v>1</v>
      </c>
      <c r="L2794">
        <f>I2794-K2794</f>
        <v>0</v>
      </c>
      <c r="M2794" t="str">
        <f>IF(I2794&lt;100,"small",IF(I2794&lt;500,"medium","large"))</f>
        <v>small</v>
      </c>
      <c r="N2794">
        <f>IF(M2794="small",1,0)</f>
        <v>1</v>
      </c>
      <c r="O2794">
        <f>IF(N2794="medium",1,0)</f>
        <v>0</v>
      </c>
      <c r="P2794">
        <f>IF(O2794="large",1,0)</f>
        <v>0</v>
      </c>
      <c r="Q2794">
        <v>2011</v>
      </c>
      <c r="R2794">
        <v>3</v>
      </c>
      <c r="S2794" t="str">
        <f>IF(R2794=1, "First-time", IF(R2794&lt;=3, "Rising Star", IF(R2794&lt;10, "Established", "Elites")))</f>
        <v>Rising Star</v>
      </c>
      <c r="T2794">
        <f>IF(S2794 = "First-time",1,0)</f>
        <v>0</v>
      </c>
      <c r="U2794">
        <f>IF(S2794 = "Rising Star",1,0)</f>
        <v>1</v>
      </c>
      <c r="V2794">
        <f>IF(S2794 = "Established",1,0)</f>
        <v>0</v>
      </c>
      <c r="W2794">
        <f>IF(S2794 = "Elites",1,0)</f>
        <v>0</v>
      </c>
      <c r="X2794" t="s">
        <v>325</v>
      </c>
      <c r="Y2794" t="str">
        <f>IF(X2794="","-",TRIM(LEFT(X2794,FIND(",",X2794&amp;",")-1)))</f>
        <v>Los Angeles</v>
      </c>
      <c r="Z2794" t="s">
        <v>4202</v>
      </c>
      <c r="AA2794" t="s">
        <v>5</v>
      </c>
    </row>
    <row r="2795" spans="1:27" ht="14.4" x14ac:dyDescent="0.3">
      <c r="A2795">
        <v>2785</v>
      </c>
      <c r="B2795" t="s">
        <v>4811</v>
      </c>
      <c r="C2795" t="s">
        <v>4812</v>
      </c>
      <c r="D2795" t="s">
        <v>4813</v>
      </c>
      <c r="E2795" t="s">
        <v>4814</v>
      </c>
      <c r="F2795" s="5">
        <f>_xlfn.TEXTBEFORE(E2795, " ") * 1000000</f>
        <v>1700000</v>
      </c>
      <c r="G2795">
        <v>135.65219999999999</v>
      </c>
      <c r="H2795" t="s">
        <v>1069</v>
      </c>
      <c r="I2795">
        <v>6941</v>
      </c>
      <c r="J2795">
        <f>IF(I2795="",0,I2795)</f>
        <v>6941</v>
      </c>
      <c r="K2795">
        <v>3715</v>
      </c>
      <c r="L2795">
        <f>I2795-K2795</f>
        <v>3226</v>
      </c>
      <c r="M2795" t="str">
        <f>IF(I2795&lt;100,"small",IF(I2795&lt;500,"medium","large"))</f>
        <v>large</v>
      </c>
      <c r="N2795">
        <f>IF(M2795="small",1,0)</f>
        <v>0</v>
      </c>
      <c r="O2795">
        <f>IF(N2795="medium",1,0)</f>
        <v>0</v>
      </c>
      <c r="P2795">
        <f>IF(O2795="large",1,0)</f>
        <v>0</v>
      </c>
      <c r="Q2795">
        <v>2003</v>
      </c>
      <c r="R2795">
        <v>10</v>
      </c>
      <c r="S2795" t="str">
        <f>IF(R2795=1, "First-time", IF(R2795&lt;=3, "Rising Star", IF(R2795&lt;10, "Established", "Elites")))</f>
        <v>Elites</v>
      </c>
      <c r="T2795">
        <f>IF(S2795 = "First-time",1,0)</f>
        <v>0</v>
      </c>
      <c r="U2795">
        <f>IF(S2795 = "Rising Star",1,0)</f>
        <v>0</v>
      </c>
      <c r="V2795">
        <f>IF(S2795 = "Established",1,0)</f>
        <v>0</v>
      </c>
      <c r="W2795">
        <f>IF(S2795 = "Elites",1,0)</f>
        <v>1</v>
      </c>
      <c r="X2795" t="s">
        <v>232</v>
      </c>
      <c r="Y2795" t="str">
        <f>IF(X2795="","-",TRIM(LEFT(X2795,FIND(",",X2795&amp;",")-1)))</f>
        <v>Houston</v>
      </c>
      <c r="Z2795" t="s">
        <v>4815</v>
      </c>
      <c r="AA2795" t="s">
        <v>45</v>
      </c>
    </row>
    <row r="2796" spans="1:27" ht="14.4" x14ac:dyDescent="0.3">
      <c r="A2796">
        <v>2786</v>
      </c>
      <c r="B2796" t="s">
        <v>1872</v>
      </c>
      <c r="C2796" t="s">
        <v>1873</v>
      </c>
      <c r="D2796" t="s">
        <v>1874</v>
      </c>
      <c r="E2796" t="s">
        <v>1875</v>
      </c>
      <c r="F2796" s="5">
        <f>_xlfn.TEXTBEFORE(E2796, " ") * 1000000</f>
        <v>5100000</v>
      </c>
      <c r="G2796">
        <v>135.62620000000001</v>
      </c>
      <c r="H2796" t="s">
        <v>779</v>
      </c>
      <c r="I2796">
        <v>22</v>
      </c>
      <c r="J2796">
        <f>IF(I2796="",0,I2796)</f>
        <v>22</v>
      </c>
      <c r="K2796">
        <v>12</v>
      </c>
      <c r="L2796">
        <f>I2796-K2796</f>
        <v>10</v>
      </c>
      <c r="M2796" t="str">
        <f>IF(I2796&lt;100,"small",IF(I2796&lt;500,"medium","large"))</f>
        <v>small</v>
      </c>
      <c r="N2796">
        <f>IF(M2796="small",1,0)</f>
        <v>1</v>
      </c>
      <c r="O2796">
        <f>IF(N2796="medium",1,0)</f>
        <v>0</v>
      </c>
      <c r="P2796">
        <f>IF(O2796="large",1,0)</f>
        <v>0</v>
      </c>
      <c r="Q2796">
        <v>1993</v>
      </c>
      <c r="R2796">
        <v>3</v>
      </c>
      <c r="S2796" t="str">
        <f>IF(R2796=1, "First-time", IF(R2796&lt;=3, "Rising Star", IF(R2796&lt;10, "Established", "Elites")))</f>
        <v>Rising Star</v>
      </c>
      <c r="T2796">
        <f>IF(S2796 = "First-time",1,0)</f>
        <v>0</v>
      </c>
      <c r="U2796">
        <f>IF(S2796 = "Rising Star",1,0)</f>
        <v>1</v>
      </c>
      <c r="V2796">
        <f>IF(S2796 = "Established",1,0)</f>
        <v>0</v>
      </c>
      <c r="W2796">
        <f>IF(S2796 = "Elites",1,0)</f>
        <v>0</v>
      </c>
      <c r="X2796" t="s">
        <v>86</v>
      </c>
      <c r="Y2796" t="str">
        <f>IF(X2796="","-",TRIM(LEFT(X2796,FIND(",",X2796&amp;",")-1)))</f>
        <v>New York City</v>
      </c>
      <c r="Z2796" t="s">
        <v>1876</v>
      </c>
      <c r="AA2796" t="s">
        <v>32</v>
      </c>
    </row>
    <row r="2797" spans="1:27" ht="14.4" x14ac:dyDescent="0.3">
      <c r="A2797">
        <v>2787</v>
      </c>
      <c r="B2797" t="s">
        <v>16063</v>
      </c>
      <c r="C2797" t="s">
        <v>16064</v>
      </c>
      <c r="D2797" t="s">
        <v>16065</v>
      </c>
      <c r="E2797" t="s">
        <v>808</v>
      </c>
      <c r="F2797" s="5">
        <f>_xlfn.TEXTBEFORE(E2797, " ") * 1000000</f>
        <v>2200000</v>
      </c>
      <c r="G2797">
        <v>135.44329999999999</v>
      </c>
      <c r="H2797" t="s">
        <v>85</v>
      </c>
      <c r="I2797">
        <v>13</v>
      </c>
      <c r="J2797">
        <f>IF(I2797="",0,I2797)</f>
        <v>13</v>
      </c>
      <c r="K2797">
        <v>3</v>
      </c>
      <c r="L2797">
        <f>I2797-K2797</f>
        <v>10</v>
      </c>
      <c r="M2797" t="str">
        <f>IF(I2797&lt;100,"small",IF(I2797&lt;500,"medium","large"))</f>
        <v>small</v>
      </c>
      <c r="N2797">
        <f>IF(M2797="small",1,0)</f>
        <v>1</v>
      </c>
      <c r="O2797">
        <f>IF(N2797="medium",1,0)</f>
        <v>0</v>
      </c>
      <c r="P2797">
        <f>IF(O2797="large",1,0)</f>
        <v>0</v>
      </c>
      <c r="Q2797">
        <v>2014</v>
      </c>
      <c r="R2797">
        <v>1</v>
      </c>
      <c r="S2797" t="str">
        <f>IF(R2797=1, "First-time", IF(R2797&lt;=3, "Rising Star", IF(R2797&lt;10, "Established", "Elites")))</f>
        <v>First-time</v>
      </c>
      <c r="T2797">
        <f>IF(S2797 = "First-time",1,0)</f>
        <v>1</v>
      </c>
      <c r="U2797">
        <f>IF(S2797 = "Rising Star",1,0)</f>
        <v>0</v>
      </c>
      <c r="V2797">
        <f>IF(S2797 = "Established",1,0)</f>
        <v>0</v>
      </c>
      <c r="W2797">
        <f>IF(S2797 = "Elites",1,0)</f>
        <v>0</v>
      </c>
      <c r="X2797" t="s">
        <v>191</v>
      </c>
      <c r="Y2797" t="str">
        <f>IF(X2797="","-",TRIM(LEFT(X2797,FIND(",",X2797&amp;",")-1)))</f>
        <v>Philadelphia</v>
      </c>
      <c r="Z2797" t="s">
        <v>191</v>
      </c>
      <c r="AA2797" t="s">
        <v>39</v>
      </c>
    </row>
    <row r="2798" spans="1:27" ht="14.4" x14ac:dyDescent="0.3">
      <c r="A2798">
        <v>2788</v>
      </c>
      <c r="B2798" t="s">
        <v>12530</v>
      </c>
      <c r="C2798" t="s">
        <v>12531</v>
      </c>
      <c r="D2798" t="s">
        <v>12532</v>
      </c>
      <c r="E2798" t="s">
        <v>914</v>
      </c>
      <c r="F2798" s="5">
        <f>_xlfn.TEXTBEFORE(E2798, " ") * 1000000</f>
        <v>12400000</v>
      </c>
      <c r="G2798">
        <v>135.4358</v>
      </c>
      <c r="H2798" t="s">
        <v>118</v>
      </c>
      <c r="I2798">
        <v>50</v>
      </c>
      <c r="J2798">
        <f>IF(I2798="",0,I2798)</f>
        <v>50</v>
      </c>
      <c r="K2798">
        <v>24</v>
      </c>
      <c r="L2798">
        <f>I2798-K2798</f>
        <v>26</v>
      </c>
      <c r="M2798" t="str">
        <f>IF(I2798&lt;100,"small",IF(I2798&lt;500,"medium","large"))</f>
        <v>small</v>
      </c>
      <c r="N2798">
        <f>IF(M2798="small",1,0)</f>
        <v>1</v>
      </c>
      <c r="O2798">
        <f>IF(N2798="medium",1,0)</f>
        <v>0</v>
      </c>
      <c r="P2798">
        <f>IF(O2798="large",1,0)</f>
        <v>0</v>
      </c>
      <c r="Q2798">
        <v>2011</v>
      </c>
      <c r="R2798">
        <v>1</v>
      </c>
      <c r="S2798" t="str">
        <f>IF(R2798=1, "First-time", IF(R2798&lt;=3, "Rising Star", IF(R2798&lt;10, "Established", "Elites")))</f>
        <v>First-time</v>
      </c>
      <c r="T2798">
        <f>IF(S2798 = "First-time",1,0)</f>
        <v>1</v>
      </c>
      <c r="U2798">
        <f>IF(S2798 = "Rising Star",1,0)</f>
        <v>0</v>
      </c>
      <c r="V2798">
        <f>IF(S2798 = "Established",1,0)</f>
        <v>0</v>
      </c>
      <c r="W2798">
        <f>IF(S2798 = "Elites",1,0)</f>
        <v>0</v>
      </c>
      <c r="X2798" t="s">
        <v>99</v>
      </c>
      <c r="Y2798" t="str">
        <f>IF(X2798="","-",TRIM(LEFT(X2798,FIND(",",X2798&amp;",")-1)))</f>
        <v>-</v>
      </c>
      <c r="Z2798" t="s">
        <v>12533</v>
      </c>
      <c r="AA2798" t="s">
        <v>10</v>
      </c>
    </row>
    <row r="2799" spans="1:27" ht="14.4" x14ac:dyDescent="0.3">
      <c r="A2799">
        <v>2789</v>
      </c>
      <c r="B2799" t="s">
        <v>10333</v>
      </c>
      <c r="C2799" t="s">
        <v>10334</v>
      </c>
      <c r="D2799" t="s">
        <v>10335</v>
      </c>
      <c r="E2799" t="s">
        <v>10336</v>
      </c>
      <c r="F2799" s="5">
        <f>_xlfn.TEXTBEFORE(E2799, " ") * 1000000</f>
        <v>58700000</v>
      </c>
      <c r="G2799">
        <v>135.33369999999999</v>
      </c>
      <c r="H2799" t="s">
        <v>174</v>
      </c>
      <c r="I2799">
        <v>51</v>
      </c>
      <c r="J2799">
        <f>IF(I2799="",0,I2799)</f>
        <v>51</v>
      </c>
      <c r="K2799">
        <v>21</v>
      </c>
      <c r="L2799">
        <f>I2799-K2799</f>
        <v>30</v>
      </c>
      <c r="M2799" t="str">
        <f>IF(I2799&lt;100,"small",IF(I2799&lt;500,"medium","large"))</f>
        <v>small</v>
      </c>
      <c r="N2799">
        <f>IF(M2799="small",1,0)</f>
        <v>1</v>
      </c>
      <c r="O2799">
        <f>IF(N2799="medium",1,0)</f>
        <v>0</v>
      </c>
      <c r="P2799">
        <f>IF(O2799="large",1,0)</f>
        <v>0</v>
      </c>
      <c r="Q2799">
        <v>2009</v>
      </c>
      <c r="R2799">
        <v>5</v>
      </c>
      <c r="S2799" t="str">
        <f>IF(R2799=1, "First-time", IF(R2799&lt;=3, "Rising Star", IF(R2799&lt;10, "Established", "Elites")))</f>
        <v>Established</v>
      </c>
      <c r="T2799">
        <f>IF(S2799 = "First-time",1,0)</f>
        <v>0</v>
      </c>
      <c r="U2799">
        <f>IF(S2799 = "Rising Star",1,0)</f>
        <v>0</v>
      </c>
      <c r="V2799">
        <f>IF(S2799 = "Established",1,0)</f>
        <v>1</v>
      </c>
      <c r="W2799">
        <f>IF(S2799 = "Elites",1,0)</f>
        <v>0</v>
      </c>
      <c r="X2799" t="s">
        <v>1396</v>
      </c>
      <c r="Y2799" t="str">
        <f>IF(X2799="","-",TRIM(LEFT(X2799,FIND(",",X2799&amp;",")-1)))</f>
        <v>San Francisco</v>
      </c>
      <c r="Z2799" t="s">
        <v>3342</v>
      </c>
      <c r="AA2799" t="s">
        <v>5</v>
      </c>
    </row>
    <row r="2800" spans="1:27" ht="14.4" x14ac:dyDescent="0.3">
      <c r="A2800">
        <v>2790</v>
      </c>
      <c r="B2800" t="s">
        <v>6521</v>
      </c>
      <c r="C2800" t="s">
        <v>6522</v>
      </c>
      <c r="D2800" t="s">
        <v>6523</v>
      </c>
      <c r="E2800" t="s">
        <v>1532</v>
      </c>
      <c r="F2800" s="5">
        <f>_xlfn.TEXTBEFORE(E2800, " ") * 1000000</f>
        <v>14400000</v>
      </c>
      <c r="G2800">
        <v>135.22309999999999</v>
      </c>
      <c r="H2800" t="s">
        <v>779</v>
      </c>
      <c r="I2800">
        <v>73</v>
      </c>
      <c r="J2800">
        <f>IF(I2800="",0,I2800)</f>
        <v>73</v>
      </c>
      <c r="K2800">
        <v>30</v>
      </c>
      <c r="L2800">
        <f>I2800-K2800</f>
        <v>43</v>
      </c>
      <c r="M2800" t="str">
        <f>IF(I2800&lt;100,"small",IF(I2800&lt;500,"medium","large"))</f>
        <v>small</v>
      </c>
      <c r="N2800">
        <f>IF(M2800="small",1,0)</f>
        <v>1</v>
      </c>
      <c r="O2800">
        <f>IF(N2800="medium",1,0)</f>
        <v>0</v>
      </c>
      <c r="P2800">
        <f>IF(O2800="large",1,0)</f>
        <v>0</v>
      </c>
      <c r="Q2800">
        <v>2005</v>
      </c>
      <c r="R2800">
        <v>1</v>
      </c>
      <c r="S2800" t="str">
        <f>IF(R2800=1, "First-time", IF(R2800&lt;=3, "Rising Star", IF(R2800&lt;10, "Established", "Elites")))</f>
        <v>First-time</v>
      </c>
      <c r="T2800">
        <f>IF(S2800 = "First-time",1,0)</f>
        <v>1</v>
      </c>
      <c r="U2800">
        <f>IF(S2800 = "Rising Star",1,0)</f>
        <v>0</v>
      </c>
      <c r="V2800">
        <f>IF(S2800 = "Established",1,0)</f>
        <v>0</v>
      </c>
      <c r="W2800">
        <f>IF(S2800 = "Elites",1,0)</f>
        <v>0</v>
      </c>
      <c r="X2800" t="s">
        <v>1396</v>
      </c>
      <c r="Y2800" t="str">
        <f>IF(X2800="","-",TRIM(LEFT(X2800,FIND(",",X2800&amp;",")-1)))</f>
        <v>San Francisco</v>
      </c>
      <c r="Z2800" t="s">
        <v>1119</v>
      </c>
      <c r="AA2800" t="s">
        <v>5</v>
      </c>
    </row>
    <row r="2801" spans="1:27" ht="14.4" x14ac:dyDescent="0.3">
      <c r="A2801">
        <v>2791</v>
      </c>
      <c r="B2801" t="s">
        <v>16005</v>
      </c>
      <c r="C2801" t="s">
        <v>16006</v>
      </c>
      <c r="D2801" t="s">
        <v>16007</v>
      </c>
      <c r="E2801" t="s">
        <v>2967</v>
      </c>
      <c r="F2801" s="5">
        <f>_xlfn.TEXTBEFORE(E2801, " ") * 1000000</f>
        <v>19800000</v>
      </c>
      <c r="G2801">
        <v>135.20930000000001</v>
      </c>
      <c r="H2801" t="s">
        <v>353</v>
      </c>
      <c r="I2801">
        <v>48</v>
      </c>
      <c r="J2801">
        <f>IF(I2801="",0,I2801)</f>
        <v>48</v>
      </c>
      <c r="K2801">
        <v>12</v>
      </c>
      <c r="L2801">
        <f>I2801-K2801</f>
        <v>36</v>
      </c>
      <c r="M2801" t="str">
        <f>IF(I2801&lt;100,"small",IF(I2801&lt;500,"medium","large"))</f>
        <v>small</v>
      </c>
      <c r="N2801">
        <f>IF(M2801="small",1,0)</f>
        <v>1</v>
      </c>
      <c r="O2801">
        <f>IF(N2801="medium",1,0)</f>
        <v>0</v>
      </c>
      <c r="P2801">
        <f>IF(O2801="large",1,0)</f>
        <v>0</v>
      </c>
      <c r="Q2801">
        <v>2014</v>
      </c>
      <c r="R2801">
        <v>1</v>
      </c>
      <c r="S2801" t="str">
        <f>IF(R2801=1, "First-time", IF(R2801&lt;=3, "Rising Star", IF(R2801&lt;10, "Established", "Elites")))</f>
        <v>First-time</v>
      </c>
      <c r="T2801">
        <f>IF(S2801 = "First-time",1,0)</f>
        <v>1</v>
      </c>
      <c r="U2801">
        <f>IF(S2801 = "Rising Star",1,0)</f>
        <v>0</v>
      </c>
      <c r="V2801">
        <f>IF(S2801 = "Established",1,0)</f>
        <v>0</v>
      </c>
      <c r="W2801">
        <f>IF(S2801 = "Elites",1,0)</f>
        <v>0</v>
      </c>
      <c r="X2801" t="s">
        <v>99</v>
      </c>
      <c r="Y2801" t="str">
        <f>IF(X2801="","-",TRIM(LEFT(X2801,FIND(",",X2801&amp;",")-1)))</f>
        <v>-</v>
      </c>
      <c r="Z2801" t="s">
        <v>16008</v>
      </c>
      <c r="AA2801" t="s">
        <v>44</v>
      </c>
    </row>
    <row r="2802" spans="1:27" ht="14.4" x14ac:dyDescent="0.3">
      <c r="A2802">
        <v>2792</v>
      </c>
      <c r="B2802" t="s">
        <v>5080</v>
      </c>
      <c r="C2802" t="s">
        <v>5081</v>
      </c>
      <c r="D2802" t="s">
        <v>5082</v>
      </c>
      <c r="E2802" t="s">
        <v>4408</v>
      </c>
      <c r="F2802" s="5">
        <f>_xlfn.TEXTBEFORE(E2802, " ") * 1000000</f>
        <v>45800000</v>
      </c>
      <c r="G2802">
        <v>135.11920000000001</v>
      </c>
      <c r="H2802" t="s">
        <v>1750</v>
      </c>
      <c r="I2802">
        <v>342</v>
      </c>
      <c r="J2802">
        <f>IF(I2802="",0,I2802)</f>
        <v>342</v>
      </c>
      <c r="K2802">
        <v>119</v>
      </c>
      <c r="L2802">
        <f>I2802-K2802</f>
        <v>223</v>
      </c>
      <c r="M2802" t="str">
        <f>IF(I2802&lt;100,"small",IF(I2802&lt;500,"medium","large"))</f>
        <v>medium</v>
      </c>
      <c r="N2802">
        <f>IF(M2802="small",1,0)</f>
        <v>0</v>
      </c>
      <c r="O2802">
        <f>IF(N2802="medium",1,0)</f>
        <v>0</v>
      </c>
      <c r="P2802">
        <f>IF(O2802="large",1,0)</f>
        <v>0</v>
      </c>
      <c r="Q2802">
        <v>2003</v>
      </c>
      <c r="R2802">
        <v>6</v>
      </c>
      <c r="S2802" t="str">
        <f>IF(R2802=1, "First-time", IF(R2802&lt;=3, "Rising Star", IF(R2802&lt;10, "Established", "Elites")))</f>
        <v>Established</v>
      </c>
      <c r="T2802">
        <f>IF(S2802 = "First-time",1,0)</f>
        <v>0</v>
      </c>
      <c r="U2802">
        <f>IF(S2802 = "Rising Star",1,0)</f>
        <v>0</v>
      </c>
      <c r="V2802">
        <f>IF(S2802 = "Established",1,0)</f>
        <v>1</v>
      </c>
      <c r="W2802">
        <f>IF(S2802 = "Elites",1,0)</f>
        <v>0</v>
      </c>
      <c r="X2802" t="s">
        <v>271</v>
      </c>
      <c r="Y2802" t="str">
        <f>IF(X2802="","-",TRIM(LEFT(X2802,FIND(",",X2802&amp;",")-1)))</f>
        <v>Chicago</v>
      </c>
      <c r="Z2802" t="s">
        <v>271</v>
      </c>
      <c r="AA2802" t="s">
        <v>15</v>
      </c>
    </row>
    <row r="2803" spans="1:27" ht="14.4" x14ac:dyDescent="0.3">
      <c r="A2803">
        <v>2793</v>
      </c>
      <c r="B2803" t="s">
        <v>8788</v>
      </c>
      <c r="C2803" t="s">
        <v>8789</v>
      </c>
      <c r="D2803" t="s">
        <v>8790</v>
      </c>
      <c r="E2803" t="s">
        <v>455</v>
      </c>
      <c r="F2803" s="5">
        <f>_xlfn.TEXTBEFORE(E2803, " ") * 1000000</f>
        <v>12200000</v>
      </c>
      <c r="G2803">
        <v>135.10300000000001</v>
      </c>
      <c r="H2803" t="s">
        <v>174</v>
      </c>
      <c r="I2803">
        <v>150</v>
      </c>
      <c r="J2803">
        <f>IF(I2803="",0,I2803)</f>
        <v>150</v>
      </c>
      <c r="K2803">
        <v>60</v>
      </c>
      <c r="L2803">
        <f>I2803-K2803</f>
        <v>90</v>
      </c>
      <c r="M2803" t="str">
        <f>IF(I2803&lt;100,"small",IF(I2803&lt;500,"medium","large"))</f>
        <v>medium</v>
      </c>
      <c r="N2803">
        <f>IF(M2803="small",1,0)</f>
        <v>0</v>
      </c>
      <c r="O2803">
        <f>IF(N2803="medium",1,0)</f>
        <v>0</v>
      </c>
      <c r="P2803">
        <f>IF(O2803="large",1,0)</f>
        <v>0</v>
      </c>
      <c r="Q2803">
        <v>2008</v>
      </c>
      <c r="R2803">
        <v>6</v>
      </c>
      <c r="S2803" t="str">
        <f>IF(R2803=1, "First-time", IF(R2803&lt;=3, "Rising Star", IF(R2803&lt;10, "Established", "Elites")))</f>
        <v>Established</v>
      </c>
      <c r="T2803">
        <f>IF(S2803 = "First-time",1,0)</f>
        <v>0</v>
      </c>
      <c r="U2803">
        <f>IF(S2803 = "Rising Star",1,0)</f>
        <v>0</v>
      </c>
      <c r="V2803">
        <f>IF(S2803 = "Established",1,0)</f>
        <v>1</v>
      </c>
      <c r="W2803">
        <f>IF(S2803 = "Elites",1,0)</f>
        <v>0</v>
      </c>
      <c r="X2803" t="s">
        <v>271</v>
      </c>
      <c r="Y2803" t="str">
        <f>IF(X2803="","-",TRIM(LEFT(X2803,FIND(",",X2803&amp;",")-1)))</f>
        <v>Chicago</v>
      </c>
      <c r="Z2803" t="s">
        <v>271</v>
      </c>
      <c r="AA2803" t="s">
        <v>15</v>
      </c>
    </row>
    <row r="2804" spans="1:27" ht="14.4" x14ac:dyDescent="0.3">
      <c r="A2804">
        <v>2794</v>
      </c>
      <c r="B2804" t="s">
        <v>4865</v>
      </c>
      <c r="C2804" t="s">
        <v>4866</v>
      </c>
      <c r="D2804" t="s">
        <v>4867</v>
      </c>
      <c r="E2804" t="s">
        <v>2567</v>
      </c>
      <c r="F2804" s="5">
        <f>_xlfn.TEXTBEFORE(E2804, " ") * 1000000</f>
        <v>14100000</v>
      </c>
      <c r="G2804">
        <v>135.0308</v>
      </c>
      <c r="H2804" t="s">
        <v>105</v>
      </c>
      <c r="I2804">
        <v>67</v>
      </c>
      <c r="J2804">
        <f>IF(I2804="",0,I2804)</f>
        <v>67</v>
      </c>
      <c r="K2804">
        <v>38</v>
      </c>
      <c r="L2804">
        <f>I2804-K2804</f>
        <v>29</v>
      </c>
      <c r="M2804" t="str">
        <f>IF(I2804&lt;100,"small",IF(I2804&lt;500,"medium","large"))</f>
        <v>small</v>
      </c>
      <c r="N2804">
        <f>IF(M2804="small",1,0)</f>
        <v>1</v>
      </c>
      <c r="O2804">
        <f>IF(N2804="medium",1,0)</f>
        <v>0</v>
      </c>
      <c r="P2804">
        <f>IF(O2804="large",1,0)</f>
        <v>0</v>
      </c>
      <c r="Q2804">
        <v>2003</v>
      </c>
      <c r="R2804">
        <v>7</v>
      </c>
      <c r="S2804" t="str">
        <f>IF(R2804=1, "First-time", IF(R2804&lt;=3, "Rising Star", IF(R2804&lt;10, "Established", "Elites")))</f>
        <v>Established</v>
      </c>
      <c r="T2804">
        <f>IF(S2804 = "First-time",1,0)</f>
        <v>0</v>
      </c>
      <c r="U2804">
        <f>IF(S2804 = "Rising Star",1,0)</f>
        <v>0</v>
      </c>
      <c r="V2804">
        <f>IF(S2804 = "Established",1,0)</f>
        <v>1</v>
      </c>
      <c r="W2804">
        <f>IF(S2804 = "Elites",1,0)</f>
        <v>0</v>
      </c>
      <c r="X2804" t="s">
        <v>99</v>
      </c>
      <c r="Y2804" t="str">
        <f>IF(X2804="","-",TRIM(LEFT(X2804,FIND(",",X2804&amp;",")-1)))</f>
        <v>-</v>
      </c>
      <c r="Z2804" t="s">
        <v>3474</v>
      </c>
      <c r="AA2804" t="s">
        <v>39</v>
      </c>
    </row>
    <row r="2805" spans="1:27" ht="14.4" x14ac:dyDescent="0.3">
      <c r="A2805">
        <v>2795</v>
      </c>
      <c r="B2805" t="s">
        <v>8791</v>
      </c>
      <c r="C2805" t="s">
        <v>8792</v>
      </c>
      <c r="D2805" t="s">
        <v>8793</v>
      </c>
      <c r="E2805" t="s">
        <v>1875</v>
      </c>
      <c r="F2805" s="5">
        <f>_xlfn.TEXTBEFORE(E2805, " ") * 1000000</f>
        <v>5100000</v>
      </c>
      <c r="G2805">
        <v>134.9528</v>
      </c>
      <c r="H2805" t="s">
        <v>779</v>
      </c>
      <c r="I2805">
        <v>40</v>
      </c>
      <c r="J2805">
        <f>IF(I2805="",0,I2805)</f>
        <v>40</v>
      </c>
      <c r="K2805">
        <v>17</v>
      </c>
      <c r="L2805">
        <f>I2805-K2805</f>
        <v>23</v>
      </c>
      <c r="M2805" t="str">
        <f>IF(I2805&lt;100,"small",IF(I2805&lt;500,"medium","large"))</f>
        <v>small</v>
      </c>
      <c r="N2805">
        <f>IF(M2805="small",1,0)</f>
        <v>1</v>
      </c>
      <c r="O2805">
        <f>IF(N2805="medium",1,0)</f>
        <v>0</v>
      </c>
      <c r="P2805">
        <f>IF(O2805="large",1,0)</f>
        <v>0</v>
      </c>
      <c r="Q2805">
        <v>2008</v>
      </c>
      <c r="R2805">
        <v>4</v>
      </c>
      <c r="S2805" t="str">
        <f>IF(R2805=1, "First-time", IF(R2805&lt;=3, "Rising Star", IF(R2805&lt;10, "Established", "Elites")))</f>
        <v>Established</v>
      </c>
      <c r="T2805">
        <f>IF(S2805 = "First-time",1,0)</f>
        <v>0</v>
      </c>
      <c r="U2805">
        <f>IF(S2805 = "Rising Star",1,0)</f>
        <v>0</v>
      </c>
      <c r="V2805">
        <f>IF(S2805 = "Established",1,0)</f>
        <v>1</v>
      </c>
      <c r="W2805">
        <f>IF(S2805 = "Elites",1,0)</f>
        <v>0</v>
      </c>
      <c r="X2805" t="s">
        <v>271</v>
      </c>
      <c r="Y2805" t="str">
        <f>IF(X2805="","-",TRIM(LEFT(X2805,FIND(",",X2805&amp;",")-1)))</f>
        <v>Chicago</v>
      </c>
      <c r="Z2805" t="s">
        <v>271</v>
      </c>
      <c r="AA2805" t="s">
        <v>15</v>
      </c>
    </row>
    <row r="2806" spans="1:27" ht="14.4" x14ac:dyDescent="0.3">
      <c r="A2806">
        <v>2796</v>
      </c>
      <c r="B2806" t="s">
        <v>11263</v>
      </c>
      <c r="C2806" t="s">
        <v>11264</v>
      </c>
      <c r="D2806" t="s">
        <v>11265</v>
      </c>
      <c r="E2806" t="s">
        <v>11266</v>
      </c>
      <c r="F2806" s="5">
        <f>_xlfn.TEXTBEFORE(E2806, " ") * 1000000</f>
        <v>37000000</v>
      </c>
      <c r="G2806">
        <v>134.923</v>
      </c>
      <c r="H2806" t="s">
        <v>779</v>
      </c>
      <c r="I2806">
        <v>174</v>
      </c>
      <c r="J2806">
        <f>IF(I2806="",0,I2806)</f>
        <v>174</v>
      </c>
      <c r="K2806">
        <v>120</v>
      </c>
      <c r="L2806">
        <f>I2806-K2806</f>
        <v>54</v>
      </c>
      <c r="M2806" t="str">
        <f>IF(I2806&lt;100,"small",IF(I2806&lt;500,"medium","large"))</f>
        <v>medium</v>
      </c>
      <c r="N2806">
        <f>IF(M2806="small",1,0)</f>
        <v>0</v>
      </c>
      <c r="O2806">
        <f>IF(N2806="medium",1,0)</f>
        <v>0</v>
      </c>
      <c r="P2806">
        <f>IF(O2806="large",1,0)</f>
        <v>0</v>
      </c>
      <c r="Q2806">
        <v>2010</v>
      </c>
      <c r="R2806">
        <v>5</v>
      </c>
      <c r="S2806" t="str">
        <f>IF(R2806=1, "First-time", IF(R2806&lt;=3, "Rising Star", IF(R2806&lt;10, "Established", "Elites")))</f>
        <v>Established</v>
      </c>
      <c r="T2806">
        <f>IF(S2806 = "First-time",1,0)</f>
        <v>0</v>
      </c>
      <c r="U2806">
        <f>IF(S2806 = "Rising Star",1,0)</f>
        <v>0</v>
      </c>
      <c r="V2806">
        <f>IF(S2806 = "Established",1,0)</f>
        <v>1</v>
      </c>
      <c r="W2806">
        <f>IF(S2806 = "Elites",1,0)</f>
        <v>0</v>
      </c>
      <c r="X2806" t="s">
        <v>242</v>
      </c>
      <c r="Y2806" t="str">
        <f>IF(X2806="","-",TRIM(LEFT(X2806,FIND(",",X2806&amp;",")-1)))</f>
        <v>Atlanta</v>
      </c>
      <c r="Z2806" t="s">
        <v>242</v>
      </c>
      <c r="AA2806" t="s">
        <v>11</v>
      </c>
    </row>
    <row r="2807" spans="1:27" ht="14.4" x14ac:dyDescent="0.3">
      <c r="A2807">
        <v>2797</v>
      </c>
      <c r="B2807" t="s">
        <v>14548</v>
      </c>
      <c r="C2807" t="s">
        <v>14549</v>
      </c>
      <c r="D2807" t="s">
        <v>14550</v>
      </c>
      <c r="E2807" t="s">
        <v>1026</v>
      </c>
      <c r="F2807" s="5">
        <f>_xlfn.TEXTBEFORE(E2807, " ") * 1000000</f>
        <v>4900000</v>
      </c>
      <c r="G2807">
        <v>134.89330000000001</v>
      </c>
      <c r="H2807" t="s">
        <v>111</v>
      </c>
      <c r="I2807">
        <v>35</v>
      </c>
      <c r="J2807">
        <f>IF(I2807="",0,I2807)</f>
        <v>35</v>
      </c>
      <c r="K2807">
        <v>13</v>
      </c>
      <c r="L2807">
        <f>I2807-K2807</f>
        <v>22</v>
      </c>
      <c r="M2807" t="str">
        <f>IF(I2807&lt;100,"small",IF(I2807&lt;500,"medium","large"))</f>
        <v>small</v>
      </c>
      <c r="N2807">
        <f>IF(M2807="small",1,0)</f>
        <v>1</v>
      </c>
      <c r="O2807">
        <f>IF(N2807="medium",1,0)</f>
        <v>0</v>
      </c>
      <c r="P2807">
        <f>IF(O2807="large",1,0)</f>
        <v>0</v>
      </c>
      <c r="Q2807">
        <v>2013</v>
      </c>
      <c r="R2807">
        <v>3</v>
      </c>
      <c r="S2807" t="str">
        <f>IF(R2807=1, "First-time", IF(R2807&lt;=3, "Rising Star", IF(R2807&lt;10, "Established", "Elites")))</f>
        <v>Rising Star</v>
      </c>
      <c r="T2807">
        <f>IF(S2807 = "First-time",1,0)</f>
        <v>0</v>
      </c>
      <c r="U2807">
        <f>IF(S2807 = "Rising Star",1,0)</f>
        <v>1</v>
      </c>
      <c r="V2807">
        <f>IF(S2807 = "Established",1,0)</f>
        <v>0</v>
      </c>
      <c r="W2807">
        <f>IF(S2807 = "Elites",1,0)</f>
        <v>0</v>
      </c>
      <c r="X2807" t="s">
        <v>99</v>
      </c>
      <c r="Y2807" t="str">
        <f>IF(X2807="","-",TRIM(LEFT(X2807,FIND(",",X2807&amp;",")-1)))</f>
        <v>-</v>
      </c>
      <c r="Z2807" t="s">
        <v>8407</v>
      </c>
      <c r="AA2807" t="s">
        <v>45</v>
      </c>
    </row>
    <row r="2808" spans="1:27" ht="14.4" x14ac:dyDescent="0.3">
      <c r="A2808">
        <v>2798</v>
      </c>
      <c r="B2808" t="s">
        <v>8448</v>
      </c>
      <c r="C2808" t="s">
        <v>8449</v>
      </c>
      <c r="D2808" t="s">
        <v>8450</v>
      </c>
      <c r="E2808" t="s">
        <v>1192</v>
      </c>
      <c r="F2808" s="5">
        <f>_xlfn.TEXTBEFORE(E2808, " ") * 1000000</f>
        <v>2300000</v>
      </c>
      <c r="G2808">
        <v>134.892</v>
      </c>
      <c r="H2808" t="s">
        <v>174</v>
      </c>
      <c r="I2808">
        <v>18</v>
      </c>
      <c r="J2808">
        <f>IF(I2808="",0,I2808)</f>
        <v>18</v>
      </c>
      <c r="K2808">
        <v>13</v>
      </c>
      <c r="L2808">
        <f>I2808-K2808</f>
        <v>5</v>
      </c>
      <c r="M2808" t="str">
        <f>IF(I2808&lt;100,"small",IF(I2808&lt;500,"medium","large"))</f>
        <v>small</v>
      </c>
      <c r="N2808">
        <f>IF(M2808="small",1,0)</f>
        <v>1</v>
      </c>
      <c r="O2808">
        <f>IF(N2808="medium",1,0)</f>
        <v>0</v>
      </c>
      <c r="P2808">
        <f>IF(O2808="large",1,0)</f>
        <v>0</v>
      </c>
      <c r="Q2808">
        <v>2008</v>
      </c>
      <c r="R2808">
        <v>1</v>
      </c>
      <c r="S2808" t="str">
        <f>IF(R2808=1, "First-time", IF(R2808&lt;=3, "Rising Star", IF(R2808&lt;10, "Established", "Elites")))</f>
        <v>First-time</v>
      </c>
      <c r="T2808">
        <f>IF(S2808 = "First-time",1,0)</f>
        <v>1</v>
      </c>
      <c r="U2808">
        <f>IF(S2808 = "Rising Star",1,0)</f>
        <v>0</v>
      </c>
      <c r="V2808">
        <f>IF(S2808 = "Established",1,0)</f>
        <v>0</v>
      </c>
      <c r="W2808">
        <f>IF(S2808 = "Elites",1,0)</f>
        <v>0</v>
      </c>
      <c r="X2808" t="s">
        <v>1247</v>
      </c>
      <c r="Y2808" t="str">
        <f>IF(X2808="","-",TRIM(LEFT(X2808,FIND(",",X2808&amp;",")-1)))</f>
        <v>Lancaster</v>
      </c>
      <c r="Z2808" t="s">
        <v>1248</v>
      </c>
      <c r="AA2808" t="s">
        <v>39</v>
      </c>
    </row>
    <row r="2809" spans="1:27" ht="14.4" x14ac:dyDescent="0.3">
      <c r="A2809">
        <v>2799</v>
      </c>
      <c r="B2809" t="s">
        <v>13880</v>
      </c>
      <c r="C2809" t="s">
        <v>13881</v>
      </c>
      <c r="D2809" t="s">
        <v>13882</v>
      </c>
      <c r="E2809" t="s">
        <v>957</v>
      </c>
      <c r="F2809" s="5">
        <f>_xlfn.TEXTBEFORE(E2809, " ") * 1000000</f>
        <v>3500000</v>
      </c>
      <c r="G2809">
        <v>134.68379999999999</v>
      </c>
      <c r="H2809" t="s">
        <v>324</v>
      </c>
      <c r="I2809">
        <v>15</v>
      </c>
      <c r="J2809">
        <f>IF(I2809="",0,I2809)</f>
        <v>15</v>
      </c>
      <c r="K2809">
        <v>12</v>
      </c>
      <c r="L2809">
        <f>I2809-K2809</f>
        <v>3</v>
      </c>
      <c r="M2809" t="str">
        <f>IF(I2809&lt;100,"small",IF(I2809&lt;500,"medium","large"))</f>
        <v>small</v>
      </c>
      <c r="N2809">
        <f>IF(M2809="small",1,0)</f>
        <v>1</v>
      </c>
      <c r="O2809">
        <f>IF(N2809="medium",1,0)</f>
        <v>0</v>
      </c>
      <c r="P2809">
        <f>IF(O2809="large",1,0)</f>
        <v>0</v>
      </c>
      <c r="Q2809">
        <v>2012</v>
      </c>
      <c r="R2809">
        <v>3</v>
      </c>
      <c r="S2809" t="str">
        <f>IF(R2809=1, "First-time", IF(R2809&lt;=3, "Rising Star", IF(R2809&lt;10, "Established", "Elites")))</f>
        <v>Rising Star</v>
      </c>
      <c r="T2809">
        <f>IF(S2809 = "First-time",1,0)</f>
        <v>0</v>
      </c>
      <c r="U2809">
        <f>IF(S2809 = "Rising Star",1,0)</f>
        <v>1</v>
      </c>
      <c r="V2809">
        <f>IF(S2809 = "Established",1,0)</f>
        <v>0</v>
      </c>
      <c r="W2809">
        <f>IF(S2809 = "Elites",1,0)</f>
        <v>0</v>
      </c>
      <c r="X2809" t="s">
        <v>689</v>
      </c>
      <c r="Y2809" t="str">
        <f>IF(X2809="","-",TRIM(LEFT(X2809,FIND(",",X2809&amp;",")-1)))</f>
        <v>Miami</v>
      </c>
      <c r="Z2809" t="s">
        <v>13883</v>
      </c>
      <c r="AA2809" t="s">
        <v>10</v>
      </c>
    </row>
    <row r="2810" spans="1:27" ht="14.4" x14ac:dyDescent="0.3">
      <c r="A2810">
        <v>2800</v>
      </c>
      <c r="B2810" t="s">
        <v>8831</v>
      </c>
      <c r="C2810" t="s">
        <v>8832</v>
      </c>
      <c r="D2810" t="s">
        <v>8833</v>
      </c>
      <c r="E2810" t="s">
        <v>3207</v>
      </c>
      <c r="F2810" s="5">
        <f>_xlfn.TEXTBEFORE(E2810, " ") * 1000000</f>
        <v>9800000</v>
      </c>
      <c r="G2810">
        <v>134.5624</v>
      </c>
      <c r="H2810" t="s">
        <v>118</v>
      </c>
      <c r="I2810">
        <v>20</v>
      </c>
      <c r="J2810">
        <f>IF(I2810="",0,I2810)</f>
        <v>20</v>
      </c>
      <c r="K2810">
        <v>15</v>
      </c>
      <c r="L2810">
        <f>I2810-K2810</f>
        <v>5</v>
      </c>
      <c r="M2810" t="str">
        <f>IF(I2810&lt;100,"small",IF(I2810&lt;500,"medium","large"))</f>
        <v>small</v>
      </c>
      <c r="N2810">
        <f>IF(M2810="small",1,0)</f>
        <v>1</v>
      </c>
      <c r="O2810">
        <f>IF(N2810="medium",1,0)</f>
        <v>0</v>
      </c>
      <c r="P2810">
        <f>IF(O2810="large",1,0)</f>
        <v>0</v>
      </c>
      <c r="Q2810">
        <v>2008</v>
      </c>
      <c r="R2810">
        <v>4</v>
      </c>
      <c r="S2810" t="str">
        <f>IF(R2810=1, "First-time", IF(R2810&lt;=3, "Rising Star", IF(R2810&lt;10, "Established", "Elites")))</f>
        <v>Established</v>
      </c>
      <c r="T2810">
        <f>IF(S2810 = "First-time",1,0)</f>
        <v>0</v>
      </c>
      <c r="U2810">
        <f>IF(S2810 = "Rising Star",1,0)</f>
        <v>0</v>
      </c>
      <c r="V2810">
        <f>IF(S2810 = "Established",1,0)</f>
        <v>1</v>
      </c>
      <c r="W2810">
        <f>IF(S2810 = "Elites",1,0)</f>
        <v>0</v>
      </c>
      <c r="X2810" t="s">
        <v>99</v>
      </c>
      <c r="Y2810" t="str">
        <f>IF(X2810="","-",TRIM(LEFT(X2810,FIND(",",X2810&amp;",")-1)))</f>
        <v>-</v>
      </c>
      <c r="Z2810" t="s">
        <v>8834</v>
      </c>
      <c r="AA2810" t="s">
        <v>14</v>
      </c>
    </row>
    <row r="2811" spans="1:27" ht="14.4" x14ac:dyDescent="0.3">
      <c r="A2811">
        <v>2801</v>
      </c>
      <c r="B2811" t="s">
        <v>6210</v>
      </c>
      <c r="C2811" t="s">
        <v>6211</v>
      </c>
      <c r="D2811" t="s">
        <v>6212</v>
      </c>
      <c r="E2811" t="s">
        <v>870</v>
      </c>
      <c r="F2811" s="5">
        <f>_xlfn.TEXTBEFORE(E2811, " ") * 1000000</f>
        <v>3000000</v>
      </c>
      <c r="G2811">
        <v>134.5359</v>
      </c>
      <c r="H2811" t="s">
        <v>803</v>
      </c>
      <c r="I2811">
        <v>14</v>
      </c>
      <c r="J2811">
        <f>IF(I2811="",0,I2811)</f>
        <v>14</v>
      </c>
      <c r="K2811">
        <v>2</v>
      </c>
      <c r="L2811">
        <f>I2811-K2811</f>
        <v>12</v>
      </c>
      <c r="M2811" t="str">
        <f>IF(I2811&lt;100,"small",IF(I2811&lt;500,"medium","large"))</f>
        <v>small</v>
      </c>
      <c r="N2811">
        <f>IF(M2811="small",1,0)</f>
        <v>1</v>
      </c>
      <c r="O2811">
        <f>IF(N2811="medium",1,0)</f>
        <v>0</v>
      </c>
      <c r="P2811">
        <f>IF(O2811="large",1,0)</f>
        <v>0</v>
      </c>
      <c r="Q2811">
        <v>2005</v>
      </c>
      <c r="R2811">
        <v>2</v>
      </c>
      <c r="S2811" t="str">
        <f>IF(R2811=1, "First-time", IF(R2811&lt;=3, "Rising Star", IF(R2811&lt;10, "Established", "Elites")))</f>
        <v>Rising Star</v>
      </c>
      <c r="T2811">
        <f>IF(S2811 = "First-time",1,0)</f>
        <v>0</v>
      </c>
      <c r="U2811">
        <f>IF(S2811 = "Rising Star",1,0)</f>
        <v>1</v>
      </c>
      <c r="V2811">
        <f>IF(S2811 = "Established",1,0)</f>
        <v>0</v>
      </c>
      <c r="W2811">
        <f>IF(S2811 = "Elites",1,0)</f>
        <v>0</v>
      </c>
      <c r="X2811" t="s">
        <v>86</v>
      </c>
      <c r="Y2811" t="str">
        <f>IF(X2811="","-",TRIM(LEFT(X2811,FIND(",",X2811&amp;",")-1)))</f>
        <v>New York City</v>
      </c>
      <c r="Z2811" t="s">
        <v>3896</v>
      </c>
      <c r="AA2811" t="s">
        <v>35</v>
      </c>
    </row>
    <row r="2812" spans="1:27" ht="14.4" x14ac:dyDescent="0.3">
      <c r="A2812">
        <v>2802</v>
      </c>
      <c r="B2812" t="s">
        <v>9137</v>
      </c>
      <c r="C2812" t="s">
        <v>9138</v>
      </c>
      <c r="D2812" t="s">
        <v>9139</v>
      </c>
      <c r="E2812" t="s">
        <v>870</v>
      </c>
      <c r="F2812" s="5">
        <f>_xlfn.TEXTBEFORE(E2812, " ") * 1000000</f>
        <v>3000000</v>
      </c>
      <c r="G2812">
        <v>134.5162</v>
      </c>
      <c r="H2812" t="s">
        <v>118</v>
      </c>
      <c r="I2812">
        <v>3</v>
      </c>
      <c r="J2812">
        <f>IF(I2812="",0,I2812)</f>
        <v>3</v>
      </c>
      <c r="K2812">
        <v>1</v>
      </c>
      <c r="L2812">
        <f>I2812-K2812</f>
        <v>2</v>
      </c>
      <c r="M2812" t="str">
        <f>IF(I2812&lt;100,"small",IF(I2812&lt;500,"medium","large"))</f>
        <v>small</v>
      </c>
      <c r="N2812">
        <f>IF(M2812="small",1,0)</f>
        <v>1</v>
      </c>
      <c r="O2812">
        <f>IF(N2812="medium",1,0)</f>
        <v>0</v>
      </c>
      <c r="P2812">
        <f>IF(O2812="large",1,0)</f>
        <v>0</v>
      </c>
      <c r="Q2812">
        <v>2008</v>
      </c>
      <c r="R2812">
        <v>1</v>
      </c>
      <c r="S2812" t="str">
        <f>IF(R2812=1, "First-time", IF(R2812&lt;=3, "Rising Star", IF(R2812&lt;10, "Established", "Elites")))</f>
        <v>First-time</v>
      </c>
      <c r="T2812">
        <f>IF(S2812 = "First-time",1,0)</f>
        <v>1</v>
      </c>
      <c r="U2812">
        <f>IF(S2812 = "Rising Star",1,0)</f>
        <v>0</v>
      </c>
      <c r="V2812">
        <f>IF(S2812 = "Established",1,0)</f>
        <v>0</v>
      </c>
      <c r="W2812">
        <f>IF(S2812 = "Elites",1,0)</f>
        <v>0</v>
      </c>
      <c r="X2812" t="s">
        <v>272</v>
      </c>
      <c r="Y2812" t="str">
        <f>IF(X2812="","-",TRIM(LEFT(X2812,FIND(",",X2812&amp;",")-1)))</f>
        <v>Phoenix</v>
      </c>
      <c r="Z2812" t="s">
        <v>272</v>
      </c>
      <c r="AA2812" t="s">
        <v>4</v>
      </c>
    </row>
    <row r="2813" spans="1:27" ht="14.4" x14ac:dyDescent="0.3">
      <c r="A2813">
        <v>2803</v>
      </c>
      <c r="B2813" t="s">
        <v>7869</v>
      </c>
      <c r="C2813" t="s">
        <v>7870</v>
      </c>
      <c r="D2813" t="s">
        <v>7871</v>
      </c>
      <c r="E2813" t="s">
        <v>2270</v>
      </c>
      <c r="F2813" s="5">
        <f>_xlfn.TEXTBEFORE(E2813, " ") * 1000000</f>
        <v>47000000</v>
      </c>
      <c r="G2813">
        <v>134.4324</v>
      </c>
      <c r="H2813" t="s">
        <v>85</v>
      </c>
      <c r="I2813">
        <v>1982</v>
      </c>
      <c r="J2813">
        <f>IF(I2813="",0,I2813)</f>
        <v>1982</v>
      </c>
      <c r="K2813">
        <v>824</v>
      </c>
      <c r="L2813">
        <f>I2813-K2813</f>
        <v>1158</v>
      </c>
      <c r="M2813" t="str">
        <f>IF(I2813&lt;100,"small",IF(I2813&lt;500,"medium","large"))</f>
        <v>large</v>
      </c>
      <c r="N2813">
        <f>IF(M2813="small",1,0)</f>
        <v>0</v>
      </c>
      <c r="O2813">
        <f>IF(N2813="medium",1,0)</f>
        <v>0</v>
      </c>
      <c r="P2813">
        <f>IF(O2813="large",1,0)</f>
        <v>0</v>
      </c>
      <c r="Q2813">
        <v>2007</v>
      </c>
      <c r="R2813">
        <v>3</v>
      </c>
      <c r="S2813" t="str">
        <f>IF(R2813=1, "First-time", IF(R2813&lt;=3, "Rising Star", IF(R2813&lt;10, "Established", "Elites")))</f>
        <v>Rising Star</v>
      </c>
      <c r="T2813">
        <f>IF(S2813 = "First-time",1,0)</f>
        <v>0</v>
      </c>
      <c r="U2813">
        <f>IF(S2813 = "Rising Star",1,0)</f>
        <v>1</v>
      </c>
      <c r="V2813">
        <f>IF(S2813 = "Established",1,0)</f>
        <v>0</v>
      </c>
      <c r="W2813">
        <f>IF(S2813 = "Elites",1,0)</f>
        <v>0</v>
      </c>
      <c r="X2813" t="s">
        <v>99</v>
      </c>
      <c r="Y2813" t="str">
        <f>IF(X2813="","-",TRIM(LEFT(X2813,FIND(",",X2813&amp;",")-1)))</f>
        <v>-</v>
      </c>
      <c r="Z2813" t="s">
        <v>1201</v>
      </c>
      <c r="AA2813" t="s">
        <v>13</v>
      </c>
    </row>
    <row r="2814" spans="1:27" ht="14.4" x14ac:dyDescent="0.3">
      <c r="A2814">
        <v>2804</v>
      </c>
      <c r="B2814" t="s">
        <v>10818</v>
      </c>
      <c r="C2814" t="s">
        <v>10819</v>
      </c>
      <c r="D2814" t="s">
        <v>10820</v>
      </c>
      <c r="E2814" t="s">
        <v>736</v>
      </c>
      <c r="F2814" s="5">
        <f>_xlfn.TEXTBEFORE(E2814, " ") * 1000000</f>
        <v>4800000</v>
      </c>
      <c r="G2814">
        <v>134.38589999999999</v>
      </c>
      <c r="H2814" t="s">
        <v>111</v>
      </c>
      <c r="I2814">
        <v>23</v>
      </c>
      <c r="J2814">
        <f>IF(I2814="",0,I2814)</f>
        <v>23</v>
      </c>
      <c r="K2814">
        <v>9</v>
      </c>
      <c r="L2814">
        <f>I2814-K2814</f>
        <v>14</v>
      </c>
      <c r="M2814" t="str">
        <f>IF(I2814&lt;100,"small",IF(I2814&lt;500,"medium","large"))</f>
        <v>small</v>
      </c>
      <c r="N2814">
        <f>IF(M2814="small",1,0)</f>
        <v>1</v>
      </c>
      <c r="O2814">
        <f>IF(N2814="medium",1,0)</f>
        <v>0</v>
      </c>
      <c r="P2814">
        <f>IF(O2814="large",1,0)</f>
        <v>0</v>
      </c>
      <c r="Q2814">
        <v>2010</v>
      </c>
      <c r="R2814">
        <v>4</v>
      </c>
      <c r="S2814" t="str">
        <f>IF(R2814=1, "First-time", IF(R2814&lt;=3, "Rising Star", IF(R2814&lt;10, "Established", "Elites")))</f>
        <v>Established</v>
      </c>
      <c r="T2814">
        <f>IF(S2814 = "First-time",1,0)</f>
        <v>0</v>
      </c>
      <c r="U2814">
        <f>IF(S2814 = "Rising Star",1,0)</f>
        <v>0</v>
      </c>
      <c r="V2814">
        <f>IF(S2814 = "Established",1,0)</f>
        <v>1</v>
      </c>
      <c r="W2814">
        <f>IF(S2814 = "Elites",1,0)</f>
        <v>0</v>
      </c>
      <c r="X2814" t="s">
        <v>180</v>
      </c>
      <c r="Y2814" t="str">
        <f>IF(X2814="","-",TRIM(LEFT(X2814,FIND(",",X2814&amp;",")-1)))</f>
        <v>Cincinnati</v>
      </c>
      <c r="Z2814" t="s">
        <v>180</v>
      </c>
      <c r="AA2814" t="s">
        <v>36</v>
      </c>
    </row>
    <row r="2815" spans="1:27" ht="14.4" x14ac:dyDescent="0.3">
      <c r="A2815">
        <v>2805</v>
      </c>
      <c r="B2815" t="s">
        <v>16334</v>
      </c>
      <c r="C2815" t="s">
        <v>16335</v>
      </c>
      <c r="D2815" t="s">
        <v>16336</v>
      </c>
      <c r="E2815" t="s">
        <v>455</v>
      </c>
      <c r="F2815" s="5">
        <f>_xlfn.TEXTBEFORE(E2815, " ") * 1000000</f>
        <v>12200000</v>
      </c>
      <c r="G2815">
        <v>134.2561</v>
      </c>
      <c r="H2815" t="s">
        <v>85</v>
      </c>
      <c r="I2815">
        <v>110</v>
      </c>
      <c r="J2815">
        <f>IF(I2815="",0,I2815)</f>
        <v>110</v>
      </c>
      <c r="K2815">
        <v>50</v>
      </c>
      <c r="L2815">
        <f>I2815-K2815</f>
        <v>60</v>
      </c>
      <c r="M2815" t="str">
        <f>IF(I2815&lt;100,"small",IF(I2815&lt;500,"medium","large"))</f>
        <v>medium</v>
      </c>
      <c r="N2815">
        <f>IF(M2815="small",1,0)</f>
        <v>0</v>
      </c>
      <c r="O2815">
        <f>IF(N2815="medium",1,0)</f>
        <v>0</v>
      </c>
      <c r="P2815">
        <f>IF(O2815="large",1,0)</f>
        <v>0</v>
      </c>
      <c r="Q2815">
        <v>2014</v>
      </c>
      <c r="R2815">
        <v>3</v>
      </c>
      <c r="S2815" t="str">
        <f>IF(R2815=1, "First-time", IF(R2815&lt;=3, "Rising Star", IF(R2815&lt;10, "Established", "Elites")))</f>
        <v>Rising Star</v>
      </c>
      <c r="T2815">
        <f>IF(S2815 = "First-time",1,0)</f>
        <v>0</v>
      </c>
      <c r="U2815">
        <f>IF(S2815 = "Rising Star",1,0)</f>
        <v>1</v>
      </c>
      <c r="V2815">
        <f>IF(S2815 = "Established",1,0)</f>
        <v>0</v>
      </c>
      <c r="W2815">
        <f>IF(S2815 = "Elites",1,0)</f>
        <v>0</v>
      </c>
      <c r="X2815" t="s">
        <v>99</v>
      </c>
      <c r="Y2815" t="str">
        <f>IF(X2815="","-",TRIM(LEFT(X2815,FIND(",",X2815&amp;",")-1)))</f>
        <v>-</v>
      </c>
      <c r="Z2815" t="s">
        <v>2025</v>
      </c>
      <c r="AA2815" t="s">
        <v>28</v>
      </c>
    </row>
    <row r="2816" spans="1:27" ht="14.4" x14ac:dyDescent="0.3">
      <c r="A2816">
        <v>2806</v>
      </c>
      <c r="B2816" t="s">
        <v>8355</v>
      </c>
      <c r="C2816" t="s">
        <v>8356</v>
      </c>
      <c r="D2816" t="s">
        <v>8357</v>
      </c>
      <c r="E2816" t="s">
        <v>1496</v>
      </c>
      <c r="F2816" s="5">
        <f>_xlfn.TEXTBEFORE(E2816, " ") * 1000000</f>
        <v>6500000</v>
      </c>
      <c r="G2816">
        <v>134.22640000000001</v>
      </c>
      <c r="H2816" t="s">
        <v>751</v>
      </c>
      <c r="I2816">
        <v>86</v>
      </c>
      <c r="J2816">
        <f>IF(I2816="",0,I2816)</f>
        <v>86</v>
      </c>
      <c r="K2816">
        <v>40</v>
      </c>
      <c r="L2816">
        <f>I2816-K2816</f>
        <v>46</v>
      </c>
      <c r="M2816" t="str">
        <f>IF(I2816&lt;100,"small",IF(I2816&lt;500,"medium","large"))</f>
        <v>small</v>
      </c>
      <c r="N2816">
        <f>IF(M2816="small",1,0)</f>
        <v>1</v>
      </c>
      <c r="O2816">
        <f>IF(N2816="medium",1,0)</f>
        <v>0</v>
      </c>
      <c r="P2816">
        <f>IF(O2816="large",1,0)</f>
        <v>0</v>
      </c>
      <c r="Q2816">
        <v>2008</v>
      </c>
      <c r="R2816">
        <v>3</v>
      </c>
      <c r="S2816" t="str">
        <f>IF(R2816=1, "First-time", IF(R2816&lt;=3, "Rising Star", IF(R2816&lt;10, "Established", "Elites")))</f>
        <v>Rising Star</v>
      </c>
      <c r="T2816">
        <f>IF(S2816 = "First-time",1,0)</f>
        <v>0</v>
      </c>
      <c r="U2816">
        <f>IF(S2816 = "Rising Star",1,0)</f>
        <v>1</v>
      </c>
      <c r="V2816">
        <f>IF(S2816 = "Established",1,0)</f>
        <v>0</v>
      </c>
      <c r="W2816">
        <f>IF(S2816 = "Elites",1,0)</f>
        <v>0</v>
      </c>
      <c r="X2816" t="s">
        <v>838</v>
      </c>
      <c r="Y2816" t="str">
        <f>IF(X2816="","-",TRIM(LEFT(X2816,FIND(",",X2816&amp;",")-1)))</f>
        <v>Austin</v>
      </c>
      <c r="Z2816" t="s">
        <v>838</v>
      </c>
      <c r="AA2816" t="s">
        <v>45</v>
      </c>
    </row>
    <row r="2817" spans="1:27" ht="14.4" x14ac:dyDescent="0.3">
      <c r="A2817">
        <v>2807</v>
      </c>
      <c r="B2817" t="s">
        <v>16485</v>
      </c>
      <c r="C2817" t="s">
        <v>16486</v>
      </c>
      <c r="D2817" t="s">
        <v>16487</v>
      </c>
      <c r="E2817" t="s">
        <v>1405</v>
      </c>
      <c r="F2817" s="5">
        <f>_xlfn.TEXTBEFORE(E2817, " ") * 1000000</f>
        <v>2600000</v>
      </c>
      <c r="G2817">
        <v>134.18819999999999</v>
      </c>
      <c r="H2817" t="s">
        <v>85</v>
      </c>
      <c r="I2817">
        <v>21</v>
      </c>
      <c r="J2817">
        <f>IF(I2817="",0,I2817)</f>
        <v>21</v>
      </c>
      <c r="K2817">
        <v>13</v>
      </c>
      <c r="L2817">
        <f>I2817-K2817</f>
        <v>8</v>
      </c>
      <c r="M2817" t="str">
        <f>IF(I2817&lt;100,"small",IF(I2817&lt;500,"medium","large"))</f>
        <v>small</v>
      </c>
      <c r="N2817">
        <f>IF(M2817="small",1,0)</f>
        <v>1</v>
      </c>
      <c r="O2817">
        <f>IF(N2817="medium",1,0)</f>
        <v>0</v>
      </c>
      <c r="P2817">
        <f>IF(O2817="large",1,0)</f>
        <v>0</v>
      </c>
      <c r="Q2817">
        <v>2014</v>
      </c>
      <c r="R2817">
        <v>1</v>
      </c>
      <c r="S2817" t="str">
        <f>IF(R2817=1, "First-time", IF(R2817&lt;=3, "Rising Star", IF(R2817&lt;10, "Established", "Elites")))</f>
        <v>First-time</v>
      </c>
      <c r="T2817">
        <f>IF(S2817 = "First-time",1,0)</f>
        <v>1</v>
      </c>
      <c r="U2817">
        <f>IF(S2817 = "Rising Star",1,0)</f>
        <v>0</v>
      </c>
      <c r="V2817">
        <f>IF(S2817 = "Established",1,0)</f>
        <v>0</v>
      </c>
      <c r="W2817">
        <f>IF(S2817 = "Elites",1,0)</f>
        <v>0</v>
      </c>
      <c r="X2817" t="s">
        <v>99</v>
      </c>
      <c r="Y2817" t="str">
        <f>IF(X2817="","-",TRIM(LEFT(X2817,FIND(",",X2817&amp;",")-1)))</f>
        <v>-</v>
      </c>
      <c r="Z2817" t="s">
        <v>16488</v>
      </c>
      <c r="AA2817" t="s">
        <v>19</v>
      </c>
    </row>
    <row r="2818" spans="1:27" ht="14.4" x14ac:dyDescent="0.3">
      <c r="A2818">
        <v>2808</v>
      </c>
      <c r="B2818" t="s">
        <v>12427</v>
      </c>
      <c r="C2818" t="s">
        <v>12428</v>
      </c>
      <c r="D2818" t="s">
        <v>12429</v>
      </c>
      <c r="E2818" t="s">
        <v>12430</v>
      </c>
      <c r="F2818" s="5">
        <f>_xlfn.TEXTBEFORE(E2818, " ") * 1000000</f>
        <v>78300000</v>
      </c>
      <c r="G2818">
        <v>134.10650000000001</v>
      </c>
      <c r="H2818" t="s">
        <v>353</v>
      </c>
      <c r="I2818">
        <v>170</v>
      </c>
      <c r="J2818">
        <f>IF(I2818="",0,I2818)</f>
        <v>170</v>
      </c>
      <c r="K2818">
        <v>40</v>
      </c>
      <c r="L2818">
        <f>I2818-K2818</f>
        <v>130</v>
      </c>
      <c r="M2818" t="str">
        <f>IF(I2818&lt;100,"small",IF(I2818&lt;500,"medium","large"))</f>
        <v>medium</v>
      </c>
      <c r="N2818">
        <f>IF(M2818="small",1,0)</f>
        <v>0</v>
      </c>
      <c r="O2818">
        <f>IF(N2818="medium",1,0)</f>
        <v>0</v>
      </c>
      <c r="P2818">
        <f>IF(O2818="large",1,0)</f>
        <v>0</v>
      </c>
      <c r="Q2818">
        <v>2011</v>
      </c>
      <c r="R2818">
        <v>5</v>
      </c>
      <c r="S2818" t="str">
        <f>IF(R2818=1, "First-time", IF(R2818&lt;=3, "Rising Star", IF(R2818&lt;10, "Established", "Elites")))</f>
        <v>Established</v>
      </c>
      <c r="T2818">
        <f>IF(S2818 = "First-time",1,0)</f>
        <v>0</v>
      </c>
      <c r="U2818">
        <f>IF(S2818 = "Rising Star",1,0)</f>
        <v>0</v>
      </c>
      <c r="V2818">
        <f>IF(S2818 = "Established",1,0)</f>
        <v>1</v>
      </c>
      <c r="W2818">
        <f>IF(S2818 = "Elites",1,0)</f>
        <v>0</v>
      </c>
      <c r="X2818" t="s">
        <v>242</v>
      </c>
      <c r="Y2818" t="str">
        <f>IF(X2818="","-",TRIM(LEFT(X2818,FIND(",",X2818&amp;",")-1)))</f>
        <v>Atlanta</v>
      </c>
      <c r="Z2818" t="s">
        <v>243</v>
      </c>
      <c r="AA2818" t="s">
        <v>11</v>
      </c>
    </row>
    <row r="2819" spans="1:27" ht="14.4" x14ac:dyDescent="0.3">
      <c r="A2819">
        <v>2809</v>
      </c>
      <c r="B2819" t="s">
        <v>13092</v>
      </c>
      <c r="C2819" t="s">
        <v>13093</v>
      </c>
      <c r="D2819" t="s">
        <v>13094</v>
      </c>
      <c r="E2819" t="s">
        <v>4072</v>
      </c>
      <c r="F2819" s="5">
        <f>_xlfn.TEXTBEFORE(E2819, " ") * 1000000</f>
        <v>9100000</v>
      </c>
      <c r="G2819">
        <v>134.07769999999999</v>
      </c>
      <c r="H2819" t="s">
        <v>433</v>
      </c>
      <c r="I2819">
        <v>21</v>
      </c>
      <c r="J2819">
        <f>IF(I2819="",0,I2819)</f>
        <v>21</v>
      </c>
      <c r="K2819">
        <v>12</v>
      </c>
      <c r="L2819">
        <f>I2819-K2819</f>
        <v>9</v>
      </c>
      <c r="M2819" t="str">
        <f>IF(I2819&lt;100,"small",IF(I2819&lt;500,"medium","large"))</f>
        <v>small</v>
      </c>
      <c r="N2819">
        <f>IF(M2819="small",1,0)</f>
        <v>1</v>
      </c>
      <c r="O2819">
        <f>IF(N2819="medium",1,0)</f>
        <v>0</v>
      </c>
      <c r="P2819">
        <f>IF(O2819="large",1,0)</f>
        <v>0</v>
      </c>
      <c r="Q2819">
        <v>2012</v>
      </c>
      <c r="R2819">
        <v>3</v>
      </c>
      <c r="S2819" t="str">
        <f>IF(R2819=1, "First-time", IF(R2819&lt;=3, "Rising Star", IF(R2819&lt;10, "Established", "Elites")))</f>
        <v>Rising Star</v>
      </c>
      <c r="T2819">
        <f>IF(S2819 = "First-time",1,0)</f>
        <v>0</v>
      </c>
      <c r="U2819">
        <f>IF(S2819 = "Rising Star",1,0)</f>
        <v>1</v>
      </c>
      <c r="V2819">
        <f>IF(S2819 = "Established",1,0)</f>
        <v>0</v>
      </c>
      <c r="W2819">
        <f>IF(S2819 = "Elites",1,0)</f>
        <v>0</v>
      </c>
      <c r="X2819" t="s">
        <v>232</v>
      </c>
      <c r="Y2819" t="str">
        <f>IF(X2819="","-",TRIM(LEFT(X2819,FIND(",",X2819&amp;",")-1)))</f>
        <v>Houston</v>
      </c>
      <c r="Z2819" t="s">
        <v>232</v>
      </c>
      <c r="AA2819" t="s">
        <v>45</v>
      </c>
    </row>
    <row r="2820" spans="1:27" ht="14.4" x14ac:dyDescent="0.3">
      <c r="A2820">
        <v>2810</v>
      </c>
      <c r="B2820" t="s">
        <v>13527</v>
      </c>
      <c r="C2820" t="s">
        <v>13528</v>
      </c>
      <c r="D2820" t="s">
        <v>13529</v>
      </c>
      <c r="E2820" t="s">
        <v>6255</v>
      </c>
      <c r="F2820" s="5">
        <f>_xlfn.TEXTBEFORE(E2820, " ") * 1000000</f>
        <v>26600000</v>
      </c>
      <c r="G2820">
        <v>134.07300000000001</v>
      </c>
      <c r="H2820" t="s">
        <v>779</v>
      </c>
      <c r="I2820">
        <v>130</v>
      </c>
      <c r="J2820">
        <f>IF(I2820="",0,I2820)</f>
        <v>130</v>
      </c>
      <c r="K2820">
        <v>45</v>
      </c>
      <c r="L2820">
        <f>I2820-K2820</f>
        <v>85</v>
      </c>
      <c r="M2820" t="str">
        <f>IF(I2820&lt;100,"small",IF(I2820&lt;500,"medium","large"))</f>
        <v>medium</v>
      </c>
      <c r="N2820">
        <f>IF(M2820="small",1,0)</f>
        <v>0</v>
      </c>
      <c r="O2820">
        <f>IF(N2820="medium",1,0)</f>
        <v>0</v>
      </c>
      <c r="P2820">
        <f>IF(O2820="large",1,0)</f>
        <v>0</v>
      </c>
      <c r="Q2820">
        <v>2012</v>
      </c>
      <c r="R2820">
        <v>1</v>
      </c>
      <c r="S2820" t="str">
        <f>IF(R2820=1, "First-time", IF(R2820&lt;=3, "Rising Star", IF(R2820&lt;10, "Established", "Elites")))</f>
        <v>First-time</v>
      </c>
      <c r="T2820">
        <f>IF(S2820 = "First-time",1,0)</f>
        <v>1</v>
      </c>
      <c r="U2820">
        <f>IF(S2820 = "Rising Star",1,0)</f>
        <v>0</v>
      </c>
      <c r="V2820">
        <f>IF(S2820 = "Established",1,0)</f>
        <v>0</v>
      </c>
      <c r="W2820">
        <f>IF(S2820 = "Elites",1,0)</f>
        <v>0</v>
      </c>
      <c r="X2820" t="s">
        <v>99</v>
      </c>
      <c r="Y2820" t="str">
        <f>IF(X2820="","-",TRIM(LEFT(X2820,FIND(",",X2820&amp;",")-1)))</f>
        <v>-</v>
      </c>
      <c r="Z2820" t="s">
        <v>13530</v>
      </c>
      <c r="AA2820" t="s">
        <v>24</v>
      </c>
    </row>
    <row r="2821" spans="1:27" ht="14.4" x14ac:dyDescent="0.3">
      <c r="A2821">
        <v>2811</v>
      </c>
      <c r="B2821" t="s">
        <v>6723</v>
      </c>
      <c r="C2821" t="s">
        <v>6724</v>
      </c>
      <c r="D2821" t="s">
        <v>6725</v>
      </c>
      <c r="E2821" t="s">
        <v>870</v>
      </c>
      <c r="F2821" s="5">
        <f>_xlfn.TEXTBEFORE(E2821, " ") * 1000000</f>
        <v>3000000</v>
      </c>
      <c r="G2821">
        <v>134.04329999999999</v>
      </c>
      <c r="H2821" t="s">
        <v>1750</v>
      </c>
      <c r="I2821">
        <v>54</v>
      </c>
      <c r="J2821">
        <f>IF(I2821="",0,I2821)</f>
        <v>54</v>
      </c>
      <c r="K2821">
        <v>25</v>
      </c>
      <c r="L2821">
        <f>I2821-K2821</f>
        <v>29</v>
      </c>
      <c r="M2821" t="str">
        <f>IF(I2821&lt;100,"small",IF(I2821&lt;500,"medium","large"))</f>
        <v>small</v>
      </c>
      <c r="N2821">
        <f>IF(M2821="small",1,0)</f>
        <v>1</v>
      </c>
      <c r="O2821">
        <f>IF(N2821="medium",1,0)</f>
        <v>0</v>
      </c>
      <c r="P2821">
        <f>IF(O2821="large",1,0)</f>
        <v>0</v>
      </c>
      <c r="Q2821">
        <v>2006</v>
      </c>
      <c r="R2821">
        <v>1</v>
      </c>
      <c r="S2821" t="str">
        <f>IF(R2821=1, "First-time", IF(R2821&lt;=3, "Rising Star", IF(R2821&lt;10, "Established", "Elites")))</f>
        <v>First-time</v>
      </c>
      <c r="T2821">
        <f>IF(S2821 = "First-time",1,0)</f>
        <v>1</v>
      </c>
      <c r="U2821">
        <f>IF(S2821 = "Rising Star",1,0)</f>
        <v>0</v>
      </c>
      <c r="V2821">
        <f>IF(S2821 = "Established",1,0)</f>
        <v>0</v>
      </c>
      <c r="W2821">
        <f>IF(S2821 = "Elites",1,0)</f>
        <v>0</v>
      </c>
      <c r="X2821" t="s">
        <v>99</v>
      </c>
      <c r="Y2821" t="str">
        <f>IF(X2821="","-",TRIM(LEFT(X2821,FIND(",",X2821&amp;",")-1)))</f>
        <v>-</v>
      </c>
      <c r="Z2821" t="s">
        <v>4793</v>
      </c>
      <c r="AA2821" t="s">
        <v>45</v>
      </c>
    </row>
    <row r="2822" spans="1:27" ht="14.4" x14ac:dyDescent="0.3">
      <c r="A2822">
        <v>2812</v>
      </c>
      <c r="B2822" t="s">
        <v>6381</v>
      </c>
      <c r="C2822" t="s">
        <v>6382</v>
      </c>
      <c r="D2822" t="s">
        <v>6383</v>
      </c>
      <c r="E2822" t="s">
        <v>6384</v>
      </c>
      <c r="F2822" s="5">
        <f>_xlfn.TEXTBEFORE(E2822, " ") * 1000000</f>
        <v>33900000</v>
      </c>
      <c r="G2822">
        <v>133.98650000000001</v>
      </c>
      <c r="H2822" t="s">
        <v>167</v>
      </c>
      <c r="I2822">
        <v>17</v>
      </c>
      <c r="J2822">
        <f>IF(I2822="",0,I2822)</f>
        <v>17</v>
      </c>
      <c r="K2822">
        <v>10</v>
      </c>
      <c r="L2822">
        <f>I2822-K2822</f>
        <v>7</v>
      </c>
      <c r="M2822" t="str">
        <f>IF(I2822&lt;100,"small",IF(I2822&lt;500,"medium","large"))</f>
        <v>small</v>
      </c>
      <c r="N2822">
        <f>IF(M2822="small",1,0)</f>
        <v>1</v>
      </c>
      <c r="O2822">
        <f>IF(N2822="medium",1,0)</f>
        <v>0</v>
      </c>
      <c r="P2822">
        <f>IF(O2822="large",1,0)</f>
        <v>0</v>
      </c>
      <c r="Q2822">
        <v>2005</v>
      </c>
      <c r="R2822">
        <v>8</v>
      </c>
      <c r="S2822" t="str">
        <f>IF(R2822=1, "First-time", IF(R2822&lt;=3, "Rising Star", IF(R2822&lt;10, "Established", "Elites")))</f>
        <v>Established</v>
      </c>
      <c r="T2822">
        <f>IF(S2822 = "First-time",1,0)</f>
        <v>0</v>
      </c>
      <c r="U2822">
        <f>IF(S2822 = "Rising Star",1,0)</f>
        <v>0</v>
      </c>
      <c r="V2822">
        <f>IF(S2822 = "Established",1,0)</f>
        <v>1</v>
      </c>
      <c r="W2822">
        <f>IF(S2822 = "Elites",1,0)</f>
        <v>0</v>
      </c>
      <c r="X2822" t="s">
        <v>168</v>
      </c>
      <c r="Y2822" t="str">
        <f>IF(X2822="","-",TRIM(LEFT(X2822,FIND(",",X2822&amp;",")-1)))</f>
        <v>Kansas City</v>
      </c>
      <c r="Z2822" t="s">
        <v>1904</v>
      </c>
      <c r="AA2822" t="s">
        <v>17</v>
      </c>
    </row>
    <row r="2823" spans="1:27" ht="14.4" x14ac:dyDescent="0.3">
      <c r="A2823">
        <v>2813</v>
      </c>
      <c r="B2823" t="s">
        <v>3141</v>
      </c>
      <c r="C2823" t="s">
        <v>3142</v>
      </c>
      <c r="D2823" t="s">
        <v>3143</v>
      </c>
      <c r="E2823" t="s">
        <v>3144</v>
      </c>
      <c r="F2823" s="5">
        <f>_xlfn.TEXTBEFORE(E2823, " ") * 1000000</f>
        <v>85400000</v>
      </c>
      <c r="G2823">
        <v>133.95230000000001</v>
      </c>
      <c r="H2823" t="s">
        <v>803</v>
      </c>
      <c r="I2823">
        <v>371</v>
      </c>
      <c r="J2823">
        <f>IF(I2823="",0,I2823)</f>
        <v>371</v>
      </c>
      <c r="K2823">
        <v>129</v>
      </c>
      <c r="L2823">
        <f>I2823-K2823</f>
        <v>242</v>
      </c>
      <c r="M2823" t="str">
        <f>IF(I2823&lt;100,"small",IF(I2823&lt;500,"medium","large"))</f>
        <v>medium</v>
      </c>
      <c r="N2823">
        <f>IF(M2823="small",1,0)</f>
        <v>0</v>
      </c>
      <c r="O2823">
        <f>IF(N2823="medium",1,0)</f>
        <v>0</v>
      </c>
      <c r="P2823">
        <f>IF(O2823="large",1,0)</f>
        <v>0</v>
      </c>
      <c r="Q2823">
        <v>1999</v>
      </c>
      <c r="R2823">
        <v>5</v>
      </c>
      <c r="S2823" t="str">
        <f>IF(R2823=1, "First-time", IF(R2823&lt;=3, "Rising Star", IF(R2823&lt;10, "Established", "Elites")))</f>
        <v>Established</v>
      </c>
      <c r="T2823">
        <f>IF(S2823 = "First-time",1,0)</f>
        <v>0</v>
      </c>
      <c r="U2823">
        <f>IF(S2823 = "Rising Star",1,0)</f>
        <v>0</v>
      </c>
      <c r="V2823">
        <f>IF(S2823 = "Established",1,0)</f>
        <v>1</v>
      </c>
      <c r="W2823">
        <f>IF(S2823 = "Elites",1,0)</f>
        <v>0</v>
      </c>
      <c r="X2823" t="s">
        <v>99</v>
      </c>
      <c r="Y2823" t="str">
        <f>IF(X2823="","-",TRIM(LEFT(X2823,FIND(",",X2823&amp;",")-1)))</f>
        <v>-</v>
      </c>
      <c r="Z2823" t="s">
        <v>3145</v>
      </c>
      <c r="AA2823" t="s">
        <v>35</v>
      </c>
    </row>
    <row r="2824" spans="1:27" ht="14.4" x14ac:dyDescent="0.3">
      <c r="A2824">
        <v>2814</v>
      </c>
      <c r="B2824" t="s">
        <v>1253</v>
      </c>
      <c r="C2824" t="s">
        <v>1254</v>
      </c>
      <c r="D2824" t="s">
        <v>1255</v>
      </c>
      <c r="E2824" t="s">
        <v>1246</v>
      </c>
      <c r="F2824" s="5">
        <f>_xlfn.TEXTBEFORE(E2824, " ") * 1000000</f>
        <v>2900000</v>
      </c>
      <c r="G2824">
        <v>133.9408</v>
      </c>
      <c r="H2824" t="s">
        <v>153</v>
      </c>
      <c r="I2824">
        <v>9</v>
      </c>
      <c r="J2824">
        <f>IF(I2824="",0,I2824)</f>
        <v>9</v>
      </c>
      <c r="K2824">
        <v>5</v>
      </c>
      <c r="L2824">
        <f>I2824-K2824</f>
        <v>4</v>
      </c>
      <c r="M2824" t="str">
        <f>IF(I2824&lt;100,"small",IF(I2824&lt;500,"medium","large"))</f>
        <v>small</v>
      </c>
      <c r="N2824">
        <f>IF(M2824="small",1,0)</f>
        <v>1</v>
      </c>
      <c r="O2824">
        <f>IF(N2824="medium",1,0)</f>
        <v>0</v>
      </c>
      <c r="P2824">
        <f>IF(O2824="large",1,0)</f>
        <v>0</v>
      </c>
      <c r="Q2824">
        <v>1987</v>
      </c>
      <c r="R2824">
        <v>2</v>
      </c>
      <c r="S2824" t="str">
        <f>IF(R2824=1, "First-time", IF(R2824&lt;=3, "Rising Star", IF(R2824&lt;10, "Established", "Elites")))</f>
        <v>Rising Star</v>
      </c>
      <c r="T2824">
        <f>IF(S2824 = "First-time",1,0)</f>
        <v>0</v>
      </c>
      <c r="U2824">
        <f>IF(S2824 = "Rising Star",1,0)</f>
        <v>1</v>
      </c>
      <c r="V2824">
        <f>IF(S2824 = "Established",1,0)</f>
        <v>0</v>
      </c>
      <c r="W2824">
        <f>IF(S2824 = "Elites",1,0)</f>
        <v>0</v>
      </c>
      <c r="X2824" t="s">
        <v>86</v>
      </c>
      <c r="Y2824" t="str">
        <f>IF(X2824="","-",TRIM(LEFT(X2824,FIND(",",X2824&amp;",")-1)))</f>
        <v>New York City</v>
      </c>
      <c r="Z2824" t="s">
        <v>414</v>
      </c>
      <c r="AA2824" t="s">
        <v>35</v>
      </c>
    </row>
    <row r="2825" spans="1:27" ht="14.4" x14ac:dyDescent="0.3">
      <c r="A2825">
        <v>2815</v>
      </c>
      <c r="B2825" t="s">
        <v>10245</v>
      </c>
      <c r="C2825" t="s">
        <v>10246</v>
      </c>
      <c r="D2825" t="s">
        <v>10247</v>
      </c>
      <c r="E2825" t="s">
        <v>3113</v>
      </c>
      <c r="F2825" s="5">
        <f>_xlfn.TEXTBEFORE(E2825, " ") * 1000000</f>
        <v>6300000</v>
      </c>
      <c r="G2825">
        <v>133.9239</v>
      </c>
      <c r="H2825" t="s">
        <v>111</v>
      </c>
      <c r="I2825">
        <v>42</v>
      </c>
      <c r="J2825">
        <f>IF(I2825="",0,I2825)</f>
        <v>42</v>
      </c>
      <c r="K2825">
        <v>8</v>
      </c>
      <c r="L2825">
        <f>I2825-K2825</f>
        <v>34</v>
      </c>
      <c r="M2825" t="str">
        <f>IF(I2825&lt;100,"small",IF(I2825&lt;500,"medium","large"))</f>
        <v>small</v>
      </c>
      <c r="N2825">
        <f>IF(M2825="small",1,0)</f>
        <v>1</v>
      </c>
      <c r="O2825">
        <f>IF(N2825="medium",1,0)</f>
        <v>0</v>
      </c>
      <c r="P2825">
        <f>IF(O2825="large",1,0)</f>
        <v>0</v>
      </c>
      <c r="Q2825">
        <v>2009</v>
      </c>
      <c r="R2825">
        <v>2</v>
      </c>
      <c r="S2825" t="str">
        <f>IF(R2825=1, "First-time", IF(R2825&lt;=3, "Rising Star", IF(R2825&lt;10, "Established", "Elites")))</f>
        <v>Rising Star</v>
      </c>
      <c r="T2825">
        <f>IF(S2825 = "First-time",1,0)</f>
        <v>0</v>
      </c>
      <c r="U2825">
        <f>IF(S2825 = "Rising Star",1,0)</f>
        <v>1</v>
      </c>
      <c r="V2825">
        <f>IF(S2825 = "Established",1,0)</f>
        <v>0</v>
      </c>
      <c r="W2825">
        <f>IF(S2825 = "Elites",1,0)</f>
        <v>0</v>
      </c>
      <c r="X2825" t="s">
        <v>611</v>
      </c>
      <c r="Y2825" t="str">
        <f>IF(X2825="","-",TRIM(LEFT(X2825,FIND(",",X2825&amp;",")-1)))</f>
        <v>Denver</v>
      </c>
      <c r="Z2825" t="s">
        <v>611</v>
      </c>
      <c r="AA2825" t="s">
        <v>6</v>
      </c>
    </row>
    <row r="2826" spans="1:27" ht="14.4" x14ac:dyDescent="0.3">
      <c r="A2826">
        <v>2816</v>
      </c>
      <c r="B2826" t="s">
        <v>16795</v>
      </c>
      <c r="C2826" t="s">
        <v>16796</v>
      </c>
      <c r="D2826" t="s">
        <v>16797</v>
      </c>
      <c r="E2826" t="s">
        <v>253</v>
      </c>
      <c r="F2826" s="5">
        <f>_xlfn.TEXTBEFORE(E2826, " ") * 1000000</f>
        <v>16500000</v>
      </c>
      <c r="G2826">
        <v>133.7809</v>
      </c>
      <c r="H2826" t="s">
        <v>803</v>
      </c>
      <c r="I2826">
        <v>62</v>
      </c>
      <c r="J2826">
        <f>IF(I2826="",0,I2826)</f>
        <v>62</v>
      </c>
      <c r="K2826">
        <v>4</v>
      </c>
      <c r="L2826">
        <f>I2826-K2826</f>
        <v>58</v>
      </c>
      <c r="M2826" t="str">
        <f>IF(I2826&lt;100,"small",IF(I2826&lt;500,"medium","large"))</f>
        <v>small</v>
      </c>
      <c r="N2826">
        <f>IF(M2826="small",1,0)</f>
        <v>1</v>
      </c>
      <c r="O2826">
        <f>IF(N2826="medium",1,0)</f>
        <v>0</v>
      </c>
      <c r="P2826">
        <f>IF(O2826="large",1,0)</f>
        <v>0</v>
      </c>
      <c r="Q2826">
        <v>2014</v>
      </c>
      <c r="R2826">
        <v>2</v>
      </c>
      <c r="S2826" t="str">
        <f>IF(R2826=1, "First-time", IF(R2826&lt;=3, "Rising Star", IF(R2826&lt;10, "Established", "Elites")))</f>
        <v>Rising Star</v>
      </c>
      <c r="T2826">
        <f>IF(S2826 = "First-time",1,0)</f>
        <v>0</v>
      </c>
      <c r="U2826">
        <f>IF(S2826 = "Rising Star",1,0)</f>
        <v>1</v>
      </c>
      <c r="V2826">
        <f>IF(S2826 = "Established",1,0)</f>
        <v>0</v>
      </c>
      <c r="W2826">
        <f>IF(S2826 = "Elites",1,0)</f>
        <v>0</v>
      </c>
      <c r="X2826" t="s">
        <v>689</v>
      </c>
      <c r="Y2826" t="str">
        <f>IF(X2826="","-",TRIM(LEFT(X2826,FIND(",",X2826&amp;",")-1)))</f>
        <v>Miami</v>
      </c>
      <c r="Z2826" t="s">
        <v>689</v>
      </c>
      <c r="AA2826" t="s">
        <v>10</v>
      </c>
    </row>
    <row r="2827" spans="1:27" ht="14.4" x14ac:dyDescent="0.3">
      <c r="A2827">
        <v>2817</v>
      </c>
      <c r="B2827" t="s">
        <v>5742</v>
      </c>
      <c r="C2827" t="s">
        <v>5743</v>
      </c>
      <c r="D2827" t="s">
        <v>5744</v>
      </c>
      <c r="E2827" t="s">
        <v>5745</v>
      </c>
      <c r="F2827" s="5">
        <f>_xlfn.TEXTBEFORE(E2827, " ") * 1000000</f>
        <v>20200000</v>
      </c>
      <c r="G2827">
        <v>133.7602</v>
      </c>
      <c r="H2827" t="s">
        <v>803</v>
      </c>
      <c r="I2827">
        <v>100</v>
      </c>
      <c r="J2827">
        <f>IF(I2827="",0,I2827)</f>
        <v>100</v>
      </c>
      <c r="K2827">
        <v>60</v>
      </c>
      <c r="L2827">
        <f>I2827-K2827</f>
        <v>40</v>
      </c>
      <c r="M2827" t="str">
        <f>IF(I2827&lt;100,"small",IF(I2827&lt;500,"medium","large"))</f>
        <v>medium</v>
      </c>
      <c r="N2827">
        <f>IF(M2827="small",1,0)</f>
        <v>0</v>
      </c>
      <c r="O2827">
        <f>IF(N2827="medium",1,0)</f>
        <v>0</v>
      </c>
      <c r="P2827">
        <f>IF(O2827="large",1,0)</f>
        <v>0</v>
      </c>
      <c r="Q2827">
        <v>2004</v>
      </c>
      <c r="R2827">
        <v>9</v>
      </c>
      <c r="S2827" t="str">
        <f>IF(R2827=1, "First-time", IF(R2827&lt;=3, "Rising Star", IF(R2827&lt;10, "Established", "Elites")))</f>
        <v>Established</v>
      </c>
      <c r="T2827">
        <f>IF(S2827 = "First-time",1,0)</f>
        <v>0</v>
      </c>
      <c r="U2827">
        <f>IF(S2827 = "Rising Star",1,0)</f>
        <v>0</v>
      </c>
      <c r="V2827">
        <f>IF(S2827 = "Established",1,0)</f>
        <v>1</v>
      </c>
      <c r="W2827">
        <f>IF(S2827 = "Elites",1,0)</f>
        <v>0</v>
      </c>
      <c r="X2827" t="s">
        <v>242</v>
      </c>
      <c r="Y2827" t="str">
        <f>IF(X2827="","-",TRIM(LEFT(X2827,FIND(",",X2827&amp;",")-1)))</f>
        <v>Atlanta</v>
      </c>
      <c r="Z2827" t="s">
        <v>242</v>
      </c>
      <c r="AA2827" t="s">
        <v>11</v>
      </c>
    </row>
    <row r="2828" spans="1:27" ht="14.4" x14ac:dyDescent="0.3">
      <c r="A2828">
        <v>2818</v>
      </c>
      <c r="B2828" t="s">
        <v>8171</v>
      </c>
      <c r="C2828" t="s">
        <v>8172</v>
      </c>
      <c r="D2828" t="s">
        <v>8173</v>
      </c>
      <c r="E2828" t="s">
        <v>8174</v>
      </c>
      <c r="F2828" s="5">
        <f>_xlfn.TEXTBEFORE(E2828, " ") * 1000000</f>
        <v>69800000</v>
      </c>
      <c r="G2828">
        <v>133.7182</v>
      </c>
      <c r="H2828" t="s">
        <v>751</v>
      </c>
      <c r="I2828">
        <v>451</v>
      </c>
      <c r="J2828">
        <f>IF(I2828="",0,I2828)</f>
        <v>451</v>
      </c>
      <c r="K2828">
        <v>219</v>
      </c>
      <c r="L2828">
        <f>I2828-K2828</f>
        <v>232</v>
      </c>
      <c r="M2828" t="str">
        <f>IF(I2828&lt;100,"small",IF(I2828&lt;500,"medium","large"))</f>
        <v>medium</v>
      </c>
      <c r="N2828">
        <f>IF(M2828="small",1,0)</f>
        <v>0</v>
      </c>
      <c r="O2828">
        <f>IF(N2828="medium",1,0)</f>
        <v>0</v>
      </c>
      <c r="P2828">
        <f>IF(O2828="large",1,0)</f>
        <v>0</v>
      </c>
      <c r="Q2828">
        <v>2007</v>
      </c>
      <c r="R2828">
        <v>2</v>
      </c>
      <c r="S2828" t="str">
        <f>IF(R2828=1, "First-time", IF(R2828&lt;=3, "Rising Star", IF(R2828&lt;10, "Established", "Elites")))</f>
        <v>Rising Star</v>
      </c>
      <c r="T2828">
        <f>IF(S2828 = "First-time",1,0)</f>
        <v>0</v>
      </c>
      <c r="U2828">
        <f>IF(S2828 = "Rising Star",1,0)</f>
        <v>1</v>
      </c>
      <c r="V2828">
        <f>IF(S2828 = "Established",1,0)</f>
        <v>0</v>
      </c>
      <c r="W2828">
        <f>IF(S2828 = "Elites",1,0)</f>
        <v>0</v>
      </c>
      <c r="X2828" t="s">
        <v>978</v>
      </c>
      <c r="Y2828" t="str">
        <f>IF(X2828="","-",TRIM(LEFT(X2828,FIND(",",X2828&amp;",")-1)))</f>
        <v>Huntsville</v>
      </c>
      <c r="Z2828" t="s">
        <v>979</v>
      </c>
      <c r="AA2828" t="s">
        <v>2</v>
      </c>
    </row>
    <row r="2829" spans="1:27" ht="14.4" x14ac:dyDescent="0.3">
      <c r="A2829">
        <v>2819</v>
      </c>
      <c r="B2829" t="s">
        <v>13435</v>
      </c>
      <c r="C2829" t="s">
        <v>13436</v>
      </c>
      <c r="D2829" t="s">
        <v>13437</v>
      </c>
      <c r="E2829" t="s">
        <v>4251</v>
      </c>
      <c r="F2829" s="5">
        <f>_xlfn.TEXTBEFORE(E2829, " ") * 1000000</f>
        <v>3400000</v>
      </c>
      <c r="G2829">
        <v>133.68199999999999</v>
      </c>
      <c r="H2829" t="s">
        <v>353</v>
      </c>
      <c r="I2829">
        <v>10</v>
      </c>
      <c r="J2829">
        <f>IF(I2829="",0,I2829)</f>
        <v>10</v>
      </c>
      <c r="K2829">
        <v>4</v>
      </c>
      <c r="L2829">
        <f>I2829-K2829</f>
        <v>6</v>
      </c>
      <c r="M2829" t="str">
        <f>IF(I2829&lt;100,"small",IF(I2829&lt;500,"medium","large"))</f>
        <v>small</v>
      </c>
      <c r="N2829">
        <f>IF(M2829="small",1,0)</f>
        <v>1</v>
      </c>
      <c r="O2829">
        <f>IF(N2829="medium",1,0)</f>
        <v>0</v>
      </c>
      <c r="P2829">
        <f>IF(O2829="large",1,0)</f>
        <v>0</v>
      </c>
      <c r="Q2829">
        <v>2012</v>
      </c>
      <c r="R2829">
        <v>2</v>
      </c>
      <c r="S2829" t="str">
        <f>IF(R2829=1, "First-time", IF(R2829&lt;=3, "Rising Star", IF(R2829&lt;10, "Established", "Elites")))</f>
        <v>Rising Star</v>
      </c>
      <c r="T2829">
        <f>IF(S2829 = "First-time",1,0)</f>
        <v>0</v>
      </c>
      <c r="U2829">
        <f>IF(S2829 = "Rising Star",1,0)</f>
        <v>1</v>
      </c>
      <c r="V2829">
        <f>IF(S2829 = "Established",1,0)</f>
        <v>0</v>
      </c>
      <c r="W2829">
        <f>IF(S2829 = "Elites",1,0)</f>
        <v>0</v>
      </c>
      <c r="X2829" t="s">
        <v>185</v>
      </c>
      <c r="Y2829" t="str">
        <f>IF(X2829="","-",TRIM(LEFT(X2829,FIND(",",X2829&amp;",")-1)))</f>
        <v>Boston</v>
      </c>
      <c r="Z2829" t="s">
        <v>9320</v>
      </c>
      <c r="AA2829" t="s">
        <v>31</v>
      </c>
    </row>
    <row r="2830" spans="1:27" ht="14.4" x14ac:dyDescent="0.3">
      <c r="A2830">
        <v>2820</v>
      </c>
      <c r="B2830" t="s">
        <v>9064</v>
      </c>
      <c r="C2830" t="s">
        <v>9065</v>
      </c>
      <c r="D2830" t="s">
        <v>9066</v>
      </c>
      <c r="E2830" t="s">
        <v>2615</v>
      </c>
      <c r="F2830" s="5">
        <f>_xlfn.TEXTBEFORE(E2830, " ") * 1000000</f>
        <v>29800000</v>
      </c>
      <c r="G2830">
        <v>133.30359999999999</v>
      </c>
      <c r="H2830" t="s">
        <v>751</v>
      </c>
      <c r="I2830">
        <v>290</v>
      </c>
      <c r="J2830">
        <f>IF(I2830="",0,I2830)</f>
        <v>290</v>
      </c>
      <c r="K2830">
        <v>120</v>
      </c>
      <c r="L2830">
        <f>I2830-K2830</f>
        <v>170</v>
      </c>
      <c r="M2830" t="str">
        <f>IF(I2830&lt;100,"small",IF(I2830&lt;500,"medium","large"))</f>
        <v>medium</v>
      </c>
      <c r="N2830">
        <f>IF(M2830="small",1,0)</f>
        <v>0</v>
      </c>
      <c r="O2830">
        <f>IF(N2830="medium",1,0)</f>
        <v>0</v>
      </c>
      <c r="P2830">
        <f>IF(O2830="large",1,0)</f>
        <v>0</v>
      </c>
      <c r="Q2830">
        <v>2008</v>
      </c>
      <c r="R2830">
        <v>4</v>
      </c>
      <c r="S2830" t="str">
        <f>IF(R2830=1, "First-time", IF(R2830&lt;=3, "Rising Star", IF(R2830&lt;10, "Established", "Elites")))</f>
        <v>Established</v>
      </c>
      <c r="T2830">
        <f>IF(S2830 = "First-time",1,0)</f>
        <v>0</v>
      </c>
      <c r="U2830">
        <f>IF(S2830 = "Rising Star",1,0)</f>
        <v>0</v>
      </c>
      <c r="V2830">
        <f>IF(S2830 = "Established",1,0)</f>
        <v>1</v>
      </c>
      <c r="W2830">
        <f>IF(S2830 = "Elites",1,0)</f>
        <v>0</v>
      </c>
      <c r="X2830" t="s">
        <v>403</v>
      </c>
      <c r="Y2830" t="str">
        <f>IF(X2830="","-",TRIM(LEFT(X2830,FIND(",",X2830&amp;",")-1)))</f>
        <v>Oxnard-Thousand Oaks-Ventura</v>
      </c>
      <c r="Z2830" t="s">
        <v>9067</v>
      </c>
      <c r="AA2830" t="s">
        <v>5</v>
      </c>
    </row>
    <row r="2831" spans="1:27" ht="14.4" x14ac:dyDescent="0.3">
      <c r="A2831">
        <v>2821</v>
      </c>
      <c r="B2831" t="s">
        <v>2139</v>
      </c>
      <c r="C2831" t="s">
        <v>2140</v>
      </c>
      <c r="D2831" t="s">
        <v>2141</v>
      </c>
      <c r="E2831" t="s">
        <v>347</v>
      </c>
      <c r="F2831" s="5">
        <f>_xlfn.TEXTBEFORE(E2831, " ") * 1000000</f>
        <v>6000000</v>
      </c>
      <c r="G2831">
        <v>133.297</v>
      </c>
      <c r="H2831" t="s">
        <v>140</v>
      </c>
      <c r="I2831">
        <v>175</v>
      </c>
      <c r="J2831">
        <f>IF(I2831="",0,I2831)</f>
        <v>175</v>
      </c>
      <c r="K2831">
        <v>100</v>
      </c>
      <c r="L2831">
        <f>I2831-K2831</f>
        <v>75</v>
      </c>
      <c r="M2831" t="str">
        <f>IF(I2831&lt;100,"small",IF(I2831&lt;500,"medium","large"))</f>
        <v>medium</v>
      </c>
      <c r="N2831">
        <f>IF(M2831="small",1,0)</f>
        <v>0</v>
      </c>
      <c r="O2831">
        <f>IF(N2831="medium",1,0)</f>
        <v>0</v>
      </c>
      <c r="P2831">
        <f>IF(O2831="large",1,0)</f>
        <v>0</v>
      </c>
      <c r="Q2831">
        <v>1995</v>
      </c>
      <c r="R2831">
        <v>1</v>
      </c>
      <c r="S2831" t="str">
        <f>IF(R2831=1, "First-time", IF(R2831&lt;=3, "Rising Star", IF(R2831&lt;10, "Established", "Elites")))</f>
        <v>First-time</v>
      </c>
      <c r="T2831">
        <f>IF(S2831 = "First-time",1,0)</f>
        <v>1</v>
      </c>
      <c r="U2831">
        <f>IF(S2831 = "Rising Star",1,0)</f>
        <v>0</v>
      </c>
      <c r="V2831">
        <f>IF(S2831 = "Established",1,0)</f>
        <v>0</v>
      </c>
      <c r="W2831">
        <f>IF(S2831 = "Elites",1,0)</f>
        <v>0</v>
      </c>
      <c r="X2831" t="s">
        <v>409</v>
      </c>
      <c r="Y2831" t="str">
        <f>IF(X2831="","-",TRIM(LEFT(X2831,FIND(",",X2831&amp;",")-1)))</f>
        <v>Salt Lake City</v>
      </c>
      <c r="Z2831" t="s">
        <v>409</v>
      </c>
      <c r="AA2831" t="s">
        <v>46</v>
      </c>
    </row>
    <row r="2832" spans="1:27" ht="14.4" x14ac:dyDescent="0.3">
      <c r="A2832">
        <v>2822</v>
      </c>
      <c r="B2832" t="s">
        <v>1357</v>
      </c>
      <c r="C2832" t="s">
        <v>1358</v>
      </c>
      <c r="D2832" t="s">
        <v>1359</v>
      </c>
      <c r="E2832" t="s">
        <v>1360</v>
      </c>
      <c r="F2832" s="5">
        <f>_xlfn.TEXTBEFORE(E2832, " ") * 1000000</f>
        <v>12000000</v>
      </c>
      <c r="G2832">
        <v>133.26830000000001</v>
      </c>
      <c r="H2832" t="s">
        <v>153</v>
      </c>
      <c r="I2832">
        <v>92</v>
      </c>
      <c r="J2832">
        <f>IF(I2832="",0,I2832)</f>
        <v>92</v>
      </c>
      <c r="K2832">
        <v>48</v>
      </c>
      <c r="L2832">
        <f>I2832-K2832</f>
        <v>44</v>
      </c>
      <c r="M2832" t="str">
        <f>IF(I2832&lt;100,"small",IF(I2832&lt;500,"medium","large"))</f>
        <v>small</v>
      </c>
      <c r="N2832">
        <f>IF(M2832="small",1,0)</f>
        <v>1</v>
      </c>
      <c r="O2832">
        <f>IF(N2832="medium",1,0)</f>
        <v>0</v>
      </c>
      <c r="P2832">
        <f>IF(O2832="large",1,0)</f>
        <v>0</v>
      </c>
      <c r="Q2832">
        <v>1988</v>
      </c>
      <c r="R2832">
        <v>1</v>
      </c>
      <c r="S2832" t="str">
        <f>IF(R2832=1, "First-time", IF(R2832&lt;=3, "Rising Star", IF(R2832&lt;10, "Established", "Elites")))</f>
        <v>First-time</v>
      </c>
      <c r="T2832">
        <f>IF(S2832 = "First-time",1,0)</f>
        <v>1</v>
      </c>
      <c r="U2832">
        <f>IF(S2832 = "Rising Star",1,0)</f>
        <v>0</v>
      </c>
      <c r="V2832">
        <f>IF(S2832 = "Established",1,0)</f>
        <v>0</v>
      </c>
      <c r="W2832">
        <f>IF(S2832 = "Elites",1,0)</f>
        <v>0</v>
      </c>
      <c r="X2832" t="s">
        <v>185</v>
      </c>
      <c r="Y2832" t="str">
        <f>IF(X2832="","-",TRIM(LEFT(X2832,FIND(",",X2832&amp;",")-1)))</f>
        <v>Boston</v>
      </c>
      <c r="Z2832" t="s">
        <v>762</v>
      </c>
      <c r="AA2832" t="s">
        <v>20</v>
      </c>
    </row>
    <row r="2833" spans="1:27" ht="14.4" x14ac:dyDescent="0.3">
      <c r="A2833">
        <v>2823</v>
      </c>
      <c r="B2833" t="s">
        <v>9685</v>
      </c>
      <c r="C2833" t="s">
        <v>9686</v>
      </c>
      <c r="D2833" t="s">
        <v>9687</v>
      </c>
      <c r="E2833" t="s">
        <v>7245</v>
      </c>
      <c r="F2833" s="5">
        <f>_xlfn.TEXTBEFORE(E2833, " ") * 1000000</f>
        <v>37100000</v>
      </c>
      <c r="G2833">
        <v>133.1627</v>
      </c>
      <c r="H2833" t="s">
        <v>118</v>
      </c>
      <c r="I2833">
        <v>107</v>
      </c>
      <c r="J2833">
        <f>IF(I2833="",0,I2833)</f>
        <v>107</v>
      </c>
      <c r="K2833">
        <v>61</v>
      </c>
      <c r="L2833">
        <f>I2833-K2833</f>
        <v>46</v>
      </c>
      <c r="M2833" t="str">
        <f>IF(I2833&lt;100,"small",IF(I2833&lt;500,"medium","large"))</f>
        <v>medium</v>
      </c>
      <c r="N2833">
        <f>IF(M2833="small",1,0)</f>
        <v>0</v>
      </c>
      <c r="O2833">
        <f>IF(N2833="medium",1,0)</f>
        <v>0</v>
      </c>
      <c r="P2833">
        <f>IF(O2833="large",1,0)</f>
        <v>0</v>
      </c>
      <c r="Q2833">
        <v>2009</v>
      </c>
      <c r="R2833">
        <v>7</v>
      </c>
      <c r="S2833" t="str">
        <f>IF(R2833=1, "First-time", IF(R2833&lt;=3, "Rising Star", IF(R2833&lt;10, "Established", "Elites")))</f>
        <v>Established</v>
      </c>
      <c r="T2833">
        <f>IF(S2833 = "First-time",1,0)</f>
        <v>0</v>
      </c>
      <c r="U2833">
        <f>IF(S2833 = "Rising Star",1,0)</f>
        <v>0</v>
      </c>
      <c r="V2833">
        <f>IF(S2833 = "Established",1,0)</f>
        <v>1</v>
      </c>
      <c r="W2833">
        <f>IF(S2833 = "Elites",1,0)</f>
        <v>0</v>
      </c>
      <c r="X2833" t="s">
        <v>86</v>
      </c>
      <c r="Y2833" t="str">
        <f>IF(X2833="","-",TRIM(LEFT(X2833,FIND(",",X2833&amp;",")-1)))</f>
        <v>New York City</v>
      </c>
      <c r="Z2833" t="s">
        <v>9688</v>
      </c>
      <c r="AA2833" t="s">
        <v>35</v>
      </c>
    </row>
    <row r="2834" spans="1:27" ht="14.4" x14ac:dyDescent="0.3">
      <c r="A2834">
        <v>2824</v>
      </c>
      <c r="B2834" t="s">
        <v>9998</v>
      </c>
      <c r="C2834" t="s">
        <v>9999</v>
      </c>
      <c r="D2834" t="s">
        <v>10000</v>
      </c>
      <c r="E2834" t="s">
        <v>10001</v>
      </c>
      <c r="F2834" s="5">
        <f>_xlfn.TEXTBEFORE(E2834, " ") * 1000000</f>
        <v>47600000</v>
      </c>
      <c r="G2834">
        <v>133.0078</v>
      </c>
      <c r="H2834" t="s">
        <v>105</v>
      </c>
      <c r="I2834">
        <v>200</v>
      </c>
      <c r="J2834">
        <f>IF(I2834="",0,I2834)</f>
        <v>200</v>
      </c>
      <c r="K2834">
        <v>70</v>
      </c>
      <c r="L2834">
        <f>I2834-K2834</f>
        <v>130</v>
      </c>
      <c r="M2834" t="str">
        <f>IF(I2834&lt;100,"small",IF(I2834&lt;500,"medium","large"))</f>
        <v>medium</v>
      </c>
      <c r="N2834">
        <f>IF(M2834="small",1,0)</f>
        <v>0</v>
      </c>
      <c r="O2834">
        <f>IF(N2834="medium",1,0)</f>
        <v>0</v>
      </c>
      <c r="P2834">
        <f>IF(O2834="large",1,0)</f>
        <v>0</v>
      </c>
      <c r="Q2834">
        <v>2009</v>
      </c>
      <c r="R2834">
        <v>1</v>
      </c>
      <c r="S2834" t="str">
        <f>IF(R2834=1, "First-time", IF(R2834&lt;=3, "Rising Star", IF(R2834&lt;10, "Established", "Elites")))</f>
        <v>First-time</v>
      </c>
      <c r="T2834">
        <f>IF(S2834 = "First-time",1,0)</f>
        <v>1</v>
      </c>
      <c r="U2834">
        <f>IF(S2834 = "Rising Star",1,0)</f>
        <v>0</v>
      </c>
      <c r="V2834">
        <f>IF(S2834 = "Established",1,0)</f>
        <v>0</v>
      </c>
      <c r="W2834">
        <f>IF(S2834 = "Elites",1,0)</f>
        <v>0</v>
      </c>
      <c r="X2834" t="s">
        <v>271</v>
      </c>
      <c r="Y2834" t="str">
        <f>IF(X2834="","-",TRIM(LEFT(X2834,FIND(",",X2834&amp;",")-1)))</f>
        <v>Chicago</v>
      </c>
      <c r="Z2834" t="s">
        <v>10002</v>
      </c>
      <c r="AA2834" t="s">
        <v>15</v>
      </c>
    </row>
    <row r="2835" spans="1:27" ht="14.4" x14ac:dyDescent="0.3">
      <c r="A2835">
        <v>2825</v>
      </c>
      <c r="B2835" t="s">
        <v>17749</v>
      </c>
      <c r="C2835" t="s">
        <v>17750</v>
      </c>
      <c r="D2835" t="s">
        <v>17751</v>
      </c>
      <c r="E2835" t="s">
        <v>7330</v>
      </c>
      <c r="F2835" s="5">
        <f>_xlfn.TEXTBEFORE(E2835, " ") * 1000000</f>
        <v>13000000</v>
      </c>
      <c r="G2835">
        <v>132.99350000000001</v>
      </c>
      <c r="H2835" t="s">
        <v>727</v>
      </c>
      <c r="I2835">
        <v>62</v>
      </c>
      <c r="J2835">
        <f>IF(I2835="",0,I2835)</f>
        <v>62</v>
      </c>
      <c r="K2835">
        <v>55</v>
      </c>
      <c r="L2835">
        <f>I2835-K2835</f>
        <v>7</v>
      </c>
      <c r="M2835" t="str">
        <f>IF(I2835&lt;100,"small",IF(I2835&lt;500,"medium","large"))</f>
        <v>small</v>
      </c>
      <c r="N2835">
        <f>IF(M2835="small",1,0)</f>
        <v>1</v>
      </c>
      <c r="O2835">
        <f>IF(N2835="medium",1,0)</f>
        <v>0</v>
      </c>
      <c r="P2835">
        <f>IF(O2835="large",1,0)</f>
        <v>0</v>
      </c>
      <c r="Q2835">
        <v>2016</v>
      </c>
      <c r="R2835">
        <v>6</v>
      </c>
      <c r="S2835" t="str">
        <f>IF(R2835=1, "First-time", IF(R2835&lt;=3, "Rising Star", IF(R2835&lt;10, "Established", "Elites")))</f>
        <v>Established</v>
      </c>
      <c r="T2835">
        <f>IF(S2835 = "First-time",1,0)</f>
        <v>0</v>
      </c>
      <c r="U2835">
        <f>IF(S2835 = "Rising Star",1,0)</f>
        <v>0</v>
      </c>
      <c r="V2835">
        <f>IF(S2835 = "Established",1,0)</f>
        <v>1</v>
      </c>
      <c r="W2835">
        <f>IF(S2835 = "Elites",1,0)</f>
        <v>0</v>
      </c>
      <c r="X2835" t="s">
        <v>1021</v>
      </c>
      <c r="Y2835" t="str">
        <f>IF(X2835="","-",TRIM(LEFT(X2835,FIND(",",X2835&amp;",")-1)))</f>
        <v>Bridgeport-Stamford-Norwalk</v>
      </c>
      <c r="Z2835" t="s">
        <v>7993</v>
      </c>
      <c r="AA2835" t="s">
        <v>7</v>
      </c>
    </row>
    <row r="2836" spans="1:27" ht="14.4" x14ac:dyDescent="0.3">
      <c r="A2836">
        <v>2826</v>
      </c>
      <c r="B2836" t="s">
        <v>3675</v>
      </c>
      <c r="C2836" t="s">
        <v>3676</v>
      </c>
      <c r="D2836" t="s">
        <v>3677</v>
      </c>
      <c r="E2836" t="s">
        <v>330</v>
      </c>
      <c r="F2836" s="5">
        <f>_xlfn.TEXTBEFORE(E2836, " ") * 1000000</f>
        <v>4099999.9999999995</v>
      </c>
      <c r="G2836">
        <v>132.9298</v>
      </c>
      <c r="H2836" t="s">
        <v>85</v>
      </c>
      <c r="I2836">
        <v>39</v>
      </c>
      <c r="J2836">
        <f>IF(I2836="",0,I2836)</f>
        <v>39</v>
      </c>
      <c r="K2836">
        <v>16</v>
      </c>
      <c r="L2836">
        <f>I2836-K2836</f>
        <v>23</v>
      </c>
      <c r="M2836" t="str">
        <f>IF(I2836&lt;100,"small",IF(I2836&lt;500,"medium","large"))</f>
        <v>small</v>
      </c>
      <c r="N2836">
        <f>IF(M2836="small",1,0)</f>
        <v>1</v>
      </c>
      <c r="O2836">
        <f>IF(N2836="medium",1,0)</f>
        <v>0</v>
      </c>
      <c r="P2836">
        <f>IF(O2836="large",1,0)</f>
        <v>0</v>
      </c>
      <c r="Q2836">
        <v>2000</v>
      </c>
      <c r="R2836">
        <v>3</v>
      </c>
      <c r="S2836" t="str">
        <f>IF(R2836=1, "First-time", IF(R2836&lt;=3, "Rising Star", IF(R2836&lt;10, "Established", "Elites")))</f>
        <v>Rising Star</v>
      </c>
      <c r="T2836">
        <f>IF(S2836 = "First-time",1,0)</f>
        <v>0</v>
      </c>
      <c r="U2836">
        <f>IF(S2836 = "Rising Star",1,0)</f>
        <v>1</v>
      </c>
      <c r="V2836">
        <f>IF(S2836 = "Established",1,0)</f>
        <v>0</v>
      </c>
      <c r="W2836">
        <f>IF(S2836 = "Elites",1,0)</f>
        <v>0</v>
      </c>
      <c r="X2836" t="s">
        <v>99</v>
      </c>
      <c r="Y2836" t="str">
        <f>IF(X2836="","-",TRIM(LEFT(X2836,FIND(",",X2836&amp;",")-1)))</f>
        <v>-</v>
      </c>
      <c r="Z2836" t="s">
        <v>3678</v>
      </c>
      <c r="AA2836" t="s">
        <v>7</v>
      </c>
    </row>
    <row r="2837" spans="1:27" ht="14.4" x14ac:dyDescent="0.3">
      <c r="A2837">
        <v>2827</v>
      </c>
      <c r="B2837" t="s">
        <v>9437</v>
      </c>
      <c r="C2837" t="s">
        <v>9438</v>
      </c>
      <c r="D2837" t="s">
        <v>9439</v>
      </c>
      <c r="E2837" t="s">
        <v>3928</v>
      </c>
      <c r="F2837" s="5">
        <f>_xlfn.TEXTBEFORE(E2837, " ") * 1000000</f>
        <v>12800000</v>
      </c>
      <c r="G2837">
        <v>132.88460000000001</v>
      </c>
      <c r="H2837" t="s">
        <v>803</v>
      </c>
      <c r="I2837">
        <v>68</v>
      </c>
      <c r="J2837">
        <f>IF(I2837="",0,I2837)</f>
        <v>68</v>
      </c>
      <c r="K2837">
        <v>43</v>
      </c>
      <c r="L2837">
        <f>I2837-K2837</f>
        <v>25</v>
      </c>
      <c r="M2837" t="str">
        <f>IF(I2837&lt;100,"small",IF(I2837&lt;500,"medium","large"))</f>
        <v>small</v>
      </c>
      <c r="N2837">
        <f>IF(M2837="small",1,0)</f>
        <v>1</v>
      </c>
      <c r="O2837">
        <f>IF(N2837="medium",1,0)</f>
        <v>0</v>
      </c>
      <c r="P2837">
        <f>IF(O2837="large",1,0)</f>
        <v>0</v>
      </c>
      <c r="Q2837">
        <v>2009</v>
      </c>
      <c r="R2837">
        <v>6</v>
      </c>
      <c r="S2837" t="str">
        <f>IF(R2837=1, "First-time", IF(R2837&lt;=3, "Rising Star", IF(R2837&lt;10, "Established", "Elites")))</f>
        <v>Established</v>
      </c>
      <c r="T2837">
        <f>IF(S2837 = "First-time",1,0)</f>
        <v>0</v>
      </c>
      <c r="U2837">
        <f>IF(S2837 = "Rising Star",1,0)</f>
        <v>0</v>
      </c>
      <c r="V2837">
        <f>IF(S2837 = "Established",1,0)</f>
        <v>1</v>
      </c>
      <c r="W2837">
        <f>IF(S2837 = "Elites",1,0)</f>
        <v>0</v>
      </c>
      <c r="X2837" t="s">
        <v>232</v>
      </c>
      <c r="Y2837" t="str">
        <f>IF(X2837="","-",TRIM(LEFT(X2837,FIND(",",X2837&amp;",")-1)))</f>
        <v>Houston</v>
      </c>
      <c r="Z2837" t="s">
        <v>9440</v>
      </c>
      <c r="AA2837" t="s">
        <v>45</v>
      </c>
    </row>
    <row r="2838" spans="1:27" ht="14.4" x14ac:dyDescent="0.3">
      <c r="A2838">
        <v>2828</v>
      </c>
      <c r="B2838" t="s">
        <v>4510</v>
      </c>
      <c r="C2838" t="s">
        <v>4511</v>
      </c>
      <c r="D2838" t="s">
        <v>4512</v>
      </c>
      <c r="E2838" t="s">
        <v>4513</v>
      </c>
      <c r="F2838" s="5">
        <f>_xlfn.TEXTBEFORE(E2838, " ") * 1000000</f>
        <v>35400000</v>
      </c>
      <c r="G2838">
        <v>132.81120000000001</v>
      </c>
      <c r="H2838" t="s">
        <v>353</v>
      </c>
      <c r="I2838">
        <v>200</v>
      </c>
      <c r="J2838">
        <f>IF(I2838="",0,I2838)</f>
        <v>200</v>
      </c>
      <c r="K2838">
        <v>181</v>
      </c>
      <c r="L2838">
        <f>I2838-K2838</f>
        <v>19</v>
      </c>
      <c r="M2838" t="str">
        <f>IF(I2838&lt;100,"small",IF(I2838&lt;500,"medium","large"))</f>
        <v>medium</v>
      </c>
      <c r="N2838">
        <f>IF(M2838="small",1,0)</f>
        <v>0</v>
      </c>
      <c r="O2838">
        <f>IF(N2838="medium",1,0)</f>
        <v>0</v>
      </c>
      <c r="P2838">
        <f>IF(O2838="large",1,0)</f>
        <v>0</v>
      </c>
      <c r="Q2838">
        <v>2002</v>
      </c>
      <c r="R2838">
        <v>1</v>
      </c>
      <c r="S2838" t="str">
        <f>IF(R2838=1, "First-time", IF(R2838&lt;=3, "Rising Star", IF(R2838&lt;10, "Established", "Elites")))</f>
        <v>First-time</v>
      </c>
      <c r="T2838">
        <f>IF(S2838 = "First-time",1,0)</f>
        <v>1</v>
      </c>
      <c r="U2838">
        <f>IF(S2838 = "Rising Star",1,0)</f>
        <v>0</v>
      </c>
      <c r="V2838">
        <f>IF(S2838 = "Established",1,0)</f>
        <v>0</v>
      </c>
      <c r="W2838">
        <f>IF(S2838 = "Elites",1,0)</f>
        <v>0</v>
      </c>
      <c r="X2838" t="s">
        <v>185</v>
      </c>
      <c r="Y2838" t="str">
        <f>IF(X2838="","-",TRIM(LEFT(X2838,FIND(",",X2838&amp;",")-1)))</f>
        <v>Boston</v>
      </c>
      <c r="Z2838" t="s">
        <v>1894</v>
      </c>
      <c r="AA2838" t="s">
        <v>20</v>
      </c>
    </row>
    <row r="2839" spans="1:27" ht="14.4" x14ac:dyDescent="0.3">
      <c r="A2839">
        <v>2829</v>
      </c>
      <c r="B2839" t="s">
        <v>10003</v>
      </c>
      <c r="C2839" t="s">
        <v>10004</v>
      </c>
      <c r="D2839" t="s">
        <v>10005</v>
      </c>
      <c r="E2839" t="s">
        <v>2455</v>
      </c>
      <c r="F2839" s="5">
        <f>_xlfn.TEXTBEFORE(E2839, " ") * 1000000</f>
        <v>30500000</v>
      </c>
      <c r="G2839">
        <v>132.65469999999999</v>
      </c>
      <c r="H2839" t="s">
        <v>167</v>
      </c>
      <c r="I2839">
        <v>50</v>
      </c>
      <c r="J2839">
        <f>IF(I2839="",0,I2839)</f>
        <v>50</v>
      </c>
      <c r="K2839">
        <v>25</v>
      </c>
      <c r="L2839">
        <f>I2839-K2839</f>
        <v>25</v>
      </c>
      <c r="M2839" t="str">
        <f>IF(I2839&lt;100,"small",IF(I2839&lt;500,"medium","large"))</f>
        <v>small</v>
      </c>
      <c r="N2839">
        <f>IF(M2839="small",1,0)</f>
        <v>1</v>
      </c>
      <c r="O2839">
        <f>IF(N2839="medium",1,0)</f>
        <v>0</v>
      </c>
      <c r="P2839">
        <f>IF(O2839="large",1,0)</f>
        <v>0</v>
      </c>
      <c r="Q2839">
        <v>2009</v>
      </c>
      <c r="R2839">
        <v>2</v>
      </c>
      <c r="S2839" t="str">
        <f>IF(R2839=1, "First-time", IF(R2839&lt;=3, "Rising Star", IF(R2839&lt;10, "Established", "Elites")))</f>
        <v>Rising Star</v>
      </c>
      <c r="T2839">
        <f>IF(S2839 = "First-time",1,0)</f>
        <v>0</v>
      </c>
      <c r="U2839">
        <f>IF(S2839 = "Rising Star",1,0)</f>
        <v>1</v>
      </c>
      <c r="V2839">
        <f>IF(S2839 = "Established",1,0)</f>
        <v>0</v>
      </c>
      <c r="W2839">
        <f>IF(S2839 = "Elites",1,0)</f>
        <v>0</v>
      </c>
      <c r="X2839" t="s">
        <v>271</v>
      </c>
      <c r="Y2839" t="str">
        <f>IF(X2839="","-",TRIM(LEFT(X2839,FIND(",",X2839&amp;",")-1)))</f>
        <v>Chicago</v>
      </c>
      <c r="Z2839" t="s">
        <v>271</v>
      </c>
      <c r="AA2839" t="s">
        <v>15</v>
      </c>
    </row>
    <row r="2840" spans="1:27" ht="14.4" x14ac:dyDescent="0.3">
      <c r="A2840">
        <v>2830</v>
      </c>
      <c r="B2840" t="s">
        <v>11980</v>
      </c>
      <c r="C2840" t="s">
        <v>11981</v>
      </c>
      <c r="D2840" t="s">
        <v>11982</v>
      </c>
      <c r="E2840" t="s">
        <v>552</v>
      </c>
      <c r="F2840" s="5">
        <f>_xlfn.TEXTBEFORE(E2840, " ") * 1000000</f>
        <v>6600000</v>
      </c>
      <c r="G2840">
        <v>132.58779999999999</v>
      </c>
      <c r="H2840" t="s">
        <v>105</v>
      </c>
      <c r="I2840">
        <v>15</v>
      </c>
      <c r="J2840">
        <f>IF(I2840="",0,I2840)</f>
        <v>15</v>
      </c>
      <c r="K2840">
        <v>5</v>
      </c>
      <c r="L2840">
        <f>I2840-K2840</f>
        <v>10</v>
      </c>
      <c r="M2840" t="str">
        <f>IF(I2840&lt;100,"small",IF(I2840&lt;500,"medium","large"))</f>
        <v>small</v>
      </c>
      <c r="N2840">
        <f>IF(M2840="small",1,0)</f>
        <v>1</v>
      </c>
      <c r="O2840">
        <f>IF(N2840="medium",1,0)</f>
        <v>0</v>
      </c>
      <c r="P2840">
        <f>IF(O2840="large",1,0)</f>
        <v>0</v>
      </c>
      <c r="Q2840">
        <v>2011</v>
      </c>
      <c r="R2840">
        <v>3</v>
      </c>
      <c r="S2840" t="str">
        <f>IF(R2840=1, "First-time", IF(R2840&lt;=3, "Rising Star", IF(R2840&lt;10, "Established", "Elites")))</f>
        <v>Rising Star</v>
      </c>
      <c r="T2840">
        <f>IF(S2840 = "First-time",1,0)</f>
        <v>0</v>
      </c>
      <c r="U2840">
        <f>IF(S2840 = "Rising Star",1,0)</f>
        <v>1</v>
      </c>
      <c r="V2840">
        <f>IF(S2840 = "Established",1,0)</f>
        <v>0</v>
      </c>
      <c r="W2840">
        <f>IF(S2840 = "Elites",1,0)</f>
        <v>0</v>
      </c>
      <c r="X2840" t="s">
        <v>106</v>
      </c>
      <c r="Y2840" t="str">
        <f>IF(X2840="","-",TRIM(LEFT(X2840,FIND(",",X2840&amp;",")-1)))</f>
        <v>Cleveland</v>
      </c>
      <c r="Z2840" t="s">
        <v>106</v>
      </c>
      <c r="AA2840" t="s">
        <v>36</v>
      </c>
    </row>
    <row r="2841" spans="1:27" ht="14.4" x14ac:dyDescent="0.3">
      <c r="A2841">
        <v>2831</v>
      </c>
      <c r="B2841" t="s">
        <v>714</v>
      </c>
      <c r="C2841" t="s">
        <v>715</v>
      </c>
      <c r="D2841" t="s">
        <v>716</v>
      </c>
      <c r="E2841" t="s">
        <v>110</v>
      </c>
      <c r="F2841" s="5">
        <f>_xlfn.TEXTBEFORE(E2841, " ") * 1000000</f>
        <v>23700000</v>
      </c>
      <c r="G2841">
        <v>132.5384</v>
      </c>
      <c r="H2841" t="s">
        <v>85</v>
      </c>
      <c r="I2841">
        <v>200</v>
      </c>
      <c r="J2841">
        <f>IF(I2841="",0,I2841)</f>
        <v>200</v>
      </c>
      <c r="K2841">
        <v>80</v>
      </c>
      <c r="L2841">
        <f>I2841-K2841</f>
        <v>120</v>
      </c>
      <c r="M2841" t="str">
        <f>IF(I2841&lt;100,"small",IF(I2841&lt;500,"medium","large"))</f>
        <v>medium</v>
      </c>
      <c r="N2841">
        <f>IF(M2841="small",1,0)</f>
        <v>0</v>
      </c>
      <c r="O2841">
        <f>IF(N2841="medium",1,0)</f>
        <v>0</v>
      </c>
      <c r="P2841">
        <f>IF(O2841="large",1,0)</f>
        <v>0</v>
      </c>
      <c r="Q2841">
        <v>1979</v>
      </c>
      <c r="R2841">
        <v>1</v>
      </c>
      <c r="S2841" t="str">
        <f>IF(R2841=1, "First-time", IF(R2841&lt;=3, "Rising Star", IF(R2841&lt;10, "Established", "Elites")))</f>
        <v>First-time</v>
      </c>
      <c r="T2841">
        <f>IF(S2841 = "First-time",1,0)</f>
        <v>1</v>
      </c>
      <c r="U2841">
        <f>IF(S2841 = "Rising Star",1,0)</f>
        <v>0</v>
      </c>
      <c r="V2841">
        <f>IF(S2841 = "Established",1,0)</f>
        <v>0</v>
      </c>
      <c r="W2841">
        <f>IF(S2841 = "Elites",1,0)</f>
        <v>0</v>
      </c>
      <c r="X2841" t="s">
        <v>99</v>
      </c>
      <c r="Y2841" t="str">
        <f>IF(X2841="","-",TRIM(LEFT(X2841,FIND(",",X2841&amp;",")-1)))</f>
        <v>-</v>
      </c>
      <c r="Z2841" t="s">
        <v>717</v>
      </c>
      <c r="AA2841" t="s">
        <v>32</v>
      </c>
    </row>
    <row r="2842" spans="1:27" ht="14.4" x14ac:dyDescent="0.3">
      <c r="A2842">
        <v>2832</v>
      </c>
      <c r="B2842" t="s">
        <v>7599</v>
      </c>
      <c r="C2842" t="s">
        <v>7600</v>
      </c>
      <c r="D2842" t="s">
        <v>7601</v>
      </c>
      <c r="E2842" t="s">
        <v>347</v>
      </c>
      <c r="F2842" s="5">
        <f>_xlfn.TEXTBEFORE(E2842, " ") * 1000000</f>
        <v>6000000</v>
      </c>
      <c r="G2842">
        <v>132.49809999999999</v>
      </c>
      <c r="H2842" t="s">
        <v>85</v>
      </c>
      <c r="I2842">
        <v>65</v>
      </c>
      <c r="J2842">
        <f>IF(I2842="",0,I2842)</f>
        <v>65</v>
      </c>
      <c r="K2842">
        <v>34</v>
      </c>
      <c r="L2842">
        <f>I2842-K2842</f>
        <v>31</v>
      </c>
      <c r="M2842" t="str">
        <f>IF(I2842&lt;100,"small",IF(I2842&lt;500,"medium","large"))</f>
        <v>small</v>
      </c>
      <c r="N2842">
        <f>IF(M2842="small",1,0)</f>
        <v>1</v>
      </c>
      <c r="O2842">
        <f>IF(N2842="medium",1,0)</f>
        <v>0</v>
      </c>
      <c r="P2842">
        <f>IF(O2842="large",1,0)</f>
        <v>0</v>
      </c>
      <c r="Q2842">
        <v>2007</v>
      </c>
      <c r="R2842">
        <v>3</v>
      </c>
      <c r="S2842" t="str">
        <f>IF(R2842=1, "First-time", IF(R2842&lt;=3, "Rising Star", IF(R2842&lt;10, "Established", "Elites")))</f>
        <v>Rising Star</v>
      </c>
      <c r="T2842">
        <f>IF(S2842 = "First-time",1,0)</f>
        <v>0</v>
      </c>
      <c r="U2842">
        <f>IF(S2842 = "Rising Star",1,0)</f>
        <v>1</v>
      </c>
      <c r="V2842">
        <f>IF(S2842 = "Established",1,0)</f>
        <v>0</v>
      </c>
      <c r="W2842">
        <f>IF(S2842 = "Elites",1,0)</f>
        <v>0</v>
      </c>
      <c r="X2842" t="s">
        <v>106</v>
      </c>
      <c r="Y2842" t="str">
        <f>IF(X2842="","-",TRIM(LEFT(X2842,FIND(",",X2842&amp;",")-1)))</f>
        <v>Cleveland</v>
      </c>
      <c r="Z2842" t="s">
        <v>7602</v>
      </c>
      <c r="AA2842" t="s">
        <v>36</v>
      </c>
    </row>
    <row r="2843" spans="1:27" ht="14.4" x14ac:dyDescent="0.3">
      <c r="A2843">
        <v>2833</v>
      </c>
      <c r="B2843" t="s">
        <v>13628</v>
      </c>
      <c r="C2843" t="s">
        <v>13629</v>
      </c>
      <c r="D2843" t="s">
        <v>13630</v>
      </c>
      <c r="E2843" t="s">
        <v>330</v>
      </c>
      <c r="F2843" s="5">
        <f>_xlfn.TEXTBEFORE(E2843, " ") * 1000000</f>
        <v>4099999.9999999995</v>
      </c>
      <c r="G2843">
        <v>132.47569999999999</v>
      </c>
      <c r="H2843" t="s">
        <v>803</v>
      </c>
      <c r="I2843">
        <v>25</v>
      </c>
      <c r="J2843">
        <f>IF(I2843="",0,I2843)</f>
        <v>25</v>
      </c>
      <c r="K2843">
        <v>15</v>
      </c>
      <c r="L2843">
        <f>I2843-K2843</f>
        <v>10</v>
      </c>
      <c r="M2843" t="str">
        <f>IF(I2843&lt;100,"small",IF(I2843&lt;500,"medium","large"))</f>
        <v>small</v>
      </c>
      <c r="N2843">
        <f>IF(M2843="small",1,0)</f>
        <v>1</v>
      </c>
      <c r="O2843">
        <f>IF(N2843="medium",1,0)</f>
        <v>0</v>
      </c>
      <c r="P2843">
        <f>IF(O2843="large",1,0)</f>
        <v>0</v>
      </c>
      <c r="Q2843">
        <v>2012</v>
      </c>
      <c r="R2843">
        <v>1</v>
      </c>
      <c r="S2843" t="str">
        <f>IF(R2843=1, "First-time", IF(R2843&lt;=3, "Rising Star", IF(R2843&lt;10, "Established", "Elites")))</f>
        <v>First-time</v>
      </c>
      <c r="T2843">
        <f>IF(S2843 = "First-time",1,0)</f>
        <v>1</v>
      </c>
      <c r="U2843">
        <f>IF(S2843 = "Rising Star",1,0)</f>
        <v>0</v>
      </c>
      <c r="V2843">
        <f>IF(S2843 = "Established",1,0)</f>
        <v>0</v>
      </c>
      <c r="W2843">
        <f>IF(S2843 = "Elites",1,0)</f>
        <v>0</v>
      </c>
      <c r="X2843" t="s">
        <v>185</v>
      </c>
      <c r="Y2843" t="str">
        <f>IF(X2843="","-",TRIM(LEFT(X2843,FIND(",",X2843&amp;",")-1)))</f>
        <v>Boston</v>
      </c>
      <c r="Z2843" t="s">
        <v>13631</v>
      </c>
      <c r="AA2843" t="s">
        <v>20</v>
      </c>
    </row>
    <row r="2844" spans="1:27" ht="14.4" x14ac:dyDescent="0.3">
      <c r="A2844">
        <v>2834</v>
      </c>
      <c r="B2844" t="s">
        <v>8077</v>
      </c>
      <c r="C2844" t="s">
        <v>8078</v>
      </c>
      <c r="D2844" t="s">
        <v>8078</v>
      </c>
      <c r="E2844" t="s">
        <v>1064</v>
      </c>
      <c r="F2844" s="5">
        <f>_xlfn.TEXTBEFORE(E2844, " ") * 1000000</f>
        <v>13700000</v>
      </c>
      <c r="G2844">
        <v>132.43719999999999</v>
      </c>
      <c r="H2844" t="s">
        <v>331</v>
      </c>
      <c r="I2844">
        <v>2</v>
      </c>
      <c r="J2844">
        <f>IF(I2844="",0,I2844)</f>
        <v>2</v>
      </c>
      <c r="K2844">
        <v>2</v>
      </c>
      <c r="L2844">
        <f>I2844-K2844</f>
        <v>0</v>
      </c>
      <c r="M2844" t="str">
        <f>IF(I2844&lt;100,"small",IF(I2844&lt;500,"medium","large"))</f>
        <v>small</v>
      </c>
      <c r="N2844">
        <f>IF(M2844="small",1,0)</f>
        <v>1</v>
      </c>
      <c r="O2844">
        <f>IF(N2844="medium",1,0)</f>
        <v>0</v>
      </c>
      <c r="P2844">
        <f>IF(O2844="large",1,0)</f>
        <v>0</v>
      </c>
      <c r="Q2844">
        <v>2007</v>
      </c>
      <c r="R2844">
        <v>5</v>
      </c>
      <c r="S2844" t="str">
        <f>IF(R2844=1, "First-time", IF(R2844&lt;=3, "Rising Star", IF(R2844&lt;10, "Established", "Elites")))</f>
        <v>Established</v>
      </c>
      <c r="T2844">
        <f>IF(S2844 = "First-time",1,0)</f>
        <v>0</v>
      </c>
      <c r="U2844">
        <f>IF(S2844 = "Rising Star",1,0)</f>
        <v>0</v>
      </c>
      <c r="V2844">
        <f>IF(S2844 = "Established",1,0)</f>
        <v>1</v>
      </c>
      <c r="W2844">
        <f>IF(S2844 = "Elites",1,0)</f>
        <v>0</v>
      </c>
      <c r="X2844" t="s">
        <v>202</v>
      </c>
      <c r="Y2844" t="str">
        <f>IF(X2844="","-",TRIM(LEFT(X2844,FIND(",",X2844&amp;",")-1)))</f>
        <v>Las Vegas</v>
      </c>
      <c r="Z2844" t="s">
        <v>6272</v>
      </c>
      <c r="AA2844" t="s">
        <v>5</v>
      </c>
    </row>
    <row r="2845" spans="1:27" ht="14.4" x14ac:dyDescent="0.3">
      <c r="A2845">
        <v>2835</v>
      </c>
      <c r="B2845" t="s">
        <v>7774</v>
      </c>
      <c r="C2845" t="s">
        <v>7775</v>
      </c>
      <c r="D2845" t="s">
        <v>7776</v>
      </c>
      <c r="E2845" t="s">
        <v>7777</v>
      </c>
      <c r="F2845" s="5">
        <f>_xlfn.TEXTBEFORE(E2845, " ") * 1000000</f>
        <v>25600000</v>
      </c>
      <c r="G2845">
        <v>132.43680000000001</v>
      </c>
      <c r="H2845" t="s">
        <v>751</v>
      </c>
      <c r="I2845">
        <v>75</v>
      </c>
      <c r="J2845">
        <f>IF(I2845="",0,I2845)</f>
        <v>75</v>
      </c>
      <c r="K2845">
        <v>53</v>
      </c>
      <c r="L2845">
        <f>I2845-K2845</f>
        <v>22</v>
      </c>
      <c r="M2845" t="str">
        <f>IF(I2845&lt;100,"small",IF(I2845&lt;500,"medium","large"))</f>
        <v>small</v>
      </c>
      <c r="N2845">
        <f>IF(M2845="small",1,0)</f>
        <v>1</v>
      </c>
      <c r="O2845">
        <f>IF(N2845="medium",1,0)</f>
        <v>0</v>
      </c>
      <c r="P2845">
        <f>IF(O2845="large",1,0)</f>
        <v>0</v>
      </c>
      <c r="Q2845">
        <v>2007</v>
      </c>
      <c r="R2845">
        <v>4</v>
      </c>
      <c r="S2845" t="str">
        <f>IF(R2845=1, "First-time", IF(R2845&lt;=3, "Rising Star", IF(R2845&lt;10, "Established", "Elites")))</f>
        <v>Established</v>
      </c>
      <c r="T2845">
        <f>IF(S2845 = "First-time",1,0)</f>
        <v>0</v>
      </c>
      <c r="U2845">
        <f>IF(S2845 = "Rising Star",1,0)</f>
        <v>0</v>
      </c>
      <c r="V2845">
        <f>IF(S2845 = "Established",1,0)</f>
        <v>1</v>
      </c>
      <c r="W2845">
        <f>IF(S2845 = "Elites",1,0)</f>
        <v>0</v>
      </c>
      <c r="X2845" t="s">
        <v>93</v>
      </c>
      <c r="Y2845" t="str">
        <f>IF(X2845="","-",TRIM(LEFT(X2845,FIND(",",X2845&amp;",")-1)))</f>
        <v>Baltimore</v>
      </c>
      <c r="Z2845" t="s">
        <v>7778</v>
      </c>
      <c r="AA2845" t="s">
        <v>21</v>
      </c>
    </row>
    <row r="2846" spans="1:27" ht="14.4" x14ac:dyDescent="0.3">
      <c r="A2846">
        <v>2836</v>
      </c>
      <c r="B2846" t="s">
        <v>2456</v>
      </c>
      <c r="C2846" t="s">
        <v>2457</v>
      </c>
      <c r="D2846" t="s">
        <v>2458</v>
      </c>
      <c r="E2846" t="s">
        <v>1471</v>
      </c>
      <c r="F2846" s="5">
        <f>_xlfn.TEXTBEFORE(E2846, " ") * 1000000</f>
        <v>2500000</v>
      </c>
      <c r="G2846">
        <v>132.35640000000001</v>
      </c>
      <c r="H2846" t="s">
        <v>472</v>
      </c>
      <c r="I2846">
        <v>11</v>
      </c>
      <c r="J2846">
        <f>IF(I2846="",0,I2846)</f>
        <v>11</v>
      </c>
      <c r="K2846">
        <v>7</v>
      </c>
      <c r="L2846">
        <f>I2846-K2846</f>
        <v>4</v>
      </c>
      <c r="M2846" t="str">
        <f>IF(I2846&lt;100,"small",IF(I2846&lt;500,"medium","large"))</f>
        <v>small</v>
      </c>
      <c r="N2846">
        <f>IF(M2846="small",1,0)</f>
        <v>1</v>
      </c>
      <c r="O2846">
        <f>IF(N2846="medium",1,0)</f>
        <v>0</v>
      </c>
      <c r="P2846">
        <f>IF(O2846="large",1,0)</f>
        <v>0</v>
      </c>
      <c r="Q2846">
        <v>1996</v>
      </c>
      <c r="R2846">
        <v>1</v>
      </c>
      <c r="S2846" t="str">
        <f>IF(R2846=1, "First-time", IF(R2846&lt;=3, "Rising Star", IF(R2846&lt;10, "Established", "Elites")))</f>
        <v>First-time</v>
      </c>
      <c r="T2846">
        <f>IF(S2846 = "First-time",1,0)</f>
        <v>1</v>
      </c>
      <c r="U2846">
        <f>IF(S2846 = "Rising Star",1,0)</f>
        <v>0</v>
      </c>
      <c r="V2846">
        <f>IF(S2846 = "Established",1,0)</f>
        <v>0</v>
      </c>
      <c r="W2846">
        <f>IF(S2846 = "Elites",1,0)</f>
        <v>0</v>
      </c>
      <c r="X2846" t="s">
        <v>271</v>
      </c>
      <c r="Y2846" t="str">
        <f>IF(X2846="","-",TRIM(LEFT(X2846,FIND(",",X2846&amp;",")-1)))</f>
        <v>Chicago</v>
      </c>
      <c r="Z2846" t="s">
        <v>596</v>
      </c>
      <c r="AA2846" t="s">
        <v>15</v>
      </c>
    </row>
    <row r="2847" spans="1:27" ht="14.4" x14ac:dyDescent="0.3">
      <c r="A2847">
        <v>2837</v>
      </c>
      <c r="B2847" t="s">
        <v>10337</v>
      </c>
      <c r="C2847" t="s">
        <v>10338</v>
      </c>
      <c r="D2847" t="s">
        <v>10339</v>
      </c>
      <c r="E2847" t="s">
        <v>392</v>
      </c>
      <c r="F2847" s="5">
        <f>_xlfn.TEXTBEFORE(E2847, " ") * 1000000</f>
        <v>2000000</v>
      </c>
      <c r="G2847">
        <v>132.3432</v>
      </c>
      <c r="H2847" t="s">
        <v>111</v>
      </c>
      <c r="I2847">
        <v>12</v>
      </c>
      <c r="J2847">
        <f>IF(I2847="",0,I2847)</f>
        <v>12</v>
      </c>
      <c r="K2847">
        <v>6</v>
      </c>
      <c r="L2847">
        <f>I2847-K2847</f>
        <v>6</v>
      </c>
      <c r="M2847" t="str">
        <f>IF(I2847&lt;100,"small",IF(I2847&lt;500,"medium","large"))</f>
        <v>small</v>
      </c>
      <c r="N2847">
        <f>IF(M2847="small",1,0)</f>
        <v>1</v>
      </c>
      <c r="O2847">
        <f>IF(N2847="medium",1,0)</f>
        <v>0</v>
      </c>
      <c r="P2847">
        <f>IF(O2847="large",1,0)</f>
        <v>0</v>
      </c>
      <c r="Q2847">
        <v>2009</v>
      </c>
      <c r="R2847">
        <v>1</v>
      </c>
      <c r="S2847" t="str">
        <f>IF(R2847=1, "First-time", IF(R2847&lt;=3, "Rising Star", IF(R2847&lt;10, "Established", "Elites")))</f>
        <v>First-time</v>
      </c>
      <c r="T2847">
        <f>IF(S2847 = "First-time",1,0)</f>
        <v>1</v>
      </c>
      <c r="U2847">
        <f>IF(S2847 = "Rising Star",1,0)</f>
        <v>0</v>
      </c>
      <c r="V2847">
        <f>IF(S2847 = "Established",1,0)</f>
        <v>0</v>
      </c>
      <c r="W2847">
        <f>IF(S2847 = "Elites",1,0)</f>
        <v>0</v>
      </c>
      <c r="X2847" t="s">
        <v>1396</v>
      </c>
      <c r="Y2847" t="str">
        <f>IF(X2847="","-",TRIM(LEFT(X2847,FIND(",",X2847&amp;",")-1)))</f>
        <v>San Francisco</v>
      </c>
      <c r="Z2847" t="s">
        <v>3002</v>
      </c>
      <c r="AA2847" t="s">
        <v>5</v>
      </c>
    </row>
    <row r="2848" spans="1:27" ht="14.4" x14ac:dyDescent="0.3">
      <c r="A2848">
        <v>2838</v>
      </c>
      <c r="B2848" t="s">
        <v>6524</v>
      </c>
      <c r="C2848" t="s">
        <v>6525</v>
      </c>
      <c r="D2848" t="s">
        <v>6526</v>
      </c>
      <c r="E2848" t="s">
        <v>726</v>
      </c>
      <c r="F2848" s="5">
        <f>_xlfn.TEXTBEFORE(E2848, " ") * 1000000</f>
        <v>67800000</v>
      </c>
      <c r="G2848">
        <v>132.30930000000001</v>
      </c>
      <c r="H2848" t="s">
        <v>803</v>
      </c>
      <c r="I2848">
        <v>197</v>
      </c>
      <c r="J2848">
        <f>IF(I2848="",0,I2848)</f>
        <v>197</v>
      </c>
      <c r="K2848">
        <v>115</v>
      </c>
      <c r="L2848">
        <f>I2848-K2848</f>
        <v>82</v>
      </c>
      <c r="M2848" t="str">
        <f>IF(I2848&lt;100,"small",IF(I2848&lt;500,"medium","large"))</f>
        <v>medium</v>
      </c>
      <c r="N2848">
        <f>IF(M2848="small",1,0)</f>
        <v>0</v>
      </c>
      <c r="O2848">
        <f>IF(N2848="medium",1,0)</f>
        <v>0</v>
      </c>
      <c r="P2848">
        <f>IF(O2848="large",1,0)</f>
        <v>0</v>
      </c>
      <c r="Q2848">
        <v>2005</v>
      </c>
      <c r="R2848">
        <v>11</v>
      </c>
      <c r="S2848" t="str">
        <f>IF(R2848=1, "First-time", IF(R2848&lt;=3, "Rising Star", IF(R2848&lt;10, "Established", "Elites")))</f>
        <v>Elites</v>
      </c>
      <c r="T2848">
        <f>IF(S2848 = "First-time",1,0)</f>
        <v>0</v>
      </c>
      <c r="U2848">
        <f>IF(S2848 = "Rising Star",1,0)</f>
        <v>0</v>
      </c>
      <c r="V2848">
        <f>IF(S2848 = "Established",1,0)</f>
        <v>0</v>
      </c>
      <c r="W2848">
        <f>IF(S2848 = "Elites",1,0)</f>
        <v>1</v>
      </c>
      <c r="X2848" t="s">
        <v>342</v>
      </c>
      <c r="Y2848" t="str">
        <f>IF(X2848="","-",TRIM(LEFT(X2848,FIND(",",X2848&amp;",")-1)))</f>
        <v>San Diego</v>
      </c>
      <c r="Z2848" t="s">
        <v>342</v>
      </c>
      <c r="AA2848" t="s">
        <v>5</v>
      </c>
    </row>
    <row r="2849" spans="1:27" ht="14.4" x14ac:dyDescent="0.3">
      <c r="A2849">
        <v>2839</v>
      </c>
      <c r="B2849" t="s">
        <v>9621</v>
      </c>
      <c r="C2849" t="s">
        <v>9622</v>
      </c>
      <c r="D2849" t="s">
        <v>9623</v>
      </c>
      <c r="E2849" t="s">
        <v>7500</v>
      </c>
      <c r="F2849" s="5">
        <f>_xlfn.TEXTBEFORE(E2849, " ") * 1000000</f>
        <v>68300000</v>
      </c>
      <c r="G2849">
        <v>132.07679999999999</v>
      </c>
      <c r="H2849" t="s">
        <v>727</v>
      </c>
      <c r="I2849">
        <v>160</v>
      </c>
      <c r="J2849">
        <f>IF(I2849="",0,I2849)</f>
        <v>160</v>
      </c>
      <c r="K2849">
        <v>58</v>
      </c>
      <c r="L2849">
        <f>I2849-K2849</f>
        <v>102</v>
      </c>
      <c r="M2849" t="str">
        <f>IF(I2849&lt;100,"small",IF(I2849&lt;500,"medium","large"))</f>
        <v>medium</v>
      </c>
      <c r="N2849">
        <f>IF(M2849="small",1,0)</f>
        <v>0</v>
      </c>
      <c r="O2849">
        <f>IF(N2849="medium",1,0)</f>
        <v>0</v>
      </c>
      <c r="P2849">
        <f>IF(O2849="large",1,0)</f>
        <v>0</v>
      </c>
      <c r="Q2849">
        <v>2009</v>
      </c>
      <c r="R2849">
        <v>5</v>
      </c>
      <c r="S2849" t="str">
        <f>IF(R2849=1, "First-time", IF(R2849&lt;=3, "Rising Star", IF(R2849&lt;10, "Established", "Elites")))</f>
        <v>Established</v>
      </c>
      <c r="T2849">
        <f>IF(S2849 = "First-time",1,0)</f>
        <v>0</v>
      </c>
      <c r="U2849">
        <f>IF(S2849 = "Rising Star",1,0)</f>
        <v>0</v>
      </c>
      <c r="V2849">
        <f>IF(S2849 = "Established",1,0)</f>
        <v>1</v>
      </c>
      <c r="W2849">
        <f>IF(S2849 = "Elites",1,0)</f>
        <v>0</v>
      </c>
      <c r="X2849" t="s">
        <v>106</v>
      </c>
      <c r="Y2849" t="str">
        <f>IF(X2849="","-",TRIM(LEFT(X2849,FIND(",",X2849&amp;",")-1)))</f>
        <v>Cleveland</v>
      </c>
      <c r="Z2849" t="s">
        <v>3877</v>
      </c>
      <c r="AA2849" t="s">
        <v>36</v>
      </c>
    </row>
    <row r="2850" spans="1:27" ht="14.4" x14ac:dyDescent="0.3">
      <c r="A2850">
        <v>2840</v>
      </c>
      <c r="B2850" t="s">
        <v>15739</v>
      </c>
      <c r="C2850" t="s">
        <v>15740</v>
      </c>
      <c r="D2850" t="s">
        <v>15741</v>
      </c>
      <c r="E2850" t="s">
        <v>1805</v>
      </c>
      <c r="F2850" s="5">
        <f>_xlfn.TEXTBEFORE(E2850, " ") * 1000000</f>
        <v>9600000</v>
      </c>
      <c r="G2850">
        <v>132.03489999999999</v>
      </c>
      <c r="H2850" t="s">
        <v>85</v>
      </c>
      <c r="I2850">
        <v>91</v>
      </c>
      <c r="J2850">
        <f>IF(I2850="",0,I2850)</f>
        <v>91</v>
      </c>
      <c r="K2850">
        <v>51</v>
      </c>
      <c r="L2850">
        <f>I2850-K2850</f>
        <v>40</v>
      </c>
      <c r="M2850" t="str">
        <f>IF(I2850&lt;100,"small",IF(I2850&lt;500,"medium","large"))</f>
        <v>small</v>
      </c>
      <c r="N2850">
        <f>IF(M2850="small",1,0)</f>
        <v>1</v>
      </c>
      <c r="O2850">
        <f>IF(N2850="medium",1,0)</f>
        <v>0</v>
      </c>
      <c r="P2850">
        <f>IF(O2850="large",1,0)</f>
        <v>0</v>
      </c>
      <c r="Q2850">
        <v>2014</v>
      </c>
      <c r="R2850">
        <v>2</v>
      </c>
      <c r="S2850" t="str">
        <f>IF(R2850=1, "First-time", IF(R2850&lt;=3, "Rising Star", IF(R2850&lt;10, "Established", "Elites")))</f>
        <v>Rising Star</v>
      </c>
      <c r="T2850">
        <f>IF(S2850 = "First-time",1,0)</f>
        <v>0</v>
      </c>
      <c r="U2850">
        <f>IF(S2850 = "Rising Star",1,0)</f>
        <v>1</v>
      </c>
      <c r="V2850">
        <f>IF(S2850 = "Established",1,0)</f>
        <v>0</v>
      </c>
      <c r="W2850">
        <f>IF(S2850 = "Elites",1,0)</f>
        <v>0</v>
      </c>
      <c r="X2850" t="s">
        <v>99</v>
      </c>
      <c r="Y2850" t="str">
        <f>IF(X2850="","-",TRIM(LEFT(X2850,FIND(",",X2850&amp;",")-1)))</f>
        <v>-</v>
      </c>
      <c r="Z2850" t="s">
        <v>15742</v>
      </c>
      <c r="AA2850" t="s">
        <v>49</v>
      </c>
    </row>
    <row r="2851" spans="1:27" ht="14.4" x14ac:dyDescent="0.3">
      <c r="A2851">
        <v>2841</v>
      </c>
      <c r="B2851" t="s">
        <v>15598</v>
      </c>
      <c r="C2851" t="s">
        <v>15599</v>
      </c>
      <c r="D2851" t="s">
        <v>15600</v>
      </c>
      <c r="E2851" t="s">
        <v>179</v>
      </c>
      <c r="F2851" s="5">
        <f>_xlfn.TEXTBEFORE(E2851, " ") * 1000000</f>
        <v>10700000</v>
      </c>
      <c r="G2851">
        <v>131.82759999999999</v>
      </c>
      <c r="H2851" t="s">
        <v>167</v>
      </c>
      <c r="I2851">
        <v>37</v>
      </c>
      <c r="J2851">
        <f>IF(I2851="",0,I2851)</f>
        <v>37</v>
      </c>
      <c r="K2851">
        <v>19</v>
      </c>
      <c r="L2851">
        <f>I2851-K2851</f>
        <v>18</v>
      </c>
      <c r="M2851" t="str">
        <f>IF(I2851&lt;100,"small",IF(I2851&lt;500,"medium","large"))</f>
        <v>small</v>
      </c>
      <c r="N2851">
        <f>IF(M2851="small",1,0)</f>
        <v>1</v>
      </c>
      <c r="O2851">
        <f>IF(N2851="medium",1,0)</f>
        <v>0</v>
      </c>
      <c r="P2851">
        <f>IF(O2851="large",1,0)</f>
        <v>0</v>
      </c>
      <c r="Q2851">
        <v>2013</v>
      </c>
      <c r="R2851">
        <v>1</v>
      </c>
      <c r="S2851" t="str">
        <f>IF(R2851=1, "First-time", IF(R2851&lt;=3, "Rising Star", IF(R2851&lt;10, "Established", "Elites")))</f>
        <v>First-time</v>
      </c>
      <c r="T2851">
        <f>IF(S2851 = "First-time",1,0)</f>
        <v>1</v>
      </c>
      <c r="U2851">
        <f>IF(S2851 = "Rising Star",1,0)</f>
        <v>0</v>
      </c>
      <c r="V2851">
        <f>IF(S2851 = "Established",1,0)</f>
        <v>0</v>
      </c>
      <c r="W2851">
        <f>IF(S2851 = "Elites",1,0)</f>
        <v>0</v>
      </c>
      <c r="X2851" t="s">
        <v>325</v>
      </c>
      <c r="Y2851" t="str">
        <f>IF(X2851="","-",TRIM(LEFT(X2851,FIND(",",X2851&amp;",")-1)))</f>
        <v>Los Angeles</v>
      </c>
      <c r="Z2851" t="s">
        <v>1714</v>
      </c>
      <c r="AA2851" t="s">
        <v>5</v>
      </c>
    </row>
    <row r="2852" spans="1:27" ht="14.4" x14ac:dyDescent="0.3">
      <c r="A2852">
        <v>2842</v>
      </c>
      <c r="B2852" t="s">
        <v>15243</v>
      </c>
      <c r="C2852" t="s">
        <v>15244</v>
      </c>
      <c r="D2852" t="s">
        <v>15245</v>
      </c>
      <c r="E2852" t="s">
        <v>4059</v>
      </c>
      <c r="F2852" s="5">
        <f>_xlfn.TEXTBEFORE(E2852, " ") * 1000000</f>
        <v>8800000</v>
      </c>
      <c r="G2852">
        <v>131.81620000000001</v>
      </c>
      <c r="H2852" t="s">
        <v>779</v>
      </c>
      <c r="I2852">
        <v>81</v>
      </c>
      <c r="J2852">
        <f>IF(I2852="",0,I2852)</f>
        <v>81</v>
      </c>
      <c r="K2852">
        <v>26</v>
      </c>
      <c r="L2852">
        <f>I2852-K2852</f>
        <v>55</v>
      </c>
      <c r="M2852" t="str">
        <f>IF(I2852&lt;100,"small",IF(I2852&lt;500,"medium","large"))</f>
        <v>small</v>
      </c>
      <c r="N2852">
        <f>IF(M2852="small",1,0)</f>
        <v>1</v>
      </c>
      <c r="O2852">
        <f>IF(N2852="medium",1,0)</f>
        <v>0</v>
      </c>
      <c r="P2852">
        <f>IF(O2852="large",1,0)</f>
        <v>0</v>
      </c>
      <c r="Q2852">
        <v>2013</v>
      </c>
      <c r="R2852">
        <v>1</v>
      </c>
      <c r="S2852" t="str">
        <f>IF(R2852=1, "First-time", IF(R2852&lt;=3, "Rising Star", IF(R2852&lt;10, "Established", "Elites")))</f>
        <v>First-time</v>
      </c>
      <c r="T2852">
        <f>IF(S2852 = "First-time",1,0)</f>
        <v>1</v>
      </c>
      <c r="U2852">
        <f>IF(S2852 = "Rising Star",1,0)</f>
        <v>0</v>
      </c>
      <c r="V2852">
        <f>IF(S2852 = "Established",1,0)</f>
        <v>0</v>
      </c>
      <c r="W2852">
        <f>IF(S2852 = "Elites",1,0)</f>
        <v>0</v>
      </c>
      <c r="X2852" t="s">
        <v>242</v>
      </c>
      <c r="Y2852" t="str">
        <f>IF(X2852="","-",TRIM(LEFT(X2852,FIND(",",X2852&amp;",")-1)))</f>
        <v>Atlanta</v>
      </c>
      <c r="Z2852" t="s">
        <v>242</v>
      </c>
      <c r="AA2852" t="s">
        <v>11</v>
      </c>
    </row>
    <row r="2853" spans="1:27" ht="14.4" x14ac:dyDescent="0.3">
      <c r="A2853">
        <v>2843</v>
      </c>
      <c r="B2853" t="s">
        <v>7534</v>
      </c>
      <c r="C2853" t="s">
        <v>7535</v>
      </c>
      <c r="D2853" t="s">
        <v>7536</v>
      </c>
      <c r="E2853" t="s">
        <v>2390</v>
      </c>
      <c r="F2853" s="5">
        <f>_xlfn.TEXTBEFORE(E2853, " ") * 1000000</f>
        <v>7900000</v>
      </c>
      <c r="G2853">
        <v>131.80369999999999</v>
      </c>
      <c r="H2853" t="s">
        <v>472</v>
      </c>
      <c r="I2853">
        <v>55</v>
      </c>
      <c r="J2853">
        <f>IF(I2853="",0,I2853)</f>
        <v>55</v>
      </c>
      <c r="K2853">
        <v>25</v>
      </c>
      <c r="L2853">
        <f>I2853-K2853</f>
        <v>30</v>
      </c>
      <c r="M2853" t="str">
        <f>IF(I2853&lt;100,"small",IF(I2853&lt;500,"medium","large"))</f>
        <v>small</v>
      </c>
      <c r="N2853">
        <f>IF(M2853="small",1,0)</f>
        <v>1</v>
      </c>
      <c r="O2853">
        <f>IF(N2853="medium",1,0)</f>
        <v>0</v>
      </c>
      <c r="P2853">
        <f>IF(O2853="large",1,0)</f>
        <v>0</v>
      </c>
      <c r="Q2853">
        <v>2007</v>
      </c>
      <c r="R2853">
        <v>7</v>
      </c>
      <c r="S2853" t="str">
        <f>IF(R2853=1, "First-time", IF(R2853&lt;=3, "Rising Star", IF(R2853&lt;10, "Established", "Elites")))</f>
        <v>Established</v>
      </c>
      <c r="T2853">
        <f>IF(S2853 = "First-time",1,0)</f>
        <v>0</v>
      </c>
      <c r="U2853">
        <f>IF(S2853 = "Rising Star",1,0)</f>
        <v>0</v>
      </c>
      <c r="V2853">
        <f>IF(S2853 = "Established",1,0)</f>
        <v>1</v>
      </c>
      <c r="W2853">
        <f>IF(S2853 = "Elites",1,0)</f>
        <v>0</v>
      </c>
      <c r="X2853" t="s">
        <v>1744</v>
      </c>
      <c r="Y2853" t="str">
        <f>IF(X2853="","-",TRIM(LEFT(X2853,FIND(",",X2853&amp;",")-1)))</f>
        <v>Charleston</v>
      </c>
      <c r="Z2853" t="s">
        <v>7537</v>
      </c>
      <c r="AA2853" t="s">
        <v>42</v>
      </c>
    </row>
    <row r="2854" spans="1:27" ht="14.4" x14ac:dyDescent="0.3">
      <c r="A2854">
        <v>2844</v>
      </c>
      <c r="B2854" t="s">
        <v>8544</v>
      </c>
      <c r="C2854" t="s">
        <v>8545</v>
      </c>
      <c r="D2854" t="s">
        <v>8546</v>
      </c>
      <c r="E2854" t="s">
        <v>3230</v>
      </c>
      <c r="F2854" s="5">
        <f>_xlfn.TEXTBEFORE(E2854, " ") * 1000000</f>
        <v>25000000</v>
      </c>
      <c r="G2854">
        <v>131.77780000000001</v>
      </c>
      <c r="H2854" t="s">
        <v>353</v>
      </c>
      <c r="I2854">
        <v>289</v>
      </c>
      <c r="J2854">
        <f>IF(I2854="",0,I2854)</f>
        <v>289</v>
      </c>
      <c r="K2854">
        <v>150</v>
      </c>
      <c r="L2854">
        <f>I2854-K2854</f>
        <v>139</v>
      </c>
      <c r="M2854" t="str">
        <f>IF(I2854&lt;100,"small",IF(I2854&lt;500,"medium","large"))</f>
        <v>medium</v>
      </c>
      <c r="N2854">
        <f>IF(M2854="small",1,0)</f>
        <v>0</v>
      </c>
      <c r="O2854">
        <f>IF(N2854="medium",1,0)</f>
        <v>0</v>
      </c>
      <c r="P2854">
        <f>IF(O2854="large",1,0)</f>
        <v>0</v>
      </c>
      <c r="Q2854">
        <v>2008</v>
      </c>
      <c r="R2854">
        <v>5</v>
      </c>
      <c r="S2854" t="str">
        <f>IF(R2854=1, "First-time", IF(R2854&lt;=3, "Rising Star", IF(R2854&lt;10, "Established", "Elites")))</f>
        <v>Established</v>
      </c>
      <c r="T2854">
        <f>IF(S2854 = "First-time",1,0)</f>
        <v>0</v>
      </c>
      <c r="U2854">
        <f>IF(S2854 = "Rising Star",1,0)</f>
        <v>0</v>
      </c>
      <c r="V2854">
        <f>IF(S2854 = "Established",1,0)</f>
        <v>1</v>
      </c>
      <c r="W2854">
        <f>IF(S2854 = "Elites",1,0)</f>
        <v>0</v>
      </c>
      <c r="X2854" t="s">
        <v>86</v>
      </c>
      <c r="Y2854" t="str">
        <f>IF(X2854="","-",TRIM(LEFT(X2854,FIND(",",X2854&amp;",")-1)))</f>
        <v>New York City</v>
      </c>
      <c r="Z2854" t="s">
        <v>3908</v>
      </c>
      <c r="AA2854" t="s">
        <v>35</v>
      </c>
    </row>
    <row r="2855" spans="1:27" ht="14.4" x14ac:dyDescent="0.3">
      <c r="A2855">
        <v>2845</v>
      </c>
      <c r="B2855" t="s">
        <v>2085</v>
      </c>
      <c r="C2855" t="s">
        <v>2086</v>
      </c>
      <c r="D2855" t="s">
        <v>2087</v>
      </c>
      <c r="E2855" t="s">
        <v>562</v>
      </c>
      <c r="F2855" s="5">
        <f>_xlfn.TEXTBEFORE(E2855, " ") * 1000000</f>
        <v>14500000</v>
      </c>
      <c r="G2855">
        <v>131.71690000000001</v>
      </c>
      <c r="H2855" t="s">
        <v>167</v>
      </c>
      <c r="I2855">
        <v>48</v>
      </c>
      <c r="J2855">
        <f>IF(I2855="",0,I2855)</f>
        <v>48</v>
      </c>
      <c r="K2855">
        <v>28</v>
      </c>
      <c r="L2855">
        <f>I2855-K2855</f>
        <v>20</v>
      </c>
      <c r="M2855" t="str">
        <f>IF(I2855&lt;100,"small",IF(I2855&lt;500,"medium","large"))</f>
        <v>small</v>
      </c>
      <c r="N2855">
        <f>IF(M2855="small",1,0)</f>
        <v>1</v>
      </c>
      <c r="O2855">
        <f>IF(N2855="medium",1,0)</f>
        <v>0</v>
      </c>
      <c r="P2855">
        <f>IF(O2855="large",1,0)</f>
        <v>0</v>
      </c>
      <c r="Q2855">
        <v>1994</v>
      </c>
      <c r="R2855">
        <v>5</v>
      </c>
      <c r="S2855" t="str">
        <f>IF(R2855=1, "First-time", IF(R2855&lt;=3, "Rising Star", IF(R2855&lt;10, "Established", "Elites")))</f>
        <v>Established</v>
      </c>
      <c r="T2855">
        <f>IF(S2855 = "First-time",1,0)</f>
        <v>0</v>
      </c>
      <c r="U2855">
        <f>IF(S2855 = "Rising Star",1,0)</f>
        <v>0</v>
      </c>
      <c r="V2855">
        <f>IF(S2855 = "Established",1,0)</f>
        <v>1</v>
      </c>
      <c r="W2855">
        <f>IF(S2855 = "Elites",1,0)</f>
        <v>0</v>
      </c>
      <c r="X2855" t="s">
        <v>325</v>
      </c>
      <c r="Y2855" t="str">
        <f>IF(X2855="","-",TRIM(LEFT(X2855,FIND(",",X2855&amp;",")-1)))</f>
        <v>Los Angeles</v>
      </c>
      <c r="Z2855" t="s">
        <v>2088</v>
      </c>
      <c r="AA2855" t="s">
        <v>5</v>
      </c>
    </row>
    <row r="2856" spans="1:27" ht="14.4" x14ac:dyDescent="0.3">
      <c r="A2856">
        <v>2846</v>
      </c>
      <c r="B2856" t="s">
        <v>14201</v>
      </c>
      <c r="C2856" t="s">
        <v>14202</v>
      </c>
      <c r="D2856" t="s">
        <v>14203</v>
      </c>
      <c r="E2856" t="s">
        <v>2356</v>
      </c>
      <c r="F2856" s="5">
        <f>_xlfn.TEXTBEFORE(E2856, " ") * 1000000</f>
        <v>39600000</v>
      </c>
      <c r="G2856">
        <v>131.66489999999999</v>
      </c>
      <c r="H2856" t="s">
        <v>472</v>
      </c>
      <c r="I2856">
        <v>225</v>
      </c>
      <c r="J2856">
        <f>IF(I2856="",0,I2856)</f>
        <v>225</v>
      </c>
      <c r="K2856">
        <v>62</v>
      </c>
      <c r="L2856">
        <f>I2856-K2856</f>
        <v>163</v>
      </c>
      <c r="M2856" t="str">
        <f>IF(I2856&lt;100,"small",IF(I2856&lt;500,"medium","large"))</f>
        <v>medium</v>
      </c>
      <c r="N2856">
        <f>IF(M2856="small",1,0)</f>
        <v>0</v>
      </c>
      <c r="O2856">
        <f>IF(N2856="medium",1,0)</f>
        <v>0</v>
      </c>
      <c r="P2856">
        <f>IF(O2856="large",1,0)</f>
        <v>0</v>
      </c>
      <c r="Q2856">
        <v>2012</v>
      </c>
      <c r="R2856">
        <v>3</v>
      </c>
      <c r="S2856" t="str">
        <f>IF(R2856=1, "First-time", IF(R2856&lt;=3, "Rising Star", IF(R2856&lt;10, "Established", "Elites")))</f>
        <v>Rising Star</v>
      </c>
      <c r="T2856">
        <f>IF(S2856 = "First-time",1,0)</f>
        <v>0</v>
      </c>
      <c r="U2856">
        <f>IF(S2856 = "Rising Star",1,0)</f>
        <v>1</v>
      </c>
      <c r="V2856">
        <f>IF(S2856 = "Established",1,0)</f>
        <v>0</v>
      </c>
      <c r="W2856">
        <f>IF(S2856 = "Elites",1,0)</f>
        <v>0</v>
      </c>
      <c r="X2856" t="s">
        <v>1396</v>
      </c>
      <c r="Y2856" t="str">
        <f>IF(X2856="","-",TRIM(LEFT(X2856,FIND(",",X2856&amp;",")-1)))</f>
        <v>San Francisco</v>
      </c>
      <c r="Z2856" t="s">
        <v>13976</v>
      </c>
      <c r="AA2856" t="s">
        <v>5</v>
      </c>
    </row>
    <row r="2857" spans="1:27" ht="14.4" x14ac:dyDescent="0.3">
      <c r="A2857">
        <v>2847</v>
      </c>
      <c r="B2857" t="s">
        <v>11147</v>
      </c>
      <c r="C2857" t="s">
        <v>11148</v>
      </c>
      <c r="D2857" t="s">
        <v>11149</v>
      </c>
      <c r="E2857" t="s">
        <v>5371</v>
      </c>
      <c r="F2857" s="5">
        <f>_xlfn.TEXTBEFORE(E2857, " ") * 1000000</f>
        <v>8900000</v>
      </c>
      <c r="G2857">
        <v>131.60890000000001</v>
      </c>
      <c r="H2857" t="s">
        <v>779</v>
      </c>
      <c r="I2857">
        <v>73</v>
      </c>
      <c r="J2857">
        <f>IF(I2857="",0,I2857)</f>
        <v>73</v>
      </c>
      <c r="K2857">
        <v>73</v>
      </c>
      <c r="L2857">
        <f>I2857-K2857</f>
        <v>0</v>
      </c>
      <c r="M2857" t="str">
        <f>IF(I2857&lt;100,"small",IF(I2857&lt;500,"medium","large"))</f>
        <v>small</v>
      </c>
      <c r="N2857">
        <f>IF(M2857="small",1,0)</f>
        <v>1</v>
      </c>
      <c r="O2857">
        <f>IF(N2857="medium",1,0)</f>
        <v>0</v>
      </c>
      <c r="P2857">
        <f>IF(O2857="large",1,0)</f>
        <v>0</v>
      </c>
      <c r="Q2857">
        <v>2010</v>
      </c>
      <c r="R2857">
        <v>4</v>
      </c>
      <c r="S2857" t="str">
        <f>IF(R2857=1, "First-time", IF(R2857&lt;=3, "Rising Star", IF(R2857&lt;10, "Established", "Elites")))</f>
        <v>Established</v>
      </c>
      <c r="T2857">
        <f>IF(S2857 = "First-time",1,0)</f>
        <v>0</v>
      </c>
      <c r="U2857">
        <f>IF(S2857 = "Rising Star",1,0)</f>
        <v>0</v>
      </c>
      <c r="V2857">
        <f>IF(S2857 = "Established",1,0)</f>
        <v>1</v>
      </c>
      <c r="W2857">
        <f>IF(S2857 = "Elites",1,0)</f>
        <v>0</v>
      </c>
      <c r="X2857" t="s">
        <v>636</v>
      </c>
      <c r="Y2857" t="str">
        <f>IF(X2857="","-",TRIM(LEFT(X2857,FIND(",",X2857&amp;",")-1)))</f>
        <v>Indianapolis</v>
      </c>
      <c r="Z2857" t="s">
        <v>1196</v>
      </c>
      <c r="AA2857" t="s">
        <v>16</v>
      </c>
    </row>
    <row r="2858" spans="1:27" ht="14.4" x14ac:dyDescent="0.3">
      <c r="A2858">
        <v>2848</v>
      </c>
      <c r="B2858" t="s">
        <v>7374</v>
      </c>
      <c r="C2858" t="s">
        <v>7375</v>
      </c>
      <c r="D2858" t="s">
        <v>7376</v>
      </c>
      <c r="E2858" t="s">
        <v>1466</v>
      </c>
      <c r="F2858" s="5">
        <f>_xlfn.TEXTBEFORE(E2858, " ") * 1000000</f>
        <v>4000000</v>
      </c>
      <c r="G2858">
        <v>131.6037</v>
      </c>
      <c r="H2858" t="s">
        <v>779</v>
      </c>
      <c r="I2858">
        <v>26</v>
      </c>
      <c r="J2858">
        <f>IF(I2858="",0,I2858)</f>
        <v>26</v>
      </c>
      <c r="K2858">
        <v>12</v>
      </c>
      <c r="L2858">
        <f>I2858-K2858</f>
        <v>14</v>
      </c>
      <c r="M2858" t="str">
        <f>IF(I2858&lt;100,"small",IF(I2858&lt;500,"medium","large"))</f>
        <v>small</v>
      </c>
      <c r="N2858">
        <f>IF(M2858="small",1,0)</f>
        <v>1</v>
      </c>
      <c r="O2858">
        <f>IF(N2858="medium",1,0)</f>
        <v>0</v>
      </c>
      <c r="P2858">
        <f>IF(O2858="large",1,0)</f>
        <v>0</v>
      </c>
      <c r="Q2858">
        <v>2007</v>
      </c>
      <c r="R2858">
        <v>3</v>
      </c>
      <c r="S2858" t="str">
        <f>IF(R2858=1, "First-time", IF(R2858&lt;=3, "Rising Star", IF(R2858&lt;10, "Established", "Elites")))</f>
        <v>Rising Star</v>
      </c>
      <c r="T2858">
        <f>IF(S2858 = "First-time",1,0)</f>
        <v>0</v>
      </c>
      <c r="U2858">
        <f>IF(S2858 = "Rising Star",1,0)</f>
        <v>1</v>
      </c>
      <c r="V2858">
        <f>IF(S2858 = "Established",1,0)</f>
        <v>0</v>
      </c>
      <c r="W2858">
        <f>IF(S2858 = "Elites",1,0)</f>
        <v>0</v>
      </c>
      <c r="X2858" t="s">
        <v>427</v>
      </c>
      <c r="Y2858" t="str">
        <f>IF(X2858="","-",TRIM(LEFT(X2858,FIND(",",X2858&amp;",")-1)))</f>
        <v>Washington</v>
      </c>
      <c r="Z2858" t="s">
        <v>1407</v>
      </c>
      <c r="AA2858" t="s">
        <v>47</v>
      </c>
    </row>
    <row r="2859" spans="1:27" ht="14.4" x14ac:dyDescent="0.3">
      <c r="A2859">
        <v>2849</v>
      </c>
      <c r="B2859" t="s">
        <v>1573</v>
      </c>
      <c r="C2859" t="s">
        <v>1574</v>
      </c>
      <c r="D2859" t="s">
        <v>1575</v>
      </c>
      <c r="E2859" t="s">
        <v>1576</v>
      </c>
      <c r="F2859" s="5">
        <f>_xlfn.TEXTBEFORE(E2859, " ") * 1000000</f>
        <v>92800000</v>
      </c>
      <c r="G2859">
        <v>131.60149999999999</v>
      </c>
      <c r="H2859" t="s">
        <v>1238</v>
      </c>
      <c r="I2859">
        <v>650</v>
      </c>
      <c r="J2859">
        <f>IF(I2859="",0,I2859)</f>
        <v>650</v>
      </c>
      <c r="K2859">
        <v>491</v>
      </c>
      <c r="L2859">
        <f>I2859-K2859</f>
        <v>159</v>
      </c>
      <c r="M2859" t="str">
        <f>IF(I2859&lt;100,"small",IF(I2859&lt;500,"medium","large"))</f>
        <v>large</v>
      </c>
      <c r="N2859">
        <f>IF(M2859="small",1,0)</f>
        <v>0</v>
      </c>
      <c r="O2859">
        <f>IF(N2859="medium",1,0)</f>
        <v>0</v>
      </c>
      <c r="P2859">
        <f>IF(O2859="large",1,0)</f>
        <v>0</v>
      </c>
      <c r="Q2859">
        <v>1990</v>
      </c>
      <c r="R2859">
        <v>2</v>
      </c>
      <c r="S2859" t="str">
        <f>IF(R2859=1, "First-time", IF(R2859&lt;=3, "Rising Star", IF(R2859&lt;10, "Established", "Elites")))</f>
        <v>Rising Star</v>
      </c>
      <c r="T2859">
        <f>IF(S2859 = "First-time",1,0)</f>
        <v>0</v>
      </c>
      <c r="U2859">
        <f>IF(S2859 = "Rising Star",1,0)</f>
        <v>1</v>
      </c>
      <c r="V2859">
        <f>IF(S2859 = "Established",1,0)</f>
        <v>0</v>
      </c>
      <c r="W2859">
        <f>IF(S2859 = "Elites",1,0)</f>
        <v>0</v>
      </c>
      <c r="X2859" t="s">
        <v>185</v>
      </c>
      <c r="Y2859" t="str">
        <f>IF(X2859="","-",TRIM(LEFT(X2859,FIND(",",X2859&amp;",")-1)))</f>
        <v>Boston</v>
      </c>
      <c r="Z2859" t="s">
        <v>185</v>
      </c>
      <c r="AA2859" t="s">
        <v>20</v>
      </c>
    </row>
    <row r="2860" spans="1:27" ht="14.4" x14ac:dyDescent="0.3">
      <c r="A2860">
        <v>2850</v>
      </c>
      <c r="B2860" t="s">
        <v>4514</v>
      </c>
      <c r="C2860" t="s">
        <v>4515</v>
      </c>
      <c r="D2860" t="s">
        <v>4516</v>
      </c>
      <c r="E2860" t="s">
        <v>374</v>
      </c>
      <c r="F2860" s="5">
        <f>_xlfn.TEXTBEFORE(E2860, " ") * 1000000</f>
        <v>28400000</v>
      </c>
      <c r="G2860">
        <v>131.59780000000001</v>
      </c>
      <c r="H2860" t="s">
        <v>105</v>
      </c>
      <c r="I2860">
        <v>87</v>
      </c>
      <c r="J2860">
        <f>IF(I2860="",0,I2860)</f>
        <v>87</v>
      </c>
      <c r="K2860">
        <v>45</v>
      </c>
      <c r="L2860">
        <f>I2860-K2860</f>
        <v>42</v>
      </c>
      <c r="M2860" t="str">
        <f>IF(I2860&lt;100,"small",IF(I2860&lt;500,"medium","large"))</f>
        <v>small</v>
      </c>
      <c r="N2860">
        <f>IF(M2860="small",1,0)</f>
        <v>1</v>
      </c>
      <c r="O2860">
        <f>IF(N2860="medium",1,0)</f>
        <v>0</v>
      </c>
      <c r="P2860">
        <f>IF(O2860="large",1,0)</f>
        <v>0</v>
      </c>
      <c r="Q2860">
        <v>2002</v>
      </c>
      <c r="R2860">
        <v>7</v>
      </c>
      <c r="S2860" t="str">
        <f>IF(R2860=1, "First-time", IF(R2860&lt;=3, "Rising Star", IF(R2860&lt;10, "Established", "Elites")))</f>
        <v>Established</v>
      </c>
      <c r="T2860">
        <f>IF(S2860 = "First-time",1,0)</f>
        <v>0</v>
      </c>
      <c r="U2860">
        <f>IF(S2860 = "Rising Star",1,0)</f>
        <v>0</v>
      </c>
      <c r="V2860">
        <f>IF(S2860 = "Established",1,0)</f>
        <v>1</v>
      </c>
      <c r="W2860">
        <f>IF(S2860 = "Elites",1,0)</f>
        <v>0</v>
      </c>
      <c r="X2860" t="s">
        <v>185</v>
      </c>
      <c r="Y2860" t="str">
        <f>IF(X2860="","-",TRIM(LEFT(X2860,FIND(",",X2860&amp;",")-1)))</f>
        <v>Boston</v>
      </c>
      <c r="Z2860" t="s">
        <v>4517</v>
      </c>
      <c r="AA2860" t="s">
        <v>20</v>
      </c>
    </row>
    <row r="2861" spans="1:27" ht="14.4" x14ac:dyDescent="0.3">
      <c r="A2861">
        <v>2851</v>
      </c>
      <c r="B2861" t="s">
        <v>7891</v>
      </c>
      <c r="C2861" t="s">
        <v>7892</v>
      </c>
      <c r="D2861" t="s">
        <v>7893</v>
      </c>
      <c r="E2861" t="s">
        <v>4800</v>
      </c>
      <c r="F2861" s="5">
        <f>_xlfn.TEXTBEFORE(E2861, " ") * 1000000</f>
        <v>3100000</v>
      </c>
      <c r="G2861">
        <v>131.5934</v>
      </c>
      <c r="H2861" t="s">
        <v>353</v>
      </c>
      <c r="I2861">
        <v>18</v>
      </c>
      <c r="J2861">
        <f>IF(I2861="",0,I2861)</f>
        <v>18</v>
      </c>
      <c r="K2861">
        <v>10</v>
      </c>
      <c r="L2861">
        <f>I2861-K2861</f>
        <v>8</v>
      </c>
      <c r="M2861" t="str">
        <f>IF(I2861&lt;100,"small",IF(I2861&lt;500,"medium","large"))</f>
        <v>small</v>
      </c>
      <c r="N2861">
        <f>IF(M2861="small",1,0)</f>
        <v>1</v>
      </c>
      <c r="O2861">
        <f>IF(N2861="medium",1,0)</f>
        <v>0</v>
      </c>
      <c r="P2861">
        <f>IF(O2861="large",1,0)</f>
        <v>0</v>
      </c>
      <c r="Q2861">
        <v>2007</v>
      </c>
      <c r="R2861">
        <v>2</v>
      </c>
      <c r="S2861" t="str">
        <f>IF(R2861=1, "First-time", IF(R2861&lt;=3, "Rising Star", IF(R2861&lt;10, "Established", "Elites")))</f>
        <v>Rising Star</v>
      </c>
      <c r="T2861">
        <f>IF(S2861 = "First-time",1,0)</f>
        <v>0</v>
      </c>
      <c r="U2861">
        <f>IF(S2861 = "Rising Star",1,0)</f>
        <v>1</v>
      </c>
      <c r="V2861">
        <f>IF(S2861 = "Established",1,0)</f>
        <v>0</v>
      </c>
      <c r="W2861">
        <f>IF(S2861 = "Elites",1,0)</f>
        <v>0</v>
      </c>
      <c r="X2861" t="s">
        <v>99</v>
      </c>
      <c r="Y2861" t="str">
        <f>IF(X2861="","-",TRIM(LEFT(X2861,FIND(",",X2861&amp;",")-1)))</f>
        <v>-</v>
      </c>
      <c r="Z2861" t="s">
        <v>242</v>
      </c>
      <c r="AA2861" t="s">
        <v>11</v>
      </c>
    </row>
    <row r="2862" spans="1:27" ht="14.4" x14ac:dyDescent="0.3">
      <c r="A2862">
        <v>2852</v>
      </c>
      <c r="B2862" t="s">
        <v>3933</v>
      </c>
      <c r="C2862" t="s">
        <v>3934</v>
      </c>
      <c r="D2862" t="s">
        <v>3935</v>
      </c>
      <c r="E2862" t="s">
        <v>1026</v>
      </c>
      <c r="F2862" s="5">
        <f>_xlfn.TEXTBEFORE(E2862, " ") * 1000000</f>
        <v>4900000</v>
      </c>
      <c r="G2862">
        <v>131.51580000000001</v>
      </c>
      <c r="H2862" t="s">
        <v>92</v>
      </c>
      <c r="I2862">
        <v>24</v>
      </c>
      <c r="J2862">
        <f>IF(I2862="",0,I2862)</f>
        <v>24</v>
      </c>
      <c r="K2862">
        <v>17</v>
      </c>
      <c r="L2862">
        <f>I2862-K2862</f>
        <v>7</v>
      </c>
      <c r="M2862" t="str">
        <f>IF(I2862&lt;100,"small",IF(I2862&lt;500,"medium","large"))</f>
        <v>small</v>
      </c>
      <c r="N2862">
        <f>IF(M2862="small",1,0)</f>
        <v>1</v>
      </c>
      <c r="O2862">
        <f>IF(N2862="medium",1,0)</f>
        <v>0</v>
      </c>
      <c r="P2862">
        <f>IF(O2862="large",1,0)</f>
        <v>0</v>
      </c>
      <c r="Q2862">
        <v>2001</v>
      </c>
      <c r="R2862">
        <v>1</v>
      </c>
      <c r="S2862" t="str">
        <f>IF(R2862=1, "First-time", IF(R2862&lt;=3, "Rising Star", IF(R2862&lt;10, "Established", "Elites")))</f>
        <v>First-time</v>
      </c>
      <c r="T2862">
        <f>IF(S2862 = "First-time",1,0)</f>
        <v>1</v>
      </c>
      <c r="U2862">
        <f>IF(S2862 = "Rising Star",1,0)</f>
        <v>0</v>
      </c>
      <c r="V2862">
        <f>IF(S2862 = "Established",1,0)</f>
        <v>0</v>
      </c>
      <c r="W2862">
        <f>IF(S2862 = "Elites",1,0)</f>
        <v>0</v>
      </c>
      <c r="X2862" t="s">
        <v>86</v>
      </c>
      <c r="Y2862" t="str">
        <f>IF(X2862="","-",TRIM(LEFT(X2862,FIND(",",X2862&amp;",")-1)))</f>
        <v>New York City</v>
      </c>
      <c r="Z2862" t="s">
        <v>1348</v>
      </c>
      <c r="AA2862" t="s">
        <v>32</v>
      </c>
    </row>
    <row r="2863" spans="1:27" ht="14.4" x14ac:dyDescent="0.3">
      <c r="A2863">
        <v>2853</v>
      </c>
      <c r="B2863" t="s">
        <v>5372</v>
      </c>
      <c r="C2863" t="s">
        <v>5373</v>
      </c>
      <c r="D2863" t="s">
        <v>5374</v>
      </c>
      <c r="E2863" t="s">
        <v>3410</v>
      </c>
      <c r="F2863" s="5">
        <f>_xlfn.TEXTBEFORE(E2863, " ") * 1000000</f>
        <v>8300000.0000000009</v>
      </c>
      <c r="G2863">
        <v>131.4573</v>
      </c>
      <c r="H2863" t="s">
        <v>153</v>
      </c>
      <c r="I2863">
        <v>39</v>
      </c>
      <c r="J2863">
        <f>IF(I2863="",0,I2863)</f>
        <v>39</v>
      </c>
      <c r="K2863">
        <v>15</v>
      </c>
      <c r="L2863">
        <f>I2863-K2863</f>
        <v>24</v>
      </c>
      <c r="M2863" t="str">
        <f>IF(I2863&lt;100,"small",IF(I2863&lt;500,"medium","large"))</f>
        <v>small</v>
      </c>
      <c r="N2863">
        <f>IF(M2863="small",1,0)</f>
        <v>1</v>
      </c>
      <c r="O2863">
        <f>IF(N2863="medium",1,0)</f>
        <v>0</v>
      </c>
      <c r="P2863">
        <f>IF(O2863="large",1,0)</f>
        <v>0</v>
      </c>
      <c r="Q2863">
        <v>2004</v>
      </c>
      <c r="R2863">
        <v>2</v>
      </c>
      <c r="S2863" t="str">
        <f>IF(R2863=1, "First-time", IF(R2863&lt;=3, "Rising Star", IF(R2863&lt;10, "Established", "Elites")))</f>
        <v>Rising Star</v>
      </c>
      <c r="T2863">
        <f>IF(S2863 = "First-time",1,0)</f>
        <v>0</v>
      </c>
      <c r="U2863">
        <f>IF(S2863 = "Rising Star",1,0)</f>
        <v>1</v>
      </c>
      <c r="V2863">
        <f>IF(S2863 = "Established",1,0)</f>
        <v>0</v>
      </c>
      <c r="W2863">
        <f>IF(S2863 = "Elites",1,0)</f>
        <v>0</v>
      </c>
      <c r="X2863" t="s">
        <v>409</v>
      </c>
      <c r="Y2863" t="str">
        <f>IF(X2863="","-",TRIM(LEFT(X2863,FIND(",",X2863&amp;",")-1)))</f>
        <v>Salt Lake City</v>
      </c>
      <c r="Z2863" t="s">
        <v>409</v>
      </c>
      <c r="AA2863" t="s">
        <v>46</v>
      </c>
    </row>
    <row r="2864" spans="1:27" ht="14.4" x14ac:dyDescent="0.3">
      <c r="A2864">
        <v>2854</v>
      </c>
      <c r="B2864" t="s">
        <v>6527</v>
      </c>
      <c r="C2864" t="s">
        <v>6528</v>
      </c>
      <c r="D2864" t="s">
        <v>6529</v>
      </c>
      <c r="E2864" t="s">
        <v>862</v>
      </c>
      <c r="F2864" s="5">
        <f>_xlfn.TEXTBEFORE(E2864, " ") * 1000000</f>
        <v>15900000</v>
      </c>
      <c r="G2864">
        <v>131.36340000000001</v>
      </c>
      <c r="H2864" t="s">
        <v>353</v>
      </c>
      <c r="I2864">
        <v>78</v>
      </c>
      <c r="J2864">
        <f>IF(I2864="",0,I2864)</f>
        <v>78</v>
      </c>
      <c r="K2864">
        <v>35</v>
      </c>
      <c r="L2864">
        <f>I2864-K2864</f>
        <v>43</v>
      </c>
      <c r="M2864" t="str">
        <f>IF(I2864&lt;100,"small",IF(I2864&lt;500,"medium","large"))</f>
        <v>small</v>
      </c>
      <c r="N2864">
        <f>IF(M2864="small",1,0)</f>
        <v>1</v>
      </c>
      <c r="O2864">
        <f>IF(N2864="medium",1,0)</f>
        <v>0</v>
      </c>
      <c r="P2864">
        <f>IF(O2864="large",1,0)</f>
        <v>0</v>
      </c>
      <c r="Q2864">
        <v>2005</v>
      </c>
      <c r="R2864">
        <v>1</v>
      </c>
      <c r="S2864" t="str">
        <f>IF(R2864=1, "First-time", IF(R2864&lt;=3, "Rising Star", IF(R2864&lt;10, "Established", "Elites")))</f>
        <v>First-time</v>
      </c>
      <c r="T2864">
        <f>IF(S2864 = "First-time",1,0)</f>
        <v>1</v>
      </c>
      <c r="U2864">
        <f>IF(S2864 = "Rising Star",1,0)</f>
        <v>0</v>
      </c>
      <c r="V2864">
        <f>IF(S2864 = "Established",1,0)</f>
        <v>0</v>
      </c>
      <c r="W2864">
        <f>IF(S2864 = "Elites",1,0)</f>
        <v>0</v>
      </c>
      <c r="X2864" t="s">
        <v>325</v>
      </c>
      <c r="Y2864" t="str">
        <f>IF(X2864="","-",TRIM(LEFT(X2864,FIND(",",X2864&amp;",")-1)))</f>
        <v>Los Angeles</v>
      </c>
      <c r="Z2864" t="s">
        <v>325</v>
      </c>
      <c r="AA2864" t="s">
        <v>5</v>
      </c>
    </row>
    <row r="2865" spans="1:27" ht="14.4" x14ac:dyDescent="0.3">
      <c r="A2865">
        <v>2855</v>
      </c>
      <c r="B2865" t="s">
        <v>12117</v>
      </c>
      <c r="C2865" t="s">
        <v>12118</v>
      </c>
      <c r="D2865" t="s">
        <v>12119</v>
      </c>
      <c r="E2865" t="s">
        <v>1026</v>
      </c>
      <c r="F2865" s="5">
        <f>_xlfn.TEXTBEFORE(E2865, " ") * 1000000</f>
        <v>4900000</v>
      </c>
      <c r="G2865">
        <v>131.3126</v>
      </c>
      <c r="H2865" t="s">
        <v>803</v>
      </c>
      <c r="I2865">
        <v>81</v>
      </c>
      <c r="J2865">
        <f>IF(I2865="",0,I2865)</f>
        <v>81</v>
      </c>
      <c r="K2865">
        <v>48</v>
      </c>
      <c r="L2865">
        <f>I2865-K2865</f>
        <v>33</v>
      </c>
      <c r="M2865" t="str">
        <f>IF(I2865&lt;100,"small",IF(I2865&lt;500,"medium","large"))</f>
        <v>small</v>
      </c>
      <c r="N2865">
        <f>IF(M2865="small",1,0)</f>
        <v>1</v>
      </c>
      <c r="O2865">
        <f>IF(N2865="medium",1,0)</f>
        <v>0</v>
      </c>
      <c r="P2865">
        <f>IF(O2865="large",1,0)</f>
        <v>0</v>
      </c>
      <c r="Q2865">
        <v>2011</v>
      </c>
      <c r="R2865">
        <v>3</v>
      </c>
      <c r="S2865" t="str">
        <f>IF(R2865=1, "First-time", IF(R2865&lt;=3, "Rising Star", IF(R2865&lt;10, "Established", "Elites")))</f>
        <v>Rising Star</v>
      </c>
      <c r="T2865">
        <f>IF(S2865 = "First-time",1,0)</f>
        <v>0</v>
      </c>
      <c r="U2865">
        <f>IF(S2865 = "Rising Star",1,0)</f>
        <v>1</v>
      </c>
      <c r="V2865">
        <f>IF(S2865 = "Established",1,0)</f>
        <v>0</v>
      </c>
      <c r="W2865">
        <f>IF(S2865 = "Elites",1,0)</f>
        <v>0</v>
      </c>
      <c r="X2865" t="s">
        <v>86</v>
      </c>
      <c r="Y2865" t="str">
        <f>IF(X2865="","-",TRIM(LEFT(X2865,FIND(",",X2865&amp;",")-1)))</f>
        <v>New York City</v>
      </c>
      <c r="Z2865" t="s">
        <v>12120</v>
      </c>
      <c r="AA2865" t="s">
        <v>32</v>
      </c>
    </row>
    <row r="2866" spans="1:27" ht="14.4" x14ac:dyDescent="0.3">
      <c r="A2866">
        <v>2856</v>
      </c>
      <c r="B2866" t="s">
        <v>5316</v>
      </c>
      <c r="C2866" t="s">
        <v>5317</v>
      </c>
      <c r="D2866" t="s">
        <v>5318</v>
      </c>
      <c r="E2866" t="s">
        <v>3928</v>
      </c>
      <c r="F2866" s="5">
        <f>_xlfn.TEXTBEFORE(E2866, " ") * 1000000</f>
        <v>12800000</v>
      </c>
      <c r="G2866">
        <v>131.24510000000001</v>
      </c>
      <c r="H2866" t="s">
        <v>153</v>
      </c>
      <c r="I2866">
        <v>14</v>
      </c>
      <c r="J2866">
        <f>IF(I2866="",0,I2866)</f>
        <v>14</v>
      </c>
      <c r="K2866">
        <v>6</v>
      </c>
      <c r="L2866">
        <f>I2866-K2866</f>
        <v>8</v>
      </c>
      <c r="M2866" t="str">
        <f>IF(I2866&lt;100,"small",IF(I2866&lt;500,"medium","large"))</f>
        <v>small</v>
      </c>
      <c r="N2866">
        <f>IF(M2866="small",1,0)</f>
        <v>1</v>
      </c>
      <c r="O2866">
        <f>IF(N2866="medium",1,0)</f>
        <v>0</v>
      </c>
      <c r="P2866">
        <f>IF(O2866="large",1,0)</f>
        <v>0</v>
      </c>
      <c r="Q2866">
        <v>2003</v>
      </c>
      <c r="R2866">
        <v>1</v>
      </c>
      <c r="S2866" t="str">
        <f>IF(R2866=1, "First-time", IF(R2866&lt;=3, "Rising Star", IF(R2866&lt;10, "Established", "Elites")))</f>
        <v>First-time</v>
      </c>
      <c r="T2866">
        <f>IF(S2866 = "First-time",1,0)</f>
        <v>1</v>
      </c>
      <c r="U2866">
        <f>IF(S2866 = "Rising Star",1,0)</f>
        <v>0</v>
      </c>
      <c r="V2866">
        <f>IF(S2866 = "Established",1,0)</f>
        <v>0</v>
      </c>
      <c r="W2866">
        <f>IF(S2866 = "Elites",1,0)</f>
        <v>0</v>
      </c>
      <c r="X2866" t="s">
        <v>248</v>
      </c>
      <c r="Y2866" t="str">
        <f>IF(X2866="","-",TRIM(LEFT(X2866,FIND(",",X2866&amp;",")-1)))</f>
        <v>Birmingham</v>
      </c>
      <c r="Z2866" t="s">
        <v>249</v>
      </c>
      <c r="AA2866" t="s">
        <v>2</v>
      </c>
    </row>
    <row r="2867" spans="1:27" ht="14.4" x14ac:dyDescent="0.3">
      <c r="A2867">
        <v>2857</v>
      </c>
      <c r="B2867" t="s">
        <v>2335</v>
      </c>
      <c r="C2867" t="s">
        <v>2336</v>
      </c>
      <c r="D2867" t="s">
        <v>2337</v>
      </c>
      <c r="E2867" t="s">
        <v>2338</v>
      </c>
      <c r="F2867" s="5">
        <f>_xlfn.TEXTBEFORE(E2867, " ") * 1000000</f>
        <v>195700000</v>
      </c>
      <c r="G2867">
        <v>131.1686</v>
      </c>
      <c r="H2867" t="s">
        <v>153</v>
      </c>
      <c r="I2867">
        <v>255</v>
      </c>
      <c r="J2867">
        <f>IF(I2867="",0,I2867)</f>
        <v>255</v>
      </c>
      <c r="K2867">
        <v>160</v>
      </c>
      <c r="L2867">
        <f>I2867-K2867</f>
        <v>95</v>
      </c>
      <c r="M2867" t="str">
        <f>IF(I2867&lt;100,"small",IF(I2867&lt;500,"medium","large"))</f>
        <v>medium</v>
      </c>
      <c r="N2867">
        <f>IF(M2867="small",1,0)</f>
        <v>0</v>
      </c>
      <c r="O2867">
        <f>IF(N2867="medium",1,0)</f>
        <v>0</v>
      </c>
      <c r="P2867">
        <f>IF(O2867="large",1,0)</f>
        <v>0</v>
      </c>
      <c r="Q2867">
        <v>1996</v>
      </c>
      <c r="R2867">
        <v>5</v>
      </c>
      <c r="S2867" t="str">
        <f>IF(R2867=1, "First-time", IF(R2867&lt;=3, "Rising Star", IF(R2867&lt;10, "Established", "Elites")))</f>
        <v>Established</v>
      </c>
      <c r="T2867">
        <f>IF(S2867 = "First-time",1,0)</f>
        <v>0</v>
      </c>
      <c r="U2867">
        <f>IF(S2867 = "Rising Star",1,0)</f>
        <v>0</v>
      </c>
      <c r="V2867">
        <f>IF(S2867 = "Established",1,0)</f>
        <v>1</v>
      </c>
      <c r="W2867">
        <f>IF(S2867 = "Elites",1,0)</f>
        <v>0</v>
      </c>
      <c r="X2867" t="s">
        <v>99</v>
      </c>
      <c r="Y2867" t="str">
        <f>IF(X2867="","-",TRIM(LEFT(X2867,FIND(",",X2867&amp;",")-1)))</f>
        <v>-</v>
      </c>
      <c r="Z2867" t="s">
        <v>2339</v>
      </c>
      <c r="AA2867" t="s">
        <v>39</v>
      </c>
    </row>
    <row r="2868" spans="1:27" ht="14.4" x14ac:dyDescent="0.3">
      <c r="A2868">
        <v>2858</v>
      </c>
      <c r="B2868" t="s">
        <v>4458</v>
      </c>
      <c r="C2868" t="s">
        <v>4459</v>
      </c>
      <c r="D2868" t="s">
        <v>4460</v>
      </c>
      <c r="E2868" t="s">
        <v>4059</v>
      </c>
      <c r="F2868" s="5">
        <f>_xlfn.TEXTBEFORE(E2868, " ") * 1000000</f>
        <v>8800000</v>
      </c>
      <c r="G2868">
        <v>131.01509999999999</v>
      </c>
      <c r="H2868" t="s">
        <v>433</v>
      </c>
      <c r="I2868">
        <v>69</v>
      </c>
      <c r="J2868">
        <f>IF(I2868="",0,I2868)</f>
        <v>69</v>
      </c>
      <c r="K2868">
        <v>25</v>
      </c>
      <c r="L2868">
        <f>I2868-K2868</f>
        <v>44</v>
      </c>
      <c r="M2868" t="str">
        <f>IF(I2868&lt;100,"small",IF(I2868&lt;500,"medium","large"))</f>
        <v>small</v>
      </c>
      <c r="N2868">
        <f>IF(M2868="small",1,0)</f>
        <v>1</v>
      </c>
      <c r="O2868">
        <f>IF(N2868="medium",1,0)</f>
        <v>0</v>
      </c>
      <c r="P2868">
        <f>IF(O2868="large",1,0)</f>
        <v>0</v>
      </c>
      <c r="Q2868">
        <v>2002</v>
      </c>
      <c r="R2868">
        <v>5</v>
      </c>
      <c r="S2868" t="str">
        <f>IF(R2868=1, "First-time", IF(R2868&lt;=3, "Rising Star", IF(R2868&lt;10, "Established", "Elites")))</f>
        <v>Established</v>
      </c>
      <c r="T2868">
        <f>IF(S2868 = "First-time",1,0)</f>
        <v>0</v>
      </c>
      <c r="U2868">
        <f>IF(S2868 = "Rising Star",1,0)</f>
        <v>0</v>
      </c>
      <c r="V2868">
        <f>IF(S2868 = "Established",1,0)</f>
        <v>1</v>
      </c>
      <c r="W2868">
        <f>IF(S2868 = "Elites",1,0)</f>
        <v>0</v>
      </c>
      <c r="X2868" t="s">
        <v>466</v>
      </c>
      <c r="Y2868" t="str">
        <f>IF(X2868="","-",TRIM(LEFT(X2868,FIND(",",X2868&amp;",")-1)))</f>
        <v>Charlotte</v>
      </c>
      <c r="Z2868" t="s">
        <v>466</v>
      </c>
      <c r="AA2868" t="s">
        <v>28</v>
      </c>
    </row>
    <row r="2869" spans="1:27" ht="14.4" x14ac:dyDescent="0.3">
      <c r="A2869">
        <v>2859</v>
      </c>
      <c r="B2869" t="s">
        <v>2938</v>
      </c>
      <c r="C2869" t="s">
        <v>2939</v>
      </c>
      <c r="D2869" t="s">
        <v>2940</v>
      </c>
      <c r="E2869" t="s">
        <v>937</v>
      </c>
      <c r="F2869" s="5">
        <f>_xlfn.TEXTBEFORE(E2869, " ") * 1000000</f>
        <v>9700000</v>
      </c>
      <c r="G2869">
        <v>130.96619999999999</v>
      </c>
      <c r="H2869" t="s">
        <v>174</v>
      </c>
      <c r="I2869">
        <v>91</v>
      </c>
      <c r="J2869">
        <f>IF(I2869="",0,I2869)</f>
        <v>91</v>
      </c>
      <c r="K2869">
        <v>43</v>
      </c>
      <c r="L2869">
        <f>I2869-K2869</f>
        <v>48</v>
      </c>
      <c r="M2869" t="str">
        <f>IF(I2869&lt;100,"small",IF(I2869&lt;500,"medium","large"))</f>
        <v>small</v>
      </c>
      <c r="N2869">
        <f>IF(M2869="small",1,0)</f>
        <v>1</v>
      </c>
      <c r="O2869">
        <f>IF(N2869="medium",1,0)</f>
        <v>0</v>
      </c>
      <c r="P2869">
        <f>IF(O2869="large",1,0)</f>
        <v>0</v>
      </c>
      <c r="Q2869">
        <v>1998</v>
      </c>
      <c r="R2869">
        <v>3</v>
      </c>
      <c r="S2869" t="str">
        <f>IF(R2869=1, "First-time", IF(R2869&lt;=3, "Rising Star", IF(R2869&lt;10, "Established", "Elites")))</f>
        <v>Rising Star</v>
      </c>
      <c r="T2869">
        <f>IF(S2869 = "First-time",1,0)</f>
        <v>0</v>
      </c>
      <c r="U2869">
        <f>IF(S2869 = "Rising Star",1,0)</f>
        <v>1</v>
      </c>
      <c r="V2869">
        <f>IF(S2869 = "Established",1,0)</f>
        <v>0</v>
      </c>
      <c r="W2869">
        <f>IF(S2869 = "Elites",1,0)</f>
        <v>0</v>
      </c>
      <c r="X2869" t="s">
        <v>242</v>
      </c>
      <c r="Y2869" t="str">
        <f>IF(X2869="","-",TRIM(LEFT(X2869,FIND(",",X2869&amp;",")-1)))</f>
        <v>Atlanta</v>
      </c>
      <c r="Z2869" t="s">
        <v>2941</v>
      </c>
      <c r="AA2869" t="s">
        <v>11</v>
      </c>
    </row>
    <row r="2870" spans="1:27" ht="14.4" x14ac:dyDescent="0.3">
      <c r="A2870">
        <v>2860</v>
      </c>
      <c r="B2870" t="s">
        <v>2187</v>
      </c>
      <c r="C2870" t="s">
        <v>2188</v>
      </c>
      <c r="D2870" t="s">
        <v>2189</v>
      </c>
      <c r="E2870" t="s">
        <v>1614</v>
      </c>
      <c r="F2870" s="5">
        <f>_xlfn.TEXTBEFORE(E2870, " ") * 1000000</f>
        <v>60500000</v>
      </c>
      <c r="G2870">
        <v>130.875</v>
      </c>
      <c r="H2870" t="s">
        <v>85</v>
      </c>
      <c r="I2870">
        <v>1125</v>
      </c>
      <c r="J2870">
        <f>IF(I2870="",0,I2870)</f>
        <v>1125</v>
      </c>
      <c r="K2870">
        <v>768</v>
      </c>
      <c r="L2870">
        <f>I2870-K2870</f>
        <v>357</v>
      </c>
      <c r="M2870" t="str">
        <f>IF(I2870&lt;100,"small",IF(I2870&lt;500,"medium","large"))</f>
        <v>large</v>
      </c>
      <c r="N2870">
        <f>IF(M2870="small",1,0)</f>
        <v>0</v>
      </c>
      <c r="O2870">
        <f>IF(N2870="medium",1,0)</f>
        <v>0</v>
      </c>
      <c r="P2870">
        <f>IF(O2870="large",1,0)</f>
        <v>0</v>
      </c>
      <c r="Q2870">
        <v>1995</v>
      </c>
      <c r="R2870">
        <v>3</v>
      </c>
      <c r="S2870" t="str">
        <f>IF(R2870=1, "First-time", IF(R2870&lt;=3, "Rising Star", IF(R2870&lt;10, "Established", "Elites")))</f>
        <v>Rising Star</v>
      </c>
      <c r="T2870">
        <f>IF(S2870 = "First-time",1,0)</f>
        <v>0</v>
      </c>
      <c r="U2870">
        <f>IF(S2870 = "Rising Star",1,0)</f>
        <v>1</v>
      </c>
      <c r="V2870">
        <f>IF(S2870 = "Established",1,0)</f>
        <v>0</v>
      </c>
      <c r="W2870">
        <f>IF(S2870 = "Elites",1,0)</f>
        <v>0</v>
      </c>
      <c r="X2870" t="s">
        <v>86</v>
      </c>
      <c r="Y2870" t="str">
        <f>IF(X2870="","-",TRIM(LEFT(X2870,FIND(",",X2870&amp;",")-1)))</f>
        <v>New York City</v>
      </c>
      <c r="Z2870" t="s">
        <v>543</v>
      </c>
      <c r="AA2870" t="s">
        <v>35</v>
      </c>
    </row>
    <row r="2871" spans="1:27" ht="14.4" x14ac:dyDescent="0.3">
      <c r="A2871">
        <v>2861</v>
      </c>
      <c r="B2871" t="s">
        <v>7169</v>
      </c>
      <c r="C2871" t="s">
        <v>7170</v>
      </c>
      <c r="D2871" t="s">
        <v>7171</v>
      </c>
      <c r="E2871" t="s">
        <v>7172</v>
      </c>
      <c r="F2871" s="5">
        <f>_xlfn.TEXTBEFORE(E2871, " ") * 1000000</f>
        <v>21800000</v>
      </c>
      <c r="G2871">
        <v>130.84389999999999</v>
      </c>
      <c r="H2871" t="s">
        <v>353</v>
      </c>
      <c r="I2871">
        <v>69</v>
      </c>
      <c r="J2871">
        <f>IF(I2871="",0,I2871)</f>
        <v>69</v>
      </c>
      <c r="K2871">
        <v>33</v>
      </c>
      <c r="L2871">
        <f>I2871-K2871</f>
        <v>36</v>
      </c>
      <c r="M2871" t="str">
        <f>IF(I2871&lt;100,"small",IF(I2871&lt;500,"medium","large"))</f>
        <v>small</v>
      </c>
      <c r="N2871">
        <f>IF(M2871="small",1,0)</f>
        <v>1</v>
      </c>
      <c r="O2871">
        <f>IF(N2871="medium",1,0)</f>
        <v>0</v>
      </c>
      <c r="P2871">
        <f>IF(O2871="large",1,0)</f>
        <v>0</v>
      </c>
      <c r="Q2871">
        <v>2006</v>
      </c>
      <c r="R2871">
        <v>2</v>
      </c>
      <c r="S2871" t="str">
        <f>IF(R2871=1, "First-time", IF(R2871&lt;=3, "Rising Star", IF(R2871&lt;10, "Established", "Elites")))</f>
        <v>Rising Star</v>
      </c>
      <c r="T2871">
        <f>IF(S2871 = "First-time",1,0)</f>
        <v>0</v>
      </c>
      <c r="U2871">
        <f>IF(S2871 = "Rising Star",1,0)</f>
        <v>1</v>
      </c>
      <c r="V2871">
        <f>IF(S2871 = "Established",1,0)</f>
        <v>0</v>
      </c>
      <c r="W2871">
        <f>IF(S2871 = "Elites",1,0)</f>
        <v>0</v>
      </c>
      <c r="X2871" t="s">
        <v>611</v>
      </c>
      <c r="Y2871" t="str">
        <f>IF(X2871="","-",TRIM(LEFT(X2871,FIND(",",X2871&amp;",")-1)))</f>
        <v>Denver</v>
      </c>
      <c r="Z2871" t="s">
        <v>2238</v>
      </c>
      <c r="AA2871" t="s">
        <v>6</v>
      </c>
    </row>
    <row r="2872" spans="1:27" ht="14.4" x14ac:dyDescent="0.3">
      <c r="A2872">
        <v>2862</v>
      </c>
      <c r="B2872" t="s">
        <v>11725</v>
      </c>
      <c r="C2872" t="s">
        <v>11726</v>
      </c>
      <c r="D2872" t="s">
        <v>11727</v>
      </c>
      <c r="E2872" t="s">
        <v>1161</v>
      </c>
      <c r="F2872" s="5">
        <f>_xlfn.TEXTBEFORE(E2872, " ") * 1000000</f>
        <v>26500000</v>
      </c>
      <c r="G2872">
        <v>130.827</v>
      </c>
      <c r="H2872" t="s">
        <v>445</v>
      </c>
      <c r="I2872">
        <v>17</v>
      </c>
      <c r="J2872">
        <f>IF(I2872="",0,I2872)</f>
        <v>17</v>
      </c>
      <c r="K2872">
        <v>6</v>
      </c>
      <c r="L2872">
        <f>I2872-K2872</f>
        <v>11</v>
      </c>
      <c r="M2872" t="str">
        <f>IF(I2872&lt;100,"small",IF(I2872&lt;500,"medium","large"))</f>
        <v>small</v>
      </c>
      <c r="N2872">
        <f>IF(M2872="small",1,0)</f>
        <v>1</v>
      </c>
      <c r="O2872">
        <f>IF(N2872="medium",1,0)</f>
        <v>0</v>
      </c>
      <c r="P2872">
        <f>IF(O2872="large",1,0)</f>
        <v>0</v>
      </c>
      <c r="Q2872">
        <v>2011</v>
      </c>
      <c r="R2872">
        <v>3</v>
      </c>
      <c r="S2872" t="str">
        <f>IF(R2872=1, "First-time", IF(R2872&lt;=3, "Rising Star", IF(R2872&lt;10, "Established", "Elites")))</f>
        <v>Rising Star</v>
      </c>
      <c r="T2872">
        <f>IF(S2872 = "First-time",1,0)</f>
        <v>0</v>
      </c>
      <c r="U2872">
        <f>IF(S2872 = "Rising Star",1,0)</f>
        <v>1</v>
      </c>
      <c r="V2872">
        <f>IF(S2872 = "Established",1,0)</f>
        <v>0</v>
      </c>
      <c r="W2872">
        <f>IF(S2872 = "Elites",1,0)</f>
        <v>0</v>
      </c>
      <c r="X2872" t="s">
        <v>161</v>
      </c>
      <c r="Y2872" t="str">
        <f>IF(X2872="","-",TRIM(LEFT(X2872,FIND(",",X2872&amp;",")-1)))</f>
        <v>Ogden-Clearfield</v>
      </c>
      <c r="Z2872" t="s">
        <v>4301</v>
      </c>
      <c r="AA2872" t="s">
        <v>46</v>
      </c>
    </row>
    <row r="2873" spans="1:27" ht="14.4" x14ac:dyDescent="0.3">
      <c r="A2873">
        <v>2863</v>
      </c>
      <c r="B2873" t="s">
        <v>8857</v>
      </c>
      <c r="C2873" t="s">
        <v>8858</v>
      </c>
      <c r="D2873" t="s">
        <v>8859</v>
      </c>
      <c r="E2873" t="s">
        <v>2206</v>
      </c>
      <c r="F2873" s="5">
        <f>_xlfn.TEXTBEFORE(E2873, " ") * 1000000</f>
        <v>26700000</v>
      </c>
      <c r="G2873">
        <v>130.7508</v>
      </c>
      <c r="H2873" t="s">
        <v>779</v>
      </c>
      <c r="I2873">
        <v>126</v>
      </c>
      <c r="J2873">
        <f>IF(I2873="",0,I2873)</f>
        <v>126</v>
      </c>
      <c r="K2873">
        <v>57</v>
      </c>
      <c r="L2873">
        <f>I2873-K2873</f>
        <v>69</v>
      </c>
      <c r="M2873" t="str">
        <f>IF(I2873&lt;100,"small",IF(I2873&lt;500,"medium","large"))</f>
        <v>medium</v>
      </c>
      <c r="N2873">
        <f>IF(M2873="small",1,0)</f>
        <v>0</v>
      </c>
      <c r="O2873">
        <f>IF(N2873="medium",1,0)</f>
        <v>0</v>
      </c>
      <c r="P2873">
        <f>IF(O2873="large",1,0)</f>
        <v>0</v>
      </c>
      <c r="Q2873">
        <v>2008</v>
      </c>
      <c r="R2873">
        <v>2</v>
      </c>
      <c r="S2873" t="str">
        <f>IF(R2873=1, "First-time", IF(R2873&lt;=3, "Rising Star", IF(R2873&lt;10, "Established", "Elites")))</f>
        <v>Rising Star</v>
      </c>
      <c r="T2873">
        <f>IF(S2873 = "First-time",1,0)</f>
        <v>0</v>
      </c>
      <c r="U2873">
        <f>IF(S2873 = "Rising Star",1,0)</f>
        <v>1</v>
      </c>
      <c r="V2873">
        <f>IF(S2873 = "Established",1,0)</f>
        <v>0</v>
      </c>
      <c r="W2873">
        <f>IF(S2873 = "Elites",1,0)</f>
        <v>0</v>
      </c>
      <c r="X2873" t="s">
        <v>242</v>
      </c>
      <c r="Y2873" t="str">
        <f>IF(X2873="","-",TRIM(LEFT(X2873,FIND(",",X2873&amp;",")-1)))</f>
        <v>Atlanta</v>
      </c>
      <c r="Z2873" t="s">
        <v>242</v>
      </c>
      <c r="AA2873" t="s">
        <v>11</v>
      </c>
    </row>
    <row r="2874" spans="1:27" ht="14.4" x14ac:dyDescent="0.3">
      <c r="A2874">
        <v>2864</v>
      </c>
      <c r="B2874" t="s">
        <v>4530</v>
      </c>
      <c r="C2874" t="s">
        <v>4531</v>
      </c>
      <c r="D2874" t="s">
        <v>4532</v>
      </c>
      <c r="E2874" t="s">
        <v>4533</v>
      </c>
      <c r="F2874" s="5">
        <f>_xlfn.TEXTBEFORE(E2874, " ") * 1000000</f>
        <v>66800000</v>
      </c>
      <c r="G2874">
        <v>130.732</v>
      </c>
      <c r="H2874" t="s">
        <v>105</v>
      </c>
      <c r="I2874">
        <v>425</v>
      </c>
      <c r="J2874">
        <f>IF(I2874="",0,I2874)</f>
        <v>425</v>
      </c>
      <c r="K2874">
        <v>203</v>
      </c>
      <c r="L2874">
        <f>I2874-K2874</f>
        <v>222</v>
      </c>
      <c r="M2874" t="str">
        <f>IF(I2874&lt;100,"small",IF(I2874&lt;500,"medium","large"))</f>
        <v>medium</v>
      </c>
      <c r="N2874">
        <f>IF(M2874="small",1,0)</f>
        <v>0</v>
      </c>
      <c r="O2874">
        <f>IF(N2874="medium",1,0)</f>
        <v>0</v>
      </c>
      <c r="P2874">
        <f>IF(O2874="large",1,0)</f>
        <v>0</v>
      </c>
      <c r="Q2874">
        <v>2002</v>
      </c>
      <c r="R2874">
        <v>4</v>
      </c>
      <c r="S2874" t="str">
        <f>IF(R2874=1, "First-time", IF(R2874&lt;=3, "Rising Star", IF(R2874&lt;10, "Established", "Elites")))</f>
        <v>Established</v>
      </c>
      <c r="T2874">
        <f>IF(S2874 = "First-time",1,0)</f>
        <v>0</v>
      </c>
      <c r="U2874">
        <f>IF(S2874 = "Rising Star",1,0)</f>
        <v>0</v>
      </c>
      <c r="V2874">
        <f>IF(S2874 = "Established",1,0)</f>
        <v>1</v>
      </c>
      <c r="W2874">
        <f>IF(S2874 = "Elites",1,0)</f>
        <v>0</v>
      </c>
      <c r="X2874" t="s">
        <v>880</v>
      </c>
      <c r="Y2874" t="str">
        <f>IF(X2874="","-",TRIM(LEFT(X2874,FIND(",",X2874&amp;",")-1)))</f>
        <v>Louisville/Jefferson County</v>
      </c>
      <c r="Z2874" t="s">
        <v>881</v>
      </c>
      <c r="AA2874" t="s">
        <v>18</v>
      </c>
    </row>
    <row r="2875" spans="1:27" ht="14.4" x14ac:dyDescent="0.3">
      <c r="A2875">
        <v>2865</v>
      </c>
      <c r="B2875" t="s">
        <v>984</v>
      </c>
      <c r="C2875" t="s">
        <v>985</v>
      </c>
      <c r="D2875" t="s">
        <v>986</v>
      </c>
      <c r="E2875" t="s">
        <v>987</v>
      </c>
      <c r="F2875" s="5">
        <f>_xlfn.TEXTBEFORE(E2875, " ") * 1000000</f>
        <v>46200000</v>
      </c>
      <c r="G2875">
        <v>130.72479999999999</v>
      </c>
      <c r="H2875" t="s">
        <v>118</v>
      </c>
      <c r="I2875">
        <v>154</v>
      </c>
      <c r="J2875">
        <f>IF(I2875="",0,I2875)</f>
        <v>154</v>
      </c>
      <c r="K2875">
        <v>79</v>
      </c>
      <c r="L2875">
        <f>I2875-K2875</f>
        <v>75</v>
      </c>
      <c r="M2875" t="str">
        <f>IF(I2875&lt;100,"small",IF(I2875&lt;500,"medium","large"))</f>
        <v>medium</v>
      </c>
      <c r="N2875">
        <f>IF(M2875="small",1,0)</f>
        <v>0</v>
      </c>
      <c r="O2875">
        <f>IF(N2875="medium",1,0)</f>
        <v>0</v>
      </c>
      <c r="P2875">
        <f>IF(O2875="large",1,0)</f>
        <v>0</v>
      </c>
      <c r="Q2875">
        <v>1984</v>
      </c>
      <c r="R2875">
        <v>2</v>
      </c>
      <c r="S2875" t="str">
        <f>IF(R2875=1, "First-time", IF(R2875&lt;=3, "Rising Star", IF(R2875&lt;10, "Established", "Elites")))</f>
        <v>Rising Star</v>
      </c>
      <c r="T2875">
        <f>IF(S2875 = "First-time",1,0)</f>
        <v>0</v>
      </c>
      <c r="U2875">
        <f>IF(S2875 = "Rising Star",1,0)</f>
        <v>1</v>
      </c>
      <c r="V2875">
        <f>IF(S2875 = "Established",1,0)</f>
        <v>0</v>
      </c>
      <c r="W2875">
        <f>IF(S2875 = "Elites",1,0)</f>
        <v>0</v>
      </c>
      <c r="X2875" t="s">
        <v>130</v>
      </c>
      <c r="Y2875" t="str">
        <f>IF(X2875="","-",TRIM(LEFT(X2875,FIND(",",X2875&amp;",")-1)))</f>
        <v>Dallas</v>
      </c>
      <c r="Z2875" t="s">
        <v>988</v>
      </c>
      <c r="AA2875" t="s">
        <v>45</v>
      </c>
    </row>
    <row r="2876" spans="1:27" ht="14.4" x14ac:dyDescent="0.3">
      <c r="A2876">
        <v>2866</v>
      </c>
      <c r="B2876" t="s">
        <v>849</v>
      </c>
      <c r="C2876" t="s">
        <v>850</v>
      </c>
      <c r="D2876" t="s">
        <v>851</v>
      </c>
      <c r="E2876" t="s">
        <v>852</v>
      </c>
      <c r="F2876" s="5">
        <f>_xlfn.TEXTBEFORE(E2876, " ") * 1000000</f>
        <v>152300000</v>
      </c>
      <c r="G2876">
        <v>130.65860000000001</v>
      </c>
      <c r="H2876" t="s">
        <v>85</v>
      </c>
      <c r="I2876">
        <v>160</v>
      </c>
      <c r="J2876">
        <f>IF(I2876="",0,I2876)</f>
        <v>160</v>
      </c>
      <c r="K2876">
        <v>90</v>
      </c>
      <c r="L2876">
        <f>I2876-K2876</f>
        <v>70</v>
      </c>
      <c r="M2876" t="str">
        <f>IF(I2876&lt;100,"small",IF(I2876&lt;500,"medium","large"))</f>
        <v>medium</v>
      </c>
      <c r="N2876">
        <f>IF(M2876="small",1,0)</f>
        <v>0</v>
      </c>
      <c r="O2876">
        <f>IF(N2876="medium",1,0)</f>
        <v>0</v>
      </c>
      <c r="P2876">
        <f>IF(O2876="large",1,0)</f>
        <v>0</v>
      </c>
      <c r="Q2876">
        <v>1982</v>
      </c>
      <c r="R2876">
        <v>11</v>
      </c>
      <c r="S2876" t="str">
        <f>IF(R2876=1, "First-time", IF(R2876&lt;=3, "Rising Star", IF(R2876&lt;10, "Established", "Elites")))</f>
        <v>Elites</v>
      </c>
      <c r="T2876">
        <f>IF(S2876 = "First-time",1,0)</f>
        <v>0</v>
      </c>
      <c r="U2876">
        <f>IF(S2876 = "Rising Star",1,0)</f>
        <v>0</v>
      </c>
      <c r="V2876">
        <f>IF(S2876 = "Established",1,0)</f>
        <v>0</v>
      </c>
      <c r="W2876">
        <f>IF(S2876 = "Elites",1,0)</f>
        <v>1</v>
      </c>
      <c r="X2876" t="s">
        <v>99</v>
      </c>
      <c r="Y2876" t="str">
        <f>IF(X2876="","-",TRIM(LEFT(X2876,FIND(",",X2876&amp;",")-1)))</f>
        <v>-</v>
      </c>
      <c r="Z2876" t="s">
        <v>853</v>
      </c>
      <c r="AA2876" t="s">
        <v>44</v>
      </c>
    </row>
    <row r="2877" spans="1:27" ht="14.4" x14ac:dyDescent="0.3">
      <c r="A2877">
        <v>2867</v>
      </c>
      <c r="B2877" t="s">
        <v>6809</v>
      </c>
      <c r="C2877" t="s">
        <v>6810</v>
      </c>
      <c r="D2877" t="s">
        <v>6811</v>
      </c>
      <c r="E2877" t="s">
        <v>217</v>
      </c>
      <c r="F2877" s="5">
        <f>_xlfn.TEXTBEFORE(E2877, " ") * 1000000</f>
        <v>3300000</v>
      </c>
      <c r="G2877">
        <v>130.6138</v>
      </c>
      <c r="H2877" t="s">
        <v>140</v>
      </c>
      <c r="I2877">
        <v>17</v>
      </c>
      <c r="J2877">
        <f>IF(I2877="",0,I2877)</f>
        <v>17</v>
      </c>
      <c r="K2877">
        <v>9</v>
      </c>
      <c r="L2877">
        <f>I2877-K2877</f>
        <v>8</v>
      </c>
      <c r="M2877" t="str">
        <f>IF(I2877&lt;100,"small",IF(I2877&lt;500,"medium","large"))</f>
        <v>small</v>
      </c>
      <c r="N2877">
        <f>IF(M2877="small",1,0)</f>
        <v>1</v>
      </c>
      <c r="O2877">
        <f>IF(N2877="medium",1,0)</f>
        <v>0</v>
      </c>
      <c r="P2877">
        <f>IF(O2877="large",1,0)</f>
        <v>0</v>
      </c>
      <c r="Q2877">
        <v>2006</v>
      </c>
      <c r="R2877">
        <v>2</v>
      </c>
      <c r="S2877" t="str">
        <f>IF(R2877=1, "First-time", IF(R2877&lt;=3, "Rising Star", IF(R2877&lt;10, "Established", "Elites")))</f>
        <v>Rising Star</v>
      </c>
      <c r="T2877">
        <f>IF(S2877 = "First-time",1,0)</f>
        <v>0</v>
      </c>
      <c r="U2877">
        <f>IF(S2877 = "Rising Star",1,0)</f>
        <v>1</v>
      </c>
      <c r="V2877">
        <f>IF(S2877 = "Established",1,0)</f>
        <v>0</v>
      </c>
      <c r="W2877">
        <f>IF(S2877 = "Elites",1,0)</f>
        <v>0</v>
      </c>
      <c r="X2877" t="s">
        <v>99</v>
      </c>
      <c r="Y2877" t="str">
        <f>IF(X2877="","-",TRIM(LEFT(X2877,FIND(",",X2877&amp;",")-1)))</f>
        <v>-</v>
      </c>
      <c r="Z2877" t="s">
        <v>858</v>
      </c>
      <c r="AA2877" t="s">
        <v>38</v>
      </c>
    </row>
    <row r="2878" spans="1:27" ht="14.4" x14ac:dyDescent="0.3">
      <c r="A2878">
        <v>2868</v>
      </c>
      <c r="B2878" t="s">
        <v>4816</v>
      </c>
      <c r="C2878" t="s">
        <v>4817</v>
      </c>
      <c r="D2878" t="s">
        <v>4818</v>
      </c>
      <c r="E2878" t="s">
        <v>1544</v>
      </c>
      <c r="F2878" s="5">
        <f>_xlfn.TEXTBEFORE(E2878, " ") * 1000000</f>
        <v>20300000</v>
      </c>
      <c r="G2878">
        <v>130.5943</v>
      </c>
      <c r="H2878" t="s">
        <v>118</v>
      </c>
      <c r="I2878">
        <v>240</v>
      </c>
      <c r="J2878">
        <f>IF(I2878="",0,I2878)</f>
        <v>240</v>
      </c>
      <c r="K2878">
        <v>54</v>
      </c>
      <c r="L2878">
        <f>I2878-K2878</f>
        <v>186</v>
      </c>
      <c r="M2878" t="str">
        <f>IF(I2878&lt;100,"small",IF(I2878&lt;500,"medium","large"))</f>
        <v>medium</v>
      </c>
      <c r="N2878">
        <f>IF(M2878="small",1,0)</f>
        <v>0</v>
      </c>
      <c r="O2878">
        <f>IF(N2878="medium",1,0)</f>
        <v>0</v>
      </c>
      <c r="P2878">
        <f>IF(O2878="large",1,0)</f>
        <v>0</v>
      </c>
      <c r="Q2878">
        <v>2003</v>
      </c>
      <c r="R2878">
        <v>1</v>
      </c>
      <c r="S2878" t="str">
        <f>IF(R2878=1, "First-time", IF(R2878&lt;=3, "Rising Star", IF(R2878&lt;10, "Established", "Elites")))</f>
        <v>First-time</v>
      </c>
      <c r="T2878">
        <f>IF(S2878 = "First-time",1,0)</f>
        <v>1</v>
      </c>
      <c r="U2878">
        <f>IF(S2878 = "Rising Star",1,0)</f>
        <v>0</v>
      </c>
      <c r="V2878">
        <f>IF(S2878 = "Established",1,0)</f>
        <v>0</v>
      </c>
      <c r="W2878">
        <f>IF(S2878 = "Elites",1,0)</f>
        <v>0</v>
      </c>
      <c r="X2878" t="s">
        <v>838</v>
      </c>
      <c r="Y2878" t="str">
        <f>IF(X2878="","-",TRIM(LEFT(X2878,FIND(",",X2878&amp;",")-1)))</f>
        <v>Austin</v>
      </c>
      <c r="Z2878" t="s">
        <v>838</v>
      </c>
      <c r="AA2878" t="s">
        <v>45</v>
      </c>
    </row>
    <row r="2879" spans="1:27" ht="14.4" x14ac:dyDescent="0.3">
      <c r="A2879">
        <v>2869</v>
      </c>
      <c r="B2879" t="s">
        <v>9957</v>
      </c>
      <c r="C2879" t="s">
        <v>9958</v>
      </c>
      <c r="D2879" t="s">
        <v>9959</v>
      </c>
      <c r="E2879" t="s">
        <v>537</v>
      </c>
      <c r="F2879" s="5">
        <f>_xlfn.TEXTBEFORE(E2879, " ") * 1000000</f>
        <v>5700000</v>
      </c>
      <c r="G2879">
        <v>130.51140000000001</v>
      </c>
      <c r="H2879" t="s">
        <v>111</v>
      </c>
      <c r="I2879">
        <v>51</v>
      </c>
      <c r="J2879">
        <f>IF(I2879="",0,I2879)</f>
        <v>51</v>
      </c>
      <c r="K2879">
        <v>28</v>
      </c>
      <c r="L2879">
        <f>I2879-K2879</f>
        <v>23</v>
      </c>
      <c r="M2879" t="str">
        <f>IF(I2879&lt;100,"small",IF(I2879&lt;500,"medium","large"))</f>
        <v>small</v>
      </c>
      <c r="N2879">
        <f>IF(M2879="small",1,0)</f>
        <v>1</v>
      </c>
      <c r="O2879">
        <f>IF(N2879="medium",1,0)</f>
        <v>0</v>
      </c>
      <c r="P2879">
        <f>IF(O2879="large",1,0)</f>
        <v>0</v>
      </c>
      <c r="Q2879">
        <v>2009</v>
      </c>
      <c r="R2879">
        <v>4</v>
      </c>
      <c r="S2879" t="str">
        <f>IF(R2879=1, "First-time", IF(R2879&lt;=3, "Rising Star", IF(R2879&lt;10, "Established", "Elites")))</f>
        <v>Established</v>
      </c>
      <c r="T2879">
        <f>IF(S2879 = "First-time",1,0)</f>
        <v>0</v>
      </c>
      <c r="U2879">
        <f>IF(S2879 = "Rising Star",1,0)</f>
        <v>0</v>
      </c>
      <c r="V2879">
        <f>IF(S2879 = "Established",1,0)</f>
        <v>1</v>
      </c>
      <c r="W2879">
        <f>IF(S2879 = "Elites",1,0)</f>
        <v>0</v>
      </c>
      <c r="X2879" t="s">
        <v>2903</v>
      </c>
      <c r="Y2879" t="str">
        <f>IF(X2879="","-",TRIM(LEFT(X2879,FIND(",",X2879&amp;",")-1)))</f>
        <v>Baton Rouge</v>
      </c>
      <c r="Z2879" t="s">
        <v>9960</v>
      </c>
      <c r="AA2879" t="s">
        <v>19</v>
      </c>
    </row>
    <row r="2880" spans="1:27" ht="14.4" x14ac:dyDescent="0.3">
      <c r="A2880">
        <v>2870</v>
      </c>
      <c r="B2880" t="s">
        <v>7377</v>
      </c>
      <c r="C2880" t="s">
        <v>7378</v>
      </c>
      <c r="D2880" t="s">
        <v>7379</v>
      </c>
      <c r="E2880" t="s">
        <v>212</v>
      </c>
      <c r="F2880" s="5">
        <f>_xlfn.TEXTBEFORE(E2880, " ") * 1000000</f>
        <v>4400000</v>
      </c>
      <c r="G2880">
        <v>130.428</v>
      </c>
      <c r="H2880" t="s">
        <v>85</v>
      </c>
      <c r="I2880">
        <v>19</v>
      </c>
      <c r="J2880">
        <f>IF(I2880="",0,I2880)</f>
        <v>19</v>
      </c>
      <c r="K2880">
        <v>12</v>
      </c>
      <c r="L2880">
        <f>I2880-K2880</f>
        <v>7</v>
      </c>
      <c r="M2880" t="str">
        <f>IF(I2880&lt;100,"small",IF(I2880&lt;500,"medium","large"))</f>
        <v>small</v>
      </c>
      <c r="N2880">
        <f>IF(M2880="small",1,0)</f>
        <v>1</v>
      </c>
      <c r="O2880">
        <f>IF(N2880="medium",1,0)</f>
        <v>0</v>
      </c>
      <c r="P2880">
        <f>IF(O2880="large",1,0)</f>
        <v>0</v>
      </c>
      <c r="Q2880">
        <v>2007</v>
      </c>
      <c r="R2880">
        <v>2</v>
      </c>
      <c r="S2880" t="str">
        <f>IF(R2880=1, "First-time", IF(R2880&lt;=3, "Rising Star", IF(R2880&lt;10, "Established", "Elites")))</f>
        <v>Rising Star</v>
      </c>
      <c r="T2880">
        <f>IF(S2880 = "First-time",1,0)</f>
        <v>0</v>
      </c>
      <c r="U2880">
        <f>IF(S2880 = "Rising Star",1,0)</f>
        <v>1</v>
      </c>
      <c r="V2880">
        <f>IF(S2880 = "Established",1,0)</f>
        <v>0</v>
      </c>
      <c r="W2880">
        <f>IF(S2880 = "Elites",1,0)</f>
        <v>0</v>
      </c>
      <c r="X2880" t="s">
        <v>86</v>
      </c>
      <c r="Y2880" t="str">
        <f>IF(X2880="","-",TRIM(LEFT(X2880,FIND(",",X2880&amp;",")-1)))</f>
        <v>New York City</v>
      </c>
      <c r="Z2880" t="s">
        <v>113</v>
      </c>
      <c r="AA2880" t="s">
        <v>47</v>
      </c>
    </row>
    <row r="2881" spans="1:27" ht="14.4" x14ac:dyDescent="0.3">
      <c r="A2881">
        <v>2871</v>
      </c>
      <c r="B2881" t="s">
        <v>12534</v>
      </c>
      <c r="C2881" t="s">
        <v>12535</v>
      </c>
      <c r="D2881" t="s">
        <v>12536</v>
      </c>
      <c r="E2881" t="s">
        <v>2067</v>
      </c>
      <c r="F2881" s="5">
        <f>_xlfn.TEXTBEFORE(E2881, " ") * 1000000</f>
        <v>33100000</v>
      </c>
      <c r="G2881">
        <v>130.40180000000001</v>
      </c>
      <c r="H2881" t="s">
        <v>92</v>
      </c>
      <c r="I2881">
        <v>58</v>
      </c>
      <c r="J2881">
        <f>IF(I2881="",0,I2881)</f>
        <v>58</v>
      </c>
      <c r="K2881">
        <v>25</v>
      </c>
      <c r="L2881">
        <f>I2881-K2881</f>
        <v>33</v>
      </c>
      <c r="M2881" t="str">
        <f>IF(I2881&lt;100,"small",IF(I2881&lt;500,"medium","large"))</f>
        <v>small</v>
      </c>
      <c r="N2881">
        <f>IF(M2881="small",1,0)</f>
        <v>1</v>
      </c>
      <c r="O2881">
        <f>IF(N2881="medium",1,0)</f>
        <v>0</v>
      </c>
      <c r="P2881">
        <f>IF(O2881="large",1,0)</f>
        <v>0</v>
      </c>
      <c r="Q2881">
        <v>2011</v>
      </c>
      <c r="R2881">
        <v>2</v>
      </c>
      <c r="S2881" t="str">
        <f>IF(R2881=1, "First-time", IF(R2881&lt;=3, "Rising Star", IF(R2881&lt;10, "Established", "Elites")))</f>
        <v>Rising Star</v>
      </c>
      <c r="T2881">
        <f>IF(S2881 = "First-time",1,0)</f>
        <v>0</v>
      </c>
      <c r="U2881">
        <f>IF(S2881 = "Rising Star",1,0)</f>
        <v>1</v>
      </c>
      <c r="V2881">
        <f>IF(S2881 = "Established",1,0)</f>
        <v>0</v>
      </c>
      <c r="W2881">
        <f>IF(S2881 = "Elites",1,0)</f>
        <v>0</v>
      </c>
      <c r="X2881" t="s">
        <v>683</v>
      </c>
      <c r="Y2881" t="str">
        <f>IF(X2881="","-",TRIM(LEFT(X2881,FIND(",",X2881&amp;",")-1)))</f>
        <v>Orlando</v>
      </c>
      <c r="Z2881" t="s">
        <v>10170</v>
      </c>
      <c r="AA2881" t="s">
        <v>10</v>
      </c>
    </row>
    <row r="2882" spans="1:27" ht="14.4" x14ac:dyDescent="0.3">
      <c r="A2882">
        <v>2872</v>
      </c>
      <c r="B2882" t="s">
        <v>14293</v>
      </c>
      <c r="C2882" t="s">
        <v>14294</v>
      </c>
      <c r="D2882" t="s">
        <v>14295</v>
      </c>
      <c r="E2882" t="s">
        <v>4251</v>
      </c>
      <c r="F2882" s="5">
        <f>_xlfn.TEXTBEFORE(E2882, " ") * 1000000</f>
        <v>3400000</v>
      </c>
      <c r="G2882">
        <v>130.34219999999999</v>
      </c>
      <c r="H2882" t="s">
        <v>751</v>
      </c>
      <c r="I2882">
        <v>23</v>
      </c>
      <c r="J2882">
        <f>IF(I2882="",0,I2882)</f>
        <v>23</v>
      </c>
      <c r="K2882">
        <v>16</v>
      </c>
      <c r="L2882">
        <f>I2882-K2882</f>
        <v>7</v>
      </c>
      <c r="M2882" t="str">
        <f>IF(I2882&lt;100,"small",IF(I2882&lt;500,"medium","large"))</f>
        <v>small</v>
      </c>
      <c r="N2882">
        <f>IF(M2882="small",1,0)</f>
        <v>1</v>
      </c>
      <c r="O2882">
        <f>IF(N2882="medium",1,0)</f>
        <v>0</v>
      </c>
      <c r="P2882">
        <f>IF(O2882="large",1,0)</f>
        <v>0</v>
      </c>
      <c r="Q2882">
        <v>2012</v>
      </c>
      <c r="R2882">
        <v>3</v>
      </c>
      <c r="S2882" t="str">
        <f>IF(R2882=1, "First-time", IF(R2882&lt;=3, "Rising Star", IF(R2882&lt;10, "Established", "Elites")))</f>
        <v>Rising Star</v>
      </c>
      <c r="T2882">
        <f>IF(S2882 = "First-time",1,0)</f>
        <v>0</v>
      </c>
      <c r="U2882">
        <f>IF(S2882 = "Rising Star",1,0)</f>
        <v>1</v>
      </c>
      <c r="V2882">
        <f>IF(S2882 = "Established",1,0)</f>
        <v>0</v>
      </c>
      <c r="W2882">
        <f>IF(S2882 = "Elites",1,0)</f>
        <v>0</v>
      </c>
      <c r="X2882" t="s">
        <v>978</v>
      </c>
      <c r="Y2882" t="str">
        <f>IF(X2882="","-",TRIM(LEFT(X2882,FIND(",",X2882&amp;",")-1)))</f>
        <v>Huntsville</v>
      </c>
      <c r="Z2882" t="s">
        <v>979</v>
      </c>
      <c r="AA2882" t="s">
        <v>2</v>
      </c>
    </row>
    <row r="2883" spans="1:27" ht="14.4" x14ac:dyDescent="0.3">
      <c r="A2883">
        <v>2873</v>
      </c>
      <c r="B2883" t="s">
        <v>4596</v>
      </c>
      <c r="C2883" t="s">
        <v>4597</v>
      </c>
      <c r="D2883" t="s">
        <v>4598</v>
      </c>
      <c r="E2883" t="s">
        <v>4599</v>
      </c>
      <c r="F2883" s="5">
        <f>_xlfn.TEXTBEFORE(E2883, " ") * 1000000</f>
        <v>35000000</v>
      </c>
      <c r="G2883">
        <v>130.27250000000001</v>
      </c>
      <c r="H2883" t="s">
        <v>803</v>
      </c>
      <c r="I2883">
        <v>46</v>
      </c>
      <c r="J2883">
        <f>IF(I2883="",0,I2883)</f>
        <v>46</v>
      </c>
      <c r="K2883">
        <v>25</v>
      </c>
      <c r="L2883">
        <f>I2883-K2883</f>
        <v>21</v>
      </c>
      <c r="M2883" t="str">
        <f>IF(I2883&lt;100,"small",IF(I2883&lt;500,"medium","large"))</f>
        <v>small</v>
      </c>
      <c r="N2883">
        <f>IF(M2883="small",1,0)</f>
        <v>1</v>
      </c>
      <c r="O2883">
        <f>IF(N2883="medium",1,0)</f>
        <v>0</v>
      </c>
      <c r="P2883">
        <f>IF(O2883="large",1,0)</f>
        <v>0</v>
      </c>
      <c r="Q2883">
        <v>2002</v>
      </c>
      <c r="R2883">
        <v>1</v>
      </c>
      <c r="S2883" t="str">
        <f>IF(R2883=1, "First-time", IF(R2883&lt;=3, "Rising Star", IF(R2883&lt;10, "Established", "Elites")))</f>
        <v>First-time</v>
      </c>
      <c r="T2883">
        <f>IF(S2883 = "First-time",1,0)</f>
        <v>1</v>
      </c>
      <c r="U2883">
        <f>IF(S2883 = "Rising Star",1,0)</f>
        <v>0</v>
      </c>
      <c r="V2883">
        <f>IF(S2883 = "Established",1,0)</f>
        <v>0</v>
      </c>
      <c r="W2883">
        <f>IF(S2883 = "Elites",1,0)</f>
        <v>0</v>
      </c>
      <c r="X2883" t="s">
        <v>689</v>
      </c>
      <c r="Y2883" t="str">
        <f>IF(X2883="","-",TRIM(LEFT(X2883,FIND(",",X2883&amp;",")-1)))</f>
        <v>Miami</v>
      </c>
      <c r="Z2883" t="s">
        <v>690</v>
      </c>
      <c r="AA2883" t="s">
        <v>10</v>
      </c>
    </row>
    <row r="2884" spans="1:27" ht="14.4" x14ac:dyDescent="0.3">
      <c r="A2884">
        <v>2874</v>
      </c>
      <c r="B2884" t="s">
        <v>12363</v>
      </c>
      <c r="C2884" t="s">
        <v>12364</v>
      </c>
      <c r="D2884" t="s">
        <v>12365</v>
      </c>
      <c r="E2884" t="s">
        <v>253</v>
      </c>
      <c r="F2884" s="5">
        <f>_xlfn.TEXTBEFORE(E2884, " ") * 1000000</f>
        <v>16500000</v>
      </c>
      <c r="G2884">
        <v>130.25229999999999</v>
      </c>
      <c r="H2884" t="s">
        <v>129</v>
      </c>
      <c r="I2884">
        <v>38</v>
      </c>
      <c r="J2884">
        <f>IF(I2884="",0,I2884)</f>
        <v>38</v>
      </c>
      <c r="K2884">
        <v>17</v>
      </c>
      <c r="L2884">
        <f>I2884-K2884</f>
        <v>21</v>
      </c>
      <c r="M2884" t="str">
        <f>IF(I2884&lt;100,"small",IF(I2884&lt;500,"medium","large"))</f>
        <v>small</v>
      </c>
      <c r="N2884">
        <f>IF(M2884="small",1,0)</f>
        <v>1</v>
      </c>
      <c r="O2884">
        <f>IF(N2884="medium",1,0)</f>
        <v>0</v>
      </c>
      <c r="P2884">
        <f>IF(O2884="large",1,0)</f>
        <v>0</v>
      </c>
      <c r="Q2884">
        <v>2011</v>
      </c>
      <c r="R2884">
        <v>2</v>
      </c>
      <c r="S2884" t="str">
        <f>IF(R2884=1, "First-time", IF(R2884&lt;=3, "Rising Star", IF(R2884&lt;10, "Established", "Elites")))</f>
        <v>Rising Star</v>
      </c>
      <c r="T2884">
        <f>IF(S2884 = "First-time",1,0)</f>
        <v>0</v>
      </c>
      <c r="U2884">
        <f>IF(S2884 = "Rising Star",1,0)</f>
        <v>1</v>
      </c>
      <c r="V2884">
        <f>IF(S2884 = "Established",1,0)</f>
        <v>0</v>
      </c>
      <c r="W2884">
        <f>IF(S2884 = "Elites",1,0)</f>
        <v>0</v>
      </c>
      <c r="X2884" t="s">
        <v>271</v>
      </c>
      <c r="Y2884" t="str">
        <f>IF(X2884="","-",TRIM(LEFT(X2884,FIND(",",X2884&amp;",")-1)))</f>
        <v>Chicago</v>
      </c>
      <c r="Z2884" t="s">
        <v>271</v>
      </c>
      <c r="AA2884" t="s">
        <v>15</v>
      </c>
    </row>
    <row r="2885" spans="1:27" ht="14.4" x14ac:dyDescent="0.3">
      <c r="A2885">
        <v>2875</v>
      </c>
      <c r="B2885" t="s">
        <v>8990</v>
      </c>
      <c r="C2885" t="s">
        <v>8991</v>
      </c>
      <c r="D2885" t="s">
        <v>8992</v>
      </c>
      <c r="E2885" t="s">
        <v>3035</v>
      </c>
      <c r="F2885" s="5">
        <f>_xlfn.TEXTBEFORE(E2885, " ") * 1000000</f>
        <v>8100000</v>
      </c>
      <c r="G2885">
        <v>130.21770000000001</v>
      </c>
      <c r="H2885" t="s">
        <v>118</v>
      </c>
      <c r="I2885">
        <v>62</v>
      </c>
      <c r="J2885">
        <f>IF(I2885="",0,I2885)</f>
        <v>62</v>
      </c>
      <c r="K2885">
        <v>44</v>
      </c>
      <c r="L2885">
        <f>I2885-K2885</f>
        <v>18</v>
      </c>
      <c r="M2885" t="str">
        <f>IF(I2885&lt;100,"small",IF(I2885&lt;500,"medium","large"))</f>
        <v>small</v>
      </c>
      <c r="N2885">
        <f>IF(M2885="small",1,0)</f>
        <v>1</v>
      </c>
      <c r="O2885">
        <f>IF(N2885="medium",1,0)</f>
        <v>0</v>
      </c>
      <c r="P2885">
        <f>IF(O2885="large",1,0)</f>
        <v>0</v>
      </c>
      <c r="Q2885">
        <v>2008</v>
      </c>
      <c r="R2885">
        <v>2</v>
      </c>
      <c r="S2885" t="str">
        <f>IF(R2885=1, "First-time", IF(R2885&lt;=3, "Rising Star", IF(R2885&lt;10, "Established", "Elites")))</f>
        <v>Rising Star</v>
      </c>
      <c r="T2885">
        <f>IF(S2885 = "First-time",1,0)</f>
        <v>0</v>
      </c>
      <c r="U2885">
        <f>IF(S2885 = "Rising Star",1,0)</f>
        <v>1</v>
      </c>
      <c r="V2885">
        <f>IF(S2885 = "Established",1,0)</f>
        <v>0</v>
      </c>
      <c r="W2885">
        <f>IF(S2885 = "Elites",1,0)</f>
        <v>0</v>
      </c>
      <c r="X2885" t="s">
        <v>99</v>
      </c>
      <c r="Y2885" t="str">
        <f>IF(X2885="","-",TRIM(LEFT(X2885,FIND(",",X2885&amp;",")-1)))</f>
        <v>-</v>
      </c>
      <c r="Z2885" t="s">
        <v>8993</v>
      </c>
      <c r="AA2885" t="s">
        <v>6</v>
      </c>
    </row>
    <row r="2886" spans="1:27" ht="14.4" x14ac:dyDescent="0.3">
      <c r="A2886">
        <v>2876</v>
      </c>
      <c r="B2886" t="s">
        <v>1738</v>
      </c>
      <c r="C2886" t="s">
        <v>1739</v>
      </c>
      <c r="D2886" t="s">
        <v>1740</v>
      </c>
      <c r="E2886" t="s">
        <v>1329</v>
      </c>
      <c r="F2886" s="5">
        <f>_xlfn.TEXTBEFORE(E2886, " ") * 1000000</f>
        <v>3600000</v>
      </c>
      <c r="G2886">
        <v>130.17410000000001</v>
      </c>
      <c r="H2886" t="s">
        <v>129</v>
      </c>
      <c r="I2886">
        <v>8</v>
      </c>
      <c r="J2886">
        <f>IF(I2886="",0,I2886)</f>
        <v>8</v>
      </c>
      <c r="K2886">
        <v>5</v>
      </c>
      <c r="L2886">
        <f>I2886-K2886</f>
        <v>3</v>
      </c>
      <c r="M2886" t="str">
        <f>IF(I2886&lt;100,"small",IF(I2886&lt;500,"medium","large"))</f>
        <v>small</v>
      </c>
      <c r="N2886">
        <f>IF(M2886="small",1,0)</f>
        <v>1</v>
      </c>
      <c r="O2886">
        <f>IF(N2886="medium",1,0)</f>
        <v>0</v>
      </c>
      <c r="P2886">
        <f>IF(O2886="large",1,0)</f>
        <v>0</v>
      </c>
      <c r="Q2886">
        <v>1992</v>
      </c>
      <c r="R2886">
        <v>2</v>
      </c>
      <c r="S2886" t="str">
        <f>IF(R2886=1, "First-time", IF(R2886&lt;=3, "Rising Star", IF(R2886&lt;10, "Established", "Elites")))</f>
        <v>Rising Star</v>
      </c>
      <c r="T2886">
        <f>IF(S2886 = "First-time",1,0)</f>
        <v>0</v>
      </c>
      <c r="U2886">
        <f>IF(S2886 = "Rising Star",1,0)</f>
        <v>1</v>
      </c>
      <c r="V2886">
        <f>IF(S2886 = "Established",1,0)</f>
        <v>0</v>
      </c>
      <c r="W2886">
        <f>IF(S2886 = "Elites",1,0)</f>
        <v>0</v>
      </c>
      <c r="X2886" t="s">
        <v>838</v>
      </c>
      <c r="Y2886" t="str">
        <f>IF(X2886="","-",TRIM(LEFT(X2886,FIND(",",X2886&amp;",")-1)))</f>
        <v>Austin</v>
      </c>
      <c r="Z2886" t="s">
        <v>838</v>
      </c>
      <c r="AA2886" t="s">
        <v>45</v>
      </c>
    </row>
    <row r="2887" spans="1:27" ht="14.4" x14ac:dyDescent="0.3">
      <c r="A2887">
        <v>2877</v>
      </c>
      <c r="B2887" t="s">
        <v>7225</v>
      </c>
      <c r="C2887" t="s">
        <v>7226</v>
      </c>
      <c r="D2887" t="s">
        <v>7227</v>
      </c>
      <c r="E2887" t="s">
        <v>7228</v>
      </c>
      <c r="F2887" s="5">
        <f>_xlfn.TEXTBEFORE(E2887, " ") * 1000000</f>
        <v>31700000</v>
      </c>
      <c r="G2887">
        <v>130.15450000000001</v>
      </c>
      <c r="H2887" t="s">
        <v>353</v>
      </c>
      <c r="I2887">
        <v>66</v>
      </c>
      <c r="J2887">
        <f>IF(I2887="",0,I2887)</f>
        <v>66</v>
      </c>
      <c r="K2887">
        <v>21</v>
      </c>
      <c r="L2887">
        <f>I2887-K2887</f>
        <v>45</v>
      </c>
      <c r="M2887" t="str">
        <f>IF(I2887&lt;100,"small",IF(I2887&lt;500,"medium","large"))</f>
        <v>small</v>
      </c>
      <c r="N2887">
        <f>IF(M2887="small",1,0)</f>
        <v>1</v>
      </c>
      <c r="O2887">
        <f>IF(N2887="medium",1,0)</f>
        <v>0</v>
      </c>
      <c r="P2887">
        <f>IF(O2887="large",1,0)</f>
        <v>0</v>
      </c>
      <c r="Q2887">
        <v>2006</v>
      </c>
      <c r="R2887">
        <v>1</v>
      </c>
      <c r="S2887" t="str">
        <f>IF(R2887=1, "First-time", IF(R2887&lt;=3, "Rising Star", IF(R2887&lt;10, "Established", "Elites")))</f>
        <v>First-time</v>
      </c>
      <c r="T2887">
        <f>IF(S2887 = "First-time",1,0)</f>
        <v>1</v>
      </c>
      <c r="U2887">
        <f>IF(S2887 = "Rising Star",1,0)</f>
        <v>0</v>
      </c>
      <c r="V2887">
        <f>IF(S2887 = "Established",1,0)</f>
        <v>0</v>
      </c>
      <c r="W2887">
        <f>IF(S2887 = "Elites",1,0)</f>
        <v>0</v>
      </c>
      <c r="X2887" t="s">
        <v>325</v>
      </c>
      <c r="Y2887" t="str">
        <f>IF(X2887="","-",TRIM(LEFT(X2887,FIND(",",X2887&amp;",")-1)))</f>
        <v>Los Angeles</v>
      </c>
      <c r="Z2887" t="s">
        <v>1127</v>
      </c>
      <c r="AA2887" t="s">
        <v>5</v>
      </c>
    </row>
    <row r="2888" spans="1:27" ht="14.4" x14ac:dyDescent="0.3">
      <c r="A2888">
        <v>2878</v>
      </c>
      <c r="B2888" t="s">
        <v>13095</v>
      </c>
      <c r="C2888" t="s">
        <v>13096</v>
      </c>
      <c r="D2888" t="s">
        <v>13097</v>
      </c>
      <c r="E2888" t="s">
        <v>13098</v>
      </c>
      <c r="F2888" s="5">
        <f>_xlfn.TEXTBEFORE(E2888, " ") * 1000000</f>
        <v>115000000</v>
      </c>
      <c r="G2888">
        <v>130.1104</v>
      </c>
      <c r="H2888" t="s">
        <v>92</v>
      </c>
      <c r="I2888">
        <v>28</v>
      </c>
      <c r="J2888">
        <f>IF(I2888="",0,I2888)</f>
        <v>28</v>
      </c>
      <c r="K2888">
        <v>12</v>
      </c>
      <c r="L2888">
        <f>I2888-K2888</f>
        <v>16</v>
      </c>
      <c r="M2888" t="str">
        <f>IF(I2888&lt;100,"small",IF(I2888&lt;500,"medium","large"))</f>
        <v>small</v>
      </c>
      <c r="N2888">
        <f>IF(M2888="small",1,0)</f>
        <v>1</v>
      </c>
      <c r="O2888">
        <f>IF(N2888="medium",1,0)</f>
        <v>0</v>
      </c>
      <c r="P2888">
        <f>IF(O2888="large",1,0)</f>
        <v>0</v>
      </c>
      <c r="Q2888">
        <v>2012</v>
      </c>
      <c r="R2888">
        <v>3</v>
      </c>
      <c r="S2888" t="str">
        <f>IF(R2888=1, "First-time", IF(R2888&lt;=3, "Rising Star", IF(R2888&lt;10, "Established", "Elites")))</f>
        <v>Rising Star</v>
      </c>
      <c r="T2888">
        <f>IF(S2888 = "First-time",1,0)</f>
        <v>0</v>
      </c>
      <c r="U2888">
        <f>IF(S2888 = "Rising Star",1,0)</f>
        <v>1</v>
      </c>
      <c r="V2888">
        <f>IF(S2888 = "Established",1,0)</f>
        <v>0</v>
      </c>
      <c r="W2888">
        <f>IF(S2888 = "Elites",1,0)</f>
        <v>0</v>
      </c>
      <c r="X2888" t="s">
        <v>130</v>
      </c>
      <c r="Y2888" t="str">
        <f>IF(X2888="","-",TRIM(LEFT(X2888,FIND(",",X2888&amp;",")-1)))</f>
        <v>Dallas</v>
      </c>
      <c r="Z2888" t="s">
        <v>993</v>
      </c>
      <c r="AA2888" t="s">
        <v>45</v>
      </c>
    </row>
    <row r="2889" spans="1:27" ht="14.4" x14ac:dyDescent="0.3">
      <c r="A2889">
        <v>2879</v>
      </c>
      <c r="B2889" t="s">
        <v>2726</v>
      </c>
      <c r="C2889" t="s">
        <v>2727</v>
      </c>
      <c r="D2889" t="s">
        <v>2728</v>
      </c>
      <c r="E2889" t="s">
        <v>2403</v>
      </c>
      <c r="F2889" s="5">
        <f>_xlfn.TEXTBEFORE(E2889, " ") * 1000000</f>
        <v>4300000</v>
      </c>
      <c r="G2889">
        <v>130.03100000000001</v>
      </c>
      <c r="H2889" t="s">
        <v>472</v>
      </c>
      <c r="I2889">
        <v>25</v>
      </c>
      <c r="J2889">
        <f>IF(I2889="",0,I2889)</f>
        <v>25</v>
      </c>
      <c r="K2889">
        <v>15</v>
      </c>
      <c r="L2889">
        <f>I2889-K2889</f>
        <v>10</v>
      </c>
      <c r="M2889" t="str">
        <f>IF(I2889&lt;100,"small",IF(I2889&lt;500,"medium","large"))</f>
        <v>small</v>
      </c>
      <c r="N2889">
        <f>IF(M2889="small",1,0)</f>
        <v>1</v>
      </c>
      <c r="O2889">
        <f>IF(N2889="medium",1,0)</f>
        <v>0</v>
      </c>
      <c r="P2889">
        <f>IF(O2889="large",1,0)</f>
        <v>0</v>
      </c>
      <c r="Q2889">
        <v>1997</v>
      </c>
      <c r="R2889">
        <v>1</v>
      </c>
      <c r="S2889" t="str">
        <f>IF(R2889=1, "First-time", IF(R2889&lt;=3, "Rising Star", IF(R2889&lt;10, "Established", "Elites")))</f>
        <v>First-time</v>
      </c>
      <c r="T2889">
        <f>IF(S2889 = "First-time",1,0)</f>
        <v>1</v>
      </c>
      <c r="U2889">
        <f>IF(S2889 = "Rising Star",1,0)</f>
        <v>0</v>
      </c>
      <c r="V2889">
        <f>IF(S2889 = "Established",1,0)</f>
        <v>0</v>
      </c>
      <c r="W2889">
        <f>IF(S2889 = "Elites",1,0)</f>
        <v>0</v>
      </c>
      <c r="X2889" t="s">
        <v>242</v>
      </c>
      <c r="Y2889" t="str">
        <f>IF(X2889="","-",TRIM(LEFT(X2889,FIND(",",X2889&amp;",")-1)))</f>
        <v>Atlanta</v>
      </c>
      <c r="Z2889" t="s">
        <v>242</v>
      </c>
      <c r="AA2889" t="s">
        <v>11</v>
      </c>
    </row>
    <row r="2890" spans="1:27" ht="14.4" x14ac:dyDescent="0.3">
      <c r="A2890">
        <v>2880</v>
      </c>
      <c r="B2890" t="s">
        <v>7549</v>
      </c>
      <c r="C2890" t="s">
        <v>7550</v>
      </c>
      <c r="D2890" t="s">
        <v>7551</v>
      </c>
      <c r="E2890" t="s">
        <v>1466</v>
      </c>
      <c r="F2890" s="5">
        <f>_xlfn.TEXTBEFORE(E2890, " ") * 1000000</f>
        <v>4000000</v>
      </c>
      <c r="G2890">
        <v>130.0146</v>
      </c>
      <c r="H2890" t="s">
        <v>324</v>
      </c>
      <c r="I2890">
        <v>19</v>
      </c>
      <c r="J2890">
        <f>IF(I2890="",0,I2890)</f>
        <v>19</v>
      </c>
      <c r="K2890">
        <v>8</v>
      </c>
      <c r="L2890">
        <f>I2890-K2890</f>
        <v>11</v>
      </c>
      <c r="M2890" t="str">
        <f>IF(I2890&lt;100,"small",IF(I2890&lt;500,"medium","large"))</f>
        <v>small</v>
      </c>
      <c r="N2890">
        <f>IF(M2890="small",1,0)</f>
        <v>1</v>
      </c>
      <c r="O2890">
        <f>IF(N2890="medium",1,0)</f>
        <v>0</v>
      </c>
      <c r="P2890">
        <f>IF(O2890="large",1,0)</f>
        <v>0</v>
      </c>
      <c r="Q2890">
        <v>2007</v>
      </c>
      <c r="R2890">
        <v>3</v>
      </c>
      <c r="S2890" t="str">
        <f>IF(R2890=1, "First-time", IF(R2890&lt;=3, "Rising Star", IF(R2890&lt;10, "Established", "Elites")))</f>
        <v>Rising Star</v>
      </c>
      <c r="T2890">
        <f>IF(S2890 = "First-time",1,0)</f>
        <v>0</v>
      </c>
      <c r="U2890">
        <f>IF(S2890 = "Rising Star",1,0)</f>
        <v>1</v>
      </c>
      <c r="V2890">
        <f>IF(S2890 = "Established",1,0)</f>
        <v>0</v>
      </c>
      <c r="W2890">
        <f>IF(S2890 = "Elites",1,0)</f>
        <v>0</v>
      </c>
      <c r="X2890" t="s">
        <v>3843</v>
      </c>
      <c r="Y2890" t="str">
        <f>IF(X2890="","-",TRIM(LEFT(X2890,FIND(",",X2890&amp;",")-1)))</f>
        <v>Allentown-Bethlehem-Easton</v>
      </c>
      <c r="Z2890" t="s">
        <v>7552</v>
      </c>
      <c r="AA2890" t="s">
        <v>39</v>
      </c>
    </row>
    <row r="2891" spans="1:27" ht="14.4" x14ac:dyDescent="0.3">
      <c r="A2891">
        <v>2881</v>
      </c>
      <c r="B2891" t="s">
        <v>15967</v>
      </c>
      <c r="C2891" t="s">
        <v>15968</v>
      </c>
      <c r="D2891" t="s">
        <v>15969</v>
      </c>
      <c r="E2891" t="s">
        <v>289</v>
      </c>
      <c r="F2891" s="5">
        <f>_xlfn.TEXTBEFORE(E2891, " ") * 1000000</f>
        <v>3700000</v>
      </c>
      <c r="G2891">
        <v>129.9984</v>
      </c>
      <c r="H2891" t="s">
        <v>105</v>
      </c>
      <c r="I2891">
        <v>24</v>
      </c>
      <c r="J2891">
        <f>IF(I2891="",0,I2891)</f>
        <v>24</v>
      </c>
      <c r="K2891">
        <v>15</v>
      </c>
      <c r="L2891">
        <f>I2891-K2891</f>
        <v>9</v>
      </c>
      <c r="M2891" t="str">
        <f>IF(I2891&lt;100,"small",IF(I2891&lt;500,"medium","large"))</f>
        <v>small</v>
      </c>
      <c r="N2891">
        <f>IF(M2891="small",1,0)</f>
        <v>1</v>
      </c>
      <c r="O2891">
        <f>IF(N2891="medium",1,0)</f>
        <v>0</v>
      </c>
      <c r="P2891">
        <f>IF(O2891="large",1,0)</f>
        <v>0</v>
      </c>
      <c r="Q2891">
        <v>2014</v>
      </c>
      <c r="R2891">
        <v>2</v>
      </c>
      <c r="S2891" t="str">
        <f>IF(R2891=1, "First-time", IF(R2891&lt;=3, "Rising Star", IF(R2891&lt;10, "Established", "Elites")))</f>
        <v>Rising Star</v>
      </c>
      <c r="T2891">
        <f>IF(S2891 = "First-time",1,0)</f>
        <v>0</v>
      </c>
      <c r="U2891">
        <f>IF(S2891 = "Rising Star",1,0)</f>
        <v>1</v>
      </c>
      <c r="V2891">
        <f>IF(S2891 = "Established",1,0)</f>
        <v>0</v>
      </c>
      <c r="W2891">
        <f>IF(S2891 = "Elites",1,0)</f>
        <v>0</v>
      </c>
      <c r="X2891" t="s">
        <v>4323</v>
      </c>
      <c r="Y2891" t="str">
        <f>IF(X2891="","-",TRIM(LEFT(X2891,FIND(",",X2891&amp;",")-1)))</f>
        <v>San Antonio</v>
      </c>
      <c r="Z2891" t="s">
        <v>839</v>
      </c>
      <c r="AA2891" t="s">
        <v>45</v>
      </c>
    </row>
    <row r="2892" spans="1:27" ht="14.4" x14ac:dyDescent="0.3">
      <c r="A2892">
        <v>2882</v>
      </c>
      <c r="B2892" t="s">
        <v>8230</v>
      </c>
      <c r="C2892" t="s">
        <v>8231</v>
      </c>
      <c r="D2892" t="s">
        <v>8232</v>
      </c>
      <c r="E2892" t="s">
        <v>857</v>
      </c>
      <c r="F2892" s="5">
        <f>_xlfn.TEXTBEFORE(E2892, " ") * 1000000</f>
        <v>3200000</v>
      </c>
      <c r="G2892">
        <v>129.97839999999999</v>
      </c>
      <c r="H2892" t="s">
        <v>433</v>
      </c>
      <c r="I2892">
        <v>35</v>
      </c>
      <c r="J2892">
        <f>IF(I2892="",0,I2892)</f>
        <v>35</v>
      </c>
      <c r="K2892">
        <v>12</v>
      </c>
      <c r="L2892">
        <f>I2892-K2892</f>
        <v>23</v>
      </c>
      <c r="M2892" t="str">
        <f>IF(I2892&lt;100,"small",IF(I2892&lt;500,"medium","large"))</f>
        <v>small</v>
      </c>
      <c r="N2892">
        <f>IF(M2892="small",1,0)</f>
        <v>1</v>
      </c>
      <c r="O2892">
        <f>IF(N2892="medium",1,0)</f>
        <v>0</v>
      </c>
      <c r="P2892">
        <f>IF(O2892="large",1,0)</f>
        <v>0</v>
      </c>
      <c r="Q2892">
        <v>2008</v>
      </c>
      <c r="R2892">
        <v>2</v>
      </c>
      <c r="S2892" t="str">
        <f>IF(R2892=1, "First-time", IF(R2892&lt;=3, "Rising Star", IF(R2892&lt;10, "Established", "Elites")))</f>
        <v>Rising Star</v>
      </c>
      <c r="T2892">
        <f>IF(S2892 = "First-time",1,0)</f>
        <v>0</v>
      </c>
      <c r="U2892">
        <f>IF(S2892 = "Rising Star",1,0)</f>
        <v>1</v>
      </c>
      <c r="V2892">
        <f>IF(S2892 = "Established",1,0)</f>
        <v>0</v>
      </c>
      <c r="W2892">
        <f>IF(S2892 = "Elites",1,0)</f>
        <v>0</v>
      </c>
      <c r="X2892" t="s">
        <v>112</v>
      </c>
      <c r="Y2892" t="str">
        <f>IF(X2892="","-",TRIM(LEFT(X2892,FIND(",",X2892&amp;",")-1)))</f>
        <v>Richmond</v>
      </c>
      <c r="Z2892" t="s">
        <v>2563</v>
      </c>
      <c r="AA2892" t="s">
        <v>47</v>
      </c>
    </row>
    <row r="2893" spans="1:27" ht="14.4" x14ac:dyDescent="0.3">
      <c r="A2893">
        <v>2883</v>
      </c>
      <c r="B2893" t="s">
        <v>7511</v>
      </c>
      <c r="C2893" t="s">
        <v>7512</v>
      </c>
      <c r="D2893" t="s">
        <v>7513</v>
      </c>
      <c r="E2893" t="s">
        <v>1246</v>
      </c>
      <c r="F2893" s="5">
        <f>_xlfn.TEXTBEFORE(E2893, " ") * 1000000</f>
        <v>2900000</v>
      </c>
      <c r="G2893">
        <v>129.94540000000001</v>
      </c>
      <c r="H2893" t="s">
        <v>472</v>
      </c>
      <c r="I2893">
        <v>20</v>
      </c>
      <c r="J2893">
        <f>IF(I2893="",0,I2893)</f>
        <v>20</v>
      </c>
      <c r="K2893">
        <v>18</v>
      </c>
      <c r="L2893">
        <f>I2893-K2893</f>
        <v>2</v>
      </c>
      <c r="M2893" t="str">
        <f>IF(I2893&lt;100,"small",IF(I2893&lt;500,"medium","large"))</f>
        <v>small</v>
      </c>
      <c r="N2893">
        <f>IF(M2893="small",1,0)</f>
        <v>1</v>
      </c>
      <c r="O2893">
        <f>IF(N2893="medium",1,0)</f>
        <v>0</v>
      </c>
      <c r="P2893">
        <f>IF(O2893="large",1,0)</f>
        <v>0</v>
      </c>
      <c r="Q2893">
        <v>2007</v>
      </c>
      <c r="R2893">
        <v>2</v>
      </c>
      <c r="S2893" t="str">
        <f>IF(R2893=1, "First-time", IF(R2893&lt;=3, "Rising Star", IF(R2893&lt;10, "Established", "Elites")))</f>
        <v>Rising Star</v>
      </c>
      <c r="T2893">
        <f>IF(S2893 = "First-time",1,0)</f>
        <v>0</v>
      </c>
      <c r="U2893">
        <f>IF(S2893 = "Rising Star",1,0)</f>
        <v>1</v>
      </c>
      <c r="V2893">
        <f>IF(S2893 = "Established",1,0)</f>
        <v>0</v>
      </c>
      <c r="W2893">
        <f>IF(S2893 = "Elites",1,0)</f>
        <v>0</v>
      </c>
      <c r="X2893" t="s">
        <v>99</v>
      </c>
      <c r="Y2893" t="str">
        <f>IF(X2893="","-",TRIM(LEFT(X2893,FIND(",",X2893&amp;",")-1)))</f>
        <v>-</v>
      </c>
      <c r="Z2893" t="s">
        <v>5090</v>
      </c>
      <c r="AA2893" t="s">
        <v>44</v>
      </c>
    </row>
    <row r="2894" spans="1:27" ht="14.4" x14ac:dyDescent="0.3">
      <c r="A2894">
        <v>2884</v>
      </c>
      <c r="B2894" t="s">
        <v>7951</v>
      </c>
      <c r="C2894" t="s">
        <v>7952</v>
      </c>
      <c r="D2894" t="s">
        <v>7953</v>
      </c>
      <c r="E2894" t="s">
        <v>4251</v>
      </c>
      <c r="F2894" s="5">
        <f>_xlfn.TEXTBEFORE(E2894, " ") * 1000000</f>
        <v>3400000</v>
      </c>
      <c r="G2894">
        <v>129.94069999999999</v>
      </c>
      <c r="H2894" t="s">
        <v>803</v>
      </c>
      <c r="I2894">
        <v>24</v>
      </c>
      <c r="J2894">
        <f>IF(I2894="",0,I2894)</f>
        <v>24</v>
      </c>
      <c r="K2894">
        <v>15</v>
      </c>
      <c r="L2894">
        <f>I2894-K2894</f>
        <v>9</v>
      </c>
      <c r="M2894" t="str">
        <f>IF(I2894&lt;100,"small",IF(I2894&lt;500,"medium","large"))</f>
        <v>small</v>
      </c>
      <c r="N2894">
        <f>IF(M2894="small",1,0)</f>
        <v>1</v>
      </c>
      <c r="O2894">
        <f>IF(N2894="medium",1,0)</f>
        <v>0</v>
      </c>
      <c r="P2894">
        <f>IF(O2894="large",1,0)</f>
        <v>0</v>
      </c>
      <c r="Q2894">
        <v>2007</v>
      </c>
      <c r="R2894">
        <v>1</v>
      </c>
      <c r="S2894" t="str">
        <f>IF(R2894=1, "First-time", IF(R2894&lt;=3, "Rising Star", IF(R2894&lt;10, "Established", "Elites")))</f>
        <v>First-time</v>
      </c>
      <c r="T2894">
        <f>IF(S2894 = "First-time",1,0)</f>
        <v>1</v>
      </c>
      <c r="U2894">
        <f>IF(S2894 = "Rising Star",1,0)</f>
        <v>0</v>
      </c>
      <c r="V2894">
        <f>IF(S2894 = "Established",1,0)</f>
        <v>0</v>
      </c>
      <c r="W2894">
        <f>IF(S2894 = "Elites",1,0)</f>
        <v>0</v>
      </c>
      <c r="X2894" t="s">
        <v>1206</v>
      </c>
      <c r="Y2894" t="str">
        <f>IF(X2894="","-",TRIM(LEFT(X2894,FIND(",",X2894&amp;",")-1)))</f>
        <v>Tampa</v>
      </c>
      <c r="Z2894" t="s">
        <v>3650</v>
      </c>
      <c r="AA2894" t="s">
        <v>10</v>
      </c>
    </row>
    <row r="2895" spans="1:27" ht="14.4" x14ac:dyDescent="0.3">
      <c r="A2895">
        <v>2885</v>
      </c>
      <c r="B2895" t="s">
        <v>7421</v>
      </c>
      <c r="C2895" t="s">
        <v>7422</v>
      </c>
      <c r="D2895" t="s">
        <v>7423</v>
      </c>
      <c r="E2895" t="s">
        <v>1360</v>
      </c>
      <c r="F2895" s="5">
        <f>_xlfn.TEXTBEFORE(E2895, " ") * 1000000</f>
        <v>12000000</v>
      </c>
      <c r="G2895">
        <v>129.9365</v>
      </c>
      <c r="H2895" t="s">
        <v>85</v>
      </c>
      <c r="I2895">
        <v>645</v>
      </c>
      <c r="J2895">
        <f>IF(I2895="",0,I2895)</f>
        <v>645</v>
      </c>
      <c r="K2895">
        <v>108</v>
      </c>
      <c r="L2895">
        <f>I2895-K2895</f>
        <v>537</v>
      </c>
      <c r="M2895" t="str">
        <f>IF(I2895&lt;100,"small",IF(I2895&lt;500,"medium","large"))</f>
        <v>large</v>
      </c>
      <c r="N2895">
        <f>IF(M2895="small",1,0)</f>
        <v>0</v>
      </c>
      <c r="O2895">
        <f>IF(N2895="medium",1,0)</f>
        <v>0</v>
      </c>
      <c r="P2895">
        <f>IF(O2895="large",1,0)</f>
        <v>0</v>
      </c>
      <c r="Q2895">
        <v>2007</v>
      </c>
      <c r="R2895">
        <v>4</v>
      </c>
      <c r="S2895" t="str">
        <f>IF(R2895=1, "First-time", IF(R2895&lt;=3, "Rising Star", IF(R2895&lt;10, "Established", "Elites")))</f>
        <v>Established</v>
      </c>
      <c r="T2895">
        <f>IF(S2895 = "First-time",1,0)</f>
        <v>0</v>
      </c>
      <c r="U2895">
        <f>IF(S2895 = "Rising Star",1,0)</f>
        <v>0</v>
      </c>
      <c r="V2895">
        <f>IF(S2895 = "Established",1,0)</f>
        <v>1</v>
      </c>
      <c r="W2895">
        <f>IF(S2895 = "Elites",1,0)</f>
        <v>0</v>
      </c>
      <c r="X2895" t="s">
        <v>3805</v>
      </c>
      <c r="Y2895" t="str">
        <f>IF(X2895="","-",TRIM(LEFT(X2895,FIND(",",X2895&amp;",")-1)))</f>
        <v>Provo-Orem</v>
      </c>
      <c r="Z2895" t="s">
        <v>3806</v>
      </c>
      <c r="AA2895" t="s">
        <v>46</v>
      </c>
    </row>
    <row r="2896" spans="1:27" ht="14.4" x14ac:dyDescent="0.3">
      <c r="A2896">
        <v>2886</v>
      </c>
      <c r="B2896" t="s">
        <v>2720</v>
      </c>
      <c r="C2896" t="s">
        <v>2721</v>
      </c>
      <c r="D2896" t="s">
        <v>2722</v>
      </c>
      <c r="E2896" t="s">
        <v>937</v>
      </c>
      <c r="F2896" s="5">
        <f>_xlfn.TEXTBEFORE(E2896, " ") * 1000000</f>
        <v>9700000</v>
      </c>
      <c r="G2896">
        <v>129.91630000000001</v>
      </c>
      <c r="H2896" t="s">
        <v>779</v>
      </c>
      <c r="I2896">
        <v>70</v>
      </c>
      <c r="J2896">
        <f>IF(I2896="",0,I2896)</f>
        <v>70</v>
      </c>
      <c r="K2896">
        <v>52</v>
      </c>
      <c r="L2896">
        <f>I2896-K2896</f>
        <v>18</v>
      </c>
      <c r="M2896" t="str">
        <f>IF(I2896&lt;100,"small",IF(I2896&lt;500,"medium","large"))</f>
        <v>small</v>
      </c>
      <c r="N2896">
        <f>IF(M2896="small",1,0)</f>
        <v>1</v>
      </c>
      <c r="O2896">
        <f>IF(N2896="medium",1,0)</f>
        <v>0</v>
      </c>
      <c r="P2896">
        <f>IF(O2896="large",1,0)</f>
        <v>0</v>
      </c>
      <c r="Q2896">
        <v>1997</v>
      </c>
      <c r="R2896">
        <v>5</v>
      </c>
      <c r="S2896" t="str">
        <f>IF(R2896=1, "First-time", IF(R2896&lt;=3, "Rising Star", IF(R2896&lt;10, "Established", "Elites")))</f>
        <v>Established</v>
      </c>
      <c r="T2896">
        <f>IF(S2896 = "First-time",1,0)</f>
        <v>0</v>
      </c>
      <c r="U2896">
        <f>IF(S2896 = "Rising Star",1,0)</f>
        <v>0</v>
      </c>
      <c r="V2896">
        <f>IF(S2896 = "Established",1,0)</f>
        <v>1</v>
      </c>
      <c r="W2896">
        <f>IF(S2896 = "Elites",1,0)</f>
        <v>0</v>
      </c>
      <c r="X2896" t="s">
        <v>313</v>
      </c>
      <c r="Y2896" t="str">
        <f>IF(X2896="","-",TRIM(LEFT(X2896,FIND(",",X2896&amp;",")-1)))</f>
        <v>Des Moines</v>
      </c>
      <c r="Z2896" t="s">
        <v>319</v>
      </c>
      <c r="AA2896" t="s">
        <v>13</v>
      </c>
    </row>
    <row r="2897" spans="1:27" ht="14.4" x14ac:dyDescent="0.3">
      <c r="A2897">
        <v>2887</v>
      </c>
      <c r="B2897" t="s">
        <v>14551</v>
      </c>
      <c r="C2897" t="s">
        <v>14552</v>
      </c>
      <c r="D2897" t="s">
        <v>14553</v>
      </c>
      <c r="E2897" t="s">
        <v>2261</v>
      </c>
      <c r="F2897" s="5">
        <f>_xlfn.TEXTBEFORE(E2897, " ") * 1000000</f>
        <v>10200000</v>
      </c>
      <c r="G2897">
        <v>129.8098</v>
      </c>
      <c r="H2897" t="s">
        <v>111</v>
      </c>
      <c r="I2897">
        <v>39</v>
      </c>
      <c r="J2897">
        <f>IF(I2897="",0,I2897)</f>
        <v>39</v>
      </c>
      <c r="K2897">
        <v>23</v>
      </c>
      <c r="L2897">
        <f>I2897-K2897</f>
        <v>16</v>
      </c>
      <c r="M2897" t="str">
        <f>IF(I2897&lt;100,"small",IF(I2897&lt;500,"medium","large"))</f>
        <v>small</v>
      </c>
      <c r="N2897">
        <f>IF(M2897="small",1,0)</f>
        <v>1</v>
      </c>
      <c r="O2897">
        <f>IF(N2897="medium",1,0)</f>
        <v>0</v>
      </c>
      <c r="P2897">
        <f>IF(O2897="large",1,0)</f>
        <v>0</v>
      </c>
      <c r="Q2897">
        <v>2013</v>
      </c>
      <c r="R2897">
        <v>1</v>
      </c>
      <c r="S2897" t="str">
        <f>IF(R2897=1, "First-time", IF(R2897&lt;=3, "Rising Star", IF(R2897&lt;10, "Established", "Elites")))</f>
        <v>First-time</v>
      </c>
      <c r="T2897">
        <f>IF(S2897 = "First-time",1,0)</f>
        <v>1</v>
      </c>
      <c r="U2897">
        <f>IF(S2897 = "Rising Star",1,0)</f>
        <v>0</v>
      </c>
      <c r="V2897">
        <f>IF(S2897 = "Established",1,0)</f>
        <v>0</v>
      </c>
      <c r="W2897">
        <f>IF(S2897 = "Elites",1,0)</f>
        <v>0</v>
      </c>
      <c r="X2897" t="s">
        <v>130</v>
      </c>
      <c r="Y2897" t="str">
        <f>IF(X2897="","-",TRIM(LEFT(X2897,FIND(",",X2897&amp;",")-1)))</f>
        <v>Dallas</v>
      </c>
      <c r="Z2897" t="s">
        <v>130</v>
      </c>
      <c r="AA2897" t="s">
        <v>45</v>
      </c>
    </row>
    <row r="2898" spans="1:27" ht="14.4" x14ac:dyDescent="0.3">
      <c r="A2898">
        <v>2888</v>
      </c>
      <c r="B2898" t="s">
        <v>7603</v>
      </c>
      <c r="C2898" t="s">
        <v>7604</v>
      </c>
      <c r="D2898" t="s">
        <v>7605</v>
      </c>
      <c r="E2898" t="s">
        <v>992</v>
      </c>
      <c r="F2898" s="5">
        <f>_xlfn.TEXTBEFORE(E2898, " ") * 1000000</f>
        <v>7200000</v>
      </c>
      <c r="G2898">
        <v>129.76589999999999</v>
      </c>
      <c r="H2898" t="s">
        <v>761</v>
      </c>
      <c r="I2898">
        <v>21</v>
      </c>
      <c r="J2898">
        <f>IF(I2898="",0,I2898)</f>
        <v>21</v>
      </c>
      <c r="K2898">
        <v>9</v>
      </c>
      <c r="L2898">
        <f>I2898-K2898</f>
        <v>12</v>
      </c>
      <c r="M2898" t="str">
        <f>IF(I2898&lt;100,"small",IF(I2898&lt;500,"medium","large"))</f>
        <v>small</v>
      </c>
      <c r="N2898">
        <f>IF(M2898="small",1,0)</f>
        <v>1</v>
      </c>
      <c r="O2898">
        <f>IF(N2898="medium",1,0)</f>
        <v>0</v>
      </c>
      <c r="P2898">
        <f>IF(O2898="large",1,0)</f>
        <v>0</v>
      </c>
      <c r="Q2898">
        <v>2007</v>
      </c>
      <c r="R2898">
        <v>2</v>
      </c>
      <c r="S2898" t="str">
        <f>IF(R2898=1, "First-time", IF(R2898&lt;=3, "Rising Star", IF(R2898&lt;10, "Established", "Elites")))</f>
        <v>Rising Star</v>
      </c>
      <c r="T2898">
        <f>IF(S2898 = "First-time",1,0)</f>
        <v>0</v>
      </c>
      <c r="U2898">
        <f>IF(S2898 = "Rising Star",1,0)</f>
        <v>1</v>
      </c>
      <c r="V2898">
        <f>IF(S2898 = "Established",1,0)</f>
        <v>0</v>
      </c>
      <c r="W2898">
        <f>IF(S2898 = "Elites",1,0)</f>
        <v>0</v>
      </c>
      <c r="X2898" t="s">
        <v>106</v>
      </c>
      <c r="Y2898" t="str">
        <f>IF(X2898="","-",TRIM(LEFT(X2898,FIND(",",X2898&amp;",")-1)))</f>
        <v>Cleveland</v>
      </c>
      <c r="Z2898" t="s">
        <v>7606</v>
      </c>
      <c r="AA2898" t="s">
        <v>36</v>
      </c>
    </row>
    <row r="2899" spans="1:27" ht="14.4" x14ac:dyDescent="0.3">
      <c r="A2899">
        <v>2889</v>
      </c>
      <c r="B2899" t="s">
        <v>3300</v>
      </c>
      <c r="C2899" t="s">
        <v>3301</v>
      </c>
      <c r="D2899" t="s">
        <v>3302</v>
      </c>
      <c r="E2899" t="s">
        <v>3303</v>
      </c>
      <c r="F2899" s="5">
        <f>_xlfn.TEXTBEFORE(E2899, " ") * 1000000</f>
        <v>53000000</v>
      </c>
      <c r="G2899">
        <v>129.64240000000001</v>
      </c>
      <c r="H2899" t="s">
        <v>353</v>
      </c>
      <c r="I2899">
        <v>75</v>
      </c>
      <c r="J2899">
        <f>IF(I2899="",0,I2899)</f>
        <v>75</v>
      </c>
      <c r="K2899">
        <v>39</v>
      </c>
      <c r="L2899">
        <f>I2899-K2899</f>
        <v>36</v>
      </c>
      <c r="M2899" t="str">
        <f>IF(I2899&lt;100,"small",IF(I2899&lt;500,"medium","large"))</f>
        <v>small</v>
      </c>
      <c r="N2899">
        <f>IF(M2899="small",1,0)</f>
        <v>1</v>
      </c>
      <c r="O2899">
        <f>IF(N2899="medium",1,0)</f>
        <v>0</v>
      </c>
      <c r="P2899">
        <f>IF(O2899="large",1,0)</f>
        <v>0</v>
      </c>
      <c r="Q2899">
        <v>1999</v>
      </c>
      <c r="R2899">
        <v>3</v>
      </c>
      <c r="S2899" t="str">
        <f>IF(R2899=1, "First-time", IF(R2899&lt;=3, "Rising Star", IF(R2899&lt;10, "Established", "Elites")))</f>
        <v>Rising Star</v>
      </c>
      <c r="T2899">
        <f>IF(S2899 = "First-time",1,0)</f>
        <v>0</v>
      </c>
      <c r="U2899">
        <f>IF(S2899 = "Rising Star",1,0)</f>
        <v>1</v>
      </c>
      <c r="V2899">
        <f>IF(S2899 = "Established",1,0)</f>
        <v>0</v>
      </c>
      <c r="W2899">
        <f>IF(S2899 = "Elites",1,0)</f>
        <v>0</v>
      </c>
      <c r="X2899" t="s">
        <v>242</v>
      </c>
      <c r="Y2899" t="str">
        <f>IF(X2899="","-",TRIM(LEFT(X2899,FIND(",",X2899&amp;",")-1)))</f>
        <v>Atlanta</v>
      </c>
      <c r="Z2899" t="s">
        <v>242</v>
      </c>
      <c r="AA2899" t="s">
        <v>11</v>
      </c>
    </row>
    <row r="2900" spans="1:27" ht="14.4" x14ac:dyDescent="0.3">
      <c r="A2900">
        <v>2890</v>
      </c>
      <c r="B2900" t="s">
        <v>15601</v>
      </c>
      <c r="C2900" t="s">
        <v>15602</v>
      </c>
      <c r="D2900" t="s">
        <v>15603</v>
      </c>
      <c r="E2900" t="s">
        <v>1302</v>
      </c>
      <c r="F2900" s="5">
        <f>_xlfn.TEXTBEFORE(E2900, " ") * 1000000</f>
        <v>7800000</v>
      </c>
      <c r="G2900">
        <v>129.6061</v>
      </c>
      <c r="H2900" t="s">
        <v>779</v>
      </c>
      <c r="I2900">
        <v>30</v>
      </c>
      <c r="J2900">
        <f>IF(I2900="",0,I2900)</f>
        <v>30</v>
      </c>
      <c r="K2900">
        <v>9</v>
      </c>
      <c r="L2900">
        <f>I2900-K2900</f>
        <v>21</v>
      </c>
      <c r="M2900" t="str">
        <f>IF(I2900&lt;100,"small",IF(I2900&lt;500,"medium","large"))</f>
        <v>small</v>
      </c>
      <c r="N2900">
        <f>IF(M2900="small",1,0)</f>
        <v>1</v>
      </c>
      <c r="O2900">
        <f>IF(N2900="medium",1,0)</f>
        <v>0</v>
      </c>
      <c r="P2900">
        <f>IF(O2900="large",1,0)</f>
        <v>0</v>
      </c>
      <c r="Q2900">
        <v>2013</v>
      </c>
      <c r="R2900">
        <v>2</v>
      </c>
      <c r="S2900" t="str">
        <f>IF(R2900=1, "First-time", IF(R2900&lt;=3, "Rising Star", IF(R2900&lt;10, "Established", "Elites")))</f>
        <v>Rising Star</v>
      </c>
      <c r="T2900">
        <f>IF(S2900 = "First-time",1,0)</f>
        <v>0</v>
      </c>
      <c r="U2900">
        <f>IF(S2900 = "Rising Star",1,0)</f>
        <v>1</v>
      </c>
      <c r="V2900">
        <f>IF(S2900 = "Established",1,0)</f>
        <v>0</v>
      </c>
      <c r="W2900">
        <f>IF(S2900 = "Elites",1,0)</f>
        <v>0</v>
      </c>
      <c r="X2900" t="s">
        <v>325</v>
      </c>
      <c r="Y2900" t="str">
        <f>IF(X2900="","-",TRIM(LEFT(X2900,FIND(",",X2900&amp;",")-1)))</f>
        <v>Los Angeles</v>
      </c>
      <c r="Z2900" t="s">
        <v>325</v>
      </c>
      <c r="AA2900" t="s">
        <v>5</v>
      </c>
    </row>
    <row r="2901" spans="1:27" ht="14.4" x14ac:dyDescent="0.3">
      <c r="A2901">
        <v>2891</v>
      </c>
      <c r="B2901" t="s">
        <v>9233</v>
      </c>
      <c r="C2901" t="s">
        <v>9234</v>
      </c>
      <c r="D2901" t="s">
        <v>9235</v>
      </c>
      <c r="E2901" t="s">
        <v>1942</v>
      </c>
      <c r="F2901" s="5">
        <f>_xlfn.TEXTBEFORE(E2901, " ") * 1000000</f>
        <v>12600000</v>
      </c>
      <c r="G2901">
        <v>129.53399999999999</v>
      </c>
      <c r="H2901" t="s">
        <v>153</v>
      </c>
      <c r="I2901">
        <v>30</v>
      </c>
      <c r="J2901">
        <f>IF(I2901="",0,I2901)</f>
        <v>30</v>
      </c>
      <c r="K2901">
        <v>14</v>
      </c>
      <c r="L2901">
        <f>I2901-K2901</f>
        <v>16</v>
      </c>
      <c r="M2901" t="str">
        <f>IF(I2901&lt;100,"small",IF(I2901&lt;500,"medium","large"))</f>
        <v>small</v>
      </c>
      <c r="N2901">
        <f>IF(M2901="small",1,0)</f>
        <v>1</v>
      </c>
      <c r="O2901">
        <f>IF(N2901="medium",1,0)</f>
        <v>0</v>
      </c>
      <c r="P2901">
        <f>IF(O2901="large",1,0)</f>
        <v>0</v>
      </c>
      <c r="Q2901">
        <v>2009</v>
      </c>
      <c r="R2901">
        <v>7</v>
      </c>
      <c r="S2901" t="str">
        <f>IF(R2901=1, "First-time", IF(R2901&lt;=3, "Rising Star", IF(R2901&lt;10, "Established", "Elites")))</f>
        <v>Established</v>
      </c>
      <c r="T2901">
        <f>IF(S2901 = "First-time",1,0)</f>
        <v>0</v>
      </c>
      <c r="U2901">
        <f>IF(S2901 = "Rising Star",1,0)</f>
        <v>0</v>
      </c>
      <c r="V2901">
        <f>IF(S2901 = "Established",1,0)</f>
        <v>1</v>
      </c>
      <c r="W2901">
        <f>IF(S2901 = "Elites",1,0)</f>
        <v>0</v>
      </c>
      <c r="X2901" t="s">
        <v>260</v>
      </c>
      <c r="Y2901" t="str">
        <f>IF(X2901="","-",TRIM(LEFT(X2901,FIND(",",X2901&amp;",")-1)))</f>
        <v>Seattle</v>
      </c>
      <c r="Z2901" t="s">
        <v>9236</v>
      </c>
      <c r="AA2901" t="s">
        <v>49</v>
      </c>
    </row>
    <row r="2902" spans="1:27" ht="14.4" x14ac:dyDescent="0.3">
      <c r="A2902">
        <v>2892</v>
      </c>
      <c r="B2902" t="s">
        <v>2552</v>
      </c>
      <c r="C2902" t="s">
        <v>2553</v>
      </c>
      <c r="D2902" t="s">
        <v>2554</v>
      </c>
      <c r="E2902" t="s">
        <v>2555</v>
      </c>
      <c r="F2902" s="5">
        <f>_xlfn.TEXTBEFORE(E2902, " ") * 1000000</f>
        <v>24100000</v>
      </c>
      <c r="G2902">
        <v>129.4263</v>
      </c>
      <c r="H2902" t="s">
        <v>779</v>
      </c>
      <c r="I2902">
        <v>166</v>
      </c>
      <c r="J2902">
        <f>IF(I2902="",0,I2902)</f>
        <v>166</v>
      </c>
      <c r="K2902">
        <v>88</v>
      </c>
      <c r="L2902">
        <f>I2902-K2902</f>
        <v>78</v>
      </c>
      <c r="M2902" t="str">
        <f>IF(I2902&lt;100,"small",IF(I2902&lt;500,"medium","large"))</f>
        <v>medium</v>
      </c>
      <c r="N2902">
        <f>IF(M2902="small",1,0)</f>
        <v>0</v>
      </c>
      <c r="O2902">
        <f>IF(N2902="medium",1,0)</f>
        <v>0</v>
      </c>
      <c r="P2902">
        <f>IF(O2902="large",1,0)</f>
        <v>0</v>
      </c>
      <c r="Q2902">
        <v>1997</v>
      </c>
      <c r="R2902">
        <v>2</v>
      </c>
      <c r="S2902" t="str">
        <f>IF(R2902=1, "First-time", IF(R2902&lt;=3, "Rising Star", IF(R2902&lt;10, "Established", "Elites")))</f>
        <v>Rising Star</v>
      </c>
      <c r="T2902">
        <f>IF(S2902 = "First-time",1,0)</f>
        <v>0</v>
      </c>
      <c r="U2902">
        <f>IF(S2902 = "Rising Star",1,0)</f>
        <v>1</v>
      </c>
      <c r="V2902">
        <f>IF(S2902 = "Established",1,0)</f>
        <v>0</v>
      </c>
      <c r="W2902">
        <f>IF(S2902 = "Elites",1,0)</f>
        <v>0</v>
      </c>
      <c r="X2902" t="s">
        <v>427</v>
      </c>
      <c r="Y2902" t="str">
        <f>IF(X2902="","-",TRIM(LEFT(X2902,FIND(",",X2902&amp;",")-1)))</f>
        <v>Washington</v>
      </c>
      <c r="Z2902" t="s">
        <v>1964</v>
      </c>
      <c r="AA2902" t="s">
        <v>47</v>
      </c>
    </row>
    <row r="2903" spans="1:27" ht="14.4" x14ac:dyDescent="0.3">
      <c r="A2903">
        <v>2893</v>
      </c>
      <c r="B2903" t="s">
        <v>14204</v>
      </c>
      <c r="C2903" t="s">
        <v>14205</v>
      </c>
      <c r="D2903" t="s">
        <v>14206</v>
      </c>
      <c r="E2903" t="s">
        <v>1971</v>
      </c>
      <c r="F2903" s="5">
        <f>_xlfn.TEXTBEFORE(E2903, " ") * 1000000</f>
        <v>7000000</v>
      </c>
      <c r="G2903">
        <v>129.3954</v>
      </c>
      <c r="H2903" t="s">
        <v>353</v>
      </c>
      <c r="I2903">
        <v>190</v>
      </c>
      <c r="J2903">
        <f>IF(I2903="",0,I2903)</f>
        <v>190</v>
      </c>
      <c r="K2903">
        <v>100</v>
      </c>
      <c r="L2903">
        <f>I2903-K2903</f>
        <v>90</v>
      </c>
      <c r="M2903" t="str">
        <f>IF(I2903&lt;100,"small",IF(I2903&lt;500,"medium","large"))</f>
        <v>medium</v>
      </c>
      <c r="N2903">
        <f>IF(M2903="small",1,0)</f>
        <v>0</v>
      </c>
      <c r="O2903">
        <f>IF(N2903="medium",1,0)</f>
        <v>0</v>
      </c>
      <c r="P2903">
        <f>IF(O2903="large",1,0)</f>
        <v>0</v>
      </c>
      <c r="Q2903">
        <v>2012</v>
      </c>
      <c r="R2903">
        <v>2</v>
      </c>
      <c r="S2903" t="str">
        <f>IF(R2903=1, "First-time", IF(R2903&lt;=3, "Rising Star", IF(R2903&lt;10, "Established", "Elites")))</f>
        <v>Rising Star</v>
      </c>
      <c r="T2903">
        <f>IF(S2903 = "First-time",1,0)</f>
        <v>0</v>
      </c>
      <c r="U2903">
        <f>IF(S2903 = "Rising Star",1,0)</f>
        <v>1</v>
      </c>
      <c r="V2903">
        <f>IF(S2903 = "Established",1,0)</f>
        <v>0</v>
      </c>
      <c r="W2903">
        <f>IF(S2903 = "Elites",1,0)</f>
        <v>0</v>
      </c>
      <c r="X2903" t="s">
        <v>737</v>
      </c>
      <c r="Y2903" t="str">
        <f>IF(X2903="","-",TRIM(LEFT(X2903,FIND(",",X2903&amp;",")-1)))</f>
        <v>Sacramento</v>
      </c>
      <c r="Z2903" t="s">
        <v>738</v>
      </c>
      <c r="AA2903" t="s">
        <v>5</v>
      </c>
    </row>
    <row r="2904" spans="1:27" ht="14.4" x14ac:dyDescent="0.3">
      <c r="A2904">
        <v>2894</v>
      </c>
      <c r="B2904" t="s">
        <v>4274</v>
      </c>
      <c r="C2904" t="s">
        <v>4275</v>
      </c>
      <c r="D2904" t="s">
        <v>4276</v>
      </c>
      <c r="E2904" t="s">
        <v>4277</v>
      </c>
      <c r="F2904" s="5">
        <f>_xlfn.TEXTBEFORE(E2904, " ") * 1000000</f>
        <v>71300000</v>
      </c>
      <c r="G2904">
        <v>129.3785</v>
      </c>
      <c r="H2904" t="s">
        <v>1750</v>
      </c>
      <c r="I2904">
        <v>300</v>
      </c>
      <c r="J2904">
        <f>IF(I2904="",0,I2904)</f>
        <v>300</v>
      </c>
      <c r="K2904">
        <v>150</v>
      </c>
      <c r="L2904">
        <f>I2904-K2904</f>
        <v>150</v>
      </c>
      <c r="M2904" t="str">
        <f>IF(I2904&lt;100,"small",IF(I2904&lt;500,"medium","large"))</f>
        <v>medium</v>
      </c>
      <c r="N2904">
        <f>IF(M2904="small",1,0)</f>
        <v>0</v>
      </c>
      <c r="O2904">
        <f>IF(N2904="medium",1,0)</f>
        <v>0</v>
      </c>
      <c r="P2904">
        <f>IF(O2904="large",1,0)</f>
        <v>0</v>
      </c>
      <c r="Q2904">
        <v>2002</v>
      </c>
      <c r="R2904">
        <v>6</v>
      </c>
      <c r="S2904" t="str">
        <f>IF(R2904=1, "First-time", IF(R2904&lt;=3, "Rising Star", IF(R2904&lt;10, "Established", "Elites")))</f>
        <v>Established</v>
      </c>
      <c r="T2904">
        <f>IF(S2904 = "First-time",1,0)</f>
        <v>0</v>
      </c>
      <c r="U2904">
        <f>IF(S2904 = "Rising Star",1,0)</f>
        <v>0</v>
      </c>
      <c r="V2904">
        <f>IF(S2904 = "Established",1,0)</f>
        <v>1</v>
      </c>
      <c r="W2904">
        <f>IF(S2904 = "Elites",1,0)</f>
        <v>0</v>
      </c>
      <c r="X2904" t="s">
        <v>427</v>
      </c>
      <c r="Y2904" t="str">
        <f>IF(X2904="","-",TRIM(LEFT(X2904,FIND(",",X2904&amp;",")-1)))</f>
        <v>Washington</v>
      </c>
      <c r="Z2904" t="s">
        <v>1407</v>
      </c>
      <c r="AA2904" t="s">
        <v>47</v>
      </c>
    </row>
    <row r="2905" spans="1:27" ht="14.4" x14ac:dyDescent="0.3">
      <c r="A2905">
        <v>2895</v>
      </c>
      <c r="B2905" t="s">
        <v>10127</v>
      </c>
      <c r="C2905" t="s">
        <v>10128</v>
      </c>
      <c r="D2905" t="s">
        <v>10129</v>
      </c>
      <c r="E2905" t="s">
        <v>84</v>
      </c>
      <c r="F2905" s="5">
        <f>_xlfn.TEXTBEFORE(E2905, " ") * 1000000</f>
        <v>11000000</v>
      </c>
      <c r="G2905">
        <v>129.3639</v>
      </c>
      <c r="H2905" t="s">
        <v>85</v>
      </c>
      <c r="I2905">
        <v>32</v>
      </c>
      <c r="J2905">
        <f>IF(I2905="",0,I2905)</f>
        <v>32</v>
      </c>
      <c r="K2905">
        <v>18</v>
      </c>
      <c r="L2905">
        <f>I2905-K2905</f>
        <v>14</v>
      </c>
      <c r="M2905" t="str">
        <f>IF(I2905&lt;100,"small",IF(I2905&lt;500,"medium","large"))</f>
        <v>small</v>
      </c>
      <c r="N2905">
        <f>IF(M2905="small",1,0)</f>
        <v>1</v>
      </c>
      <c r="O2905">
        <f>IF(N2905="medium",1,0)</f>
        <v>0</v>
      </c>
      <c r="P2905">
        <f>IF(O2905="large",1,0)</f>
        <v>0</v>
      </c>
      <c r="Q2905">
        <v>2009</v>
      </c>
      <c r="R2905">
        <v>5</v>
      </c>
      <c r="S2905" t="str">
        <f>IF(R2905=1, "First-time", IF(R2905&lt;=3, "Rising Star", IF(R2905&lt;10, "Established", "Elites")))</f>
        <v>Established</v>
      </c>
      <c r="T2905">
        <f>IF(S2905 = "First-time",1,0)</f>
        <v>0</v>
      </c>
      <c r="U2905">
        <f>IF(S2905 = "Rising Star",1,0)</f>
        <v>0</v>
      </c>
      <c r="V2905">
        <f>IF(S2905 = "Established",1,0)</f>
        <v>1</v>
      </c>
      <c r="W2905">
        <f>IF(S2905 = "Elites",1,0)</f>
        <v>0</v>
      </c>
      <c r="X2905" t="s">
        <v>689</v>
      </c>
      <c r="Y2905" t="str">
        <f>IF(X2905="","-",TRIM(LEFT(X2905,FIND(",",X2905&amp;",")-1)))</f>
        <v>Miami</v>
      </c>
      <c r="Z2905" t="s">
        <v>689</v>
      </c>
      <c r="AA2905" t="s">
        <v>10</v>
      </c>
    </row>
    <row r="2906" spans="1:27" ht="14.4" x14ac:dyDescent="0.3">
      <c r="A2906">
        <v>2896</v>
      </c>
      <c r="B2906" t="s">
        <v>10130</v>
      </c>
      <c r="C2906" t="s">
        <v>10131</v>
      </c>
      <c r="D2906" t="s">
        <v>10132</v>
      </c>
      <c r="E2906" t="s">
        <v>843</v>
      </c>
      <c r="F2906" s="5">
        <f>_xlfn.TEXTBEFORE(E2906, " ") * 1000000</f>
        <v>18100000</v>
      </c>
      <c r="G2906">
        <v>129.35419999999999</v>
      </c>
      <c r="H2906" t="s">
        <v>153</v>
      </c>
      <c r="I2906">
        <v>18</v>
      </c>
      <c r="J2906">
        <f>IF(I2906="",0,I2906)</f>
        <v>18</v>
      </c>
      <c r="K2906">
        <v>6</v>
      </c>
      <c r="L2906">
        <f>I2906-K2906</f>
        <v>12</v>
      </c>
      <c r="M2906" t="str">
        <f>IF(I2906&lt;100,"small",IF(I2906&lt;500,"medium","large"))</f>
        <v>small</v>
      </c>
      <c r="N2906">
        <f>IF(M2906="small",1,0)</f>
        <v>1</v>
      </c>
      <c r="O2906">
        <f>IF(N2906="medium",1,0)</f>
        <v>0</v>
      </c>
      <c r="P2906">
        <f>IF(O2906="large",1,0)</f>
        <v>0</v>
      </c>
      <c r="Q2906">
        <v>2009</v>
      </c>
      <c r="R2906">
        <v>5</v>
      </c>
      <c r="S2906" t="str">
        <f>IF(R2906=1, "First-time", IF(R2906&lt;=3, "Rising Star", IF(R2906&lt;10, "Established", "Elites")))</f>
        <v>Established</v>
      </c>
      <c r="T2906">
        <f>IF(S2906 = "First-time",1,0)</f>
        <v>0</v>
      </c>
      <c r="U2906">
        <f>IF(S2906 = "Rising Star",1,0)</f>
        <v>0</v>
      </c>
      <c r="V2906">
        <f>IF(S2906 = "Established",1,0)</f>
        <v>1</v>
      </c>
      <c r="W2906">
        <f>IF(S2906 = "Elites",1,0)</f>
        <v>0</v>
      </c>
      <c r="X2906" t="s">
        <v>683</v>
      </c>
      <c r="Y2906" t="str">
        <f>IF(X2906="","-",TRIM(LEFT(X2906,FIND(",",X2906&amp;",")-1)))</f>
        <v>Orlando</v>
      </c>
      <c r="Z2906" t="s">
        <v>10133</v>
      </c>
      <c r="AA2906" t="s">
        <v>10</v>
      </c>
    </row>
    <row r="2907" spans="1:27" ht="14.4" x14ac:dyDescent="0.3">
      <c r="A2907">
        <v>2897</v>
      </c>
      <c r="B2907" t="s">
        <v>641</v>
      </c>
      <c r="C2907" t="s">
        <v>642</v>
      </c>
      <c r="D2907" t="s">
        <v>643</v>
      </c>
      <c r="E2907" t="s">
        <v>644</v>
      </c>
      <c r="F2907" s="5">
        <f>_xlfn.TEXTBEFORE(E2907, " ") * 1000000</f>
        <v>65099999.999999993</v>
      </c>
      <c r="G2907">
        <v>129.3426</v>
      </c>
      <c r="H2907" t="s">
        <v>174</v>
      </c>
      <c r="I2907">
        <v>145</v>
      </c>
      <c r="J2907">
        <f>IF(I2907="",0,I2907)</f>
        <v>145</v>
      </c>
      <c r="K2907">
        <v>65</v>
      </c>
      <c r="L2907">
        <f>I2907-K2907</f>
        <v>80</v>
      </c>
      <c r="M2907" t="str">
        <f>IF(I2907&lt;100,"small",IF(I2907&lt;500,"medium","large"))</f>
        <v>medium</v>
      </c>
      <c r="N2907">
        <f>IF(M2907="small",1,0)</f>
        <v>0</v>
      </c>
      <c r="O2907">
        <f>IF(N2907="medium",1,0)</f>
        <v>0</v>
      </c>
      <c r="P2907">
        <f>IF(O2907="large",1,0)</f>
        <v>0</v>
      </c>
      <c r="Q2907">
        <v>1978</v>
      </c>
      <c r="R2907">
        <v>5</v>
      </c>
      <c r="S2907" t="str">
        <f>IF(R2907=1, "First-time", IF(R2907&lt;=3, "Rising Star", IF(R2907&lt;10, "Established", "Elites")))</f>
        <v>Established</v>
      </c>
      <c r="T2907">
        <f>IF(S2907 = "First-time",1,0)</f>
        <v>0</v>
      </c>
      <c r="U2907">
        <f>IF(S2907 = "Rising Star",1,0)</f>
        <v>0</v>
      </c>
      <c r="V2907">
        <f>IF(S2907 = "Established",1,0)</f>
        <v>1</v>
      </c>
      <c r="W2907">
        <f>IF(S2907 = "Elites",1,0)</f>
        <v>0</v>
      </c>
      <c r="X2907" t="s">
        <v>99</v>
      </c>
      <c r="Y2907" t="str">
        <f>IF(X2907="","-",TRIM(LEFT(X2907,FIND(",",X2907&amp;",")-1)))</f>
        <v>-</v>
      </c>
      <c r="Z2907" t="s">
        <v>645</v>
      </c>
      <c r="AA2907" t="s">
        <v>43</v>
      </c>
    </row>
    <row r="2908" spans="1:27" ht="14.4" x14ac:dyDescent="0.3">
      <c r="A2908">
        <v>2898</v>
      </c>
      <c r="B2908" t="s">
        <v>11045</v>
      </c>
      <c r="C2908" t="s">
        <v>11046</v>
      </c>
      <c r="D2908" t="s">
        <v>11047</v>
      </c>
      <c r="E2908" t="s">
        <v>1267</v>
      </c>
      <c r="F2908" s="5">
        <f>_xlfn.TEXTBEFORE(E2908, " ") * 1000000</f>
        <v>2400000</v>
      </c>
      <c r="G2908">
        <v>129.3006</v>
      </c>
      <c r="H2908" t="s">
        <v>803</v>
      </c>
      <c r="I2908">
        <v>22</v>
      </c>
      <c r="J2908">
        <f>IF(I2908="",0,I2908)</f>
        <v>22</v>
      </c>
      <c r="K2908">
        <v>9</v>
      </c>
      <c r="L2908">
        <f>I2908-K2908</f>
        <v>13</v>
      </c>
      <c r="M2908" t="str">
        <f>IF(I2908&lt;100,"small",IF(I2908&lt;500,"medium","large"))</f>
        <v>small</v>
      </c>
      <c r="N2908">
        <f>IF(M2908="small",1,0)</f>
        <v>1</v>
      </c>
      <c r="O2908">
        <f>IF(N2908="medium",1,0)</f>
        <v>0</v>
      </c>
      <c r="P2908">
        <f>IF(O2908="large",1,0)</f>
        <v>0</v>
      </c>
      <c r="Q2908">
        <v>2010</v>
      </c>
      <c r="R2908">
        <v>2</v>
      </c>
      <c r="S2908" t="str">
        <f>IF(R2908=1, "First-time", IF(R2908&lt;=3, "Rising Star", IF(R2908&lt;10, "Established", "Elites")))</f>
        <v>Rising Star</v>
      </c>
      <c r="T2908">
        <f>IF(S2908 = "First-time",1,0)</f>
        <v>0</v>
      </c>
      <c r="U2908">
        <f>IF(S2908 = "Rising Star",1,0)</f>
        <v>1</v>
      </c>
      <c r="V2908">
        <f>IF(S2908 = "Established",1,0)</f>
        <v>0</v>
      </c>
      <c r="W2908">
        <f>IF(S2908 = "Elites",1,0)</f>
        <v>0</v>
      </c>
      <c r="X2908" t="s">
        <v>354</v>
      </c>
      <c r="Y2908" t="str">
        <f>IF(X2908="","-",TRIM(LEFT(X2908,FIND(",",X2908&amp;",")-1)))</f>
        <v>Minneapolis</v>
      </c>
      <c r="Z2908" t="s">
        <v>354</v>
      </c>
      <c r="AA2908" t="s">
        <v>24</v>
      </c>
    </row>
    <row r="2909" spans="1:27" ht="14.4" x14ac:dyDescent="0.3">
      <c r="A2909">
        <v>2899</v>
      </c>
      <c r="B2909" t="s">
        <v>6160</v>
      </c>
      <c r="C2909" t="s">
        <v>6161</v>
      </c>
      <c r="D2909" t="s">
        <v>6162</v>
      </c>
      <c r="E2909" t="s">
        <v>1793</v>
      </c>
      <c r="F2909" s="5">
        <f>_xlfn.TEXTBEFORE(E2909, " ") * 1000000</f>
        <v>29500000</v>
      </c>
      <c r="G2909">
        <v>129.24350000000001</v>
      </c>
      <c r="H2909" t="s">
        <v>92</v>
      </c>
      <c r="I2909">
        <v>60</v>
      </c>
      <c r="J2909">
        <f>IF(I2909="",0,I2909)</f>
        <v>60</v>
      </c>
      <c r="K2909">
        <v>23</v>
      </c>
      <c r="L2909">
        <f>I2909-K2909</f>
        <v>37</v>
      </c>
      <c r="M2909" t="str">
        <f>IF(I2909&lt;100,"small",IF(I2909&lt;500,"medium","large"))</f>
        <v>small</v>
      </c>
      <c r="N2909">
        <f>IF(M2909="small",1,0)</f>
        <v>1</v>
      </c>
      <c r="O2909">
        <f>IF(N2909="medium",1,0)</f>
        <v>0</v>
      </c>
      <c r="P2909">
        <f>IF(O2909="large",1,0)</f>
        <v>0</v>
      </c>
      <c r="Q2909">
        <v>2005</v>
      </c>
      <c r="R2909">
        <v>4</v>
      </c>
      <c r="S2909" t="str">
        <f>IF(R2909=1, "First-time", IF(R2909&lt;=3, "Rising Star", IF(R2909&lt;10, "Established", "Elites")))</f>
        <v>Established</v>
      </c>
      <c r="T2909">
        <f>IF(S2909 = "First-time",1,0)</f>
        <v>0</v>
      </c>
      <c r="U2909">
        <f>IF(S2909 = "Rising Star",1,0)</f>
        <v>0</v>
      </c>
      <c r="V2909">
        <f>IF(S2909 = "Established",1,0)</f>
        <v>1</v>
      </c>
      <c r="W2909">
        <f>IF(S2909 = "Elites",1,0)</f>
        <v>0</v>
      </c>
      <c r="X2909" t="s">
        <v>3843</v>
      </c>
      <c r="Y2909" t="str">
        <f>IF(X2909="","-",TRIM(LEFT(X2909,FIND(",",X2909&amp;",")-1)))</f>
        <v>Allentown-Bethlehem-Easton</v>
      </c>
      <c r="Z2909" t="s">
        <v>6163</v>
      </c>
      <c r="AA2909" t="s">
        <v>39</v>
      </c>
    </row>
    <row r="2910" spans="1:27" ht="14.4" x14ac:dyDescent="0.3">
      <c r="A2910">
        <v>2900</v>
      </c>
      <c r="B2910" t="s">
        <v>8233</v>
      </c>
      <c r="C2910" t="s">
        <v>8234</v>
      </c>
      <c r="D2910" t="s">
        <v>8235</v>
      </c>
      <c r="E2910" t="s">
        <v>6848</v>
      </c>
      <c r="F2910" s="5">
        <f>_xlfn.TEXTBEFORE(E2910, " ") * 1000000</f>
        <v>26300000</v>
      </c>
      <c r="G2910">
        <v>129.23679999999999</v>
      </c>
      <c r="H2910" t="s">
        <v>751</v>
      </c>
      <c r="I2910">
        <v>145</v>
      </c>
      <c r="J2910">
        <f>IF(I2910="",0,I2910)</f>
        <v>145</v>
      </c>
      <c r="K2910">
        <v>67</v>
      </c>
      <c r="L2910">
        <f>I2910-K2910</f>
        <v>78</v>
      </c>
      <c r="M2910" t="str">
        <f>IF(I2910&lt;100,"small",IF(I2910&lt;500,"medium","large"))</f>
        <v>medium</v>
      </c>
      <c r="N2910">
        <f>IF(M2910="small",1,0)</f>
        <v>0</v>
      </c>
      <c r="O2910">
        <f>IF(N2910="medium",1,0)</f>
        <v>0</v>
      </c>
      <c r="P2910">
        <f>IF(O2910="large",1,0)</f>
        <v>0</v>
      </c>
      <c r="Q2910">
        <v>2008</v>
      </c>
      <c r="R2910">
        <v>6</v>
      </c>
      <c r="S2910" t="str">
        <f>IF(R2910=1, "First-time", IF(R2910&lt;=3, "Rising Star", IF(R2910&lt;10, "Established", "Elites")))</f>
        <v>Established</v>
      </c>
      <c r="T2910">
        <f>IF(S2910 = "First-time",1,0)</f>
        <v>0</v>
      </c>
      <c r="U2910">
        <f>IF(S2910 = "Rising Star",1,0)</f>
        <v>0</v>
      </c>
      <c r="V2910">
        <f>IF(S2910 = "Established",1,0)</f>
        <v>1</v>
      </c>
      <c r="W2910">
        <f>IF(S2910 = "Elites",1,0)</f>
        <v>0</v>
      </c>
      <c r="X2910" t="s">
        <v>427</v>
      </c>
      <c r="Y2910" t="str">
        <f>IF(X2910="","-",TRIM(LEFT(X2910,FIND(",",X2910&amp;",")-1)))</f>
        <v>Washington</v>
      </c>
      <c r="Z2910" t="s">
        <v>8236</v>
      </c>
      <c r="AA2910" t="s">
        <v>47</v>
      </c>
    </row>
    <row r="2911" spans="1:27" ht="14.4" x14ac:dyDescent="0.3">
      <c r="A2911">
        <v>2901</v>
      </c>
      <c r="B2911" t="s">
        <v>8484</v>
      </c>
      <c r="C2911" t="s">
        <v>8485</v>
      </c>
      <c r="D2911" t="s">
        <v>8486</v>
      </c>
      <c r="E2911" t="s">
        <v>2929</v>
      </c>
      <c r="F2911" s="5">
        <f>_xlfn.TEXTBEFORE(E2911, " ") * 1000000</f>
        <v>15300000</v>
      </c>
      <c r="G2911">
        <v>129.22880000000001</v>
      </c>
      <c r="H2911" t="s">
        <v>140</v>
      </c>
      <c r="I2911">
        <v>305</v>
      </c>
      <c r="J2911">
        <f>IF(I2911="",0,I2911)</f>
        <v>305</v>
      </c>
      <c r="K2911">
        <v>90</v>
      </c>
      <c r="L2911">
        <f>I2911-K2911</f>
        <v>215</v>
      </c>
      <c r="M2911" t="str">
        <f>IF(I2911&lt;100,"small",IF(I2911&lt;500,"medium","large"))</f>
        <v>medium</v>
      </c>
      <c r="N2911">
        <f>IF(M2911="small",1,0)</f>
        <v>0</v>
      </c>
      <c r="O2911">
        <f>IF(N2911="medium",1,0)</f>
        <v>0</v>
      </c>
      <c r="P2911">
        <f>IF(O2911="large",1,0)</f>
        <v>0</v>
      </c>
      <c r="Q2911">
        <v>2008</v>
      </c>
      <c r="R2911">
        <v>1</v>
      </c>
      <c r="S2911" t="str">
        <f>IF(R2911=1, "First-time", IF(R2911&lt;=3, "Rising Star", IF(R2911&lt;10, "Established", "Elites")))</f>
        <v>First-time</v>
      </c>
      <c r="T2911">
        <f>IF(S2911 = "First-time",1,0)</f>
        <v>1</v>
      </c>
      <c r="U2911">
        <f>IF(S2911 = "Rising Star",1,0)</f>
        <v>0</v>
      </c>
      <c r="V2911">
        <f>IF(S2911 = "Established",1,0)</f>
        <v>0</v>
      </c>
      <c r="W2911">
        <f>IF(S2911 = "Elites",1,0)</f>
        <v>0</v>
      </c>
      <c r="X2911" t="s">
        <v>99</v>
      </c>
      <c r="Y2911" t="str">
        <f>IF(X2911="","-",TRIM(LEFT(X2911,FIND(",",X2911&amp;",")-1)))</f>
        <v>-</v>
      </c>
      <c r="Z2911" t="s">
        <v>1992</v>
      </c>
      <c r="AA2911" t="s">
        <v>38</v>
      </c>
    </row>
    <row r="2912" spans="1:27" ht="14.4" x14ac:dyDescent="0.3">
      <c r="A2912">
        <v>2902</v>
      </c>
      <c r="B2912" t="s">
        <v>8079</v>
      </c>
      <c r="C2912" t="s">
        <v>8080</v>
      </c>
      <c r="D2912" t="s">
        <v>8081</v>
      </c>
      <c r="E2912" t="s">
        <v>721</v>
      </c>
      <c r="F2912" s="5">
        <f>_xlfn.TEXTBEFORE(E2912, " ") * 1000000</f>
        <v>8000000</v>
      </c>
      <c r="G2912">
        <v>129.22800000000001</v>
      </c>
      <c r="H2912" t="s">
        <v>803</v>
      </c>
      <c r="I2912">
        <v>18</v>
      </c>
      <c r="J2912">
        <f>IF(I2912="",0,I2912)</f>
        <v>18</v>
      </c>
      <c r="K2912">
        <v>6</v>
      </c>
      <c r="L2912">
        <f>I2912-K2912</f>
        <v>12</v>
      </c>
      <c r="M2912" t="str">
        <f>IF(I2912&lt;100,"small",IF(I2912&lt;500,"medium","large"))</f>
        <v>small</v>
      </c>
      <c r="N2912">
        <f>IF(M2912="small",1,0)</f>
        <v>1</v>
      </c>
      <c r="O2912">
        <f>IF(N2912="medium",1,0)</f>
        <v>0</v>
      </c>
      <c r="P2912">
        <f>IF(O2912="large",1,0)</f>
        <v>0</v>
      </c>
      <c r="Q2912">
        <v>2007</v>
      </c>
      <c r="R2912">
        <v>1</v>
      </c>
      <c r="S2912" t="str">
        <f>IF(R2912=1, "First-time", IF(R2912&lt;=3, "Rising Star", IF(R2912&lt;10, "Established", "Elites")))</f>
        <v>First-time</v>
      </c>
      <c r="T2912">
        <f>IF(S2912 = "First-time",1,0)</f>
        <v>1</v>
      </c>
      <c r="U2912">
        <f>IF(S2912 = "Rising Star",1,0)</f>
        <v>0</v>
      </c>
      <c r="V2912">
        <f>IF(S2912 = "Established",1,0)</f>
        <v>0</v>
      </c>
      <c r="W2912">
        <f>IF(S2912 = "Elites",1,0)</f>
        <v>0</v>
      </c>
      <c r="X2912" t="s">
        <v>325</v>
      </c>
      <c r="Y2912" t="str">
        <f>IF(X2912="","-",TRIM(LEFT(X2912,FIND(",",X2912&amp;",")-1)))</f>
        <v>Los Angeles</v>
      </c>
      <c r="Z2912" t="s">
        <v>8082</v>
      </c>
      <c r="AA2912" t="s">
        <v>5</v>
      </c>
    </row>
    <row r="2913" spans="1:27" ht="14.4" x14ac:dyDescent="0.3">
      <c r="A2913">
        <v>2903</v>
      </c>
      <c r="B2913" t="s">
        <v>10453</v>
      </c>
      <c r="C2913" t="s">
        <v>10454</v>
      </c>
      <c r="D2913" t="s">
        <v>10455</v>
      </c>
      <c r="E2913" t="s">
        <v>3113</v>
      </c>
      <c r="F2913" s="5">
        <f>_xlfn.TEXTBEFORE(E2913, " ") * 1000000</f>
        <v>6300000</v>
      </c>
      <c r="G2913">
        <v>129.2089</v>
      </c>
      <c r="H2913" t="s">
        <v>803</v>
      </c>
      <c r="I2913">
        <v>44</v>
      </c>
      <c r="J2913">
        <f>IF(I2913="",0,I2913)</f>
        <v>44</v>
      </c>
      <c r="K2913">
        <v>15</v>
      </c>
      <c r="L2913">
        <f>I2913-K2913</f>
        <v>29</v>
      </c>
      <c r="M2913" t="str">
        <f>IF(I2913&lt;100,"small",IF(I2913&lt;500,"medium","large"))</f>
        <v>small</v>
      </c>
      <c r="N2913">
        <f>IF(M2913="small",1,0)</f>
        <v>1</v>
      </c>
      <c r="O2913">
        <f>IF(N2913="medium",1,0)</f>
        <v>0</v>
      </c>
      <c r="P2913">
        <f>IF(O2913="large",1,0)</f>
        <v>0</v>
      </c>
      <c r="Q2913">
        <v>2010</v>
      </c>
      <c r="R2913">
        <v>4</v>
      </c>
      <c r="S2913" t="str">
        <f>IF(R2913=1, "First-time", IF(R2913&lt;=3, "Rising Star", IF(R2913&lt;10, "Established", "Elites")))</f>
        <v>Established</v>
      </c>
      <c r="T2913">
        <f>IF(S2913 = "First-time",1,0)</f>
        <v>0</v>
      </c>
      <c r="U2913">
        <f>IF(S2913 = "Rising Star",1,0)</f>
        <v>0</v>
      </c>
      <c r="V2913">
        <f>IF(S2913 = "Established",1,0)</f>
        <v>1</v>
      </c>
      <c r="W2913">
        <f>IF(S2913 = "Elites",1,0)</f>
        <v>0</v>
      </c>
      <c r="X2913" t="s">
        <v>260</v>
      </c>
      <c r="Y2913" t="str">
        <f>IF(X2913="","-",TRIM(LEFT(X2913,FIND(",",X2913&amp;",")-1)))</f>
        <v>Seattle</v>
      </c>
      <c r="Z2913" t="s">
        <v>260</v>
      </c>
      <c r="AA2913" t="s">
        <v>49</v>
      </c>
    </row>
    <row r="2914" spans="1:27" ht="14.4" x14ac:dyDescent="0.3">
      <c r="A2914">
        <v>2904</v>
      </c>
      <c r="B2914" t="s">
        <v>13099</v>
      </c>
      <c r="C2914" t="s">
        <v>13100</v>
      </c>
      <c r="D2914" t="s">
        <v>13101</v>
      </c>
      <c r="E2914" t="s">
        <v>8096</v>
      </c>
      <c r="F2914" s="5">
        <f>_xlfn.TEXTBEFORE(E2914, " ") * 1000000</f>
        <v>29900000</v>
      </c>
      <c r="G2914">
        <v>128.98410000000001</v>
      </c>
      <c r="H2914" t="s">
        <v>118</v>
      </c>
      <c r="I2914">
        <v>90</v>
      </c>
      <c r="J2914">
        <f>IF(I2914="",0,I2914)</f>
        <v>90</v>
      </c>
      <c r="K2914">
        <v>42</v>
      </c>
      <c r="L2914">
        <f>I2914-K2914</f>
        <v>48</v>
      </c>
      <c r="M2914" t="str">
        <f>IF(I2914&lt;100,"small",IF(I2914&lt;500,"medium","large"))</f>
        <v>small</v>
      </c>
      <c r="N2914">
        <f>IF(M2914="small",1,0)</f>
        <v>1</v>
      </c>
      <c r="O2914">
        <f>IF(N2914="medium",1,0)</f>
        <v>0</v>
      </c>
      <c r="P2914">
        <f>IF(O2914="large",1,0)</f>
        <v>0</v>
      </c>
      <c r="Q2914">
        <v>2012</v>
      </c>
      <c r="R2914">
        <v>4</v>
      </c>
      <c r="S2914" t="str">
        <f>IF(R2914=1, "First-time", IF(R2914&lt;=3, "Rising Star", IF(R2914&lt;10, "Established", "Elites")))</f>
        <v>Established</v>
      </c>
      <c r="T2914">
        <f>IF(S2914 = "First-time",1,0)</f>
        <v>0</v>
      </c>
      <c r="U2914">
        <f>IF(S2914 = "Rising Star",1,0)</f>
        <v>0</v>
      </c>
      <c r="V2914">
        <f>IF(S2914 = "Established",1,0)</f>
        <v>1</v>
      </c>
      <c r="W2914">
        <f>IF(S2914 = "Elites",1,0)</f>
        <v>0</v>
      </c>
      <c r="X2914" t="s">
        <v>838</v>
      </c>
      <c r="Y2914" t="str">
        <f>IF(X2914="","-",TRIM(LEFT(X2914,FIND(",",X2914&amp;",")-1)))</f>
        <v>Austin</v>
      </c>
      <c r="Z2914" t="s">
        <v>8307</v>
      </c>
      <c r="AA2914" t="s">
        <v>45</v>
      </c>
    </row>
    <row r="2915" spans="1:27" ht="14.4" x14ac:dyDescent="0.3">
      <c r="A2915">
        <v>2905</v>
      </c>
      <c r="B2915" t="s">
        <v>9942</v>
      </c>
      <c r="C2915" t="s">
        <v>9943</v>
      </c>
      <c r="D2915" t="s">
        <v>9944</v>
      </c>
      <c r="E2915" t="s">
        <v>3113</v>
      </c>
      <c r="F2915" s="5">
        <f>_xlfn.TEXTBEFORE(E2915, " ") * 1000000</f>
        <v>6300000</v>
      </c>
      <c r="G2915">
        <v>128.8895</v>
      </c>
      <c r="H2915" t="s">
        <v>803</v>
      </c>
      <c r="I2915">
        <v>18</v>
      </c>
      <c r="J2915">
        <f>IF(I2915="",0,I2915)</f>
        <v>18</v>
      </c>
      <c r="K2915">
        <v>14</v>
      </c>
      <c r="L2915">
        <f>I2915-K2915</f>
        <v>4</v>
      </c>
      <c r="M2915" t="str">
        <f>IF(I2915&lt;100,"small",IF(I2915&lt;500,"medium","large"))</f>
        <v>small</v>
      </c>
      <c r="N2915">
        <f>IF(M2915="small",1,0)</f>
        <v>1</v>
      </c>
      <c r="O2915">
        <f>IF(N2915="medium",1,0)</f>
        <v>0</v>
      </c>
      <c r="P2915">
        <f>IF(O2915="large",1,0)</f>
        <v>0</v>
      </c>
      <c r="Q2915">
        <v>2009</v>
      </c>
      <c r="R2915">
        <v>3</v>
      </c>
      <c r="S2915" t="str">
        <f>IF(R2915=1, "First-time", IF(R2915&lt;=3, "Rising Star", IF(R2915&lt;10, "Established", "Elites")))</f>
        <v>Rising Star</v>
      </c>
      <c r="T2915">
        <f>IF(S2915 = "First-time",1,0)</f>
        <v>0</v>
      </c>
      <c r="U2915">
        <f>IF(S2915 = "Rising Star",1,0)</f>
        <v>1</v>
      </c>
      <c r="V2915">
        <f>IF(S2915 = "Established",1,0)</f>
        <v>0</v>
      </c>
      <c r="W2915">
        <f>IF(S2915 = "Elites",1,0)</f>
        <v>0</v>
      </c>
      <c r="X2915" t="s">
        <v>185</v>
      </c>
      <c r="Y2915" t="str">
        <f>IF(X2915="","-",TRIM(LEFT(X2915,FIND(",",X2915&amp;",")-1)))</f>
        <v>Boston</v>
      </c>
      <c r="Z2915" t="s">
        <v>5021</v>
      </c>
      <c r="AA2915" t="s">
        <v>20</v>
      </c>
    </row>
    <row r="2916" spans="1:27" ht="14.4" x14ac:dyDescent="0.3">
      <c r="A2916">
        <v>2906</v>
      </c>
      <c r="B2916" t="s">
        <v>2152</v>
      </c>
      <c r="C2916" t="s">
        <v>2153</v>
      </c>
      <c r="D2916" t="s">
        <v>2154</v>
      </c>
      <c r="E2916" t="s">
        <v>957</v>
      </c>
      <c r="F2916" s="5">
        <f>_xlfn.TEXTBEFORE(E2916, " ") * 1000000</f>
        <v>3500000</v>
      </c>
      <c r="G2916">
        <v>128.86060000000001</v>
      </c>
      <c r="H2916" t="s">
        <v>118</v>
      </c>
      <c r="I2916">
        <v>17</v>
      </c>
      <c r="J2916">
        <f>IF(I2916="",0,I2916)</f>
        <v>17</v>
      </c>
      <c r="K2916">
        <v>9</v>
      </c>
      <c r="L2916">
        <f>I2916-K2916</f>
        <v>8</v>
      </c>
      <c r="M2916" t="str">
        <f>IF(I2916&lt;100,"small",IF(I2916&lt;500,"medium","large"))</f>
        <v>small</v>
      </c>
      <c r="N2916">
        <f>IF(M2916="small",1,0)</f>
        <v>1</v>
      </c>
      <c r="O2916">
        <f>IF(N2916="medium",1,0)</f>
        <v>0</v>
      </c>
      <c r="P2916">
        <f>IF(O2916="large",1,0)</f>
        <v>0</v>
      </c>
      <c r="Q2916">
        <v>1995</v>
      </c>
      <c r="R2916">
        <v>1</v>
      </c>
      <c r="S2916" t="str">
        <f>IF(R2916=1, "First-time", IF(R2916&lt;=3, "Rising Star", IF(R2916&lt;10, "Established", "Elites")))</f>
        <v>First-time</v>
      </c>
      <c r="T2916">
        <f>IF(S2916 = "First-time",1,0)</f>
        <v>1</v>
      </c>
      <c r="U2916">
        <f>IF(S2916 = "Rising Star",1,0)</f>
        <v>0</v>
      </c>
      <c r="V2916">
        <f>IF(S2916 = "Established",1,0)</f>
        <v>0</v>
      </c>
      <c r="W2916">
        <f>IF(S2916 = "Elites",1,0)</f>
        <v>0</v>
      </c>
      <c r="X2916" t="s">
        <v>130</v>
      </c>
      <c r="Y2916" t="str">
        <f>IF(X2916="","-",TRIM(LEFT(X2916,FIND(",",X2916&amp;",")-1)))</f>
        <v>Dallas</v>
      </c>
      <c r="Z2916" t="s">
        <v>1407</v>
      </c>
      <c r="AA2916" t="s">
        <v>45</v>
      </c>
    </row>
    <row r="2917" spans="1:27" ht="14.4" x14ac:dyDescent="0.3">
      <c r="A2917">
        <v>2907</v>
      </c>
      <c r="B2917" t="s">
        <v>12537</v>
      </c>
      <c r="C2917" t="s">
        <v>12538</v>
      </c>
      <c r="D2917" t="s">
        <v>12539</v>
      </c>
      <c r="E2917" t="s">
        <v>7645</v>
      </c>
      <c r="F2917" s="5">
        <f>_xlfn.TEXTBEFORE(E2917, " ") * 1000000</f>
        <v>32700000.000000004</v>
      </c>
      <c r="G2917">
        <v>128.779</v>
      </c>
      <c r="H2917" t="s">
        <v>433</v>
      </c>
      <c r="I2917">
        <v>151</v>
      </c>
      <c r="J2917">
        <f>IF(I2917="",0,I2917)</f>
        <v>151</v>
      </c>
      <c r="K2917">
        <v>72</v>
      </c>
      <c r="L2917">
        <f>I2917-K2917</f>
        <v>79</v>
      </c>
      <c r="M2917" t="str">
        <f>IF(I2917&lt;100,"small",IF(I2917&lt;500,"medium","large"))</f>
        <v>medium</v>
      </c>
      <c r="N2917">
        <f>IF(M2917="small",1,0)</f>
        <v>0</v>
      </c>
      <c r="O2917">
        <f>IF(N2917="medium",1,0)</f>
        <v>0</v>
      </c>
      <c r="P2917">
        <f>IF(O2917="large",1,0)</f>
        <v>0</v>
      </c>
      <c r="Q2917">
        <v>2011</v>
      </c>
      <c r="R2917">
        <v>4</v>
      </c>
      <c r="S2917" t="str">
        <f>IF(R2917=1, "First-time", IF(R2917&lt;=3, "Rising Star", IF(R2917&lt;10, "Established", "Elites")))</f>
        <v>Established</v>
      </c>
      <c r="T2917">
        <f>IF(S2917 = "First-time",1,0)</f>
        <v>0</v>
      </c>
      <c r="U2917">
        <f>IF(S2917 = "Rising Star",1,0)</f>
        <v>0</v>
      </c>
      <c r="V2917">
        <f>IF(S2917 = "Established",1,0)</f>
        <v>1</v>
      </c>
      <c r="W2917">
        <f>IF(S2917 = "Elites",1,0)</f>
        <v>0</v>
      </c>
      <c r="X2917" t="s">
        <v>689</v>
      </c>
      <c r="Y2917" t="str">
        <f>IF(X2917="","-",TRIM(LEFT(X2917,FIND(",",X2917&amp;",")-1)))</f>
        <v>Miami</v>
      </c>
      <c r="Z2917" t="s">
        <v>5801</v>
      </c>
      <c r="AA2917" t="s">
        <v>10</v>
      </c>
    </row>
    <row r="2918" spans="1:27" ht="14.4" x14ac:dyDescent="0.3">
      <c r="A2918">
        <v>2908</v>
      </c>
      <c r="B2918" t="s">
        <v>4726</v>
      </c>
      <c r="C2918" t="s">
        <v>4727</v>
      </c>
      <c r="D2918" t="s">
        <v>4728</v>
      </c>
      <c r="E2918" t="s">
        <v>4729</v>
      </c>
      <c r="F2918" s="5">
        <f>_xlfn.TEXTBEFORE(E2918, " ") * 1000000</f>
        <v>71200000</v>
      </c>
      <c r="G2918">
        <v>128.7517</v>
      </c>
      <c r="H2918" t="s">
        <v>1406</v>
      </c>
      <c r="I2918">
        <v>260</v>
      </c>
      <c r="J2918">
        <f>IF(I2918="",0,I2918)</f>
        <v>260</v>
      </c>
      <c r="K2918">
        <v>75</v>
      </c>
      <c r="L2918">
        <f>I2918-K2918</f>
        <v>185</v>
      </c>
      <c r="M2918" t="str">
        <f>IF(I2918&lt;100,"small",IF(I2918&lt;500,"medium","large"))</f>
        <v>medium</v>
      </c>
      <c r="N2918">
        <f>IF(M2918="small",1,0)</f>
        <v>0</v>
      </c>
      <c r="O2918">
        <f>IF(N2918="medium",1,0)</f>
        <v>0</v>
      </c>
      <c r="P2918">
        <f>IF(O2918="large",1,0)</f>
        <v>0</v>
      </c>
      <c r="Q2918">
        <v>2003</v>
      </c>
      <c r="R2918">
        <v>8</v>
      </c>
      <c r="S2918" t="str">
        <f>IF(R2918=1, "First-time", IF(R2918&lt;=3, "Rising Star", IF(R2918&lt;10, "Established", "Elites")))</f>
        <v>Established</v>
      </c>
      <c r="T2918">
        <f>IF(S2918 = "First-time",1,0)</f>
        <v>0</v>
      </c>
      <c r="U2918">
        <f>IF(S2918 = "Rising Star",1,0)</f>
        <v>0</v>
      </c>
      <c r="V2918">
        <f>IF(S2918 = "Established",1,0)</f>
        <v>1</v>
      </c>
      <c r="W2918">
        <f>IF(S2918 = "Elites",1,0)</f>
        <v>0</v>
      </c>
      <c r="X2918" t="s">
        <v>1036</v>
      </c>
      <c r="Y2918" t="str">
        <f>IF(X2918="","-",TRIM(LEFT(X2918,FIND(",",X2918&amp;",")-1)))</f>
        <v>Milwaukee</v>
      </c>
      <c r="Z2918" t="s">
        <v>4730</v>
      </c>
      <c r="AA2918" t="s">
        <v>50</v>
      </c>
    </row>
    <row r="2919" spans="1:27" ht="14.4" x14ac:dyDescent="0.3">
      <c r="A2919">
        <v>2909</v>
      </c>
      <c r="B2919" t="s">
        <v>5229</v>
      </c>
      <c r="C2919" t="s">
        <v>5230</v>
      </c>
      <c r="D2919" t="s">
        <v>5231</v>
      </c>
      <c r="E2919" t="s">
        <v>3035</v>
      </c>
      <c r="F2919" s="5">
        <f>_xlfn.TEXTBEFORE(E2919, " ") * 1000000</f>
        <v>8100000</v>
      </c>
      <c r="G2919">
        <v>128.75129999999999</v>
      </c>
      <c r="H2919" t="s">
        <v>445</v>
      </c>
      <c r="I2919">
        <v>20</v>
      </c>
      <c r="J2919">
        <f>IF(I2919="",0,I2919)</f>
        <v>20</v>
      </c>
      <c r="K2919">
        <v>7</v>
      </c>
      <c r="L2919">
        <f>I2919-K2919</f>
        <v>13</v>
      </c>
      <c r="M2919" t="str">
        <f>IF(I2919&lt;100,"small",IF(I2919&lt;500,"medium","large"))</f>
        <v>small</v>
      </c>
      <c r="N2919">
        <f>IF(M2919="small",1,0)</f>
        <v>1</v>
      </c>
      <c r="O2919">
        <f>IF(N2919="medium",1,0)</f>
        <v>0</v>
      </c>
      <c r="P2919">
        <f>IF(O2919="large",1,0)</f>
        <v>0</v>
      </c>
      <c r="Q2919">
        <v>2003</v>
      </c>
      <c r="R2919">
        <v>6</v>
      </c>
      <c r="S2919" t="str">
        <f>IF(R2919=1, "First-time", IF(R2919&lt;=3, "Rising Star", IF(R2919&lt;10, "Established", "Elites")))</f>
        <v>Established</v>
      </c>
      <c r="T2919">
        <f>IF(S2919 = "First-time",1,0)</f>
        <v>0</v>
      </c>
      <c r="U2919">
        <f>IF(S2919 = "Rising Star",1,0)</f>
        <v>0</v>
      </c>
      <c r="V2919">
        <f>IF(S2919 = "Established",1,0)</f>
        <v>1</v>
      </c>
      <c r="W2919">
        <f>IF(S2919 = "Elites",1,0)</f>
        <v>0</v>
      </c>
      <c r="X2919" t="s">
        <v>1118</v>
      </c>
      <c r="Y2919" t="str">
        <f>IF(X2919="","-",TRIM(LEFT(X2919,FIND(",",X2919&amp;",")-1)))</f>
        <v>Boulder</v>
      </c>
      <c r="Z2919" t="s">
        <v>5232</v>
      </c>
      <c r="AA2919" t="s">
        <v>6</v>
      </c>
    </row>
    <row r="2920" spans="1:27" ht="14.4" x14ac:dyDescent="0.3">
      <c r="A2920">
        <v>2910</v>
      </c>
      <c r="B2920" t="s">
        <v>8585</v>
      </c>
      <c r="C2920" t="s">
        <v>8586</v>
      </c>
      <c r="D2920" t="s">
        <v>8587</v>
      </c>
      <c r="E2920" t="s">
        <v>605</v>
      </c>
      <c r="F2920" s="5">
        <f>_xlfn.TEXTBEFORE(E2920, " ") * 1000000</f>
        <v>8700000</v>
      </c>
      <c r="G2920">
        <v>128.7159</v>
      </c>
      <c r="H2920" t="s">
        <v>118</v>
      </c>
      <c r="I2920">
        <v>82</v>
      </c>
      <c r="J2920">
        <f>IF(I2920="",0,I2920)</f>
        <v>82</v>
      </c>
      <c r="K2920">
        <v>40</v>
      </c>
      <c r="L2920">
        <f>I2920-K2920</f>
        <v>42</v>
      </c>
      <c r="M2920" t="str">
        <f>IF(I2920&lt;100,"small",IF(I2920&lt;500,"medium","large"))</f>
        <v>small</v>
      </c>
      <c r="N2920">
        <f>IF(M2920="small",1,0)</f>
        <v>1</v>
      </c>
      <c r="O2920">
        <f>IF(N2920="medium",1,0)</f>
        <v>0</v>
      </c>
      <c r="P2920">
        <f>IF(O2920="large",1,0)</f>
        <v>0</v>
      </c>
      <c r="Q2920">
        <v>2008</v>
      </c>
      <c r="R2920">
        <v>2</v>
      </c>
      <c r="S2920" t="str">
        <f>IF(R2920=1, "First-time", IF(R2920&lt;=3, "Rising Star", IF(R2920&lt;10, "Established", "Elites")))</f>
        <v>Rising Star</v>
      </c>
      <c r="T2920">
        <f>IF(S2920 = "First-time",1,0)</f>
        <v>0</v>
      </c>
      <c r="U2920">
        <f>IF(S2920 = "Rising Star",1,0)</f>
        <v>1</v>
      </c>
      <c r="V2920">
        <f>IF(S2920 = "Established",1,0)</f>
        <v>0</v>
      </c>
      <c r="W2920">
        <f>IF(S2920 = "Elites",1,0)</f>
        <v>0</v>
      </c>
      <c r="X2920" t="s">
        <v>99</v>
      </c>
      <c r="Y2920" t="str">
        <f>IF(X2920="","-",TRIM(LEFT(X2920,FIND(",",X2920&amp;",")-1)))</f>
        <v>-</v>
      </c>
      <c r="Z2920" t="s">
        <v>1449</v>
      </c>
      <c r="AA2920" t="s">
        <v>33</v>
      </c>
    </row>
    <row r="2921" spans="1:27" ht="14.4" x14ac:dyDescent="0.3">
      <c r="A2921">
        <v>2911</v>
      </c>
      <c r="B2921" t="s">
        <v>4868</v>
      </c>
      <c r="C2921" t="s">
        <v>4869</v>
      </c>
      <c r="D2921" t="s">
        <v>4870</v>
      </c>
      <c r="E2921" t="s">
        <v>4871</v>
      </c>
      <c r="F2921" s="5">
        <f>_xlfn.TEXTBEFORE(E2921, " ") * 1000000</f>
        <v>43800000</v>
      </c>
      <c r="G2921">
        <v>128.71260000000001</v>
      </c>
      <c r="H2921" t="s">
        <v>324</v>
      </c>
      <c r="I2921">
        <v>350</v>
      </c>
      <c r="J2921">
        <f>IF(I2921="",0,I2921)</f>
        <v>350</v>
      </c>
      <c r="K2921">
        <v>120</v>
      </c>
      <c r="L2921">
        <f>I2921-K2921</f>
        <v>230</v>
      </c>
      <c r="M2921" t="str">
        <f>IF(I2921&lt;100,"small",IF(I2921&lt;500,"medium","large"))</f>
        <v>medium</v>
      </c>
      <c r="N2921">
        <f>IF(M2921="small",1,0)</f>
        <v>0</v>
      </c>
      <c r="O2921">
        <f>IF(N2921="medium",1,0)</f>
        <v>0</v>
      </c>
      <c r="P2921">
        <f>IF(O2921="large",1,0)</f>
        <v>0</v>
      </c>
      <c r="Q2921">
        <v>2003</v>
      </c>
      <c r="R2921">
        <v>5</v>
      </c>
      <c r="S2921" t="str">
        <f>IF(R2921=1, "First-time", IF(R2921&lt;=3, "Rising Star", IF(R2921&lt;10, "Established", "Elites")))</f>
        <v>Established</v>
      </c>
      <c r="T2921">
        <f>IF(S2921 = "First-time",1,0)</f>
        <v>0</v>
      </c>
      <c r="U2921">
        <f>IF(S2921 = "Rising Star",1,0)</f>
        <v>0</v>
      </c>
      <c r="V2921">
        <f>IF(S2921 = "Established",1,0)</f>
        <v>1</v>
      </c>
      <c r="W2921">
        <f>IF(S2921 = "Elites",1,0)</f>
        <v>0</v>
      </c>
      <c r="X2921" t="s">
        <v>1247</v>
      </c>
      <c r="Y2921" t="str">
        <f>IF(X2921="","-",TRIM(LEFT(X2921,FIND(",",X2921&amp;",")-1)))</f>
        <v>Lancaster</v>
      </c>
      <c r="Z2921" t="s">
        <v>1248</v>
      </c>
      <c r="AA2921" t="s">
        <v>39</v>
      </c>
    </row>
    <row r="2922" spans="1:27" ht="14.4" x14ac:dyDescent="0.3">
      <c r="A2922">
        <v>2912</v>
      </c>
      <c r="B2922" t="s">
        <v>4039</v>
      </c>
      <c r="C2922" t="s">
        <v>4040</v>
      </c>
      <c r="D2922" t="s">
        <v>4041</v>
      </c>
      <c r="E2922" t="s">
        <v>590</v>
      </c>
      <c r="F2922" s="5">
        <f>_xlfn.TEXTBEFORE(E2922, " ") * 1000000</f>
        <v>9900000</v>
      </c>
      <c r="G2922">
        <v>128.68270000000001</v>
      </c>
      <c r="H2922" t="s">
        <v>167</v>
      </c>
      <c r="I2922">
        <v>547</v>
      </c>
      <c r="J2922">
        <f>IF(I2922="",0,I2922)</f>
        <v>547</v>
      </c>
      <c r="K2922">
        <v>323</v>
      </c>
      <c r="L2922">
        <f>I2922-K2922</f>
        <v>224</v>
      </c>
      <c r="M2922" t="str">
        <f>IF(I2922&lt;100,"small",IF(I2922&lt;500,"medium","large"))</f>
        <v>large</v>
      </c>
      <c r="N2922">
        <f>IF(M2922="small",1,0)</f>
        <v>0</v>
      </c>
      <c r="O2922">
        <f>IF(N2922="medium",1,0)</f>
        <v>0</v>
      </c>
      <c r="P2922">
        <f>IF(O2922="large",1,0)</f>
        <v>0</v>
      </c>
      <c r="Q2922">
        <v>2001</v>
      </c>
      <c r="R2922">
        <v>1</v>
      </c>
      <c r="S2922" t="str">
        <f>IF(R2922=1, "First-time", IF(R2922&lt;=3, "Rising Star", IF(R2922&lt;10, "Established", "Elites")))</f>
        <v>First-time</v>
      </c>
      <c r="T2922">
        <f>IF(S2922 = "First-time",1,0)</f>
        <v>1</v>
      </c>
      <c r="U2922">
        <f>IF(S2922 = "Rising Star",1,0)</f>
        <v>0</v>
      </c>
      <c r="V2922">
        <f>IF(S2922 = "Established",1,0)</f>
        <v>0</v>
      </c>
      <c r="W2922">
        <f>IF(S2922 = "Elites",1,0)</f>
        <v>0</v>
      </c>
      <c r="X2922" t="s">
        <v>271</v>
      </c>
      <c r="Y2922" t="str">
        <f>IF(X2922="","-",TRIM(LEFT(X2922,FIND(",",X2922&amp;",")-1)))</f>
        <v>Chicago</v>
      </c>
      <c r="Z2922" t="s">
        <v>4042</v>
      </c>
      <c r="AA2922" t="s">
        <v>15</v>
      </c>
    </row>
    <row r="2923" spans="1:27" ht="14.4" x14ac:dyDescent="0.3">
      <c r="A2923">
        <v>2913</v>
      </c>
      <c r="B2923" t="s">
        <v>6726</v>
      </c>
      <c r="C2923" t="s">
        <v>6727</v>
      </c>
      <c r="D2923" t="s">
        <v>6728</v>
      </c>
      <c r="E2923" t="s">
        <v>1405</v>
      </c>
      <c r="F2923" s="5">
        <f>_xlfn.TEXTBEFORE(E2923, " ") * 1000000</f>
        <v>2600000</v>
      </c>
      <c r="G2923">
        <v>128.64060000000001</v>
      </c>
      <c r="H2923" t="s">
        <v>803</v>
      </c>
      <c r="I2923">
        <v>13</v>
      </c>
      <c r="J2923">
        <f>IF(I2923="",0,I2923)</f>
        <v>13</v>
      </c>
      <c r="K2923">
        <v>12</v>
      </c>
      <c r="L2923">
        <f>I2923-K2923</f>
        <v>1</v>
      </c>
      <c r="M2923" t="str">
        <f>IF(I2923&lt;100,"small",IF(I2923&lt;500,"medium","large"))</f>
        <v>small</v>
      </c>
      <c r="N2923">
        <f>IF(M2923="small",1,0)</f>
        <v>1</v>
      </c>
      <c r="O2923">
        <f>IF(N2923="medium",1,0)</f>
        <v>0</v>
      </c>
      <c r="P2923">
        <f>IF(O2923="large",1,0)</f>
        <v>0</v>
      </c>
      <c r="Q2923">
        <v>2006</v>
      </c>
      <c r="R2923">
        <v>2</v>
      </c>
      <c r="S2923" t="str">
        <f>IF(R2923=1, "First-time", IF(R2923&lt;=3, "Rising Star", IF(R2923&lt;10, "Established", "Elites")))</f>
        <v>Rising Star</v>
      </c>
      <c r="T2923">
        <f>IF(S2923 = "First-time",1,0)</f>
        <v>0</v>
      </c>
      <c r="U2923">
        <f>IF(S2923 = "Rising Star",1,0)</f>
        <v>1</v>
      </c>
      <c r="V2923">
        <f>IF(S2923 = "Established",1,0)</f>
        <v>0</v>
      </c>
      <c r="W2923">
        <f>IF(S2923 = "Elites",1,0)</f>
        <v>0</v>
      </c>
      <c r="X2923" t="s">
        <v>130</v>
      </c>
      <c r="Y2923" t="str">
        <f>IF(X2923="","-",TRIM(LEFT(X2923,FIND(",",X2923&amp;",")-1)))</f>
        <v>Dallas</v>
      </c>
      <c r="Z2923" t="s">
        <v>130</v>
      </c>
      <c r="AA2923" t="s">
        <v>45</v>
      </c>
    </row>
    <row r="2924" spans="1:27" ht="14.4" x14ac:dyDescent="0.3">
      <c r="A2924">
        <v>2914</v>
      </c>
      <c r="B2924" t="s">
        <v>17113</v>
      </c>
      <c r="C2924" t="s">
        <v>17114</v>
      </c>
      <c r="D2924" t="s">
        <v>17115</v>
      </c>
      <c r="E2924" t="s">
        <v>1329</v>
      </c>
      <c r="F2924" s="5">
        <f>_xlfn.TEXTBEFORE(E2924, " ") * 1000000</f>
        <v>3600000</v>
      </c>
      <c r="G2924">
        <v>128.60069999999999</v>
      </c>
      <c r="H2924" t="s">
        <v>779</v>
      </c>
      <c r="I2924">
        <v>18</v>
      </c>
      <c r="J2924">
        <f>IF(I2924="",0,I2924)</f>
        <v>18</v>
      </c>
      <c r="K2924">
        <v>8</v>
      </c>
      <c r="L2924">
        <f>I2924-K2924</f>
        <v>10</v>
      </c>
      <c r="M2924" t="str">
        <f>IF(I2924&lt;100,"small",IF(I2924&lt;500,"medium","large"))</f>
        <v>small</v>
      </c>
      <c r="N2924">
        <f>IF(M2924="small",1,0)</f>
        <v>1</v>
      </c>
      <c r="O2924">
        <f>IF(N2924="medium",1,0)</f>
        <v>0</v>
      </c>
      <c r="P2924">
        <f>IF(O2924="large",1,0)</f>
        <v>0</v>
      </c>
      <c r="Q2924">
        <v>2014</v>
      </c>
      <c r="R2924">
        <v>1</v>
      </c>
      <c r="S2924" t="str">
        <f>IF(R2924=1, "First-time", IF(R2924&lt;=3, "Rising Star", IF(R2924&lt;10, "Established", "Elites")))</f>
        <v>First-time</v>
      </c>
      <c r="T2924">
        <f>IF(S2924 = "First-time",1,0)</f>
        <v>1</v>
      </c>
      <c r="U2924">
        <f>IF(S2924 = "Rising Star",1,0)</f>
        <v>0</v>
      </c>
      <c r="V2924">
        <f>IF(S2924 = "Established",1,0)</f>
        <v>0</v>
      </c>
      <c r="W2924">
        <f>IF(S2924 = "Elites",1,0)</f>
        <v>0</v>
      </c>
      <c r="X2924" t="s">
        <v>3010</v>
      </c>
      <c r="Y2924" t="str">
        <f>IF(X2924="","-",TRIM(LEFT(X2924,FIND(",",X2924&amp;",")-1)))</f>
        <v>San Jose</v>
      </c>
      <c r="Z2924" t="s">
        <v>3010</v>
      </c>
      <c r="AA2924" t="s">
        <v>5</v>
      </c>
    </row>
    <row r="2925" spans="1:27" ht="14.4" x14ac:dyDescent="0.3">
      <c r="A2925">
        <v>2915</v>
      </c>
      <c r="B2925" t="s">
        <v>6597</v>
      </c>
      <c r="C2925" t="s">
        <v>6598</v>
      </c>
      <c r="D2925" t="s">
        <v>6599</v>
      </c>
      <c r="E2925" t="s">
        <v>3916</v>
      </c>
      <c r="F2925" s="5">
        <f>_xlfn.TEXTBEFORE(E2925, " ") * 1000000</f>
        <v>20900000</v>
      </c>
      <c r="G2925">
        <v>128.52950000000001</v>
      </c>
      <c r="H2925" t="s">
        <v>779</v>
      </c>
      <c r="I2925">
        <v>386</v>
      </c>
      <c r="J2925">
        <f>IF(I2925="",0,I2925)</f>
        <v>386</v>
      </c>
      <c r="K2925">
        <v>209</v>
      </c>
      <c r="L2925">
        <f>I2925-K2925</f>
        <v>177</v>
      </c>
      <c r="M2925" t="str">
        <f>IF(I2925&lt;100,"small",IF(I2925&lt;500,"medium","large"))</f>
        <v>medium</v>
      </c>
      <c r="N2925">
        <f>IF(M2925="small",1,0)</f>
        <v>0</v>
      </c>
      <c r="O2925">
        <f>IF(N2925="medium",1,0)</f>
        <v>0</v>
      </c>
      <c r="P2925">
        <f>IF(O2925="large",1,0)</f>
        <v>0</v>
      </c>
      <c r="Q2925">
        <v>2005</v>
      </c>
      <c r="R2925">
        <v>7</v>
      </c>
      <c r="S2925" t="str">
        <f>IF(R2925=1, "First-time", IF(R2925&lt;=3, "Rising Star", IF(R2925&lt;10, "Established", "Elites")))</f>
        <v>Established</v>
      </c>
      <c r="T2925">
        <f>IF(S2925 = "First-time",1,0)</f>
        <v>0</v>
      </c>
      <c r="U2925">
        <f>IF(S2925 = "Rising Star",1,0)</f>
        <v>0</v>
      </c>
      <c r="V2925">
        <f>IF(S2925 = "Established",1,0)</f>
        <v>1</v>
      </c>
      <c r="W2925">
        <f>IF(S2925 = "Elites",1,0)</f>
        <v>0</v>
      </c>
      <c r="X2925" t="s">
        <v>272</v>
      </c>
      <c r="Y2925" t="str">
        <f>IF(X2925="","-",TRIM(LEFT(X2925,FIND(",",X2925&amp;",")-1)))</f>
        <v>Phoenix</v>
      </c>
      <c r="Z2925" t="s">
        <v>1615</v>
      </c>
      <c r="AA2925" t="s">
        <v>4</v>
      </c>
    </row>
    <row r="2926" spans="1:27" ht="14.4" x14ac:dyDescent="0.3">
      <c r="A2926">
        <v>2916</v>
      </c>
      <c r="B2926" t="s">
        <v>8729</v>
      </c>
      <c r="C2926" t="s">
        <v>8730</v>
      </c>
      <c r="D2926" t="s">
        <v>8731</v>
      </c>
      <c r="E2926" t="s">
        <v>1875</v>
      </c>
      <c r="F2926" s="5">
        <f>_xlfn.TEXTBEFORE(E2926, " ") * 1000000</f>
        <v>5100000</v>
      </c>
      <c r="G2926">
        <v>128.37100000000001</v>
      </c>
      <c r="H2926" t="s">
        <v>85</v>
      </c>
      <c r="I2926">
        <v>57</v>
      </c>
      <c r="J2926">
        <f>IF(I2926="",0,I2926)</f>
        <v>57</v>
      </c>
      <c r="K2926">
        <v>17</v>
      </c>
      <c r="L2926">
        <f>I2926-K2926</f>
        <v>40</v>
      </c>
      <c r="M2926" t="str">
        <f>IF(I2926&lt;100,"small",IF(I2926&lt;500,"medium","large"))</f>
        <v>small</v>
      </c>
      <c r="N2926">
        <f>IF(M2926="small",1,0)</f>
        <v>1</v>
      </c>
      <c r="O2926">
        <f>IF(N2926="medium",1,0)</f>
        <v>0</v>
      </c>
      <c r="P2926">
        <f>IF(O2926="large",1,0)</f>
        <v>0</v>
      </c>
      <c r="Q2926">
        <v>2008</v>
      </c>
      <c r="R2926">
        <v>1</v>
      </c>
      <c r="S2926" t="str">
        <f>IF(R2926=1, "First-time", IF(R2926&lt;=3, "Rising Star", IF(R2926&lt;10, "Established", "Elites")))</f>
        <v>First-time</v>
      </c>
      <c r="T2926">
        <f>IF(S2926 = "First-time",1,0)</f>
        <v>1</v>
      </c>
      <c r="U2926">
        <f>IF(S2926 = "Rising Star",1,0)</f>
        <v>0</v>
      </c>
      <c r="V2926">
        <f>IF(S2926 = "Established",1,0)</f>
        <v>0</v>
      </c>
      <c r="W2926">
        <f>IF(S2926 = "Elites",1,0)</f>
        <v>0</v>
      </c>
      <c r="X2926" t="s">
        <v>185</v>
      </c>
      <c r="Y2926" t="str">
        <f>IF(X2926="","-",TRIM(LEFT(X2926,FIND(",",X2926&amp;",")-1)))</f>
        <v>Boston</v>
      </c>
      <c r="Z2926" t="s">
        <v>3576</v>
      </c>
      <c r="AA2926" t="s">
        <v>20</v>
      </c>
    </row>
    <row r="2927" spans="1:27" ht="14.4" x14ac:dyDescent="0.3">
      <c r="A2927">
        <v>2917</v>
      </c>
      <c r="B2927" t="s">
        <v>11113</v>
      </c>
      <c r="C2927" t="s">
        <v>11114</v>
      </c>
      <c r="D2927" t="s">
        <v>11115</v>
      </c>
      <c r="E2927" t="s">
        <v>2648</v>
      </c>
      <c r="F2927" s="5">
        <f>_xlfn.TEXTBEFORE(E2927, " ") * 1000000</f>
        <v>7400000</v>
      </c>
      <c r="G2927">
        <v>128.3322</v>
      </c>
      <c r="H2927" t="s">
        <v>803</v>
      </c>
      <c r="I2927">
        <v>65</v>
      </c>
      <c r="J2927">
        <f>IF(I2927="",0,I2927)</f>
        <v>65</v>
      </c>
      <c r="K2927">
        <v>29</v>
      </c>
      <c r="L2927">
        <f>I2927-K2927</f>
        <v>36</v>
      </c>
      <c r="M2927" t="str">
        <f>IF(I2927&lt;100,"small",IF(I2927&lt;500,"medium","large"))</f>
        <v>small</v>
      </c>
      <c r="N2927">
        <f>IF(M2927="small",1,0)</f>
        <v>1</v>
      </c>
      <c r="O2927">
        <f>IF(N2927="medium",1,0)</f>
        <v>0</v>
      </c>
      <c r="P2927">
        <f>IF(O2927="large",1,0)</f>
        <v>0</v>
      </c>
      <c r="Q2927">
        <v>2010</v>
      </c>
      <c r="R2927">
        <v>2</v>
      </c>
      <c r="S2927" t="str">
        <f>IF(R2927=1, "First-time", IF(R2927&lt;=3, "Rising Star", IF(R2927&lt;10, "Established", "Elites")))</f>
        <v>Rising Star</v>
      </c>
      <c r="T2927">
        <f>IF(S2927 = "First-time",1,0)</f>
        <v>0</v>
      </c>
      <c r="U2927">
        <f>IF(S2927 = "Rising Star",1,0)</f>
        <v>1</v>
      </c>
      <c r="V2927">
        <f>IF(S2927 = "Established",1,0)</f>
        <v>0</v>
      </c>
      <c r="W2927">
        <f>IF(S2927 = "Elites",1,0)</f>
        <v>0</v>
      </c>
      <c r="X2927" t="s">
        <v>185</v>
      </c>
      <c r="Y2927" t="str">
        <f>IF(X2927="","-",TRIM(LEFT(X2927,FIND(",",X2927&amp;",")-1)))</f>
        <v>Boston</v>
      </c>
      <c r="Z2927" t="s">
        <v>185</v>
      </c>
      <c r="AA2927" t="s">
        <v>20</v>
      </c>
    </row>
    <row r="2928" spans="1:27" ht="14.4" x14ac:dyDescent="0.3">
      <c r="A2928">
        <v>2918</v>
      </c>
      <c r="B2928" t="s">
        <v>8771</v>
      </c>
      <c r="C2928" t="s">
        <v>8772</v>
      </c>
      <c r="D2928" t="s">
        <v>8773</v>
      </c>
      <c r="E2928" t="s">
        <v>2648</v>
      </c>
      <c r="F2928" s="5">
        <f>_xlfn.TEXTBEFORE(E2928, " ") * 1000000</f>
        <v>7400000</v>
      </c>
      <c r="G2928">
        <v>128.21430000000001</v>
      </c>
      <c r="H2928" t="s">
        <v>472</v>
      </c>
      <c r="I2928">
        <v>54</v>
      </c>
      <c r="J2928">
        <f>IF(I2928="",0,I2928)</f>
        <v>54</v>
      </c>
      <c r="K2928">
        <v>33</v>
      </c>
      <c r="L2928">
        <f>I2928-K2928</f>
        <v>21</v>
      </c>
      <c r="M2928" t="str">
        <f>IF(I2928&lt;100,"small",IF(I2928&lt;500,"medium","large"))</f>
        <v>small</v>
      </c>
      <c r="N2928">
        <f>IF(M2928="small",1,0)</f>
        <v>1</v>
      </c>
      <c r="O2928">
        <f>IF(N2928="medium",1,0)</f>
        <v>0</v>
      </c>
      <c r="P2928">
        <f>IF(O2928="large",1,0)</f>
        <v>0</v>
      </c>
      <c r="Q2928">
        <v>2008</v>
      </c>
      <c r="R2928">
        <v>3</v>
      </c>
      <c r="S2928" t="str">
        <f>IF(R2928=1, "First-time", IF(R2928&lt;=3, "Rising Star", IF(R2928&lt;10, "Established", "Elites")))</f>
        <v>Rising Star</v>
      </c>
      <c r="T2928">
        <f>IF(S2928 = "First-time",1,0)</f>
        <v>0</v>
      </c>
      <c r="U2928">
        <f>IF(S2928 = "Rising Star",1,0)</f>
        <v>1</v>
      </c>
      <c r="V2928">
        <f>IF(S2928 = "Established",1,0)</f>
        <v>0</v>
      </c>
      <c r="W2928">
        <f>IF(S2928 = "Elites",1,0)</f>
        <v>0</v>
      </c>
      <c r="X2928" t="s">
        <v>636</v>
      </c>
      <c r="Y2928" t="str">
        <f>IF(X2928="","-",TRIM(LEFT(X2928,FIND(",",X2928&amp;",")-1)))</f>
        <v>Indianapolis</v>
      </c>
      <c r="Z2928" t="s">
        <v>1196</v>
      </c>
      <c r="AA2928" t="s">
        <v>16</v>
      </c>
    </row>
    <row r="2929" spans="1:27" ht="14.4" x14ac:dyDescent="0.3">
      <c r="A2929">
        <v>2919</v>
      </c>
      <c r="B2929" t="s">
        <v>9329</v>
      </c>
      <c r="C2929" t="s">
        <v>9330</v>
      </c>
      <c r="D2929" t="s">
        <v>9331</v>
      </c>
      <c r="E2929" t="s">
        <v>9332</v>
      </c>
      <c r="F2929" s="5">
        <f>_xlfn.TEXTBEFORE(E2929, " ") * 1000000</f>
        <v>181400000</v>
      </c>
      <c r="G2929">
        <v>128.1677</v>
      </c>
      <c r="H2929" t="s">
        <v>140</v>
      </c>
      <c r="I2929">
        <v>4500</v>
      </c>
      <c r="J2929">
        <f>IF(I2929="",0,I2929)</f>
        <v>4500</v>
      </c>
      <c r="K2929">
        <v>1000</v>
      </c>
      <c r="L2929">
        <f>I2929-K2929</f>
        <v>3500</v>
      </c>
      <c r="M2929" t="str">
        <f>IF(I2929&lt;100,"small",IF(I2929&lt;500,"medium","large"))</f>
        <v>large</v>
      </c>
      <c r="N2929">
        <f>IF(M2929="small",1,0)</f>
        <v>0</v>
      </c>
      <c r="O2929">
        <f>IF(N2929="medium",1,0)</f>
        <v>0</v>
      </c>
      <c r="P2929">
        <f>IF(O2929="large",1,0)</f>
        <v>0</v>
      </c>
      <c r="Q2929">
        <v>2009</v>
      </c>
      <c r="R2929">
        <v>8</v>
      </c>
      <c r="S2929" t="str">
        <f>IF(R2929=1, "First-time", IF(R2929&lt;=3, "Rising Star", IF(R2929&lt;10, "Established", "Elites")))</f>
        <v>Established</v>
      </c>
      <c r="T2929">
        <f>IF(S2929 = "First-time",1,0)</f>
        <v>0</v>
      </c>
      <c r="U2929">
        <f>IF(S2929 = "Rising Star",1,0)</f>
        <v>0</v>
      </c>
      <c r="V2929">
        <f>IF(S2929 = "Established",1,0)</f>
        <v>1</v>
      </c>
      <c r="W2929">
        <f>IF(S2929 = "Elites",1,0)</f>
        <v>0</v>
      </c>
      <c r="X2929" t="s">
        <v>3805</v>
      </c>
      <c r="Y2929" t="str">
        <f>IF(X2929="","-",TRIM(LEFT(X2929,FIND(",",X2929&amp;",")-1)))</f>
        <v>Provo-Orem</v>
      </c>
      <c r="Z2929" t="s">
        <v>6692</v>
      </c>
      <c r="AA2929" t="s">
        <v>46</v>
      </c>
    </row>
    <row r="2930" spans="1:27" ht="14.4" x14ac:dyDescent="0.3">
      <c r="A2930">
        <v>2920</v>
      </c>
      <c r="B2930" t="s">
        <v>14771</v>
      </c>
      <c r="C2930" t="s">
        <v>14772</v>
      </c>
      <c r="D2930" t="s">
        <v>14773</v>
      </c>
      <c r="E2930" t="s">
        <v>2229</v>
      </c>
      <c r="F2930" s="5">
        <f>_xlfn.TEXTBEFORE(E2930, " ") * 1000000</f>
        <v>20000000</v>
      </c>
      <c r="G2930">
        <v>128.10669999999999</v>
      </c>
      <c r="H2930" t="s">
        <v>118</v>
      </c>
      <c r="I2930">
        <v>18</v>
      </c>
      <c r="J2930">
        <f>IF(I2930="",0,I2930)</f>
        <v>18</v>
      </c>
      <c r="K2930">
        <v>10</v>
      </c>
      <c r="L2930">
        <f>I2930-K2930</f>
        <v>8</v>
      </c>
      <c r="M2930" t="str">
        <f>IF(I2930&lt;100,"small",IF(I2930&lt;500,"medium","large"))</f>
        <v>small</v>
      </c>
      <c r="N2930">
        <f>IF(M2930="small",1,0)</f>
        <v>1</v>
      </c>
      <c r="O2930">
        <f>IF(N2930="medium",1,0)</f>
        <v>0</v>
      </c>
      <c r="P2930">
        <f>IF(O2930="large",1,0)</f>
        <v>0</v>
      </c>
      <c r="Q2930">
        <v>2013</v>
      </c>
      <c r="R2930">
        <v>2</v>
      </c>
      <c r="S2930" t="str">
        <f>IF(R2930=1, "First-time", IF(R2930&lt;=3, "Rising Star", IF(R2930&lt;10, "Established", "Elites")))</f>
        <v>Rising Star</v>
      </c>
      <c r="T2930">
        <f>IF(S2930 = "First-time",1,0)</f>
        <v>0</v>
      </c>
      <c r="U2930">
        <f>IF(S2930 = "Rising Star",1,0)</f>
        <v>1</v>
      </c>
      <c r="V2930">
        <f>IF(S2930 = "Established",1,0)</f>
        <v>0</v>
      </c>
      <c r="W2930">
        <f>IF(S2930 = "Elites",1,0)</f>
        <v>0</v>
      </c>
      <c r="X2930" t="s">
        <v>86</v>
      </c>
      <c r="Y2930" t="str">
        <f>IF(X2930="","-",TRIM(LEFT(X2930,FIND(",",X2930&amp;",")-1)))</f>
        <v>New York City</v>
      </c>
      <c r="Z2930" t="s">
        <v>14774</v>
      </c>
      <c r="AA2930" t="s">
        <v>35</v>
      </c>
    </row>
    <row r="2931" spans="1:27" ht="14.4" x14ac:dyDescent="0.3">
      <c r="A2931">
        <v>2921</v>
      </c>
      <c r="B2931" t="s">
        <v>1374</v>
      </c>
      <c r="C2931" t="s">
        <v>1375</v>
      </c>
      <c r="D2931" t="s">
        <v>1376</v>
      </c>
      <c r="E2931" t="s">
        <v>1377</v>
      </c>
      <c r="F2931" s="5">
        <f>_xlfn.TEXTBEFORE(E2931, " ") * 1000000</f>
        <v>14300000</v>
      </c>
      <c r="G2931">
        <v>128.07239999999999</v>
      </c>
      <c r="H2931" t="s">
        <v>85</v>
      </c>
      <c r="I2931">
        <v>35</v>
      </c>
      <c r="J2931">
        <f>IF(I2931="",0,I2931)</f>
        <v>35</v>
      </c>
      <c r="K2931">
        <v>25</v>
      </c>
      <c r="L2931">
        <f>I2931-K2931</f>
        <v>10</v>
      </c>
      <c r="M2931" t="str">
        <f>IF(I2931&lt;100,"small",IF(I2931&lt;500,"medium","large"))</f>
        <v>small</v>
      </c>
      <c r="N2931">
        <f>IF(M2931="small",1,0)</f>
        <v>1</v>
      </c>
      <c r="O2931">
        <f>IF(N2931="medium",1,0)</f>
        <v>0</v>
      </c>
      <c r="P2931">
        <f>IF(O2931="large",1,0)</f>
        <v>0</v>
      </c>
      <c r="Q2931">
        <v>1988</v>
      </c>
      <c r="R2931">
        <v>3</v>
      </c>
      <c r="S2931" t="str">
        <f>IF(R2931=1, "First-time", IF(R2931&lt;=3, "Rising Star", IF(R2931&lt;10, "Established", "Elites")))</f>
        <v>Rising Star</v>
      </c>
      <c r="T2931">
        <f>IF(S2931 = "First-time",1,0)</f>
        <v>0</v>
      </c>
      <c r="U2931">
        <f>IF(S2931 = "Rising Star",1,0)</f>
        <v>1</v>
      </c>
      <c r="V2931">
        <f>IF(S2931 = "Established",1,0)</f>
        <v>0</v>
      </c>
      <c r="W2931">
        <f>IF(S2931 = "Elites",1,0)</f>
        <v>0</v>
      </c>
      <c r="X2931" t="s">
        <v>689</v>
      </c>
      <c r="Y2931" t="str">
        <f>IF(X2931="","-",TRIM(LEFT(X2931,FIND(",",X2931&amp;",")-1)))</f>
        <v>Miami</v>
      </c>
      <c r="Z2931" t="s">
        <v>1378</v>
      </c>
      <c r="AA2931" t="s">
        <v>10</v>
      </c>
    </row>
    <row r="2932" spans="1:27" ht="14.4" x14ac:dyDescent="0.3">
      <c r="A2932">
        <v>2922</v>
      </c>
      <c r="B2932" t="s">
        <v>10528</v>
      </c>
      <c r="C2932" t="s">
        <v>10529</v>
      </c>
      <c r="D2932" t="s">
        <v>10530</v>
      </c>
      <c r="E2932" t="s">
        <v>2967</v>
      </c>
      <c r="F2932" s="5">
        <f>_xlfn.TEXTBEFORE(E2932, " ") * 1000000</f>
        <v>19800000</v>
      </c>
      <c r="G2932">
        <v>128.06710000000001</v>
      </c>
      <c r="H2932" t="s">
        <v>779</v>
      </c>
      <c r="I2932">
        <v>150</v>
      </c>
      <c r="J2932">
        <f>IF(I2932="",0,I2932)</f>
        <v>150</v>
      </c>
      <c r="K2932">
        <v>70</v>
      </c>
      <c r="L2932">
        <f>I2932-K2932</f>
        <v>80</v>
      </c>
      <c r="M2932" t="str">
        <f>IF(I2932&lt;100,"small",IF(I2932&lt;500,"medium","large"))</f>
        <v>medium</v>
      </c>
      <c r="N2932">
        <f>IF(M2932="small",1,0)</f>
        <v>0</v>
      </c>
      <c r="O2932">
        <f>IF(N2932="medium",1,0)</f>
        <v>0</v>
      </c>
      <c r="P2932">
        <f>IF(O2932="large",1,0)</f>
        <v>0</v>
      </c>
      <c r="Q2932">
        <v>2010</v>
      </c>
      <c r="R2932">
        <v>6</v>
      </c>
      <c r="S2932" t="str">
        <f>IF(R2932=1, "First-time", IF(R2932&lt;=3, "Rising Star", IF(R2932&lt;10, "Established", "Elites")))</f>
        <v>Established</v>
      </c>
      <c r="T2932">
        <f>IF(S2932 = "First-time",1,0)</f>
        <v>0</v>
      </c>
      <c r="U2932">
        <f>IF(S2932 = "Rising Star",1,0)</f>
        <v>0</v>
      </c>
      <c r="V2932">
        <f>IF(S2932 = "Established",1,0)</f>
        <v>1</v>
      </c>
      <c r="W2932">
        <f>IF(S2932 = "Elites",1,0)</f>
        <v>0</v>
      </c>
      <c r="X2932" t="s">
        <v>427</v>
      </c>
      <c r="Y2932" t="str">
        <f>IF(X2932="","-",TRIM(LEFT(X2932,FIND(",",X2932&amp;",")-1)))</f>
        <v>Washington</v>
      </c>
      <c r="Z2932" t="s">
        <v>1407</v>
      </c>
      <c r="AA2932" t="s">
        <v>47</v>
      </c>
    </row>
    <row r="2933" spans="1:27" ht="14.4" x14ac:dyDescent="0.3">
      <c r="A2933">
        <v>2923</v>
      </c>
      <c r="B2933" t="s">
        <v>4278</v>
      </c>
      <c r="C2933" t="s">
        <v>4279</v>
      </c>
      <c r="D2933" t="s">
        <v>4280</v>
      </c>
      <c r="E2933" t="s">
        <v>4281</v>
      </c>
      <c r="F2933" s="5">
        <f>_xlfn.TEXTBEFORE(E2933, " ") * 1000000</f>
        <v>47900000</v>
      </c>
      <c r="G2933">
        <v>128.06049999999999</v>
      </c>
      <c r="H2933" t="s">
        <v>751</v>
      </c>
      <c r="I2933">
        <v>215</v>
      </c>
      <c r="J2933">
        <f>IF(I2933="",0,I2933)</f>
        <v>215</v>
      </c>
      <c r="K2933">
        <v>85</v>
      </c>
      <c r="L2933">
        <f>I2933-K2933</f>
        <v>130</v>
      </c>
      <c r="M2933" t="str">
        <f>IF(I2933&lt;100,"small",IF(I2933&lt;500,"medium","large"))</f>
        <v>medium</v>
      </c>
      <c r="N2933">
        <f>IF(M2933="small",1,0)</f>
        <v>0</v>
      </c>
      <c r="O2933">
        <f>IF(N2933="medium",1,0)</f>
        <v>0</v>
      </c>
      <c r="P2933">
        <f>IF(O2933="large",1,0)</f>
        <v>0</v>
      </c>
      <c r="Q2933">
        <v>2002</v>
      </c>
      <c r="R2933">
        <v>7</v>
      </c>
      <c r="S2933" t="str">
        <f>IF(R2933=1, "First-time", IF(R2933&lt;=3, "Rising Star", IF(R2933&lt;10, "Established", "Elites")))</f>
        <v>Established</v>
      </c>
      <c r="T2933">
        <f>IF(S2933 = "First-time",1,0)</f>
        <v>0</v>
      </c>
      <c r="U2933">
        <f>IF(S2933 = "Rising Star",1,0)</f>
        <v>0</v>
      </c>
      <c r="V2933">
        <f>IF(S2933 = "Established",1,0)</f>
        <v>1</v>
      </c>
      <c r="W2933">
        <f>IF(S2933 = "Elites",1,0)</f>
        <v>0</v>
      </c>
      <c r="X2933" t="s">
        <v>427</v>
      </c>
      <c r="Y2933" t="str">
        <f>IF(X2933="","-",TRIM(LEFT(X2933,FIND(",",X2933&amp;",")-1)))</f>
        <v>Washington</v>
      </c>
      <c r="Z2933" t="s">
        <v>1407</v>
      </c>
      <c r="AA2933" t="s">
        <v>47</v>
      </c>
    </row>
    <row r="2934" spans="1:27" ht="14.4" x14ac:dyDescent="0.3">
      <c r="A2934">
        <v>2924</v>
      </c>
      <c r="B2934" t="s">
        <v>14963</v>
      </c>
      <c r="C2934" t="s">
        <v>14964</v>
      </c>
      <c r="D2934" t="s">
        <v>14965</v>
      </c>
      <c r="E2934" t="s">
        <v>2766</v>
      </c>
      <c r="F2934" s="5">
        <f>_xlfn.TEXTBEFORE(E2934, " ") * 1000000</f>
        <v>2700000</v>
      </c>
      <c r="G2934">
        <v>128.04589999999999</v>
      </c>
      <c r="H2934" t="s">
        <v>160</v>
      </c>
      <c r="I2934">
        <v>17</v>
      </c>
      <c r="J2934">
        <f>IF(I2934="",0,I2934)</f>
        <v>17</v>
      </c>
      <c r="K2934">
        <v>5</v>
      </c>
      <c r="L2934">
        <f>I2934-K2934</f>
        <v>12</v>
      </c>
      <c r="M2934" t="str">
        <f>IF(I2934&lt;100,"small",IF(I2934&lt;500,"medium","large"))</f>
        <v>small</v>
      </c>
      <c r="N2934">
        <f>IF(M2934="small",1,0)</f>
        <v>1</v>
      </c>
      <c r="O2934">
        <f>IF(N2934="medium",1,0)</f>
        <v>0</v>
      </c>
      <c r="P2934">
        <f>IF(O2934="large",1,0)</f>
        <v>0</v>
      </c>
      <c r="Q2934">
        <v>2013</v>
      </c>
      <c r="R2934">
        <v>1</v>
      </c>
      <c r="S2934" t="str">
        <f>IF(R2934=1, "First-time", IF(R2934&lt;=3, "Rising Star", IF(R2934&lt;10, "Established", "Elites")))</f>
        <v>First-time</v>
      </c>
      <c r="T2934">
        <f>IF(S2934 = "First-time",1,0)</f>
        <v>1</v>
      </c>
      <c r="U2934">
        <f>IF(S2934 = "Rising Star",1,0)</f>
        <v>0</v>
      </c>
      <c r="V2934">
        <f>IF(S2934 = "Established",1,0)</f>
        <v>0</v>
      </c>
      <c r="W2934">
        <f>IF(S2934 = "Elites",1,0)</f>
        <v>0</v>
      </c>
      <c r="X2934" t="s">
        <v>99</v>
      </c>
      <c r="Y2934" t="str">
        <f>IF(X2934="","-",TRIM(LEFT(X2934,FIND(",",X2934&amp;",")-1)))</f>
        <v>-</v>
      </c>
      <c r="Z2934" t="s">
        <v>14966</v>
      </c>
      <c r="AA2934" t="s">
        <v>24</v>
      </c>
    </row>
    <row r="2935" spans="1:27" ht="14.4" x14ac:dyDescent="0.3">
      <c r="A2935">
        <v>2925</v>
      </c>
      <c r="B2935" t="s">
        <v>4402</v>
      </c>
      <c r="C2935" t="s">
        <v>4403</v>
      </c>
      <c r="D2935" t="s">
        <v>4404</v>
      </c>
      <c r="E2935" t="s">
        <v>1805</v>
      </c>
      <c r="F2935" s="5">
        <f>_xlfn.TEXTBEFORE(E2935, " ") * 1000000</f>
        <v>9600000</v>
      </c>
      <c r="G2935">
        <v>127.9469</v>
      </c>
      <c r="H2935" t="s">
        <v>803</v>
      </c>
      <c r="I2935">
        <v>54</v>
      </c>
      <c r="J2935">
        <f>IF(I2935="",0,I2935)</f>
        <v>54</v>
      </c>
      <c r="K2935">
        <v>32</v>
      </c>
      <c r="L2935">
        <f>I2935-K2935</f>
        <v>22</v>
      </c>
      <c r="M2935" t="str">
        <f>IF(I2935&lt;100,"small",IF(I2935&lt;500,"medium","large"))</f>
        <v>small</v>
      </c>
      <c r="N2935">
        <f>IF(M2935="small",1,0)</f>
        <v>1</v>
      </c>
      <c r="O2935">
        <f>IF(N2935="medium",1,0)</f>
        <v>0</v>
      </c>
      <c r="P2935">
        <f>IF(O2935="large",1,0)</f>
        <v>0</v>
      </c>
      <c r="Q2935">
        <v>2002</v>
      </c>
      <c r="R2935">
        <v>2</v>
      </c>
      <c r="S2935" t="str">
        <f>IF(R2935=1, "First-time", IF(R2935&lt;=3, "Rising Star", IF(R2935&lt;10, "Established", "Elites")))</f>
        <v>Rising Star</v>
      </c>
      <c r="T2935">
        <f>IF(S2935 = "First-time",1,0)</f>
        <v>0</v>
      </c>
      <c r="U2935">
        <f>IF(S2935 = "Rising Star",1,0)</f>
        <v>1</v>
      </c>
      <c r="V2935">
        <f>IF(S2935 = "Established",1,0)</f>
        <v>0</v>
      </c>
      <c r="W2935">
        <f>IF(S2935 = "Elites",1,0)</f>
        <v>0</v>
      </c>
      <c r="X2935" t="s">
        <v>106</v>
      </c>
      <c r="Y2935" t="str">
        <f>IF(X2935="","-",TRIM(LEFT(X2935,FIND(",",X2935&amp;",")-1)))</f>
        <v>Cleveland</v>
      </c>
      <c r="Z2935" t="s">
        <v>106</v>
      </c>
      <c r="AA2935" t="s">
        <v>36</v>
      </c>
    </row>
    <row r="2936" spans="1:27" ht="14.4" x14ac:dyDescent="0.3">
      <c r="A2936">
        <v>2926</v>
      </c>
      <c r="B2936" t="s">
        <v>3458</v>
      </c>
      <c r="C2936" t="s">
        <v>3459</v>
      </c>
      <c r="D2936" t="s">
        <v>3460</v>
      </c>
      <c r="E2936" t="s">
        <v>1142</v>
      </c>
      <c r="F2936" s="5">
        <f>_xlfn.TEXTBEFORE(E2936, " ") * 1000000</f>
        <v>68600000</v>
      </c>
      <c r="G2936">
        <v>127.9204</v>
      </c>
      <c r="H2936" t="s">
        <v>160</v>
      </c>
      <c r="I2936">
        <v>295</v>
      </c>
      <c r="J2936">
        <f>IF(I2936="",0,I2936)</f>
        <v>295</v>
      </c>
      <c r="K2936">
        <v>51</v>
      </c>
      <c r="L2936">
        <f>I2936-K2936</f>
        <v>244</v>
      </c>
      <c r="M2936" t="str">
        <f>IF(I2936&lt;100,"small",IF(I2936&lt;500,"medium","large"))</f>
        <v>medium</v>
      </c>
      <c r="N2936">
        <f>IF(M2936="small",1,0)</f>
        <v>0</v>
      </c>
      <c r="O2936">
        <f>IF(N2936="medium",1,0)</f>
        <v>0</v>
      </c>
      <c r="P2936">
        <f>IF(O2936="large",1,0)</f>
        <v>0</v>
      </c>
      <c r="Q2936">
        <v>2000</v>
      </c>
      <c r="R2936">
        <v>4</v>
      </c>
      <c r="S2936" t="str">
        <f>IF(R2936=1, "First-time", IF(R2936&lt;=3, "Rising Star", IF(R2936&lt;10, "Established", "Elites")))</f>
        <v>Established</v>
      </c>
      <c r="T2936">
        <f>IF(S2936 = "First-time",1,0)</f>
        <v>0</v>
      </c>
      <c r="U2936">
        <f>IF(S2936 = "Rising Star",1,0)</f>
        <v>0</v>
      </c>
      <c r="V2936">
        <f>IF(S2936 = "Established",1,0)</f>
        <v>1</v>
      </c>
      <c r="W2936">
        <f>IF(S2936 = "Elites",1,0)</f>
        <v>0</v>
      </c>
      <c r="X2936" t="s">
        <v>1545</v>
      </c>
      <c r="Y2936" t="str">
        <f>IF(X2936="","-",TRIM(LEFT(X2936,FIND(",",X2936&amp;",")-1)))</f>
        <v>Columbia</v>
      </c>
      <c r="Z2936" t="s">
        <v>1546</v>
      </c>
      <c r="AA2936" t="s">
        <v>42</v>
      </c>
    </row>
    <row r="2937" spans="1:27" ht="14.4" x14ac:dyDescent="0.3">
      <c r="A2937">
        <v>2927</v>
      </c>
      <c r="B2937" t="s">
        <v>6607</v>
      </c>
      <c r="C2937" t="s">
        <v>6608</v>
      </c>
      <c r="D2937" t="s">
        <v>6609</v>
      </c>
      <c r="E2937" t="s">
        <v>6610</v>
      </c>
      <c r="F2937" s="5">
        <f>_xlfn.TEXTBEFORE(E2937, " ") * 1000000</f>
        <v>48500000</v>
      </c>
      <c r="G2937">
        <v>127.8145</v>
      </c>
      <c r="H2937" t="s">
        <v>751</v>
      </c>
      <c r="I2937">
        <v>285</v>
      </c>
      <c r="J2937">
        <f>IF(I2937="",0,I2937)</f>
        <v>285</v>
      </c>
      <c r="K2937">
        <v>124</v>
      </c>
      <c r="L2937">
        <f>I2937-K2937</f>
        <v>161</v>
      </c>
      <c r="M2937" t="str">
        <f>IF(I2937&lt;100,"small",IF(I2937&lt;500,"medium","large"))</f>
        <v>medium</v>
      </c>
      <c r="N2937">
        <f>IF(M2937="small",1,0)</f>
        <v>0</v>
      </c>
      <c r="O2937">
        <f>IF(N2937="medium",1,0)</f>
        <v>0</v>
      </c>
      <c r="P2937">
        <f>IF(O2937="large",1,0)</f>
        <v>0</v>
      </c>
      <c r="Q2937">
        <v>2005</v>
      </c>
      <c r="R2937">
        <v>10</v>
      </c>
      <c r="S2937" t="str">
        <f>IF(R2937=1, "First-time", IF(R2937&lt;=3, "Rising Star", IF(R2937&lt;10, "Established", "Elites")))</f>
        <v>Elites</v>
      </c>
      <c r="T2937">
        <f>IF(S2937 = "First-time",1,0)</f>
        <v>0</v>
      </c>
      <c r="U2937">
        <f>IF(S2937 = "Rising Star",1,0)</f>
        <v>0</v>
      </c>
      <c r="V2937">
        <f>IF(S2937 = "Established",1,0)</f>
        <v>0</v>
      </c>
      <c r="W2937">
        <f>IF(S2937 = "Elites",1,0)</f>
        <v>1</v>
      </c>
      <c r="X2937" t="s">
        <v>978</v>
      </c>
      <c r="Y2937" t="str">
        <f>IF(X2937="","-",TRIM(LEFT(X2937,FIND(",",X2937&amp;",")-1)))</f>
        <v>Huntsville</v>
      </c>
      <c r="Z2937" t="s">
        <v>979</v>
      </c>
      <c r="AA2937" t="s">
        <v>2</v>
      </c>
    </row>
    <row r="2938" spans="1:27" ht="14.4" x14ac:dyDescent="0.3">
      <c r="A2938">
        <v>2928</v>
      </c>
      <c r="B2938" t="s">
        <v>12431</v>
      </c>
      <c r="C2938" t="s">
        <v>12432</v>
      </c>
      <c r="D2938" t="s">
        <v>12433</v>
      </c>
      <c r="E2938" t="s">
        <v>937</v>
      </c>
      <c r="F2938" s="5">
        <f>_xlfn.TEXTBEFORE(E2938, " ") * 1000000</f>
        <v>9700000</v>
      </c>
      <c r="G2938">
        <v>127.8056</v>
      </c>
      <c r="H2938" t="s">
        <v>1750</v>
      </c>
      <c r="I2938">
        <v>79</v>
      </c>
      <c r="J2938">
        <f>IF(I2938="",0,I2938)</f>
        <v>79</v>
      </c>
      <c r="K2938">
        <v>34</v>
      </c>
      <c r="L2938">
        <f>I2938-K2938</f>
        <v>45</v>
      </c>
      <c r="M2938" t="str">
        <f>IF(I2938&lt;100,"small",IF(I2938&lt;500,"medium","large"))</f>
        <v>small</v>
      </c>
      <c r="N2938">
        <f>IF(M2938="small",1,0)</f>
        <v>1</v>
      </c>
      <c r="O2938">
        <f>IF(N2938="medium",1,0)</f>
        <v>0</v>
      </c>
      <c r="P2938">
        <f>IF(O2938="large",1,0)</f>
        <v>0</v>
      </c>
      <c r="Q2938">
        <v>2011</v>
      </c>
      <c r="R2938">
        <v>2</v>
      </c>
      <c r="S2938" t="str">
        <f>IF(R2938=1, "First-time", IF(R2938&lt;=3, "Rising Star", IF(R2938&lt;10, "Established", "Elites")))</f>
        <v>Rising Star</v>
      </c>
      <c r="T2938">
        <f>IF(S2938 = "First-time",1,0)</f>
        <v>0</v>
      </c>
      <c r="U2938">
        <f>IF(S2938 = "Rising Star",1,0)</f>
        <v>1</v>
      </c>
      <c r="V2938">
        <f>IF(S2938 = "Established",1,0)</f>
        <v>0</v>
      </c>
      <c r="W2938">
        <f>IF(S2938 = "Elites",1,0)</f>
        <v>0</v>
      </c>
      <c r="X2938" t="s">
        <v>242</v>
      </c>
      <c r="Y2938" t="str">
        <f>IF(X2938="","-",TRIM(LEFT(X2938,FIND(",",X2938&amp;",")-1)))</f>
        <v>Atlanta</v>
      </c>
      <c r="Z2938" t="s">
        <v>242</v>
      </c>
      <c r="AA2938" t="s">
        <v>11</v>
      </c>
    </row>
    <row r="2939" spans="1:27" ht="14.4" x14ac:dyDescent="0.3">
      <c r="A2939">
        <v>2929</v>
      </c>
      <c r="B2939" t="s">
        <v>6729</v>
      </c>
      <c r="C2939" t="s">
        <v>6730</v>
      </c>
      <c r="D2939" t="s">
        <v>6731</v>
      </c>
      <c r="E2939" t="s">
        <v>1246</v>
      </c>
      <c r="F2939" s="5">
        <f>_xlfn.TEXTBEFORE(E2939, " ") * 1000000</f>
        <v>2900000</v>
      </c>
      <c r="G2939">
        <v>127.66840000000001</v>
      </c>
      <c r="H2939" t="s">
        <v>174</v>
      </c>
      <c r="I2939">
        <v>34</v>
      </c>
      <c r="J2939">
        <f>IF(I2939="",0,I2939)</f>
        <v>34</v>
      </c>
      <c r="K2939">
        <v>12</v>
      </c>
      <c r="L2939">
        <f>I2939-K2939</f>
        <v>22</v>
      </c>
      <c r="M2939" t="str">
        <f>IF(I2939&lt;100,"small",IF(I2939&lt;500,"medium","large"))</f>
        <v>small</v>
      </c>
      <c r="N2939">
        <f>IF(M2939="small",1,0)</f>
        <v>1</v>
      </c>
      <c r="O2939">
        <f>IF(N2939="medium",1,0)</f>
        <v>0</v>
      </c>
      <c r="P2939">
        <f>IF(O2939="large",1,0)</f>
        <v>0</v>
      </c>
      <c r="Q2939">
        <v>2006</v>
      </c>
      <c r="R2939">
        <v>2</v>
      </c>
      <c r="S2939" t="str">
        <f>IF(R2939=1, "First-time", IF(R2939&lt;=3, "Rising Star", IF(R2939&lt;10, "Established", "Elites")))</f>
        <v>Rising Star</v>
      </c>
      <c r="T2939">
        <f>IF(S2939 = "First-time",1,0)</f>
        <v>0</v>
      </c>
      <c r="U2939">
        <f>IF(S2939 = "Rising Star",1,0)</f>
        <v>1</v>
      </c>
      <c r="V2939">
        <f>IF(S2939 = "Established",1,0)</f>
        <v>0</v>
      </c>
      <c r="W2939">
        <f>IF(S2939 = "Elites",1,0)</f>
        <v>0</v>
      </c>
      <c r="X2939" t="s">
        <v>838</v>
      </c>
      <c r="Y2939" t="str">
        <f>IF(X2939="","-",TRIM(LEFT(X2939,FIND(",",X2939&amp;",")-1)))</f>
        <v>Austin</v>
      </c>
      <c r="Z2939" t="s">
        <v>838</v>
      </c>
      <c r="AA2939" t="s">
        <v>45</v>
      </c>
    </row>
    <row r="2940" spans="1:27" ht="14.4" x14ac:dyDescent="0.3">
      <c r="A2940">
        <v>2930</v>
      </c>
      <c r="B2940" t="s">
        <v>4858</v>
      </c>
      <c r="C2940" t="s">
        <v>4859</v>
      </c>
      <c r="D2940" t="s">
        <v>4860</v>
      </c>
      <c r="E2940" t="s">
        <v>808</v>
      </c>
      <c r="F2940" s="5">
        <f>_xlfn.TEXTBEFORE(E2940, " ") * 1000000</f>
        <v>2200000</v>
      </c>
      <c r="G2940">
        <v>127.6529</v>
      </c>
      <c r="H2940" t="s">
        <v>140</v>
      </c>
      <c r="I2940">
        <v>90</v>
      </c>
      <c r="J2940">
        <f>IF(I2940="",0,I2940)</f>
        <v>90</v>
      </c>
      <c r="K2940">
        <v>60</v>
      </c>
      <c r="L2940">
        <f>I2940-K2940</f>
        <v>30</v>
      </c>
      <c r="M2940" t="str">
        <f>IF(I2940&lt;100,"small",IF(I2940&lt;500,"medium","large"))</f>
        <v>small</v>
      </c>
      <c r="N2940">
        <f>IF(M2940="small",1,0)</f>
        <v>1</v>
      </c>
      <c r="O2940">
        <f>IF(N2940="medium",1,0)</f>
        <v>0</v>
      </c>
      <c r="P2940">
        <f>IF(O2940="large",1,0)</f>
        <v>0</v>
      </c>
      <c r="Q2940">
        <v>2003</v>
      </c>
      <c r="R2940">
        <v>1</v>
      </c>
      <c r="S2940" t="str">
        <f>IF(R2940=1, "First-time", IF(R2940&lt;=3, "Rising Star", IF(R2940&lt;10, "Established", "Elites")))</f>
        <v>First-time</v>
      </c>
      <c r="T2940">
        <f>IF(S2940 = "First-time",1,0)</f>
        <v>1</v>
      </c>
      <c r="U2940">
        <f>IF(S2940 = "Rising Star",1,0)</f>
        <v>0</v>
      </c>
      <c r="V2940">
        <f>IF(S2940 = "Established",1,0)</f>
        <v>0</v>
      </c>
      <c r="W2940">
        <f>IF(S2940 = "Elites",1,0)</f>
        <v>0</v>
      </c>
      <c r="X2940" t="s">
        <v>99</v>
      </c>
      <c r="Y2940" t="str">
        <f>IF(X2940="","-",TRIM(LEFT(X2940,FIND(",",X2940&amp;",")-1)))</f>
        <v>-</v>
      </c>
      <c r="Z2940" t="s">
        <v>4861</v>
      </c>
      <c r="AA2940" t="s">
        <v>42</v>
      </c>
    </row>
    <row r="2941" spans="1:27" ht="14.4" x14ac:dyDescent="0.3">
      <c r="A2941">
        <v>2931</v>
      </c>
      <c r="B2941" t="s">
        <v>7047</v>
      </c>
      <c r="C2941" t="s">
        <v>7048</v>
      </c>
      <c r="D2941" t="s">
        <v>7049</v>
      </c>
      <c r="E2941" t="s">
        <v>1060</v>
      </c>
      <c r="F2941" s="5">
        <f>_xlfn.TEXTBEFORE(E2941, " ") * 1000000</f>
        <v>25400000</v>
      </c>
      <c r="G2941">
        <v>127.6157</v>
      </c>
      <c r="H2941" t="s">
        <v>779</v>
      </c>
      <c r="I2941">
        <v>161</v>
      </c>
      <c r="J2941">
        <f>IF(I2941="",0,I2941)</f>
        <v>161</v>
      </c>
      <c r="K2941">
        <v>116</v>
      </c>
      <c r="L2941">
        <f>I2941-K2941</f>
        <v>45</v>
      </c>
      <c r="M2941" t="str">
        <f>IF(I2941&lt;100,"small",IF(I2941&lt;500,"medium","large"))</f>
        <v>medium</v>
      </c>
      <c r="N2941">
        <f>IF(M2941="small",1,0)</f>
        <v>0</v>
      </c>
      <c r="O2941">
        <f>IF(N2941="medium",1,0)</f>
        <v>0</v>
      </c>
      <c r="P2941">
        <f>IF(O2941="large",1,0)</f>
        <v>0</v>
      </c>
      <c r="Q2941">
        <v>2006</v>
      </c>
      <c r="R2941">
        <v>2</v>
      </c>
      <c r="S2941" t="str">
        <f>IF(R2941=1, "First-time", IF(R2941&lt;=3, "Rising Star", IF(R2941&lt;10, "Established", "Elites")))</f>
        <v>Rising Star</v>
      </c>
      <c r="T2941">
        <f>IF(S2941 = "First-time",1,0)</f>
        <v>0</v>
      </c>
      <c r="U2941">
        <f>IF(S2941 = "Rising Star",1,0)</f>
        <v>1</v>
      </c>
      <c r="V2941">
        <f>IF(S2941 = "Established",1,0)</f>
        <v>0</v>
      </c>
      <c r="W2941">
        <f>IF(S2941 = "Elites",1,0)</f>
        <v>0</v>
      </c>
      <c r="X2941" t="s">
        <v>271</v>
      </c>
      <c r="Y2941" t="str">
        <f>IF(X2941="","-",TRIM(LEFT(X2941,FIND(",",X2941&amp;",")-1)))</f>
        <v>Chicago</v>
      </c>
      <c r="Z2941" t="s">
        <v>271</v>
      </c>
      <c r="AA2941" t="s">
        <v>15</v>
      </c>
    </row>
    <row r="2942" spans="1:27" ht="14.4" x14ac:dyDescent="0.3">
      <c r="A2942">
        <v>2932</v>
      </c>
      <c r="B2942" t="s">
        <v>13734</v>
      </c>
      <c r="C2942" t="s">
        <v>13735</v>
      </c>
      <c r="D2942" t="s">
        <v>13736</v>
      </c>
      <c r="E2942" t="s">
        <v>2092</v>
      </c>
      <c r="F2942" s="5">
        <f>_xlfn.TEXTBEFORE(E2942, " ") * 1000000</f>
        <v>5600000</v>
      </c>
      <c r="G2942">
        <v>127.5891</v>
      </c>
      <c r="H2942" t="s">
        <v>803</v>
      </c>
      <c r="I2942">
        <v>47</v>
      </c>
      <c r="J2942">
        <f>IF(I2942="",0,I2942)</f>
        <v>47</v>
      </c>
      <c r="K2942">
        <v>10</v>
      </c>
      <c r="L2942">
        <f>I2942-K2942</f>
        <v>37</v>
      </c>
      <c r="M2942" t="str">
        <f>IF(I2942&lt;100,"small",IF(I2942&lt;500,"medium","large"))</f>
        <v>small</v>
      </c>
      <c r="N2942">
        <f>IF(M2942="small",1,0)</f>
        <v>1</v>
      </c>
      <c r="O2942">
        <f>IF(N2942="medium",1,0)</f>
        <v>0</v>
      </c>
      <c r="P2942">
        <f>IF(O2942="large",1,0)</f>
        <v>0</v>
      </c>
      <c r="Q2942">
        <v>2012</v>
      </c>
      <c r="R2942">
        <v>2</v>
      </c>
      <c r="S2942" t="str">
        <f>IF(R2942=1, "First-time", IF(R2942&lt;=3, "Rising Star", IF(R2942&lt;10, "Established", "Elites")))</f>
        <v>Rising Star</v>
      </c>
      <c r="T2942">
        <f>IF(S2942 = "First-time",1,0)</f>
        <v>0</v>
      </c>
      <c r="U2942">
        <f>IF(S2942 = "Rising Star",1,0)</f>
        <v>1</v>
      </c>
      <c r="V2942">
        <f>IF(S2942 = "Established",1,0)</f>
        <v>0</v>
      </c>
      <c r="W2942">
        <f>IF(S2942 = "Elites",1,0)</f>
        <v>0</v>
      </c>
      <c r="X2942" t="s">
        <v>271</v>
      </c>
      <c r="Y2942" t="str">
        <f>IF(X2942="","-",TRIM(LEFT(X2942,FIND(",",X2942&amp;",")-1)))</f>
        <v>Chicago</v>
      </c>
      <c r="Z2942" t="s">
        <v>886</v>
      </c>
      <c r="AA2942" t="s">
        <v>15</v>
      </c>
    </row>
    <row r="2943" spans="1:27" ht="14.4" x14ac:dyDescent="0.3">
      <c r="A2943">
        <v>2933</v>
      </c>
      <c r="B2943" t="s">
        <v>1956</v>
      </c>
      <c r="C2943" t="s">
        <v>1957</v>
      </c>
      <c r="D2943" t="s">
        <v>1958</v>
      </c>
      <c r="E2943" t="s">
        <v>1959</v>
      </c>
      <c r="F2943" s="5">
        <f>_xlfn.TEXTBEFORE(E2943, " ") * 1000000</f>
        <v>16100000.000000002</v>
      </c>
      <c r="G2943">
        <v>127.5231</v>
      </c>
      <c r="H2943" t="s">
        <v>751</v>
      </c>
      <c r="I2943">
        <v>60</v>
      </c>
      <c r="J2943">
        <f>IF(I2943="",0,I2943)</f>
        <v>60</v>
      </c>
      <c r="K2943">
        <v>49</v>
      </c>
      <c r="L2943">
        <f>I2943-K2943</f>
        <v>11</v>
      </c>
      <c r="M2943" t="str">
        <f>IF(I2943&lt;100,"small",IF(I2943&lt;500,"medium","large"))</f>
        <v>small</v>
      </c>
      <c r="N2943">
        <f>IF(M2943="small",1,0)</f>
        <v>1</v>
      </c>
      <c r="O2943">
        <f>IF(N2943="medium",1,0)</f>
        <v>0</v>
      </c>
      <c r="P2943">
        <f>IF(O2943="large",1,0)</f>
        <v>0</v>
      </c>
      <c r="Q2943">
        <v>1994</v>
      </c>
      <c r="R2943">
        <v>6</v>
      </c>
      <c r="S2943" t="str">
        <f>IF(R2943=1, "First-time", IF(R2943&lt;=3, "Rising Star", IF(R2943&lt;10, "Established", "Elites")))</f>
        <v>Established</v>
      </c>
      <c r="T2943">
        <f>IF(S2943 = "First-time",1,0)</f>
        <v>0</v>
      </c>
      <c r="U2943">
        <f>IF(S2943 = "Rising Star",1,0)</f>
        <v>0</v>
      </c>
      <c r="V2943">
        <f>IF(S2943 = "Established",1,0)</f>
        <v>1</v>
      </c>
      <c r="W2943">
        <f>IF(S2943 = "Elites",1,0)</f>
        <v>0</v>
      </c>
      <c r="X2943" t="s">
        <v>427</v>
      </c>
      <c r="Y2943" t="str">
        <f>IF(X2943="","-",TRIM(LEFT(X2943,FIND(",",X2943&amp;",")-1)))</f>
        <v>Washington</v>
      </c>
      <c r="Z2943" t="s">
        <v>1960</v>
      </c>
      <c r="AA2943" t="s">
        <v>47</v>
      </c>
    </row>
    <row r="2944" spans="1:27" ht="14.4" x14ac:dyDescent="0.3">
      <c r="A2944">
        <v>2934</v>
      </c>
      <c r="B2944" t="s">
        <v>3316</v>
      </c>
      <c r="C2944" t="s">
        <v>3317</v>
      </c>
      <c r="D2944" t="s">
        <v>3318</v>
      </c>
      <c r="E2944" t="s">
        <v>392</v>
      </c>
      <c r="F2944" s="5">
        <f>_xlfn.TEXTBEFORE(E2944, " ") * 1000000</f>
        <v>2000000</v>
      </c>
      <c r="G2944">
        <v>127.4988</v>
      </c>
      <c r="H2944" t="s">
        <v>803</v>
      </c>
      <c r="I2944">
        <v>14</v>
      </c>
      <c r="J2944">
        <f>IF(I2944="",0,I2944)</f>
        <v>14</v>
      </c>
      <c r="K2944">
        <v>6</v>
      </c>
      <c r="L2944">
        <f>I2944-K2944</f>
        <v>8</v>
      </c>
      <c r="M2944" t="str">
        <f>IF(I2944&lt;100,"small",IF(I2944&lt;500,"medium","large"))</f>
        <v>small</v>
      </c>
      <c r="N2944">
        <f>IF(M2944="small",1,0)</f>
        <v>1</v>
      </c>
      <c r="O2944">
        <f>IF(N2944="medium",1,0)</f>
        <v>0</v>
      </c>
      <c r="P2944">
        <f>IF(O2944="large",1,0)</f>
        <v>0</v>
      </c>
      <c r="Q2944">
        <v>1999</v>
      </c>
      <c r="R2944">
        <v>1</v>
      </c>
      <c r="S2944" t="str">
        <f>IF(R2944=1, "First-time", IF(R2944&lt;=3, "Rising Star", IF(R2944&lt;10, "Established", "Elites")))</f>
        <v>First-time</v>
      </c>
      <c r="T2944">
        <f>IF(S2944 = "First-time",1,0)</f>
        <v>1</v>
      </c>
      <c r="U2944">
        <f>IF(S2944 = "Rising Star",1,0)</f>
        <v>0</v>
      </c>
      <c r="V2944">
        <f>IF(S2944 = "Established",1,0)</f>
        <v>0</v>
      </c>
      <c r="W2944">
        <f>IF(S2944 = "Elites",1,0)</f>
        <v>0</v>
      </c>
      <c r="X2944" t="s">
        <v>900</v>
      </c>
      <c r="Y2944" t="str">
        <f>IF(X2944="","-",TRIM(LEFT(X2944,FIND(",",X2944&amp;",")-1)))</f>
        <v>Jacksonville</v>
      </c>
      <c r="Z2944" t="s">
        <v>3319</v>
      </c>
      <c r="AA2944" t="s">
        <v>10</v>
      </c>
    </row>
    <row r="2945" spans="1:27" ht="14.4" x14ac:dyDescent="0.3">
      <c r="A2945">
        <v>2935</v>
      </c>
      <c r="B2945" t="s">
        <v>2672</v>
      </c>
      <c r="C2945" t="s">
        <v>2673</v>
      </c>
      <c r="D2945" t="s">
        <v>2674</v>
      </c>
      <c r="E2945" t="s">
        <v>605</v>
      </c>
      <c r="F2945" s="5">
        <f>_xlfn.TEXTBEFORE(E2945, " ") * 1000000</f>
        <v>8700000</v>
      </c>
      <c r="G2945">
        <v>127.4987</v>
      </c>
      <c r="H2945" t="s">
        <v>118</v>
      </c>
      <c r="I2945">
        <v>17</v>
      </c>
      <c r="J2945">
        <f>IF(I2945="",0,I2945)</f>
        <v>17</v>
      </c>
      <c r="K2945">
        <v>10</v>
      </c>
      <c r="L2945">
        <f>I2945-K2945</f>
        <v>7</v>
      </c>
      <c r="M2945" t="str">
        <f>IF(I2945&lt;100,"small",IF(I2945&lt;500,"medium","large"))</f>
        <v>small</v>
      </c>
      <c r="N2945">
        <f>IF(M2945="small",1,0)</f>
        <v>1</v>
      </c>
      <c r="O2945">
        <f>IF(N2945="medium",1,0)</f>
        <v>0</v>
      </c>
      <c r="P2945">
        <f>IF(O2945="large",1,0)</f>
        <v>0</v>
      </c>
      <c r="Q2945">
        <v>1997</v>
      </c>
      <c r="R2945">
        <v>3</v>
      </c>
      <c r="S2945" t="str">
        <f>IF(R2945=1, "First-time", IF(R2945&lt;=3, "Rising Star", IF(R2945&lt;10, "Established", "Elites")))</f>
        <v>Rising Star</v>
      </c>
      <c r="T2945">
        <f>IF(S2945 = "First-time",1,0)</f>
        <v>0</v>
      </c>
      <c r="U2945">
        <f>IF(S2945 = "Rising Star",1,0)</f>
        <v>1</v>
      </c>
      <c r="V2945">
        <f>IF(S2945 = "Established",1,0)</f>
        <v>0</v>
      </c>
      <c r="W2945">
        <f>IF(S2945 = "Elites",1,0)</f>
        <v>0</v>
      </c>
      <c r="X2945" t="s">
        <v>2413</v>
      </c>
      <c r="Y2945" t="str">
        <f>IF(X2945="","-",TRIM(LEFT(X2945,FIND(",",X2945&amp;",")-1)))</f>
        <v>Durham</v>
      </c>
      <c r="Z2945" t="s">
        <v>2671</v>
      </c>
      <c r="AA2945" t="s">
        <v>28</v>
      </c>
    </row>
    <row r="2946" spans="1:27" ht="14.4" x14ac:dyDescent="0.3">
      <c r="A2946">
        <v>2936</v>
      </c>
      <c r="B2946" t="s">
        <v>2475</v>
      </c>
      <c r="C2946" t="s">
        <v>2476</v>
      </c>
      <c r="D2946" t="s">
        <v>2477</v>
      </c>
      <c r="E2946" t="s">
        <v>2478</v>
      </c>
      <c r="F2946" s="5">
        <f>_xlfn.TEXTBEFORE(E2946, " ") * 1000000</f>
        <v>205300000</v>
      </c>
      <c r="G2946">
        <v>127.4854</v>
      </c>
      <c r="H2946" t="s">
        <v>153</v>
      </c>
      <c r="I2946">
        <v>300</v>
      </c>
      <c r="J2946">
        <f>IF(I2946="",0,I2946)</f>
        <v>300</v>
      </c>
      <c r="K2946">
        <v>85</v>
      </c>
      <c r="L2946">
        <f>I2946-K2946</f>
        <v>215</v>
      </c>
      <c r="M2946" t="str">
        <f>IF(I2946&lt;100,"small",IF(I2946&lt;500,"medium","large"))</f>
        <v>medium</v>
      </c>
      <c r="N2946">
        <f>IF(M2946="small",1,0)</f>
        <v>0</v>
      </c>
      <c r="O2946">
        <f>IF(N2946="medium",1,0)</f>
        <v>0</v>
      </c>
      <c r="P2946">
        <f>IF(O2946="large",1,0)</f>
        <v>0</v>
      </c>
      <c r="Q2946">
        <v>1996</v>
      </c>
      <c r="R2946">
        <v>1</v>
      </c>
      <c r="S2946" t="str">
        <f>IF(R2946=1, "First-time", IF(R2946&lt;=3, "Rising Star", IF(R2946&lt;10, "Established", "Elites")))</f>
        <v>First-time</v>
      </c>
      <c r="T2946">
        <f>IF(S2946 = "First-time",1,0)</f>
        <v>1</v>
      </c>
      <c r="U2946">
        <f>IF(S2946 = "Rising Star",1,0)</f>
        <v>0</v>
      </c>
      <c r="V2946">
        <f>IF(S2946 = "Established",1,0)</f>
        <v>0</v>
      </c>
      <c r="W2946">
        <f>IF(S2946 = "Elites",1,0)</f>
        <v>0</v>
      </c>
      <c r="X2946" t="s">
        <v>1206</v>
      </c>
      <c r="Y2946" t="str">
        <f>IF(X2946="","-",TRIM(LEFT(X2946,FIND(",",X2946&amp;",")-1)))</f>
        <v>Tampa</v>
      </c>
      <c r="Z2946" t="s">
        <v>1206</v>
      </c>
      <c r="AA2946" t="s">
        <v>10</v>
      </c>
    </row>
    <row r="2947" spans="1:27" ht="14.4" x14ac:dyDescent="0.3">
      <c r="A2947">
        <v>2937</v>
      </c>
      <c r="B2947" t="s">
        <v>10006</v>
      </c>
      <c r="C2947" t="s">
        <v>10007</v>
      </c>
      <c r="D2947" t="s">
        <v>10008</v>
      </c>
      <c r="E2947" t="s">
        <v>1585</v>
      </c>
      <c r="F2947" s="5">
        <f>_xlfn.TEXTBEFORE(E2947, " ") * 1000000</f>
        <v>5800000</v>
      </c>
      <c r="G2947">
        <v>127.47929999999999</v>
      </c>
      <c r="H2947" t="s">
        <v>85</v>
      </c>
      <c r="I2947">
        <v>65</v>
      </c>
      <c r="J2947">
        <f>IF(I2947="",0,I2947)</f>
        <v>65</v>
      </c>
      <c r="K2947">
        <v>30</v>
      </c>
      <c r="L2947">
        <f>I2947-K2947</f>
        <v>35</v>
      </c>
      <c r="M2947" t="str">
        <f>IF(I2947&lt;100,"small",IF(I2947&lt;500,"medium","large"))</f>
        <v>small</v>
      </c>
      <c r="N2947">
        <f>IF(M2947="small",1,0)</f>
        <v>1</v>
      </c>
      <c r="O2947">
        <f>IF(N2947="medium",1,0)</f>
        <v>0</v>
      </c>
      <c r="P2947">
        <f>IF(O2947="large",1,0)</f>
        <v>0</v>
      </c>
      <c r="Q2947">
        <v>2009</v>
      </c>
      <c r="R2947">
        <v>5</v>
      </c>
      <c r="S2947" t="str">
        <f>IF(R2947=1, "First-time", IF(R2947&lt;=3, "Rising Star", IF(R2947&lt;10, "Established", "Elites")))</f>
        <v>Established</v>
      </c>
      <c r="T2947">
        <f>IF(S2947 = "First-time",1,0)</f>
        <v>0</v>
      </c>
      <c r="U2947">
        <f>IF(S2947 = "Rising Star",1,0)</f>
        <v>0</v>
      </c>
      <c r="V2947">
        <f>IF(S2947 = "Established",1,0)</f>
        <v>1</v>
      </c>
      <c r="W2947">
        <f>IF(S2947 = "Elites",1,0)</f>
        <v>0</v>
      </c>
      <c r="X2947" t="s">
        <v>271</v>
      </c>
      <c r="Y2947" t="str">
        <f>IF(X2947="","-",TRIM(LEFT(X2947,FIND(",",X2947&amp;",")-1)))</f>
        <v>Chicago</v>
      </c>
      <c r="Z2947" t="s">
        <v>271</v>
      </c>
      <c r="AA2947" t="s">
        <v>15</v>
      </c>
    </row>
    <row r="2948" spans="1:27" ht="14.4" x14ac:dyDescent="0.3">
      <c r="A2948">
        <v>2938</v>
      </c>
      <c r="B2948" t="s">
        <v>12759</v>
      </c>
      <c r="C2948" t="s">
        <v>12760</v>
      </c>
      <c r="D2948" t="s">
        <v>12761</v>
      </c>
      <c r="E2948" t="s">
        <v>3191</v>
      </c>
      <c r="F2948" s="5">
        <f>_xlfn.TEXTBEFORE(E2948, " ") * 1000000</f>
        <v>31200000</v>
      </c>
      <c r="G2948">
        <v>127.2955</v>
      </c>
      <c r="H2948" t="s">
        <v>803</v>
      </c>
      <c r="I2948">
        <v>64</v>
      </c>
      <c r="J2948">
        <f>IF(I2948="",0,I2948)</f>
        <v>64</v>
      </c>
      <c r="K2948">
        <v>45</v>
      </c>
      <c r="L2948">
        <f>I2948-K2948</f>
        <v>19</v>
      </c>
      <c r="M2948" t="str">
        <f>IF(I2948&lt;100,"small",IF(I2948&lt;500,"medium","large"))</f>
        <v>small</v>
      </c>
      <c r="N2948">
        <f>IF(M2948="small",1,0)</f>
        <v>1</v>
      </c>
      <c r="O2948">
        <f>IF(N2948="medium",1,0)</f>
        <v>0</v>
      </c>
      <c r="P2948">
        <f>IF(O2948="large",1,0)</f>
        <v>0</v>
      </c>
      <c r="Q2948">
        <v>2011</v>
      </c>
      <c r="R2948">
        <v>4</v>
      </c>
      <c r="S2948" t="str">
        <f>IF(R2948=1, "First-time", IF(R2948&lt;=3, "Rising Star", IF(R2948&lt;10, "Established", "Elites")))</f>
        <v>Established</v>
      </c>
      <c r="T2948">
        <f>IF(S2948 = "First-time",1,0)</f>
        <v>0</v>
      </c>
      <c r="U2948">
        <f>IF(S2948 = "Rising Star",1,0)</f>
        <v>0</v>
      </c>
      <c r="V2948">
        <f>IF(S2948 = "Established",1,0)</f>
        <v>1</v>
      </c>
      <c r="W2948">
        <f>IF(S2948 = "Elites",1,0)</f>
        <v>0</v>
      </c>
      <c r="X2948" t="s">
        <v>737</v>
      </c>
      <c r="Y2948" t="str">
        <f>IF(X2948="","-",TRIM(LEFT(X2948,FIND(",",X2948&amp;",")-1)))</f>
        <v>Sacramento</v>
      </c>
      <c r="Z2948" t="s">
        <v>1217</v>
      </c>
      <c r="AA2948" t="s">
        <v>5</v>
      </c>
    </row>
    <row r="2949" spans="1:27" ht="14.4" x14ac:dyDescent="0.3">
      <c r="A2949">
        <v>2939</v>
      </c>
      <c r="B2949" t="s">
        <v>4362</v>
      </c>
      <c r="C2949" t="s">
        <v>4363</v>
      </c>
      <c r="D2949" t="s">
        <v>4364</v>
      </c>
      <c r="E2949" t="s">
        <v>1192</v>
      </c>
      <c r="F2949" s="5">
        <f>_xlfn.TEXTBEFORE(E2949, " ") * 1000000</f>
        <v>2300000</v>
      </c>
      <c r="G2949">
        <v>127.2938</v>
      </c>
      <c r="H2949" t="s">
        <v>472</v>
      </c>
      <c r="I2949">
        <v>16</v>
      </c>
      <c r="J2949">
        <f>IF(I2949="",0,I2949)</f>
        <v>16</v>
      </c>
      <c r="K2949">
        <v>13</v>
      </c>
      <c r="L2949">
        <f>I2949-K2949</f>
        <v>3</v>
      </c>
      <c r="M2949" t="str">
        <f>IF(I2949&lt;100,"small",IF(I2949&lt;500,"medium","large"))</f>
        <v>small</v>
      </c>
      <c r="N2949">
        <f>IF(M2949="small",1,0)</f>
        <v>1</v>
      </c>
      <c r="O2949">
        <f>IF(N2949="medium",1,0)</f>
        <v>0</v>
      </c>
      <c r="P2949">
        <f>IF(O2949="large",1,0)</f>
        <v>0</v>
      </c>
      <c r="Q2949">
        <v>2002</v>
      </c>
      <c r="R2949">
        <v>1</v>
      </c>
      <c r="S2949" t="str">
        <f>IF(R2949=1, "First-time", IF(R2949&lt;=3, "Rising Star", IF(R2949&lt;10, "Established", "Elites")))</f>
        <v>First-time</v>
      </c>
      <c r="T2949">
        <f>IF(S2949 = "First-time",1,0)</f>
        <v>1</v>
      </c>
      <c r="U2949">
        <f>IF(S2949 = "Rising Star",1,0)</f>
        <v>0</v>
      </c>
      <c r="V2949">
        <f>IF(S2949 = "Established",1,0)</f>
        <v>0</v>
      </c>
      <c r="W2949">
        <f>IF(S2949 = "Elites",1,0)</f>
        <v>0</v>
      </c>
      <c r="X2949" t="s">
        <v>99</v>
      </c>
      <c r="Y2949" t="str">
        <f>IF(X2949="","-",TRIM(LEFT(X2949,FIND(",",X2949&amp;",")-1)))</f>
        <v>-</v>
      </c>
      <c r="Z2949" t="s">
        <v>4365</v>
      </c>
      <c r="AA2949" t="s">
        <v>41</v>
      </c>
    </row>
    <row r="2950" spans="1:27" ht="14.4" x14ac:dyDescent="0.3">
      <c r="A2950">
        <v>2940</v>
      </c>
      <c r="B2950" t="s">
        <v>7010</v>
      </c>
      <c r="C2950" t="s">
        <v>7011</v>
      </c>
      <c r="D2950" t="s">
        <v>7012</v>
      </c>
      <c r="E2950" t="s">
        <v>2245</v>
      </c>
      <c r="F2950" s="5">
        <f>_xlfn.TEXTBEFORE(E2950, " ") * 1000000</f>
        <v>28300000</v>
      </c>
      <c r="G2950">
        <v>127.18940000000001</v>
      </c>
      <c r="H2950" t="s">
        <v>118</v>
      </c>
      <c r="I2950">
        <v>122</v>
      </c>
      <c r="J2950">
        <f>IF(I2950="",0,I2950)</f>
        <v>122</v>
      </c>
      <c r="K2950">
        <v>71</v>
      </c>
      <c r="L2950">
        <f>I2950-K2950</f>
        <v>51</v>
      </c>
      <c r="M2950" t="str">
        <f>IF(I2950&lt;100,"small",IF(I2950&lt;500,"medium","large"))</f>
        <v>medium</v>
      </c>
      <c r="N2950">
        <f>IF(M2950="small",1,0)</f>
        <v>0</v>
      </c>
      <c r="O2950">
        <f>IF(N2950="medium",1,0)</f>
        <v>0</v>
      </c>
      <c r="P2950">
        <f>IF(O2950="large",1,0)</f>
        <v>0</v>
      </c>
      <c r="Q2950">
        <v>2006</v>
      </c>
      <c r="R2950">
        <v>4</v>
      </c>
      <c r="S2950" t="str">
        <f>IF(R2950=1, "First-time", IF(R2950&lt;=3, "Rising Star", IF(R2950&lt;10, "Established", "Elites")))</f>
        <v>Established</v>
      </c>
      <c r="T2950">
        <f>IF(S2950 = "First-time",1,0)</f>
        <v>0</v>
      </c>
      <c r="U2950">
        <f>IF(S2950 = "Rising Star",1,0)</f>
        <v>0</v>
      </c>
      <c r="V2950">
        <f>IF(S2950 = "Established",1,0)</f>
        <v>1</v>
      </c>
      <c r="W2950">
        <f>IF(S2950 = "Elites",1,0)</f>
        <v>0</v>
      </c>
      <c r="X2950" t="s">
        <v>880</v>
      </c>
      <c r="Y2950" t="str">
        <f>IF(X2950="","-",TRIM(LEFT(X2950,FIND(",",X2950&amp;",")-1)))</f>
        <v>Louisville/Jefferson County</v>
      </c>
      <c r="Z2950" t="s">
        <v>881</v>
      </c>
      <c r="AA2950" t="s">
        <v>18</v>
      </c>
    </row>
    <row r="2951" spans="1:27" ht="14.4" x14ac:dyDescent="0.3">
      <c r="A2951">
        <v>2941</v>
      </c>
      <c r="B2951" t="s">
        <v>15665</v>
      </c>
      <c r="C2951" t="s">
        <v>15666</v>
      </c>
      <c r="D2951" t="s">
        <v>15667</v>
      </c>
      <c r="E2951" t="s">
        <v>318</v>
      </c>
      <c r="F2951" s="5">
        <f>_xlfn.TEXTBEFORE(E2951, " ") * 1000000</f>
        <v>10600000</v>
      </c>
      <c r="G2951">
        <v>127.1078</v>
      </c>
      <c r="H2951" t="s">
        <v>167</v>
      </c>
      <c r="I2951">
        <v>50</v>
      </c>
      <c r="J2951">
        <f>IF(I2951="",0,I2951)</f>
        <v>50</v>
      </c>
      <c r="K2951">
        <v>25</v>
      </c>
      <c r="L2951">
        <f>I2951-K2951</f>
        <v>25</v>
      </c>
      <c r="M2951" t="str">
        <f>IF(I2951&lt;100,"small",IF(I2951&lt;500,"medium","large"))</f>
        <v>small</v>
      </c>
      <c r="N2951">
        <f>IF(M2951="small",1,0)</f>
        <v>1</v>
      </c>
      <c r="O2951">
        <f>IF(N2951="medium",1,0)</f>
        <v>0</v>
      </c>
      <c r="P2951">
        <f>IF(O2951="large",1,0)</f>
        <v>0</v>
      </c>
      <c r="Q2951">
        <v>2013</v>
      </c>
      <c r="R2951">
        <v>1</v>
      </c>
      <c r="S2951" t="str">
        <f>IF(R2951=1, "First-time", IF(R2951&lt;=3, "Rising Star", IF(R2951&lt;10, "Established", "Elites")))</f>
        <v>First-time</v>
      </c>
      <c r="T2951">
        <f>IF(S2951 = "First-time",1,0)</f>
        <v>1</v>
      </c>
      <c r="U2951">
        <f>IF(S2951 = "Rising Star",1,0)</f>
        <v>0</v>
      </c>
      <c r="V2951">
        <f>IF(S2951 = "Established",1,0)</f>
        <v>0</v>
      </c>
      <c r="W2951">
        <f>IF(S2951 = "Elites",1,0)</f>
        <v>0</v>
      </c>
      <c r="X2951" t="s">
        <v>272</v>
      </c>
      <c r="Y2951" t="str">
        <f>IF(X2951="","-",TRIM(LEFT(X2951,FIND(",",X2951&amp;",")-1)))</f>
        <v>Phoenix</v>
      </c>
      <c r="Z2951" t="s">
        <v>2809</v>
      </c>
      <c r="AA2951" t="s">
        <v>4</v>
      </c>
    </row>
    <row r="2952" spans="1:27" ht="14.4" x14ac:dyDescent="0.3">
      <c r="A2952">
        <v>2942</v>
      </c>
      <c r="B2952" t="s">
        <v>6828</v>
      </c>
      <c r="C2952" t="s">
        <v>6829</v>
      </c>
      <c r="D2952" t="s">
        <v>6830</v>
      </c>
      <c r="E2952" t="s">
        <v>1506</v>
      </c>
      <c r="F2952" s="5">
        <f>_xlfn.TEXTBEFORE(E2952, " ") * 1000000</f>
        <v>23400000</v>
      </c>
      <c r="G2952">
        <v>127.0505</v>
      </c>
      <c r="H2952" t="s">
        <v>118</v>
      </c>
      <c r="I2952">
        <v>191</v>
      </c>
      <c r="J2952">
        <f>IF(I2952="",0,I2952)</f>
        <v>191</v>
      </c>
      <c r="K2952">
        <v>77</v>
      </c>
      <c r="L2952">
        <f>I2952-K2952</f>
        <v>114</v>
      </c>
      <c r="M2952" t="str">
        <f>IF(I2952&lt;100,"small",IF(I2952&lt;500,"medium","large"))</f>
        <v>medium</v>
      </c>
      <c r="N2952">
        <f>IF(M2952="small",1,0)</f>
        <v>0</v>
      </c>
      <c r="O2952">
        <f>IF(N2952="medium",1,0)</f>
        <v>0</v>
      </c>
      <c r="P2952">
        <f>IF(O2952="large",1,0)</f>
        <v>0</v>
      </c>
      <c r="Q2952">
        <v>2006</v>
      </c>
      <c r="R2952">
        <v>1</v>
      </c>
      <c r="S2952" t="str">
        <f>IF(R2952=1, "First-time", IF(R2952&lt;=3, "Rising Star", IF(R2952&lt;10, "Established", "Elites")))</f>
        <v>First-time</v>
      </c>
      <c r="T2952">
        <f>IF(S2952 = "First-time",1,0)</f>
        <v>1</v>
      </c>
      <c r="U2952">
        <f>IF(S2952 = "Rising Star",1,0)</f>
        <v>0</v>
      </c>
      <c r="V2952">
        <f>IF(S2952 = "Established",1,0)</f>
        <v>0</v>
      </c>
      <c r="W2952">
        <f>IF(S2952 = "Elites",1,0)</f>
        <v>0</v>
      </c>
      <c r="X2952" t="s">
        <v>99</v>
      </c>
      <c r="Y2952" t="str">
        <f>IF(X2952="","-",TRIM(LEFT(X2952,FIND(",",X2952&amp;",")-1)))</f>
        <v>-</v>
      </c>
      <c r="Z2952" t="s">
        <v>3873</v>
      </c>
      <c r="AA2952" t="s">
        <v>36</v>
      </c>
    </row>
    <row r="2953" spans="1:27" ht="14.4" x14ac:dyDescent="0.3">
      <c r="A2953">
        <v>2943</v>
      </c>
      <c r="B2953" t="s">
        <v>8965</v>
      </c>
      <c r="C2953" t="s">
        <v>8966</v>
      </c>
      <c r="D2953" t="s">
        <v>8967</v>
      </c>
      <c r="E2953" t="s">
        <v>146</v>
      </c>
      <c r="F2953" s="5">
        <f>_xlfn.TEXTBEFORE(E2953, " ") * 1000000</f>
        <v>29600000</v>
      </c>
      <c r="G2953">
        <v>127.0468</v>
      </c>
      <c r="H2953" t="s">
        <v>779</v>
      </c>
      <c r="I2953">
        <v>380</v>
      </c>
      <c r="J2953">
        <f>IF(I2953="",0,I2953)</f>
        <v>380</v>
      </c>
      <c r="K2953">
        <v>100</v>
      </c>
      <c r="L2953">
        <f>I2953-K2953</f>
        <v>280</v>
      </c>
      <c r="M2953" t="str">
        <f>IF(I2953&lt;100,"small",IF(I2953&lt;500,"medium","large"))</f>
        <v>medium</v>
      </c>
      <c r="N2953">
        <f>IF(M2953="small",1,0)</f>
        <v>0</v>
      </c>
      <c r="O2953">
        <f>IF(N2953="medium",1,0)</f>
        <v>0</v>
      </c>
      <c r="P2953">
        <f>IF(O2953="large",1,0)</f>
        <v>0</v>
      </c>
      <c r="Q2953">
        <v>2008</v>
      </c>
      <c r="R2953">
        <v>1</v>
      </c>
      <c r="S2953" t="str">
        <f>IF(R2953=1, "First-time", IF(R2953&lt;=3, "Rising Star", IF(R2953&lt;10, "Established", "Elites")))</f>
        <v>First-time</v>
      </c>
      <c r="T2953">
        <f>IF(S2953 = "First-time",1,0)</f>
        <v>1</v>
      </c>
      <c r="U2953">
        <f>IF(S2953 = "Rising Star",1,0)</f>
        <v>0</v>
      </c>
      <c r="V2953">
        <f>IF(S2953 = "Established",1,0)</f>
        <v>0</v>
      </c>
      <c r="W2953">
        <f>IF(S2953 = "Elites",1,0)</f>
        <v>0</v>
      </c>
      <c r="X2953" t="s">
        <v>1021</v>
      </c>
      <c r="Y2953" t="str">
        <f>IF(X2953="","-",TRIM(LEFT(X2953,FIND(",",X2953&amp;",")-1)))</f>
        <v>Bridgeport-Stamford-Norwalk</v>
      </c>
      <c r="Z2953" t="s">
        <v>8968</v>
      </c>
      <c r="AA2953" t="s">
        <v>7</v>
      </c>
    </row>
    <row r="2954" spans="1:27" ht="14.4" x14ac:dyDescent="0.3">
      <c r="A2954">
        <v>2944</v>
      </c>
      <c r="B2954" t="s">
        <v>5957</v>
      </c>
      <c r="C2954" t="s">
        <v>5958</v>
      </c>
      <c r="D2954" t="s">
        <v>5959</v>
      </c>
      <c r="E2954" t="s">
        <v>4603</v>
      </c>
      <c r="F2954" s="5">
        <f>_xlfn.TEXTBEFORE(E2954, " ") * 1000000</f>
        <v>54800000</v>
      </c>
      <c r="G2954">
        <v>127.0407</v>
      </c>
      <c r="H2954" t="s">
        <v>1069</v>
      </c>
      <c r="I2954">
        <v>240</v>
      </c>
      <c r="J2954">
        <f>IF(I2954="",0,I2954)</f>
        <v>240</v>
      </c>
      <c r="K2954">
        <v>60</v>
      </c>
      <c r="L2954">
        <f>I2954-K2954</f>
        <v>180</v>
      </c>
      <c r="M2954" t="str">
        <f>IF(I2954&lt;100,"small",IF(I2954&lt;500,"medium","large"))</f>
        <v>medium</v>
      </c>
      <c r="N2954">
        <f>IF(M2954="small",1,0)</f>
        <v>0</v>
      </c>
      <c r="O2954">
        <f>IF(N2954="medium",1,0)</f>
        <v>0</v>
      </c>
      <c r="P2954">
        <f>IF(O2954="large",1,0)</f>
        <v>0</v>
      </c>
      <c r="Q2954">
        <v>2004</v>
      </c>
      <c r="R2954">
        <v>2</v>
      </c>
      <c r="S2954" t="str">
        <f>IF(R2954=1, "First-time", IF(R2954&lt;=3, "Rising Star", IF(R2954&lt;10, "Established", "Elites")))</f>
        <v>Rising Star</v>
      </c>
      <c r="T2954">
        <f>IF(S2954 = "First-time",1,0)</f>
        <v>0</v>
      </c>
      <c r="U2954">
        <f>IF(S2954 = "Rising Star",1,0)</f>
        <v>1</v>
      </c>
      <c r="V2954">
        <f>IF(S2954 = "Established",1,0)</f>
        <v>0</v>
      </c>
      <c r="W2954">
        <f>IF(S2954 = "Elites",1,0)</f>
        <v>0</v>
      </c>
      <c r="X2954" t="s">
        <v>272</v>
      </c>
      <c r="Y2954" t="str">
        <f>IF(X2954="","-",TRIM(LEFT(X2954,FIND(",",X2954&amp;",")-1)))</f>
        <v>Phoenix</v>
      </c>
      <c r="Z2954" t="s">
        <v>272</v>
      </c>
      <c r="AA2954" t="s">
        <v>4</v>
      </c>
    </row>
    <row r="2955" spans="1:27" ht="14.4" x14ac:dyDescent="0.3">
      <c r="A2955">
        <v>2945</v>
      </c>
      <c r="B2955" t="s">
        <v>12293</v>
      </c>
      <c r="C2955" t="s">
        <v>12294</v>
      </c>
      <c r="D2955" t="s">
        <v>12295</v>
      </c>
      <c r="E2955" t="s">
        <v>1585</v>
      </c>
      <c r="F2955" s="5">
        <f>_xlfn.TEXTBEFORE(E2955, " ") * 1000000</f>
        <v>5800000</v>
      </c>
      <c r="G2955">
        <v>127.03879999999999</v>
      </c>
      <c r="H2955" t="s">
        <v>167</v>
      </c>
      <c r="I2955">
        <v>6</v>
      </c>
      <c r="J2955">
        <f>IF(I2955="",0,I2955)</f>
        <v>6</v>
      </c>
      <c r="K2955">
        <v>3</v>
      </c>
      <c r="L2955">
        <f>I2955-K2955</f>
        <v>3</v>
      </c>
      <c r="M2955" t="str">
        <f>IF(I2955&lt;100,"small",IF(I2955&lt;500,"medium","large"))</f>
        <v>small</v>
      </c>
      <c r="N2955">
        <f>IF(M2955="small",1,0)</f>
        <v>1</v>
      </c>
      <c r="O2955">
        <f>IF(N2955="medium",1,0)</f>
        <v>0</v>
      </c>
      <c r="P2955">
        <f>IF(O2955="large",1,0)</f>
        <v>0</v>
      </c>
      <c r="Q2955">
        <v>2011</v>
      </c>
      <c r="R2955">
        <v>1</v>
      </c>
      <c r="S2955" t="str">
        <f>IF(R2955=1, "First-time", IF(R2955&lt;=3, "Rising Star", IF(R2955&lt;10, "Established", "Elites")))</f>
        <v>First-time</v>
      </c>
      <c r="T2955">
        <f>IF(S2955 = "First-time",1,0)</f>
        <v>1</v>
      </c>
      <c r="U2955">
        <f>IF(S2955 = "Rising Star",1,0)</f>
        <v>0</v>
      </c>
      <c r="V2955">
        <f>IF(S2955 = "Established",1,0)</f>
        <v>0</v>
      </c>
      <c r="W2955">
        <f>IF(S2955 = "Elites",1,0)</f>
        <v>0</v>
      </c>
      <c r="X2955" t="s">
        <v>99</v>
      </c>
      <c r="Y2955" t="str">
        <f>IF(X2955="","-",TRIM(LEFT(X2955,FIND(",",X2955&amp;",")-1)))</f>
        <v>-</v>
      </c>
      <c r="Z2955" t="s">
        <v>213</v>
      </c>
      <c r="AA2955" t="s">
        <v>16</v>
      </c>
    </row>
    <row r="2956" spans="1:27" ht="14.4" x14ac:dyDescent="0.3">
      <c r="A2956">
        <v>2946</v>
      </c>
      <c r="B2956" t="s">
        <v>11116</v>
      </c>
      <c r="C2956" t="s">
        <v>11117</v>
      </c>
      <c r="D2956" t="s">
        <v>11118</v>
      </c>
      <c r="E2956" t="s">
        <v>1933</v>
      </c>
      <c r="F2956" s="5">
        <f>_xlfn.TEXTBEFORE(E2956, " ") * 1000000</f>
        <v>6200000</v>
      </c>
      <c r="G2956">
        <v>126.95359999999999</v>
      </c>
      <c r="H2956" t="s">
        <v>472</v>
      </c>
      <c r="I2956">
        <v>45</v>
      </c>
      <c r="J2956">
        <f>IF(I2956="",0,I2956)</f>
        <v>45</v>
      </c>
      <c r="K2956">
        <v>15</v>
      </c>
      <c r="L2956">
        <f>I2956-K2956</f>
        <v>30</v>
      </c>
      <c r="M2956" t="str">
        <f>IF(I2956&lt;100,"small",IF(I2956&lt;500,"medium","large"))</f>
        <v>small</v>
      </c>
      <c r="N2956">
        <f>IF(M2956="small",1,0)</f>
        <v>1</v>
      </c>
      <c r="O2956">
        <f>IF(N2956="medium",1,0)</f>
        <v>0</v>
      </c>
      <c r="P2956">
        <f>IF(O2956="large",1,0)</f>
        <v>0</v>
      </c>
      <c r="Q2956">
        <v>2010</v>
      </c>
      <c r="R2956">
        <v>1</v>
      </c>
      <c r="S2956" t="str">
        <f>IF(R2956=1, "First-time", IF(R2956&lt;=3, "Rising Star", IF(R2956&lt;10, "Established", "Elites")))</f>
        <v>First-time</v>
      </c>
      <c r="T2956">
        <f>IF(S2956 = "First-time",1,0)</f>
        <v>1</v>
      </c>
      <c r="U2956">
        <f>IF(S2956 = "Rising Star",1,0)</f>
        <v>0</v>
      </c>
      <c r="V2956">
        <f>IF(S2956 = "Established",1,0)</f>
        <v>0</v>
      </c>
      <c r="W2956">
        <f>IF(S2956 = "Elites",1,0)</f>
        <v>0</v>
      </c>
      <c r="X2956" t="s">
        <v>185</v>
      </c>
      <c r="Y2956" t="str">
        <f>IF(X2956="","-",TRIM(LEFT(X2956,FIND(",",X2956&amp;",")-1)))</f>
        <v>Boston</v>
      </c>
      <c r="Z2956" t="s">
        <v>11119</v>
      </c>
      <c r="AA2956" t="s">
        <v>20</v>
      </c>
    </row>
    <row r="2957" spans="1:27" ht="14.4" x14ac:dyDescent="0.3">
      <c r="A2957">
        <v>2947</v>
      </c>
      <c r="B2957" t="s">
        <v>12972</v>
      </c>
      <c r="C2957" t="s">
        <v>12973</v>
      </c>
      <c r="D2957" t="s">
        <v>12974</v>
      </c>
      <c r="E2957" t="s">
        <v>3067</v>
      </c>
      <c r="F2957" s="5">
        <f>_xlfn.TEXTBEFORE(E2957, " ") * 1000000</f>
        <v>18700000</v>
      </c>
      <c r="G2957">
        <v>126.92010000000001</v>
      </c>
      <c r="H2957" t="s">
        <v>174</v>
      </c>
      <c r="I2957">
        <v>26</v>
      </c>
      <c r="J2957">
        <f>IF(I2957="",0,I2957)</f>
        <v>26</v>
      </c>
      <c r="K2957">
        <v>54</v>
      </c>
      <c r="L2957">
        <f>I2957-K2957</f>
        <v>-28</v>
      </c>
      <c r="M2957" t="str">
        <f>IF(I2957&lt;100,"small",IF(I2957&lt;500,"medium","large"))</f>
        <v>small</v>
      </c>
      <c r="N2957">
        <f>IF(M2957="small",1,0)</f>
        <v>1</v>
      </c>
      <c r="O2957">
        <f>IF(N2957="medium",1,0)</f>
        <v>0</v>
      </c>
      <c r="P2957">
        <f>IF(O2957="large",1,0)</f>
        <v>0</v>
      </c>
      <c r="Q2957">
        <v>2012</v>
      </c>
      <c r="R2957">
        <v>3</v>
      </c>
      <c r="S2957" t="str">
        <f>IF(R2957=1, "First-time", IF(R2957&lt;=3, "Rising Star", IF(R2957&lt;10, "Established", "Elites")))</f>
        <v>Rising Star</v>
      </c>
      <c r="T2957">
        <f>IF(S2957 = "First-time",1,0)</f>
        <v>0</v>
      </c>
      <c r="U2957">
        <f>IF(S2957 = "Rising Star",1,0)</f>
        <v>1</v>
      </c>
      <c r="V2957">
        <f>IF(S2957 = "Established",1,0)</f>
        <v>0</v>
      </c>
      <c r="W2957">
        <f>IF(S2957 = "Elites",1,0)</f>
        <v>0</v>
      </c>
      <c r="X2957" t="s">
        <v>154</v>
      </c>
      <c r="Y2957" t="str">
        <f>IF(X2957="","-",TRIM(LEFT(X2957,FIND(",",X2957&amp;",")-1)))</f>
        <v>Virginia Beach</v>
      </c>
      <c r="Z2957" t="s">
        <v>154</v>
      </c>
      <c r="AA2957" t="s">
        <v>47</v>
      </c>
    </row>
    <row r="2958" spans="1:27" ht="14.4" x14ac:dyDescent="0.3">
      <c r="A2958">
        <v>2948</v>
      </c>
      <c r="B2958" t="s">
        <v>3705</v>
      </c>
      <c r="C2958" t="s">
        <v>3706</v>
      </c>
      <c r="D2958" t="s">
        <v>3707</v>
      </c>
      <c r="E2958" t="s">
        <v>1885</v>
      </c>
      <c r="F2958" s="5">
        <f>_xlfn.TEXTBEFORE(E2958, " ") * 1000000</f>
        <v>113400000</v>
      </c>
      <c r="G2958">
        <v>126.80459999999999</v>
      </c>
      <c r="H2958" t="s">
        <v>779</v>
      </c>
      <c r="I2958">
        <v>627</v>
      </c>
      <c r="J2958">
        <f>IF(I2958="",0,I2958)</f>
        <v>627</v>
      </c>
      <c r="K2958">
        <v>365</v>
      </c>
      <c r="L2958">
        <f>I2958-K2958</f>
        <v>262</v>
      </c>
      <c r="M2958" t="str">
        <f>IF(I2958&lt;100,"small",IF(I2958&lt;500,"medium","large"))</f>
        <v>large</v>
      </c>
      <c r="N2958">
        <f>IF(M2958="small",1,0)</f>
        <v>0</v>
      </c>
      <c r="O2958">
        <f>IF(N2958="medium",1,0)</f>
        <v>0</v>
      </c>
      <c r="P2958">
        <f>IF(O2958="large",1,0)</f>
        <v>0</v>
      </c>
      <c r="Q2958">
        <v>2000</v>
      </c>
      <c r="R2958">
        <v>7</v>
      </c>
      <c r="S2958" t="str">
        <f>IF(R2958=1, "First-time", IF(R2958&lt;=3, "Rising Star", IF(R2958&lt;10, "Established", "Elites")))</f>
        <v>Established</v>
      </c>
      <c r="T2958">
        <f>IF(S2958 = "First-time",1,0)</f>
        <v>0</v>
      </c>
      <c r="U2958">
        <f>IF(S2958 = "Rising Star",1,0)</f>
        <v>0</v>
      </c>
      <c r="V2958">
        <f>IF(S2958 = "Established",1,0)</f>
        <v>1</v>
      </c>
      <c r="W2958">
        <f>IF(S2958 = "Elites",1,0)</f>
        <v>0</v>
      </c>
      <c r="X2958" t="s">
        <v>86</v>
      </c>
      <c r="Y2958" t="str">
        <f>IF(X2958="","-",TRIM(LEFT(X2958,FIND(",",X2958&amp;",")-1)))</f>
        <v>New York City</v>
      </c>
      <c r="Z2958" t="s">
        <v>342</v>
      </c>
      <c r="AA2958" t="s">
        <v>5</v>
      </c>
    </row>
    <row r="2959" spans="1:27" ht="14.4" x14ac:dyDescent="0.3">
      <c r="A2959">
        <v>2949</v>
      </c>
      <c r="B2959" t="s">
        <v>315</v>
      </c>
      <c r="C2959" t="s">
        <v>316</v>
      </c>
      <c r="D2959" t="s">
        <v>317</v>
      </c>
      <c r="E2959" t="s">
        <v>318</v>
      </c>
      <c r="F2959" s="5">
        <f>_xlfn.TEXTBEFORE(E2959, " ") * 1000000</f>
        <v>10600000</v>
      </c>
      <c r="G2959">
        <v>126.77889999999999</v>
      </c>
      <c r="H2959" t="s">
        <v>118</v>
      </c>
      <c r="I2959">
        <v>47</v>
      </c>
      <c r="J2959">
        <f>IF(I2959="",0,I2959)</f>
        <v>47</v>
      </c>
      <c r="K2959">
        <v>32</v>
      </c>
      <c r="L2959">
        <f>I2959-K2959</f>
        <v>15</v>
      </c>
      <c r="M2959" t="str">
        <f>IF(I2959&lt;100,"small",IF(I2959&lt;500,"medium","large"))</f>
        <v>small</v>
      </c>
      <c r="N2959">
        <f>IF(M2959="small",1,0)</f>
        <v>1</v>
      </c>
      <c r="O2959">
        <f>IF(N2959="medium",1,0)</f>
        <v>0</v>
      </c>
      <c r="P2959">
        <f>IF(O2959="large",1,0)</f>
        <v>0</v>
      </c>
      <c r="Q2959">
        <v>1956</v>
      </c>
      <c r="R2959">
        <v>3</v>
      </c>
      <c r="S2959" t="str">
        <f>IF(R2959=1, "First-time", IF(R2959&lt;=3, "Rising Star", IF(R2959&lt;10, "Established", "Elites")))</f>
        <v>Rising Star</v>
      </c>
      <c r="T2959">
        <f>IF(S2959 = "First-time",1,0)</f>
        <v>0</v>
      </c>
      <c r="U2959">
        <f>IF(S2959 = "Rising Star",1,0)</f>
        <v>1</v>
      </c>
      <c r="V2959">
        <f>IF(S2959 = "Established",1,0)</f>
        <v>0</v>
      </c>
      <c r="W2959">
        <f>IF(S2959 = "Elites",1,0)</f>
        <v>0</v>
      </c>
      <c r="X2959" t="s">
        <v>313</v>
      </c>
      <c r="Y2959" t="str">
        <f>IF(X2959="","-",TRIM(LEFT(X2959,FIND(",",X2959&amp;",")-1)))</f>
        <v>Des Moines</v>
      </c>
      <c r="Z2959" t="s">
        <v>319</v>
      </c>
      <c r="AA2959" t="s">
        <v>13</v>
      </c>
    </row>
    <row r="2960" spans="1:27" ht="14.4" x14ac:dyDescent="0.3">
      <c r="A2960">
        <v>2950</v>
      </c>
      <c r="B2960" t="s">
        <v>11338</v>
      </c>
      <c r="C2960" t="s">
        <v>11339</v>
      </c>
      <c r="D2960" t="s">
        <v>11340</v>
      </c>
      <c r="E2960" t="s">
        <v>2648</v>
      </c>
      <c r="F2960" s="5">
        <f>_xlfn.TEXTBEFORE(E2960, " ") * 1000000</f>
        <v>7400000</v>
      </c>
      <c r="G2960">
        <v>126.7753</v>
      </c>
      <c r="H2960" t="s">
        <v>174</v>
      </c>
      <c r="I2960">
        <v>55</v>
      </c>
      <c r="J2960">
        <f>IF(I2960="",0,I2960)</f>
        <v>55</v>
      </c>
      <c r="K2960">
        <v>25</v>
      </c>
      <c r="L2960">
        <f>I2960-K2960</f>
        <v>30</v>
      </c>
      <c r="M2960" t="str">
        <f>IF(I2960&lt;100,"small",IF(I2960&lt;500,"medium","large"))</f>
        <v>small</v>
      </c>
      <c r="N2960">
        <f>IF(M2960="small",1,0)</f>
        <v>1</v>
      </c>
      <c r="O2960">
        <f>IF(N2960="medium",1,0)</f>
        <v>0</v>
      </c>
      <c r="P2960">
        <f>IF(O2960="large",1,0)</f>
        <v>0</v>
      </c>
      <c r="Q2960">
        <v>2010</v>
      </c>
      <c r="R2960">
        <v>1</v>
      </c>
      <c r="S2960" t="str">
        <f>IF(R2960=1, "First-time", IF(R2960&lt;=3, "Rising Star", IF(R2960&lt;10, "Established", "Elites")))</f>
        <v>First-time</v>
      </c>
      <c r="T2960">
        <f>IF(S2960 = "First-time",1,0)</f>
        <v>1</v>
      </c>
      <c r="U2960">
        <f>IF(S2960 = "Rising Star",1,0)</f>
        <v>0</v>
      </c>
      <c r="V2960">
        <f>IF(S2960 = "Established",1,0)</f>
        <v>0</v>
      </c>
      <c r="W2960">
        <f>IF(S2960 = "Elites",1,0)</f>
        <v>0</v>
      </c>
      <c r="X2960" t="s">
        <v>689</v>
      </c>
      <c r="Y2960" t="str">
        <f>IF(X2960="","-",TRIM(LEFT(X2960,FIND(",",X2960&amp;",")-1)))</f>
        <v>Miami</v>
      </c>
      <c r="Z2960" t="s">
        <v>689</v>
      </c>
      <c r="AA2960" t="s">
        <v>10</v>
      </c>
    </row>
    <row r="2961" spans="1:27" ht="14.4" x14ac:dyDescent="0.3">
      <c r="A2961">
        <v>2951</v>
      </c>
      <c r="B2961" t="s">
        <v>12839</v>
      </c>
      <c r="C2961" t="s">
        <v>12840</v>
      </c>
      <c r="D2961" t="s">
        <v>12841</v>
      </c>
      <c r="E2961" t="s">
        <v>289</v>
      </c>
      <c r="F2961" s="5">
        <f>_xlfn.TEXTBEFORE(E2961, " ") * 1000000</f>
        <v>3700000</v>
      </c>
      <c r="G2961">
        <v>126.6447</v>
      </c>
      <c r="H2961" t="s">
        <v>174</v>
      </c>
      <c r="I2961">
        <v>44</v>
      </c>
      <c r="J2961">
        <f>IF(I2961="",0,I2961)</f>
        <v>44</v>
      </c>
      <c r="K2961">
        <v>16</v>
      </c>
      <c r="L2961">
        <f>I2961-K2961</f>
        <v>28</v>
      </c>
      <c r="M2961" t="str">
        <f>IF(I2961&lt;100,"small",IF(I2961&lt;500,"medium","large"))</f>
        <v>small</v>
      </c>
      <c r="N2961">
        <f>IF(M2961="small",1,0)</f>
        <v>1</v>
      </c>
      <c r="O2961">
        <f>IF(N2961="medium",1,0)</f>
        <v>0</v>
      </c>
      <c r="P2961">
        <f>IF(O2961="large",1,0)</f>
        <v>0</v>
      </c>
      <c r="Q2961">
        <v>2011</v>
      </c>
      <c r="R2961">
        <v>1</v>
      </c>
      <c r="S2961" t="str">
        <f>IF(R2961=1, "First-time", IF(R2961&lt;=3, "Rising Star", IF(R2961&lt;10, "Established", "Elites")))</f>
        <v>First-time</v>
      </c>
      <c r="T2961">
        <f>IF(S2961 = "First-time",1,0)</f>
        <v>1</v>
      </c>
      <c r="U2961">
        <f>IF(S2961 = "Rising Star",1,0)</f>
        <v>0</v>
      </c>
      <c r="V2961">
        <f>IF(S2961 = "Established",1,0)</f>
        <v>0</v>
      </c>
      <c r="W2961">
        <f>IF(S2961 = "Elites",1,0)</f>
        <v>0</v>
      </c>
      <c r="X2961" t="s">
        <v>99</v>
      </c>
      <c r="Y2961" t="str">
        <f>IF(X2961="","-",TRIM(LEFT(X2961,FIND(",",X2961&amp;",")-1)))</f>
        <v>-</v>
      </c>
      <c r="Z2961" t="s">
        <v>12842</v>
      </c>
      <c r="AA2961" t="s">
        <v>3</v>
      </c>
    </row>
    <row r="2962" spans="1:27" ht="14.4" x14ac:dyDescent="0.3">
      <c r="A2962">
        <v>2952</v>
      </c>
      <c r="B2962" t="s">
        <v>2968</v>
      </c>
      <c r="C2962" t="s">
        <v>2969</v>
      </c>
      <c r="D2962" t="s">
        <v>2970</v>
      </c>
      <c r="E2962" t="s">
        <v>914</v>
      </c>
      <c r="F2962" s="5">
        <f>_xlfn.TEXTBEFORE(E2962, " ") * 1000000</f>
        <v>12400000</v>
      </c>
      <c r="G2962">
        <v>126.60469999999999</v>
      </c>
      <c r="H2962" t="s">
        <v>779</v>
      </c>
      <c r="I2962">
        <v>77</v>
      </c>
      <c r="J2962">
        <f>IF(I2962="",0,I2962)</f>
        <v>77</v>
      </c>
      <c r="K2962">
        <v>36</v>
      </c>
      <c r="L2962">
        <f>I2962-K2962</f>
        <v>41</v>
      </c>
      <c r="M2962" t="str">
        <f>IF(I2962&lt;100,"small",IF(I2962&lt;500,"medium","large"))</f>
        <v>small</v>
      </c>
      <c r="N2962">
        <f>IF(M2962="small",1,0)</f>
        <v>1</v>
      </c>
      <c r="O2962">
        <f>IF(N2962="medium",1,0)</f>
        <v>0</v>
      </c>
      <c r="P2962">
        <f>IF(O2962="large",1,0)</f>
        <v>0</v>
      </c>
      <c r="Q2962">
        <v>1998</v>
      </c>
      <c r="R2962">
        <v>3</v>
      </c>
      <c r="S2962" t="str">
        <f>IF(R2962=1, "First-time", IF(R2962&lt;=3, "Rising Star", IF(R2962&lt;10, "Established", "Elites")))</f>
        <v>Rising Star</v>
      </c>
      <c r="T2962">
        <f>IF(S2962 = "First-time",1,0)</f>
        <v>0</v>
      </c>
      <c r="U2962">
        <f>IF(S2962 = "Rising Star",1,0)</f>
        <v>1</v>
      </c>
      <c r="V2962">
        <f>IF(S2962 = "Established",1,0)</f>
        <v>0</v>
      </c>
      <c r="W2962">
        <f>IF(S2962 = "Elites",1,0)</f>
        <v>0</v>
      </c>
      <c r="X2962" t="s">
        <v>611</v>
      </c>
      <c r="Y2962" t="str">
        <f>IF(X2962="","-",TRIM(LEFT(X2962,FIND(",",X2962&amp;",")-1)))</f>
        <v>Denver</v>
      </c>
      <c r="Z2962" t="s">
        <v>611</v>
      </c>
      <c r="AA2962" t="s">
        <v>6</v>
      </c>
    </row>
    <row r="2963" spans="1:27" ht="14.4" x14ac:dyDescent="0.3">
      <c r="A2963">
        <v>2953</v>
      </c>
      <c r="B2963" t="s">
        <v>8083</v>
      </c>
      <c r="C2963" t="s">
        <v>8084</v>
      </c>
      <c r="D2963" t="s">
        <v>8085</v>
      </c>
      <c r="E2963" t="s">
        <v>8086</v>
      </c>
      <c r="F2963" s="5">
        <f>_xlfn.TEXTBEFORE(E2963, " ") * 1000000</f>
        <v>393300000</v>
      </c>
      <c r="G2963">
        <v>126.5667</v>
      </c>
      <c r="H2963" t="s">
        <v>92</v>
      </c>
      <c r="I2963">
        <v>1330</v>
      </c>
      <c r="J2963">
        <f>IF(I2963="",0,I2963)</f>
        <v>1330</v>
      </c>
      <c r="K2963">
        <v>1124</v>
      </c>
      <c r="L2963">
        <f>I2963-K2963</f>
        <v>206</v>
      </c>
      <c r="M2963" t="str">
        <f>IF(I2963&lt;100,"small",IF(I2963&lt;500,"medium","large"))</f>
        <v>large</v>
      </c>
      <c r="N2963">
        <f>IF(M2963="small",1,0)</f>
        <v>0</v>
      </c>
      <c r="O2963">
        <f>IF(N2963="medium",1,0)</f>
        <v>0</v>
      </c>
      <c r="P2963">
        <f>IF(O2963="large",1,0)</f>
        <v>0</v>
      </c>
      <c r="Q2963">
        <v>2007</v>
      </c>
      <c r="R2963">
        <v>6</v>
      </c>
      <c r="S2963" t="str">
        <f>IF(R2963=1, "First-time", IF(R2963&lt;=3, "Rising Star", IF(R2963&lt;10, "Established", "Elites")))</f>
        <v>Established</v>
      </c>
      <c r="T2963">
        <f>IF(S2963 = "First-time",1,0)</f>
        <v>0</v>
      </c>
      <c r="U2963">
        <f>IF(S2963 = "Rising Star",1,0)</f>
        <v>0</v>
      </c>
      <c r="V2963">
        <f>IF(S2963 = "Established",1,0)</f>
        <v>1</v>
      </c>
      <c r="W2963">
        <f>IF(S2963 = "Elites",1,0)</f>
        <v>0</v>
      </c>
      <c r="X2963" t="s">
        <v>1396</v>
      </c>
      <c r="Y2963" t="str">
        <f>IF(X2963="","-",TRIM(LEFT(X2963,FIND(",",X2963&amp;",")-1)))</f>
        <v>San Francisco</v>
      </c>
      <c r="Z2963" t="s">
        <v>1396</v>
      </c>
      <c r="AA2963" t="s">
        <v>5</v>
      </c>
    </row>
    <row r="2964" spans="1:27" ht="14.4" x14ac:dyDescent="0.3">
      <c r="A2964">
        <v>2954</v>
      </c>
      <c r="B2964" t="s">
        <v>8487</v>
      </c>
      <c r="C2964" t="s">
        <v>8488</v>
      </c>
      <c r="D2964" t="s">
        <v>8489</v>
      </c>
      <c r="E2964" t="s">
        <v>533</v>
      </c>
      <c r="F2964" s="5">
        <f>_xlfn.TEXTBEFORE(E2964, " ") * 1000000</f>
        <v>5400000</v>
      </c>
      <c r="G2964">
        <v>126.5569</v>
      </c>
      <c r="H2964" t="s">
        <v>174</v>
      </c>
      <c r="I2964">
        <v>46</v>
      </c>
      <c r="J2964">
        <f>IF(I2964="",0,I2964)</f>
        <v>46</v>
      </c>
      <c r="K2964">
        <v>16</v>
      </c>
      <c r="L2964">
        <f>I2964-K2964</f>
        <v>30</v>
      </c>
      <c r="M2964" t="str">
        <f>IF(I2964&lt;100,"small",IF(I2964&lt;500,"medium","large"))</f>
        <v>small</v>
      </c>
      <c r="N2964">
        <f>IF(M2964="small",1,0)</f>
        <v>1</v>
      </c>
      <c r="O2964">
        <f>IF(N2964="medium",1,0)</f>
        <v>0</v>
      </c>
      <c r="P2964">
        <f>IF(O2964="large",1,0)</f>
        <v>0</v>
      </c>
      <c r="Q2964">
        <v>2008</v>
      </c>
      <c r="R2964">
        <v>2</v>
      </c>
      <c r="S2964" t="str">
        <f>IF(R2964=1, "First-time", IF(R2964&lt;=3, "Rising Star", IF(R2964&lt;10, "Established", "Elites")))</f>
        <v>Rising Star</v>
      </c>
      <c r="T2964">
        <f>IF(S2964 = "First-time",1,0)</f>
        <v>0</v>
      </c>
      <c r="U2964">
        <f>IF(S2964 = "Rising Star",1,0)</f>
        <v>1</v>
      </c>
      <c r="V2964">
        <f>IF(S2964 = "Established",1,0)</f>
        <v>0</v>
      </c>
      <c r="W2964">
        <f>IF(S2964 = "Elites",1,0)</f>
        <v>0</v>
      </c>
      <c r="X2964" t="s">
        <v>99</v>
      </c>
      <c r="Y2964" t="str">
        <f>IF(X2964="","-",TRIM(LEFT(X2964,FIND(",",X2964&amp;",")-1)))</f>
        <v>-</v>
      </c>
      <c r="Z2964" t="s">
        <v>8490</v>
      </c>
      <c r="AA2964" t="s">
        <v>38</v>
      </c>
    </row>
    <row r="2965" spans="1:27" ht="14.4" x14ac:dyDescent="0.3">
      <c r="A2965">
        <v>2955</v>
      </c>
      <c r="B2965" t="s">
        <v>11689</v>
      </c>
      <c r="C2965" t="s">
        <v>11690</v>
      </c>
      <c r="D2965" t="s">
        <v>11691</v>
      </c>
      <c r="E2965" t="s">
        <v>11692</v>
      </c>
      <c r="F2965" s="5">
        <f>_xlfn.TEXTBEFORE(E2965, " ") * 1000000</f>
        <v>58600000</v>
      </c>
      <c r="G2965">
        <v>126.51479999999999</v>
      </c>
      <c r="H2965" t="s">
        <v>751</v>
      </c>
      <c r="I2965">
        <v>11</v>
      </c>
      <c r="J2965">
        <f>IF(I2965="",0,I2965)</f>
        <v>11</v>
      </c>
      <c r="K2965">
        <v>9</v>
      </c>
      <c r="L2965">
        <f>I2965-K2965</f>
        <v>2</v>
      </c>
      <c r="M2965" t="str">
        <f>IF(I2965&lt;100,"small",IF(I2965&lt;500,"medium","large"))</f>
        <v>small</v>
      </c>
      <c r="N2965">
        <f>IF(M2965="small",1,0)</f>
        <v>1</v>
      </c>
      <c r="O2965">
        <f>IF(N2965="medium",1,0)</f>
        <v>0</v>
      </c>
      <c r="P2965">
        <f>IF(O2965="large",1,0)</f>
        <v>0</v>
      </c>
      <c r="Q2965">
        <v>2011</v>
      </c>
      <c r="R2965">
        <v>4</v>
      </c>
      <c r="S2965" t="str">
        <f>IF(R2965=1, "First-time", IF(R2965&lt;=3, "Rising Star", IF(R2965&lt;10, "Established", "Elites")))</f>
        <v>Established</v>
      </c>
      <c r="T2965">
        <f>IF(S2965 = "First-time",1,0)</f>
        <v>0</v>
      </c>
      <c r="U2965">
        <f>IF(S2965 = "Rising Star",1,0)</f>
        <v>0</v>
      </c>
      <c r="V2965">
        <f>IF(S2965 = "Established",1,0)</f>
        <v>1</v>
      </c>
      <c r="W2965">
        <f>IF(S2965 = "Elites",1,0)</f>
        <v>0</v>
      </c>
      <c r="X2965" t="s">
        <v>427</v>
      </c>
      <c r="Y2965" t="str">
        <f>IF(X2965="","-",TRIM(LEFT(X2965,FIND(",",X2965&amp;",")-1)))</f>
        <v>Washington</v>
      </c>
      <c r="Z2965" t="s">
        <v>3766</v>
      </c>
      <c r="AA2965" t="s">
        <v>47</v>
      </c>
    </row>
    <row r="2966" spans="1:27" ht="14.4" x14ac:dyDescent="0.3">
      <c r="A2966">
        <v>2956</v>
      </c>
      <c r="B2966" t="s">
        <v>10990</v>
      </c>
      <c r="C2966" t="s">
        <v>10991</v>
      </c>
      <c r="D2966" t="s">
        <v>10992</v>
      </c>
      <c r="E2966" t="s">
        <v>352</v>
      </c>
      <c r="F2966" s="5">
        <f>_xlfn.TEXTBEFORE(E2966, " ") * 1000000</f>
        <v>2100000</v>
      </c>
      <c r="G2966">
        <v>126.3973</v>
      </c>
      <c r="H2966" t="s">
        <v>803</v>
      </c>
      <c r="I2966">
        <v>23</v>
      </c>
      <c r="J2966">
        <f>IF(I2966="",0,I2966)</f>
        <v>23</v>
      </c>
      <c r="K2966">
        <v>10</v>
      </c>
      <c r="L2966">
        <f>I2966-K2966</f>
        <v>13</v>
      </c>
      <c r="M2966" t="str">
        <f>IF(I2966&lt;100,"small",IF(I2966&lt;500,"medium","large"))</f>
        <v>small</v>
      </c>
      <c r="N2966">
        <f>IF(M2966="small",1,0)</f>
        <v>1</v>
      </c>
      <c r="O2966">
        <f>IF(N2966="medium",1,0)</f>
        <v>0</v>
      </c>
      <c r="P2966">
        <f>IF(O2966="large",1,0)</f>
        <v>0</v>
      </c>
      <c r="Q2966">
        <v>2010</v>
      </c>
      <c r="R2966">
        <v>1</v>
      </c>
      <c r="S2966" t="str">
        <f>IF(R2966=1, "First-time", IF(R2966&lt;=3, "Rising Star", IF(R2966&lt;10, "Established", "Elites")))</f>
        <v>First-time</v>
      </c>
      <c r="T2966">
        <f>IF(S2966 = "First-time",1,0)</f>
        <v>1</v>
      </c>
      <c r="U2966">
        <f>IF(S2966 = "Rising Star",1,0)</f>
        <v>0</v>
      </c>
      <c r="V2966">
        <f>IF(S2966 = "Established",1,0)</f>
        <v>0</v>
      </c>
      <c r="W2966">
        <f>IF(S2966 = "Elites",1,0)</f>
        <v>0</v>
      </c>
      <c r="X2966" t="s">
        <v>654</v>
      </c>
      <c r="Y2966" t="str">
        <f>IF(X2966="","-",TRIM(LEFT(X2966,FIND(",",X2966&amp;",")-1)))</f>
        <v>Raleigh</v>
      </c>
      <c r="Z2966" t="s">
        <v>5576</v>
      </c>
      <c r="AA2966" t="s">
        <v>28</v>
      </c>
    </row>
    <row r="2967" spans="1:27" ht="14.4" x14ac:dyDescent="0.3">
      <c r="A2967">
        <v>2957</v>
      </c>
      <c r="B2967" t="s">
        <v>8278</v>
      </c>
      <c r="C2967" t="s">
        <v>8279</v>
      </c>
      <c r="D2967" t="s">
        <v>8280</v>
      </c>
      <c r="E2967" t="s">
        <v>1187</v>
      </c>
      <c r="F2967" s="5">
        <f>_xlfn.TEXTBEFORE(E2967, " ") * 1000000</f>
        <v>35600000</v>
      </c>
      <c r="G2967">
        <v>126.3777</v>
      </c>
      <c r="H2967" t="s">
        <v>174</v>
      </c>
      <c r="I2967">
        <v>326</v>
      </c>
      <c r="J2967">
        <f>IF(I2967="",0,I2967)</f>
        <v>326</v>
      </c>
      <c r="K2967">
        <v>142</v>
      </c>
      <c r="L2967">
        <f>I2967-K2967</f>
        <v>184</v>
      </c>
      <c r="M2967" t="str">
        <f>IF(I2967&lt;100,"small",IF(I2967&lt;500,"medium","large"))</f>
        <v>medium</v>
      </c>
      <c r="N2967">
        <f>IF(M2967="small",1,0)</f>
        <v>0</v>
      </c>
      <c r="O2967">
        <f>IF(N2967="medium",1,0)</f>
        <v>0</v>
      </c>
      <c r="P2967">
        <f>IF(O2967="large",1,0)</f>
        <v>0</v>
      </c>
      <c r="Q2967">
        <v>2008</v>
      </c>
      <c r="R2967">
        <v>5</v>
      </c>
      <c r="S2967" t="str">
        <f>IF(R2967=1, "First-time", IF(R2967&lt;=3, "Rising Star", IF(R2967&lt;10, "Established", "Elites")))</f>
        <v>Established</v>
      </c>
      <c r="T2967">
        <f>IF(S2967 = "First-time",1,0)</f>
        <v>0</v>
      </c>
      <c r="U2967">
        <f>IF(S2967 = "Rising Star",1,0)</f>
        <v>0</v>
      </c>
      <c r="V2967">
        <f>IF(S2967 = "Established",1,0)</f>
        <v>1</v>
      </c>
      <c r="W2967">
        <f>IF(S2967 = "Elites",1,0)</f>
        <v>0</v>
      </c>
      <c r="X2967" t="s">
        <v>3805</v>
      </c>
      <c r="Y2967" t="str">
        <f>IF(X2967="","-",TRIM(LEFT(X2967,FIND(",",X2967&amp;",")-1)))</f>
        <v>Provo-Orem</v>
      </c>
      <c r="Z2967" t="s">
        <v>6069</v>
      </c>
      <c r="AA2967" t="s">
        <v>46</v>
      </c>
    </row>
    <row r="2968" spans="1:27" ht="14.4" x14ac:dyDescent="0.3">
      <c r="A2968">
        <v>2958</v>
      </c>
      <c r="B2968" t="s">
        <v>15970</v>
      </c>
      <c r="C2968" t="s">
        <v>15971</v>
      </c>
      <c r="D2968" t="s">
        <v>15972</v>
      </c>
      <c r="E2968" t="s">
        <v>1405</v>
      </c>
      <c r="F2968" s="5">
        <f>_xlfn.TEXTBEFORE(E2968, " ") * 1000000</f>
        <v>2600000</v>
      </c>
      <c r="G2968">
        <v>126.375</v>
      </c>
      <c r="H2968" t="s">
        <v>118</v>
      </c>
      <c r="I2968">
        <v>4</v>
      </c>
      <c r="J2968">
        <f>IF(I2968="",0,I2968)</f>
        <v>4</v>
      </c>
      <c r="K2968">
        <v>5</v>
      </c>
      <c r="L2968">
        <f>I2968-K2968</f>
        <v>-1</v>
      </c>
      <c r="M2968" t="str">
        <f>IF(I2968&lt;100,"small",IF(I2968&lt;500,"medium","large"))</f>
        <v>small</v>
      </c>
      <c r="N2968">
        <f>IF(M2968="small",1,0)</f>
        <v>1</v>
      </c>
      <c r="O2968">
        <f>IF(N2968="medium",1,0)</f>
        <v>0</v>
      </c>
      <c r="P2968">
        <f>IF(O2968="large",1,0)</f>
        <v>0</v>
      </c>
      <c r="Q2968">
        <v>2014</v>
      </c>
      <c r="R2968">
        <v>1</v>
      </c>
      <c r="S2968" t="str">
        <f>IF(R2968=1, "First-time", IF(R2968&lt;=3, "Rising Star", IF(R2968&lt;10, "Established", "Elites")))</f>
        <v>First-time</v>
      </c>
      <c r="T2968">
        <f>IF(S2968 = "First-time",1,0)</f>
        <v>1</v>
      </c>
      <c r="U2968">
        <f>IF(S2968 = "Rising Star",1,0)</f>
        <v>0</v>
      </c>
      <c r="V2968">
        <f>IF(S2968 = "Established",1,0)</f>
        <v>0</v>
      </c>
      <c r="W2968">
        <f>IF(S2968 = "Elites",1,0)</f>
        <v>0</v>
      </c>
      <c r="X2968" t="s">
        <v>838</v>
      </c>
      <c r="Y2968" t="str">
        <f>IF(X2968="","-",TRIM(LEFT(X2968,FIND(",",X2968&amp;",")-1)))</f>
        <v>Austin</v>
      </c>
      <c r="Z2968" t="s">
        <v>8307</v>
      </c>
      <c r="AA2968" t="s">
        <v>45</v>
      </c>
    </row>
    <row r="2969" spans="1:27" ht="14.4" x14ac:dyDescent="0.3">
      <c r="A2969">
        <v>2959</v>
      </c>
      <c r="B2969" t="s">
        <v>10424</v>
      </c>
      <c r="C2969" t="s">
        <v>10425</v>
      </c>
      <c r="D2969" t="s">
        <v>10426</v>
      </c>
      <c r="E2969" t="s">
        <v>1959</v>
      </c>
      <c r="F2969" s="5">
        <f>_xlfn.TEXTBEFORE(E2969, " ") * 1000000</f>
        <v>16100000.000000002</v>
      </c>
      <c r="G2969">
        <v>126.31659999999999</v>
      </c>
      <c r="H2969" t="s">
        <v>140</v>
      </c>
      <c r="I2969">
        <v>325</v>
      </c>
      <c r="J2969">
        <f>IF(I2969="",0,I2969)</f>
        <v>325</v>
      </c>
      <c r="K2969">
        <v>100</v>
      </c>
      <c r="L2969">
        <f>I2969-K2969</f>
        <v>225</v>
      </c>
      <c r="M2969" t="str">
        <f>IF(I2969&lt;100,"small",IF(I2969&lt;500,"medium","large"))</f>
        <v>medium</v>
      </c>
      <c r="N2969">
        <f>IF(M2969="small",1,0)</f>
        <v>0</v>
      </c>
      <c r="O2969">
        <f>IF(N2969="medium",1,0)</f>
        <v>0</v>
      </c>
      <c r="P2969">
        <f>IF(O2969="large",1,0)</f>
        <v>0</v>
      </c>
      <c r="Q2969">
        <v>2009</v>
      </c>
      <c r="R2969">
        <v>1</v>
      </c>
      <c r="S2969" t="str">
        <f>IF(R2969=1, "First-time", IF(R2969&lt;=3, "Rising Star", IF(R2969&lt;10, "Established", "Elites")))</f>
        <v>First-time</v>
      </c>
      <c r="T2969">
        <f>IF(S2969 = "First-time",1,0)</f>
        <v>1</v>
      </c>
      <c r="U2969">
        <f>IF(S2969 = "Rising Star",1,0)</f>
        <v>0</v>
      </c>
      <c r="V2969">
        <f>IF(S2969 = "Established",1,0)</f>
        <v>0</v>
      </c>
      <c r="W2969">
        <f>IF(S2969 = "Elites",1,0)</f>
        <v>0</v>
      </c>
      <c r="X2969" t="s">
        <v>248</v>
      </c>
      <c r="Y2969" t="str">
        <f>IF(X2969="","-",TRIM(LEFT(X2969,FIND(",",X2969&amp;",")-1)))</f>
        <v>Birmingham</v>
      </c>
      <c r="Z2969" t="s">
        <v>249</v>
      </c>
      <c r="AA2969" t="s">
        <v>2</v>
      </c>
    </row>
    <row r="2970" spans="1:27" ht="14.4" x14ac:dyDescent="0.3">
      <c r="A2970">
        <v>2960</v>
      </c>
      <c r="B2970" t="s">
        <v>5264</v>
      </c>
      <c r="C2970" t="s">
        <v>5265</v>
      </c>
      <c r="D2970" t="s">
        <v>5266</v>
      </c>
      <c r="E2970" t="s">
        <v>5267</v>
      </c>
      <c r="F2970" s="5">
        <f>_xlfn.TEXTBEFORE(E2970, " ") * 1000000</f>
        <v>90700000</v>
      </c>
      <c r="G2970">
        <v>126.31059999999999</v>
      </c>
      <c r="H2970" t="s">
        <v>331</v>
      </c>
      <c r="I2970">
        <v>66</v>
      </c>
      <c r="J2970">
        <f>IF(I2970="",0,I2970)</f>
        <v>66</v>
      </c>
      <c r="K2970">
        <v>52</v>
      </c>
      <c r="L2970">
        <f>I2970-K2970</f>
        <v>14</v>
      </c>
      <c r="M2970" t="str">
        <f>IF(I2970&lt;100,"small",IF(I2970&lt;500,"medium","large"))</f>
        <v>small</v>
      </c>
      <c r="N2970">
        <f>IF(M2970="small",1,0)</f>
        <v>1</v>
      </c>
      <c r="O2970">
        <f>IF(N2970="medium",1,0)</f>
        <v>0</v>
      </c>
      <c r="P2970">
        <f>IF(O2970="large",1,0)</f>
        <v>0</v>
      </c>
      <c r="Q2970">
        <v>2003</v>
      </c>
      <c r="R2970">
        <v>10</v>
      </c>
      <c r="S2970" t="str">
        <f>IF(R2970=1, "First-time", IF(R2970&lt;=3, "Rising Star", IF(R2970&lt;10, "Established", "Elites")))</f>
        <v>Elites</v>
      </c>
      <c r="T2970">
        <f>IF(S2970 = "First-time",1,0)</f>
        <v>0</v>
      </c>
      <c r="U2970">
        <f>IF(S2970 = "Rising Star",1,0)</f>
        <v>0</v>
      </c>
      <c r="V2970">
        <f>IF(S2970 = "Established",1,0)</f>
        <v>0</v>
      </c>
      <c r="W2970">
        <f>IF(S2970 = "Elites",1,0)</f>
        <v>1</v>
      </c>
      <c r="X2970" t="s">
        <v>325</v>
      </c>
      <c r="Y2970" t="str">
        <f>IF(X2970="","-",TRIM(LEFT(X2970,FIND(",",X2970&amp;",")-1)))</f>
        <v>Los Angeles</v>
      </c>
      <c r="Z2970" t="s">
        <v>5268</v>
      </c>
      <c r="AA2970" t="s">
        <v>5</v>
      </c>
    </row>
    <row r="2971" spans="1:27" ht="14.4" x14ac:dyDescent="0.3">
      <c r="A2971">
        <v>2961</v>
      </c>
      <c r="B2971" t="s">
        <v>8175</v>
      </c>
      <c r="C2971" t="s">
        <v>8176</v>
      </c>
      <c r="D2971" t="s">
        <v>8177</v>
      </c>
      <c r="E2971" t="s">
        <v>1246</v>
      </c>
      <c r="F2971" s="5">
        <f>_xlfn.TEXTBEFORE(E2971, " ") * 1000000</f>
        <v>2900000</v>
      </c>
      <c r="G2971">
        <v>126.2778</v>
      </c>
      <c r="H2971" t="s">
        <v>751</v>
      </c>
      <c r="I2971">
        <v>18</v>
      </c>
      <c r="J2971">
        <f>IF(I2971="",0,I2971)</f>
        <v>18</v>
      </c>
      <c r="K2971">
        <v>4</v>
      </c>
      <c r="L2971">
        <f>I2971-K2971</f>
        <v>14</v>
      </c>
      <c r="M2971" t="str">
        <f>IF(I2971&lt;100,"small",IF(I2971&lt;500,"medium","large"))</f>
        <v>small</v>
      </c>
      <c r="N2971">
        <f>IF(M2971="small",1,0)</f>
        <v>1</v>
      </c>
      <c r="O2971">
        <f>IF(N2971="medium",1,0)</f>
        <v>0</v>
      </c>
      <c r="P2971">
        <f>IF(O2971="large",1,0)</f>
        <v>0</v>
      </c>
      <c r="Q2971">
        <v>2007</v>
      </c>
      <c r="R2971">
        <v>1</v>
      </c>
      <c r="S2971" t="str">
        <f>IF(R2971=1, "First-time", IF(R2971&lt;=3, "Rising Star", IF(R2971&lt;10, "Established", "Elites")))</f>
        <v>First-time</v>
      </c>
      <c r="T2971">
        <f>IF(S2971 = "First-time",1,0)</f>
        <v>1</v>
      </c>
      <c r="U2971">
        <f>IF(S2971 = "Rising Star",1,0)</f>
        <v>0</v>
      </c>
      <c r="V2971">
        <f>IF(S2971 = "Established",1,0)</f>
        <v>0</v>
      </c>
      <c r="W2971">
        <f>IF(S2971 = "Elites",1,0)</f>
        <v>0</v>
      </c>
      <c r="X2971" t="s">
        <v>978</v>
      </c>
      <c r="Y2971" t="str">
        <f>IF(X2971="","-",TRIM(LEFT(X2971,FIND(",",X2971&amp;",")-1)))</f>
        <v>Huntsville</v>
      </c>
      <c r="Z2971" t="s">
        <v>979</v>
      </c>
      <c r="AA2971" t="s">
        <v>2</v>
      </c>
    </row>
    <row r="2972" spans="1:27" ht="14.4" x14ac:dyDescent="0.3">
      <c r="A2972">
        <v>2962</v>
      </c>
      <c r="B2972" t="s">
        <v>2077</v>
      </c>
      <c r="C2972" t="s">
        <v>2078</v>
      </c>
      <c r="D2972" t="s">
        <v>2079</v>
      </c>
      <c r="E2972" t="s">
        <v>2080</v>
      </c>
      <c r="F2972" s="5">
        <f>_xlfn.TEXTBEFORE(E2972, " ") * 1000000</f>
        <v>13800000</v>
      </c>
      <c r="G2972">
        <v>126.23390000000001</v>
      </c>
      <c r="H2972" t="s">
        <v>111</v>
      </c>
      <c r="I2972">
        <v>145</v>
      </c>
      <c r="J2972">
        <f>IF(I2972="",0,I2972)</f>
        <v>145</v>
      </c>
      <c r="K2972">
        <v>107</v>
      </c>
      <c r="L2972">
        <f>I2972-K2972</f>
        <v>38</v>
      </c>
      <c r="M2972" t="str">
        <f>IF(I2972&lt;100,"small",IF(I2972&lt;500,"medium","large"))</f>
        <v>medium</v>
      </c>
      <c r="N2972">
        <f>IF(M2972="small",1,0)</f>
        <v>0</v>
      </c>
      <c r="O2972">
        <f>IF(N2972="medium",1,0)</f>
        <v>0</v>
      </c>
      <c r="P2972">
        <f>IF(O2972="large",1,0)</f>
        <v>0</v>
      </c>
      <c r="Q2972">
        <v>1994</v>
      </c>
      <c r="R2972">
        <v>3</v>
      </c>
      <c r="S2972" t="str">
        <f>IF(R2972=1, "First-time", IF(R2972&lt;=3, "Rising Star", IF(R2972&lt;10, "Established", "Elites")))</f>
        <v>Rising Star</v>
      </c>
      <c r="T2972">
        <f>IF(S2972 = "First-time",1,0)</f>
        <v>0</v>
      </c>
      <c r="U2972">
        <f>IF(S2972 = "Rising Star",1,0)</f>
        <v>1</v>
      </c>
      <c r="V2972">
        <f>IF(S2972 = "Established",1,0)</f>
        <v>0</v>
      </c>
      <c r="W2972">
        <f>IF(S2972 = "Elites",1,0)</f>
        <v>0</v>
      </c>
      <c r="X2972" t="s">
        <v>99</v>
      </c>
      <c r="Y2972" t="str">
        <f>IF(X2972="","-",TRIM(LEFT(X2972,FIND(",",X2972&amp;",")-1)))</f>
        <v>-</v>
      </c>
      <c r="Z2972" t="s">
        <v>611</v>
      </c>
      <c r="AA2972" t="s">
        <v>6</v>
      </c>
    </row>
    <row r="2973" spans="1:27" ht="14.4" x14ac:dyDescent="0.3">
      <c r="A2973">
        <v>2963</v>
      </c>
      <c r="B2973" t="s">
        <v>4555</v>
      </c>
      <c r="C2973" t="s">
        <v>4556</v>
      </c>
      <c r="D2973" t="s">
        <v>4557</v>
      </c>
      <c r="E2973" t="s">
        <v>4558</v>
      </c>
      <c r="F2973" s="5">
        <f>_xlfn.TEXTBEFORE(E2973, " ") * 1000000</f>
        <v>484000000</v>
      </c>
      <c r="G2973">
        <v>126.1486</v>
      </c>
      <c r="H2973" t="s">
        <v>105</v>
      </c>
      <c r="I2973">
        <v>1098</v>
      </c>
      <c r="J2973">
        <f>IF(I2973="",0,I2973)</f>
        <v>1098</v>
      </c>
      <c r="K2973">
        <v>597</v>
      </c>
      <c r="L2973">
        <f>I2973-K2973</f>
        <v>501</v>
      </c>
      <c r="M2973" t="str">
        <f>IF(I2973&lt;100,"small",IF(I2973&lt;500,"medium","large"))</f>
        <v>large</v>
      </c>
      <c r="N2973">
        <f>IF(M2973="small",1,0)</f>
        <v>0</v>
      </c>
      <c r="O2973">
        <f>IF(N2973="medium",1,0)</f>
        <v>0</v>
      </c>
      <c r="P2973">
        <f>IF(O2973="large",1,0)</f>
        <v>0</v>
      </c>
      <c r="Q2973">
        <v>2002</v>
      </c>
      <c r="R2973">
        <v>6</v>
      </c>
      <c r="S2973" t="str">
        <f>IF(R2973=1, "First-time", IF(R2973&lt;=3, "Rising Star", IF(R2973&lt;10, "Established", "Elites")))</f>
        <v>Established</v>
      </c>
      <c r="T2973">
        <f>IF(S2973 = "First-time",1,0)</f>
        <v>0</v>
      </c>
      <c r="U2973">
        <f>IF(S2973 = "Rising Star",1,0)</f>
        <v>0</v>
      </c>
      <c r="V2973">
        <f>IF(S2973 = "Established",1,0)</f>
        <v>1</v>
      </c>
      <c r="W2973">
        <f>IF(S2973 = "Elites",1,0)</f>
        <v>0</v>
      </c>
      <c r="X2973" t="s">
        <v>242</v>
      </c>
      <c r="Y2973" t="str">
        <f>IF(X2973="","-",TRIM(LEFT(X2973,FIND(",",X2973&amp;",")-1)))</f>
        <v>Atlanta</v>
      </c>
      <c r="Z2973" t="s">
        <v>4559</v>
      </c>
      <c r="AA2973" t="s">
        <v>11</v>
      </c>
    </row>
    <row r="2974" spans="1:27" ht="14.4" x14ac:dyDescent="0.3">
      <c r="A2974">
        <v>2964</v>
      </c>
      <c r="B2974" t="s">
        <v>12613</v>
      </c>
      <c r="C2974" t="s">
        <v>12614</v>
      </c>
      <c r="D2974" t="s">
        <v>12615</v>
      </c>
      <c r="E2974" t="s">
        <v>4251</v>
      </c>
      <c r="F2974" s="5">
        <f>_xlfn.TEXTBEFORE(E2974, " ") * 1000000</f>
        <v>3400000</v>
      </c>
      <c r="G2974">
        <v>126.1456</v>
      </c>
      <c r="H2974" t="s">
        <v>803</v>
      </c>
      <c r="I2974">
        <v>20</v>
      </c>
      <c r="J2974">
        <f>IF(I2974="",0,I2974)</f>
        <v>20</v>
      </c>
      <c r="K2974">
        <v>11</v>
      </c>
      <c r="L2974">
        <f>I2974-K2974</f>
        <v>9</v>
      </c>
      <c r="M2974" t="str">
        <f>IF(I2974&lt;100,"small",IF(I2974&lt;500,"medium","large"))</f>
        <v>small</v>
      </c>
      <c r="N2974">
        <f>IF(M2974="small",1,0)</f>
        <v>1</v>
      </c>
      <c r="O2974">
        <f>IF(N2974="medium",1,0)</f>
        <v>0</v>
      </c>
      <c r="P2974">
        <f>IF(O2974="large",1,0)</f>
        <v>0</v>
      </c>
      <c r="Q2974">
        <v>2011</v>
      </c>
      <c r="R2974">
        <v>2</v>
      </c>
      <c r="S2974" t="str">
        <f>IF(R2974=1, "First-time", IF(R2974&lt;=3, "Rising Star", IF(R2974&lt;10, "Established", "Elites")))</f>
        <v>Rising Star</v>
      </c>
      <c r="T2974">
        <f>IF(S2974 = "First-time",1,0)</f>
        <v>0</v>
      </c>
      <c r="U2974">
        <f>IF(S2974 = "Rising Star",1,0)</f>
        <v>1</v>
      </c>
      <c r="V2974">
        <f>IF(S2974 = "Established",1,0)</f>
        <v>0</v>
      </c>
      <c r="W2974">
        <f>IF(S2974 = "Elites",1,0)</f>
        <v>0</v>
      </c>
      <c r="X2974" t="s">
        <v>611</v>
      </c>
      <c r="Y2974" t="str">
        <f>IF(X2974="","-",TRIM(LEFT(X2974,FIND(",",X2974&amp;",")-1)))</f>
        <v>Denver</v>
      </c>
      <c r="Z2974" t="s">
        <v>12594</v>
      </c>
      <c r="AA2974" t="s">
        <v>6</v>
      </c>
    </row>
    <row r="2975" spans="1:27" ht="14.4" x14ac:dyDescent="0.3">
      <c r="A2975">
        <v>2965</v>
      </c>
      <c r="B2975" t="s">
        <v>3216</v>
      </c>
      <c r="C2975" t="s">
        <v>3217</v>
      </c>
      <c r="D2975" t="s">
        <v>3218</v>
      </c>
      <c r="E2975" t="s">
        <v>3198</v>
      </c>
      <c r="F2975" s="5">
        <f>_xlfn.TEXTBEFORE(E2975, " ") * 1000000</f>
        <v>15500000</v>
      </c>
      <c r="G2975">
        <v>126.1052</v>
      </c>
      <c r="H2975" t="s">
        <v>779</v>
      </c>
      <c r="I2975">
        <v>50</v>
      </c>
      <c r="J2975">
        <f>IF(I2975="",0,I2975)</f>
        <v>50</v>
      </c>
      <c r="K2975">
        <v>25</v>
      </c>
      <c r="L2975">
        <f>I2975-K2975</f>
        <v>25</v>
      </c>
      <c r="M2975" t="str">
        <f>IF(I2975&lt;100,"small",IF(I2975&lt;500,"medium","large"))</f>
        <v>small</v>
      </c>
      <c r="N2975">
        <f>IF(M2975="small",1,0)</f>
        <v>1</v>
      </c>
      <c r="O2975">
        <f>IF(N2975="medium",1,0)</f>
        <v>0</v>
      </c>
      <c r="P2975">
        <f>IF(O2975="large",1,0)</f>
        <v>0</v>
      </c>
      <c r="Q2975">
        <v>1999</v>
      </c>
      <c r="R2975">
        <v>1</v>
      </c>
      <c r="S2975" t="str">
        <f>IF(R2975=1, "First-time", IF(R2975&lt;=3, "Rising Star", IF(R2975&lt;10, "Established", "Elites")))</f>
        <v>First-time</v>
      </c>
      <c r="T2975">
        <f>IF(S2975 = "First-time",1,0)</f>
        <v>1</v>
      </c>
      <c r="U2975">
        <f>IF(S2975 = "Rising Star",1,0)</f>
        <v>0</v>
      </c>
      <c r="V2975">
        <f>IF(S2975 = "Established",1,0)</f>
        <v>0</v>
      </c>
      <c r="W2975">
        <f>IF(S2975 = "Elites",1,0)</f>
        <v>0</v>
      </c>
      <c r="X2975" t="s">
        <v>93</v>
      </c>
      <c r="Y2975" t="str">
        <f>IF(X2975="","-",TRIM(LEFT(X2975,FIND(",",X2975&amp;",")-1)))</f>
        <v>Baltimore</v>
      </c>
      <c r="Z2975" t="s">
        <v>3219</v>
      </c>
      <c r="AA2975" t="s">
        <v>21</v>
      </c>
    </row>
    <row r="2976" spans="1:27" ht="14.4" x14ac:dyDescent="0.3">
      <c r="A2976">
        <v>2966</v>
      </c>
      <c r="B2976" t="s">
        <v>16798</v>
      </c>
      <c r="C2976" t="s">
        <v>16799</v>
      </c>
      <c r="D2976" t="s">
        <v>16800</v>
      </c>
      <c r="E2976" t="s">
        <v>1246</v>
      </c>
      <c r="F2976" s="5">
        <f>_xlfn.TEXTBEFORE(E2976, " ") * 1000000</f>
        <v>2900000</v>
      </c>
      <c r="G2976">
        <v>125.9919</v>
      </c>
      <c r="H2976" t="s">
        <v>803</v>
      </c>
      <c r="I2976">
        <v>9</v>
      </c>
      <c r="J2976">
        <f>IF(I2976="",0,I2976)</f>
        <v>9</v>
      </c>
      <c r="K2976">
        <v>4</v>
      </c>
      <c r="L2976">
        <f>I2976-K2976</f>
        <v>5</v>
      </c>
      <c r="M2976" t="str">
        <f>IF(I2976&lt;100,"small",IF(I2976&lt;500,"medium","large"))</f>
        <v>small</v>
      </c>
      <c r="N2976">
        <f>IF(M2976="small",1,0)</f>
        <v>1</v>
      </c>
      <c r="O2976">
        <f>IF(N2976="medium",1,0)</f>
        <v>0</v>
      </c>
      <c r="P2976">
        <f>IF(O2976="large",1,0)</f>
        <v>0</v>
      </c>
      <c r="Q2976">
        <v>2014</v>
      </c>
      <c r="R2976">
        <v>2</v>
      </c>
      <c r="S2976" t="str">
        <f>IF(R2976=1, "First-time", IF(R2976&lt;=3, "Rising Star", IF(R2976&lt;10, "Established", "Elites")))</f>
        <v>Rising Star</v>
      </c>
      <c r="T2976">
        <f>IF(S2976 = "First-time",1,0)</f>
        <v>0</v>
      </c>
      <c r="U2976">
        <f>IF(S2976 = "Rising Star",1,0)</f>
        <v>1</v>
      </c>
      <c r="V2976">
        <f>IF(S2976 = "Established",1,0)</f>
        <v>0</v>
      </c>
      <c r="W2976">
        <f>IF(S2976 = "Elites",1,0)</f>
        <v>0</v>
      </c>
      <c r="X2976" t="s">
        <v>689</v>
      </c>
      <c r="Y2976" t="str">
        <f>IF(X2976="","-",TRIM(LEFT(X2976,FIND(",",X2976&amp;",")-1)))</f>
        <v>Miami</v>
      </c>
      <c r="Z2976" t="s">
        <v>1206</v>
      </c>
      <c r="AA2976" t="s">
        <v>10</v>
      </c>
    </row>
    <row r="2977" spans="1:27" ht="14.4" x14ac:dyDescent="0.3">
      <c r="A2977">
        <v>2967</v>
      </c>
      <c r="B2977" t="s">
        <v>1939</v>
      </c>
      <c r="C2977" t="s">
        <v>1940</v>
      </c>
      <c r="D2977" t="s">
        <v>1941</v>
      </c>
      <c r="E2977" t="s">
        <v>1942</v>
      </c>
      <c r="F2977" s="5">
        <f>_xlfn.TEXTBEFORE(E2977, " ") * 1000000</f>
        <v>12600000</v>
      </c>
      <c r="G2977">
        <v>125.9329</v>
      </c>
      <c r="H2977" t="s">
        <v>353</v>
      </c>
      <c r="I2977">
        <v>75</v>
      </c>
      <c r="J2977">
        <f>IF(I2977="",0,I2977)</f>
        <v>75</v>
      </c>
      <c r="K2977">
        <v>35</v>
      </c>
      <c r="L2977">
        <f>I2977-K2977</f>
        <v>40</v>
      </c>
      <c r="M2977" t="str">
        <f>IF(I2977&lt;100,"small",IF(I2977&lt;500,"medium","large"))</f>
        <v>small</v>
      </c>
      <c r="N2977">
        <f>IF(M2977="small",1,0)</f>
        <v>1</v>
      </c>
      <c r="O2977">
        <f>IF(N2977="medium",1,0)</f>
        <v>0</v>
      </c>
      <c r="P2977">
        <f>IF(O2977="large",1,0)</f>
        <v>0</v>
      </c>
      <c r="Q2977">
        <v>1993</v>
      </c>
      <c r="R2977">
        <v>2</v>
      </c>
      <c r="S2977" t="str">
        <f>IF(R2977=1, "First-time", IF(R2977&lt;=3, "Rising Star", IF(R2977&lt;10, "Established", "Elites")))</f>
        <v>Rising Star</v>
      </c>
      <c r="T2977">
        <f>IF(S2977 = "First-time",1,0)</f>
        <v>0</v>
      </c>
      <c r="U2977">
        <f>IF(S2977 = "Rising Star",1,0)</f>
        <v>1</v>
      </c>
      <c r="V2977">
        <f>IF(S2977 = "Established",1,0)</f>
        <v>0</v>
      </c>
      <c r="W2977">
        <f>IF(S2977 = "Elites",1,0)</f>
        <v>0</v>
      </c>
      <c r="X2977" t="s">
        <v>1396</v>
      </c>
      <c r="Y2977" t="str">
        <f>IF(X2977="","-",TRIM(LEFT(X2977,FIND(",",X2977&amp;",")-1)))</f>
        <v>San Francisco</v>
      </c>
      <c r="Z2977" t="s">
        <v>1943</v>
      </c>
      <c r="AA2977" t="s">
        <v>5</v>
      </c>
    </row>
    <row r="2978" spans="1:27" ht="14.4" x14ac:dyDescent="0.3">
      <c r="A2978">
        <v>2968</v>
      </c>
      <c r="B2978" t="s">
        <v>11983</v>
      </c>
      <c r="C2978" t="s">
        <v>11984</v>
      </c>
      <c r="D2978" t="s">
        <v>11985</v>
      </c>
      <c r="E2978" t="s">
        <v>1084</v>
      </c>
      <c r="F2978" s="5">
        <f>_xlfn.TEXTBEFORE(E2978, " ") * 1000000</f>
        <v>21900000</v>
      </c>
      <c r="G2978">
        <v>125.92910000000001</v>
      </c>
      <c r="H2978" t="s">
        <v>353</v>
      </c>
      <c r="I2978">
        <v>124</v>
      </c>
      <c r="J2978">
        <f>IF(I2978="",0,I2978)</f>
        <v>124</v>
      </c>
      <c r="K2978">
        <v>32</v>
      </c>
      <c r="L2978">
        <f>I2978-K2978</f>
        <v>92</v>
      </c>
      <c r="M2978" t="str">
        <f>IF(I2978&lt;100,"small",IF(I2978&lt;500,"medium","large"))</f>
        <v>medium</v>
      </c>
      <c r="N2978">
        <f>IF(M2978="small",1,0)</f>
        <v>0</v>
      </c>
      <c r="O2978">
        <f>IF(N2978="medium",1,0)</f>
        <v>0</v>
      </c>
      <c r="P2978">
        <f>IF(O2978="large",1,0)</f>
        <v>0</v>
      </c>
      <c r="Q2978">
        <v>2011</v>
      </c>
      <c r="R2978">
        <v>3</v>
      </c>
      <c r="S2978" t="str">
        <f>IF(R2978=1, "First-time", IF(R2978&lt;=3, "Rising Star", IF(R2978&lt;10, "Established", "Elites")))</f>
        <v>Rising Star</v>
      </c>
      <c r="T2978">
        <f>IF(S2978 = "First-time",1,0)</f>
        <v>0</v>
      </c>
      <c r="U2978">
        <f>IF(S2978 = "Rising Star",1,0)</f>
        <v>1</v>
      </c>
      <c r="V2978">
        <f>IF(S2978 = "Established",1,0)</f>
        <v>0</v>
      </c>
      <c r="W2978">
        <f>IF(S2978 = "Elites",1,0)</f>
        <v>0</v>
      </c>
      <c r="X2978" t="s">
        <v>180</v>
      </c>
      <c r="Y2978" t="str">
        <f>IF(X2978="","-",TRIM(LEFT(X2978,FIND(",",X2978&amp;",")-1)))</f>
        <v>Cincinnati</v>
      </c>
      <c r="Z2978" t="s">
        <v>180</v>
      </c>
      <c r="AA2978" t="s">
        <v>36</v>
      </c>
    </row>
    <row r="2979" spans="1:27" ht="14.4" x14ac:dyDescent="0.3">
      <c r="A2979">
        <v>2969</v>
      </c>
      <c r="B2979" t="s">
        <v>7514</v>
      </c>
      <c r="C2979" t="s">
        <v>7515</v>
      </c>
      <c r="D2979" t="s">
        <v>7516</v>
      </c>
      <c r="E2979" t="s">
        <v>302</v>
      </c>
      <c r="F2979" s="5">
        <f>_xlfn.TEXTBEFORE(E2979, " ") * 1000000</f>
        <v>7100000</v>
      </c>
      <c r="G2979">
        <v>125.9079</v>
      </c>
      <c r="H2979" t="s">
        <v>85</v>
      </c>
      <c r="I2979">
        <v>25</v>
      </c>
      <c r="J2979">
        <f>IF(I2979="",0,I2979)</f>
        <v>25</v>
      </c>
      <c r="K2979">
        <v>10</v>
      </c>
      <c r="L2979">
        <f>I2979-K2979</f>
        <v>15</v>
      </c>
      <c r="M2979" t="str">
        <f>IF(I2979&lt;100,"small",IF(I2979&lt;500,"medium","large"))</f>
        <v>small</v>
      </c>
      <c r="N2979">
        <f>IF(M2979="small",1,0)</f>
        <v>1</v>
      </c>
      <c r="O2979">
        <f>IF(N2979="medium",1,0)</f>
        <v>0</v>
      </c>
      <c r="P2979">
        <f>IF(O2979="large",1,0)</f>
        <v>0</v>
      </c>
      <c r="Q2979">
        <v>2007</v>
      </c>
      <c r="R2979">
        <v>5</v>
      </c>
      <c r="S2979" t="str">
        <f>IF(R2979=1, "First-time", IF(R2979&lt;=3, "Rising Star", IF(R2979&lt;10, "Established", "Elites")))</f>
        <v>Established</v>
      </c>
      <c r="T2979">
        <f>IF(S2979 = "First-time",1,0)</f>
        <v>0</v>
      </c>
      <c r="U2979">
        <f>IF(S2979 = "Rising Star",1,0)</f>
        <v>0</v>
      </c>
      <c r="V2979">
        <f>IF(S2979 = "Established",1,0)</f>
        <v>1</v>
      </c>
      <c r="W2979">
        <f>IF(S2979 = "Elites",1,0)</f>
        <v>0</v>
      </c>
      <c r="X2979" t="s">
        <v>348</v>
      </c>
      <c r="Y2979" t="str">
        <f>IF(X2979="","-",TRIM(LEFT(X2979,FIND(",",X2979&amp;",")-1)))</f>
        <v>Nashville</v>
      </c>
      <c r="Z2979" t="s">
        <v>208</v>
      </c>
      <c r="AA2979" t="s">
        <v>44</v>
      </c>
    </row>
    <row r="2980" spans="1:27" ht="14.4" x14ac:dyDescent="0.3">
      <c r="A2980">
        <v>2970</v>
      </c>
      <c r="B2980" t="s">
        <v>2603</v>
      </c>
      <c r="C2980" t="s">
        <v>2604</v>
      </c>
      <c r="D2980" t="s">
        <v>2605</v>
      </c>
      <c r="E2980" t="s">
        <v>2606</v>
      </c>
      <c r="F2980" s="5">
        <f>_xlfn.TEXTBEFORE(E2980, " ") * 1000000</f>
        <v>148600000</v>
      </c>
      <c r="G2980">
        <v>125.90730000000001</v>
      </c>
      <c r="H2980" t="s">
        <v>353</v>
      </c>
      <c r="I2980">
        <v>92</v>
      </c>
      <c r="J2980">
        <f>IF(I2980="",0,I2980)</f>
        <v>92</v>
      </c>
      <c r="K2980">
        <v>42</v>
      </c>
      <c r="L2980">
        <f>I2980-K2980</f>
        <v>50</v>
      </c>
      <c r="M2980" t="str">
        <f>IF(I2980&lt;100,"small",IF(I2980&lt;500,"medium","large"))</f>
        <v>small</v>
      </c>
      <c r="N2980">
        <f>IF(M2980="small",1,0)</f>
        <v>1</v>
      </c>
      <c r="O2980">
        <f>IF(N2980="medium",1,0)</f>
        <v>0</v>
      </c>
      <c r="P2980">
        <f>IF(O2980="large",1,0)</f>
        <v>0</v>
      </c>
      <c r="Q2980">
        <v>1997</v>
      </c>
      <c r="R2980">
        <v>7</v>
      </c>
      <c r="S2980" t="str">
        <f>IF(R2980=1, "First-time", IF(R2980&lt;=3, "Rising Star", IF(R2980&lt;10, "Established", "Elites")))</f>
        <v>Established</v>
      </c>
      <c r="T2980">
        <f>IF(S2980 = "First-time",1,0)</f>
        <v>0</v>
      </c>
      <c r="U2980">
        <f>IF(S2980 = "Rising Star",1,0)</f>
        <v>0</v>
      </c>
      <c r="V2980">
        <f>IF(S2980 = "Established",1,0)</f>
        <v>1</v>
      </c>
      <c r="W2980">
        <f>IF(S2980 = "Elites",1,0)</f>
        <v>0</v>
      </c>
      <c r="X2980" t="s">
        <v>106</v>
      </c>
      <c r="Y2980" t="str">
        <f>IF(X2980="","-",TRIM(LEFT(X2980,FIND(",",X2980&amp;",")-1)))</f>
        <v>Cleveland</v>
      </c>
      <c r="Z2980" t="s">
        <v>2607</v>
      </c>
      <c r="AA2980" t="s">
        <v>36</v>
      </c>
    </row>
    <row r="2981" spans="1:27" ht="14.4" x14ac:dyDescent="0.3">
      <c r="A2981">
        <v>2971</v>
      </c>
      <c r="B2981" t="s">
        <v>9837</v>
      </c>
      <c r="C2981" t="s">
        <v>9838</v>
      </c>
      <c r="D2981" t="s">
        <v>9839</v>
      </c>
      <c r="E2981" t="s">
        <v>352</v>
      </c>
      <c r="F2981" s="5">
        <f>_xlfn.TEXTBEFORE(E2981, " ") * 1000000</f>
        <v>2100000</v>
      </c>
      <c r="G2981">
        <v>125.8574</v>
      </c>
      <c r="H2981" t="s">
        <v>803</v>
      </c>
      <c r="I2981">
        <v>22</v>
      </c>
      <c r="J2981">
        <f>IF(I2981="",0,I2981)</f>
        <v>22</v>
      </c>
      <c r="K2981">
        <v>7</v>
      </c>
      <c r="L2981">
        <f>I2981-K2981</f>
        <v>15</v>
      </c>
      <c r="M2981" t="str">
        <f>IF(I2981&lt;100,"small",IF(I2981&lt;500,"medium","large"))</f>
        <v>small</v>
      </c>
      <c r="N2981">
        <f>IF(M2981="small",1,0)</f>
        <v>1</v>
      </c>
      <c r="O2981">
        <f>IF(N2981="medium",1,0)</f>
        <v>0</v>
      </c>
      <c r="P2981">
        <f>IF(O2981="large",1,0)</f>
        <v>0</v>
      </c>
      <c r="Q2981">
        <v>2009</v>
      </c>
      <c r="R2981">
        <v>1</v>
      </c>
      <c r="S2981" t="str">
        <f>IF(R2981=1, "First-time", IF(R2981&lt;=3, "Rising Star", IF(R2981&lt;10, "Established", "Elites")))</f>
        <v>First-time</v>
      </c>
      <c r="T2981">
        <f>IF(S2981 = "First-time",1,0)</f>
        <v>1</v>
      </c>
      <c r="U2981">
        <f>IF(S2981 = "Rising Star",1,0)</f>
        <v>0</v>
      </c>
      <c r="V2981">
        <f>IF(S2981 = "Established",1,0)</f>
        <v>0</v>
      </c>
      <c r="W2981">
        <f>IF(S2981 = "Elites",1,0)</f>
        <v>0</v>
      </c>
      <c r="X2981" t="s">
        <v>354</v>
      </c>
      <c r="Y2981" t="str">
        <f>IF(X2981="","-",TRIM(LEFT(X2981,FIND(",",X2981&amp;",")-1)))</f>
        <v>Minneapolis</v>
      </c>
      <c r="Z2981" t="s">
        <v>354</v>
      </c>
      <c r="AA2981" t="s">
        <v>24</v>
      </c>
    </row>
    <row r="2982" spans="1:27" ht="14.4" x14ac:dyDescent="0.3">
      <c r="A2982">
        <v>2972</v>
      </c>
      <c r="B2982" t="s">
        <v>7447</v>
      </c>
      <c r="C2982" t="s">
        <v>7448</v>
      </c>
      <c r="D2982" t="s">
        <v>7449</v>
      </c>
      <c r="E2982" t="s">
        <v>392</v>
      </c>
      <c r="F2982" s="5">
        <f>_xlfn.TEXTBEFORE(E2982, " ") * 1000000</f>
        <v>2000000</v>
      </c>
      <c r="G2982">
        <v>125.79730000000001</v>
      </c>
      <c r="H2982" t="s">
        <v>803</v>
      </c>
      <c r="I2982">
        <v>21</v>
      </c>
      <c r="J2982">
        <f>IF(I2982="",0,I2982)</f>
        <v>21</v>
      </c>
      <c r="K2982">
        <v>8</v>
      </c>
      <c r="L2982">
        <f>I2982-K2982</f>
        <v>13</v>
      </c>
      <c r="M2982" t="str">
        <f>IF(I2982&lt;100,"small",IF(I2982&lt;500,"medium","large"))</f>
        <v>small</v>
      </c>
      <c r="N2982">
        <f>IF(M2982="small",1,0)</f>
        <v>1</v>
      </c>
      <c r="O2982">
        <f>IF(N2982="medium",1,0)</f>
        <v>0</v>
      </c>
      <c r="P2982">
        <f>IF(O2982="large",1,0)</f>
        <v>0</v>
      </c>
      <c r="Q2982">
        <v>2007</v>
      </c>
      <c r="R2982">
        <v>1</v>
      </c>
      <c r="S2982" t="str">
        <f>IF(R2982=1, "First-time", IF(R2982&lt;=3, "Rising Star", IF(R2982&lt;10, "Established", "Elites")))</f>
        <v>First-time</v>
      </c>
      <c r="T2982">
        <f>IF(S2982 = "First-time",1,0)</f>
        <v>1</v>
      </c>
      <c r="U2982">
        <f>IF(S2982 = "Rising Star",1,0)</f>
        <v>0</v>
      </c>
      <c r="V2982">
        <f>IF(S2982 = "Established",1,0)</f>
        <v>0</v>
      </c>
      <c r="W2982">
        <f>IF(S2982 = "Elites",1,0)</f>
        <v>0</v>
      </c>
      <c r="X2982" t="s">
        <v>130</v>
      </c>
      <c r="Y2982" t="str">
        <f>IF(X2982="","-",TRIM(LEFT(X2982,FIND(",",X2982&amp;",")-1)))</f>
        <v>Dallas</v>
      </c>
      <c r="Z2982" t="s">
        <v>3434</v>
      </c>
      <c r="AA2982" t="s">
        <v>45</v>
      </c>
    </row>
    <row r="2983" spans="1:27" ht="14.4" x14ac:dyDescent="0.3">
      <c r="A2983">
        <v>2973</v>
      </c>
      <c r="B2983" t="s">
        <v>4405</v>
      </c>
      <c r="C2983" t="s">
        <v>4406</v>
      </c>
      <c r="D2983" t="s">
        <v>4407</v>
      </c>
      <c r="E2983" t="s">
        <v>4408</v>
      </c>
      <c r="F2983" s="5">
        <f>_xlfn.TEXTBEFORE(E2983, " ") * 1000000</f>
        <v>45800000</v>
      </c>
      <c r="G2983">
        <v>125.7898</v>
      </c>
      <c r="H2983" t="s">
        <v>118</v>
      </c>
      <c r="I2983">
        <v>59</v>
      </c>
      <c r="J2983">
        <f>IF(I2983="",0,I2983)</f>
        <v>59</v>
      </c>
      <c r="K2983">
        <v>32</v>
      </c>
      <c r="L2983">
        <f>I2983-K2983</f>
        <v>27</v>
      </c>
      <c r="M2983" t="str">
        <f>IF(I2983&lt;100,"small",IF(I2983&lt;500,"medium","large"))</f>
        <v>small</v>
      </c>
      <c r="N2983">
        <f>IF(M2983="small",1,0)</f>
        <v>1</v>
      </c>
      <c r="O2983">
        <f>IF(N2983="medium",1,0)</f>
        <v>0</v>
      </c>
      <c r="P2983">
        <f>IF(O2983="large",1,0)</f>
        <v>0</v>
      </c>
      <c r="Q2983">
        <v>2002</v>
      </c>
      <c r="R2983">
        <v>4</v>
      </c>
      <c r="S2983" t="str">
        <f>IF(R2983=1, "First-time", IF(R2983&lt;=3, "Rising Star", IF(R2983&lt;10, "Established", "Elites")))</f>
        <v>Established</v>
      </c>
      <c r="T2983">
        <f>IF(S2983 = "First-time",1,0)</f>
        <v>0</v>
      </c>
      <c r="U2983">
        <f>IF(S2983 = "Rising Star",1,0)</f>
        <v>0</v>
      </c>
      <c r="V2983">
        <f>IF(S2983 = "Established",1,0)</f>
        <v>1</v>
      </c>
      <c r="W2983">
        <f>IF(S2983 = "Elites",1,0)</f>
        <v>0</v>
      </c>
      <c r="X2983" t="s">
        <v>106</v>
      </c>
      <c r="Y2983" t="str">
        <f>IF(X2983="","-",TRIM(LEFT(X2983,FIND(",",X2983&amp;",")-1)))</f>
        <v>Cleveland</v>
      </c>
      <c r="Z2983" t="s">
        <v>4409</v>
      </c>
      <c r="AA2983" t="s">
        <v>36</v>
      </c>
    </row>
    <row r="2984" spans="1:27" ht="14.4" x14ac:dyDescent="0.3">
      <c r="A2984">
        <v>2974</v>
      </c>
      <c r="B2984" t="s">
        <v>9689</v>
      </c>
      <c r="C2984" t="s">
        <v>9690</v>
      </c>
      <c r="D2984" t="s">
        <v>9691</v>
      </c>
      <c r="E2984" t="s">
        <v>9692</v>
      </c>
      <c r="F2984" s="5">
        <f>_xlfn.TEXTBEFORE(E2984, " ") * 1000000</f>
        <v>50500000</v>
      </c>
      <c r="G2984">
        <v>125.75490000000001</v>
      </c>
      <c r="H2984" t="s">
        <v>1750</v>
      </c>
      <c r="I2984">
        <v>299</v>
      </c>
      <c r="J2984">
        <f>IF(I2984="",0,I2984)</f>
        <v>299</v>
      </c>
      <c r="K2984">
        <v>82</v>
      </c>
      <c r="L2984">
        <f>I2984-K2984</f>
        <v>217</v>
      </c>
      <c r="M2984" t="str">
        <f>IF(I2984&lt;100,"small",IF(I2984&lt;500,"medium","large"))</f>
        <v>medium</v>
      </c>
      <c r="N2984">
        <f>IF(M2984="small",1,0)</f>
        <v>0</v>
      </c>
      <c r="O2984">
        <f>IF(N2984="medium",1,0)</f>
        <v>0</v>
      </c>
      <c r="P2984">
        <f>IF(O2984="large",1,0)</f>
        <v>0</v>
      </c>
      <c r="Q2984">
        <v>2009</v>
      </c>
      <c r="R2984">
        <v>6</v>
      </c>
      <c r="S2984" t="str">
        <f>IF(R2984=1, "First-time", IF(R2984&lt;=3, "Rising Star", IF(R2984&lt;10, "Established", "Elites")))</f>
        <v>Established</v>
      </c>
      <c r="T2984">
        <f>IF(S2984 = "First-time",1,0)</f>
        <v>0</v>
      </c>
      <c r="U2984">
        <f>IF(S2984 = "Rising Star",1,0)</f>
        <v>0</v>
      </c>
      <c r="V2984">
        <f>IF(S2984 = "Established",1,0)</f>
        <v>1</v>
      </c>
      <c r="W2984">
        <f>IF(S2984 = "Elites",1,0)</f>
        <v>0</v>
      </c>
      <c r="X2984" t="s">
        <v>86</v>
      </c>
      <c r="Y2984" t="str">
        <f>IF(X2984="","-",TRIM(LEFT(X2984,FIND(",",X2984&amp;",")-1)))</f>
        <v>New York City</v>
      </c>
      <c r="Z2984" t="s">
        <v>543</v>
      </c>
      <c r="AA2984" t="s">
        <v>35</v>
      </c>
    </row>
    <row r="2985" spans="1:27" ht="14.4" x14ac:dyDescent="0.3">
      <c r="A2985">
        <v>2975</v>
      </c>
      <c r="B2985" t="s">
        <v>11387</v>
      </c>
      <c r="C2985" t="s">
        <v>11388</v>
      </c>
      <c r="D2985" t="s">
        <v>11389</v>
      </c>
      <c r="E2985" t="s">
        <v>2990</v>
      </c>
      <c r="F2985" s="5">
        <f>_xlfn.TEXTBEFORE(E2985, " ") * 1000000</f>
        <v>28900000</v>
      </c>
      <c r="G2985">
        <v>125.6991</v>
      </c>
      <c r="H2985" t="s">
        <v>353</v>
      </c>
      <c r="I2985">
        <v>16</v>
      </c>
      <c r="J2985">
        <f>IF(I2985="",0,I2985)</f>
        <v>16</v>
      </c>
      <c r="K2985">
        <v>9</v>
      </c>
      <c r="L2985">
        <f>I2985-K2985</f>
        <v>7</v>
      </c>
      <c r="M2985" t="str">
        <f>IF(I2985&lt;100,"small",IF(I2985&lt;500,"medium","large"))</f>
        <v>small</v>
      </c>
      <c r="N2985">
        <f>IF(M2985="small",1,0)</f>
        <v>1</v>
      </c>
      <c r="O2985">
        <f>IF(N2985="medium",1,0)</f>
        <v>0</v>
      </c>
      <c r="P2985">
        <f>IF(O2985="large",1,0)</f>
        <v>0</v>
      </c>
      <c r="Q2985">
        <v>2010</v>
      </c>
      <c r="R2985">
        <v>4</v>
      </c>
      <c r="S2985" t="str">
        <f>IF(R2985=1, "First-time", IF(R2985&lt;=3, "Rising Star", IF(R2985&lt;10, "Established", "Elites")))</f>
        <v>Established</v>
      </c>
      <c r="T2985">
        <f>IF(S2985 = "First-time",1,0)</f>
        <v>0</v>
      </c>
      <c r="U2985">
        <f>IF(S2985 = "Rising Star",1,0)</f>
        <v>0</v>
      </c>
      <c r="V2985">
        <f>IF(S2985 = "Established",1,0)</f>
        <v>1</v>
      </c>
      <c r="W2985">
        <f>IF(S2985 = "Elites",1,0)</f>
        <v>0</v>
      </c>
      <c r="X2985" t="s">
        <v>99</v>
      </c>
      <c r="Y2985" t="str">
        <f>IF(X2985="","-",TRIM(LEFT(X2985,FIND(",",X2985&amp;",")-1)))</f>
        <v>-</v>
      </c>
      <c r="Z2985" t="s">
        <v>11390</v>
      </c>
      <c r="AA2985" t="s">
        <v>7</v>
      </c>
    </row>
    <row r="2986" spans="1:27" ht="14.4" x14ac:dyDescent="0.3">
      <c r="A2986">
        <v>2976</v>
      </c>
      <c r="B2986" t="s">
        <v>9333</v>
      </c>
      <c r="C2986" t="s">
        <v>9334</v>
      </c>
      <c r="D2986" t="s">
        <v>9335</v>
      </c>
      <c r="E2986" t="s">
        <v>9336</v>
      </c>
      <c r="F2986" s="5">
        <f>_xlfn.TEXTBEFORE(E2986, " ") * 1000000</f>
        <v>111500000</v>
      </c>
      <c r="G2986">
        <v>125.6905</v>
      </c>
      <c r="H2986" t="s">
        <v>174</v>
      </c>
      <c r="I2986">
        <v>141</v>
      </c>
      <c r="J2986">
        <f>IF(I2986="",0,I2986)</f>
        <v>141</v>
      </c>
      <c r="K2986">
        <v>87</v>
      </c>
      <c r="L2986">
        <f>I2986-K2986</f>
        <v>54</v>
      </c>
      <c r="M2986" t="str">
        <f>IF(I2986&lt;100,"small",IF(I2986&lt;500,"medium","large"))</f>
        <v>medium</v>
      </c>
      <c r="N2986">
        <f>IF(M2986="small",1,0)</f>
        <v>0</v>
      </c>
      <c r="O2986">
        <f>IF(N2986="medium",1,0)</f>
        <v>0</v>
      </c>
      <c r="P2986">
        <f>IF(O2986="large",1,0)</f>
        <v>0</v>
      </c>
      <c r="Q2986">
        <v>2009</v>
      </c>
      <c r="R2986">
        <v>4</v>
      </c>
      <c r="S2986" t="str">
        <f>IF(R2986=1, "First-time", IF(R2986&lt;=3, "Rising Star", IF(R2986&lt;10, "Established", "Elites")))</f>
        <v>Established</v>
      </c>
      <c r="T2986">
        <f>IF(S2986 = "First-time",1,0)</f>
        <v>0</v>
      </c>
      <c r="U2986">
        <f>IF(S2986 = "Rising Star",1,0)</f>
        <v>0</v>
      </c>
      <c r="V2986">
        <f>IF(S2986 = "Established",1,0)</f>
        <v>1</v>
      </c>
      <c r="W2986">
        <f>IF(S2986 = "Elites",1,0)</f>
        <v>0</v>
      </c>
      <c r="X2986" t="s">
        <v>3805</v>
      </c>
      <c r="Y2986" t="str">
        <f>IF(X2986="","-",TRIM(LEFT(X2986,FIND(",",X2986&amp;",")-1)))</f>
        <v>Provo-Orem</v>
      </c>
      <c r="Z2986" t="s">
        <v>3806</v>
      </c>
      <c r="AA2986" t="s">
        <v>46</v>
      </c>
    </row>
    <row r="2987" spans="1:27" ht="14.4" x14ac:dyDescent="0.3">
      <c r="A2987">
        <v>2977</v>
      </c>
      <c r="B2987" t="s">
        <v>9299</v>
      </c>
      <c r="C2987" t="s">
        <v>9300</v>
      </c>
      <c r="D2987" t="s">
        <v>9301</v>
      </c>
      <c r="E2987" t="s">
        <v>635</v>
      </c>
      <c r="F2987" s="5">
        <f>_xlfn.TEXTBEFORE(E2987, " ") * 1000000</f>
        <v>45300000</v>
      </c>
      <c r="G2987">
        <v>125.56229999999999</v>
      </c>
      <c r="H2987" t="s">
        <v>751</v>
      </c>
      <c r="I2987">
        <v>267</v>
      </c>
      <c r="J2987">
        <f>IF(I2987="",0,I2987)</f>
        <v>267</v>
      </c>
      <c r="K2987">
        <v>124</v>
      </c>
      <c r="L2987">
        <f>I2987-K2987</f>
        <v>143</v>
      </c>
      <c r="M2987" t="str">
        <f>IF(I2987&lt;100,"small",IF(I2987&lt;500,"medium","large"))</f>
        <v>medium</v>
      </c>
      <c r="N2987">
        <f>IF(M2987="small",1,0)</f>
        <v>0</v>
      </c>
      <c r="O2987">
        <f>IF(N2987="medium",1,0)</f>
        <v>0</v>
      </c>
      <c r="P2987">
        <f>IF(O2987="large",1,0)</f>
        <v>0</v>
      </c>
      <c r="Q2987">
        <v>2009</v>
      </c>
      <c r="R2987">
        <v>8</v>
      </c>
      <c r="S2987" t="str">
        <f>IF(R2987=1, "First-time", IF(R2987&lt;=3, "Rising Star", IF(R2987&lt;10, "Established", "Elites")))</f>
        <v>Established</v>
      </c>
      <c r="T2987">
        <f>IF(S2987 = "First-time",1,0)</f>
        <v>0</v>
      </c>
      <c r="U2987">
        <f>IF(S2987 = "Rising Star",1,0)</f>
        <v>0</v>
      </c>
      <c r="V2987">
        <f>IF(S2987 = "Established",1,0)</f>
        <v>1</v>
      </c>
      <c r="W2987">
        <f>IF(S2987 = "Elites",1,0)</f>
        <v>0</v>
      </c>
      <c r="X2987" t="s">
        <v>427</v>
      </c>
      <c r="Y2987" t="str">
        <f>IF(X2987="","-",TRIM(LEFT(X2987,FIND(",",X2987&amp;",")-1)))</f>
        <v>Washington</v>
      </c>
      <c r="Z2987" t="s">
        <v>2551</v>
      </c>
      <c r="AA2987" t="s">
        <v>47</v>
      </c>
    </row>
    <row r="2988" spans="1:27" ht="14.4" x14ac:dyDescent="0.3">
      <c r="A2988">
        <v>2978</v>
      </c>
      <c r="B2988" t="s">
        <v>11532</v>
      </c>
      <c r="C2988" t="s">
        <v>11533</v>
      </c>
      <c r="D2988" t="s">
        <v>11534</v>
      </c>
      <c r="E2988" t="s">
        <v>529</v>
      </c>
      <c r="F2988" s="5">
        <f>_xlfn.TEXTBEFORE(E2988, " ") * 1000000</f>
        <v>4200000</v>
      </c>
      <c r="G2988">
        <v>125.5287</v>
      </c>
      <c r="H2988" t="s">
        <v>1406</v>
      </c>
      <c r="I2988">
        <v>7</v>
      </c>
      <c r="J2988">
        <f>IF(I2988="",0,I2988)</f>
        <v>7</v>
      </c>
      <c r="K2988">
        <v>3</v>
      </c>
      <c r="L2988">
        <f>I2988-K2988</f>
        <v>4</v>
      </c>
      <c r="M2988" t="str">
        <f>IF(I2988&lt;100,"small",IF(I2988&lt;500,"medium","large"))</f>
        <v>small</v>
      </c>
      <c r="N2988">
        <f>IF(M2988="small",1,0)</f>
        <v>1</v>
      </c>
      <c r="O2988">
        <f>IF(N2988="medium",1,0)</f>
        <v>0</v>
      </c>
      <c r="P2988">
        <f>IF(O2988="large",1,0)</f>
        <v>0</v>
      </c>
      <c r="Q2988">
        <v>2010</v>
      </c>
      <c r="R2988">
        <v>4</v>
      </c>
      <c r="S2988" t="str">
        <f>IF(R2988=1, "First-time", IF(R2988&lt;=3, "Rising Star", IF(R2988&lt;10, "Established", "Elites")))</f>
        <v>Established</v>
      </c>
      <c r="T2988">
        <f>IF(S2988 = "First-time",1,0)</f>
        <v>0</v>
      </c>
      <c r="U2988">
        <f>IF(S2988 = "Rising Star",1,0)</f>
        <v>0</v>
      </c>
      <c r="V2988">
        <f>IF(S2988 = "Established",1,0)</f>
        <v>1</v>
      </c>
      <c r="W2988">
        <f>IF(S2988 = "Elites",1,0)</f>
        <v>0</v>
      </c>
      <c r="X2988" t="s">
        <v>325</v>
      </c>
      <c r="Y2988" t="str">
        <f>IF(X2988="","-",TRIM(LEFT(X2988,FIND(",",X2988&amp;",")-1)))</f>
        <v>Los Angeles</v>
      </c>
      <c r="Z2988" t="s">
        <v>325</v>
      </c>
      <c r="AA2988" t="s">
        <v>5</v>
      </c>
    </row>
    <row r="2989" spans="1:27" ht="14.4" x14ac:dyDescent="0.3">
      <c r="A2989">
        <v>2979</v>
      </c>
      <c r="B2989" t="s">
        <v>13404</v>
      </c>
      <c r="C2989" t="s">
        <v>13405</v>
      </c>
      <c r="D2989" t="s">
        <v>13406</v>
      </c>
      <c r="E2989" t="s">
        <v>253</v>
      </c>
      <c r="F2989" s="5">
        <f>_xlfn.TEXTBEFORE(E2989, " ") * 1000000</f>
        <v>16500000</v>
      </c>
      <c r="G2989">
        <v>125.5128</v>
      </c>
      <c r="H2989" t="s">
        <v>118</v>
      </c>
      <c r="I2989">
        <v>132</v>
      </c>
      <c r="J2989">
        <f>IF(I2989="",0,I2989)</f>
        <v>132</v>
      </c>
      <c r="K2989">
        <v>35</v>
      </c>
      <c r="L2989">
        <f>I2989-K2989</f>
        <v>97</v>
      </c>
      <c r="M2989" t="str">
        <f>IF(I2989&lt;100,"small",IF(I2989&lt;500,"medium","large"))</f>
        <v>medium</v>
      </c>
      <c r="N2989">
        <f>IF(M2989="small",1,0)</f>
        <v>0</v>
      </c>
      <c r="O2989">
        <f>IF(N2989="medium",1,0)</f>
        <v>0</v>
      </c>
      <c r="P2989">
        <f>IF(O2989="large",1,0)</f>
        <v>0</v>
      </c>
      <c r="Q2989">
        <v>2012</v>
      </c>
      <c r="R2989">
        <v>1</v>
      </c>
      <c r="S2989" t="str">
        <f>IF(R2989=1, "First-time", IF(R2989&lt;=3, "Rising Star", IF(R2989&lt;10, "Established", "Elites")))</f>
        <v>First-time</v>
      </c>
      <c r="T2989">
        <f>IF(S2989 = "First-time",1,0)</f>
        <v>1</v>
      </c>
      <c r="U2989">
        <f>IF(S2989 = "Rising Star",1,0)</f>
        <v>0</v>
      </c>
      <c r="V2989">
        <f>IF(S2989 = "Established",1,0)</f>
        <v>0</v>
      </c>
      <c r="W2989">
        <f>IF(S2989 = "Elites",1,0)</f>
        <v>0</v>
      </c>
      <c r="X2989" t="s">
        <v>99</v>
      </c>
      <c r="Y2989" t="str">
        <f>IF(X2989="","-",TRIM(LEFT(X2989,FIND(",",X2989&amp;",")-1)))</f>
        <v>-</v>
      </c>
      <c r="Z2989" t="s">
        <v>1449</v>
      </c>
      <c r="AA2989" t="s">
        <v>33</v>
      </c>
    </row>
    <row r="2990" spans="1:27" ht="14.4" x14ac:dyDescent="0.3">
      <c r="A2990">
        <v>2980</v>
      </c>
      <c r="B2990" t="s">
        <v>14903</v>
      </c>
      <c r="C2990" t="s">
        <v>14904</v>
      </c>
      <c r="D2990" t="s">
        <v>14905</v>
      </c>
      <c r="E2990" t="s">
        <v>1405</v>
      </c>
      <c r="F2990" s="5">
        <f>_xlfn.TEXTBEFORE(E2990, " ") * 1000000</f>
        <v>2600000</v>
      </c>
      <c r="G2990">
        <v>125.4637</v>
      </c>
      <c r="H2990" t="s">
        <v>353</v>
      </c>
      <c r="I2990">
        <v>5</v>
      </c>
      <c r="J2990">
        <f>IF(I2990="",0,I2990)</f>
        <v>5</v>
      </c>
      <c r="K2990">
        <v>2</v>
      </c>
      <c r="L2990">
        <f>I2990-K2990</f>
        <v>3</v>
      </c>
      <c r="M2990" t="str">
        <f>IF(I2990&lt;100,"small",IF(I2990&lt;500,"medium","large"))</f>
        <v>small</v>
      </c>
      <c r="N2990">
        <f>IF(M2990="small",1,0)</f>
        <v>1</v>
      </c>
      <c r="O2990">
        <f>IF(N2990="medium",1,0)</f>
        <v>0</v>
      </c>
      <c r="P2990">
        <f>IF(O2990="large",1,0)</f>
        <v>0</v>
      </c>
      <c r="Q2990">
        <v>2013</v>
      </c>
      <c r="R2990">
        <v>2</v>
      </c>
      <c r="S2990" t="str">
        <f>IF(R2990=1, "First-time", IF(R2990&lt;=3, "Rising Star", IF(R2990&lt;10, "Established", "Elites")))</f>
        <v>Rising Star</v>
      </c>
      <c r="T2990">
        <f>IF(S2990 = "First-time",1,0)</f>
        <v>0</v>
      </c>
      <c r="U2990">
        <f>IF(S2990 = "Rising Star",1,0)</f>
        <v>1</v>
      </c>
      <c r="V2990">
        <f>IF(S2990 = "Established",1,0)</f>
        <v>0</v>
      </c>
      <c r="W2990">
        <f>IF(S2990 = "Elites",1,0)</f>
        <v>0</v>
      </c>
      <c r="X2990" t="s">
        <v>466</v>
      </c>
      <c r="Y2990" t="str">
        <f>IF(X2990="","-",TRIM(LEFT(X2990,FIND(",",X2990&amp;",")-1)))</f>
        <v>Charlotte</v>
      </c>
      <c r="Z2990" t="s">
        <v>466</v>
      </c>
      <c r="AA2990" t="s">
        <v>28</v>
      </c>
    </row>
    <row r="2991" spans="1:27" ht="14.4" x14ac:dyDescent="0.3">
      <c r="A2991">
        <v>2981</v>
      </c>
      <c r="B2991" t="s">
        <v>10668</v>
      </c>
      <c r="C2991" t="s">
        <v>10669</v>
      </c>
      <c r="D2991" t="s">
        <v>10670</v>
      </c>
      <c r="E2991" t="s">
        <v>552</v>
      </c>
      <c r="F2991" s="5">
        <f>_xlfn.TEXTBEFORE(E2991, " ") * 1000000</f>
        <v>6600000</v>
      </c>
      <c r="G2991">
        <v>125.4379</v>
      </c>
      <c r="H2991" t="s">
        <v>85</v>
      </c>
      <c r="I2991">
        <v>15</v>
      </c>
      <c r="J2991">
        <f>IF(I2991="",0,I2991)</f>
        <v>15</v>
      </c>
      <c r="K2991">
        <v>10</v>
      </c>
      <c r="L2991">
        <f>I2991-K2991</f>
        <v>5</v>
      </c>
      <c r="M2991" t="str">
        <f>IF(I2991&lt;100,"small",IF(I2991&lt;500,"medium","large"))</f>
        <v>small</v>
      </c>
      <c r="N2991">
        <f>IF(M2991="small",1,0)</f>
        <v>1</v>
      </c>
      <c r="O2991">
        <f>IF(N2991="medium",1,0)</f>
        <v>0</v>
      </c>
      <c r="P2991">
        <f>IF(O2991="large",1,0)</f>
        <v>0</v>
      </c>
      <c r="Q2991">
        <v>2010</v>
      </c>
      <c r="R2991">
        <v>3</v>
      </c>
      <c r="S2991" t="str">
        <f>IF(R2991=1, "First-time", IF(R2991&lt;=3, "Rising Star", IF(R2991&lt;10, "Established", "Elites")))</f>
        <v>Rising Star</v>
      </c>
      <c r="T2991">
        <f>IF(S2991 = "First-time",1,0)</f>
        <v>0</v>
      </c>
      <c r="U2991">
        <f>IF(S2991 = "Rising Star",1,0)</f>
        <v>1</v>
      </c>
      <c r="V2991">
        <f>IF(S2991 = "Established",1,0)</f>
        <v>0</v>
      </c>
      <c r="W2991">
        <f>IF(S2991 = "Elites",1,0)</f>
        <v>0</v>
      </c>
      <c r="X2991" t="s">
        <v>838</v>
      </c>
      <c r="Y2991" t="str">
        <f>IF(X2991="","-",TRIM(LEFT(X2991,FIND(",",X2991&amp;",")-1)))</f>
        <v>Austin</v>
      </c>
      <c r="Z2991" t="s">
        <v>838</v>
      </c>
      <c r="AA2991" t="s">
        <v>45</v>
      </c>
    </row>
    <row r="2992" spans="1:27" ht="14.4" x14ac:dyDescent="0.3">
      <c r="A2992">
        <v>2982</v>
      </c>
      <c r="B2992" t="s">
        <v>12762</v>
      </c>
      <c r="C2992" t="s">
        <v>12763</v>
      </c>
      <c r="D2992" t="s">
        <v>12764</v>
      </c>
      <c r="E2992" t="s">
        <v>5371</v>
      </c>
      <c r="F2992" s="5">
        <f>_xlfn.TEXTBEFORE(E2992, " ") * 1000000</f>
        <v>8900000</v>
      </c>
      <c r="G2992">
        <v>125.349</v>
      </c>
      <c r="H2992" t="s">
        <v>85</v>
      </c>
      <c r="I2992">
        <v>4</v>
      </c>
      <c r="J2992">
        <f>IF(I2992="",0,I2992)</f>
        <v>4</v>
      </c>
      <c r="K2992">
        <v>3</v>
      </c>
      <c r="L2992">
        <f>I2992-K2992</f>
        <v>1</v>
      </c>
      <c r="M2992" t="str">
        <f>IF(I2992&lt;100,"small",IF(I2992&lt;500,"medium","large"))</f>
        <v>small</v>
      </c>
      <c r="N2992">
        <f>IF(M2992="small",1,0)</f>
        <v>1</v>
      </c>
      <c r="O2992">
        <f>IF(N2992="medium",1,0)</f>
        <v>0</v>
      </c>
      <c r="P2992">
        <f>IF(O2992="large",1,0)</f>
        <v>0</v>
      </c>
      <c r="Q2992">
        <v>2011</v>
      </c>
      <c r="R2992">
        <v>4</v>
      </c>
      <c r="S2992" t="str">
        <f>IF(R2992=1, "First-time", IF(R2992&lt;=3, "Rising Star", IF(R2992&lt;10, "Established", "Elites")))</f>
        <v>Established</v>
      </c>
      <c r="T2992">
        <f>IF(S2992 = "First-time",1,0)</f>
        <v>0</v>
      </c>
      <c r="U2992">
        <f>IF(S2992 = "Rising Star",1,0)</f>
        <v>0</v>
      </c>
      <c r="V2992">
        <f>IF(S2992 = "Established",1,0)</f>
        <v>1</v>
      </c>
      <c r="W2992">
        <f>IF(S2992 = "Elites",1,0)</f>
        <v>0</v>
      </c>
      <c r="X2992" t="s">
        <v>403</v>
      </c>
      <c r="Y2992" t="str">
        <f>IF(X2992="","-",TRIM(LEFT(X2992,FIND(",",X2992&amp;",")-1)))</f>
        <v>Oxnard-Thousand Oaks-Ventura</v>
      </c>
      <c r="Z2992" t="s">
        <v>12765</v>
      </c>
      <c r="AA2992" t="s">
        <v>5</v>
      </c>
    </row>
    <row r="2993" spans="1:27" ht="14.4" x14ac:dyDescent="0.3">
      <c r="A2993">
        <v>2983</v>
      </c>
      <c r="B2993" t="s">
        <v>290</v>
      </c>
      <c r="C2993" t="s">
        <v>291</v>
      </c>
      <c r="D2993" t="s">
        <v>292</v>
      </c>
      <c r="E2993" t="s">
        <v>293</v>
      </c>
      <c r="F2993" s="5">
        <f>_xlfn.TEXTBEFORE(E2993, " ") * 1000000</f>
        <v>30600000</v>
      </c>
      <c r="G2993">
        <v>125.1564</v>
      </c>
      <c r="H2993" t="s">
        <v>118</v>
      </c>
      <c r="I2993">
        <v>145</v>
      </c>
      <c r="J2993">
        <f>IF(I2993="",0,I2993)</f>
        <v>145</v>
      </c>
      <c r="K2993">
        <v>60</v>
      </c>
      <c r="L2993">
        <f>I2993-K2993</f>
        <v>85</v>
      </c>
      <c r="M2993" t="str">
        <f>IF(I2993&lt;100,"small",IF(I2993&lt;500,"medium","large"))</f>
        <v>medium</v>
      </c>
      <c r="N2993">
        <f>IF(M2993="small",1,0)</f>
        <v>0</v>
      </c>
      <c r="O2993">
        <f>IF(N2993="medium",1,0)</f>
        <v>0</v>
      </c>
      <c r="P2993">
        <f>IF(O2993="large",1,0)</f>
        <v>0</v>
      </c>
      <c r="Q2993">
        <v>1955</v>
      </c>
      <c r="R2993">
        <v>2</v>
      </c>
      <c r="S2993" t="str">
        <f>IF(R2993=1, "First-time", IF(R2993&lt;=3, "Rising Star", IF(R2993&lt;10, "Established", "Elites")))</f>
        <v>Rising Star</v>
      </c>
      <c r="T2993">
        <f>IF(S2993 = "First-time",1,0)</f>
        <v>0</v>
      </c>
      <c r="U2993">
        <f>IF(S2993 = "Rising Star",1,0)</f>
        <v>1</v>
      </c>
      <c r="V2993">
        <f>IF(S2993 = "Established",1,0)</f>
        <v>0</v>
      </c>
      <c r="W2993">
        <f>IF(S2993 = "Elites",1,0)</f>
        <v>0</v>
      </c>
      <c r="X2993" t="s">
        <v>260</v>
      </c>
      <c r="Y2993" t="str">
        <f>IF(X2993="","-",TRIM(LEFT(X2993,FIND(",",X2993&amp;",")-1)))</f>
        <v>Seattle</v>
      </c>
      <c r="Z2993" t="s">
        <v>260</v>
      </c>
      <c r="AA2993" t="s">
        <v>49</v>
      </c>
    </row>
    <row r="2994" spans="1:27" ht="14.4" x14ac:dyDescent="0.3">
      <c r="A2994">
        <v>2984</v>
      </c>
      <c r="B2994" t="s">
        <v>11535</v>
      </c>
      <c r="C2994" t="s">
        <v>11536</v>
      </c>
      <c r="D2994" t="s">
        <v>11537</v>
      </c>
      <c r="E2994" t="s">
        <v>1147</v>
      </c>
      <c r="F2994" s="5">
        <f>_xlfn.TEXTBEFORE(E2994, " ") * 1000000</f>
        <v>3900000</v>
      </c>
      <c r="G2994">
        <v>125.1557</v>
      </c>
      <c r="H2994" t="s">
        <v>140</v>
      </c>
      <c r="I2994">
        <v>124</v>
      </c>
      <c r="J2994">
        <f>IF(I2994="",0,I2994)</f>
        <v>124</v>
      </c>
      <c r="K2994">
        <v>45</v>
      </c>
      <c r="L2994">
        <f>I2994-K2994</f>
        <v>79</v>
      </c>
      <c r="M2994" t="str">
        <f>IF(I2994&lt;100,"small",IF(I2994&lt;500,"medium","large"))</f>
        <v>medium</v>
      </c>
      <c r="N2994">
        <f>IF(M2994="small",1,0)</f>
        <v>0</v>
      </c>
      <c r="O2994">
        <f>IF(N2994="medium",1,0)</f>
        <v>0</v>
      </c>
      <c r="P2994">
        <f>IF(O2994="large",1,0)</f>
        <v>0</v>
      </c>
      <c r="Q2994">
        <v>2010</v>
      </c>
      <c r="R2994">
        <v>2</v>
      </c>
      <c r="S2994" t="str">
        <f>IF(R2994=1, "First-time", IF(R2994&lt;=3, "Rising Star", IF(R2994&lt;10, "Established", "Elites")))</f>
        <v>Rising Star</v>
      </c>
      <c r="T2994">
        <f>IF(S2994 = "First-time",1,0)</f>
        <v>0</v>
      </c>
      <c r="U2994">
        <f>IF(S2994 = "Rising Star",1,0)</f>
        <v>1</v>
      </c>
      <c r="V2994">
        <f>IF(S2994 = "Established",1,0)</f>
        <v>0</v>
      </c>
      <c r="W2994">
        <f>IF(S2994 = "Elites",1,0)</f>
        <v>0</v>
      </c>
      <c r="X2994" t="s">
        <v>1396</v>
      </c>
      <c r="Y2994" t="str">
        <f>IF(X2994="","-",TRIM(LEFT(X2994,FIND(",",X2994&amp;",")-1)))</f>
        <v>San Francisco</v>
      </c>
      <c r="Z2994" t="s">
        <v>1396</v>
      </c>
      <c r="AA2994" t="s">
        <v>5</v>
      </c>
    </row>
    <row r="2995" spans="1:27" ht="14.4" x14ac:dyDescent="0.3">
      <c r="A2995">
        <v>2985</v>
      </c>
      <c r="B2995" t="s">
        <v>6831</v>
      </c>
      <c r="C2995" t="s">
        <v>6832</v>
      </c>
      <c r="D2995" t="s">
        <v>6833</v>
      </c>
      <c r="E2995" t="s">
        <v>84</v>
      </c>
      <c r="F2995" s="5">
        <f>_xlfn.TEXTBEFORE(E2995, " ") * 1000000</f>
        <v>11000000</v>
      </c>
      <c r="G2995">
        <v>125.1233</v>
      </c>
      <c r="H2995" t="s">
        <v>129</v>
      </c>
      <c r="I2995">
        <v>52</v>
      </c>
      <c r="J2995">
        <f>IF(I2995="",0,I2995)</f>
        <v>52</v>
      </c>
      <c r="K2995">
        <v>32</v>
      </c>
      <c r="L2995">
        <f>I2995-K2995</f>
        <v>20</v>
      </c>
      <c r="M2995" t="str">
        <f>IF(I2995&lt;100,"small",IF(I2995&lt;500,"medium","large"))</f>
        <v>small</v>
      </c>
      <c r="N2995">
        <f>IF(M2995="small",1,0)</f>
        <v>1</v>
      </c>
      <c r="O2995">
        <f>IF(N2995="medium",1,0)</f>
        <v>0</v>
      </c>
      <c r="P2995">
        <f>IF(O2995="large",1,0)</f>
        <v>0</v>
      </c>
      <c r="Q2995">
        <v>2006</v>
      </c>
      <c r="R2995">
        <v>3</v>
      </c>
      <c r="S2995" t="str">
        <f>IF(R2995=1, "First-time", IF(R2995&lt;=3, "Rising Star", IF(R2995&lt;10, "Established", "Elites")))</f>
        <v>Rising Star</v>
      </c>
      <c r="T2995">
        <f>IF(S2995 = "First-time",1,0)</f>
        <v>0</v>
      </c>
      <c r="U2995">
        <f>IF(S2995 = "Rising Star",1,0)</f>
        <v>1</v>
      </c>
      <c r="V2995">
        <f>IF(S2995 = "Established",1,0)</f>
        <v>0</v>
      </c>
      <c r="W2995">
        <f>IF(S2995 = "Elites",1,0)</f>
        <v>0</v>
      </c>
      <c r="X2995" t="s">
        <v>106</v>
      </c>
      <c r="Y2995" t="str">
        <f>IF(X2995="","-",TRIM(LEFT(X2995,FIND(",",X2995&amp;",")-1)))</f>
        <v>Cleveland</v>
      </c>
      <c r="Z2995" t="s">
        <v>478</v>
      </c>
      <c r="AA2995" t="s">
        <v>36</v>
      </c>
    </row>
    <row r="2996" spans="1:27" ht="14.4" x14ac:dyDescent="0.3">
      <c r="A2996">
        <v>2986</v>
      </c>
      <c r="B2996" t="s">
        <v>14207</v>
      </c>
      <c r="C2996" t="s">
        <v>14208</v>
      </c>
      <c r="D2996" t="s">
        <v>14209</v>
      </c>
      <c r="E2996" t="s">
        <v>547</v>
      </c>
      <c r="F2996" s="5">
        <f>_xlfn.TEXTBEFORE(E2996, " ") * 1000000</f>
        <v>14200000</v>
      </c>
      <c r="G2996">
        <v>125.117</v>
      </c>
      <c r="H2996" t="s">
        <v>433</v>
      </c>
      <c r="I2996">
        <v>15</v>
      </c>
      <c r="J2996">
        <f>IF(I2996="",0,I2996)</f>
        <v>15</v>
      </c>
      <c r="K2996">
        <v>3</v>
      </c>
      <c r="L2996">
        <f>I2996-K2996</f>
        <v>12</v>
      </c>
      <c r="M2996" t="str">
        <f>IF(I2996&lt;100,"small",IF(I2996&lt;500,"medium","large"))</f>
        <v>small</v>
      </c>
      <c r="N2996">
        <f>IF(M2996="small",1,0)</f>
        <v>1</v>
      </c>
      <c r="O2996">
        <f>IF(N2996="medium",1,0)</f>
        <v>0</v>
      </c>
      <c r="P2996">
        <f>IF(O2996="large",1,0)</f>
        <v>0</v>
      </c>
      <c r="Q2996">
        <v>2012</v>
      </c>
      <c r="R2996">
        <v>1</v>
      </c>
      <c r="S2996" t="str">
        <f>IF(R2996=1, "First-time", IF(R2996&lt;=3, "Rising Star", IF(R2996&lt;10, "Established", "Elites")))</f>
        <v>First-time</v>
      </c>
      <c r="T2996">
        <f>IF(S2996 = "First-time",1,0)</f>
        <v>1</v>
      </c>
      <c r="U2996">
        <f>IF(S2996 = "Rising Star",1,0)</f>
        <v>0</v>
      </c>
      <c r="V2996">
        <f>IF(S2996 = "Established",1,0)</f>
        <v>0</v>
      </c>
      <c r="W2996">
        <f>IF(S2996 = "Elites",1,0)</f>
        <v>0</v>
      </c>
      <c r="X2996" t="s">
        <v>1307</v>
      </c>
      <c r="Y2996" t="str">
        <f>IF(X2996="","-",TRIM(LEFT(X2996,FIND(",",X2996&amp;",")-1)))</f>
        <v>Inland Empire</v>
      </c>
      <c r="Z2996" t="s">
        <v>7213</v>
      </c>
      <c r="AA2996" t="s">
        <v>5</v>
      </c>
    </row>
    <row r="2997" spans="1:27" ht="14.4" x14ac:dyDescent="0.3">
      <c r="A2997">
        <v>2987</v>
      </c>
      <c r="B2997" t="s">
        <v>474</v>
      </c>
      <c r="C2997" t="s">
        <v>475</v>
      </c>
      <c r="D2997" t="s">
        <v>476</v>
      </c>
      <c r="E2997" t="s">
        <v>477</v>
      </c>
      <c r="F2997" s="5">
        <f>_xlfn.TEXTBEFORE(E2997, " ") * 1000000</f>
        <v>155600000</v>
      </c>
      <c r="G2997">
        <v>125.05249999999999</v>
      </c>
      <c r="H2997" t="s">
        <v>129</v>
      </c>
      <c r="I2997">
        <v>1173</v>
      </c>
      <c r="J2997">
        <f>IF(I2997="",0,I2997)</f>
        <v>1173</v>
      </c>
      <c r="K2997">
        <v>465</v>
      </c>
      <c r="L2997">
        <f>I2997-K2997</f>
        <v>708</v>
      </c>
      <c r="M2997" t="str">
        <f>IF(I2997&lt;100,"small",IF(I2997&lt;500,"medium","large"))</f>
        <v>large</v>
      </c>
      <c r="N2997">
        <f>IF(M2997="small",1,0)</f>
        <v>0</v>
      </c>
      <c r="O2997">
        <f>IF(N2997="medium",1,0)</f>
        <v>0</v>
      </c>
      <c r="P2997">
        <f>IF(O2997="large",1,0)</f>
        <v>0</v>
      </c>
      <c r="Q2997">
        <v>1970</v>
      </c>
      <c r="R2997">
        <v>4</v>
      </c>
      <c r="S2997" t="str">
        <f>IF(R2997=1, "First-time", IF(R2997&lt;=3, "Rising Star", IF(R2997&lt;10, "Established", "Elites")))</f>
        <v>Established</v>
      </c>
      <c r="T2997">
        <f>IF(S2997 = "First-time",1,0)</f>
        <v>0</v>
      </c>
      <c r="U2997">
        <f>IF(S2997 = "Rising Star",1,0)</f>
        <v>0</v>
      </c>
      <c r="V2997">
        <f>IF(S2997 = "Established",1,0)</f>
        <v>1</v>
      </c>
      <c r="W2997">
        <f>IF(S2997 = "Elites",1,0)</f>
        <v>0</v>
      </c>
      <c r="X2997" t="s">
        <v>106</v>
      </c>
      <c r="Y2997" t="str">
        <f>IF(X2997="","-",TRIM(LEFT(X2997,FIND(",",X2997&amp;",")-1)))</f>
        <v>Cleveland</v>
      </c>
      <c r="Z2997" t="s">
        <v>478</v>
      </c>
      <c r="AA2997" t="s">
        <v>36</v>
      </c>
    </row>
    <row r="2998" spans="1:27" ht="14.4" x14ac:dyDescent="0.3">
      <c r="A2998">
        <v>2988</v>
      </c>
      <c r="B2998" t="s">
        <v>3966</v>
      </c>
      <c r="C2998" t="s">
        <v>3967</v>
      </c>
      <c r="D2998" t="s">
        <v>3968</v>
      </c>
      <c r="E2998" t="s">
        <v>3442</v>
      </c>
      <c r="F2998" s="5">
        <f>_xlfn.TEXTBEFORE(E2998, " ") * 1000000</f>
        <v>22100000</v>
      </c>
      <c r="G2998">
        <v>125.0324</v>
      </c>
      <c r="H2998" t="s">
        <v>1750</v>
      </c>
      <c r="I2998">
        <v>151</v>
      </c>
      <c r="J2998">
        <f>IF(I2998="",0,I2998)</f>
        <v>151</v>
      </c>
      <c r="K2998">
        <v>75</v>
      </c>
      <c r="L2998">
        <f>I2998-K2998</f>
        <v>76</v>
      </c>
      <c r="M2998" t="str">
        <f>IF(I2998&lt;100,"small",IF(I2998&lt;500,"medium","large"))</f>
        <v>medium</v>
      </c>
      <c r="N2998">
        <f>IF(M2998="small",1,0)</f>
        <v>0</v>
      </c>
      <c r="O2998">
        <f>IF(N2998="medium",1,0)</f>
        <v>0</v>
      </c>
      <c r="P2998">
        <f>IF(O2998="large",1,0)</f>
        <v>0</v>
      </c>
      <c r="Q2998">
        <v>2001</v>
      </c>
      <c r="R2998">
        <v>3</v>
      </c>
      <c r="S2998" t="str">
        <f>IF(R2998=1, "First-time", IF(R2998&lt;=3, "Rising Star", IF(R2998&lt;10, "Established", "Elites")))</f>
        <v>Rising Star</v>
      </c>
      <c r="T2998">
        <f>IF(S2998 = "First-time",1,0)</f>
        <v>0</v>
      </c>
      <c r="U2998">
        <f>IF(S2998 = "Rising Star",1,0)</f>
        <v>1</v>
      </c>
      <c r="V2998">
        <f>IF(S2998 = "Established",1,0)</f>
        <v>0</v>
      </c>
      <c r="W2998">
        <f>IF(S2998 = "Elites",1,0)</f>
        <v>0</v>
      </c>
      <c r="X2998" t="s">
        <v>1454</v>
      </c>
      <c r="Y2998" t="str">
        <f>IF(X2998="","-",TRIM(LEFT(X2998,FIND(",",X2998&amp;",")-1)))</f>
        <v>St. Louis</v>
      </c>
      <c r="Z2998" t="s">
        <v>3969</v>
      </c>
      <c r="AA2998" t="s">
        <v>25</v>
      </c>
    </row>
    <row r="2999" spans="1:27" ht="14.4" x14ac:dyDescent="0.3">
      <c r="A2999">
        <v>2989</v>
      </c>
      <c r="B2999" t="s">
        <v>16075</v>
      </c>
      <c r="C2999" t="s">
        <v>16076</v>
      </c>
      <c r="D2999" t="s">
        <v>16077</v>
      </c>
      <c r="E2999" t="s">
        <v>1192</v>
      </c>
      <c r="F2999" s="5">
        <f>_xlfn.TEXTBEFORE(E2999, " ") * 1000000</f>
        <v>2300000</v>
      </c>
      <c r="G2999">
        <v>124.93859999999999</v>
      </c>
      <c r="H2999" t="s">
        <v>445</v>
      </c>
      <c r="I2999">
        <v>60</v>
      </c>
      <c r="J2999">
        <f>IF(I2999="",0,I2999)</f>
        <v>60</v>
      </c>
      <c r="K2999">
        <v>10</v>
      </c>
      <c r="L2999">
        <f>I2999-K2999</f>
        <v>50</v>
      </c>
      <c r="M2999" t="str">
        <f>IF(I2999&lt;100,"small",IF(I2999&lt;500,"medium","large"))</f>
        <v>small</v>
      </c>
      <c r="N2999">
        <f>IF(M2999="small",1,0)</f>
        <v>1</v>
      </c>
      <c r="O2999">
        <f>IF(N2999="medium",1,0)</f>
        <v>0</v>
      </c>
      <c r="P2999">
        <f>IF(O2999="large",1,0)</f>
        <v>0</v>
      </c>
      <c r="Q2999">
        <v>2014</v>
      </c>
      <c r="R2999">
        <v>1</v>
      </c>
      <c r="S2999" t="str">
        <f>IF(R2999=1, "First-time", IF(R2999&lt;=3, "Rising Star", IF(R2999&lt;10, "Established", "Elites")))</f>
        <v>First-time</v>
      </c>
      <c r="T2999">
        <f>IF(S2999 = "First-time",1,0)</f>
        <v>1</v>
      </c>
      <c r="U2999">
        <f>IF(S2999 = "Rising Star",1,0)</f>
        <v>0</v>
      </c>
      <c r="V2999">
        <f>IF(S2999 = "Established",1,0)</f>
        <v>0</v>
      </c>
      <c r="W2999">
        <f>IF(S2999 = "Elites",1,0)</f>
        <v>0</v>
      </c>
      <c r="X2999" t="s">
        <v>99</v>
      </c>
      <c r="Y2999" t="str">
        <f>IF(X2999="","-",TRIM(LEFT(X2999,FIND(",",X2999&amp;",")-1)))</f>
        <v>-</v>
      </c>
      <c r="Z2999" t="s">
        <v>1992</v>
      </c>
      <c r="AA2999" t="s">
        <v>38</v>
      </c>
    </row>
    <row r="3000" spans="1:27" ht="14.4" x14ac:dyDescent="0.3">
      <c r="A3000">
        <v>2990</v>
      </c>
      <c r="B3000" t="s">
        <v>5061</v>
      </c>
      <c r="C3000" t="s">
        <v>5062</v>
      </c>
      <c r="D3000" t="s">
        <v>5063</v>
      </c>
      <c r="E3000" t="s">
        <v>455</v>
      </c>
      <c r="F3000" s="5">
        <f>_xlfn.TEXTBEFORE(E3000, " ") * 1000000</f>
        <v>12200000</v>
      </c>
      <c r="G3000">
        <v>124.7431</v>
      </c>
      <c r="H3000" t="s">
        <v>779</v>
      </c>
      <c r="I3000">
        <v>117</v>
      </c>
      <c r="J3000">
        <f>IF(I3000="",0,I3000)</f>
        <v>117</v>
      </c>
      <c r="K3000">
        <v>73</v>
      </c>
      <c r="L3000">
        <f>I3000-K3000</f>
        <v>44</v>
      </c>
      <c r="M3000" t="str">
        <f>IF(I3000&lt;100,"small",IF(I3000&lt;500,"medium","large"))</f>
        <v>medium</v>
      </c>
      <c r="N3000">
        <f>IF(M3000="small",1,0)</f>
        <v>0</v>
      </c>
      <c r="O3000">
        <f>IF(N3000="medium",1,0)</f>
        <v>0</v>
      </c>
      <c r="P3000">
        <f>IF(O3000="large",1,0)</f>
        <v>0</v>
      </c>
      <c r="Q3000">
        <v>2003</v>
      </c>
      <c r="R3000">
        <v>3</v>
      </c>
      <c r="S3000" t="str">
        <f>IF(R3000=1, "First-time", IF(R3000&lt;=3, "Rising Star", IF(R3000&lt;10, "Established", "Elites")))</f>
        <v>Rising Star</v>
      </c>
      <c r="T3000">
        <f>IF(S3000 = "First-time",1,0)</f>
        <v>0</v>
      </c>
      <c r="U3000">
        <f>IF(S3000 = "Rising Star",1,0)</f>
        <v>1</v>
      </c>
      <c r="V3000">
        <f>IF(S3000 = "Established",1,0)</f>
        <v>0</v>
      </c>
      <c r="W3000">
        <f>IF(S3000 = "Elites",1,0)</f>
        <v>0</v>
      </c>
      <c r="X3000" t="s">
        <v>99</v>
      </c>
      <c r="Y3000" t="str">
        <f>IF(X3000="","-",TRIM(LEFT(X3000,FIND(",",X3000&amp;",")-1)))</f>
        <v>-</v>
      </c>
      <c r="Z3000" t="s">
        <v>5064</v>
      </c>
      <c r="AA3000" t="s">
        <v>16</v>
      </c>
    </row>
    <row r="3001" spans="1:27" ht="14.4" x14ac:dyDescent="0.3">
      <c r="A3001">
        <v>2991</v>
      </c>
      <c r="B3001" t="s">
        <v>4381</v>
      </c>
      <c r="C3001" t="s">
        <v>4382</v>
      </c>
      <c r="D3001" t="s">
        <v>4383</v>
      </c>
      <c r="E3001" t="s">
        <v>3113</v>
      </c>
      <c r="F3001" s="5">
        <f>_xlfn.TEXTBEFORE(E3001, " ") * 1000000</f>
        <v>6300000</v>
      </c>
      <c r="G3001">
        <v>124.62130000000001</v>
      </c>
      <c r="H3001" t="s">
        <v>803</v>
      </c>
      <c r="I3001">
        <v>41</v>
      </c>
      <c r="J3001">
        <f>IF(I3001="",0,I3001)</f>
        <v>41</v>
      </c>
      <c r="K3001">
        <v>15</v>
      </c>
      <c r="L3001">
        <f>I3001-K3001</f>
        <v>26</v>
      </c>
      <c r="M3001" t="str">
        <f>IF(I3001&lt;100,"small",IF(I3001&lt;500,"medium","large"))</f>
        <v>small</v>
      </c>
      <c r="N3001">
        <f>IF(M3001="small",1,0)</f>
        <v>1</v>
      </c>
      <c r="O3001">
        <f>IF(N3001="medium",1,0)</f>
        <v>0</v>
      </c>
      <c r="P3001">
        <f>IF(O3001="large",1,0)</f>
        <v>0</v>
      </c>
      <c r="Q3001">
        <v>2002</v>
      </c>
      <c r="R3001">
        <v>1</v>
      </c>
      <c r="S3001" t="str">
        <f>IF(R3001=1, "First-time", IF(R3001&lt;=3, "Rising Star", IF(R3001&lt;10, "Established", "Elites")))</f>
        <v>First-time</v>
      </c>
      <c r="T3001">
        <f>IF(S3001 = "First-time",1,0)</f>
        <v>1</v>
      </c>
      <c r="U3001">
        <f>IF(S3001 = "Rising Star",1,0)</f>
        <v>0</v>
      </c>
      <c r="V3001">
        <f>IF(S3001 = "Established",1,0)</f>
        <v>0</v>
      </c>
      <c r="W3001">
        <f>IF(S3001 = "Elites",1,0)</f>
        <v>0</v>
      </c>
      <c r="X3001" t="s">
        <v>99</v>
      </c>
      <c r="Y3001" t="str">
        <f>IF(X3001="","-",TRIM(LEFT(X3001,FIND(",",X3001&amp;",")-1)))</f>
        <v>-</v>
      </c>
      <c r="Z3001" t="s">
        <v>1992</v>
      </c>
      <c r="AA3001" t="s">
        <v>38</v>
      </c>
    </row>
    <row r="3002" spans="1:27" ht="14.4" x14ac:dyDescent="0.3">
      <c r="A3002">
        <v>2992</v>
      </c>
      <c r="B3002" t="s">
        <v>5466</v>
      </c>
      <c r="C3002" t="s">
        <v>5467</v>
      </c>
      <c r="D3002" t="s">
        <v>5468</v>
      </c>
      <c r="E3002" t="s">
        <v>5371</v>
      </c>
      <c r="F3002" s="5">
        <f>_xlfn.TEXTBEFORE(E3002, " ") * 1000000</f>
        <v>8900000</v>
      </c>
      <c r="G3002">
        <v>124.57850000000001</v>
      </c>
      <c r="H3002" t="s">
        <v>751</v>
      </c>
      <c r="I3002">
        <v>103</v>
      </c>
      <c r="J3002">
        <f>IF(I3002="",0,I3002)</f>
        <v>103</v>
      </c>
      <c r="K3002">
        <v>32</v>
      </c>
      <c r="L3002">
        <f>I3002-K3002</f>
        <v>71</v>
      </c>
      <c r="M3002" t="str">
        <f>IF(I3002&lt;100,"small",IF(I3002&lt;500,"medium","large"))</f>
        <v>medium</v>
      </c>
      <c r="N3002">
        <f>IF(M3002="small",1,0)</f>
        <v>0</v>
      </c>
      <c r="O3002">
        <f>IF(N3002="medium",1,0)</f>
        <v>0</v>
      </c>
      <c r="P3002">
        <f>IF(O3002="large",1,0)</f>
        <v>0</v>
      </c>
      <c r="Q3002">
        <v>2004</v>
      </c>
      <c r="R3002">
        <v>4</v>
      </c>
      <c r="S3002" t="str">
        <f>IF(R3002=1, "First-time", IF(R3002&lt;=3, "Rising Star", IF(R3002&lt;10, "Established", "Elites")))</f>
        <v>Established</v>
      </c>
      <c r="T3002">
        <f>IF(S3002 = "First-time",1,0)</f>
        <v>0</v>
      </c>
      <c r="U3002">
        <f>IF(S3002 = "Rising Star",1,0)</f>
        <v>0</v>
      </c>
      <c r="V3002">
        <f>IF(S3002 = "Established",1,0)</f>
        <v>1</v>
      </c>
      <c r="W3002">
        <f>IF(S3002 = "Elites",1,0)</f>
        <v>0</v>
      </c>
      <c r="X3002" t="s">
        <v>712</v>
      </c>
      <c r="Y3002" t="str">
        <f>IF(X3002="","-",TRIM(LEFT(X3002,FIND(",",X3002&amp;",")-1)))</f>
        <v>Oklahoma City</v>
      </c>
      <c r="Z3002" t="s">
        <v>713</v>
      </c>
      <c r="AA3002" t="s">
        <v>37</v>
      </c>
    </row>
    <row r="3003" spans="1:27" ht="14.4" x14ac:dyDescent="0.3">
      <c r="A3003">
        <v>2993</v>
      </c>
      <c r="B3003" t="s">
        <v>10821</v>
      </c>
      <c r="C3003" t="s">
        <v>10822</v>
      </c>
      <c r="D3003" t="s">
        <v>10823</v>
      </c>
      <c r="E3003" t="s">
        <v>318</v>
      </c>
      <c r="F3003" s="5">
        <f>_xlfn.TEXTBEFORE(E3003, " ") * 1000000</f>
        <v>10600000</v>
      </c>
      <c r="G3003">
        <v>124.5211</v>
      </c>
      <c r="H3003" t="s">
        <v>140</v>
      </c>
      <c r="I3003">
        <v>7</v>
      </c>
      <c r="J3003">
        <f>IF(I3003="",0,I3003)</f>
        <v>7</v>
      </c>
      <c r="K3003">
        <v>3</v>
      </c>
      <c r="L3003">
        <f>I3003-K3003</f>
        <v>4</v>
      </c>
      <c r="M3003" t="str">
        <f>IF(I3003&lt;100,"small",IF(I3003&lt;500,"medium","large"))</f>
        <v>small</v>
      </c>
      <c r="N3003">
        <f>IF(M3003="small",1,0)</f>
        <v>1</v>
      </c>
      <c r="O3003">
        <f>IF(N3003="medium",1,0)</f>
        <v>0</v>
      </c>
      <c r="P3003">
        <f>IF(O3003="large",1,0)</f>
        <v>0</v>
      </c>
      <c r="Q3003">
        <v>2010</v>
      </c>
      <c r="R3003">
        <v>2</v>
      </c>
      <c r="S3003" t="str">
        <f>IF(R3003=1, "First-time", IF(R3003&lt;=3, "Rising Star", IF(R3003&lt;10, "Established", "Elites")))</f>
        <v>Rising Star</v>
      </c>
      <c r="T3003">
        <f>IF(S3003 = "First-time",1,0)</f>
        <v>0</v>
      </c>
      <c r="U3003">
        <f>IF(S3003 = "Rising Star",1,0)</f>
        <v>1</v>
      </c>
      <c r="V3003">
        <f>IF(S3003 = "Established",1,0)</f>
        <v>0</v>
      </c>
      <c r="W3003">
        <f>IF(S3003 = "Elites",1,0)</f>
        <v>0</v>
      </c>
      <c r="X3003" t="s">
        <v>180</v>
      </c>
      <c r="Y3003" t="str">
        <f>IF(X3003="","-",TRIM(LEFT(X3003,FIND(",",X3003&amp;",")-1)))</f>
        <v>Cincinnati</v>
      </c>
      <c r="Z3003" t="s">
        <v>180</v>
      </c>
      <c r="AA3003" t="s">
        <v>36</v>
      </c>
    </row>
    <row r="3004" spans="1:27" ht="14.4" x14ac:dyDescent="0.3">
      <c r="A3004">
        <v>2994</v>
      </c>
      <c r="B3004" t="s">
        <v>6485</v>
      </c>
      <c r="C3004" t="s">
        <v>6486</v>
      </c>
      <c r="D3004" t="s">
        <v>6487</v>
      </c>
      <c r="E3004" t="s">
        <v>1661</v>
      </c>
      <c r="F3004" s="5">
        <f>_xlfn.TEXTBEFORE(E3004, " ") * 1000000</f>
        <v>5300000</v>
      </c>
      <c r="G3004">
        <v>124.4776</v>
      </c>
      <c r="H3004" t="s">
        <v>167</v>
      </c>
      <c r="I3004">
        <v>32</v>
      </c>
      <c r="J3004">
        <f>IF(I3004="",0,I3004)</f>
        <v>32</v>
      </c>
      <c r="K3004">
        <v>10</v>
      </c>
      <c r="L3004">
        <f>I3004-K3004</f>
        <v>22</v>
      </c>
      <c r="M3004" t="str">
        <f>IF(I3004&lt;100,"small",IF(I3004&lt;500,"medium","large"))</f>
        <v>small</v>
      </c>
      <c r="N3004">
        <f>IF(M3004="small",1,0)</f>
        <v>1</v>
      </c>
      <c r="O3004">
        <f>IF(N3004="medium",1,0)</f>
        <v>0</v>
      </c>
      <c r="P3004">
        <f>IF(O3004="large",1,0)</f>
        <v>0</v>
      </c>
      <c r="Q3004">
        <v>2005</v>
      </c>
      <c r="R3004">
        <v>2</v>
      </c>
      <c r="S3004" t="str">
        <f>IF(R3004=1, "First-time", IF(R3004&lt;=3, "Rising Star", IF(R3004&lt;10, "Established", "Elites")))</f>
        <v>Rising Star</v>
      </c>
      <c r="T3004">
        <f>IF(S3004 = "First-time",1,0)</f>
        <v>0</v>
      </c>
      <c r="U3004">
        <f>IF(S3004 = "Rising Star",1,0)</f>
        <v>1</v>
      </c>
      <c r="V3004">
        <f>IF(S3004 = "Established",1,0)</f>
        <v>0</v>
      </c>
      <c r="W3004">
        <f>IF(S3004 = "Elites",1,0)</f>
        <v>0</v>
      </c>
      <c r="X3004" t="s">
        <v>427</v>
      </c>
      <c r="Y3004" t="str">
        <f>IF(X3004="","-",TRIM(LEFT(X3004,FIND(",",X3004&amp;",")-1)))</f>
        <v>Washington</v>
      </c>
      <c r="Z3004" t="s">
        <v>2498</v>
      </c>
      <c r="AA3004" t="s">
        <v>8</v>
      </c>
    </row>
    <row r="3005" spans="1:27" ht="14.4" x14ac:dyDescent="0.3">
      <c r="A3005">
        <v>2995</v>
      </c>
      <c r="B3005" t="s">
        <v>7655</v>
      </c>
      <c r="C3005" t="s">
        <v>7656</v>
      </c>
      <c r="D3005" t="s">
        <v>7657</v>
      </c>
      <c r="E3005" t="s">
        <v>4472</v>
      </c>
      <c r="F3005" s="5">
        <f>_xlfn.TEXTBEFORE(E3005, " ") * 1000000</f>
        <v>20100000</v>
      </c>
      <c r="G3005">
        <v>124.3687</v>
      </c>
      <c r="H3005" t="s">
        <v>167</v>
      </c>
      <c r="I3005">
        <v>9</v>
      </c>
      <c r="J3005">
        <f>IF(I3005="",0,I3005)</f>
        <v>9</v>
      </c>
      <c r="K3005">
        <v>5</v>
      </c>
      <c r="L3005">
        <f>I3005-K3005</f>
        <v>4</v>
      </c>
      <c r="M3005" t="str">
        <f>IF(I3005&lt;100,"small",IF(I3005&lt;500,"medium","large"))</f>
        <v>small</v>
      </c>
      <c r="N3005">
        <f>IF(M3005="small",1,0)</f>
        <v>1</v>
      </c>
      <c r="O3005">
        <f>IF(N3005="medium",1,0)</f>
        <v>0</v>
      </c>
      <c r="P3005">
        <f>IF(O3005="large",1,0)</f>
        <v>0</v>
      </c>
      <c r="Q3005">
        <v>2007</v>
      </c>
      <c r="R3005">
        <v>2</v>
      </c>
      <c r="S3005" t="str">
        <f>IF(R3005=1, "First-time", IF(R3005&lt;=3, "Rising Star", IF(R3005&lt;10, "Established", "Elites")))</f>
        <v>Rising Star</v>
      </c>
      <c r="T3005">
        <f>IF(S3005 = "First-time",1,0)</f>
        <v>0</v>
      </c>
      <c r="U3005">
        <f>IF(S3005 = "Rising Star",1,0)</f>
        <v>1</v>
      </c>
      <c r="V3005">
        <f>IF(S3005 = "Established",1,0)</f>
        <v>0</v>
      </c>
      <c r="W3005">
        <f>IF(S3005 = "Elites",1,0)</f>
        <v>0</v>
      </c>
      <c r="X3005" t="s">
        <v>5514</v>
      </c>
      <c r="Y3005" t="str">
        <f>IF(X3005="","-",TRIM(LEFT(X3005,FIND(",",X3005&amp;",")-1)))</f>
        <v>Albany-Schenectady-Troy</v>
      </c>
      <c r="Z3005" t="s">
        <v>5529</v>
      </c>
      <c r="AA3005" t="s">
        <v>35</v>
      </c>
    </row>
    <row r="3006" spans="1:27" ht="14.4" x14ac:dyDescent="0.3">
      <c r="A3006">
        <v>2996</v>
      </c>
      <c r="B3006" t="s">
        <v>2437</v>
      </c>
      <c r="C3006" t="s">
        <v>2438</v>
      </c>
      <c r="D3006" t="s">
        <v>2439</v>
      </c>
      <c r="E3006" t="s">
        <v>1152</v>
      </c>
      <c r="F3006" s="5">
        <f>_xlfn.TEXTBEFORE(E3006, " ") * 1000000</f>
        <v>92000000</v>
      </c>
      <c r="G3006">
        <v>124.3434</v>
      </c>
      <c r="H3006" t="s">
        <v>118</v>
      </c>
      <c r="I3006">
        <v>312</v>
      </c>
      <c r="J3006">
        <f>IF(I3006="",0,I3006)</f>
        <v>312</v>
      </c>
      <c r="K3006">
        <v>180</v>
      </c>
      <c r="L3006">
        <f>I3006-K3006</f>
        <v>132</v>
      </c>
      <c r="M3006" t="str">
        <f>IF(I3006&lt;100,"small",IF(I3006&lt;500,"medium","large"))</f>
        <v>medium</v>
      </c>
      <c r="N3006">
        <f>IF(M3006="small",1,0)</f>
        <v>0</v>
      </c>
      <c r="O3006">
        <f>IF(N3006="medium",1,0)</f>
        <v>0</v>
      </c>
      <c r="P3006">
        <f>IF(O3006="large",1,0)</f>
        <v>0</v>
      </c>
      <c r="Q3006">
        <v>1996</v>
      </c>
      <c r="R3006">
        <v>1</v>
      </c>
      <c r="S3006" t="str">
        <f>IF(R3006=1, "First-time", IF(R3006&lt;=3, "Rising Star", IF(R3006&lt;10, "Established", "Elites")))</f>
        <v>First-time</v>
      </c>
      <c r="T3006">
        <f>IF(S3006 = "First-time",1,0)</f>
        <v>1</v>
      </c>
      <c r="U3006">
        <f>IF(S3006 = "Rising Star",1,0)</f>
        <v>0</v>
      </c>
      <c r="V3006">
        <f>IF(S3006 = "Established",1,0)</f>
        <v>0</v>
      </c>
      <c r="W3006">
        <f>IF(S3006 = "Elites",1,0)</f>
        <v>0</v>
      </c>
      <c r="X3006" t="s">
        <v>185</v>
      </c>
      <c r="Y3006" t="str">
        <f>IF(X3006="","-",TRIM(LEFT(X3006,FIND(",",X3006&amp;",")-1)))</f>
        <v>Boston</v>
      </c>
      <c r="Z3006" t="s">
        <v>762</v>
      </c>
      <c r="AA3006" t="s">
        <v>20</v>
      </c>
    </row>
    <row r="3007" spans="1:27" ht="14.4" x14ac:dyDescent="0.3">
      <c r="A3007">
        <v>2997</v>
      </c>
      <c r="B3007" t="s">
        <v>3125</v>
      </c>
      <c r="C3007" t="s">
        <v>3126</v>
      </c>
      <c r="D3007" t="s">
        <v>3127</v>
      </c>
      <c r="E3007" t="s">
        <v>605</v>
      </c>
      <c r="F3007" s="5">
        <f>_xlfn.TEXTBEFORE(E3007, " ") * 1000000</f>
        <v>8700000</v>
      </c>
      <c r="G3007">
        <v>124.28230000000001</v>
      </c>
      <c r="H3007" t="s">
        <v>803</v>
      </c>
      <c r="I3007">
        <v>13</v>
      </c>
      <c r="J3007">
        <f>IF(I3007="",0,I3007)</f>
        <v>13</v>
      </c>
      <c r="K3007">
        <v>6</v>
      </c>
      <c r="L3007">
        <f>I3007-K3007</f>
        <v>7</v>
      </c>
      <c r="M3007" t="str">
        <f>IF(I3007&lt;100,"small",IF(I3007&lt;500,"medium","large"))</f>
        <v>small</v>
      </c>
      <c r="N3007">
        <f>IF(M3007="small",1,0)</f>
        <v>1</v>
      </c>
      <c r="O3007">
        <f>IF(N3007="medium",1,0)</f>
        <v>0</v>
      </c>
      <c r="P3007">
        <f>IF(O3007="large",1,0)</f>
        <v>0</v>
      </c>
      <c r="Q3007">
        <v>1999</v>
      </c>
      <c r="R3007">
        <v>1</v>
      </c>
      <c r="S3007" t="str">
        <f>IF(R3007=1, "First-time", IF(R3007&lt;=3, "Rising Star", IF(R3007&lt;10, "Established", "Elites")))</f>
        <v>First-time</v>
      </c>
      <c r="T3007">
        <f>IF(S3007 = "First-time",1,0)</f>
        <v>1</v>
      </c>
      <c r="U3007">
        <f>IF(S3007 = "Rising Star",1,0)</f>
        <v>0</v>
      </c>
      <c r="V3007">
        <f>IF(S3007 = "Established",1,0)</f>
        <v>0</v>
      </c>
      <c r="W3007">
        <f>IF(S3007 = "Elites",1,0)</f>
        <v>0</v>
      </c>
      <c r="X3007" t="s">
        <v>712</v>
      </c>
      <c r="Y3007" t="str">
        <f>IF(X3007="","-",TRIM(LEFT(X3007,FIND(",",X3007&amp;",")-1)))</f>
        <v>Oklahoma City</v>
      </c>
      <c r="Z3007" t="s">
        <v>3128</v>
      </c>
      <c r="AA3007" t="s">
        <v>37</v>
      </c>
    </row>
    <row r="3008" spans="1:27" ht="14.4" x14ac:dyDescent="0.3">
      <c r="A3008">
        <v>2998</v>
      </c>
      <c r="B3008" t="s">
        <v>6333</v>
      </c>
      <c r="C3008" t="s">
        <v>6334</v>
      </c>
      <c r="D3008" t="s">
        <v>6335</v>
      </c>
      <c r="E3008" t="s">
        <v>392</v>
      </c>
      <c r="F3008" s="5">
        <f>_xlfn.TEXTBEFORE(E3008, " ") * 1000000</f>
        <v>2000000</v>
      </c>
      <c r="G3008">
        <v>124.0925</v>
      </c>
      <c r="H3008" t="s">
        <v>472</v>
      </c>
      <c r="I3008">
        <v>11</v>
      </c>
      <c r="J3008">
        <f>IF(I3008="",0,I3008)</f>
        <v>11</v>
      </c>
      <c r="K3008">
        <v>8</v>
      </c>
      <c r="L3008">
        <f>I3008-K3008</f>
        <v>3</v>
      </c>
      <c r="M3008" t="str">
        <f>IF(I3008&lt;100,"small",IF(I3008&lt;500,"medium","large"))</f>
        <v>small</v>
      </c>
      <c r="N3008">
        <f>IF(M3008="small",1,0)</f>
        <v>1</v>
      </c>
      <c r="O3008">
        <f>IF(N3008="medium",1,0)</f>
        <v>0</v>
      </c>
      <c r="P3008">
        <f>IF(O3008="large",1,0)</f>
        <v>0</v>
      </c>
      <c r="Q3008">
        <v>2005</v>
      </c>
      <c r="R3008">
        <v>1</v>
      </c>
      <c r="S3008" t="str">
        <f>IF(R3008=1, "First-time", IF(R3008&lt;=3, "Rising Star", IF(R3008&lt;10, "Established", "Elites")))</f>
        <v>First-time</v>
      </c>
      <c r="T3008">
        <f>IF(S3008 = "First-time",1,0)</f>
        <v>1</v>
      </c>
      <c r="U3008">
        <f>IF(S3008 = "Rising Star",1,0)</f>
        <v>0</v>
      </c>
      <c r="V3008">
        <f>IF(S3008 = "Established",1,0)</f>
        <v>0</v>
      </c>
      <c r="W3008">
        <f>IF(S3008 = "Elites",1,0)</f>
        <v>0</v>
      </c>
      <c r="X3008" t="s">
        <v>99</v>
      </c>
      <c r="Y3008" t="str">
        <f>IF(X3008="","-",TRIM(LEFT(X3008,FIND(",",X3008&amp;",")-1)))</f>
        <v>-</v>
      </c>
      <c r="Z3008" t="s">
        <v>2370</v>
      </c>
      <c r="AA3008" t="s">
        <v>23</v>
      </c>
    </row>
    <row r="3009" spans="1:27" ht="14.4" x14ac:dyDescent="0.3">
      <c r="A3009">
        <v>2999</v>
      </c>
      <c r="B3009" t="s">
        <v>14210</v>
      </c>
      <c r="C3009" t="s">
        <v>14211</v>
      </c>
      <c r="D3009" t="s">
        <v>14212</v>
      </c>
      <c r="E3009" t="s">
        <v>5020</v>
      </c>
      <c r="F3009" s="5">
        <f>_xlfn.TEXTBEFORE(E3009, " ") * 1000000</f>
        <v>26400000</v>
      </c>
      <c r="G3009">
        <v>124.04089999999999</v>
      </c>
      <c r="H3009" t="s">
        <v>1069</v>
      </c>
      <c r="I3009">
        <v>88</v>
      </c>
      <c r="J3009">
        <f>IF(I3009="",0,I3009)</f>
        <v>88</v>
      </c>
      <c r="K3009">
        <v>37</v>
      </c>
      <c r="L3009">
        <f>I3009-K3009</f>
        <v>51</v>
      </c>
      <c r="M3009" t="str">
        <f>IF(I3009&lt;100,"small",IF(I3009&lt;500,"medium","large"))</f>
        <v>small</v>
      </c>
      <c r="N3009">
        <f>IF(M3009="small",1,0)</f>
        <v>1</v>
      </c>
      <c r="O3009">
        <f>IF(N3009="medium",1,0)</f>
        <v>0</v>
      </c>
      <c r="P3009">
        <f>IF(O3009="large",1,0)</f>
        <v>0</v>
      </c>
      <c r="Q3009">
        <v>2012</v>
      </c>
      <c r="R3009">
        <v>4</v>
      </c>
      <c r="S3009" t="str">
        <f>IF(R3009=1, "First-time", IF(R3009&lt;=3, "Rising Star", IF(R3009&lt;10, "Established", "Elites")))</f>
        <v>Established</v>
      </c>
      <c r="T3009">
        <f>IF(S3009 = "First-time",1,0)</f>
        <v>0</v>
      </c>
      <c r="U3009">
        <f>IF(S3009 = "Rising Star",1,0)</f>
        <v>0</v>
      </c>
      <c r="V3009">
        <f>IF(S3009 = "Established",1,0)</f>
        <v>1</v>
      </c>
      <c r="W3009">
        <f>IF(S3009 = "Elites",1,0)</f>
        <v>0</v>
      </c>
      <c r="X3009" t="s">
        <v>325</v>
      </c>
      <c r="Y3009" t="str">
        <f>IF(X3009="","-",TRIM(LEFT(X3009,FIND(",",X3009&amp;",")-1)))</f>
        <v>Los Angeles</v>
      </c>
      <c r="Z3009" t="s">
        <v>1123</v>
      </c>
      <c r="AA3009" t="s">
        <v>5</v>
      </c>
    </row>
    <row r="3010" spans="1:27" ht="14.4" x14ac:dyDescent="0.3">
      <c r="A3010">
        <v>3000</v>
      </c>
      <c r="B3010" t="s">
        <v>10194</v>
      </c>
      <c r="C3010" t="s">
        <v>10195</v>
      </c>
      <c r="D3010" t="s">
        <v>10196</v>
      </c>
      <c r="E3010" t="s">
        <v>1103</v>
      </c>
      <c r="F3010" s="5">
        <f>_xlfn.TEXTBEFORE(E3010, " ") * 1000000</f>
        <v>4500000</v>
      </c>
      <c r="G3010">
        <v>123.9907</v>
      </c>
      <c r="H3010" t="s">
        <v>472</v>
      </c>
      <c r="I3010">
        <v>30</v>
      </c>
      <c r="J3010">
        <f>IF(I3010="",0,I3010)</f>
        <v>30</v>
      </c>
      <c r="K3010">
        <v>19</v>
      </c>
      <c r="L3010">
        <f>I3010-K3010</f>
        <v>11</v>
      </c>
      <c r="M3010" t="str">
        <f>IF(I3010&lt;100,"small",IF(I3010&lt;500,"medium","large"))</f>
        <v>small</v>
      </c>
      <c r="N3010">
        <f>IF(M3010="small",1,0)</f>
        <v>1</v>
      </c>
      <c r="O3010">
        <f>IF(N3010="medium",1,0)</f>
        <v>0</v>
      </c>
      <c r="P3010">
        <f>IF(O3010="large",1,0)</f>
        <v>0</v>
      </c>
      <c r="Q3010">
        <v>2009</v>
      </c>
      <c r="R3010">
        <v>1</v>
      </c>
      <c r="S3010" t="str">
        <f>IF(R3010=1, "First-time", IF(R3010&lt;=3, "Rising Star", IF(R3010&lt;10, "Established", "Elites")))</f>
        <v>First-time</v>
      </c>
      <c r="T3010">
        <f>IF(S3010 = "First-time",1,0)</f>
        <v>1</v>
      </c>
      <c r="U3010">
        <f>IF(S3010 = "Rising Star",1,0)</f>
        <v>0</v>
      </c>
      <c r="V3010">
        <f>IF(S3010 = "Established",1,0)</f>
        <v>0</v>
      </c>
      <c r="W3010">
        <f>IF(S3010 = "Elites",1,0)</f>
        <v>0</v>
      </c>
      <c r="X3010" t="s">
        <v>191</v>
      </c>
      <c r="Y3010" t="str">
        <f>IF(X3010="","-",TRIM(LEFT(X3010,FIND(",",X3010&amp;",")-1)))</f>
        <v>Philadelphia</v>
      </c>
      <c r="Z3010" t="s">
        <v>10197</v>
      </c>
      <c r="AA3010" t="s">
        <v>9</v>
      </c>
    </row>
    <row r="3011" spans="1:27" ht="14.4" x14ac:dyDescent="0.3">
      <c r="A3011">
        <v>3001</v>
      </c>
      <c r="B3011" t="s">
        <v>3110</v>
      </c>
      <c r="C3011" t="s">
        <v>3111</v>
      </c>
      <c r="D3011" t="s">
        <v>3112</v>
      </c>
      <c r="E3011" t="s">
        <v>3113</v>
      </c>
      <c r="F3011" s="5">
        <f>_xlfn.TEXTBEFORE(E3011, " ") * 1000000</f>
        <v>6300000</v>
      </c>
      <c r="G3011">
        <v>123.94929999999999</v>
      </c>
      <c r="H3011" t="s">
        <v>779</v>
      </c>
      <c r="I3011">
        <v>43</v>
      </c>
      <c r="J3011">
        <f>IF(I3011="",0,I3011)</f>
        <v>43</v>
      </c>
      <c r="K3011">
        <v>23</v>
      </c>
      <c r="L3011">
        <f>I3011-K3011</f>
        <v>20</v>
      </c>
      <c r="M3011" t="str">
        <f>IF(I3011&lt;100,"small",IF(I3011&lt;500,"medium","large"))</f>
        <v>small</v>
      </c>
      <c r="N3011">
        <f>IF(M3011="small",1,0)</f>
        <v>1</v>
      </c>
      <c r="O3011">
        <f>IF(N3011="medium",1,0)</f>
        <v>0</v>
      </c>
      <c r="P3011">
        <f>IF(O3011="large",1,0)</f>
        <v>0</v>
      </c>
      <c r="Q3011">
        <v>1999</v>
      </c>
      <c r="R3011">
        <v>1</v>
      </c>
      <c r="S3011" t="str">
        <f>IF(R3011=1, "First-time", IF(R3011&lt;=3, "Rising Star", IF(R3011&lt;10, "Established", "Elites")))</f>
        <v>First-time</v>
      </c>
      <c r="T3011">
        <f>IF(S3011 = "First-time",1,0)</f>
        <v>1</v>
      </c>
      <c r="U3011">
        <f>IF(S3011 = "Rising Star",1,0)</f>
        <v>0</v>
      </c>
      <c r="V3011">
        <f>IF(S3011 = "Established",1,0)</f>
        <v>0</v>
      </c>
      <c r="W3011">
        <f>IF(S3011 = "Elites",1,0)</f>
        <v>0</v>
      </c>
      <c r="X3011" t="s">
        <v>99</v>
      </c>
      <c r="Y3011" t="str">
        <f>IF(X3011="","-",TRIM(LEFT(X3011,FIND(",",X3011&amp;",")-1)))</f>
        <v>-</v>
      </c>
      <c r="Z3011" t="s">
        <v>303</v>
      </c>
      <c r="AA3011" t="s">
        <v>42</v>
      </c>
    </row>
    <row r="3012" spans="1:27" ht="14.4" x14ac:dyDescent="0.3">
      <c r="A3012">
        <v>3002</v>
      </c>
      <c r="B3012" t="s">
        <v>1038</v>
      </c>
      <c r="C3012" t="s">
        <v>1039</v>
      </c>
      <c r="D3012" t="s">
        <v>1040</v>
      </c>
      <c r="E3012" t="s">
        <v>653</v>
      </c>
      <c r="F3012" s="5">
        <f>_xlfn.TEXTBEFORE(E3012, " ") * 1000000</f>
        <v>16000000</v>
      </c>
      <c r="G3012">
        <v>123.93089999999999</v>
      </c>
      <c r="H3012" t="s">
        <v>803</v>
      </c>
      <c r="I3012">
        <v>68</v>
      </c>
      <c r="J3012">
        <f>IF(I3012="",0,I3012)</f>
        <v>68</v>
      </c>
      <c r="K3012">
        <v>24</v>
      </c>
      <c r="L3012">
        <f>I3012-K3012</f>
        <v>44</v>
      </c>
      <c r="M3012" t="str">
        <f>IF(I3012&lt;100,"small",IF(I3012&lt;500,"medium","large"))</f>
        <v>small</v>
      </c>
      <c r="N3012">
        <f>IF(M3012="small",1,0)</f>
        <v>1</v>
      </c>
      <c r="O3012">
        <f>IF(N3012="medium",1,0)</f>
        <v>0</v>
      </c>
      <c r="P3012">
        <f>IF(O3012="large",1,0)</f>
        <v>0</v>
      </c>
      <c r="Q3012">
        <v>1985</v>
      </c>
      <c r="R3012">
        <v>2</v>
      </c>
      <c r="S3012" t="str">
        <f>IF(R3012=1, "First-time", IF(R3012&lt;=3, "Rising Star", IF(R3012&lt;10, "Established", "Elites")))</f>
        <v>Rising Star</v>
      </c>
      <c r="T3012">
        <f>IF(S3012 = "First-time",1,0)</f>
        <v>0</v>
      </c>
      <c r="U3012">
        <f>IF(S3012 = "Rising Star",1,0)</f>
        <v>1</v>
      </c>
      <c r="V3012">
        <f>IF(S3012 = "Established",1,0)</f>
        <v>0</v>
      </c>
      <c r="W3012">
        <f>IF(S3012 = "Elites",1,0)</f>
        <v>0</v>
      </c>
      <c r="X3012" t="s">
        <v>427</v>
      </c>
      <c r="Y3012" t="str">
        <f>IF(X3012="","-",TRIM(LEFT(X3012,FIND(",",X3012&amp;",")-1)))</f>
        <v>Washington</v>
      </c>
      <c r="Z3012" t="s">
        <v>1041</v>
      </c>
      <c r="AA3012" t="s">
        <v>47</v>
      </c>
    </row>
    <row r="3013" spans="1:27" ht="14.4" x14ac:dyDescent="0.3">
      <c r="A3013">
        <v>3003</v>
      </c>
      <c r="B3013" t="s">
        <v>12766</v>
      </c>
      <c r="C3013" t="s">
        <v>12767</v>
      </c>
      <c r="D3013" t="s">
        <v>12768</v>
      </c>
      <c r="E3013" t="s">
        <v>352</v>
      </c>
      <c r="F3013" s="5">
        <f>_xlfn.TEXTBEFORE(E3013, " ") * 1000000</f>
        <v>2100000</v>
      </c>
      <c r="G3013">
        <v>123.92440000000001</v>
      </c>
      <c r="H3013" t="s">
        <v>129</v>
      </c>
      <c r="I3013">
        <v>7</v>
      </c>
      <c r="J3013">
        <f>IF(I3013="",0,I3013)</f>
        <v>7</v>
      </c>
      <c r="K3013">
        <v>3</v>
      </c>
      <c r="L3013">
        <f>I3013-K3013</f>
        <v>4</v>
      </c>
      <c r="M3013" t="str">
        <f>IF(I3013&lt;100,"small",IF(I3013&lt;500,"medium","large"))</f>
        <v>small</v>
      </c>
      <c r="N3013">
        <f>IF(M3013="small",1,0)</f>
        <v>1</v>
      </c>
      <c r="O3013">
        <f>IF(N3013="medium",1,0)</f>
        <v>0</v>
      </c>
      <c r="P3013">
        <f>IF(O3013="large",1,0)</f>
        <v>0</v>
      </c>
      <c r="Q3013">
        <v>2011</v>
      </c>
      <c r="R3013">
        <v>1</v>
      </c>
      <c r="S3013" t="str">
        <f>IF(R3013=1, "First-time", IF(R3013&lt;=3, "Rising Star", IF(R3013&lt;10, "Established", "Elites")))</f>
        <v>First-time</v>
      </c>
      <c r="T3013">
        <f>IF(S3013 = "First-time",1,0)</f>
        <v>1</v>
      </c>
      <c r="U3013">
        <f>IF(S3013 = "Rising Star",1,0)</f>
        <v>0</v>
      </c>
      <c r="V3013">
        <f>IF(S3013 = "Established",1,0)</f>
        <v>0</v>
      </c>
      <c r="W3013">
        <f>IF(S3013 = "Elites",1,0)</f>
        <v>0</v>
      </c>
      <c r="X3013" t="s">
        <v>325</v>
      </c>
      <c r="Y3013" t="str">
        <f>IF(X3013="","-",TRIM(LEFT(X3013,FIND(",",X3013&amp;",")-1)))</f>
        <v>Los Angeles</v>
      </c>
      <c r="Z3013" t="s">
        <v>325</v>
      </c>
      <c r="AA3013" t="s">
        <v>5</v>
      </c>
    </row>
    <row r="3014" spans="1:27" ht="14.4" x14ac:dyDescent="0.3">
      <c r="A3014">
        <v>3004</v>
      </c>
      <c r="B3014" t="s">
        <v>9870</v>
      </c>
      <c r="C3014" t="s">
        <v>9871</v>
      </c>
      <c r="D3014" t="s">
        <v>9872</v>
      </c>
      <c r="E3014" t="s">
        <v>4695</v>
      </c>
      <c r="F3014" s="5">
        <f>_xlfn.TEXTBEFORE(E3014, " ") * 1000000</f>
        <v>52000000</v>
      </c>
      <c r="G3014">
        <v>123.8557</v>
      </c>
      <c r="H3014" t="s">
        <v>779</v>
      </c>
      <c r="I3014">
        <v>184</v>
      </c>
      <c r="J3014">
        <f>IF(I3014="",0,I3014)</f>
        <v>184</v>
      </c>
      <c r="K3014">
        <v>104</v>
      </c>
      <c r="L3014">
        <f>I3014-K3014</f>
        <v>80</v>
      </c>
      <c r="M3014" t="str">
        <f>IF(I3014&lt;100,"small",IF(I3014&lt;500,"medium","large"))</f>
        <v>medium</v>
      </c>
      <c r="N3014">
        <f>IF(M3014="small",1,0)</f>
        <v>0</v>
      </c>
      <c r="O3014">
        <f>IF(N3014="medium",1,0)</f>
        <v>0</v>
      </c>
      <c r="P3014">
        <f>IF(O3014="large",1,0)</f>
        <v>0</v>
      </c>
      <c r="Q3014">
        <v>2009</v>
      </c>
      <c r="R3014">
        <v>4</v>
      </c>
      <c r="S3014" t="str">
        <f>IF(R3014=1, "First-time", IF(R3014&lt;=3, "Rising Star", IF(R3014&lt;10, "Established", "Elites")))</f>
        <v>Established</v>
      </c>
      <c r="T3014">
        <f>IF(S3014 = "First-time",1,0)</f>
        <v>0</v>
      </c>
      <c r="U3014">
        <f>IF(S3014 = "Rising Star",1,0)</f>
        <v>0</v>
      </c>
      <c r="V3014">
        <f>IF(S3014 = "Established",1,0)</f>
        <v>1</v>
      </c>
      <c r="W3014">
        <f>IF(S3014 = "Elites",1,0)</f>
        <v>0</v>
      </c>
      <c r="X3014" t="s">
        <v>439</v>
      </c>
      <c r="Y3014" t="str">
        <f>IF(X3014="","-",TRIM(LEFT(X3014,FIND(",",X3014&amp;",")-1)))</f>
        <v>Detroit</v>
      </c>
      <c r="Z3014" t="s">
        <v>2682</v>
      </c>
      <c r="AA3014" t="s">
        <v>23</v>
      </c>
    </row>
    <row r="3015" spans="1:27" ht="14.4" x14ac:dyDescent="0.3">
      <c r="A3015">
        <v>3005</v>
      </c>
      <c r="B3015" t="s">
        <v>6099</v>
      </c>
      <c r="C3015" t="s">
        <v>6100</v>
      </c>
      <c r="D3015" t="s">
        <v>6101</v>
      </c>
      <c r="E3015" t="s">
        <v>3152</v>
      </c>
      <c r="F3015" s="5">
        <f>_xlfn.TEXTBEFORE(E3015, " ") * 1000000</f>
        <v>69900000</v>
      </c>
      <c r="G3015">
        <v>123.80070000000001</v>
      </c>
      <c r="H3015" t="s">
        <v>129</v>
      </c>
      <c r="I3015">
        <v>419</v>
      </c>
      <c r="J3015">
        <f>IF(I3015="",0,I3015)</f>
        <v>419</v>
      </c>
      <c r="K3015">
        <v>235</v>
      </c>
      <c r="L3015">
        <f>I3015-K3015</f>
        <v>184</v>
      </c>
      <c r="M3015" t="str">
        <f>IF(I3015&lt;100,"small",IF(I3015&lt;500,"medium","large"))</f>
        <v>medium</v>
      </c>
      <c r="N3015">
        <f>IF(M3015="small",1,0)</f>
        <v>0</v>
      </c>
      <c r="O3015">
        <f>IF(N3015="medium",1,0)</f>
        <v>0</v>
      </c>
      <c r="P3015">
        <f>IF(O3015="large",1,0)</f>
        <v>0</v>
      </c>
      <c r="Q3015">
        <v>2005</v>
      </c>
      <c r="R3015">
        <v>1</v>
      </c>
      <c r="S3015" t="str">
        <f>IF(R3015=1, "First-time", IF(R3015&lt;=3, "Rising Star", IF(R3015&lt;10, "Established", "Elites")))</f>
        <v>First-time</v>
      </c>
      <c r="T3015">
        <f>IF(S3015 = "First-time",1,0)</f>
        <v>1</v>
      </c>
      <c r="U3015">
        <f>IF(S3015 = "Rising Star",1,0)</f>
        <v>0</v>
      </c>
      <c r="V3015">
        <f>IF(S3015 = "Established",1,0)</f>
        <v>0</v>
      </c>
      <c r="W3015">
        <f>IF(S3015 = "Elites",1,0)</f>
        <v>0</v>
      </c>
      <c r="X3015" t="s">
        <v>232</v>
      </c>
      <c r="Y3015" t="str">
        <f>IF(X3015="","-",TRIM(LEFT(X3015,FIND(",",X3015&amp;",")-1)))</f>
        <v>Houston</v>
      </c>
      <c r="Z3015" t="s">
        <v>232</v>
      </c>
      <c r="AA3015" t="s">
        <v>45</v>
      </c>
    </row>
    <row r="3016" spans="1:27" ht="14.4" x14ac:dyDescent="0.3">
      <c r="A3016">
        <v>3006</v>
      </c>
      <c r="B3016" t="s">
        <v>12195</v>
      </c>
      <c r="C3016" t="s">
        <v>12196</v>
      </c>
      <c r="D3016" t="s">
        <v>12197</v>
      </c>
      <c r="E3016" t="s">
        <v>1302</v>
      </c>
      <c r="F3016" s="5">
        <f>_xlfn.TEXTBEFORE(E3016, " ") * 1000000</f>
        <v>7800000</v>
      </c>
      <c r="G3016">
        <v>123.648</v>
      </c>
      <c r="H3016" t="s">
        <v>174</v>
      </c>
      <c r="I3016">
        <v>33</v>
      </c>
      <c r="J3016">
        <f>IF(I3016="",0,I3016)</f>
        <v>33</v>
      </c>
      <c r="K3016">
        <v>10</v>
      </c>
      <c r="L3016">
        <f>I3016-K3016</f>
        <v>23</v>
      </c>
      <c r="M3016" t="str">
        <f>IF(I3016&lt;100,"small",IF(I3016&lt;500,"medium","large"))</f>
        <v>small</v>
      </c>
      <c r="N3016">
        <f>IF(M3016="small",1,0)</f>
        <v>1</v>
      </c>
      <c r="O3016">
        <f>IF(N3016="medium",1,0)</f>
        <v>0</v>
      </c>
      <c r="P3016">
        <f>IF(O3016="large",1,0)</f>
        <v>0</v>
      </c>
      <c r="Q3016">
        <v>2011</v>
      </c>
      <c r="R3016">
        <v>1</v>
      </c>
      <c r="S3016" t="str">
        <f>IF(R3016=1, "First-time", IF(R3016&lt;=3, "Rising Star", IF(R3016&lt;10, "Established", "Elites")))</f>
        <v>First-time</v>
      </c>
      <c r="T3016">
        <f>IF(S3016 = "First-time",1,0)</f>
        <v>1</v>
      </c>
      <c r="U3016">
        <f>IF(S3016 = "Rising Star",1,0)</f>
        <v>0</v>
      </c>
      <c r="V3016">
        <f>IF(S3016 = "Established",1,0)</f>
        <v>0</v>
      </c>
      <c r="W3016">
        <f>IF(S3016 = "Elites",1,0)</f>
        <v>0</v>
      </c>
      <c r="X3016" t="s">
        <v>354</v>
      </c>
      <c r="Y3016" t="str">
        <f>IF(X3016="","-",TRIM(LEFT(X3016,FIND(",",X3016&amp;",")-1)))</f>
        <v>Minneapolis</v>
      </c>
      <c r="Z3016" t="s">
        <v>12198</v>
      </c>
      <c r="AA3016" t="s">
        <v>24</v>
      </c>
    </row>
    <row r="3017" spans="1:27" ht="14.4" x14ac:dyDescent="0.3">
      <c r="A3017">
        <v>3007</v>
      </c>
      <c r="B3017" t="s">
        <v>3416</v>
      </c>
      <c r="C3017" t="s">
        <v>3417</v>
      </c>
      <c r="D3017" t="s">
        <v>3418</v>
      </c>
      <c r="E3017" t="s">
        <v>1360</v>
      </c>
      <c r="F3017" s="5">
        <f>_xlfn.TEXTBEFORE(E3017, " ") * 1000000</f>
        <v>12000000</v>
      </c>
      <c r="G3017">
        <v>123.58150000000001</v>
      </c>
      <c r="H3017" t="s">
        <v>167</v>
      </c>
      <c r="I3017">
        <v>36</v>
      </c>
      <c r="J3017">
        <f>IF(I3017="",0,I3017)</f>
        <v>36</v>
      </c>
      <c r="K3017">
        <v>20</v>
      </c>
      <c r="L3017">
        <f>I3017-K3017</f>
        <v>16</v>
      </c>
      <c r="M3017" t="str">
        <f>IF(I3017&lt;100,"small",IF(I3017&lt;500,"medium","large"))</f>
        <v>small</v>
      </c>
      <c r="N3017">
        <f>IF(M3017="small",1,0)</f>
        <v>1</v>
      </c>
      <c r="O3017">
        <f>IF(N3017="medium",1,0)</f>
        <v>0</v>
      </c>
      <c r="P3017">
        <f>IF(O3017="large",1,0)</f>
        <v>0</v>
      </c>
      <c r="Q3017">
        <v>2000</v>
      </c>
      <c r="R3017">
        <v>4</v>
      </c>
      <c r="S3017" t="str">
        <f>IF(R3017=1, "First-time", IF(R3017&lt;=3, "Rising Star", IF(R3017&lt;10, "Established", "Elites")))</f>
        <v>Established</v>
      </c>
      <c r="T3017">
        <f>IF(S3017 = "First-time",1,0)</f>
        <v>0</v>
      </c>
      <c r="U3017">
        <f>IF(S3017 = "Rising Star",1,0)</f>
        <v>0</v>
      </c>
      <c r="V3017">
        <f>IF(S3017 = "Established",1,0)</f>
        <v>1</v>
      </c>
      <c r="W3017">
        <f>IF(S3017 = "Elites",1,0)</f>
        <v>0</v>
      </c>
      <c r="X3017" t="s">
        <v>838</v>
      </c>
      <c r="Y3017" t="str">
        <f>IF(X3017="","-",TRIM(LEFT(X3017,FIND(",",X3017&amp;",")-1)))</f>
        <v>Austin</v>
      </c>
      <c r="Z3017" t="s">
        <v>838</v>
      </c>
      <c r="AA3017" t="s">
        <v>45</v>
      </c>
    </row>
    <row r="3018" spans="1:27" ht="14.4" x14ac:dyDescent="0.3">
      <c r="A3018">
        <v>3008</v>
      </c>
      <c r="B3018" t="s">
        <v>2891</v>
      </c>
      <c r="C3018" t="s">
        <v>2892</v>
      </c>
      <c r="D3018" t="s">
        <v>2893</v>
      </c>
      <c r="E3018" t="s">
        <v>1916</v>
      </c>
      <c r="F3018" s="5">
        <f>_xlfn.TEXTBEFORE(E3018, " ") * 1000000</f>
        <v>15000000</v>
      </c>
      <c r="G3018">
        <v>123.4325</v>
      </c>
      <c r="H3018" t="s">
        <v>727</v>
      </c>
      <c r="I3018">
        <v>75</v>
      </c>
      <c r="J3018">
        <f>IF(I3018="",0,I3018)</f>
        <v>75</v>
      </c>
      <c r="K3018">
        <v>36</v>
      </c>
      <c r="L3018">
        <f>I3018-K3018</f>
        <v>39</v>
      </c>
      <c r="M3018" t="str">
        <f>IF(I3018&lt;100,"small",IF(I3018&lt;500,"medium","large"))</f>
        <v>small</v>
      </c>
      <c r="N3018">
        <f>IF(M3018="small",1,0)</f>
        <v>1</v>
      </c>
      <c r="O3018">
        <f>IF(N3018="medium",1,0)</f>
        <v>0</v>
      </c>
      <c r="P3018">
        <f>IF(O3018="large",1,0)</f>
        <v>0</v>
      </c>
      <c r="Q3018">
        <v>1998</v>
      </c>
      <c r="R3018">
        <v>3</v>
      </c>
      <c r="S3018" t="str">
        <f>IF(R3018=1, "First-time", IF(R3018&lt;=3, "Rising Star", IF(R3018&lt;10, "Established", "Elites")))</f>
        <v>Rising Star</v>
      </c>
      <c r="T3018">
        <f>IF(S3018 = "First-time",1,0)</f>
        <v>0</v>
      </c>
      <c r="U3018">
        <f>IF(S3018 = "Rising Star",1,0)</f>
        <v>1</v>
      </c>
      <c r="V3018">
        <f>IF(S3018 = "Established",1,0)</f>
        <v>0</v>
      </c>
      <c r="W3018">
        <f>IF(S3018 = "Elites",1,0)</f>
        <v>0</v>
      </c>
      <c r="X3018" t="s">
        <v>93</v>
      </c>
      <c r="Y3018" t="str">
        <f>IF(X3018="","-",TRIM(LEFT(X3018,FIND(",",X3018&amp;",")-1)))</f>
        <v>Baltimore</v>
      </c>
      <c r="Z3018" t="s">
        <v>2894</v>
      </c>
      <c r="AA3018" t="s">
        <v>21</v>
      </c>
    </row>
    <row r="3019" spans="1:27" ht="14.4" x14ac:dyDescent="0.3">
      <c r="A3019">
        <v>3009</v>
      </c>
      <c r="B3019" t="s">
        <v>9237</v>
      </c>
      <c r="C3019" t="s">
        <v>9238</v>
      </c>
      <c r="D3019" t="s">
        <v>9239</v>
      </c>
      <c r="E3019" t="s">
        <v>98</v>
      </c>
      <c r="F3019" s="5">
        <f>_xlfn.TEXTBEFORE(E3019, " ") * 1000000</f>
        <v>11200000</v>
      </c>
      <c r="G3019">
        <v>123.39830000000001</v>
      </c>
      <c r="H3019" t="s">
        <v>803</v>
      </c>
      <c r="I3019">
        <v>93</v>
      </c>
      <c r="J3019">
        <f>IF(I3019="",0,I3019)</f>
        <v>93</v>
      </c>
      <c r="K3019">
        <v>48</v>
      </c>
      <c r="L3019">
        <f>I3019-K3019</f>
        <v>45</v>
      </c>
      <c r="M3019" t="str">
        <f>IF(I3019&lt;100,"small",IF(I3019&lt;500,"medium","large"))</f>
        <v>small</v>
      </c>
      <c r="N3019">
        <f>IF(M3019="small",1,0)</f>
        <v>1</v>
      </c>
      <c r="O3019">
        <f>IF(N3019="medium",1,0)</f>
        <v>0</v>
      </c>
      <c r="P3019">
        <f>IF(O3019="large",1,0)</f>
        <v>0</v>
      </c>
      <c r="Q3019">
        <v>2009</v>
      </c>
      <c r="R3019">
        <v>5</v>
      </c>
      <c r="S3019" t="str">
        <f>IF(R3019=1, "First-time", IF(R3019&lt;=3, "Rising Star", IF(R3019&lt;10, "Established", "Elites")))</f>
        <v>Established</v>
      </c>
      <c r="T3019">
        <f>IF(S3019 = "First-time",1,0)</f>
        <v>0</v>
      </c>
      <c r="U3019">
        <f>IF(S3019 = "Rising Star",1,0)</f>
        <v>0</v>
      </c>
      <c r="V3019">
        <f>IF(S3019 = "Established",1,0)</f>
        <v>1</v>
      </c>
      <c r="W3019">
        <f>IF(S3019 = "Elites",1,0)</f>
        <v>0</v>
      </c>
      <c r="X3019" t="s">
        <v>260</v>
      </c>
      <c r="Y3019" t="str">
        <f>IF(X3019="","-",TRIM(LEFT(X3019,FIND(",",X3019&amp;",")-1)))</f>
        <v>Seattle</v>
      </c>
      <c r="Z3019" t="s">
        <v>260</v>
      </c>
      <c r="AA3019" t="s">
        <v>49</v>
      </c>
    </row>
    <row r="3020" spans="1:27" ht="14.4" x14ac:dyDescent="0.3">
      <c r="A3020">
        <v>3010</v>
      </c>
      <c r="B3020" t="s">
        <v>13102</v>
      </c>
      <c r="C3020" t="s">
        <v>13103</v>
      </c>
      <c r="D3020" t="s">
        <v>13104</v>
      </c>
      <c r="E3020" t="s">
        <v>5371</v>
      </c>
      <c r="F3020" s="5">
        <f>_xlfn.TEXTBEFORE(E3020, " ") * 1000000</f>
        <v>8900000</v>
      </c>
      <c r="G3020">
        <v>123.3419</v>
      </c>
      <c r="H3020" t="s">
        <v>85</v>
      </c>
      <c r="I3020">
        <v>250</v>
      </c>
      <c r="J3020">
        <f>IF(I3020="",0,I3020)</f>
        <v>250</v>
      </c>
      <c r="K3020">
        <v>100</v>
      </c>
      <c r="L3020">
        <f>I3020-K3020</f>
        <v>150</v>
      </c>
      <c r="M3020" t="str">
        <f>IF(I3020&lt;100,"small",IF(I3020&lt;500,"medium","large"))</f>
        <v>medium</v>
      </c>
      <c r="N3020">
        <f>IF(M3020="small",1,0)</f>
        <v>0</v>
      </c>
      <c r="O3020">
        <f>IF(N3020="medium",1,0)</f>
        <v>0</v>
      </c>
      <c r="P3020">
        <f>IF(O3020="large",1,0)</f>
        <v>0</v>
      </c>
      <c r="Q3020">
        <v>2012</v>
      </c>
      <c r="R3020">
        <v>3</v>
      </c>
      <c r="S3020" t="str">
        <f>IF(R3020=1, "First-time", IF(R3020&lt;=3, "Rising Star", IF(R3020&lt;10, "Established", "Elites")))</f>
        <v>Rising Star</v>
      </c>
      <c r="T3020">
        <f>IF(S3020 = "First-time",1,0)</f>
        <v>0</v>
      </c>
      <c r="U3020">
        <f>IF(S3020 = "Rising Star",1,0)</f>
        <v>1</v>
      </c>
      <c r="V3020">
        <f>IF(S3020 = "Established",1,0)</f>
        <v>0</v>
      </c>
      <c r="W3020">
        <f>IF(S3020 = "Elites",1,0)</f>
        <v>0</v>
      </c>
      <c r="X3020" t="s">
        <v>838</v>
      </c>
      <c r="Y3020" t="str">
        <f>IF(X3020="","-",TRIM(LEFT(X3020,FIND(",",X3020&amp;",")-1)))</f>
        <v>Austin</v>
      </c>
      <c r="Z3020" t="s">
        <v>13105</v>
      </c>
      <c r="AA3020" t="s">
        <v>45</v>
      </c>
    </row>
    <row r="3021" spans="1:27" ht="14.4" x14ac:dyDescent="0.3">
      <c r="A3021">
        <v>3011</v>
      </c>
      <c r="B3021" t="s">
        <v>3464</v>
      </c>
      <c r="C3021" t="s">
        <v>3465</v>
      </c>
      <c r="D3021" t="s">
        <v>3466</v>
      </c>
      <c r="E3021" t="s">
        <v>1276</v>
      </c>
      <c r="F3021" s="5">
        <f>_xlfn.TEXTBEFORE(E3021, " ") * 1000000</f>
        <v>5000000</v>
      </c>
      <c r="G3021">
        <v>123.3092</v>
      </c>
      <c r="H3021" t="s">
        <v>472</v>
      </c>
      <c r="I3021">
        <v>28</v>
      </c>
      <c r="J3021">
        <f>IF(I3021="",0,I3021)</f>
        <v>28</v>
      </c>
      <c r="K3021">
        <v>14</v>
      </c>
      <c r="L3021">
        <f>I3021-K3021</f>
        <v>14</v>
      </c>
      <c r="M3021" t="str">
        <f>IF(I3021&lt;100,"small",IF(I3021&lt;500,"medium","large"))</f>
        <v>small</v>
      </c>
      <c r="N3021">
        <f>IF(M3021="small",1,0)</f>
        <v>1</v>
      </c>
      <c r="O3021">
        <f>IF(N3021="medium",1,0)</f>
        <v>0</v>
      </c>
      <c r="P3021">
        <f>IF(O3021="large",1,0)</f>
        <v>0</v>
      </c>
      <c r="Q3021">
        <v>2000</v>
      </c>
      <c r="R3021">
        <v>1</v>
      </c>
      <c r="S3021" t="str">
        <f>IF(R3021=1, "First-time", IF(R3021&lt;=3, "Rising Star", IF(R3021&lt;10, "Established", "Elites")))</f>
        <v>First-time</v>
      </c>
      <c r="T3021">
        <f>IF(S3021 = "First-time",1,0)</f>
        <v>1</v>
      </c>
      <c r="U3021">
        <f>IF(S3021 = "Rising Star",1,0)</f>
        <v>0</v>
      </c>
      <c r="V3021">
        <f>IF(S3021 = "Established",1,0)</f>
        <v>0</v>
      </c>
      <c r="W3021">
        <f>IF(S3021 = "Elites",1,0)</f>
        <v>0</v>
      </c>
      <c r="X3021" t="s">
        <v>99</v>
      </c>
      <c r="Y3021" t="str">
        <f>IF(X3021="","-",TRIM(LEFT(X3021,FIND(",",X3021&amp;",")-1)))</f>
        <v>-</v>
      </c>
      <c r="Z3021" t="s">
        <v>3467</v>
      </c>
      <c r="AA3021" t="s">
        <v>41</v>
      </c>
    </row>
    <row r="3022" spans="1:27" ht="14.4" x14ac:dyDescent="0.3">
      <c r="A3022">
        <v>3012</v>
      </c>
      <c r="B3022" t="s">
        <v>1479</v>
      </c>
      <c r="C3022" t="s">
        <v>1480</v>
      </c>
      <c r="D3022" t="s">
        <v>1481</v>
      </c>
      <c r="E3022" t="s">
        <v>947</v>
      </c>
      <c r="F3022" s="5">
        <f>_xlfn.TEXTBEFORE(E3022, " ") * 1000000</f>
        <v>4600000</v>
      </c>
      <c r="G3022">
        <v>123.3031</v>
      </c>
      <c r="H3022" t="s">
        <v>105</v>
      </c>
      <c r="I3022">
        <v>26</v>
      </c>
      <c r="J3022">
        <f>IF(I3022="",0,I3022)</f>
        <v>26</v>
      </c>
      <c r="K3022">
        <v>20</v>
      </c>
      <c r="L3022">
        <f>I3022-K3022</f>
        <v>6</v>
      </c>
      <c r="M3022" t="str">
        <f>IF(I3022&lt;100,"small",IF(I3022&lt;500,"medium","large"))</f>
        <v>small</v>
      </c>
      <c r="N3022">
        <f>IF(M3022="small",1,0)</f>
        <v>1</v>
      </c>
      <c r="O3022">
        <f>IF(N3022="medium",1,0)</f>
        <v>0</v>
      </c>
      <c r="P3022">
        <f>IF(O3022="large",1,0)</f>
        <v>0</v>
      </c>
      <c r="Q3022">
        <v>1989</v>
      </c>
      <c r="R3022">
        <v>1</v>
      </c>
      <c r="S3022" t="str">
        <f>IF(R3022=1, "First-time", IF(R3022&lt;=3, "Rising Star", IF(R3022&lt;10, "Established", "Elites")))</f>
        <v>First-time</v>
      </c>
      <c r="T3022">
        <f>IF(S3022 = "First-time",1,0)</f>
        <v>1</v>
      </c>
      <c r="U3022">
        <f>IF(S3022 = "Rising Star",1,0)</f>
        <v>0</v>
      </c>
      <c r="V3022">
        <f>IF(S3022 = "Established",1,0)</f>
        <v>0</v>
      </c>
      <c r="W3022">
        <f>IF(S3022 = "Elites",1,0)</f>
        <v>0</v>
      </c>
      <c r="X3022" t="s">
        <v>689</v>
      </c>
      <c r="Y3022" t="str">
        <f>IF(X3022="","-",TRIM(LEFT(X3022,FIND(",",X3022&amp;",")-1)))</f>
        <v>Miami</v>
      </c>
      <c r="Z3022" t="s">
        <v>1482</v>
      </c>
      <c r="AA3022" t="s">
        <v>10</v>
      </c>
    </row>
    <row r="3023" spans="1:27" ht="14.4" x14ac:dyDescent="0.3">
      <c r="A3023">
        <v>3013</v>
      </c>
      <c r="B3023" t="s">
        <v>4560</v>
      </c>
      <c r="C3023" t="s">
        <v>4561</v>
      </c>
      <c r="D3023" t="s">
        <v>4562</v>
      </c>
      <c r="E3023" t="s">
        <v>870</v>
      </c>
      <c r="F3023" s="5">
        <f>_xlfn.TEXTBEFORE(E3023, " ") * 1000000</f>
        <v>3000000</v>
      </c>
      <c r="G3023">
        <v>123.24760000000001</v>
      </c>
      <c r="H3023" t="s">
        <v>105</v>
      </c>
      <c r="I3023">
        <v>18</v>
      </c>
      <c r="J3023">
        <f>IF(I3023="",0,I3023)</f>
        <v>18</v>
      </c>
      <c r="K3023">
        <v>4</v>
      </c>
      <c r="L3023">
        <f>I3023-K3023</f>
        <v>14</v>
      </c>
      <c r="M3023" t="str">
        <f>IF(I3023&lt;100,"small",IF(I3023&lt;500,"medium","large"))</f>
        <v>small</v>
      </c>
      <c r="N3023">
        <f>IF(M3023="small",1,0)</f>
        <v>1</v>
      </c>
      <c r="O3023">
        <f>IF(N3023="medium",1,0)</f>
        <v>0</v>
      </c>
      <c r="P3023">
        <f>IF(O3023="large",1,0)</f>
        <v>0</v>
      </c>
      <c r="Q3023">
        <v>2002</v>
      </c>
      <c r="R3023">
        <v>2</v>
      </c>
      <c r="S3023" t="str">
        <f>IF(R3023=1, "First-time", IF(R3023&lt;=3, "Rising Star", IF(R3023&lt;10, "Established", "Elites")))</f>
        <v>Rising Star</v>
      </c>
      <c r="T3023">
        <f>IF(S3023 = "First-time",1,0)</f>
        <v>0</v>
      </c>
      <c r="U3023">
        <f>IF(S3023 = "Rising Star",1,0)</f>
        <v>1</v>
      </c>
      <c r="V3023">
        <f>IF(S3023 = "Established",1,0)</f>
        <v>0</v>
      </c>
      <c r="W3023">
        <f>IF(S3023 = "Elites",1,0)</f>
        <v>0</v>
      </c>
      <c r="X3023" t="s">
        <v>242</v>
      </c>
      <c r="Y3023" t="str">
        <f>IF(X3023="","-",TRIM(LEFT(X3023,FIND(",",X3023&amp;",")-1)))</f>
        <v>Atlanta</v>
      </c>
      <c r="Z3023" t="s">
        <v>2063</v>
      </c>
      <c r="AA3023" t="s">
        <v>11</v>
      </c>
    </row>
    <row r="3024" spans="1:27" ht="14.4" x14ac:dyDescent="0.3">
      <c r="A3024">
        <v>3014</v>
      </c>
      <c r="B3024" t="s">
        <v>9140</v>
      </c>
      <c r="C3024" t="s">
        <v>9141</v>
      </c>
      <c r="D3024" t="s">
        <v>9142</v>
      </c>
      <c r="E3024" t="s">
        <v>9143</v>
      </c>
      <c r="F3024" s="5">
        <f>_xlfn.TEXTBEFORE(E3024, " ") * 1000000</f>
        <v>48700000</v>
      </c>
      <c r="G3024">
        <v>123.238</v>
      </c>
      <c r="H3024" t="s">
        <v>324</v>
      </c>
      <c r="I3024">
        <v>203</v>
      </c>
      <c r="J3024">
        <f>IF(I3024="",0,I3024)</f>
        <v>203</v>
      </c>
      <c r="K3024">
        <v>115</v>
      </c>
      <c r="L3024">
        <f>I3024-K3024</f>
        <v>88</v>
      </c>
      <c r="M3024" t="str">
        <f>IF(I3024&lt;100,"small",IF(I3024&lt;500,"medium","large"))</f>
        <v>medium</v>
      </c>
      <c r="N3024">
        <f>IF(M3024="small",1,0)</f>
        <v>0</v>
      </c>
      <c r="O3024">
        <f>IF(N3024="medium",1,0)</f>
        <v>0</v>
      </c>
      <c r="P3024">
        <f>IF(O3024="large",1,0)</f>
        <v>0</v>
      </c>
      <c r="Q3024">
        <v>2008</v>
      </c>
      <c r="R3024">
        <v>3</v>
      </c>
      <c r="S3024" t="str">
        <f>IF(R3024=1, "First-time", IF(R3024&lt;=3, "Rising Star", IF(R3024&lt;10, "Established", "Elites")))</f>
        <v>Rising Star</v>
      </c>
      <c r="T3024">
        <f>IF(S3024 = "First-time",1,0)</f>
        <v>0</v>
      </c>
      <c r="U3024">
        <f>IF(S3024 = "Rising Star",1,0)</f>
        <v>1</v>
      </c>
      <c r="V3024">
        <f>IF(S3024 = "Established",1,0)</f>
        <v>0</v>
      </c>
      <c r="W3024">
        <f>IF(S3024 = "Elites",1,0)</f>
        <v>0</v>
      </c>
      <c r="X3024" t="s">
        <v>272</v>
      </c>
      <c r="Y3024" t="str">
        <f>IF(X3024="","-",TRIM(LEFT(X3024,FIND(",",X3024&amp;",")-1)))</f>
        <v>Phoenix</v>
      </c>
      <c r="Z3024" t="s">
        <v>2809</v>
      </c>
      <c r="AA3024" t="s">
        <v>4</v>
      </c>
    </row>
    <row r="3025" spans="1:27" ht="14.4" x14ac:dyDescent="0.3">
      <c r="A3025">
        <v>3015</v>
      </c>
      <c r="B3025" t="s">
        <v>9515</v>
      </c>
      <c r="C3025" t="s">
        <v>9516</v>
      </c>
      <c r="D3025" t="s">
        <v>9517</v>
      </c>
      <c r="E3025" t="s">
        <v>9518</v>
      </c>
      <c r="F3025" s="5">
        <f>_xlfn.TEXTBEFORE(E3025, " ") * 1000000</f>
        <v>48400000</v>
      </c>
      <c r="G3025">
        <v>123.2333</v>
      </c>
      <c r="H3025" t="s">
        <v>140</v>
      </c>
      <c r="I3025">
        <v>960</v>
      </c>
      <c r="J3025">
        <f>IF(I3025="",0,I3025)</f>
        <v>960</v>
      </c>
      <c r="K3025">
        <v>330</v>
      </c>
      <c r="L3025">
        <f>I3025-K3025</f>
        <v>630</v>
      </c>
      <c r="M3025" t="str">
        <f>IF(I3025&lt;100,"small",IF(I3025&lt;500,"medium","large"))</f>
        <v>large</v>
      </c>
      <c r="N3025">
        <f>IF(M3025="small",1,0)</f>
        <v>0</v>
      </c>
      <c r="O3025">
        <f>IF(N3025="medium",1,0)</f>
        <v>0</v>
      </c>
      <c r="P3025">
        <f>IF(O3025="large",1,0)</f>
        <v>0</v>
      </c>
      <c r="Q3025">
        <v>2009</v>
      </c>
      <c r="R3025">
        <v>1</v>
      </c>
      <c r="S3025" t="str">
        <f>IF(R3025=1, "First-time", IF(R3025&lt;=3, "Rising Star", IF(R3025&lt;10, "Established", "Elites")))</f>
        <v>First-time</v>
      </c>
      <c r="T3025">
        <f>IF(S3025 = "First-time",1,0)</f>
        <v>1</v>
      </c>
      <c r="U3025">
        <f>IF(S3025 = "Rising Star",1,0)</f>
        <v>0</v>
      </c>
      <c r="V3025">
        <f>IF(S3025 = "Established",1,0)</f>
        <v>0</v>
      </c>
      <c r="W3025">
        <f>IF(S3025 = "Elites",1,0)</f>
        <v>0</v>
      </c>
      <c r="X3025" t="s">
        <v>1744</v>
      </c>
      <c r="Y3025" t="str">
        <f>IF(X3025="","-",TRIM(LEFT(X3025,FIND(",",X3025&amp;",")-1)))</f>
        <v>Charleston</v>
      </c>
      <c r="Z3025" t="s">
        <v>5322</v>
      </c>
      <c r="AA3025" t="s">
        <v>42</v>
      </c>
    </row>
    <row r="3026" spans="1:27" ht="14.4" x14ac:dyDescent="0.3">
      <c r="A3026">
        <v>3016</v>
      </c>
      <c r="B3026" t="s">
        <v>5083</v>
      </c>
      <c r="C3026" t="s">
        <v>5084</v>
      </c>
      <c r="D3026" t="s">
        <v>5085</v>
      </c>
      <c r="E3026" t="s">
        <v>5086</v>
      </c>
      <c r="F3026" s="5">
        <f>_xlfn.TEXTBEFORE(E3026, " ") * 1000000</f>
        <v>47300000</v>
      </c>
      <c r="G3026">
        <v>123.20399999999999</v>
      </c>
      <c r="H3026" t="s">
        <v>118</v>
      </c>
      <c r="I3026">
        <v>199</v>
      </c>
      <c r="J3026">
        <f>IF(I3026="",0,I3026)</f>
        <v>199</v>
      </c>
      <c r="K3026">
        <v>91</v>
      </c>
      <c r="L3026">
        <f>I3026-K3026</f>
        <v>108</v>
      </c>
      <c r="M3026" t="str">
        <f>IF(I3026&lt;100,"small",IF(I3026&lt;500,"medium","large"))</f>
        <v>medium</v>
      </c>
      <c r="N3026">
        <f>IF(M3026="small",1,0)</f>
        <v>0</v>
      </c>
      <c r="O3026">
        <f>IF(N3026="medium",1,0)</f>
        <v>0</v>
      </c>
      <c r="P3026">
        <f>IF(O3026="large",1,0)</f>
        <v>0</v>
      </c>
      <c r="Q3026">
        <v>2003</v>
      </c>
      <c r="R3026">
        <v>1</v>
      </c>
      <c r="S3026" t="str">
        <f>IF(R3026=1, "First-time", IF(R3026&lt;=3, "Rising Star", IF(R3026&lt;10, "Established", "Elites")))</f>
        <v>First-time</v>
      </c>
      <c r="T3026">
        <f>IF(S3026 = "First-time",1,0)</f>
        <v>1</v>
      </c>
      <c r="U3026">
        <f>IF(S3026 = "Rising Star",1,0)</f>
        <v>0</v>
      </c>
      <c r="V3026">
        <f>IF(S3026 = "Established",1,0)</f>
        <v>0</v>
      </c>
      <c r="W3026">
        <f>IF(S3026 = "Elites",1,0)</f>
        <v>0</v>
      </c>
      <c r="X3026" t="s">
        <v>271</v>
      </c>
      <c r="Y3026" t="str">
        <f>IF(X3026="","-",TRIM(LEFT(X3026,FIND(",",X3026&amp;",")-1)))</f>
        <v>Chicago</v>
      </c>
      <c r="Z3026" t="s">
        <v>271</v>
      </c>
      <c r="AA3026" t="s">
        <v>15</v>
      </c>
    </row>
    <row r="3027" spans="1:27" ht="14.4" x14ac:dyDescent="0.3">
      <c r="A3027">
        <v>3017</v>
      </c>
      <c r="B3027" t="s">
        <v>4131</v>
      </c>
      <c r="C3027" t="s">
        <v>4132</v>
      </c>
      <c r="D3027" t="s">
        <v>4133</v>
      </c>
      <c r="E3027" t="s">
        <v>2201</v>
      </c>
      <c r="F3027" s="5">
        <f>_xlfn.TEXTBEFORE(E3027, " ") * 1000000</f>
        <v>46400000</v>
      </c>
      <c r="G3027">
        <v>123.1022</v>
      </c>
      <c r="H3027" t="s">
        <v>174</v>
      </c>
      <c r="I3027">
        <v>89</v>
      </c>
      <c r="J3027">
        <f>IF(I3027="",0,I3027)</f>
        <v>89</v>
      </c>
      <c r="K3027">
        <v>41</v>
      </c>
      <c r="L3027">
        <f>I3027-K3027</f>
        <v>48</v>
      </c>
      <c r="M3027" t="str">
        <f>IF(I3027&lt;100,"small",IF(I3027&lt;500,"medium","large"))</f>
        <v>small</v>
      </c>
      <c r="N3027">
        <f>IF(M3027="small",1,0)</f>
        <v>1</v>
      </c>
      <c r="O3027">
        <f>IF(N3027="medium",1,0)</f>
        <v>0</v>
      </c>
      <c r="P3027">
        <f>IF(O3027="large",1,0)</f>
        <v>0</v>
      </c>
      <c r="Q3027">
        <v>2001</v>
      </c>
      <c r="R3027">
        <v>6</v>
      </c>
      <c r="S3027" t="str">
        <f>IF(R3027=1, "First-time", IF(R3027&lt;=3, "Rising Star", IF(R3027&lt;10, "Established", "Elites")))</f>
        <v>Established</v>
      </c>
      <c r="T3027">
        <f>IF(S3027 = "First-time",1,0)</f>
        <v>0</v>
      </c>
      <c r="U3027">
        <f>IF(S3027 = "Rising Star",1,0)</f>
        <v>0</v>
      </c>
      <c r="V3027">
        <f>IF(S3027 = "Established",1,0)</f>
        <v>1</v>
      </c>
      <c r="W3027">
        <f>IF(S3027 = "Elites",1,0)</f>
        <v>0</v>
      </c>
      <c r="X3027" t="s">
        <v>99</v>
      </c>
      <c r="Y3027" t="str">
        <f>IF(X3027="","-",TRIM(LEFT(X3027,FIND(",",X3027&amp;",")-1)))</f>
        <v>-</v>
      </c>
      <c r="Z3027" t="s">
        <v>3296</v>
      </c>
      <c r="AA3027" t="s">
        <v>7</v>
      </c>
    </row>
    <row r="3028" spans="1:27" ht="14.4" x14ac:dyDescent="0.3">
      <c r="A3028">
        <v>3018</v>
      </c>
      <c r="B3028" t="s">
        <v>10456</v>
      </c>
      <c r="C3028" t="s">
        <v>10457</v>
      </c>
      <c r="D3028" t="s">
        <v>10458</v>
      </c>
      <c r="E3028" t="s">
        <v>302</v>
      </c>
      <c r="F3028" s="5">
        <f>_xlfn.TEXTBEFORE(E3028, " ") * 1000000</f>
        <v>7100000</v>
      </c>
      <c r="G3028">
        <v>123.0894</v>
      </c>
      <c r="H3028" t="s">
        <v>472</v>
      </c>
      <c r="I3028">
        <v>142</v>
      </c>
      <c r="J3028">
        <f>IF(I3028="",0,I3028)</f>
        <v>142</v>
      </c>
      <c r="K3028">
        <v>49</v>
      </c>
      <c r="L3028">
        <f>I3028-K3028</f>
        <v>93</v>
      </c>
      <c r="M3028" t="str">
        <f>IF(I3028&lt;100,"small",IF(I3028&lt;500,"medium","large"))</f>
        <v>medium</v>
      </c>
      <c r="N3028">
        <f>IF(M3028="small",1,0)</f>
        <v>0</v>
      </c>
      <c r="O3028">
        <f>IF(N3028="medium",1,0)</f>
        <v>0</v>
      </c>
      <c r="P3028">
        <f>IF(O3028="large",1,0)</f>
        <v>0</v>
      </c>
      <c r="Q3028">
        <v>2010</v>
      </c>
      <c r="R3028">
        <v>3</v>
      </c>
      <c r="S3028" t="str">
        <f>IF(R3028=1, "First-time", IF(R3028&lt;=3, "Rising Star", IF(R3028&lt;10, "Established", "Elites")))</f>
        <v>Rising Star</v>
      </c>
      <c r="T3028">
        <f>IF(S3028 = "First-time",1,0)</f>
        <v>0</v>
      </c>
      <c r="U3028">
        <f>IF(S3028 = "Rising Star",1,0)</f>
        <v>1</v>
      </c>
      <c r="V3028">
        <f>IF(S3028 = "Established",1,0)</f>
        <v>0</v>
      </c>
      <c r="W3028">
        <f>IF(S3028 = "Elites",1,0)</f>
        <v>0</v>
      </c>
      <c r="X3028" t="s">
        <v>260</v>
      </c>
      <c r="Y3028" t="str">
        <f>IF(X3028="","-",TRIM(LEFT(X3028,FIND(",",X3028&amp;",")-1)))</f>
        <v>Seattle</v>
      </c>
      <c r="Z3028" t="s">
        <v>10459</v>
      </c>
      <c r="AA3028" t="s">
        <v>49</v>
      </c>
    </row>
    <row r="3029" spans="1:27" ht="14.4" x14ac:dyDescent="0.3">
      <c r="A3029">
        <v>3019</v>
      </c>
      <c r="B3029" t="s">
        <v>16125</v>
      </c>
      <c r="C3029" t="s">
        <v>16126</v>
      </c>
      <c r="D3029" t="s">
        <v>16127</v>
      </c>
      <c r="E3029" t="s">
        <v>1302</v>
      </c>
      <c r="F3029" s="5">
        <f>_xlfn.TEXTBEFORE(E3029, " ") * 1000000</f>
        <v>7800000</v>
      </c>
      <c r="G3029">
        <v>122.94970000000001</v>
      </c>
      <c r="H3029" t="s">
        <v>85</v>
      </c>
      <c r="I3029">
        <v>42</v>
      </c>
      <c r="J3029">
        <f>IF(I3029="",0,I3029)</f>
        <v>42</v>
      </c>
      <c r="K3029">
        <v>21</v>
      </c>
      <c r="L3029">
        <f>I3029-K3029</f>
        <v>21</v>
      </c>
      <c r="M3029" t="str">
        <f>IF(I3029&lt;100,"small",IF(I3029&lt;500,"medium","large"))</f>
        <v>small</v>
      </c>
      <c r="N3029">
        <f>IF(M3029="small",1,0)</f>
        <v>1</v>
      </c>
      <c r="O3029">
        <f>IF(N3029="medium",1,0)</f>
        <v>0</v>
      </c>
      <c r="P3029">
        <f>IF(O3029="large",1,0)</f>
        <v>0</v>
      </c>
      <c r="Q3029">
        <v>2014</v>
      </c>
      <c r="R3029">
        <v>3</v>
      </c>
      <c r="S3029" t="str">
        <f>IF(R3029=1, "First-time", IF(R3029&lt;=3, "Rising Star", IF(R3029&lt;10, "Established", "Elites")))</f>
        <v>Rising Star</v>
      </c>
      <c r="T3029">
        <f>IF(S3029 = "First-time",1,0)</f>
        <v>0</v>
      </c>
      <c r="U3029">
        <f>IF(S3029 = "Rising Star",1,0)</f>
        <v>1</v>
      </c>
      <c r="V3029">
        <f>IF(S3029 = "Established",1,0)</f>
        <v>0</v>
      </c>
      <c r="W3029">
        <f>IF(S3029 = "Elites",1,0)</f>
        <v>0</v>
      </c>
      <c r="X3029" t="s">
        <v>106</v>
      </c>
      <c r="Y3029" t="str">
        <f>IF(X3029="","-",TRIM(LEFT(X3029,FIND(",",X3029&amp;",")-1)))</f>
        <v>Cleveland</v>
      </c>
      <c r="Z3029" t="s">
        <v>4409</v>
      </c>
      <c r="AA3029" t="s">
        <v>36</v>
      </c>
    </row>
    <row r="3030" spans="1:27" ht="14.4" x14ac:dyDescent="0.3">
      <c r="A3030">
        <v>3020</v>
      </c>
      <c r="B3030" t="s">
        <v>8690</v>
      </c>
      <c r="C3030" t="s">
        <v>8691</v>
      </c>
      <c r="D3030" t="s">
        <v>8692</v>
      </c>
      <c r="E3030" t="s">
        <v>2898</v>
      </c>
      <c r="F3030" s="5">
        <f>_xlfn.TEXTBEFORE(E3030, " ") * 1000000</f>
        <v>4700000</v>
      </c>
      <c r="G3030">
        <v>122.92659999999999</v>
      </c>
      <c r="H3030" t="s">
        <v>105</v>
      </c>
      <c r="I3030">
        <v>22</v>
      </c>
      <c r="J3030">
        <f>IF(I3030="",0,I3030)</f>
        <v>22</v>
      </c>
      <c r="K3030">
        <v>5</v>
      </c>
      <c r="L3030">
        <f>I3030-K3030</f>
        <v>17</v>
      </c>
      <c r="M3030" t="str">
        <f>IF(I3030&lt;100,"small",IF(I3030&lt;500,"medium","large"))</f>
        <v>small</v>
      </c>
      <c r="N3030">
        <f>IF(M3030="small",1,0)</f>
        <v>1</v>
      </c>
      <c r="O3030">
        <f>IF(N3030="medium",1,0)</f>
        <v>0</v>
      </c>
      <c r="P3030">
        <f>IF(O3030="large",1,0)</f>
        <v>0</v>
      </c>
      <c r="Q3030">
        <v>2008</v>
      </c>
      <c r="R3030">
        <v>1</v>
      </c>
      <c r="S3030" t="str">
        <f>IF(R3030=1, "First-time", IF(R3030&lt;=3, "Rising Star", IF(R3030&lt;10, "Established", "Elites")))</f>
        <v>First-time</v>
      </c>
      <c r="T3030">
        <f>IF(S3030 = "First-time",1,0)</f>
        <v>1</v>
      </c>
      <c r="U3030">
        <f>IF(S3030 = "Rising Star",1,0)</f>
        <v>0</v>
      </c>
      <c r="V3030">
        <f>IF(S3030 = "Established",1,0)</f>
        <v>0</v>
      </c>
      <c r="W3030">
        <f>IF(S3030 = "Elites",1,0)</f>
        <v>0</v>
      </c>
      <c r="X3030" t="s">
        <v>427</v>
      </c>
      <c r="Y3030" t="str">
        <f>IF(X3030="","-",TRIM(LEFT(X3030,FIND(",",X3030&amp;",")-1)))</f>
        <v>Washington</v>
      </c>
      <c r="Z3030" t="s">
        <v>8693</v>
      </c>
      <c r="AA3030" t="s">
        <v>21</v>
      </c>
    </row>
    <row r="3031" spans="1:27" ht="14.4" x14ac:dyDescent="0.3">
      <c r="A3031">
        <v>3021</v>
      </c>
      <c r="B3031" t="s">
        <v>1483</v>
      </c>
      <c r="C3031" t="s">
        <v>1484</v>
      </c>
      <c r="D3031" t="s">
        <v>1485</v>
      </c>
      <c r="E3031" t="s">
        <v>1486</v>
      </c>
      <c r="F3031" s="5">
        <f>_xlfn.TEXTBEFORE(E3031, " ") * 1000000</f>
        <v>16800000</v>
      </c>
      <c r="G3031">
        <v>122.9045</v>
      </c>
      <c r="H3031" t="s">
        <v>118</v>
      </c>
      <c r="I3031">
        <v>58</v>
      </c>
      <c r="J3031">
        <f>IF(I3031="",0,I3031)</f>
        <v>58</v>
      </c>
      <c r="K3031">
        <v>42</v>
      </c>
      <c r="L3031">
        <f>I3031-K3031</f>
        <v>16</v>
      </c>
      <c r="M3031" t="str">
        <f>IF(I3031&lt;100,"small",IF(I3031&lt;500,"medium","large"))</f>
        <v>small</v>
      </c>
      <c r="N3031">
        <f>IF(M3031="small",1,0)</f>
        <v>1</v>
      </c>
      <c r="O3031">
        <f>IF(N3031="medium",1,0)</f>
        <v>0</v>
      </c>
      <c r="P3031">
        <f>IF(O3031="large",1,0)</f>
        <v>0</v>
      </c>
      <c r="Q3031">
        <v>1989</v>
      </c>
      <c r="R3031">
        <v>2</v>
      </c>
      <c r="S3031" t="str">
        <f>IF(R3031=1, "First-time", IF(R3031&lt;=3, "Rising Star", IF(R3031&lt;10, "Established", "Elites")))</f>
        <v>Rising Star</v>
      </c>
      <c r="T3031">
        <f>IF(S3031 = "First-time",1,0)</f>
        <v>0</v>
      </c>
      <c r="U3031">
        <f>IF(S3031 = "Rising Star",1,0)</f>
        <v>1</v>
      </c>
      <c r="V3031">
        <f>IF(S3031 = "Established",1,0)</f>
        <v>0</v>
      </c>
      <c r="W3031">
        <f>IF(S3031 = "Elites",1,0)</f>
        <v>0</v>
      </c>
      <c r="X3031" t="s">
        <v>689</v>
      </c>
      <c r="Y3031" t="str">
        <f>IF(X3031="","-",TRIM(LEFT(X3031,FIND(",",X3031&amp;",")-1)))</f>
        <v>Miami</v>
      </c>
      <c r="Z3031" t="s">
        <v>1487</v>
      </c>
      <c r="AA3031" t="s">
        <v>10</v>
      </c>
    </row>
    <row r="3032" spans="1:27" ht="14.4" x14ac:dyDescent="0.3">
      <c r="A3032">
        <v>3022</v>
      </c>
      <c r="B3032" t="s">
        <v>14268</v>
      </c>
      <c r="C3032" t="s">
        <v>14269</v>
      </c>
      <c r="D3032" t="s">
        <v>14270</v>
      </c>
      <c r="E3032" t="s">
        <v>10849</v>
      </c>
      <c r="F3032" s="5">
        <f>_xlfn.TEXTBEFORE(E3032, " ") * 1000000</f>
        <v>31000000</v>
      </c>
      <c r="G3032">
        <v>122.89279999999999</v>
      </c>
      <c r="H3032" t="s">
        <v>153</v>
      </c>
      <c r="I3032">
        <v>46</v>
      </c>
      <c r="J3032">
        <f>IF(I3032="",0,I3032)</f>
        <v>46</v>
      </c>
      <c r="K3032">
        <v>15</v>
      </c>
      <c r="L3032">
        <f>I3032-K3032</f>
        <v>31</v>
      </c>
      <c r="M3032" t="str">
        <f>IF(I3032&lt;100,"small",IF(I3032&lt;500,"medium","large"))</f>
        <v>small</v>
      </c>
      <c r="N3032">
        <f>IF(M3032="small",1,0)</f>
        <v>1</v>
      </c>
      <c r="O3032">
        <f>IF(N3032="medium",1,0)</f>
        <v>0</v>
      </c>
      <c r="P3032">
        <f>IF(O3032="large",1,0)</f>
        <v>0</v>
      </c>
      <c r="Q3032">
        <v>2012</v>
      </c>
      <c r="R3032">
        <v>3</v>
      </c>
      <c r="S3032" t="str">
        <f>IF(R3032=1, "First-time", IF(R3032&lt;=3, "Rising Star", IF(R3032&lt;10, "Established", "Elites")))</f>
        <v>Rising Star</v>
      </c>
      <c r="T3032">
        <f>IF(S3032 = "First-time",1,0)</f>
        <v>0</v>
      </c>
      <c r="U3032">
        <f>IF(S3032 = "Rising Star",1,0)</f>
        <v>1</v>
      </c>
      <c r="V3032">
        <f>IF(S3032 = "Established",1,0)</f>
        <v>0</v>
      </c>
      <c r="W3032">
        <f>IF(S3032 = "Elites",1,0)</f>
        <v>0</v>
      </c>
      <c r="X3032" t="s">
        <v>272</v>
      </c>
      <c r="Y3032" t="str">
        <f>IF(X3032="","-",TRIM(LEFT(X3032,FIND(",",X3032&amp;",")-1)))</f>
        <v>Phoenix</v>
      </c>
      <c r="Z3032" t="s">
        <v>2809</v>
      </c>
      <c r="AA3032" t="s">
        <v>4</v>
      </c>
    </row>
    <row r="3033" spans="1:27" ht="14.4" x14ac:dyDescent="0.3">
      <c r="A3033">
        <v>3023</v>
      </c>
      <c r="B3033" t="s">
        <v>9192</v>
      </c>
      <c r="C3033" t="s">
        <v>9193</v>
      </c>
      <c r="D3033" t="s">
        <v>9194</v>
      </c>
      <c r="E3033" t="s">
        <v>6682</v>
      </c>
      <c r="F3033" s="5">
        <f>_xlfn.TEXTBEFORE(E3033, " ") * 1000000</f>
        <v>44700000</v>
      </c>
      <c r="G3033">
        <v>122.89019999999999</v>
      </c>
      <c r="H3033" t="s">
        <v>751</v>
      </c>
      <c r="I3033">
        <v>200</v>
      </c>
      <c r="J3033">
        <f>IF(I3033="",0,I3033)</f>
        <v>200</v>
      </c>
      <c r="K3033">
        <v>175</v>
      </c>
      <c r="L3033">
        <f>I3033-K3033</f>
        <v>25</v>
      </c>
      <c r="M3033" t="str">
        <f>IF(I3033&lt;100,"small",IF(I3033&lt;500,"medium","large"))</f>
        <v>medium</v>
      </c>
      <c r="N3033">
        <f>IF(M3033="small",1,0)</f>
        <v>0</v>
      </c>
      <c r="O3033">
        <f>IF(N3033="medium",1,0)</f>
        <v>0</v>
      </c>
      <c r="P3033">
        <f>IF(O3033="large",1,0)</f>
        <v>0</v>
      </c>
      <c r="Q3033">
        <v>2009</v>
      </c>
      <c r="R3033">
        <v>6</v>
      </c>
      <c r="S3033" t="str">
        <f>IF(R3033=1, "First-time", IF(R3033&lt;=3, "Rising Star", IF(R3033&lt;10, "Established", "Elites")))</f>
        <v>Established</v>
      </c>
      <c r="T3033">
        <f>IF(S3033 = "First-time",1,0)</f>
        <v>0</v>
      </c>
      <c r="U3033">
        <f>IF(S3033 = "Rising Star",1,0)</f>
        <v>0</v>
      </c>
      <c r="V3033">
        <f>IF(S3033 = "Established",1,0)</f>
        <v>1</v>
      </c>
      <c r="W3033">
        <f>IF(S3033 = "Elites",1,0)</f>
        <v>0</v>
      </c>
      <c r="X3033" t="s">
        <v>99</v>
      </c>
      <c r="Y3033" t="str">
        <f>IF(X3033="","-",TRIM(LEFT(X3033,FIND(",",X3033&amp;",")-1)))</f>
        <v>-</v>
      </c>
      <c r="Z3033" t="s">
        <v>192</v>
      </c>
      <c r="AA3033" t="s">
        <v>51</v>
      </c>
    </row>
    <row r="3034" spans="1:27" ht="14.4" x14ac:dyDescent="0.3">
      <c r="A3034">
        <v>3024</v>
      </c>
      <c r="B3034" t="s">
        <v>3792</v>
      </c>
      <c r="C3034" t="s">
        <v>3793</v>
      </c>
      <c r="D3034" t="s">
        <v>3794</v>
      </c>
      <c r="E3034" t="s">
        <v>2766</v>
      </c>
      <c r="F3034" s="5">
        <f>_xlfn.TEXTBEFORE(E3034, " ") * 1000000</f>
        <v>2700000</v>
      </c>
      <c r="G3034">
        <v>122.83450000000001</v>
      </c>
      <c r="H3034" t="s">
        <v>779</v>
      </c>
      <c r="I3034">
        <v>10</v>
      </c>
      <c r="J3034">
        <f>IF(I3034="",0,I3034)</f>
        <v>10</v>
      </c>
      <c r="K3034">
        <v>5</v>
      </c>
      <c r="L3034">
        <f>I3034-K3034</f>
        <v>5</v>
      </c>
      <c r="M3034" t="str">
        <f>IF(I3034&lt;100,"small",IF(I3034&lt;500,"medium","large"))</f>
        <v>small</v>
      </c>
      <c r="N3034">
        <f>IF(M3034="small",1,0)</f>
        <v>1</v>
      </c>
      <c r="O3034">
        <f>IF(N3034="medium",1,0)</f>
        <v>0</v>
      </c>
      <c r="P3034">
        <f>IF(O3034="large",1,0)</f>
        <v>0</v>
      </c>
      <c r="Q3034">
        <v>2001</v>
      </c>
      <c r="R3034">
        <v>1</v>
      </c>
      <c r="S3034" t="str">
        <f>IF(R3034=1, "First-time", IF(R3034&lt;=3, "Rising Star", IF(R3034&lt;10, "Established", "Elites")))</f>
        <v>First-time</v>
      </c>
      <c r="T3034">
        <f>IF(S3034 = "First-time",1,0)</f>
        <v>1</v>
      </c>
      <c r="U3034">
        <f>IF(S3034 = "Rising Star",1,0)</f>
        <v>0</v>
      </c>
      <c r="V3034">
        <f>IF(S3034 = "Established",1,0)</f>
        <v>0</v>
      </c>
      <c r="W3034">
        <f>IF(S3034 = "Elites",1,0)</f>
        <v>0</v>
      </c>
      <c r="X3034" t="s">
        <v>409</v>
      </c>
      <c r="Y3034" t="str">
        <f>IF(X3034="","-",TRIM(LEFT(X3034,FIND(",",X3034&amp;",")-1)))</f>
        <v>Salt Lake City</v>
      </c>
      <c r="Z3034" t="s">
        <v>3795</v>
      </c>
      <c r="AA3034" t="s">
        <v>46</v>
      </c>
    </row>
    <row r="3035" spans="1:27" ht="14.4" x14ac:dyDescent="0.3">
      <c r="A3035">
        <v>3025</v>
      </c>
      <c r="B3035" t="s">
        <v>10531</v>
      </c>
      <c r="C3035" t="s">
        <v>10532</v>
      </c>
      <c r="D3035" t="s">
        <v>10533</v>
      </c>
      <c r="E3035" t="s">
        <v>1169</v>
      </c>
      <c r="F3035" s="5">
        <f>_xlfn.TEXTBEFORE(E3035, " ") * 1000000</f>
        <v>22900000</v>
      </c>
      <c r="G3035">
        <v>122.6014</v>
      </c>
      <c r="H3035" t="s">
        <v>751</v>
      </c>
      <c r="I3035">
        <v>200</v>
      </c>
      <c r="J3035">
        <f>IF(I3035="",0,I3035)</f>
        <v>200</v>
      </c>
      <c r="K3035">
        <v>92</v>
      </c>
      <c r="L3035">
        <f>I3035-K3035</f>
        <v>108</v>
      </c>
      <c r="M3035" t="str">
        <f>IF(I3035&lt;100,"small",IF(I3035&lt;500,"medium","large"))</f>
        <v>medium</v>
      </c>
      <c r="N3035">
        <f>IF(M3035="small",1,0)</f>
        <v>0</v>
      </c>
      <c r="O3035">
        <f>IF(N3035="medium",1,0)</f>
        <v>0</v>
      </c>
      <c r="P3035">
        <f>IF(O3035="large",1,0)</f>
        <v>0</v>
      </c>
      <c r="Q3035">
        <v>2010</v>
      </c>
      <c r="R3035">
        <v>6</v>
      </c>
      <c r="S3035" t="str">
        <f>IF(R3035=1, "First-time", IF(R3035&lt;=3, "Rising Star", IF(R3035&lt;10, "Established", "Elites")))</f>
        <v>Established</v>
      </c>
      <c r="T3035">
        <f>IF(S3035 = "First-time",1,0)</f>
        <v>0</v>
      </c>
      <c r="U3035">
        <f>IF(S3035 = "Rising Star",1,0)</f>
        <v>0</v>
      </c>
      <c r="V3035">
        <f>IF(S3035 = "Established",1,0)</f>
        <v>1</v>
      </c>
      <c r="W3035">
        <f>IF(S3035 = "Elites",1,0)</f>
        <v>0</v>
      </c>
      <c r="X3035" t="s">
        <v>427</v>
      </c>
      <c r="Y3035" t="str">
        <f>IF(X3035="","-",TRIM(LEFT(X3035,FIND(",",X3035&amp;",")-1)))</f>
        <v>Washington</v>
      </c>
      <c r="Z3035" t="s">
        <v>1317</v>
      </c>
      <c r="AA3035" t="s">
        <v>47</v>
      </c>
    </row>
    <row r="3036" spans="1:27" ht="14.4" x14ac:dyDescent="0.3">
      <c r="A3036">
        <v>3026</v>
      </c>
      <c r="B3036" t="s">
        <v>1720</v>
      </c>
      <c r="C3036" t="s">
        <v>1721</v>
      </c>
      <c r="D3036" t="s">
        <v>1722</v>
      </c>
      <c r="E3036" t="s">
        <v>1496</v>
      </c>
      <c r="F3036" s="5">
        <f>_xlfn.TEXTBEFORE(E3036, " ") * 1000000</f>
        <v>6500000</v>
      </c>
      <c r="G3036">
        <v>122.54089999999999</v>
      </c>
      <c r="H3036" t="s">
        <v>803</v>
      </c>
      <c r="I3036">
        <v>18</v>
      </c>
      <c r="J3036">
        <f>IF(I3036="",0,I3036)</f>
        <v>18</v>
      </c>
      <c r="K3036">
        <v>14</v>
      </c>
      <c r="L3036">
        <f>I3036-K3036</f>
        <v>4</v>
      </c>
      <c r="M3036" t="str">
        <f>IF(I3036&lt;100,"small",IF(I3036&lt;500,"medium","large"))</f>
        <v>small</v>
      </c>
      <c r="N3036">
        <f>IF(M3036="small",1,0)</f>
        <v>1</v>
      </c>
      <c r="O3036">
        <f>IF(N3036="medium",1,0)</f>
        <v>0</v>
      </c>
      <c r="P3036">
        <f>IF(O3036="large",1,0)</f>
        <v>0</v>
      </c>
      <c r="Q3036">
        <v>1991</v>
      </c>
      <c r="R3036">
        <v>1</v>
      </c>
      <c r="S3036" t="str">
        <f>IF(R3036=1, "First-time", IF(R3036&lt;=3, "Rising Star", IF(R3036&lt;10, "Established", "Elites")))</f>
        <v>First-time</v>
      </c>
      <c r="T3036">
        <f>IF(S3036 = "First-time",1,0)</f>
        <v>1</v>
      </c>
      <c r="U3036">
        <f>IF(S3036 = "Rising Star",1,0)</f>
        <v>0</v>
      </c>
      <c r="V3036">
        <f>IF(S3036 = "Established",1,0)</f>
        <v>0</v>
      </c>
      <c r="W3036">
        <f>IF(S3036 = "Elites",1,0)</f>
        <v>0</v>
      </c>
      <c r="X3036" t="s">
        <v>248</v>
      </c>
      <c r="Y3036" t="str">
        <f>IF(X3036="","-",TRIM(LEFT(X3036,FIND(",",X3036&amp;",")-1)))</f>
        <v>Birmingham</v>
      </c>
      <c r="Z3036" t="s">
        <v>249</v>
      </c>
      <c r="AA3036" t="s">
        <v>2</v>
      </c>
    </row>
    <row r="3037" spans="1:27" ht="14.4" x14ac:dyDescent="0.3">
      <c r="A3037">
        <v>3027</v>
      </c>
      <c r="B3037" t="s">
        <v>15071</v>
      </c>
      <c r="C3037" t="s">
        <v>15072</v>
      </c>
      <c r="D3037" t="s">
        <v>15073</v>
      </c>
      <c r="E3037" t="s">
        <v>1471</v>
      </c>
      <c r="F3037" s="5">
        <f>_xlfn.TEXTBEFORE(E3037, " ") * 1000000</f>
        <v>2500000</v>
      </c>
      <c r="G3037">
        <v>122.41249999999999</v>
      </c>
      <c r="H3037" t="s">
        <v>92</v>
      </c>
      <c r="I3037">
        <v>10</v>
      </c>
      <c r="J3037">
        <f>IF(I3037="",0,I3037)</f>
        <v>10</v>
      </c>
      <c r="K3037">
        <v>3</v>
      </c>
      <c r="L3037">
        <f>I3037-K3037</f>
        <v>7</v>
      </c>
      <c r="M3037" t="str">
        <f>IF(I3037&lt;100,"small",IF(I3037&lt;500,"medium","large"))</f>
        <v>small</v>
      </c>
      <c r="N3037">
        <f>IF(M3037="small",1,0)</f>
        <v>1</v>
      </c>
      <c r="O3037">
        <f>IF(N3037="medium",1,0)</f>
        <v>0</v>
      </c>
      <c r="P3037">
        <f>IF(O3037="large",1,0)</f>
        <v>0</v>
      </c>
      <c r="Q3037">
        <v>2013</v>
      </c>
      <c r="R3037">
        <v>1</v>
      </c>
      <c r="S3037" t="str">
        <f>IF(R3037=1, "First-time", IF(R3037&lt;=3, "Rising Star", IF(R3037&lt;10, "Established", "Elites")))</f>
        <v>First-time</v>
      </c>
      <c r="T3037">
        <f>IF(S3037 = "First-time",1,0)</f>
        <v>1</v>
      </c>
      <c r="U3037">
        <f>IF(S3037 = "Rising Star",1,0)</f>
        <v>0</v>
      </c>
      <c r="V3037">
        <f>IF(S3037 = "Established",1,0)</f>
        <v>0</v>
      </c>
      <c r="W3037">
        <f>IF(S3037 = "Elites",1,0)</f>
        <v>0</v>
      </c>
      <c r="X3037" t="s">
        <v>185</v>
      </c>
      <c r="Y3037" t="str">
        <f>IF(X3037="","-",TRIM(LEFT(X3037,FIND(",",X3037&amp;",")-1)))</f>
        <v>Boston</v>
      </c>
      <c r="Z3037" t="s">
        <v>1383</v>
      </c>
      <c r="AA3037" t="s">
        <v>20</v>
      </c>
    </row>
    <row r="3038" spans="1:27" ht="14.4" x14ac:dyDescent="0.3">
      <c r="A3038">
        <v>3028</v>
      </c>
      <c r="B3038" t="s">
        <v>4886</v>
      </c>
      <c r="C3038" t="s">
        <v>4887</v>
      </c>
      <c r="D3038" t="s">
        <v>4888</v>
      </c>
      <c r="E3038" t="s">
        <v>4889</v>
      </c>
      <c r="F3038" s="5">
        <f>_xlfn.TEXTBEFORE(E3038, " ") * 1000000</f>
        <v>47200000</v>
      </c>
      <c r="G3038">
        <v>122.4096</v>
      </c>
      <c r="H3038" t="s">
        <v>331</v>
      </c>
      <c r="I3038">
        <v>583</v>
      </c>
      <c r="J3038">
        <f>IF(I3038="",0,I3038)</f>
        <v>583</v>
      </c>
      <c r="K3038">
        <v>283</v>
      </c>
      <c r="L3038">
        <f>I3038-K3038</f>
        <v>300</v>
      </c>
      <c r="M3038" t="str">
        <f>IF(I3038&lt;100,"small",IF(I3038&lt;500,"medium","large"))</f>
        <v>large</v>
      </c>
      <c r="N3038">
        <f>IF(M3038="small",1,0)</f>
        <v>0</v>
      </c>
      <c r="O3038">
        <f>IF(N3038="medium",1,0)</f>
        <v>0</v>
      </c>
      <c r="P3038">
        <f>IF(O3038="large",1,0)</f>
        <v>0</v>
      </c>
      <c r="Q3038">
        <v>2003</v>
      </c>
      <c r="R3038">
        <v>8</v>
      </c>
      <c r="S3038" t="str">
        <f>IF(R3038=1, "First-time", IF(R3038&lt;=3, "Rising Star", IF(R3038&lt;10, "Established", "Elites")))</f>
        <v>Established</v>
      </c>
      <c r="T3038">
        <f>IF(S3038 = "First-time",1,0)</f>
        <v>0</v>
      </c>
      <c r="U3038">
        <f>IF(S3038 = "Rising Star",1,0)</f>
        <v>0</v>
      </c>
      <c r="V3038">
        <f>IF(S3038 = "Established",1,0)</f>
        <v>1</v>
      </c>
      <c r="W3038">
        <f>IF(S3038 = "Elites",1,0)</f>
        <v>0</v>
      </c>
      <c r="X3038" t="s">
        <v>99</v>
      </c>
      <c r="Y3038" t="str">
        <f>IF(X3038="","-",TRIM(LEFT(X3038,FIND(",",X3038&amp;",")-1)))</f>
        <v>-</v>
      </c>
      <c r="Z3038" t="s">
        <v>1992</v>
      </c>
      <c r="AA3038" t="s">
        <v>38</v>
      </c>
    </row>
    <row r="3039" spans="1:27" ht="14.4" x14ac:dyDescent="0.3">
      <c r="A3039">
        <v>3029</v>
      </c>
      <c r="B3039" t="s">
        <v>15074</v>
      </c>
      <c r="C3039" t="s">
        <v>15075</v>
      </c>
      <c r="D3039" t="s">
        <v>15076</v>
      </c>
      <c r="E3039" t="s">
        <v>562</v>
      </c>
      <c r="F3039" s="5">
        <f>_xlfn.TEXTBEFORE(E3039, " ") * 1000000</f>
        <v>14500000</v>
      </c>
      <c r="G3039">
        <v>122.373</v>
      </c>
      <c r="H3039" t="s">
        <v>433</v>
      </c>
      <c r="I3039">
        <v>16</v>
      </c>
      <c r="J3039">
        <f>IF(I3039="",0,I3039)</f>
        <v>16</v>
      </c>
      <c r="K3039">
        <v>10</v>
      </c>
      <c r="L3039">
        <f>I3039-K3039</f>
        <v>6</v>
      </c>
      <c r="M3039" t="str">
        <f>IF(I3039&lt;100,"small",IF(I3039&lt;500,"medium","large"))</f>
        <v>small</v>
      </c>
      <c r="N3039">
        <f>IF(M3039="small",1,0)</f>
        <v>1</v>
      </c>
      <c r="O3039">
        <f>IF(N3039="medium",1,0)</f>
        <v>0</v>
      </c>
      <c r="P3039">
        <f>IF(O3039="large",1,0)</f>
        <v>0</v>
      </c>
      <c r="Q3039">
        <v>2013</v>
      </c>
      <c r="R3039">
        <v>3</v>
      </c>
      <c r="S3039" t="str">
        <f>IF(R3039=1, "First-time", IF(R3039&lt;=3, "Rising Star", IF(R3039&lt;10, "Established", "Elites")))</f>
        <v>Rising Star</v>
      </c>
      <c r="T3039">
        <f>IF(S3039 = "First-time",1,0)</f>
        <v>0</v>
      </c>
      <c r="U3039">
        <f>IF(S3039 = "Rising Star",1,0)</f>
        <v>1</v>
      </c>
      <c r="V3039">
        <f>IF(S3039 = "Established",1,0)</f>
        <v>0</v>
      </c>
      <c r="W3039">
        <f>IF(S3039 = "Elites",1,0)</f>
        <v>0</v>
      </c>
      <c r="X3039" t="s">
        <v>185</v>
      </c>
      <c r="Y3039" t="str">
        <f>IF(X3039="","-",TRIM(LEFT(X3039,FIND(",",X3039&amp;",")-1)))</f>
        <v>Boston</v>
      </c>
      <c r="Z3039" t="s">
        <v>15077</v>
      </c>
      <c r="AA3039" t="s">
        <v>20</v>
      </c>
    </row>
    <row r="3040" spans="1:27" ht="14.4" x14ac:dyDescent="0.3">
      <c r="A3040">
        <v>3030</v>
      </c>
      <c r="B3040" t="s">
        <v>8491</v>
      </c>
      <c r="C3040" t="s">
        <v>8492</v>
      </c>
      <c r="D3040" t="s">
        <v>8493</v>
      </c>
      <c r="E3040" t="s">
        <v>455</v>
      </c>
      <c r="F3040" s="5">
        <f>_xlfn.TEXTBEFORE(E3040, " ") * 1000000</f>
        <v>12200000</v>
      </c>
      <c r="G3040">
        <v>122.33839999999999</v>
      </c>
      <c r="H3040" t="s">
        <v>85</v>
      </c>
      <c r="I3040">
        <v>61</v>
      </c>
      <c r="J3040">
        <f>IF(I3040="",0,I3040)</f>
        <v>61</v>
      </c>
      <c r="K3040">
        <v>26</v>
      </c>
      <c r="L3040">
        <f>I3040-K3040</f>
        <v>35</v>
      </c>
      <c r="M3040" t="str">
        <f>IF(I3040&lt;100,"small",IF(I3040&lt;500,"medium","large"))</f>
        <v>small</v>
      </c>
      <c r="N3040">
        <f>IF(M3040="small",1,0)</f>
        <v>1</v>
      </c>
      <c r="O3040">
        <f>IF(N3040="medium",1,0)</f>
        <v>0</v>
      </c>
      <c r="P3040">
        <f>IF(O3040="large",1,0)</f>
        <v>0</v>
      </c>
      <c r="Q3040">
        <v>2008</v>
      </c>
      <c r="R3040">
        <v>5</v>
      </c>
      <c r="S3040" t="str">
        <f>IF(R3040=1, "First-time", IF(R3040&lt;=3, "Rising Star", IF(R3040&lt;10, "Established", "Elites")))</f>
        <v>Established</v>
      </c>
      <c r="T3040">
        <f>IF(S3040 = "First-time",1,0)</f>
        <v>0</v>
      </c>
      <c r="U3040">
        <f>IF(S3040 = "Rising Star",1,0)</f>
        <v>0</v>
      </c>
      <c r="V3040">
        <f>IF(S3040 = "Established",1,0)</f>
        <v>1</v>
      </c>
      <c r="W3040">
        <f>IF(S3040 = "Elites",1,0)</f>
        <v>0</v>
      </c>
      <c r="X3040" t="s">
        <v>99</v>
      </c>
      <c r="Y3040" t="str">
        <f>IF(X3040="","-",TRIM(LEFT(X3040,FIND(",",X3040&amp;",")-1)))</f>
        <v>-</v>
      </c>
      <c r="Z3040" t="s">
        <v>4881</v>
      </c>
      <c r="AA3040" t="s">
        <v>38</v>
      </c>
    </row>
    <row r="3041" spans="1:27" ht="14.4" x14ac:dyDescent="0.3">
      <c r="A3041">
        <v>3031</v>
      </c>
      <c r="B3041" t="s">
        <v>3771</v>
      </c>
      <c r="C3041" t="s">
        <v>3772</v>
      </c>
      <c r="D3041" t="s">
        <v>3773</v>
      </c>
      <c r="E3041" t="s">
        <v>3774</v>
      </c>
      <c r="F3041" s="5">
        <f>_xlfn.TEXTBEFORE(E3041, " ") * 1000000</f>
        <v>19000000</v>
      </c>
      <c r="G3041">
        <v>122.3356</v>
      </c>
      <c r="H3041" t="s">
        <v>779</v>
      </c>
      <c r="I3041">
        <v>102</v>
      </c>
      <c r="J3041">
        <f>IF(I3041="",0,I3041)</f>
        <v>102</v>
      </c>
      <c r="K3041">
        <v>51</v>
      </c>
      <c r="L3041">
        <f>I3041-K3041</f>
        <v>51</v>
      </c>
      <c r="M3041" t="str">
        <f>IF(I3041&lt;100,"small",IF(I3041&lt;500,"medium","large"))</f>
        <v>medium</v>
      </c>
      <c r="N3041">
        <f>IF(M3041="small",1,0)</f>
        <v>0</v>
      </c>
      <c r="O3041">
        <f>IF(N3041="medium",1,0)</f>
        <v>0</v>
      </c>
      <c r="P3041">
        <f>IF(O3041="large",1,0)</f>
        <v>0</v>
      </c>
      <c r="Q3041">
        <v>2001</v>
      </c>
      <c r="R3041">
        <v>3</v>
      </c>
      <c r="S3041" t="str">
        <f>IF(R3041=1, "First-time", IF(R3041&lt;=3, "Rising Star", IF(R3041&lt;10, "Established", "Elites")))</f>
        <v>Rising Star</v>
      </c>
      <c r="T3041">
        <f>IF(S3041 = "First-time",1,0)</f>
        <v>0</v>
      </c>
      <c r="U3041">
        <f>IF(S3041 = "Rising Star",1,0)</f>
        <v>1</v>
      </c>
      <c r="V3041">
        <f>IF(S3041 = "Established",1,0)</f>
        <v>0</v>
      </c>
      <c r="W3041">
        <f>IF(S3041 = "Elites",1,0)</f>
        <v>0</v>
      </c>
      <c r="X3041" t="s">
        <v>112</v>
      </c>
      <c r="Y3041" t="str">
        <f>IF(X3041="","-",TRIM(LEFT(X3041,FIND(",",X3041&amp;",")-1)))</f>
        <v>Richmond</v>
      </c>
      <c r="Z3041" t="s">
        <v>3775</v>
      </c>
      <c r="AA3041" t="s">
        <v>47</v>
      </c>
    </row>
    <row r="3042" spans="1:27" ht="14.4" x14ac:dyDescent="0.3">
      <c r="A3042">
        <v>3032</v>
      </c>
      <c r="B3042" t="s">
        <v>5185</v>
      </c>
      <c r="C3042" t="s">
        <v>5186</v>
      </c>
      <c r="D3042" t="s">
        <v>5187</v>
      </c>
      <c r="E3042" t="s">
        <v>5188</v>
      </c>
      <c r="F3042" s="5">
        <f>_xlfn.TEXTBEFORE(E3042, " ") * 1000000</f>
        <v>75100000</v>
      </c>
      <c r="G3042">
        <v>122.2889</v>
      </c>
      <c r="H3042" t="s">
        <v>118</v>
      </c>
      <c r="I3042">
        <v>62</v>
      </c>
      <c r="J3042">
        <f>IF(I3042="",0,I3042)</f>
        <v>62</v>
      </c>
      <c r="K3042">
        <v>30</v>
      </c>
      <c r="L3042">
        <f>I3042-K3042</f>
        <v>32</v>
      </c>
      <c r="M3042" t="str">
        <f>IF(I3042&lt;100,"small",IF(I3042&lt;500,"medium","large"))</f>
        <v>small</v>
      </c>
      <c r="N3042">
        <f>IF(M3042="small",1,0)</f>
        <v>1</v>
      </c>
      <c r="O3042">
        <f>IF(N3042="medium",1,0)</f>
        <v>0</v>
      </c>
      <c r="P3042">
        <f>IF(O3042="large",1,0)</f>
        <v>0</v>
      </c>
      <c r="Q3042">
        <v>2003</v>
      </c>
      <c r="R3042">
        <v>1</v>
      </c>
      <c r="S3042" t="str">
        <f>IF(R3042=1, "First-time", IF(R3042&lt;=3, "Rising Star", IF(R3042&lt;10, "Established", "Elites")))</f>
        <v>First-time</v>
      </c>
      <c r="T3042">
        <f>IF(S3042 = "First-time",1,0)</f>
        <v>1</v>
      </c>
      <c r="U3042">
        <f>IF(S3042 = "Rising Star",1,0)</f>
        <v>0</v>
      </c>
      <c r="V3042">
        <f>IF(S3042 = "Established",1,0)</f>
        <v>0</v>
      </c>
      <c r="W3042">
        <f>IF(S3042 = "Elites",1,0)</f>
        <v>0</v>
      </c>
      <c r="X3042" t="s">
        <v>1206</v>
      </c>
      <c r="Y3042" t="str">
        <f>IF(X3042="","-",TRIM(LEFT(X3042,FIND(",",X3042&amp;",")-1)))</f>
        <v>Tampa</v>
      </c>
      <c r="Z3042" t="s">
        <v>5189</v>
      </c>
      <c r="AA3042" t="s">
        <v>10</v>
      </c>
    </row>
    <row r="3043" spans="1:27" ht="14.4" x14ac:dyDescent="0.3">
      <c r="A3043">
        <v>3033</v>
      </c>
      <c r="B3043" t="s">
        <v>5573</v>
      </c>
      <c r="C3043" t="s">
        <v>5574</v>
      </c>
      <c r="D3043" t="s">
        <v>5575</v>
      </c>
      <c r="E3043" t="s">
        <v>4971</v>
      </c>
      <c r="F3043" s="5">
        <f>_xlfn.TEXTBEFORE(E3043, " ") * 1000000</f>
        <v>49400000</v>
      </c>
      <c r="G3043">
        <v>122.2684</v>
      </c>
      <c r="H3043" t="s">
        <v>85</v>
      </c>
      <c r="I3043">
        <v>30</v>
      </c>
      <c r="J3043">
        <f>IF(I3043="",0,I3043)</f>
        <v>30</v>
      </c>
      <c r="K3043">
        <v>20</v>
      </c>
      <c r="L3043">
        <f>I3043-K3043</f>
        <v>10</v>
      </c>
      <c r="M3043" t="str">
        <f>IF(I3043&lt;100,"small",IF(I3043&lt;500,"medium","large"))</f>
        <v>small</v>
      </c>
      <c r="N3043">
        <f>IF(M3043="small",1,0)</f>
        <v>1</v>
      </c>
      <c r="O3043">
        <f>IF(N3043="medium",1,0)</f>
        <v>0</v>
      </c>
      <c r="P3043">
        <f>IF(O3043="large",1,0)</f>
        <v>0</v>
      </c>
      <c r="Q3043">
        <v>2004</v>
      </c>
      <c r="R3043">
        <v>2</v>
      </c>
      <c r="S3043" t="str">
        <f>IF(R3043=1, "First-time", IF(R3043&lt;=3, "Rising Star", IF(R3043&lt;10, "Established", "Elites")))</f>
        <v>Rising Star</v>
      </c>
      <c r="T3043">
        <f>IF(S3043 = "First-time",1,0)</f>
        <v>0</v>
      </c>
      <c r="U3043">
        <f>IF(S3043 = "Rising Star",1,0)</f>
        <v>1</v>
      </c>
      <c r="V3043">
        <f>IF(S3043 = "Established",1,0)</f>
        <v>0</v>
      </c>
      <c r="W3043">
        <f>IF(S3043 = "Elites",1,0)</f>
        <v>0</v>
      </c>
      <c r="X3043" t="s">
        <v>99</v>
      </c>
      <c r="Y3043" t="str">
        <f>IF(X3043="","-",TRIM(LEFT(X3043,FIND(",",X3043&amp;",")-1)))</f>
        <v>-</v>
      </c>
      <c r="Z3043" t="s">
        <v>5576</v>
      </c>
      <c r="AA3043" t="s">
        <v>28</v>
      </c>
    </row>
    <row r="3044" spans="1:27" ht="14.4" x14ac:dyDescent="0.3">
      <c r="A3044">
        <v>3034</v>
      </c>
      <c r="B3044" t="s">
        <v>12907</v>
      </c>
      <c r="C3044" t="s">
        <v>12908</v>
      </c>
      <c r="D3044" t="s">
        <v>12909</v>
      </c>
      <c r="E3044" t="s">
        <v>12910</v>
      </c>
      <c r="F3044" s="5">
        <f>_xlfn.TEXTBEFORE(E3044, " ") * 1000000</f>
        <v>68700000</v>
      </c>
      <c r="G3044">
        <v>122.22799999999999</v>
      </c>
      <c r="H3044" t="s">
        <v>167</v>
      </c>
      <c r="I3044">
        <v>68</v>
      </c>
      <c r="J3044">
        <f>IF(I3044="",0,I3044)</f>
        <v>68</v>
      </c>
      <c r="K3044">
        <v>40</v>
      </c>
      <c r="L3044">
        <f>I3044-K3044</f>
        <v>28</v>
      </c>
      <c r="M3044" t="str">
        <f>IF(I3044&lt;100,"small",IF(I3044&lt;500,"medium","large"))</f>
        <v>small</v>
      </c>
      <c r="N3044">
        <f>IF(M3044="small",1,0)</f>
        <v>1</v>
      </c>
      <c r="O3044">
        <f>IF(N3044="medium",1,0)</f>
        <v>0</v>
      </c>
      <c r="P3044">
        <f>IF(O3044="large",1,0)</f>
        <v>0</v>
      </c>
      <c r="Q3044">
        <v>2012</v>
      </c>
      <c r="R3044">
        <v>5</v>
      </c>
      <c r="S3044" t="str">
        <f>IF(R3044=1, "First-time", IF(R3044&lt;=3, "Rising Star", IF(R3044&lt;10, "Established", "Elites")))</f>
        <v>Established</v>
      </c>
      <c r="T3044">
        <f>IF(S3044 = "First-time",1,0)</f>
        <v>0</v>
      </c>
      <c r="U3044">
        <f>IF(S3044 = "Rising Star",1,0)</f>
        <v>0</v>
      </c>
      <c r="V3044">
        <f>IF(S3044 = "Established",1,0)</f>
        <v>1</v>
      </c>
      <c r="W3044">
        <f>IF(S3044 = "Elites",1,0)</f>
        <v>0</v>
      </c>
      <c r="X3044" t="s">
        <v>260</v>
      </c>
      <c r="Y3044" t="str">
        <f>IF(X3044="","-",TRIM(LEFT(X3044,FIND(",",X3044&amp;",")-1)))</f>
        <v>Seattle</v>
      </c>
      <c r="Z3044" t="s">
        <v>260</v>
      </c>
      <c r="AA3044" t="s">
        <v>49</v>
      </c>
    </row>
    <row r="3045" spans="1:27" ht="14.4" x14ac:dyDescent="0.3">
      <c r="A3045">
        <v>3035</v>
      </c>
      <c r="B3045" t="s">
        <v>12434</v>
      </c>
      <c r="C3045" t="s">
        <v>12435</v>
      </c>
      <c r="D3045" t="s">
        <v>12436</v>
      </c>
      <c r="E3045" t="s">
        <v>2296</v>
      </c>
      <c r="F3045" s="5">
        <f>_xlfn.TEXTBEFORE(E3045, " ") * 1000000</f>
        <v>36300000</v>
      </c>
      <c r="G3045">
        <v>122.0973</v>
      </c>
      <c r="H3045" t="s">
        <v>174</v>
      </c>
      <c r="I3045">
        <v>67</v>
      </c>
      <c r="J3045">
        <f>IF(I3045="",0,I3045)</f>
        <v>67</v>
      </c>
      <c r="K3045">
        <v>33</v>
      </c>
      <c r="L3045">
        <f>I3045-K3045</f>
        <v>34</v>
      </c>
      <c r="M3045" t="str">
        <f>IF(I3045&lt;100,"small",IF(I3045&lt;500,"medium","large"))</f>
        <v>small</v>
      </c>
      <c r="N3045">
        <f>IF(M3045="small",1,0)</f>
        <v>1</v>
      </c>
      <c r="O3045">
        <f>IF(N3045="medium",1,0)</f>
        <v>0</v>
      </c>
      <c r="P3045">
        <f>IF(O3045="large",1,0)</f>
        <v>0</v>
      </c>
      <c r="Q3045">
        <v>2011</v>
      </c>
      <c r="R3045">
        <v>5</v>
      </c>
      <c r="S3045" t="str">
        <f>IF(R3045=1, "First-time", IF(R3045&lt;=3, "Rising Star", IF(R3045&lt;10, "Established", "Elites")))</f>
        <v>Established</v>
      </c>
      <c r="T3045">
        <f>IF(S3045 = "First-time",1,0)</f>
        <v>0</v>
      </c>
      <c r="U3045">
        <f>IF(S3045 = "Rising Star",1,0)</f>
        <v>0</v>
      </c>
      <c r="V3045">
        <f>IF(S3045 = "Established",1,0)</f>
        <v>1</v>
      </c>
      <c r="W3045">
        <f>IF(S3045 = "Elites",1,0)</f>
        <v>0</v>
      </c>
      <c r="X3045" t="s">
        <v>242</v>
      </c>
      <c r="Y3045" t="str">
        <f>IF(X3045="","-",TRIM(LEFT(X3045,FIND(",",X3045&amp;",")-1)))</f>
        <v>Atlanta</v>
      </c>
      <c r="Z3045" t="s">
        <v>242</v>
      </c>
      <c r="AA3045" t="s">
        <v>11</v>
      </c>
    </row>
    <row r="3046" spans="1:27" ht="14.4" x14ac:dyDescent="0.3">
      <c r="A3046">
        <v>3036</v>
      </c>
      <c r="B3046" t="s">
        <v>7450</v>
      </c>
      <c r="C3046" t="s">
        <v>7451</v>
      </c>
      <c r="D3046" t="s">
        <v>7452</v>
      </c>
      <c r="E3046" t="s">
        <v>7453</v>
      </c>
      <c r="F3046" s="5">
        <f>_xlfn.TEXTBEFORE(E3046, " ") * 1000000</f>
        <v>85100000</v>
      </c>
      <c r="G3046">
        <v>122.0934</v>
      </c>
      <c r="H3046" t="s">
        <v>105</v>
      </c>
      <c r="I3046">
        <v>115</v>
      </c>
      <c r="J3046">
        <f>IF(I3046="",0,I3046)</f>
        <v>115</v>
      </c>
      <c r="K3046">
        <v>55</v>
      </c>
      <c r="L3046">
        <f>I3046-K3046</f>
        <v>60</v>
      </c>
      <c r="M3046" t="str">
        <f>IF(I3046&lt;100,"small",IF(I3046&lt;500,"medium","large"))</f>
        <v>medium</v>
      </c>
      <c r="N3046">
        <f>IF(M3046="small",1,0)</f>
        <v>0</v>
      </c>
      <c r="O3046">
        <f>IF(N3046="medium",1,0)</f>
        <v>0</v>
      </c>
      <c r="P3046">
        <f>IF(O3046="large",1,0)</f>
        <v>0</v>
      </c>
      <c r="Q3046">
        <v>2007</v>
      </c>
      <c r="R3046">
        <v>2</v>
      </c>
      <c r="S3046" t="str">
        <f>IF(R3046=1, "First-time", IF(R3046&lt;=3, "Rising Star", IF(R3046&lt;10, "Established", "Elites")))</f>
        <v>Rising Star</v>
      </c>
      <c r="T3046">
        <f>IF(S3046 = "First-time",1,0)</f>
        <v>0</v>
      </c>
      <c r="U3046">
        <f>IF(S3046 = "Rising Star",1,0)</f>
        <v>1</v>
      </c>
      <c r="V3046">
        <f>IF(S3046 = "Established",1,0)</f>
        <v>0</v>
      </c>
      <c r="W3046">
        <f>IF(S3046 = "Elites",1,0)</f>
        <v>0</v>
      </c>
      <c r="X3046" t="s">
        <v>99</v>
      </c>
      <c r="Y3046" t="str">
        <f>IF(X3046="","-",TRIM(LEFT(X3046,FIND(",",X3046&amp;",")-1)))</f>
        <v>-</v>
      </c>
      <c r="Z3046" t="s">
        <v>7454</v>
      </c>
      <c r="AA3046" t="s">
        <v>45</v>
      </c>
    </row>
    <row r="3047" spans="1:27" ht="14.4" x14ac:dyDescent="0.3">
      <c r="A3047">
        <v>3037</v>
      </c>
      <c r="B3047" t="s">
        <v>10340</v>
      </c>
      <c r="C3047" t="s">
        <v>10341</v>
      </c>
      <c r="D3047" t="s">
        <v>10342</v>
      </c>
      <c r="E3047" t="s">
        <v>595</v>
      </c>
      <c r="F3047" s="5">
        <f>_xlfn.TEXTBEFORE(E3047, " ") * 1000000</f>
        <v>17800000</v>
      </c>
      <c r="G3047">
        <v>122.0294</v>
      </c>
      <c r="H3047" t="s">
        <v>1750</v>
      </c>
      <c r="I3047">
        <v>90</v>
      </c>
      <c r="J3047">
        <f>IF(I3047="",0,I3047)</f>
        <v>90</v>
      </c>
      <c r="K3047">
        <v>45</v>
      </c>
      <c r="L3047">
        <f>I3047-K3047</f>
        <v>45</v>
      </c>
      <c r="M3047" t="str">
        <f>IF(I3047&lt;100,"small",IF(I3047&lt;500,"medium","large"))</f>
        <v>small</v>
      </c>
      <c r="N3047">
        <f>IF(M3047="small",1,0)</f>
        <v>1</v>
      </c>
      <c r="O3047">
        <f>IF(N3047="medium",1,0)</f>
        <v>0</v>
      </c>
      <c r="P3047">
        <f>IF(O3047="large",1,0)</f>
        <v>0</v>
      </c>
      <c r="Q3047">
        <v>2009</v>
      </c>
      <c r="R3047">
        <v>3</v>
      </c>
      <c r="S3047" t="str">
        <f>IF(R3047=1, "First-time", IF(R3047&lt;=3, "Rising Star", IF(R3047&lt;10, "Established", "Elites")))</f>
        <v>Rising Star</v>
      </c>
      <c r="T3047">
        <f>IF(S3047 = "First-time",1,0)</f>
        <v>0</v>
      </c>
      <c r="U3047">
        <f>IF(S3047 = "Rising Star",1,0)</f>
        <v>1</v>
      </c>
      <c r="V3047">
        <f>IF(S3047 = "Established",1,0)</f>
        <v>0</v>
      </c>
      <c r="W3047">
        <f>IF(S3047 = "Elites",1,0)</f>
        <v>0</v>
      </c>
      <c r="X3047" t="s">
        <v>3010</v>
      </c>
      <c r="Y3047" t="str">
        <f>IF(X3047="","-",TRIM(LEFT(X3047,FIND(",",X3047&amp;",")-1)))</f>
        <v>San Jose</v>
      </c>
      <c r="Z3047" t="s">
        <v>10343</v>
      </c>
      <c r="AA3047" t="s">
        <v>5</v>
      </c>
    </row>
    <row r="3048" spans="1:27" ht="14.4" x14ac:dyDescent="0.3">
      <c r="A3048">
        <v>3038</v>
      </c>
      <c r="B3048" t="s">
        <v>4313</v>
      </c>
      <c r="C3048" t="s">
        <v>4314</v>
      </c>
      <c r="D3048" t="s">
        <v>4315</v>
      </c>
      <c r="E3048" t="s">
        <v>4316</v>
      </c>
      <c r="F3048" s="5">
        <f>_xlfn.TEXTBEFORE(E3048, " ") * 1000000</f>
        <v>325900000</v>
      </c>
      <c r="G3048">
        <v>121.8995</v>
      </c>
      <c r="H3048" t="s">
        <v>353</v>
      </c>
      <c r="I3048">
        <v>644</v>
      </c>
      <c r="J3048">
        <f>IF(I3048="",0,I3048)</f>
        <v>644</v>
      </c>
      <c r="K3048">
        <v>416</v>
      </c>
      <c r="L3048">
        <f>I3048-K3048</f>
        <v>228</v>
      </c>
      <c r="M3048" t="str">
        <f>IF(I3048&lt;100,"small",IF(I3048&lt;500,"medium","large"))</f>
        <v>large</v>
      </c>
      <c r="N3048">
        <f>IF(M3048="small",1,0)</f>
        <v>0</v>
      </c>
      <c r="O3048">
        <f>IF(N3048="medium",1,0)</f>
        <v>0</v>
      </c>
      <c r="P3048">
        <f>IF(O3048="large",1,0)</f>
        <v>0</v>
      </c>
      <c r="Q3048">
        <v>2002</v>
      </c>
      <c r="R3048">
        <v>4</v>
      </c>
      <c r="S3048" t="str">
        <f>IF(R3048=1, "First-time", IF(R3048&lt;=3, "Rising Star", IF(R3048&lt;10, "Established", "Elites")))</f>
        <v>Established</v>
      </c>
      <c r="T3048">
        <f>IF(S3048 = "First-time",1,0)</f>
        <v>0</v>
      </c>
      <c r="U3048">
        <f>IF(S3048 = "Rising Star",1,0)</f>
        <v>0</v>
      </c>
      <c r="V3048">
        <f>IF(S3048 = "Established",1,0)</f>
        <v>1</v>
      </c>
      <c r="W3048">
        <f>IF(S3048 = "Elites",1,0)</f>
        <v>0</v>
      </c>
      <c r="X3048" t="s">
        <v>130</v>
      </c>
      <c r="Y3048" t="str">
        <f>IF(X3048="","-",TRIM(LEFT(X3048,FIND(",",X3048&amp;",")-1)))</f>
        <v>Dallas</v>
      </c>
      <c r="Z3048" t="s">
        <v>130</v>
      </c>
      <c r="AA3048" t="s">
        <v>45</v>
      </c>
    </row>
    <row r="3049" spans="1:27" ht="14.4" x14ac:dyDescent="0.3">
      <c r="A3049">
        <v>3039</v>
      </c>
      <c r="B3049" t="s">
        <v>8732</v>
      </c>
      <c r="C3049" t="s">
        <v>8733</v>
      </c>
      <c r="D3049" t="s">
        <v>8734</v>
      </c>
      <c r="E3049" t="s">
        <v>1329</v>
      </c>
      <c r="F3049" s="5">
        <f>_xlfn.TEXTBEFORE(E3049, " ") * 1000000</f>
        <v>3600000</v>
      </c>
      <c r="G3049">
        <v>121.8047</v>
      </c>
      <c r="H3049" t="s">
        <v>779</v>
      </c>
      <c r="I3049">
        <v>28</v>
      </c>
      <c r="J3049">
        <f>IF(I3049="",0,I3049)</f>
        <v>28</v>
      </c>
      <c r="K3049">
        <v>13</v>
      </c>
      <c r="L3049">
        <f>I3049-K3049</f>
        <v>15</v>
      </c>
      <c r="M3049" t="str">
        <f>IF(I3049&lt;100,"small",IF(I3049&lt;500,"medium","large"))</f>
        <v>small</v>
      </c>
      <c r="N3049">
        <f>IF(M3049="small",1,0)</f>
        <v>1</v>
      </c>
      <c r="O3049">
        <f>IF(N3049="medium",1,0)</f>
        <v>0</v>
      </c>
      <c r="P3049">
        <f>IF(O3049="large",1,0)</f>
        <v>0</v>
      </c>
      <c r="Q3049">
        <v>2008</v>
      </c>
      <c r="R3049">
        <v>2</v>
      </c>
      <c r="S3049" t="str">
        <f>IF(R3049=1, "First-time", IF(R3049&lt;=3, "Rising Star", IF(R3049&lt;10, "Established", "Elites")))</f>
        <v>Rising Star</v>
      </c>
      <c r="T3049">
        <f>IF(S3049 = "First-time",1,0)</f>
        <v>0</v>
      </c>
      <c r="U3049">
        <f>IF(S3049 = "Rising Star",1,0)</f>
        <v>1</v>
      </c>
      <c r="V3049">
        <f>IF(S3049 = "Established",1,0)</f>
        <v>0</v>
      </c>
      <c r="W3049">
        <f>IF(S3049 = "Elites",1,0)</f>
        <v>0</v>
      </c>
      <c r="X3049" t="s">
        <v>99</v>
      </c>
      <c r="Y3049" t="str">
        <f>IF(X3049="","-",TRIM(LEFT(X3049,FIND(",",X3049&amp;",")-1)))</f>
        <v>-</v>
      </c>
      <c r="Z3049" t="s">
        <v>5638</v>
      </c>
      <c r="AA3049" t="s">
        <v>20</v>
      </c>
    </row>
    <row r="3050" spans="1:27" ht="14.4" x14ac:dyDescent="0.3">
      <c r="A3050">
        <v>3040</v>
      </c>
      <c r="B3050" t="s">
        <v>16860</v>
      </c>
      <c r="C3050" t="s">
        <v>16861</v>
      </c>
      <c r="D3050" t="s">
        <v>16862</v>
      </c>
      <c r="E3050" t="s">
        <v>1471</v>
      </c>
      <c r="F3050" s="5">
        <f>_xlfn.TEXTBEFORE(E3050, " ") * 1000000</f>
        <v>2500000</v>
      </c>
      <c r="G3050">
        <v>121.74299999999999</v>
      </c>
      <c r="H3050" t="s">
        <v>140</v>
      </c>
      <c r="I3050">
        <v>50</v>
      </c>
      <c r="J3050">
        <f>IF(I3050="",0,I3050)</f>
        <v>50</v>
      </c>
      <c r="K3050">
        <v>25</v>
      </c>
      <c r="L3050">
        <f>I3050-K3050</f>
        <v>25</v>
      </c>
      <c r="M3050" t="str">
        <f>IF(I3050&lt;100,"small",IF(I3050&lt;500,"medium","large"))</f>
        <v>small</v>
      </c>
      <c r="N3050">
        <f>IF(M3050="small",1,0)</f>
        <v>1</v>
      </c>
      <c r="O3050">
        <f>IF(N3050="medium",1,0)</f>
        <v>0</v>
      </c>
      <c r="P3050">
        <f>IF(O3050="large",1,0)</f>
        <v>0</v>
      </c>
      <c r="Q3050">
        <v>2014</v>
      </c>
      <c r="R3050">
        <v>1</v>
      </c>
      <c r="S3050" t="str">
        <f>IF(R3050=1, "First-time", IF(R3050&lt;=3, "Rising Star", IF(R3050&lt;10, "Established", "Elites")))</f>
        <v>First-time</v>
      </c>
      <c r="T3050">
        <f>IF(S3050 = "First-time",1,0)</f>
        <v>1</v>
      </c>
      <c r="U3050">
        <f>IF(S3050 = "Rising Star",1,0)</f>
        <v>0</v>
      </c>
      <c r="V3050">
        <f>IF(S3050 = "Established",1,0)</f>
        <v>0</v>
      </c>
      <c r="W3050">
        <f>IF(S3050 = "Elites",1,0)</f>
        <v>0</v>
      </c>
      <c r="X3050" t="s">
        <v>99</v>
      </c>
      <c r="Y3050" t="str">
        <f>IF(X3050="","-",TRIM(LEFT(X3050,FIND(",",X3050&amp;",")-1)))</f>
        <v>-</v>
      </c>
      <c r="Z3050" t="s">
        <v>16863</v>
      </c>
      <c r="AA3050" t="s">
        <v>6</v>
      </c>
    </row>
    <row r="3051" spans="1:27" ht="14.4" x14ac:dyDescent="0.3">
      <c r="A3051">
        <v>3041</v>
      </c>
      <c r="B3051" t="s">
        <v>10746</v>
      </c>
      <c r="C3051" t="s">
        <v>10747</v>
      </c>
      <c r="D3051" t="s">
        <v>10748</v>
      </c>
      <c r="E3051" t="s">
        <v>1267</v>
      </c>
      <c r="F3051" s="5">
        <f>_xlfn.TEXTBEFORE(E3051, " ") * 1000000</f>
        <v>2400000</v>
      </c>
      <c r="G3051">
        <v>121.7316</v>
      </c>
      <c r="H3051" t="s">
        <v>167</v>
      </c>
      <c r="I3051">
        <v>19</v>
      </c>
      <c r="J3051">
        <f>IF(I3051="",0,I3051)</f>
        <v>19</v>
      </c>
      <c r="K3051">
        <v>18</v>
      </c>
      <c r="L3051">
        <f>I3051-K3051</f>
        <v>1</v>
      </c>
      <c r="M3051" t="str">
        <f>IF(I3051&lt;100,"small",IF(I3051&lt;500,"medium","large"))</f>
        <v>small</v>
      </c>
      <c r="N3051">
        <f>IF(M3051="small",1,0)</f>
        <v>1</v>
      </c>
      <c r="O3051">
        <f>IF(N3051="medium",1,0)</f>
        <v>0</v>
      </c>
      <c r="P3051">
        <f>IF(O3051="large",1,0)</f>
        <v>0</v>
      </c>
      <c r="Q3051">
        <v>2010</v>
      </c>
      <c r="R3051">
        <v>2</v>
      </c>
      <c r="S3051" t="str">
        <f>IF(R3051=1, "First-time", IF(R3051&lt;=3, "Rising Star", IF(R3051&lt;10, "Established", "Elites")))</f>
        <v>Rising Star</v>
      </c>
      <c r="T3051">
        <f>IF(S3051 = "First-time",1,0)</f>
        <v>0</v>
      </c>
      <c r="U3051">
        <f>IF(S3051 = "Rising Star",1,0)</f>
        <v>1</v>
      </c>
      <c r="V3051">
        <f>IF(S3051 = "Established",1,0)</f>
        <v>0</v>
      </c>
      <c r="W3051">
        <f>IF(S3051 = "Elites",1,0)</f>
        <v>0</v>
      </c>
      <c r="X3051" t="s">
        <v>809</v>
      </c>
      <c r="Y3051" t="str">
        <f>IF(X3051="","-",TRIM(LEFT(X3051,FIND(",",X3051&amp;",")-1)))</f>
        <v>Greenville-Mauldin-Easley</v>
      </c>
      <c r="Z3051" t="s">
        <v>303</v>
      </c>
      <c r="AA3051" t="s">
        <v>42</v>
      </c>
    </row>
    <row r="3052" spans="1:27" ht="14.4" x14ac:dyDescent="0.3">
      <c r="A3052">
        <v>3042</v>
      </c>
      <c r="B3052" t="s">
        <v>11048</v>
      </c>
      <c r="C3052" t="s">
        <v>11049</v>
      </c>
      <c r="D3052" t="s">
        <v>11050</v>
      </c>
      <c r="E3052" t="s">
        <v>1506</v>
      </c>
      <c r="F3052" s="5">
        <f>_xlfn.TEXTBEFORE(E3052, " ") * 1000000</f>
        <v>23400000</v>
      </c>
      <c r="G3052">
        <v>121.72790000000001</v>
      </c>
      <c r="H3052" t="s">
        <v>803</v>
      </c>
      <c r="I3052">
        <v>18</v>
      </c>
      <c r="J3052">
        <f>IF(I3052="",0,I3052)</f>
        <v>18</v>
      </c>
      <c r="K3052">
        <v>6</v>
      </c>
      <c r="L3052">
        <f>I3052-K3052</f>
        <v>12</v>
      </c>
      <c r="M3052" t="str">
        <f>IF(I3052&lt;100,"small",IF(I3052&lt;500,"medium","large"))</f>
        <v>small</v>
      </c>
      <c r="N3052">
        <f>IF(M3052="small",1,0)</f>
        <v>1</v>
      </c>
      <c r="O3052">
        <f>IF(N3052="medium",1,0)</f>
        <v>0</v>
      </c>
      <c r="P3052">
        <f>IF(O3052="large",1,0)</f>
        <v>0</v>
      </c>
      <c r="Q3052">
        <v>2010</v>
      </c>
      <c r="R3052">
        <v>4</v>
      </c>
      <c r="S3052" t="str">
        <f>IF(R3052=1, "First-time", IF(R3052&lt;=3, "Rising Star", IF(R3052&lt;10, "Established", "Elites")))</f>
        <v>Established</v>
      </c>
      <c r="T3052">
        <f>IF(S3052 = "First-time",1,0)</f>
        <v>0</v>
      </c>
      <c r="U3052">
        <f>IF(S3052 = "Rising Star",1,0)</f>
        <v>0</v>
      </c>
      <c r="V3052">
        <f>IF(S3052 = "Established",1,0)</f>
        <v>1</v>
      </c>
      <c r="W3052">
        <f>IF(S3052 = "Elites",1,0)</f>
        <v>0</v>
      </c>
      <c r="X3052" t="s">
        <v>354</v>
      </c>
      <c r="Y3052" t="str">
        <f>IF(X3052="","-",TRIM(LEFT(X3052,FIND(",",X3052&amp;",")-1)))</f>
        <v>Minneapolis</v>
      </c>
      <c r="Z3052" t="s">
        <v>354</v>
      </c>
      <c r="AA3052" t="s">
        <v>24</v>
      </c>
    </row>
    <row r="3053" spans="1:27" ht="14.4" x14ac:dyDescent="0.3">
      <c r="A3053">
        <v>3043</v>
      </c>
      <c r="B3053" t="s">
        <v>11986</v>
      </c>
      <c r="C3053" t="s">
        <v>11987</v>
      </c>
      <c r="D3053" t="s">
        <v>11988</v>
      </c>
      <c r="E3053" t="s">
        <v>957</v>
      </c>
      <c r="F3053" s="5">
        <f>_xlfn.TEXTBEFORE(E3053, " ") * 1000000</f>
        <v>3500000</v>
      </c>
      <c r="G3053">
        <v>121.69799999999999</v>
      </c>
      <c r="H3053" t="s">
        <v>129</v>
      </c>
      <c r="I3053">
        <v>10</v>
      </c>
      <c r="J3053">
        <f>IF(I3053="",0,I3053)</f>
        <v>10</v>
      </c>
      <c r="K3053">
        <v>3</v>
      </c>
      <c r="L3053">
        <f>I3053-K3053</f>
        <v>7</v>
      </c>
      <c r="M3053" t="str">
        <f>IF(I3053&lt;100,"small",IF(I3053&lt;500,"medium","large"))</f>
        <v>small</v>
      </c>
      <c r="N3053">
        <f>IF(M3053="small",1,0)</f>
        <v>1</v>
      </c>
      <c r="O3053">
        <f>IF(N3053="medium",1,0)</f>
        <v>0</v>
      </c>
      <c r="P3053">
        <f>IF(O3053="large",1,0)</f>
        <v>0</v>
      </c>
      <c r="Q3053">
        <v>2011</v>
      </c>
      <c r="R3053">
        <v>2</v>
      </c>
      <c r="S3053" t="str">
        <f>IF(R3053=1, "First-time", IF(R3053&lt;=3, "Rising Star", IF(R3053&lt;10, "Established", "Elites")))</f>
        <v>Rising Star</v>
      </c>
      <c r="T3053">
        <f>IF(S3053 = "First-time",1,0)</f>
        <v>0</v>
      </c>
      <c r="U3053">
        <f>IF(S3053 = "Rising Star",1,0)</f>
        <v>1</v>
      </c>
      <c r="V3053">
        <f>IF(S3053 = "Established",1,0)</f>
        <v>0</v>
      </c>
      <c r="W3053">
        <f>IF(S3053 = "Elites",1,0)</f>
        <v>0</v>
      </c>
      <c r="X3053" t="s">
        <v>332</v>
      </c>
      <c r="Y3053" t="str">
        <f>IF(X3053="","-",TRIM(LEFT(X3053,FIND(",",X3053&amp;",")-1)))</f>
        <v>Columbus</v>
      </c>
      <c r="Z3053" t="s">
        <v>2175</v>
      </c>
      <c r="AA3053" t="s">
        <v>36</v>
      </c>
    </row>
    <row r="3054" spans="1:27" ht="14.4" x14ac:dyDescent="0.3">
      <c r="A3054">
        <v>3044</v>
      </c>
      <c r="B3054" t="s">
        <v>2964</v>
      </c>
      <c r="C3054" t="s">
        <v>2965</v>
      </c>
      <c r="D3054" t="s">
        <v>2966</v>
      </c>
      <c r="E3054" t="s">
        <v>2967</v>
      </c>
      <c r="F3054" s="5">
        <f>_xlfn.TEXTBEFORE(E3054, " ") * 1000000</f>
        <v>19800000</v>
      </c>
      <c r="G3054">
        <v>121.6626</v>
      </c>
      <c r="H3054" t="s">
        <v>174</v>
      </c>
      <c r="I3054">
        <v>14</v>
      </c>
      <c r="J3054">
        <f>IF(I3054="",0,I3054)</f>
        <v>14</v>
      </c>
      <c r="K3054">
        <v>9</v>
      </c>
      <c r="L3054">
        <f>I3054-K3054</f>
        <v>5</v>
      </c>
      <c r="M3054" t="str">
        <f>IF(I3054&lt;100,"small",IF(I3054&lt;500,"medium","large"))</f>
        <v>small</v>
      </c>
      <c r="N3054">
        <f>IF(M3054="small",1,0)</f>
        <v>1</v>
      </c>
      <c r="O3054">
        <f>IF(N3054="medium",1,0)</f>
        <v>0</v>
      </c>
      <c r="P3054">
        <f>IF(O3054="large",1,0)</f>
        <v>0</v>
      </c>
      <c r="Q3054">
        <v>1998</v>
      </c>
      <c r="R3054">
        <v>1</v>
      </c>
      <c r="S3054" t="str">
        <f>IF(R3054=1, "First-time", IF(R3054&lt;=3, "Rising Star", IF(R3054&lt;10, "Established", "Elites")))</f>
        <v>First-time</v>
      </c>
      <c r="T3054">
        <f>IF(S3054 = "First-time",1,0)</f>
        <v>1</v>
      </c>
      <c r="U3054">
        <f>IF(S3054 = "Rising Star",1,0)</f>
        <v>0</v>
      </c>
      <c r="V3054">
        <f>IF(S3054 = "Established",1,0)</f>
        <v>0</v>
      </c>
      <c r="W3054">
        <f>IF(S3054 = "Elites",1,0)</f>
        <v>0</v>
      </c>
      <c r="X3054" t="s">
        <v>689</v>
      </c>
      <c r="Y3054" t="str">
        <f>IF(X3054="","-",TRIM(LEFT(X3054,FIND(",",X3054&amp;",")-1)))</f>
        <v>Miami</v>
      </c>
      <c r="Z3054" t="s">
        <v>689</v>
      </c>
      <c r="AA3054" t="s">
        <v>10</v>
      </c>
    </row>
    <row r="3055" spans="1:27" ht="14.4" x14ac:dyDescent="0.3">
      <c r="A3055">
        <v>3045</v>
      </c>
      <c r="B3055" t="s">
        <v>12769</v>
      </c>
      <c r="C3055" t="s">
        <v>12770</v>
      </c>
      <c r="D3055" t="s">
        <v>12771</v>
      </c>
      <c r="E3055" t="s">
        <v>217</v>
      </c>
      <c r="F3055" s="5">
        <f>_xlfn.TEXTBEFORE(E3055, " ") * 1000000</f>
        <v>3300000</v>
      </c>
      <c r="G3055">
        <v>121.6191</v>
      </c>
      <c r="H3055" t="s">
        <v>803</v>
      </c>
      <c r="I3055">
        <v>15</v>
      </c>
      <c r="J3055">
        <f>IF(I3055="",0,I3055)</f>
        <v>15</v>
      </c>
      <c r="K3055">
        <v>7</v>
      </c>
      <c r="L3055">
        <f>I3055-K3055</f>
        <v>8</v>
      </c>
      <c r="M3055" t="str">
        <f>IF(I3055&lt;100,"small",IF(I3055&lt;500,"medium","large"))</f>
        <v>small</v>
      </c>
      <c r="N3055">
        <f>IF(M3055="small",1,0)</f>
        <v>1</v>
      </c>
      <c r="O3055">
        <f>IF(N3055="medium",1,0)</f>
        <v>0</v>
      </c>
      <c r="P3055">
        <f>IF(O3055="large",1,0)</f>
        <v>0</v>
      </c>
      <c r="Q3055">
        <v>2011</v>
      </c>
      <c r="R3055">
        <v>1</v>
      </c>
      <c r="S3055" t="str">
        <f>IF(R3055=1, "First-time", IF(R3055&lt;=3, "Rising Star", IF(R3055&lt;10, "Established", "Elites")))</f>
        <v>First-time</v>
      </c>
      <c r="T3055">
        <f>IF(S3055 = "First-time",1,0)</f>
        <v>1</v>
      </c>
      <c r="U3055">
        <f>IF(S3055 = "Rising Star",1,0)</f>
        <v>0</v>
      </c>
      <c r="V3055">
        <f>IF(S3055 = "Established",1,0)</f>
        <v>0</v>
      </c>
      <c r="W3055">
        <f>IF(S3055 = "Elites",1,0)</f>
        <v>0</v>
      </c>
      <c r="X3055" t="s">
        <v>325</v>
      </c>
      <c r="Y3055" t="str">
        <f>IF(X3055="","-",TRIM(LEFT(X3055,FIND(",",X3055&amp;",")-1)))</f>
        <v>Los Angeles</v>
      </c>
      <c r="Z3055" t="s">
        <v>4206</v>
      </c>
      <c r="AA3055" t="s">
        <v>5</v>
      </c>
    </row>
    <row r="3056" spans="1:27" ht="14.4" x14ac:dyDescent="0.3">
      <c r="A3056">
        <v>3046</v>
      </c>
      <c r="B3056" t="s">
        <v>3796</v>
      </c>
      <c r="C3056" t="s">
        <v>3797</v>
      </c>
      <c r="D3056" t="s">
        <v>3798</v>
      </c>
      <c r="E3056" t="s">
        <v>3799</v>
      </c>
      <c r="F3056" s="5">
        <f>_xlfn.TEXTBEFORE(E3056, " ") * 1000000</f>
        <v>21400000</v>
      </c>
      <c r="G3056">
        <v>121.6174</v>
      </c>
      <c r="H3056" t="s">
        <v>779</v>
      </c>
      <c r="I3056">
        <v>184</v>
      </c>
      <c r="J3056">
        <f>IF(I3056="",0,I3056)</f>
        <v>184</v>
      </c>
      <c r="K3056">
        <v>73</v>
      </c>
      <c r="L3056">
        <f>I3056-K3056</f>
        <v>111</v>
      </c>
      <c r="M3056" t="str">
        <f>IF(I3056&lt;100,"small",IF(I3056&lt;500,"medium","large"))</f>
        <v>medium</v>
      </c>
      <c r="N3056">
        <f>IF(M3056="small",1,0)</f>
        <v>0</v>
      </c>
      <c r="O3056">
        <f>IF(N3056="medium",1,0)</f>
        <v>0</v>
      </c>
      <c r="P3056">
        <f>IF(O3056="large",1,0)</f>
        <v>0</v>
      </c>
      <c r="Q3056">
        <v>2001</v>
      </c>
      <c r="R3056">
        <v>3</v>
      </c>
      <c r="S3056" t="str">
        <f>IF(R3056=1, "First-time", IF(R3056&lt;=3, "Rising Star", IF(R3056&lt;10, "Established", "Elites")))</f>
        <v>Rising Star</v>
      </c>
      <c r="T3056">
        <f>IF(S3056 = "First-time",1,0)</f>
        <v>0</v>
      </c>
      <c r="U3056">
        <f>IF(S3056 = "Rising Star",1,0)</f>
        <v>1</v>
      </c>
      <c r="V3056">
        <f>IF(S3056 = "Established",1,0)</f>
        <v>0</v>
      </c>
      <c r="W3056">
        <f>IF(S3056 = "Elites",1,0)</f>
        <v>0</v>
      </c>
      <c r="X3056" t="s">
        <v>99</v>
      </c>
      <c r="Y3056" t="str">
        <f>IF(X3056="","-",TRIM(LEFT(X3056,FIND(",",X3056&amp;",")-1)))</f>
        <v>-</v>
      </c>
      <c r="Z3056" t="s">
        <v>3800</v>
      </c>
      <c r="AA3056" t="s">
        <v>46</v>
      </c>
    </row>
    <row r="3057" spans="1:27" ht="14.4" x14ac:dyDescent="0.3">
      <c r="A3057">
        <v>3047</v>
      </c>
      <c r="B3057" t="s">
        <v>12540</v>
      </c>
      <c r="C3057" t="s">
        <v>12541</v>
      </c>
      <c r="D3057" t="s">
        <v>12542</v>
      </c>
      <c r="E3057" t="s">
        <v>2898</v>
      </c>
      <c r="F3057" s="5">
        <f>_xlfn.TEXTBEFORE(E3057, " ") * 1000000</f>
        <v>4700000</v>
      </c>
      <c r="G3057">
        <v>121.6035</v>
      </c>
      <c r="H3057" t="s">
        <v>803</v>
      </c>
      <c r="I3057">
        <v>25</v>
      </c>
      <c r="J3057">
        <f>IF(I3057="",0,I3057)</f>
        <v>25</v>
      </c>
      <c r="K3057">
        <v>10</v>
      </c>
      <c r="L3057">
        <f>I3057-K3057</f>
        <v>15</v>
      </c>
      <c r="M3057" t="str">
        <f>IF(I3057&lt;100,"small",IF(I3057&lt;500,"medium","large"))</f>
        <v>small</v>
      </c>
      <c r="N3057">
        <f>IF(M3057="small",1,0)</f>
        <v>1</v>
      </c>
      <c r="O3057">
        <f>IF(N3057="medium",1,0)</f>
        <v>0</v>
      </c>
      <c r="P3057">
        <f>IF(O3057="large",1,0)</f>
        <v>0</v>
      </c>
      <c r="Q3057">
        <v>2011</v>
      </c>
      <c r="R3057">
        <v>1</v>
      </c>
      <c r="S3057" t="str">
        <f>IF(R3057=1, "First-time", IF(R3057&lt;=3, "Rising Star", IF(R3057&lt;10, "Established", "Elites")))</f>
        <v>First-time</v>
      </c>
      <c r="T3057">
        <f>IF(S3057 = "First-time",1,0)</f>
        <v>1</v>
      </c>
      <c r="U3057">
        <f>IF(S3057 = "Rising Star",1,0)</f>
        <v>0</v>
      </c>
      <c r="V3057">
        <f>IF(S3057 = "Established",1,0)</f>
        <v>0</v>
      </c>
      <c r="W3057">
        <f>IF(S3057 = "Elites",1,0)</f>
        <v>0</v>
      </c>
      <c r="X3057" t="s">
        <v>683</v>
      </c>
      <c r="Y3057" t="str">
        <f>IF(X3057="","-",TRIM(LEFT(X3057,FIND(",",X3057&amp;",")-1)))</f>
        <v>Orlando</v>
      </c>
      <c r="Z3057" t="s">
        <v>1016</v>
      </c>
      <c r="AA3057" t="s">
        <v>10</v>
      </c>
    </row>
    <row r="3058" spans="1:27" ht="14.4" x14ac:dyDescent="0.3">
      <c r="A3058">
        <v>3048</v>
      </c>
      <c r="B3058" t="s">
        <v>5711</v>
      </c>
      <c r="C3058" t="s">
        <v>5712</v>
      </c>
      <c r="D3058" t="s">
        <v>5713</v>
      </c>
      <c r="E3058" t="s">
        <v>947</v>
      </c>
      <c r="F3058" s="5">
        <f>_xlfn.TEXTBEFORE(E3058, " ") * 1000000</f>
        <v>4600000</v>
      </c>
      <c r="G3058">
        <v>121.59690000000001</v>
      </c>
      <c r="H3058" t="s">
        <v>472</v>
      </c>
      <c r="I3058">
        <v>30</v>
      </c>
      <c r="J3058">
        <f>IF(I3058="",0,I3058)</f>
        <v>30</v>
      </c>
      <c r="K3058">
        <v>4</v>
      </c>
      <c r="L3058">
        <f>I3058-K3058</f>
        <v>26</v>
      </c>
      <c r="M3058" t="str">
        <f>IF(I3058&lt;100,"small",IF(I3058&lt;500,"medium","large"))</f>
        <v>small</v>
      </c>
      <c r="N3058">
        <f>IF(M3058="small",1,0)</f>
        <v>1</v>
      </c>
      <c r="O3058">
        <f>IF(N3058="medium",1,0)</f>
        <v>0</v>
      </c>
      <c r="P3058">
        <f>IF(O3058="large",1,0)</f>
        <v>0</v>
      </c>
      <c r="Q3058">
        <v>2004</v>
      </c>
      <c r="R3058">
        <v>1</v>
      </c>
      <c r="S3058" t="str">
        <f>IF(R3058=1, "First-time", IF(R3058&lt;=3, "Rising Star", IF(R3058&lt;10, "Established", "Elites")))</f>
        <v>First-time</v>
      </c>
      <c r="T3058">
        <f>IF(S3058 = "First-time",1,0)</f>
        <v>1</v>
      </c>
      <c r="U3058">
        <f>IF(S3058 = "Rising Star",1,0)</f>
        <v>0</v>
      </c>
      <c r="V3058">
        <f>IF(S3058 = "Established",1,0)</f>
        <v>0</v>
      </c>
      <c r="W3058">
        <f>IF(S3058 = "Elites",1,0)</f>
        <v>0</v>
      </c>
      <c r="X3058" t="s">
        <v>271</v>
      </c>
      <c r="Y3058" t="str">
        <f>IF(X3058="","-",TRIM(LEFT(X3058,FIND(",",X3058&amp;",")-1)))</f>
        <v>Chicago</v>
      </c>
      <c r="Z3058" t="s">
        <v>886</v>
      </c>
      <c r="AA3058" t="s">
        <v>15</v>
      </c>
    </row>
    <row r="3059" spans="1:27" ht="14.4" x14ac:dyDescent="0.3">
      <c r="A3059">
        <v>3049</v>
      </c>
      <c r="B3059" t="s">
        <v>278</v>
      </c>
      <c r="C3059" t="s">
        <v>279</v>
      </c>
      <c r="D3059" t="s">
        <v>280</v>
      </c>
      <c r="E3059" t="s">
        <v>281</v>
      </c>
      <c r="F3059" s="5">
        <f>_xlfn.TEXTBEFORE(E3059, " ") * 1000000</f>
        <v>60700000</v>
      </c>
      <c r="G3059">
        <v>121.511</v>
      </c>
      <c r="H3059" t="s">
        <v>153</v>
      </c>
      <c r="I3059">
        <v>200</v>
      </c>
      <c r="J3059">
        <f>IF(I3059="",0,I3059)</f>
        <v>200</v>
      </c>
      <c r="K3059">
        <v>100</v>
      </c>
      <c r="L3059">
        <f>I3059-K3059</f>
        <v>100</v>
      </c>
      <c r="M3059" t="str">
        <f>IF(I3059&lt;100,"small",IF(I3059&lt;500,"medium","large"))</f>
        <v>medium</v>
      </c>
      <c r="N3059">
        <f>IF(M3059="small",1,0)</f>
        <v>0</v>
      </c>
      <c r="O3059">
        <f>IF(N3059="medium",1,0)</f>
        <v>0</v>
      </c>
      <c r="P3059">
        <f>IF(O3059="large",1,0)</f>
        <v>0</v>
      </c>
      <c r="Q3059">
        <v>1953</v>
      </c>
      <c r="R3059">
        <v>7</v>
      </c>
      <c r="S3059" t="str">
        <f>IF(R3059=1, "First-time", IF(R3059&lt;=3, "Rising Star", IF(R3059&lt;10, "Established", "Elites")))</f>
        <v>Established</v>
      </c>
      <c r="T3059">
        <f>IF(S3059 = "First-time",1,0)</f>
        <v>0</v>
      </c>
      <c r="U3059">
        <f>IF(S3059 = "Rising Star",1,0)</f>
        <v>0</v>
      </c>
      <c r="V3059">
        <f>IF(S3059 = "Established",1,0)</f>
        <v>1</v>
      </c>
      <c r="W3059">
        <f>IF(S3059 = "Elites",1,0)</f>
        <v>0</v>
      </c>
      <c r="X3059" t="s">
        <v>154</v>
      </c>
      <c r="Y3059" t="str">
        <f>IF(X3059="","-",TRIM(LEFT(X3059,FIND(",",X3059&amp;",")-1)))</f>
        <v>Virginia Beach</v>
      </c>
      <c r="Z3059" t="s">
        <v>155</v>
      </c>
      <c r="AA3059" t="s">
        <v>47</v>
      </c>
    </row>
    <row r="3060" spans="1:27" ht="14.4" x14ac:dyDescent="0.3">
      <c r="A3060">
        <v>3050</v>
      </c>
      <c r="B3060" t="s">
        <v>3945</v>
      </c>
      <c r="C3060" t="s">
        <v>3946</v>
      </c>
      <c r="D3060" t="s">
        <v>3947</v>
      </c>
      <c r="E3060" t="s">
        <v>3948</v>
      </c>
      <c r="F3060" s="5">
        <f>_xlfn.TEXTBEFORE(E3060, " ") * 1000000</f>
        <v>480600000</v>
      </c>
      <c r="G3060">
        <v>121.4829</v>
      </c>
      <c r="H3060" t="s">
        <v>353</v>
      </c>
      <c r="I3060">
        <v>514</v>
      </c>
      <c r="J3060">
        <f>IF(I3060="",0,I3060)</f>
        <v>514</v>
      </c>
      <c r="K3060">
        <v>254</v>
      </c>
      <c r="L3060">
        <f>I3060-K3060</f>
        <v>260</v>
      </c>
      <c r="M3060" t="str">
        <f>IF(I3060&lt;100,"small",IF(I3060&lt;500,"medium","large"))</f>
        <v>large</v>
      </c>
      <c r="N3060">
        <f>IF(M3060="small",1,0)</f>
        <v>0</v>
      </c>
      <c r="O3060">
        <f>IF(N3060="medium",1,0)</f>
        <v>0</v>
      </c>
      <c r="P3060">
        <f>IF(O3060="large",1,0)</f>
        <v>0</v>
      </c>
      <c r="Q3060">
        <v>2001</v>
      </c>
      <c r="R3060">
        <v>12</v>
      </c>
      <c r="S3060" t="str">
        <f>IF(R3060=1, "First-time", IF(R3060&lt;=3, "Rising Star", IF(R3060&lt;10, "Established", "Elites")))</f>
        <v>Elites</v>
      </c>
      <c r="T3060">
        <f>IF(S3060 = "First-time",1,0)</f>
        <v>0</v>
      </c>
      <c r="U3060">
        <f>IF(S3060 = "Rising Star",1,0)</f>
        <v>0</v>
      </c>
      <c r="V3060">
        <f>IF(S3060 = "Established",1,0)</f>
        <v>0</v>
      </c>
      <c r="W3060">
        <f>IF(S3060 = "Elites",1,0)</f>
        <v>1</v>
      </c>
      <c r="X3060" t="s">
        <v>942</v>
      </c>
      <c r="Y3060" t="str">
        <f>IF(X3060="","-",TRIM(LEFT(X3060,FIND(",",X3060&amp;",")-1)))</f>
        <v>Omaha-Council Bluffs</v>
      </c>
      <c r="Z3060" t="s">
        <v>943</v>
      </c>
      <c r="AA3060" t="s">
        <v>30</v>
      </c>
    </row>
    <row r="3061" spans="1:27" ht="14.4" x14ac:dyDescent="0.3">
      <c r="A3061">
        <v>3051</v>
      </c>
      <c r="B3061" t="s">
        <v>4968</v>
      </c>
      <c r="C3061" t="s">
        <v>4969</v>
      </c>
      <c r="D3061" t="s">
        <v>4970</v>
      </c>
      <c r="E3061" t="s">
        <v>4971</v>
      </c>
      <c r="F3061" s="5">
        <f>_xlfn.TEXTBEFORE(E3061, " ") * 1000000</f>
        <v>49400000</v>
      </c>
      <c r="G3061">
        <v>121.4379</v>
      </c>
      <c r="H3061" t="s">
        <v>167</v>
      </c>
      <c r="I3061">
        <v>22</v>
      </c>
      <c r="J3061">
        <f>IF(I3061="",0,I3061)</f>
        <v>22</v>
      </c>
      <c r="K3061">
        <v>16</v>
      </c>
      <c r="L3061">
        <f>I3061-K3061</f>
        <v>6</v>
      </c>
      <c r="M3061" t="str">
        <f>IF(I3061&lt;100,"small",IF(I3061&lt;500,"medium","large"))</f>
        <v>small</v>
      </c>
      <c r="N3061">
        <f>IF(M3061="small",1,0)</f>
        <v>1</v>
      </c>
      <c r="O3061">
        <f>IF(N3061="medium",1,0)</f>
        <v>0</v>
      </c>
      <c r="P3061">
        <f>IF(O3061="large",1,0)</f>
        <v>0</v>
      </c>
      <c r="Q3061">
        <v>2003</v>
      </c>
      <c r="R3061">
        <v>8</v>
      </c>
      <c r="S3061" t="str">
        <f>IF(R3061=1, "First-time", IF(R3061&lt;=3, "Rising Star", IF(R3061&lt;10, "Established", "Elites")))</f>
        <v>Established</v>
      </c>
      <c r="T3061">
        <f>IF(S3061 = "First-time",1,0)</f>
        <v>0</v>
      </c>
      <c r="U3061">
        <f>IF(S3061 = "Rising Star",1,0)</f>
        <v>0</v>
      </c>
      <c r="V3061">
        <f>IF(S3061 = "Established",1,0)</f>
        <v>1</v>
      </c>
      <c r="W3061">
        <f>IF(S3061 = "Elites",1,0)</f>
        <v>0</v>
      </c>
      <c r="X3061" t="s">
        <v>185</v>
      </c>
      <c r="Y3061" t="str">
        <f>IF(X3061="","-",TRIM(LEFT(X3061,FIND(",",X3061&amp;",")-1)))</f>
        <v>Boston</v>
      </c>
      <c r="Z3061" t="s">
        <v>4972</v>
      </c>
      <c r="AA3061" t="s">
        <v>31</v>
      </c>
    </row>
    <row r="3062" spans="1:27" ht="14.4" x14ac:dyDescent="0.3">
      <c r="A3062">
        <v>3052</v>
      </c>
      <c r="B3062" t="s">
        <v>2864</v>
      </c>
      <c r="C3062" t="s">
        <v>2865</v>
      </c>
      <c r="D3062" t="s">
        <v>2866</v>
      </c>
      <c r="E3062" t="s">
        <v>969</v>
      </c>
      <c r="F3062" s="5">
        <f>_xlfn.TEXTBEFORE(E3062, " ") * 1000000</f>
        <v>35700000</v>
      </c>
      <c r="G3062">
        <v>121.4042</v>
      </c>
      <c r="H3062" t="s">
        <v>803</v>
      </c>
      <c r="I3062">
        <v>376</v>
      </c>
      <c r="J3062">
        <f>IF(I3062="",0,I3062)</f>
        <v>376</v>
      </c>
      <c r="K3062">
        <v>187</v>
      </c>
      <c r="L3062">
        <f>I3062-K3062</f>
        <v>189</v>
      </c>
      <c r="M3062" t="str">
        <f>IF(I3062&lt;100,"small",IF(I3062&lt;500,"medium","large"))</f>
        <v>medium</v>
      </c>
      <c r="N3062">
        <f>IF(M3062="small",1,0)</f>
        <v>0</v>
      </c>
      <c r="O3062">
        <f>IF(N3062="medium",1,0)</f>
        <v>0</v>
      </c>
      <c r="P3062">
        <f>IF(O3062="large",1,0)</f>
        <v>0</v>
      </c>
      <c r="Q3062">
        <v>1998</v>
      </c>
      <c r="R3062">
        <v>6</v>
      </c>
      <c r="S3062" t="str">
        <f>IF(R3062=1, "First-time", IF(R3062&lt;=3, "Rising Star", IF(R3062&lt;10, "Established", "Elites")))</f>
        <v>Established</v>
      </c>
      <c r="T3062">
        <f>IF(S3062 = "First-time",1,0)</f>
        <v>0</v>
      </c>
      <c r="U3062">
        <f>IF(S3062 = "Rising Star",1,0)</f>
        <v>0</v>
      </c>
      <c r="V3062">
        <f>IF(S3062 = "Established",1,0)</f>
        <v>1</v>
      </c>
      <c r="W3062">
        <f>IF(S3062 = "Elites",1,0)</f>
        <v>0</v>
      </c>
      <c r="X3062" t="s">
        <v>332</v>
      </c>
      <c r="Y3062" t="str">
        <f>IF(X3062="","-",TRIM(LEFT(X3062,FIND(",",X3062&amp;",")-1)))</f>
        <v>Columbus</v>
      </c>
      <c r="Z3062" t="s">
        <v>2867</v>
      </c>
      <c r="AA3062" t="s">
        <v>36</v>
      </c>
    </row>
    <row r="3063" spans="1:27" ht="14.4" x14ac:dyDescent="0.3">
      <c r="A3063">
        <v>3053</v>
      </c>
      <c r="B3063" t="s">
        <v>4229</v>
      </c>
      <c r="C3063" t="s">
        <v>4230</v>
      </c>
      <c r="D3063" t="s">
        <v>4231</v>
      </c>
      <c r="E3063" t="s">
        <v>1246</v>
      </c>
      <c r="F3063" s="5">
        <f>_xlfn.TEXTBEFORE(E3063, " ") * 1000000</f>
        <v>2900000</v>
      </c>
      <c r="G3063">
        <v>121.3847</v>
      </c>
      <c r="H3063" t="s">
        <v>803</v>
      </c>
      <c r="I3063">
        <v>22</v>
      </c>
      <c r="J3063">
        <f>IF(I3063="",0,I3063)</f>
        <v>22</v>
      </c>
      <c r="K3063">
        <v>12</v>
      </c>
      <c r="L3063">
        <f>I3063-K3063</f>
        <v>10</v>
      </c>
      <c r="M3063" t="str">
        <f>IF(I3063&lt;100,"small",IF(I3063&lt;500,"medium","large"))</f>
        <v>small</v>
      </c>
      <c r="N3063">
        <f>IF(M3063="small",1,0)</f>
        <v>1</v>
      </c>
      <c r="O3063">
        <f>IF(N3063="medium",1,0)</f>
        <v>0</v>
      </c>
      <c r="P3063">
        <f>IF(O3063="large",1,0)</f>
        <v>0</v>
      </c>
      <c r="Q3063">
        <v>2001</v>
      </c>
      <c r="R3063">
        <v>2</v>
      </c>
      <c r="S3063" t="str">
        <f>IF(R3063=1, "First-time", IF(R3063&lt;=3, "Rising Star", IF(R3063&lt;10, "Established", "Elites")))</f>
        <v>Rising Star</v>
      </c>
      <c r="T3063">
        <f>IF(S3063 = "First-time",1,0)</f>
        <v>0</v>
      </c>
      <c r="U3063">
        <f>IF(S3063 = "Rising Star",1,0)</f>
        <v>1</v>
      </c>
      <c r="V3063">
        <f>IF(S3063 = "Established",1,0)</f>
        <v>0</v>
      </c>
      <c r="W3063">
        <f>IF(S3063 = "Elites",1,0)</f>
        <v>0</v>
      </c>
      <c r="X3063" t="s">
        <v>99</v>
      </c>
      <c r="Y3063" t="str">
        <f>IF(X3063="","-",TRIM(LEFT(X3063,FIND(",",X3063&amp;",")-1)))</f>
        <v>-</v>
      </c>
      <c r="Z3063" t="s">
        <v>4232</v>
      </c>
      <c r="AA3063" t="s">
        <v>4</v>
      </c>
    </row>
    <row r="3064" spans="1:27" ht="14.4" x14ac:dyDescent="0.3">
      <c r="A3064">
        <v>3054</v>
      </c>
      <c r="B3064" t="s">
        <v>9240</v>
      </c>
      <c r="C3064" t="s">
        <v>9241</v>
      </c>
      <c r="D3064" t="s">
        <v>9242</v>
      </c>
      <c r="E3064" t="s">
        <v>4800</v>
      </c>
      <c r="F3064" s="5">
        <f>_xlfn.TEXTBEFORE(E3064, " ") * 1000000</f>
        <v>3100000</v>
      </c>
      <c r="G3064">
        <v>121.3468</v>
      </c>
      <c r="H3064" t="s">
        <v>472</v>
      </c>
      <c r="I3064">
        <v>21</v>
      </c>
      <c r="J3064">
        <f>IF(I3064="",0,I3064)</f>
        <v>21</v>
      </c>
      <c r="K3064">
        <v>12</v>
      </c>
      <c r="L3064">
        <f>I3064-K3064</f>
        <v>9</v>
      </c>
      <c r="M3064" t="str">
        <f>IF(I3064&lt;100,"small",IF(I3064&lt;500,"medium","large"))</f>
        <v>small</v>
      </c>
      <c r="N3064">
        <f>IF(M3064="small",1,0)</f>
        <v>1</v>
      </c>
      <c r="O3064">
        <f>IF(N3064="medium",1,0)</f>
        <v>0</v>
      </c>
      <c r="P3064">
        <f>IF(O3064="large",1,0)</f>
        <v>0</v>
      </c>
      <c r="Q3064">
        <v>2009</v>
      </c>
      <c r="R3064">
        <v>2</v>
      </c>
      <c r="S3064" t="str">
        <f>IF(R3064=1, "First-time", IF(R3064&lt;=3, "Rising Star", IF(R3064&lt;10, "Established", "Elites")))</f>
        <v>Rising Star</v>
      </c>
      <c r="T3064">
        <f>IF(S3064 = "First-time",1,0)</f>
        <v>0</v>
      </c>
      <c r="U3064">
        <f>IF(S3064 = "Rising Star",1,0)</f>
        <v>1</v>
      </c>
      <c r="V3064">
        <f>IF(S3064 = "Established",1,0)</f>
        <v>0</v>
      </c>
      <c r="W3064">
        <f>IF(S3064 = "Elites",1,0)</f>
        <v>0</v>
      </c>
      <c r="X3064" t="s">
        <v>99</v>
      </c>
      <c r="Y3064" t="str">
        <f>IF(X3064="","-",TRIM(LEFT(X3064,FIND(",",X3064&amp;",")-1)))</f>
        <v>-</v>
      </c>
      <c r="Z3064" t="s">
        <v>9243</v>
      </c>
      <c r="AA3064" t="s">
        <v>49</v>
      </c>
    </row>
    <row r="3065" spans="1:27" ht="14.4" x14ac:dyDescent="0.3">
      <c r="A3065">
        <v>3055</v>
      </c>
      <c r="B3065" t="s">
        <v>9591</v>
      </c>
      <c r="C3065" t="s">
        <v>9592</v>
      </c>
      <c r="D3065" t="s">
        <v>9593</v>
      </c>
      <c r="E3065" t="s">
        <v>330</v>
      </c>
      <c r="F3065" s="5">
        <f>_xlfn.TEXTBEFORE(E3065, " ") * 1000000</f>
        <v>4099999.9999999995</v>
      </c>
      <c r="G3065">
        <v>121.3146</v>
      </c>
      <c r="H3065" t="s">
        <v>779</v>
      </c>
      <c r="I3065">
        <v>13</v>
      </c>
      <c r="J3065">
        <f>IF(I3065="",0,I3065)</f>
        <v>13</v>
      </c>
      <c r="K3065">
        <v>6</v>
      </c>
      <c r="L3065">
        <f>I3065-K3065</f>
        <v>7</v>
      </c>
      <c r="M3065" t="str">
        <f>IF(I3065&lt;100,"small",IF(I3065&lt;500,"medium","large"))</f>
        <v>small</v>
      </c>
      <c r="N3065">
        <f>IF(M3065="small",1,0)</f>
        <v>1</v>
      </c>
      <c r="O3065">
        <f>IF(N3065="medium",1,0)</f>
        <v>0</v>
      </c>
      <c r="P3065">
        <f>IF(O3065="large",1,0)</f>
        <v>0</v>
      </c>
      <c r="Q3065">
        <v>2009</v>
      </c>
      <c r="R3065">
        <v>3</v>
      </c>
      <c r="S3065" t="str">
        <f>IF(R3065=1, "First-time", IF(R3065&lt;=3, "Rising Star", IF(R3065&lt;10, "Established", "Elites")))</f>
        <v>Rising Star</v>
      </c>
      <c r="T3065">
        <f>IF(S3065 = "First-time",1,0)</f>
        <v>0</v>
      </c>
      <c r="U3065">
        <f>IF(S3065 = "Rising Star",1,0)</f>
        <v>1</v>
      </c>
      <c r="V3065">
        <f>IF(S3065 = "Established",1,0)</f>
        <v>0</v>
      </c>
      <c r="W3065">
        <f>IF(S3065 = "Elites",1,0)</f>
        <v>0</v>
      </c>
      <c r="X3065" t="s">
        <v>99</v>
      </c>
      <c r="Y3065" t="str">
        <f>IF(X3065="","-",TRIM(LEFT(X3065,FIND(",",X3065&amp;",")-1)))</f>
        <v>-</v>
      </c>
      <c r="Z3065" t="s">
        <v>8479</v>
      </c>
      <c r="AA3065" t="s">
        <v>38</v>
      </c>
    </row>
    <row r="3066" spans="1:27" ht="14.4" x14ac:dyDescent="0.3">
      <c r="A3066">
        <v>3056</v>
      </c>
      <c r="B3066" t="s">
        <v>13106</v>
      </c>
      <c r="C3066" t="s">
        <v>13107</v>
      </c>
      <c r="D3066" t="s">
        <v>13108</v>
      </c>
      <c r="E3066" t="s">
        <v>732</v>
      </c>
      <c r="F3066" s="5">
        <f>_xlfn.TEXTBEFORE(E3066, " ") * 1000000</f>
        <v>9200000</v>
      </c>
      <c r="G3066">
        <v>121.22880000000001</v>
      </c>
      <c r="H3066" t="s">
        <v>433</v>
      </c>
      <c r="I3066">
        <v>55</v>
      </c>
      <c r="J3066">
        <f>IF(I3066="",0,I3066)</f>
        <v>55</v>
      </c>
      <c r="K3066">
        <v>20</v>
      </c>
      <c r="L3066">
        <f>I3066-K3066</f>
        <v>35</v>
      </c>
      <c r="M3066" t="str">
        <f>IF(I3066&lt;100,"small",IF(I3066&lt;500,"medium","large"))</f>
        <v>small</v>
      </c>
      <c r="N3066">
        <f>IF(M3066="small",1,0)</f>
        <v>1</v>
      </c>
      <c r="O3066">
        <f>IF(N3066="medium",1,0)</f>
        <v>0</v>
      </c>
      <c r="P3066">
        <f>IF(O3066="large",1,0)</f>
        <v>0</v>
      </c>
      <c r="Q3066">
        <v>2012</v>
      </c>
      <c r="R3066">
        <v>3</v>
      </c>
      <c r="S3066" t="str">
        <f>IF(R3066=1, "First-time", IF(R3066&lt;=3, "Rising Star", IF(R3066&lt;10, "Established", "Elites")))</f>
        <v>Rising Star</v>
      </c>
      <c r="T3066">
        <f>IF(S3066 = "First-time",1,0)</f>
        <v>0</v>
      </c>
      <c r="U3066">
        <f>IF(S3066 = "Rising Star",1,0)</f>
        <v>1</v>
      </c>
      <c r="V3066">
        <f>IF(S3066 = "Established",1,0)</f>
        <v>0</v>
      </c>
      <c r="W3066">
        <f>IF(S3066 = "Elites",1,0)</f>
        <v>0</v>
      </c>
      <c r="X3066" t="s">
        <v>232</v>
      </c>
      <c r="Y3066" t="str">
        <f>IF(X3066="","-",TRIM(LEFT(X3066,FIND(",",X3066&amp;",")-1)))</f>
        <v>Houston</v>
      </c>
      <c r="Z3066" t="s">
        <v>232</v>
      </c>
      <c r="AA3066" t="s">
        <v>45</v>
      </c>
    </row>
    <row r="3067" spans="1:27" ht="14.4" x14ac:dyDescent="0.3">
      <c r="A3067">
        <v>3057</v>
      </c>
      <c r="B3067" t="s">
        <v>7088</v>
      </c>
      <c r="C3067" t="s">
        <v>7089</v>
      </c>
      <c r="D3067" t="s">
        <v>7090</v>
      </c>
      <c r="E3067" t="s">
        <v>3035</v>
      </c>
      <c r="F3067" s="5">
        <f>_xlfn.TEXTBEFORE(E3067, " ") * 1000000</f>
        <v>8100000</v>
      </c>
      <c r="G3067">
        <v>121.18049999999999</v>
      </c>
      <c r="H3067" t="s">
        <v>803</v>
      </c>
      <c r="I3067">
        <v>61</v>
      </c>
      <c r="J3067">
        <f>IF(I3067="",0,I3067)</f>
        <v>61</v>
      </c>
      <c r="K3067">
        <v>33</v>
      </c>
      <c r="L3067">
        <f>I3067-K3067</f>
        <v>28</v>
      </c>
      <c r="M3067" t="str">
        <f>IF(I3067&lt;100,"small",IF(I3067&lt;500,"medium","large"))</f>
        <v>small</v>
      </c>
      <c r="N3067">
        <f>IF(M3067="small",1,0)</f>
        <v>1</v>
      </c>
      <c r="O3067">
        <f>IF(N3067="medium",1,0)</f>
        <v>0</v>
      </c>
      <c r="P3067">
        <f>IF(O3067="large",1,0)</f>
        <v>0</v>
      </c>
      <c r="Q3067">
        <v>2006</v>
      </c>
      <c r="R3067">
        <v>5</v>
      </c>
      <c r="S3067" t="str">
        <f>IF(R3067=1, "First-time", IF(R3067&lt;=3, "Rising Star", IF(R3067&lt;10, "Established", "Elites")))</f>
        <v>Established</v>
      </c>
      <c r="T3067">
        <f>IF(S3067 = "First-time",1,0)</f>
        <v>0</v>
      </c>
      <c r="U3067">
        <f>IF(S3067 = "Rising Star",1,0)</f>
        <v>0</v>
      </c>
      <c r="V3067">
        <f>IF(S3067 = "Established",1,0)</f>
        <v>1</v>
      </c>
      <c r="W3067">
        <f>IF(S3067 = "Elites",1,0)</f>
        <v>0</v>
      </c>
      <c r="X3067" t="s">
        <v>242</v>
      </c>
      <c r="Y3067" t="str">
        <f>IF(X3067="","-",TRIM(LEFT(X3067,FIND(",",X3067&amp;",")-1)))</f>
        <v>Atlanta</v>
      </c>
      <c r="Z3067" t="s">
        <v>766</v>
      </c>
      <c r="AA3067" t="s">
        <v>11</v>
      </c>
    </row>
    <row r="3068" spans="1:27" ht="14.4" x14ac:dyDescent="0.3">
      <c r="A3068">
        <v>3058</v>
      </c>
      <c r="B3068" t="s">
        <v>8087</v>
      </c>
      <c r="C3068" t="s">
        <v>8088</v>
      </c>
      <c r="D3068" t="s">
        <v>8089</v>
      </c>
      <c r="E3068" t="s">
        <v>6775</v>
      </c>
      <c r="F3068" s="5">
        <f>_xlfn.TEXTBEFORE(E3068, " ") * 1000000</f>
        <v>48300000</v>
      </c>
      <c r="G3068">
        <v>121.154</v>
      </c>
      <c r="H3068" t="s">
        <v>779</v>
      </c>
      <c r="I3068">
        <v>474</v>
      </c>
      <c r="J3068">
        <f>IF(I3068="",0,I3068)</f>
        <v>474</v>
      </c>
      <c r="K3068">
        <v>175</v>
      </c>
      <c r="L3068">
        <f>I3068-K3068</f>
        <v>299</v>
      </c>
      <c r="M3068" t="str">
        <f>IF(I3068&lt;100,"small",IF(I3068&lt;500,"medium","large"))</f>
        <v>medium</v>
      </c>
      <c r="N3068">
        <f>IF(M3068="small",1,0)</f>
        <v>0</v>
      </c>
      <c r="O3068">
        <f>IF(N3068="medium",1,0)</f>
        <v>0</v>
      </c>
      <c r="P3068">
        <f>IF(O3068="large",1,0)</f>
        <v>0</v>
      </c>
      <c r="Q3068">
        <v>2007</v>
      </c>
      <c r="R3068">
        <v>8</v>
      </c>
      <c r="S3068" t="str">
        <f>IF(R3068=1, "First-time", IF(R3068&lt;=3, "Rising Star", IF(R3068&lt;10, "Established", "Elites")))</f>
        <v>Established</v>
      </c>
      <c r="T3068">
        <f>IF(S3068 = "First-time",1,0)</f>
        <v>0</v>
      </c>
      <c r="U3068">
        <f>IF(S3068 = "Rising Star",1,0)</f>
        <v>0</v>
      </c>
      <c r="V3068">
        <f>IF(S3068 = "Established",1,0)</f>
        <v>1</v>
      </c>
      <c r="W3068">
        <f>IF(S3068 = "Elites",1,0)</f>
        <v>0</v>
      </c>
      <c r="X3068" t="s">
        <v>325</v>
      </c>
      <c r="Y3068" t="str">
        <f>IF(X3068="","-",TRIM(LEFT(X3068,FIND(",",X3068&amp;",")-1)))</f>
        <v>Los Angeles</v>
      </c>
      <c r="Z3068" t="s">
        <v>325</v>
      </c>
      <c r="AA3068" t="s">
        <v>5</v>
      </c>
    </row>
    <row r="3069" spans="1:27" ht="14.4" x14ac:dyDescent="0.3">
      <c r="A3069">
        <v>3059</v>
      </c>
      <c r="B3069" t="s">
        <v>14213</v>
      </c>
      <c r="C3069" t="s">
        <v>14214</v>
      </c>
      <c r="D3069" t="s">
        <v>14215</v>
      </c>
      <c r="E3069" t="s">
        <v>1496</v>
      </c>
      <c r="F3069" s="5">
        <f>_xlfn.TEXTBEFORE(E3069, " ") * 1000000</f>
        <v>6500000</v>
      </c>
      <c r="G3069">
        <v>121.1392</v>
      </c>
      <c r="H3069" t="s">
        <v>174</v>
      </c>
      <c r="I3069">
        <v>150</v>
      </c>
      <c r="J3069">
        <f>IF(I3069="",0,I3069)</f>
        <v>150</v>
      </c>
      <c r="K3069">
        <v>36</v>
      </c>
      <c r="L3069">
        <f>I3069-K3069</f>
        <v>114</v>
      </c>
      <c r="M3069" t="str">
        <f>IF(I3069&lt;100,"small",IF(I3069&lt;500,"medium","large"))</f>
        <v>medium</v>
      </c>
      <c r="N3069">
        <f>IF(M3069="small",1,0)</f>
        <v>0</v>
      </c>
      <c r="O3069">
        <f>IF(N3069="medium",1,0)</f>
        <v>0</v>
      </c>
      <c r="P3069">
        <f>IF(O3069="large",1,0)</f>
        <v>0</v>
      </c>
      <c r="Q3069">
        <v>2012</v>
      </c>
      <c r="R3069">
        <v>2</v>
      </c>
      <c r="S3069" t="str">
        <f>IF(R3069=1, "First-time", IF(R3069&lt;=3, "Rising Star", IF(R3069&lt;10, "Established", "Elites")))</f>
        <v>Rising Star</v>
      </c>
      <c r="T3069">
        <f>IF(S3069 = "First-time",1,0)</f>
        <v>0</v>
      </c>
      <c r="U3069">
        <f>IF(S3069 = "Rising Star",1,0)</f>
        <v>1</v>
      </c>
      <c r="V3069">
        <f>IF(S3069 = "Established",1,0)</f>
        <v>0</v>
      </c>
      <c r="W3069">
        <f>IF(S3069 = "Elites",1,0)</f>
        <v>0</v>
      </c>
      <c r="X3069" t="s">
        <v>325</v>
      </c>
      <c r="Y3069" t="str">
        <f>IF(X3069="","-",TRIM(LEFT(X3069,FIND(",",X3069&amp;",")-1)))</f>
        <v>Los Angeles</v>
      </c>
      <c r="Z3069" t="s">
        <v>326</v>
      </c>
      <c r="AA3069" t="s">
        <v>5</v>
      </c>
    </row>
    <row r="3070" spans="1:27" ht="14.4" x14ac:dyDescent="0.3">
      <c r="A3070">
        <v>3060</v>
      </c>
      <c r="B3070" t="s">
        <v>11728</v>
      </c>
      <c r="C3070" t="s">
        <v>11729</v>
      </c>
      <c r="D3070" t="s">
        <v>11730</v>
      </c>
      <c r="E3070" t="s">
        <v>11731</v>
      </c>
      <c r="F3070" s="5">
        <f>_xlfn.TEXTBEFORE(E3070, " ") * 1000000</f>
        <v>185400000</v>
      </c>
      <c r="G3070">
        <v>121.0827</v>
      </c>
      <c r="H3070" t="s">
        <v>174</v>
      </c>
      <c r="I3070">
        <v>175</v>
      </c>
      <c r="J3070">
        <f>IF(I3070="",0,I3070)</f>
        <v>175</v>
      </c>
      <c r="K3070">
        <v>60</v>
      </c>
      <c r="L3070">
        <f>I3070-K3070</f>
        <v>115</v>
      </c>
      <c r="M3070" t="str">
        <f>IF(I3070&lt;100,"small",IF(I3070&lt;500,"medium","large"))</f>
        <v>medium</v>
      </c>
      <c r="N3070">
        <f>IF(M3070="small",1,0)</f>
        <v>0</v>
      </c>
      <c r="O3070">
        <f>IF(N3070="medium",1,0)</f>
        <v>0</v>
      </c>
      <c r="P3070">
        <f>IF(O3070="large",1,0)</f>
        <v>0</v>
      </c>
      <c r="Q3070">
        <v>2011</v>
      </c>
      <c r="R3070">
        <v>5</v>
      </c>
      <c r="S3070" t="str">
        <f>IF(R3070=1, "First-time", IF(R3070&lt;=3, "Rising Star", IF(R3070&lt;10, "Established", "Elites")))</f>
        <v>Established</v>
      </c>
      <c r="T3070">
        <f>IF(S3070 = "First-time",1,0)</f>
        <v>0</v>
      </c>
      <c r="U3070">
        <f>IF(S3070 = "Rising Star",1,0)</f>
        <v>0</v>
      </c>
      <c r="V3070">
        <f>IF(S3070 = "Established",1,0)</f>
        <v>1</v>
      </c>
      <c r="W3070">
        <f>IF(S3070 = "Elites",1,0)</f>
        <v>0</v>
      </c>
      <c r="X3070" t="s">
        <v>3805</v>
      </c>
      <c r="Y3070" t="str">
        <f>IF(X3070="","-",TRIM(LEFT(X3070,FIND(",",X3070&amp;",")-1)))</f>
        <v>Provo-Orem</v>
      </c>
      <c r="Z3070" t="s">
        <v>3806</v>
      </c>
      <c r="AA3070" t="s">
        <v>46</v>
      </c>
    </row>
    <row r="3071" spans="1:27" ht="14.4" x14ac:dyDescent="0.3">
      <c r="A3071">
        <v>3061</v>
      </c>
      <c r="B3071" t="s">
        <v>10009</v>
      </c>
      <c r="C3071" t="s">
        <v>10010</v>
      </c>
      <c r="D3071" t="s">
        <v>10011</v>
      </c>
      <c r="E3071" t="s">
        <v>1246</v>
      </c>
      <c r="F3071" s="5">
        <f>_xlfn.TEXTBEFORE(E3071, " ") * 1000000</f>
        <v>2900000</v>
      </c>
      <c r="G3071">
        <v>121.0526</v>
      </c>
      <c r="H3071" t="s">
        <v>353</v>
      </c>
      <c r="I3071">
        <v>45</v>
      </c>
      <c r="J3071">
        <f>IF(I3071="",0,I3071)</f>
        <v>45</v>
      </c>
      <c r="K3071">
        <v>20</v>
      </c>
      <c r="L3071">
        <f>I3071-K3071</f>
        <v>25</v>
      </c>
      <c r="M3071" t="str">
        <f>IF(I3071&lt;100,"small",IF(I3071&lt;500,"medium","large"))</f>
        <v>small</v>
      </c>
      <c r="N3071">
        <f>IF(M3071="small",1,0)</f>
        <v>1</v>
      </c>
      <c r="O3071">
        <f>IF(N3071="medium",1,0)</f>
        <v>0</v>
      </c>
      <c r="P3071">
        <f>IF(O3071="large",1,0)</f>
        <v>0</v>
      </c>
      <c r="Q3071">
        <v>2009</v>
      </c>
      <c r="R3071">
        <v>1</v>
      </c>
      <c r="S3071" t="str">
        <f>IF(R3071=1, "First-time", IF(R3071&lt;=3, "Rising Star", IF(R3071&lt;10, "Established", "Elites")))</f>
        <v>First-time</v>
      </c>
      <c r="T3071">
        <f>IF(S3071 = "First-time",1,0)</f>
        <v>1</v>
      </c>
      <c r="U3071">
        <f>IF(S3071 = "Rising Star",1,0)</f>
        <v>0</v>
      </c>
      <c r="V3071">
        <f>IF(S3071 = "Established",1,0)</f>
        <v>0</v>
      </c>
      <c r="W3071">
        <f>IF(S3071 = "Elites",1,0)</f>
        <v>0</v>
      </c>
      <c r="X3071" t="s">
        <v>271</v>
      </c>
      <c r="Y3071" t="str">
        <f>IF(X3071="","-",TRIM(LEFT(X3071,FIND(",",X3071&amp;",")-1)))</f>
        <v>Chicago</v>
      </c>
      <c r="Z3071" t="s">
        <v>271</v>
      </c>
      <c r="AA3071" t="s">
        <v>15</v>
      </c>
    </row>
    <row r="3072" spans="1:27" ht="14.4" x14ac:dyDescent="0.3">
      <c r="A3072">
        <v>3062</v>
      </c>
      <c r="B3072" t="s">
        <v>399</v>
      </c>
      <c r="C3072" t="s">
        <v>400</v>
      </c>
      <c r="D3072" t="s">
        <v>401</v>
      </c>
      <c r="E3072" t="s">
        <v>402</v>
      </c>
      <c r="F3072" s="5">
        <f>_xlfn.TEXTBEFORE(E3072, " ") * 1000000</f>
        <v>17000000</v>
      </c>
      <c r="G3072">
        <v>120.9798</v>
      </c>
      <c r="H3072" t="s">
        <v>85</v>
      </c>
      <c r="I3072">
        <v>256</v>
      </c>
      <c r="J3072">
        <f>IF(I3072="",0,I3072)</f>
        <v>256</v>
      </c>
      <c r="K3072">
        <v>135</v>
      </c>
      <c r="L3072">
        <f>I3072-K3072</f>
        <v>121</v>
      </c>
      <c r="M3072" t="str">
        <f>IF(I3072&lt;100,"small",IF(I3072&lt;500,"medium","large"))</f>
        <v>medium</v>
      </c>
      <c r="N3072">
        <f>IF(M3072="small",1,0)</f>
        <v>0</v>
      </c>
      <c r="O3072">
        <f>IF(N3072="medium",1,0)</f>
        <v>0</v>
      </c>
      <c r="P3072">
        <f>IF(O3072="large",1,0)</f>
        <v>0</v>
      </c>
      <c r="Q3072">
        <v>1965</v>
      </c>
      <c r="R3072">
        <v>3</v>
      </c>
      <c r="S3072" t="str">
        <f>IF(R3072=1, "First-time", IF(R3072&lt;=3, "Rising Star", IF(R3072&lt;10, "Established", "Elites")))</f>
        <v>Rising Star</v>
      </c>
      <c r="T3072">
        <f>IF(S3072 = "First-time",1,0)</f>
        <v>0</v>
      </c>
      <c r="U3072">
        <f>IF(S3072 = "Rising Star",1,0)</f>
        <v>1</v>
      </c>
      <c r="V3072">
        <f>IF(S3072 = "Established",1,0)</f>
        <v>0</v>
      </c>
      <c r="W3072">
        <f>IF(S3072 = "Elites",1,0)</f>
        <v>0</v>
      </c>
      <c r="X3072" t="s">
        <v>403</v>
      </c>
      <c r="Y3072" t="str">
        <f>IF(X3072="","-",TRIM(LEFT(X3072,FIND(",",X3072&amp;",")-1)))</f>
        <v>Oxnard-Thousand Oaks-Ventura</v>
      </c>
      <c r="Z3072" t="s">
        <v>404</v>
      </c>
      <c r="AA3072" t="s">
        <v>5</v>
      </c>
    </row>
    <row r="3073" spans="1:27" ht="14.4" x14ac:dyDescent="0.3">
      <c r="A3073">
        <v>3063</v>
      </c>
      <c r="B3073" t="s">
        <v>8735</v>
      </c>
      <c r="C3073" t="s">
        <v>8736</v>
      </c>
      <c r="D3073" t="s">
        <v>8737</v>
      </c>
      <c r="E3073" t="s">
        <v>1471</v>
      </c>
      <c r="F3073" s="5">
        <f>_xlfn.TEXTBEFORE(E3073, " ") * 1000000</f>
        <v>2500000</v>
      </c>
      <c r="G3073">
        <v>120.9645</v>
      </c>
      <c r="H3073" t="s">
        <v>1238</v>
      </c>
      <c r="I3073">
        <v>42</v>
      </c>
      <c r="J3073">
        <f>IF(I3073="",0,I3073)</f>
        <v>42</v>
      </c>
      <c r="K3073">
        <v>13</v>
      </c>
      <c r="L3073">
        <f>I3073-K3073</f>
        <v>29</v>
      </c>
      <c r="M3073" t="str">
        <f>IF(I3073&lt;100,"small",IF(I3073&lt;500,"medium","large"))</f>
        <v>small</v>
      </c>
      <c r="N3073">
        <f>IF(M3073="small",1,0)</f>
        <v>1</v>
      </c>
      <c r="O3073">
        <f>IF(N3073="medium",1,0)</f>
        <v>0</v>
      </c>
      <c r="P3073">
        <f>IF(O3073="large",1,0)</f>
        <v>0</v>
      </c>
      <c r="Q3073">
        <v>2008</v>
      </c>
      <c r="R3073">
        <v>2</v>
      </c>
      <c r="S3073" t="str">
        <f>IF(R3073=1, "First-time", IF(R3073&lt;=3, "Rising Star", IF(R3073&lt;10, "Established", "Elites")))</f>
        <v>Rising Star</v>
      </c>
      <c r="T3073">
        <f>IF(S3073 = "First-time",1,0)</f>
        <v>0</v>
      </c>
      <c r="U3073">
        <f>IF(S3073 = "Rising Star",1,0)</f>
        <v>1</v>
      </c>
      <c r="V3073">
        <f>IF(S3073 = "Established",1,0)</f>
        <v>0</v>
      </c>
      <c r="W3073">
        <f>IF(S3073 = "Elites",1,0)</f>
        <v>0</v>
      </c>
      <c r="X3073" t="s">
        <v>185</v>
      </c>
      <c r="Y3073" t="str">
        <f>IF(X3073="","-",TRIM(LEFT(X3073,FIND(",",X3073&amp;",")-1)))</f>
        <v>Boston</v>
      </c>
      <c r="Z3073" t="s">
        <v>4521</v>
      </c>
      <c r="AA3073" t="s">
        <v>20</v>
      </c>
    </row>
    <row r="3074" spans="1:27" ht="14.4" x14ac:dyDescent="0.3">
      <c r="A3074">
        <v>3064</v>
      </c>
      <c r="B3074" t="s">
        <v>2400</v>
      </c>
      <c r="C3074" t="s">
        <v>2401</v>
      </c>
      <c r="D3074" t="s">
        <v>2402</v>
      </c>
      <c r="E3074" t="s">
        <v>2403</v>
      </c>
      <c r="F3074" s="5">
        <f>_xlfn.TEXTBEFORE(E3074, " ") * 1000000</f>
        <v>4300000</v>
      </c>
      <c r="G3074">
        <v>120.944</v>
      </c>
      <c r="H3074" t="s">
        <v>174</v>
      </c>
      <c r="I3074">
        <v>37</v>
      </c>
      <c r="J3074">
        <f>IF(I3074="",0,I3074)</f>
        <v>37</v>
      </c>
      <c r="K3074">
        <v>24</v>
      </c>
      <c r="L3074">
        <f>I3074-K3074</f>
        <v>13</v>
      </c>
      <c r="M3074" t="str">
        <f>IF(I3074&lt;100,"small",IF(I3074&lt;500,"medium","large"))</f>
        <v>small</v>
      </c>
      <c r="N3074">
        <f>IF(M3074="small",1,0)</f>
        <v>1</v>
      </c>
      <c r="O3074">
        <f>IF(N3074="medium",1,0)</f>
        <v>0</v>
      </c>
      <c r="P3074">
        <f>IF(O3074="large",1,0)</f>
        <v>0</v>
      </c>
      <c r="Q3074">
        <v>1996</v>
      </c>
      <c r="R3074">
        <v>3</v>
      </c>
      <c r="S3074" t="str">
        <f>IF(R3074=1, "First-time", IF(R3074&lt;=3, "Rising Star", IF(R3074&lt;10, "Established", "Elites")))</f>
        <v>Rising Star</v>
      </c>
      <c r="T3074">
        <f>IF(S3074 = "First-time",1,0)</f>
        <v>0</v>
      </c>
      <c r="U3074">
        <f>IF(S3074 = "Rising Star",1,0)</f>
        <v>1</v>
      </c>
      <c r="V3074">
        <f>IF(S3074 = "Established",1,0)</f>
        <v>0</v>
      </c>
      <c r="W3074">
        <f>IF(S3074 = "Elites",1,0)</f>
        <v>0</v>
      </c>
      <c r="X3074" t="s">
        <v>660</v>
      </c>
      <c r="Y3074" t="str">
        <f>IF(X3074="","-",TRIM(LEFT(X3074,FIND(",",X3074&amp;",")-1)))</f>
        <v>Asheville</v>
      </c>
      <c r="Z3074" t="s">
        <v>2399</v>
      </c>
      <c r="AA3074" t="s">
        <v>28</v>
      </c>
    </row>
    <row r="3075" spans="1:27" ht="14.4" x14ac:dyDescent="0.3">
      <c r="A3075">
        <v>3065</v>
      </c>
      <c r="B3075" t="s">
        <v>8794</v>
      </c>
      <c r="C3075" t="s">
        <v>8795</v>
      </c>
      <c r="D3075" t="s">
        <v>8796</v>
      </c>
      <c r="E3075" t="s">
        <v>8797</v>
      </c>
      <c r="F3075" s="5">
        <f>_xlfn.TEXTBEFORE(E3075, " ") * 1000000</f>
        <v>128900000</v>
      </c>
      <c r="G3075">
        <v>120.80929999999999</v>
      </c>
      <c r="H3075" t="s">
        <v>761</v>
      </c>
      <c r="I3075">
        <v>50</v>
      </c>
      <c r="J3075">
        <f>IF(I3075="",0,I3075)</f>
        <v>50</v>
      </c>
      <c r="K3075">
        <v>38</v>
      </c>
      <c r="L3075">
        <f>I3075-K3075</f>
        <v>12</v>
      </c>
      <c r="M3075" t="str">
        <f>IF(I3075&lt;100,"small",IF(I3075&lt;500,"medium","large"))</f>
        <v>small</v>
      </c>
      <c r="N3075">
        <f>IF(M3075="small",1,0)</f>
        <v>1</v>
      </c>
      <c r="O3075">
        <f>IF(N3075="medium",1,0)</f>
        <v>0</v>
      </c>
      <c r="P3075">
        <f>IF(O3075="large",1,0)</f>
        <v>0</v>
      </c>
      <c r="Q3075">
        <v>2008</v>
      </c>
      <c r="R3075">
        <v>3</v>
      </c>
      <c r="S3075" t="str">
        <f>IF(R3075=1, "First-time", IF(R3075&lt;=3, "Rising Star", IF(R3075&lt;10, "Established", "Elites")))</f>
        <v>Rising Star</v>
      </c>
      <c r="T3075">
        <f>IF(S3075 = "First-time",1,0)</f>
        <v>0</v>
      </c>
      <c r="U3075">
        <f>IF(S3075 = "Rising Star",1,0)</f>
        <v>1</v>
      </c>
      <c r="V3075">
        <f>IF(S3075 = "Established",1,0)</f>
        <v>0</v>
      </c>
      <c r="W3075">
        <f>IF(S3075 = "Elites",1,0)</f>
        <v>0</v>
      </c>
      <c r="X3075" t="s">
        <v>271</v>
      </c>
      <c r="Y3075" t="str">
        <f>IF(X3075="","-",TRIM(LEFT(X3075,FIND(",",X3075&amp;",")-1)))</f>
        <v>Chicago</v>
      </c>
      <c r="Z3075" t="s">
        <v>3285</v>
      </c>
      <c r="AA3075" t="s">
        <v>15</v>
      </c>
    </row>
    <row r="3076" spans="1:27" ht="14.4" x14ac:dyDescent="0.3">
      <c r="A3076">
        <v>3066</v>
      </c>
      <c r="B3076" t="s">
        <v>3471</v>
      </c>
      <c r="C3076" t="s">
        <v>3472</v>
      </c>
      <c r="D3076" t="s">
        <v>3473</v>
      </c>
      <c r="E3076" t="s">
        <v>909</v>
      </c>
      <c r="F3076" s="5">
        <f>_xlfn.TEXTBEFORE(E3076, " ") * 1000000</f>
        <v>10900000</v>
      </c>
      <c r="G3076">
        <v>120.7884</v>
      </c>
      <c r="H3076" t="s">
        <v>105</v>
      </c>
      <c r="I3076">
        <v>76</v>
      </c>
      <c r="J3076">
        <f>IF(I3076="",0,I3076)</f>
        <v>76</v>
      </c>
      <c r="K3076">
        <v>24</v>
      </c>
      <c r="L3076">
        <f>I3076-K3076</f>
        <v>52</v>
      </c>
      <c r="M3076" t="str">
        <f>IF(I3076&lt;100,"small",IF(I3076&lt;500,"medium","large"))</f>
        <v>small</v>
      </c>
      <c r="N3076">
        <f>IF(M3076="small",1,0)</f>
        <v>1</v>
      </c>
      <c r="O3076">
        <f>IF(N3076="medium",1,0)</f>
        <v>0</v>
      </c>
      <c r="P3076">
        <f>IF(O3076="large",1,0)</f>
        <v>0</v>
      </c>
      <c r="Q3076">
        <v>2000</v>
      </c>
      <c r="R3076">
        <v>4</v>
      </c>
      <c r="S3076" t="str">
        <f>IF(R3076=1, "First-time", IF(R3076&lt;=3, "Rising Star", IF(R3076&lt;10, "Established", "Elites")))</f>
        <v>Established</v>
      </c>
      <c r="T3076">
        <f>IF(S3076 = "First-time",1,0)</f>
        <v>0</v>
      </c>
      <c r="U3076">
        <f>IF(S3076 = "Rising Star",1,0)</f>
        <v>0</v>
      </c>
      <c r="V3076">
        <f>IF(S3076 = "Established",1,0)</f>
        <v>1</v>
      </c>
      <c r="W3076">
        <f>IF(S3076 = "Elites",1,0)</f>
        <v>0</v>
      </c>
      <c r="X3076" t="s">
        <v>99</v>
      </c>
      <c r="Y3076" t="str">
        <f>IF(X3076="","-",TRIM(LEFT(X3076,FIND(",",X3076&amp;",")-1)))</f>
        <v>-</v>
      </c>
      <c r="Z3076" t="s">
        <v>3474</v>
      </c>
      <c r="AA3076" t="s">
        <v>39</v>
      </c>
    </row>
    <row r="3077" spans="1:27" ht="14.4" x14ac:dyDescent="0.3">
      <c r="A3077">
        <v>3067</v>
      </c>
      <c r="B3077" t="s">
        <v>2675</v>
      </c>
      <c r="C3077" t="s">
        <v>2676</v>
      </c>
      <c r="D3077" t="s">
        <v>2677</v>
      </c>
      <c r="E3077" t="s">
        <v>1147</v>
      </c>
      <c r="F3077" s="5">
        <f>_xlfn.TEXTBEFORE(E3077, " ") * 1000000</f>
        <v>3900000</v>
      </c>
      <c r="G3077">
        <v>120.7735</v>
      </c>
      <c r="H3077" t="s">
        <v>118</v>
      </c>
      <c r="I3077">
        <v>50</v>
      </c>
      <c r="J3077">
        <f>IF(I3077="",0,I3077)</f>
        <v>50</v>
      </c>
      <c r="K3077">
        <v>22</v>
      </c>
      <c r="L3077">
        <f>I3077-K3077</f>
        <v>28</v>
      </c>
      <c r="M3077" t="str">
        <f>IF(I3077&lt;100,"small",IF(I3077&lt;500,"medium","large"))</f>
        <v>small</v>
      </c>
      <c r="N3077">
        <f>IF(M3077="small",1,0)</f>
        <v>1</v>
      </c>
      <c r="O3077">
        <f>IF(N3077="medium",1,0)</f>
        <v>0</v>
      </c>
      <c r="P3077">
        <f>IF(O3077="large",1,0)</f>
        <v>0</v>
      </c>
      <c r="Q3077">
        <v>1997</v>
      </c>
      <c r="R3077">
        <v>2</v>
      </c>
      <c r="S3077" t="str">
        <f>IF(R3077=1, "First-time", IF(R3077&lt;=3, "Rising Star", IF(R3077&lt;10, "Established", "Elites")))</f>
        <v>Rising Star</v>
      </c>
      <c r="T3077">
        <f>IF(S3077 = "First-time",1,0)</f>
        <v>0</v>
      </c>
      <c r="U3077">
        <f>IF(S3077 = "Rising Star",1,0)</f>
        <v>1</v>
      </c>
      <c r="V3077">
        <f>IF(S3077 = "Established",1,0)</f>
        <v>0</v>
      </c>
      <c r="W3077">
        <f>IF(S3077 = "Elites",1,0)</f>
        <v>0</v>
      </c>
      <c r="X3077" t="s">
        <v>466</v>
      </c>
      <c r="Y3077" t="str">
        <f>IF(X3077="","-",TRIM(LEFT(X3077,FIND(",",X3077&amp;",")-1)))</f>
        <v>Charlotte</v>
      </c>
      <c r="Z3077" t="s">
        <v>130</v>
      </c>
      <c r="AA3077" t="s">
        <v>28</v>
      </c>
    </row>
    <row r="3078" spans="1:27" ht="14.4" x14ac:dyDescent="0.3">
      <c r="A3078">
        <v>3068</v>
      </c>
      <c r="B3078" t="s">
        <v>8358</v>
      </c>
      <c r="C3078" t="s">
        <v>8359</v>
      </c>
      <c r="D3078" t="s">
        <v>8360</v>
      </c>
      <c r="E3078" t="s">
        <v>1670</v>
      </c>
      <c r="F3078" s="5">
        <f>_xlfn.TEXTBEFORE(E3078, " ") * 1000000</f>
        <v>66900000.000000007</v>
      </c>
      <c r="G3078">
        <v>120.767</v>
      </c>
      <c r="H3078" t="s">
        <v>167</v>
      </c>
      <c r="I3078">
        <v>175</v>
      </c>
      <c r="J3078">
        <f>IF(I3078="",0,I3078)</f>
        <v>175</v>
      </c>
      <c r="K3078">
        <v>78</v>
      </c>
      <c r="L3078">
        <f>I3078-K3078</f>
        <v>97</v>
      </c>
      <c r="M3078" t="str">
        <f>IF(I3078&lt;100,"small",IF(I3078&lt;500,"medium","large"))</f>
        <v>medium</v>
      </c>
      <c r="N3078">
        <f>IF(M3078="small",1,0)</f>
        <v>0</v>
      </c>
      <c r="O3078">
        <f>IF(N3078="medium",1,0)</f>
        <v>0</v>
      </c>
      <c r="P3078">
        <f>IF(O3078="large",1,0)</f>
        <v>0</v>
      </c>
      <c r="Q3078">
        <v>2008</v>
      </c>
      <c r="R3078">
        <v>5</v>
      </c>
      <c r="S3078" t="str">
        <f>IF(R3078=1, "First-time", IF(R3078&lt;=3, "Rising Star", IF(R3078&lt;10, "Established", "Elites")))</f>
        <v>Established</v>
      </c>
      <c r="T3078">
        <f>IF(S3078 = "First-time",1,0)</f>
        <v>0</v>
      </c>
      <c r="U3078">
        <f>IF(S3078 = "Rising Star",1,0)</f>
        <v>0</v>
      </c>
      <c r="V3078">
        <f>IF(S3078 = "Established",1,0)</f>
        <v>1</v>
      </c>
      <c r="W3078">
        <f>IF(S3078 = "Elites",1,0)</f>
        <v>0</v>
      </c>
      <c r="X3078" t="s">
        <v>130</v>
      </c>
      <c r="Y3078" t="str">
        <f>IF(X3078="","-",TRIM(LEFT(X3078,FIND(",",X3078&amp;",")-1)))</f>
        <v>Dallas</v>
      </c>
      <c r="Z3078" t="s">
        <v>130</v>
      </c>
      <c r="AA3078" t="s">
        <v>45</v>
      </c>
    </row>
    <row r="3079" spans="1:27" ht="14.4" x14ac:dyDescent="0.3">
      <c r="A3079">
        <v>3069</v>
      </c>
      <c r="B3079" t="s">
        <v>1100</v>
      </c>
      <c r="C3079" t="s">
        <v>1101</v>
      </c>
      <c r="D3079" t="s">
        <v>1102</v>
      </c>
      <c r="E3079" t="s">
        <v>1103</v>
      </c>
      <c r="F3079" s="5">
        <f>_xlfn.TEXTBEFORE(E3079, " ") * 1000000</f>
        <v>4500000</v>
      </c>
      <c r="G3079">
        <v>120.7535</v>
      </c>
      <c r="H3079" t="s">
        <v>118</v>
      </c>
      <c r="I3079">
        <v>10</v>
      </c>
      <c r="J3079">
        <f>IF(I3079="",0,I3079)</f>
        <v>10</v>
      </c>
      <c r="K3079">
        <v>7</v>
      </c>
      <c r="L3079">
        <f>I3079-K3079</f>
        <v>3</v>
      </c>
      <c r="M3079" t="str">
        <f>IF(I3079&lt;100,"small",IF(I3079&lt;500,"medium","large"))</f>
        <v>small</v>
      </c>
      <c r="N3079">
        <f>IF(M3079="small",1,0)</f>
        <v>1</v>
      </c>
      <c r="O3079">
        <f>IF(N3079="medium",1,0)</f>
        <v>0</v>
      </c>
      <c r="P3079">
        <f>IF(O3079="large",1,0)</f>
        <v>0</v>
      </c>
      <c r="Q3079">
        <v>1985</v>
      </c>
      <c r="R3079">
        <v>1</v>
      </c>
      <c r="S3079" t="str">
        <f>IF(R3079=1, "First-time", IF(R3079&lt;=3, "Rising Star", IF(R3079&lt;10, "Established", "Elites")))</f>
        <v>First-time</v>
      </c>
      <c r="T3079">
        <f>IF(S3079 = "First-time",1,0)</f>
        <v>1</v>
      </c>
      <c r="U3079">
        <f>IF(S3079 = "Rising Star",1,0)</f>
        <v>0</v>
      </c>
      <c r="V3079">
        <f>IF(S3079 = "Established",1,0)</f>
        <v>0</v>
      </c>
      <c r="W3079">
        <f>IF(S3079 = "Elites",1,0)</f>
        <v>0</v>
      </c>
      <c r="X3079" t="s">
        <v>168</v>
      </c>
      <c r="Y3079" t="str">
        <f>IF(X3079="","-",TRIM(LEFT(X3079,FIND(",",X3079&amp;",")-1)))</f>
        <v>Kansas City</v>
      </c>
      <c r="Z3079" t="s">
        <v>1104</v>
      </c>
      <c r="AA3079" t="s">
        <v>17</v>
      </c>
    </row>
    <row r="3080" spans="1:27" ht="14.4" x14ac:dyDescent="0.3">
      <c r="A3080">
        <v>3070</v>
      </c>
      <c r="B3080" t="s">
        <v>612</v>
      </c>
      <c r="C3080" t="s">
        <v>613</v>
      </c>
      <c r="D3080" t="s">
        <v>614</v>
      </c>
      <c r="E3080" t="s">
        <v>615</v>
      </c>
      <c r="F3080" s="5">
        <f>_xlfn.TEXTBEFORE(E3080, " ") * 1000000</f>
        <v>2800000</v>
      </c>
      <c r="G3080">
        <v>120.6893</v>
      </c>
      <c r="H3080" t="s">
        <v>85</v>
      </c>
      <c r="I3080">
        <v>18</v>
      </c>
      <c r="J3080">
        <f>IF(I3080="",0,I3080)</f>
        <v>18</v>
      </c>
      <c r="K3080">
        <v>9</v>
      </c>
      <c r="L3080">
        <f>I3080-K3080</f>
        <v>9</v>
      </c>
      <c r="M3080" t="str">
        <f>IF(I3080&lt;100,"small",IF(I3080&lt;500,"medium","large"))</f>
        <v>small</v>
      </c>
      <c r="N3080">
        <f>IF(M3080="small",1,0)</f>
        <v>1</v>
      </c>
      <c r="O3080">
        <f>IF(N3080="medium",1,0)</f>
        <v>0</v>
      </c>
      <c r="P3080">
        <f>IF(O3080="large",1,0)</f>
        <v>0</v>
      </c>
      <c r="Q3080">
        <v>1976</v>
      </c>
      <c r="R3080">
        <v>2</v>
      </c>
      <c r="S3080" t="str">
        <f>IF(R3080=1, "First-time", IF(R3080&lt;=3, "Rising Star", IF(R3080&lt;10, "Established", "Elites")))</f>
        <v>Rising Star</v>
      </c>
      <c r="T3080">
        <f>IF(S3080 = "First-time",1,0)</f>
        <v>0</v>
      </c>
      <c r="U3080">
        <f>IF(S3080 = "Rising Star",1,0)</f>
        <v>1</v>
      </c>
      <c r="V3080">
        <f>IF(S3080 = "Established",1,0)</f>
        <v>0</v>
      </c>
      <c r="W3080">
        <f>IF(S3080 = "Elites",1,0)</f>
        <v>0</v>
      </c>
      <c r="X3080" t="s">
        <v>325</v>
      </c>
      <c r="Y3080" t="str">
        <f>IF(X3080="","-",TRIM(LEFT(X3080,FIND(",",X3080&amp;",")-1)))</f>
        <v>Los Angeles</v>
      </c>
      <c r="Z3080" t="s">
        <v>325</v>
      </c>
      <c r="AA3080" t="s">
        <v>5</v>
      </c>
    </row>
    <row r="3081" spans="1:27" ht="14.4" x14ac:dyDescent="0.3">
      <c r="A3081">
        <v>3071</v>
      </c>
      <c r="B3081" t="s">
        <v>5746</v>
      </c>
      <c r="C3081" t="s">
        <v>5747</v>
      </c>
      <c r="D3081" t="s">
        <v>5748</v>
      </c>
      <c r="E3081" t="s">
        <v>5749</v>
      </c>
      <c r="F3081" s="5">
        <f>_xlfn.TEXTBEFORE(E3081, " ") * 1000000</f>
        <v>21000000</v>
      </c>
      <c r="G3081">
        <v>120.6799</v>
      </c>
      <c r="H3081" t="s">
        <v>803</v>
      </c>
      <c r="I3081">
        <v>105</v>
      </c>
      <c r="J3081">
        <f>IF(I3081="",0,I3081)</f>
        <v>105</v>
      </c>
      <c r="K3081">
        <v>44</v>
      </c>
      <c r="L3081">
        <f>I3081-K3081</f>
        <v>61</v>
      </c>
      <c r="M3081" t="str">
        <f>IF(I3081&lt;100,"small",IF(I3081&lt;500,"medium","large"))</f>
        <v>medium</v>
      </c>
      <c r="N3081">
        <f>IF(M3081="small",1,0)</f>
        <v>0</v>
      </c>
      <c r="O3081">
        <f>IF(N3081="medium",1,0)</f>
        <v>0</v>
      </c>
      <c r="P3081">
        <f>IF(O3081="large",1,0)</f>
        <v>0</v>
      </c>
      <c r="Q3081">
        <v>2004</v>
      </c>
      <c r="R3081">
        <v>3</v>
      </c>
      <c r="S3081" t="str">
        <f>IF(R3081=1, "First-time", IF(R3081&lt;=3, "Rising Star", IF(R3081&lt;10, "Established", "Elites")))</f>
        <v>Rising Star</v>
      </c>
      <c r="T3081">
        <f>IF(S3081 = "First-time",1,0)</f>
        <v>0</v>
      </c>
      <c r="U3081">
        <f>IF(S3081 = "Rising Star",1,0)</f>
        <v>1</v>
      </c>
      <c r="V3081">
        <f>IF(S3081 = "Established",1,0)</f>
        <v>0</v>
      </c>
      <c r="W3081">
        <f>IF(S3081 = "Elites",1,0)</f>
        <v>0</v>
      </c>
      <c r="X3081" t="s">
        <v>242</v>
      </c>
      <c r="Y3081" t="str">
        <f>IF(X3081="","-",TRIM(LEFT(X3081,FIND(",",X3081&amp;",")-1)))</f>
        <v>Atlanta</v>
      </c>
      <c r="Z3081" t="s">
        <v>242</v>
      </c>
      <c r="AA3081" t="s">
        <v>11</v>
      </c>
    </row>
    <row r="3082" spans="1:27" ht="14.4" x14ac:dyDescent="0.3">
      <c r="A3082">
        <v>3072</v>
      </c>
      <c r="B3082" t="s">
        <v>2508</v>
      </c>
      <c r="C3082" t="s">
        <v>2509</v>
      </c>
      <c r="D3082" t="s">
        <v>2510</v>
      </c>
      <c r="E3082" t="s">
        <v>736</v>
      </c>
      <c r="F3082" s="5">
        <f>_xlfn.TEXTBEFORE(E3082, " ") * 1000000</f>
        <v>4800000</v>
      </c>
      <c r="G3082">
        <v>120.66549999999999</v>
      </c>
      <c r="H3082" t="s">
        <v>353</v>
      </c>
      <c r="I3082">
        <v>5</v>
      </c>
      <c r="J3082">
        <f>IF(I3082="",0,I3082)</f>
        <v>5</v>
      </c>
      <c r="K3082">
        <v>3</v>
      </c>
      <c r="L3082">
        <f>I3082-K3082</f>
        <v>2</v>
      </c>
      <c r="M3082" t="str">
        <f>IF(I3082&lt;100,"small",IF(I3082&lt;500,"medium","large"))</f>
        <v>small</v>
      </c>
      <c r="N3082">
        <f>IF(M3082="small",1,0)</f>
        <v>1</v>
      </c>
      <c r="O3082">
        <f>IF(N3082="medium",1,0)</f>
        <v>0</v>
      </c>
      <c r="P3082">
        <f>IF(O3082="large",1,0)</f>
        <v>0</v>
      </c>
      <c r="Q3082">
        <v>1996</v>
      </c>
      <c r="R3082">
        <v>2</v>
      </c>
      <c r="S3082" t="str">
        <f>IF(R3082=1, "First-time", IF(R3082&lt;=3, "Rising Star", IF(R3082&lt;10, "Established", "Elites")))</f>
        <v>Rising Star</v>
      </c>
      <c r="T3082">
        <f>IF(S3082 = "First-time",1,0)</f>
        <v>0</v>
      </c>
      <c r="U3082">
        <f>IF(S3082 = "Rising Star",1,0)</f>
        <v>1</v>
      </c>
      <c r="V3082">
        <f>IF(S3082 = "Established",1,0)</f>
        <v>0</v>
      </c>
      <c r="W3082">
        <f>IF(S3082 = "Elites",1,0)</f>
        <v>0</v>
      </c>
      <c r="X3082" t="s">
        <v>325</v>
      </c>
      <c r="Y3082" t="str">
        <f>IF(X3082="","-",TRIM(LEFT(X3082,FIND(",",X3082&amp;",")-1)))</f>
        <v>Los Angeles</v>
      </c>
      <c r="Z3082" t="s">
        <v>495</v>
      </c>
      <c r="AA3082" t="s">
        <v>5</v>
      </c>
    </row>
    <row r="3083" spans="1:27" ht="14.4" x14ac:dyDescent="0.3">
      <c r="A3083">
        <v>3073</v>
      </c>
      <c r="B3083" t="s">
        <v>2942</v>
      </c>
      <c r="C3083" t="s">
        <v>2943</v>
      </c>
      <c r="D3083" t="s">
        <v>2944</v>
      </c>
      <c r="E3083" t="s">
        <v>2229</v>
      </c>
      <c r="F3083" s="5">
        <f>_xlfn.TEXTBEFORE(E3083, " ") * 1000000</f>
        <v>20000000</v>
      </c>
      <c r="G3083">
        <v>120.6528</v>
      </c>
      <c r="H3083" t="s">
        <v>727</v>
      </c>
      <c r="I3083">
        <v>216</v>
      </c>
      <c r="J3083">
        <f>IF(I3083="",0,I3083)</f>
        <v>216</v>
      </c>
      <c r="K3083">
        <v>86</v>
      </c>
      <c r="L3083">
        <f>I3083-K3083</f>
        <v>130</v>
      </c>
      <c r="M3083" t="str">
        <f>IF(I3083&lt;100,"small",IF(I3083&lt;500,"medium","large"))</f>
        <v>medium</v>
      </c>
      <c r="N3083">
        <f>IF(M3083="small",1,0)</f>
        <v>0</v>
      </c>
      <c r="O3083">
        <f>IF(N3083="medium",1,0)</f>
        <v>0</v>
      </c>
      <c r="P3083">
        <f>IF(O3083="large",1,0)</f>
        <v>0</v>
      </c>
      <c r="Q3083">
        <v>1998</v>
      </c>
      <c r="R3083">
        <v>4</v>
      </c>
      <c r="S3083" t="str">
        <f>IF(R3083=1, "First-time", IF(R3083&lt;=3, "Rising Star", IF(R3083&lt;10, "Established", "Elites")))</f>
        <v>Established</v>
      </c>
      <c r="T3083">
        <f>IF(S3083 = "First-time",1,0)</f>
        <v>0</v>
      </c>
      <c r="U3083">
        <f>IF(S3083 = "Rising Star",1,0)</f>
        <v>0</v>
      </c>
      <c r="V3083">
        <f>IF(S3083 = "Established",1,0)</f>
        <v>1</v>
      </c>
      <c r="W3083">
        <f>IF(S3083 = "Elites",1,0)</f>
        <v>0</v>
      </c>
      <c r="X3083" t="s">
        <v>242</v>
      </c>
      <c r="Y3083" t="str">
        <f>IF(X3083="","-",TRIM(LEFT(X3083,FIND(",",X3083&amp;",")-1)))</f>
        <v>Atlanta</v>
      </c>
      <c r="Z3083" t="s">
        <v>2945</v>
      </c>
      <c r="AA3083" t="s">
        <v>11</v>
      </c>
    </row>
    <row r="3084" spans="1:27" ht="14.4" x14ac:dyDescent="0.3">
      <c r="A3084">
        <v>3074</v>
      </c>
      <c r="B3084" t="s">
        <v>16224</v>
      </c>
      <c r="C3084" t="s">
        <v>16225</v>
      </c>
      <c r="D3084" t="s">
        <v>16226</v>
      </c>
      <c r="E3084" t="s">
        <v>1496</v>
      </c>
      <c r="F3084" s="5">
        <f>_xlfn.TEXTBEFORE(E3084, " ") * 1000000</f>
        <v>6500000</v>
      </c>
      <c r="G3084">
        <v>120.65219999999999</v>
      </c>
      <c r="H3084" t="s">
        <v>803</v>
      </c>
      <c r="I3084">
        <v>20</v>
      </c>
      <c r="J3084">
        <f>IF(I3084="",0,I3084)</f>
        <v>20</v>
      </c>
      <c r="K3084">
        <v>10</v>
      </c>
      <c r="L3084">
        <f>I3084-K3084</f>
        <v>10</v>
      </c>
      <c r="M3084" t="str">
        <f>IF(I3084&lt;100,"small",IF(I3084&lt;500,"medium","large"))</f>
        <v>small</v>
      </c>
      <c r="N3084">
        <f>IF(M3084="small",1,0)</f>
        <v>1</v>
      </c>
      <c r="O3084">
        <f>IF(N3084="medium",1,0)</f>
        <v>0</v>
      </c>
      <c r="P3084">
        <f>IF(O3084="large",1,0)</f>
        <v>0</v>
      </c>
      <c r="Q3084">
        <v>2014</v>
      </c>
      <c r="R3084">
        <v>1</v>
      </c>
      <c r="S3084" t="str">
        <f>IF(R3084=1, "First-time", IF(R3084&lt;=3, "Rising Star", IF(R3084&lt;10, "Established", "Elites")))</f>
        <v>First-time</v>
      </c>
      <c r="T3084">
        <f>IF(S3084 = "First-time",1,0)</f>
        <v>1</v>
      </c>
      <c r="U3084">
        <f>IF(S3084 = "Rising Star",1,0)</f>
        <v>0</v>
      </c>
      <c r="V3084">
        <f>IF(S3084 = "Established",1,0)</f>
        <v>0</v>
      </c>
      <c r="W3084">
        <f>IF(S3084 = "Elites",1,0)</f>
        <v>0</v>
      </c>
      <c r="X3084" t="s">
        <v>86</v>
      </c>
      <c r="Y3084" t="str">
        <f>IF(X3084="","-",TRIM(LEFT(X3084,FIND(",",X3084&amp;",")-1)))</f>
        <v>New York City</v>
      </c>
      <c r="Z3084" t="s">
        <v>543</v>
      </c>
      <c r="AA3084" t="s">
        <v>35</v>
      </c>
    </row>
    <row r="3085" spans="1:27" ht="14.4" x14ac:dyDescent="0.3">
      <c r="A3085">
        <v>3075</v>
      </c>
      <c r="B3085" t="s">
        <v>15246</v>
      </c>
      <c r="C3085" t="s">
        <v>15247</v>
      </c>
      <c r="D3085" t="s">
        <v>15248</v>
      </c>
      <c r="E3085" t="s">
        <v>1405</v>
      </c>
      <c r="F3085" s="5">
        <f>_xlfn.TEXTBEFORE(E3085, " ") * 1000000</f>
        <v>2600000</v>
      </c>
      <c r="G3085">
        <v>120.4312</v>
      </c>
      <c r="H3085" t="s">
        <v>472</v>
      </c>
      <c r="I3085">
        <v>14</v>
      </c>
      <c r="J3085">
        <f>IF(I3085="",0,I3085)</f>
        <v>14</v>
      </c>
      <c r="K3085">
        <v>11</v>
      </c>
      <c r="L3085">
        <f>I3085-K3085</f>
        <v>3</v>
      </c>
      <c r="M3085" t="str">
        <f>IF(I3085&lt;100,"small",IF(I3085&lt;500,"medium","large"))</f>
        <v>small</v>
      </c>
      <c r="N3085">
        <f>IF(M3085="small",1,0)</f>
        <v>1</v>
      </c>
      <c r="O3085">
        <f>IF(N3085="medium",1,0)</f>
        <v>0</v>
      </c>
      <c r="P3085">
        <f>IF(O3085="large",1,0)</f>
        <v>0</v>
      </c>
      <c r="Q3085">
        <v>2013</v>
      </c>
      <c r="R3085">
        <v>2</v>
      </c>
      <c r="S3085" t="str">
        <f>IF(R3085=1, "First-time", IF(R3085&lt;=3, "Rising Star", IF(R3085&lt;10, "Established", "Elites")))</f>
        <v>Rising Star</v>
      </c>
      <c r="T3085">
        <f>IF(S3085 = "First-time",1,0)</f>
        <v>0</v>
      </c>
      <c r="U3085">
        <f>IF(S3085 = "Rising Star",1,0)</f>
        <v>1</v>
      </c>
      <c r="V3085">
        <f>IF(S3085 = "Established",1,0)</f>
        <v>0</v>
      </c>
      <c r="W3085">
        <f>IF(S3085 = "Elites",1,0)</f>
        <v>0</v>
      </c>
      <c r="X3085" t="s">
        <v>99</v>
      </c>
      <c r="Y3085" t="str">
        <f>IF(X3085="","-",TRIM(LEFT(X3085,FIND(",",X3085&amp;",")-1)))</f>
        <v>-</v>
      </c>
      <c r="Z3085" t="s">
        <v>15249</v>
      </c>
      <c r="AA3085" t="s">
        <v>11</v>
      </c>
    </row>
    <row r="3086" spans="1:27" ht="14.4" x14ac:dyDescent="0.3">
      <c r="A3086">
        <v>3076</v>
      </c>
      <c r="B3086" t="s">
        <v>3729</v>
      </c>
      <c r="C3086" t="s">
        <v>3730</v>
      </c>
      <c r="D3086" t="s">
        <v>3731</v>
      </c>
      <c r="E3086" t="s">
        <v>3732</v>
      </c>
      <c r="F3086" s="5">
        <f>_xlfn.TEXTBEFORE(E3086, " ") * 1000000</f>
        <v>67099999.999999993</v>
      </c>
      <c r="G3086">
        <v>120.3639</v>
      </c>
      <c r="H3086" t="s">
        <v>153</v>
      </c>
      <c r="I3086">
        <v>80</v>
      </c>
      <c r="J3086">
        <f>IF(I3086="",0,I3086)</f>
        <v>80</v>
      </c>
      <c r="K3086">
        <v>57</v>
      </c>
      <c r="L3086">
        <f>I3086-K3086</f>
        <v>23</v>
      </c>
      <c r="M3086" t="str">
        <f>IF(I3086&lt;100,"small",IF(I3086&lt;500,"medium","large"))</f>
        <v>small</v>
      </c>
      <c r="N3086">
        <f>IF(M3086="small",1,0)</f>
        <v>1</v>
      </c>
      <c r="O3086">
        <f>IF(N3086="medium",1,0)</f>
        <v>0</v>
      </c>
      <c r="P3086">
        <f>IF(O3086="large",1,0)</f>
        <v>0</v>
      </c>
      <c r="Q3086">
        <v>2000</v>
      </c>
      <c r="R3086">
        <v>2</v>
      </c>
      <c r="S3086" t="str">
        <f>IF(R3086=1, "First-time", IF(R3086&lt;=3, "Rising Star", IF(R3086&lt;10, "Established", "Elites")))</f>
        <v>Rising Star</v>
      </c>
      <c r="T3086">
        <f>IF(S3086 = "First-time",1,0)</f>
        <v>0</v>
      </c>
      <c r="U3086">
        <f>IF(S3086 = "Rising Star",1,0)</f>
        <v>1</v>
      </c>
      <c r="V3086">
        <f>IF(S3086 = "Established",1,0)</f>
        <v>0</v>
      </c>
      <c r="W3086">
        <f>IF(S3086 = "Elites",1,0)</f>
        <v>0</v>
      </c>
      <c r="X3086" t="s">
        <v>272</v>
      </c>
      <c r="Y3086" t="str">
        <f>IF(X3086="","-",TRIM(LEFT(X3086,FIND(",",X3086&amp;",")-1)))</f>
        <v>Phoenix</v>
      </c>
      <c r="Z3086" t="s">
        <v>1138</v>
      </c>
      <c r="AA3086" t="s">
        <v>4</v>
      </c>
    </row>
    <row r="3087" spans="1:27" ht="14.4" x14ac:dyDescent="0.3">
      <c r="A3087">
        <v>3077</v>
      </c>
      <c r="B3087" t="s">
        <v>15850</v>
      </c>
      <c r="C3087" t="s">
        <v>15851</v>
      </c>
      <c r="D3087" t="s">
        <v>15852</v>
      </c>
      <c r="E3087" t="s">
        <v>1405</v>
      </c>
      <c r="F3087" s="5">
        <f>_xlfn.TEXTBEFORE(E3087, " ") * 1000000</f>
        <v>2600000</v>
      </c>
      <c r="G3087">
        <v>120.33199999999999</v>
      </c>
      <c r="H3087" t="s">
        <v>85</v>
      </c>
      <c r="I3087">
        <v>27</v>
      </c>
      <c r="J3087">
        <f>IF(I3087="",0,I3087)</f>
        <v>27</v>
      </c>
      <c r="K3087">
        <v>9</v>
      </c>
      <c r="L3087">
        <f>I3087-K3087</f>
        <v>18</v>
      </c>
      <c r="M3087" t="str">
        <f>IF(I3087&lt;100,"small",IF(I3087&lt;500,"medium","large"))</f>
        <v>small</v>
      </c>
      <c r="N3087">
        <f>IF(M3087="small",1,0)</f>
        <v>1</v>
      </c>
      <c r="O3087">
        <f>IF(N3087="medium",1,0)</f>
        <v>0</v>
      </c>
      <c r="P3087">
        <f>IF(O3087="large",1,0)</f>
        <v>0</v>
      </c>
      <c r="Q3087">
        <v>2014</v>
      </c>
      <c r="R3087">
        <v>1</v>
      </c>
      <c r="S3087" t="str">
        <f>IF(R3087=1, "First-time", IF(R3087&lt;=3, "Rising Star", IF(R3087&lt;10, "Established", "Elites")))</f>
        <v>First-time</v>
      </c>
      <c r="T3087">
        <f>IF(S3087 = "First-time",1,0)</f>
        <v>1</v>
      </c>
      <c r="U3087">
        <f>IF(S3087 = "Rising Star",1,0)</f>
        <v>0</v>
      </c>
      <c r="V3087">
        <f>IF(S3087 = "Established",1,0)</f>
        <v>0</v>
      </c>
      <c r="W3087">
        <f>IF(S3087 = "Elites",1,0)</f>
        <v>0</v>
      </c>
      <c r="X3087" t="s">
        <v>409</v>
      </c>
      <c r="Y3087" t="str">
        <f>IF(X3087="","-",TRIM(LEFT(X3087,FIND(",",X3087&amp;",")-1)))</f>
        <v>Salt Lake City</v>
      </c>
      <c r="Z3087" t="s">
        <v>794</v>
      </c>
      <c r="AA3087" t="s">
        <v>46</v>
      </c>
    </row>
    <row r="3088" spans="1:27" ht="14.4" x14ac:dyDescent="0.3">
      <c r="A3088">
        <v>3078</v>
      </c>
      <c r="B3088" t="s">
        <v>1197</v>
      </c>
      <c r="C3088" t="s">
        <v>1198</v>
      </c>
      <c r="D3088" t="s">
        <v>1199</v>
      </c>
      <c r="E3088" t="s">
        <v>1200</v>
      </c>
      <c r="F3088" s="5">
        <f>_xlfn.TEXTBEFORE(E3088, " ") * 1000000</f>
        <v>24700000</v>
      </c>
      <c r="G3088">
        <v>120.322</v>
      </c>
      <c r="H3088" t="s">
        <v>472</v>
      </c>
      <c r="I3088">
        <v>108</v>
      </c>
      <c r="J3088">
        <f>IF(I3088="",0,I3088)</f>
        <v>108</v>
      </c>
      <c r="K3088">
        <v>73</v>
      </c>
      <c r="L3088">
        <f>I3088-K3088</f>
        <v>35</v>
      </c>
      <c r="M3088" t="str">
        <f>IF(I3088&lt;100,"small",IF(I3088&lt;500,"medium","large"))</f>
        <v>medium</v>
      </c>
      <c r="N3088">
        <f>IF(M3088="small",1,0)</f>
        <v>0</v>
      </c>
      <c r="O3088">
        <f>IF(N3088="medium",1,0)</f>
        <v>0</v>
      </c>
      <c r="P3088">
        <f>IF(O3088="large",1,0)</f>
        <v>0</v>
      </c>
      <c r="Q3088">
        <v>1986</v>
      </c>
      <c r="R3088">
        <v>10</v>
      </c>
      <c r="S3088" t="str">
        <f>IF(R3088=1, "First-time", IF(R3088&lt;=3, "Rising Star", IF(R3088&lt;10, "Established", "Elites")))</f>
        <v>Elites</v>
      </c>
      <c r="T3088">
        <f>IF(S3088 = "First-time",1,0)</f>
        <v>0</v>
      </c>
      <c r="U3088">
        <f>IF(S3088 = "Rising Star",1,0)</f>
        <v>0</v>
      </c>
      <c r="V3088">
        <f>IF(S3088 = "Established",1,0)</f>
        <v>0</v>
      </c>
      <c r="W3088">
        <f>IF(S3088 = "Elites",1,0)</f>
        <v>1</v>
      </c>
      <c r="X3088" t="s">
        <v>99</v>
      </c>
      <c r="Y3088" t="str">
        <f>IF(X3088="","-",TRIM(LEFT(X3088,FIND(",",X3088&amp;",")-1)))</f>
        <v>-</v>
      </c>
      <c r="Z3088" t="s">
        <v>1201</v>
      </c>
      <c r="AA3088" t="s">
        <v>13</v>
      </c>
    </row>
    <row r="3089" spans="1:27" ht="14.4" x14ac:dyDescent="0.3">
      <c r="A3089">
        <v>3079</v>
      </c>
      <c r="B3089" t="s">
        <v>10671</v>
      </c>
      <c r="C3089" t="s">
        <v>10672</v>
      </c>
      <c r="D3089" t="s">
        <v>10673</v>
      </c>
      <c r="E3089" t="s">
        <v>746</v>
      </c>
      <c r="F3089" s="5">
        <f>_xlfn.TEXTBEFORE(E3089, " ") * 1000000</f>
        <v>9500000</v>
      </c>
      <c r="G3089">
        <v>120.3008</v>
      </c>
      <c r="H3089" t="s">
        <v>445</v>
      </c>
      <c r="I3089">
        <v>333</v>
      </c>
      <c r="J3089">
        <f>IF(I3089="",0,I3089)</f>
        <v>333</v>
      </c>
      <c r="K3089">
        <v>182</v>
      </c>
      <c r="L3089">
        <f>I3089-K3089</f>
        <v>151</v>
      </c>
      <c r="M3089" t="str">
        <f>IF(I3089&lt;100,"small",IF(I3089&lt;500,"medium","large"))</f>
        <v>medium</v>
      </c>
      <c r="N3089">
        <f>IF(M3089="small",1,0)</f>
        <v>0</v>
      </c>
      <c r="O3089">
        <f>IF(N3089="medium",1,0)</f>
        <v>0</v>
      </c>
      <c r="P3089">
        <f>IF(O3089="large",1,0)</f>
        <v>0</v>
      </c>
      <c r="Q3089">
        <v>2010</v>
      </c>
      <c r="R3089">
        <v>1</v>
      </c>
      <c r="S3089" t="str">
        <f>IF(R3089=1, "First-time", IF(R3089&lt;=3, "Rising Star", IF(R3089&lt;10, "Established", "Elites")))</f>
        <v>First-time</v>
      </c>
      <c r="T3089">
        <f>IF(S3089 = "First-time",1,0)</f>
        <v>1</v>
      </c>
      <c r="U3089">
        <f>IF(S3089 = "Rising Star",1,0)</f>
        <v>0</v>
      </c>
      <c r="V3089">
        <f>IF(S3089 = "Established",1,0)</f>
        <v>0</v>
      </c>
      <c r="W3089">
        <f>IF(S3089 = "Elites",1,0)</f>
        <v>0</v>
      </c>
      <c r="X3089" t="s">
        <v>838</v>
      </c>
      <c r="Y3089" t="str">
        <f>IF(X3089="","-",TRIM(LEFT(X3089,FIND(",",X3089&amp;",")-1)))</f>
        <v>Austin</v>
      </c>
      <c r="Z3089" t="s">
        <v>10674</v>
      </c>
      <c r="AA3089" t="s">
        <v>45</v>
      </c>
    </row>
    <row r="3090" spans="1:27" ht="14.4" x14ac:dyDescent="0.3">
      <c r="A3090">
        <v>3080</v>
      </c>
      <c r="B3090" t="s">
        <v>11591</v>
      </c>
      <c r="C3090" t="s">
        <v>11592</v>
      </c>
      <c r="D3090" t="s">
        <v>11593</v>
      </c>
      <c r="E3090" t="s">
        <v>870</v>
      </c>
      <c r="F3090" s="5">
        <f>_xlfn.TEXTBEFORE(E3090, " ") * 1000000</f>
        <v>3000000</v>
      </c>
      <c r="G3090">
        <v>120.27379999999999</v>
      </c>
      <c r="H3090" t="s">
        <v>1750</v>
      </c>
      <c r="I3090">
        <v>21</v>
      </c>
      <c r="J3090">
        <f>IF(I3090="",0,I3090)</f>
        <v>21</v>
      </c>
      <c r="K3090">
        <v>9</v>
      </c>
      <c r="L3090">
        <f>I3090-K3090</f>
        <v>12</v>
      </c>
      <c r="M3090" t="str">
        <f>IF(I3090&lt;100,"small",IF(I3090&lt;500,"medium","large"))</f>
        <v>small</v>
      </c>
      <c r="N3090">
        <f>IF(M3090="small",1,0)</f>
        <v>1</v>
      </c>
      <c r="O3090">
        <f>IF(N3090="medium",1,0)</f>
        <v>0</v>
      </c>
      <c r="P3090">
        <f>IF(O3090="large",1,0)</f>
        <v>0</v>
      </c>
      <c r="Q3090">
        <v>2010</v>
      </c>
      <c r="R3090">
        <v>1</v>
      </c>
      <c r="S3090" t="str">
        <f>IF(R3090=1, "First-time", IF(R3090&lt;=3, "Rising Star", IF(R3090&lt;10, "Established", "Elites")))</f>
        <v>First-time</v>
      </c>
      <c r="T3090">
        <f>IF(S3090 = "First-time",1,0)</f>
        <v>1</v>
      </c>
      <c r="U3090">
        <f>IF(S3090 = "Rising Star",1,0)</f>
        <v>0</v>
      </c>
      <c r="V3090">
        <f>IF(S3090 = "Established",1,0)</f>
        <v>0</v>
      </c>
      <c r="W3090">
        <f>IF(S3090 = "Elites",1,0)</f>
        <v>0</v>
      </c>
      <c r="X3090" t="s">
        <v>272</v>
      </c>
      <c r="Y3090" t="str">
        <f>IF(X3090="","-",TRIM(LEFT(X3090,FIND(",",X3090&amp;",")-1)))</f>
        <v>Phoenix</v>
      </c>
      <c r="Z3090" t="s">
        <v>5312</v>
      </c>
      <c r="AA3090" t="s">
        <v>4</v>
      </c>
    </row>
    <row r="3091" spans="1:27" ht="14.4" x14ac:dyDescent="0.3">
      <c r="A3091">
        <v>3081</v>
      </c>
      <c r="B3091" t="s">
        <v>8281</v>
      </c>
      <c r="C3091" t="s">
        <v>8282</v>
      </c>
      <c r="D3091" t="s">
        <v>8283</v>
      </c>
      <c r="E3091" t="s">
        <v>2813</v>
      </c>
      <c r="F3091" s="5">
        <f>_xlfn.TEXTBEFORE(E3091, " ") * 1000000</f>
        <v>21100000</v>
      </c>
      <c r="G3091">
        <v>120.2548</v>
      </c>
      <c r="H3091" t="s">
        <v>129</v>
      </c>
      <c r="I3091">
        <v>26</v>
      </c>
      <c r="J3091">
        <f>IF(I3091="",0,I3091)</f>
        <v>26</v>
      </c>
      <c r="K3091">
        <v>12</v>
      </c>
      <c r="L3091">
        <f>I3091-K3091</f>
        <v>14</v>
      </c>
      <c r="M3091" t="str">
        <f>IF(I3091&lt;100,"small",IF(I3091&lt;500,"medium","large"))</f>
        <v>small</v>
      </c>
      <c r="N3091">
        <f>IF(M3091="small",1,0)</f>
        <v>1</v>
      </c>
      <c r="O3091">
        <f>IF(N3091="medium",1,0)</f>
        <v>0</v>
      </c>
      <c r="P3091">
        <f>IF(O3091="large",1,0)</f>
        <v>0</v>
      </c>
      <c r="Q3091">
        <v>2008</v>
      </c>
      <c r="R3091">
        <v>2</v>
      </c>
      <c r="S3091" t="str">
        <f>IF(R3091=1, "First-time", IF(R3091&lt;=3, "Rising Star", IF(R3091&lt;10, "Established", "Elites")))</f>
        <v>Rising Star</v>
      </c>
      <c r="T3091">
        <f>IF(S3091 = "First-time",1,0)</f>
        <v>0</v>
      </c>
      <c r="U3091">
        <f>IF(S3091 = "Rising Star",1,0)</f>
        <v>1</v>
      </c>
      <c r="V3091">
        <f>IF(S3091 = "Established",1,0)</f>
        <v>0</v>
      </c>
      <c r="W3091">
        <f>IF(S3091 = "Elites",1,0)</f>
        <v>0</v>
      </c>
      <c r="X3091" t="s">
        <v>3805</v>
      </c>
      <c r="Y3091" t="str">
        <f>IF(X3091="","-",TRIM(LEFT(X3091,FIND(",",X3091&amp;",")-1)))</f>
        <v>Provo-Orem</v>
      </c>
      <c r="Z3091" t="s">
        <v>3806</v>
      </c>
      <c r="AA3091" t="s">
        <v>46</v>
      </c>
    </row>
    <row r="3092" spans="1:27" ht="14.4" x14ac:dyDescent="0.3">
      <c r="A3092">
        <v>3082</v>
      </c>
      <c r="B3092" t="s">
        <v>554</v>
      </c>
      <c r="C3092" t="s">
        <v>555</v>
      </c>
      <c r="D3092" t="s">
        <v>556</v>
      </c>
      <c r="E3092" t="s">
        <v>557</v>
      </c>
      <c r="F3092" s="5">
        <f>_xlfn.TEXTBEFORE(E3092, " ") * 1000000</f>
        <v>17200000</v>
      </c>
      <c r="G3092">
        <v>120.2486</v>
      </c>
      <c r="H3092" t="s">
        <v>118</v>
      </c>
      <c r="I3092">
        <v>110</v>
      </c>
      <c r="J3092">
        <f>IF(I3092="",0,I3092)</f>
        <v>110</v>
      </c>
      <c r="K3092">
        <v>43</v>
      </c>
      <c r="L3092">
        <f>I3092-K3092</f>
        <v>67</v>
      </c>
      <c r="M3092" t="str">
        <f>IF(I3092&lt;100,"small",IF(I3092&lt;500,"medium","large"))</f>
        <v>medium</v>
      </c>
      <c r="N3092">
        <f>IF(M3092="small",1,0)</f>
        <v>0</v>
      </c>
      <c r="O3092">
        <f>IF(N3092="medium",1,0)</f>
        <v>0</v>
      </c>
      <c r="P3092">
        <f>IF(O3092="large",1,0)</f>
        <v>0</v>
      </c>
      <c r="Q3092">
        <v>1975</v>
      </c>
      <c r="R3092">
        <v>5</v>
      </c>
      <c r="S3092" t="str">
        <f>IF(R3092=1, "First-time", IF(R3092&lt;=3, "Rising Star", IF(R3092&lt;10, "Established", "Elites")))</f>
        <v>Established</v>
      </c>
      <c r="T3092">
        <f>IF(S3092 = "First-time",1,0)</f>
        <v>0</v>
      </c>
      <c r="U3092">
        <f>IF(S3092 = "Rising Star",1,0)</f>
        <v>0</v>
      </c>
      <c r="V3092">
        <f>IF(S3092 = "Established",1,0)</f>
        <v>1</v>
      </c>
      <c r="W3092">
        <f>IF(S3092 = "Elites",1,0)</f>
        <v>0</v>
      </c>
      <c r="X3092" t="s">
        <v>354</v>
      </c>
      <c r="Y3092" t="str">
        <f>IF(X3092="","-",TRIM(LEFT(X3092,FIND(",",X3092&amp;",")-1)))</f>
        <v>Minneapolis</v>
      </c>
      <c r="Z3092" t="s">
        <v>558</v>
      </c>
      <c r="AA3092" t="s">
        <v>24</v>
      </c>
    </row>
    <row r="3093" spans="1:27" ht="14.4" x14ac:dyDescent="0.3">
      <c r="A3093">
        <v>3083</v>
      </c>
      <c r="B3093" t="s">
        <v>9693</v>
      </c>
      <c r="C3093" t="s">
        <v>9694</v>
      </c>
      <c r="D3093" t="s">
        <v>9695</v>
      </c>
      <c r="E3093" t="s">
        <v>2889</v>
      </c>
      <c r="F3093" s="5">
        <f>_xlfn.TEXTBEFORE(E3093, " ") * 1000000</f>
        <v>7700000</v>
      </c>
      <c r="G3093">
        <v>120.1814</v>
      </c>
      <c r="H3093" t="s">
        <v>331</v>
      </c>
      <c r="I3093">
        <v>21</v>
      </c>
      <c r="J3093">
        <f>IF(I3093="",0,I3093)</f>
        <v>21</v>
      </c>
      <c r="K3093">
        <v>13</v>
      </c>
      <c r="L3093">
        <f>I3093-K3093</f>
        <v>8</v>
      </c>
      <c r="M3093" t="str">
        <f>IF(I3093&lt;100,"small",IF(I3093&lt;500,"medium","large"))</f>
        <v>small</v>
      </c>
      <c r="N3093">
        <f>IF(M3093="small",1,0)</f>
        <v>1</v>
      </c>
      <c r="O3093">
        <f>IF(N3093="medium",1,0)</f>
        <v>0</v>
      </c>
      <c r="P3093">
        <f>IF(O3093="large",1,0)</f>
        <v>0</v>
      </c>
      <c r="Q3093">
        <v>2009</v>
      </c>
      <c r="R3093">
        <v>1</v>
      </c>
      <c r="S3093" t="str">
        <f>IF(R3093=1, "First-time", IF(R3093&lt;=3, "Rising Star", IF(R3093&lt;10, "Established", "Elites")))</f>
        <v>First-time</v>
      </c>
      <c r="T3093">
        <f>IF(S3093 = "First-time",1,0)</f>
        <v>1</v>
      </c>
      <c r="U3093">
        <f>IF(S3093 = "Rising Star",1,0)</f>
        <v>0</v>
      </c>
      <c r="V3093">
        <f>IF(S3093 = "Established",1,0)</f>
        <v>0</v>
      </c>
      <c r="W3093">
        <f>IF(S3093 = "Elites",1,0)</f>
        <v>0</v>
      </c>
      <c r="X3093" t="s">
        <v>576</v>
      </c>
      <c r="Y3093" t="str">
        <f>IF(X3093="","-",TRIM(LEFT(X3093,FIND(",",X3093&amp;",")-1)))</f>
        <v>Rochester</v>
      </c>
      <c r="Z3093" t="s">
        <v>1075</v>
      </c>
      <c r="AA3093" t="s">
        <v>35</v>
      </c>
    </row>
    <row r="3094" spans="1:27" ht="14.4" x14ac:dyDescent="0.3">
      <c r="A3094">
        <v>3084</v>
      </c>
      <c r="B3094" t="s">
        <v>4819</v>
      </c>
      <c r="C3094" t="s">
        <v>4820</v>
      </c>
      <c r="D3094" t="s">
        <v>4821</v>
      </c>
      <c r="E3094" t="s">
        <v>3838</v>
      </c>
      <c r="F3094" s="5">
        <f>_xlfn.TEXTBEFORE(E3094, " ") * 1000000</f>
        <v>14800000</v>
      </c>
      <c r="G3094">
        <v>120.10769999999999</v>
      </c>
      <c r="H3094" t="s">
        <v>779</v>
      </c>
      <c r="I3094">
        <v>105</v>
      </c>
      <c r="J3094">
        <f>IF(I3094="",0,I3094)</f>
        <v>105</v>
      </c>
      <c r="K3094">
        <v>40</v>
      </c>
      <c r="L3094">
        <f>I3094-K3094</f>
        <v>65</v>
      </c>
      <c r="M3094" t="str">
        <f>IF(I3094&lt;100,"small",IF(I3094&lt;500,"medium","large"))</f>
        <v>medium</v>
      </c>
      <c r="N3094">
        <f>IF(M3094="small",1,0)</f>
        <v>0</v>
      </c>
      <c r="O3094">
        <f>IF(N3094="medium",1,0)</f>
        <v>0</v>
      </c>
      <c r="P3094">
        <f>IF(O3094="large",1,0)</f>
        <v>0</v>
      </c>
      <c r="Q3094">
        <v>2003</v>
      </c>
      <c r="R3094">
        <v>2</v>
      </c>
      <c r="S3094" t="str">
        <f>IF(R3094=1, "First-time", IF(R3094&lt;=3, "Rising Star", IF(R3094&lt;10, "Established", "Elites")))</f>
        <v>Rising Star</v>
      </c>
      <c r="T3094">
        <f>IF(S3094 = "First-time",1,0)</f>
        <v>0</v>
      </c>
      <c r="U3094">
        <f>IF(S3094 = "Rising Star",1,0)</f>
        <v>1</v>
      </c>
      <c r="V3094">
        <f>IF(S3094 = "Established",1,0)</f>
        <v>0</v>
      </c>
      <c r="W3094">
        <f>IF(S3094 = "Elites",1,0)</f>
        <v>0</v>
      </c>
      <c r="X3094" t="s">
        <v>838</v>
      </c>
      <c r="Y3094" t="str">
        <f>IF(X3094="","-",TRIM(LEFT(X3094,FIND(",",X3094&amp;",")-1)))</f>
        <v>Austin</v>
      </c>
      <c r="Z3094" t="s">
        <v>4822</v>
      </c>
      <c r="AA3094" t="s">
        <v>45</v>
      </c>
    </row>
    <row r="3095" spans="1:27" ht="14.4" x14ac:dyDescent="0.3">
      <c r="A3095">
        <v>3085</v>
      </c>
      <c r="B3095" t="s">
        <v>15403</v>
      </c>
      <c r="C3095" t="s">
        <v>15404</v>
      </c>
      <c r="D3095" t="s">
        <v>15405</v>
      </c>
      <c r="E3095" t="s">
        <v>4251</v>
      </c>
      <c r="F3095" s="5">
        <f>_xlfn.TEXTBEFORE(E3095, " ") * 1000000</f>
        <v>3400000</v>
      </c>
      <c r="G3095">
        <v>120.09010000000001</v>
      </c>
      <c r="H3095" t="s">
        <v>85</v>
      </c>
      <c r="I3095">
        <v>35</v>
      </c>
      <c r="J3095">
        <f>IF(I3095="",0,I3095)</f>
        <v>35</v>
      </c>
      <c r="K3095">
        <v>20</v>
      </c>
      <c r="L3095">
        <f>I3095-K3095</f>
        <v>15</v>
      </c>
      <c r="M3095" t="str">
        <f>IF(I3095&lt;100,"small",IF(I3095&lt;500,"medium","large"))</f>
        <v>small</v>
      </c>
      <c r="N3095">
        <f>IF(M3095="small",1,0)</f>
        <v>1</v>
      </c>
      <c r="O3095">
        <f>IF(N3095="medium",1,0)</f>
        <v>0</v>
      </c>
      <c r="P3095">
        <f>IF(O3095="large",1,0)</f>
        <v>0</v>
      </c>
      <c r="Q3095">
        <v>2013</v>
      </c>
      <c r="R3095">
        <v>2</v>
      </c>
      <c r="S3095" t="str">
        <f>IF(R3095=1, "First-time", IF(R3095&lt;=3, "Rising Star", IF(R3095&lt;10, "Established", "Elites")))</f>
        <v>Rising Star</v>
      </c>
      <c r="T3095">
        <f>IF(S3095 = "First-time",1,0)</f>
        <v>0</v>
      </c>
      <c r="U3095">
        <f>IF(S3095 = "Rising Star",1,0)</f>
        <v>1</v>
      </c>
      <c r="V3095">
        <f>IF(S3095 = "Established",1,0)</f>
        <v>0</v>
      </c>
      <c r="W3095">
        <f>IF(S3095 = "Elites",1,0)</f>
        <v>0</v>
      </c>
      <c r="X3095" t="s">
        <v>1021</v>
      </c>
      <c r="Y3095" t="str">
        <f>IF(X3095="","-",TRIM(LEFT(X3095,FIND(",",X3095&amp;",")-1)))</f>
        <v>Bridgeport-Stamford-Norwalk</v>
      </c>
      <c r="Z3095" t="s">
        <v>7993</v>
      </c>
      <c r="AA3095" t="s">
        <v>7</v>
      </c>
    </row>
    <row r="3096" spans="1:27" ht="14.4" x14ac:dyDescent="0.3">
      <c r="A3096">
        <v>3086</v>
      </c>
      <c r="B3096" t="s">
        <v>2003</v>
      </c>
      <c r="C3096" t="s">
        <v>2004</v>
      </c>
      <c r="D3096" t="s">
        <v>2005</v>
      </c>
      <c r="E3096" t="s">
        <v>2006</v>
      </c>
      <c r="F3096" s="5">
        <f>_xlfn.TEXTBEFORE(E3096, " ") * 1000000</f>
        <v>24900000</v>
      </c>
      <c r="G3096">
        <v>119.9806</v>
      </c>
      <c r="H3096" t="s">
        <v>779</v>
      </c>
      <c r="I3096">
        <v>90</v>
      </c>
      <c r="J3096">
        <f>IF(I3096="",0,I3096)</f>
        <v>90</v>
      </c>
      <c r="K3096">
        <v>39</v>
      </c>
      <c r="L3096">
        <f>I3096-K3096</f>
        <v>51</v>
      </c>
      <c r="M3096" t="str">
        <f>IF(I3096&lt;100,"small",IF(I3096&lt;500,"medium","large"))</f>
        <v>small</v>
      </c>
      <c r="N3096">
        <f>IF(M3096="small",1,0)</f>
        <v>1</v>
      </c>
      <c r="O3096">
        <f>IF(N3096="medium",1,0)</f>
        <v>0</v>
      </c>
      <c r="P3096">
        <f>IF(O3096="large",1,0)</f>
        <v>0</v>
      </c>
      <c r="Q3096">
        <v>1994</v>
      </c>
      <c r="R3096">
        <v>8</v>
      </c>
      <c r="S3096" t="str">
        <f>IF(R3096=1, "First-time", IF(R3096&lt;=3, "Rising Star", IF(R3096&lt;10, "Established", "Elites")))</f>
        <v>Established</v>
      </c>
      <c r="T3096">
        <f>IF(S3096 = "First-time",1,0)</f>
        <v>0</v>
      </c>
      <c r="U3096">
        <f>IF(S3096 = "Rising Star",1,0)</f>
        <v>0</v>
      </c>
      <c r="V3096">
        <f>IF(S3096 = "Established",1,0)</f>
        <v>1</v>
      </c>
      <c r="W3096">
        <f>IF(S3096 = "Elites",1,0)</f>
        <v>0</v>
      </c>
      <c r="X3096" t="s">
        <v>86</v>
      </c>
      <c r="Y3096" t="str">
        <f>IF(X3096="","-",TRIM(LEFT(X3096,FIND(",",X3096&amp;",")-1)))</f>
        <v>New York City</v>
      </c>
      <c r="Z3096" t="s">
        <v>543</v>
      </c>
      <c r="AA3096" t="s">
        <v>35</v>
      </c>
    </row>
    <row r="3097" spans="1:27" ht="14.4" x14ac:dyDescent="0.3">
      <c r="A3097">
        <v>3087</v>
      </c>
      <c r="B3097" t="s">
        <v>1273</v>
      </c>
      <c r="C3097" t="s">
        <v>1274</v>
      </c>
      <c r="D3097" t="s">
        <v>1275</v>
      </c>
      <c r="E3097" t="s">
        <v>1276</v>
      </c>
      <c r="F3097" s="5">
        <f>_xlfn.TEXTBEFORE(E3097, " ") * 1000000</f>
        <v>5000000</v>
      </c>
      <c r="G3097">
        <v>119.8725</v>
      </c>
      <c r="H3097" t="s">
        <v>118</v>
      </c>
      <c r="I3097">
        <v>49</v>
      </c>
      <c r="J3097">
        <f>IF(I3097="",0,I3097)</f>
        <v>49</v>
      </c>
      <c r="K3097">
        <v>27</v>
      </c>
      <c r="L3097">
        <f>I3097-K3097</f>
        <v>22</v>
      </c>
      <c r="M3097" t="str">
        <f>IF(I3097&lt;100,"small",IF(I3097&lt;500,"medium","large"))</f>
        <v>small</v>
      </c>
      <c r="N3097">
        <f>IF(M3097="small",1,0)</f>
        <v>1</v>
      </c>
      <c r="O3097">
        <f>IF(N3097="medium",1,0)</f>
        <v>0</v>
      </c>
      <c r="P3097">
        <f>IF(O3097="large",1,0)</f>
        <v>0</v>
      </c>
      <c r="Q3097">
        <v>1987</v>
      </c>
      <c r="R3097">
        <v>2</v>
      </c>
      <c r="S3097" t="str">
        <f>IF(R3097=1, "First-time", IF(R3097&lt;=3, "Rising Star", IF(R3097&lt;10, "Established", "Elites")))</f>
        <v>Rising Star</v>
      </c>
      <c r="T3097">
        <f>IF(S3097 = "First-time",1,0)</f>
        <v>0</v>
      </c>
      <c r="U3097">
        <f>IF(S3097 = "Rising Star",1,0)</f>
        <v>1</v>
      </c>
      <c r="V3097">
        <f>IF(S3097 = "Established",1,0)</f>
        <v>0</v>
      </c>
      <c r="W3097">
        <f>IF(S3097 = "Elites",1,0)</f>
        <v>0</v>
      </c>
      <c r="X3097" t="s">
        <v>636</v>
      </c>
      <c r="Y3097" t="str">
        <f>IF(X3097="","-",TRIM(LEFT(X3097,FIND(",",X3097&amp;",")-1)))</f>
        <v>Indianapolis</v>
      </c>
      <c r="Z3097" t="s">
        <v>1196</v>
      </c>
      <c r="AA3097" t="s">
        <v>16</v>
      </c>
    </row>
    <row r="3098" spans="1:27" ht="14.4" x14ac:dyDescent="0.3">
      <c r="A3098">
        <v>3088</v>
      </c>
      <c r="B3098" t="s">
        <v>1961</v>
      </c>
      <c r="C3098" t="s">
        <v>1962</v>
      </c>
      <c r="D3098" t="s">
        <v>1963</v>
      </c>
      <c r="E3098" t="s">
        <v>665</v>
      </c>
      <c r="F3098" s="5">
        <f>_xlfn.TEXTBEFORE(E3098, " ") * 1000000</f>
        <v>8500000</v>
      </c>
      <c r="G3098">
        <v>119.8532</v>
      </c>
      <c r="H3098" t="s">
        <v>85</v>
      </c>
      <c r="I3098">
        <v>45</v>
      </c>
      <c r="J3098">
        <f>IF(I3098="",0,I3098)</f>
        <v>45</v>
      </c>
      <c r="K3098">
        <v>24</v>
      </c>
      <c r="L3098">
        <f>I3098-K3098</f>
        <v>21</v>
      </c>
      <c r="M3098" t="str">
        <f>IF(I3098&lt;100,"small",IF(I3098&lt;500,"medium","large"))</f>
        <v>small</v>
      </c>
      <c r="N3098">
        <f>IF(M3098="small",1,0)</f>
        <v>1</v>
      </c>
      <c r="O3098">
        <f>IF(N3098="medium",1,0)</f>
        <v>0</v>
      </c>
      <c r="P3098">
        <f>IF(O3098="large",1,0)</f>
        <v>0</v>
      </c>
      <c r="Q3098">
        <v>1994</v>
      </c>
      <c r="R3098">
        <v>6</v>
      </c>
      <c r="S3098" t="str">
        <f>IF(R3098=1, "First-time", IF(R3098&lt;=3, "Rising Star", IF(R3098&lt;10, "Established", "Elites")))</f>
        <v>Established</v>
      </c>
      <c r="T3098">
        <f>IF(S3098 = "First-time",1,0)</f>
        <v>0</v>
      </c>
      <c r="U3098">
        <f>IF(S3098 = "Rising Star",1,0)</f>
        <v>0</v>
      </c>
      <c r="V3098">
        <f>IF(S3098 = "Established",1,0)</f>
        <v>1</v>
      </c>
      <c r="W3098">
        <f>IF(S3098 = "Elites",1,0)</f>
        <v>0</v>
      </c>
      <c r="X3098" t="s">
        <v>141</v>
      </c>
      <c r="Y3098" t="str">
        <f>IF(X3098="","-",TRIM(LEFT(X3098,FIND(",",X3098&amp;",")-1)))</f>
        <v>Pittsburgh</v>
      </c>
      <c r="Z3098" t="s">
        <v>1964</v>
      </c>
      <c r="AA3098" t="s">
        <v>47</v>
      </c>
    </row>
    <row r="3099" spans="1:27" ht="14.4" x14ac:dyDescent="0.3">
      <c r="A3099">
        <v>3089</v>
      </c>
      <c r="B3099" t="s">
        <v>5974</v>
      </c>
      <c r="C3099" t="s">
        <v>5975</v>
      </c>
      <c r="D3099" t="s">
        <v>5976</v>
      </c>
      <c r="E3099" t="s">
        <v>5977</v>
      </c>
      <c r="F3099" s="5">
        <f>_xlfn.TEXTBEFORE(E3099, " ") * 1000000</f>
        <v>205500000</v>
      </c>
      <c r="G3099">
        <v>119.8228</v>
      </c>
      <c r="H3099" t="s">
        <v>353</v>
      </c>
      <c r="I3099">
        <v>400</v>
      </c>
      <c r="J3099">
        <f>IF(I3099="",0,I3099)</f>
        <v>400</v>
      </c>
      <c r="K3099">
        <v>150</v>
      </c>
      <c r="L3099">
        <f>I3099-K3099</f>
        <v>250</v>
      </c>
      <c r="M3099" t="str">
        <f>IF(I3099&lt;100,"small",IF(I3099&lt;500,"medium","large"))</f>
        <v>medium</v>
      </c>
      <c r="N3099">
        <f>IF(M3099="small",1,0)</f>
        <v>0</v>
      </c>
      <c r="O3099">
        <f>IF(N3099="medium",1,0)</f>
        <v>0</v>
      </c>
      <c r="P3099">
        <f>IF(O3099="large",1,0)</f>
        <v>0</v>
      </c>
      <c r="Q3099">
        <v>2004</v>
      </c>
      <c r="R3099">
        <v>4</v>
      </c>
      <c r="S3099" t="str">
        <f>IF(R3099=1, "First-time", IF(R3099&lt;=3, "Rising Star", IF(R3099&lt;10, "Established", "Elites")))</f>
        <v>Established</v>
      </c>
      <c r="T3099">
        <f>IF(S3099 = "First-time",1,0)</f>
        <v>0</v>
      </c>
      <c r="U3099">
        <f>IF(S3099 = "Rising Star",1,0)</f>
        <v>0</v>
      </c>
      <c r="V3099">
        <f>IF(S3099 = "Established",1,0)</f>
        <v>1</v>
      </c>
      <c r="W3099">
        <f>IF(S3099 = "Elites",1,0)</f>
        <v>0</v>
      </c>
      <c r="X3099" t="s">
        <v>248</v>
      </c>
      <c r="Y3099" t="str">
        <f>IF(X3099="","-",TRIM(LEFT(X3099,FIND(",",X3099&amp;",")-1)))</f>
        <v>Birmingham</v>
      </c>
      <c r="Z3099" t="s">
        <v>249</v>
      </c>
      <c r="AA3099" t="s">
        <v>2</v>
      </c>
    </row>
    <row r="3100" spans="1:27" ht="14.4" x14ac:dyDescent="0.3">
      <c r="A3100">
        <v>3090</v>
      </c>
      <c r="B3100" t="s">
        <v>15604</v>
      </c>
      <c r="C3100" t="s">
        <v>15605</v>
      </c>
      <c r="D3100" t="s">
        <v>15606</v>
      </c>
      <c r="E3100" t="s">
        <v>2567</v>
      </c>
      <c r="F3100" s="5">
        <f>_xlfn.TEXTBEFORE(E3100, " ") * 1000000</f>
        <v>14100000</v>
      </c>
      <c r="G3100">
        <v>119.7064</v>
      </c>
      <c r="H3100" t="s">
        <v>803</v>
      </c>
      <c r="I3100">
        <v>25</v>
      </c>
      <c r="J3100">
        <f>IF(I3100="",0,I3100)</f>
        <v>25</v>
      </c>
      <c r="K3100">
        <v>10</v>
      </c>
      <c r="L3100">
        <f>I3100-K3100</f>
        <v>15</v>
      </c>
      <c r="M3100" t="str">
        <f>IF(I3100&lt;100,"small",IF(I3100&lt;500,"medium","large"))</f>
        <v>small</v>
      </c>
      <c r="N3100">
        <f>IF(M3100="small",1,0)</f>
        <v>1</v>
      </c>
      <c r="O3100">
        <f>IF(N3100="medium",1,0)</f>
        <v>0</v>
      </c>
      <c r="P3100">
        <f>IF(O3100="large",1,0)</f>
        <v>0</v>
      </c>
      <c r="Q3100">
        <v>2013</v>
      </c>
      <c r="R3100">
        <v>1</v>
      </c>
      <c r="S3100" t="str">
        <f>IF(R3100=1, "First-time", IF(R3100&lt;=3, "Rising Star", IF(R3100&lt;10, "Established", "Elites")))</f>
        <v>First-time</v>
      </c>
      <c r="T3100">
        <f>IF(S3100 = "First-time",1,0)</f>
        <v>1</v>
      </c>
      <c r="U3100">
        <f>IF(S3100 = "Rising Star",1,0)</f>
        <v>0</v>
      </c>
      <c r="V3100">
        <f>IF(S3100 = "Established",1,0)</f>
        <v>0</v>
      </c>
      <c r="W3100">
        <f>IF(S3100 = "Elites",1,0)</f>
        <v>0</v>
      </c>
      <c r="X3100" t="s">
        <v>86</v>
      </c>
      <c r="Y3100" t="str">
        <f>IF(X3100="","-",TRIM(LEFT(X3100,FIND(",",X3100&amp;",")-1)))</f>
        <v>New York City</v>
      </c>
      <c r="Z3100" t="s">
        <v>1396</v>
      </c>
      <c r="AA3100" t="s">
        <v>5</v>
      </c>
    </row>
    <row r="3101" spans="1:27" ht="14.4" x14ac:dyDescent="0.3">
      <c r="A3101">
        <v>3091</v>
      </c>
      <c r="B3101" t="s">
        <v>5211</v>
      </c>
      <c r="C3101" t="s">
        <v>5212</v>
      </c>
      <c r="D3101" t="s">
        <v>5213</v>
      </c>
      <c r="E3101" t="s">
        <v>4351</v>
      </c>
      <c r="F3101" s="5">
        <f>_xlfn.TEXTBEFORE(E3101, " ") * 1000000</f>
        <v>29200000</v>
      </c>
      <c r="G3101">
        <v>119.6349</v>
      </c>
      <c r="H3101" t="s">
        <v>118</v>
      </c>
      <c r="I3101">
        <v>133</v>
      </c>
      <c r="J3101">
        <f>IF(I3101="",0,I3101)</f>
        <v>133</v>
      </c>
      <c r="K3101">
        <v>53</v>
      </c>
      <c r="L3101">
        <f>I3101-K3101</f>
        <v>80</v>
      </c>
      <c r="M3101" t="str">
        <f>IF(I3101&lt;100,"small",IF(I3101&lt;500,"medium","large"))</f>
        <v>medium</v>
      </c>
      <c r="N3101">
        <f>IF(M3101="small",1,0)</f>
        <v>0</v>
      </c>
      <c r="O3101">
        <f>IF(N3101="medium",1,0)</f>
        <v>0</v>
      </c>
      <c r="P3101">
        <f>IF(O3101="large",1,0)</f>
        <v>0</v>
      </c>
      <c r="Q3101">
        <v>2003</v>
      </c>
      <c r="R3101">
        <v>5</v>
      </c>
      <c r="S3101" t="str">
        <f>IF(R3101=1, "First-time", IF(R3101&lt;=3, "Rising Star", IF(R3101&lt;10, "Established", "Elites")))</f>
        <v>Established</v>
      </c>
      <c r="T3101">
        <f>IF(S3101 = "First-time",1,0)</f>
        <v>0</v>
      </c>
      <c r="U3101">
        <f>IF(S3101 = "Rising Star",1,0)</f>
        <v>0</v>
      </c>
      <c r="V3101">
        <f>IF(S3101 = "Established",1,0)</f>
        <v>1</v>
      </c>
      <c r="W3101">
        <f>IF(S3101 = "Elites",1,0)</f>
        <v>0</v>
      </c>
      <c r="X3101" t="s">
        <v>99</v>
      </c>
      <c r="Y3101" t="str">
        <f>IF(X3101="","-",TRIM(LEFT(X3101,FIND(",",X3101&amp;",")-1)))</f>
        <v>-</v>
      </c>
      <c r="Z3101" t="s">
        <v>5214</v>
      </c>
      <c r="AA3101" t="s">
        <v>9</v>
      </c>
    </row>
    <row r="3102" spans="1:27" ht="14.4" x14ac:dyDescent="0.3">
      <c r="A3102">
        <v>3092</v>
      </c>
      <c r="B3102" t="s">
        <v>10344</v>
      </c>
      <c r="C3102" t="s">
        <v>10345</v>
      </c>
      <c r="D3102" t="s">
        <v>10346</v>
      </c>
      <c r="E3102" t="s">
        <v>732</v>
      </c>
      <c r="F3102" s="5">
        <f>_xlfn.TEXTBEFORE(E3102, " ") * 1000000</f>
        <v>9200000</v>
      </c>
      <c r="G3102">
        <v>119.6088</v>
      </c>
      <c r="H3102" t="s">
        <v>472</v>
      </c>
      <c r="I3102">
        <v>22</v>
      </c>
      <c r="J3102">
        <f>IF(I3102="",0,I3102)</f>
        <v>22</v>
      </c>
      <c r="K3102">
        <v>12</v>
      </c>
      <c r="L3102">
        <f>I3102-K3102</f>
        <v>10</v>
      </c>
      <c r="M3102" t="str">
        <f>IF(I3102&lt;100,"small",IF(I3102&lt;500,"medium","large"))</f>
        <v>small</v>
      </c>
      <c r="N3102">
        <f>IF(M3102="small",1,0)</f>
        <v>1</v>
      </c>
      <c r="O3102">
        <f>IF(N3102="medium",1,0)</f>
        <v>0</v>
      </c>
      <c r="P3102">
        <f>IF(O3102="large",1,0)</f>
        <v>0</v>
      </c>
      <c r="Q3102">
        <v>2009</v>
      </c>
      <c r="R3102">
        <v>1</v>
      </c>
      <c r="S3102" t="str">
        <f>IF(R3102=1, "First-time", IF(R3102&lt;=3, "Rising Star", IF(R3102&lt;10, "Established", "Elites")))</f>
        <v>First-time</v>
      </c>
      <c r="T3102">
        <f>IF(S3102 = "First-time",1,0)</f>
        <v>1</v>
      </c>
      <c r="U3102">
        <f>IF(S3102 = "Rising Star",1,0)</f>
        <v>0</v>
      </c>
      <c r="V3102">
        <f>IF(S3102 = "Established",1,0)</f>
        <v>0</v>
      </c>
      <c r="W3102">
        <f>IF(S3102 = "Elites",1,0)</f>
        <v>0</v>
      </c>
      <c r="X3102" t="s">
        <v>3010</v>
      </c>
      <c r="Y3102" t="str">
        <f>IF(X3102="","-",TRIM(LEFT(X3102,FIND(",",X3102&amp;",")-1)))</f>
        <v>San Jose</v>
      </c>
      <c r="Z3102" t="s">
        <v>4660</v>
      </c>
      <c r="AA3102" t="s">
        <v>5</v>
      </c>
    </row>
    <row r="3103" spans="1:27" ht="14.4" x14ac:dyDescent="0.3">
      <c r="A3103">
        <v>3093</v>
      </c>
      <c r="B3103" t="s">
        <v>4706</v>
      </c>
      <c r="C3103" t="s">
        <v>4707</v>
      </c>
      <c r="D3103" t="s">
        <v>4708</v>
      </c>
      <c r="E3103" t="s">
        <v>1532</v>
      </c>
      <c r="F3103" s="5">
        <f>_xlfn.TEXTBEFORE(E3103, " ") * 1000000</f>
        <v>14400000</v>
      </c>
      <c r="G3103">
        <v>119.5378</v>
      </c>
      <c r="H3103" t="s">
        <v>174</v>
      </c>
      <c r="I3103">
        <v>305</v>
      </c>
      <c r="J3103">
        <f>IF(I3103="",0,I3103)</f>
        <v>305</v>
      </c>
      <c r="K3103">
        <v>170</v>
      </c>
      <c r="L3103">
        <f>I3103-K3103</f>
        <v>135</v>
      </c>
      <c r="M3103" t="str">
        <f>IF(I3103&lt;100,"small",IF(I3103&lt;500,"medium","large"))</f>
        <v>medium</v>
      </c>
      <c r="N3103">
        <f>IF(M3103="small",1,0)</f>
        <v>0</v>
      </c>
      <c r="O3103">
        <f>IF(N3103="medium",1,0)</f>
        <v>0</v>
      </c>
      <c r="P3103">
        <f>IF(O3103="large",1,0)</f>
        <v>0</v>
      </c>
      <c r="Q3103">
        <v>2002</v>
      </c>
      <c r="R3103">
        <v>1</v>
      </c>
      <c r="S3103" t="str">
        <f>IF(R3103=1, "First-time", IF(R3103&lt;=3, "Rising Star", IF(R3103&lt;10, "Established", "Elites")))</f>
        <v>First-time</v>
      </c>
      <c r="T3103">
        <f>IF(S3103 = "First-time",1,0)</f>
        <v>1</v>
      </c>
      <c r="U3103">
        <f>IF(S3103 = "Rising Star",1,0)</f>
        <v>0</v>
      </c>
      <c r="V3103">
        <f>IF(S3103 = "Established",1,0)</f>
        <v>0</v>
      </c>
      <c r="W3103">
        <f>IF(S3103 = "Elites",1,0)</f>
        <v>0</v>
      </c>
      <c r="X3103" t="s">
        <v>272</v>
      </c>
      <c r="Y3103" t="str">
        <f>IF(X3103="","-",TRIM(LEFT(X3103,FIND(",",X3103&amp;",")-1)))</f>
        <v>Phoenix</v>
      </c>
      <c r="Z3103" t="s">
        <v>272</v>
      </c>
      <c r="AA3103" t="s">
        <v>4</v>
      </c>
    </row>
    <row r="3104" spans="1:27" ht="14.4" x14ac:dyDescent="0.3">
      <c r="A3104">
        <v>3094</v>
      </c>
      <c r="B3104" t="s">
        <v>11839</v>
      </c>
      <c r="C3104" t="s">
        <v>11840</v>
      </c>
      <c r="D3104" t="s">
        <v>11841</v>
      </c>
      <c r="E3104" t="s">
        <v>352</v>
      </c>
      <c r="F3104" s="5">
        <f>_xlfn.TEXTBEFORE(E3104, " ") * 1000000</f>
        <v>2100000</v>
      </c>
      <c r="G3104">
        <v>119.50060000000001</v>
      </c>
      <c r="H3104" t="s">
        <v>111</v>
      </c>
      <c r="I3104">
        <v>8</v>
      </c>
      <c r="J3104">
        <f>IF(I3104="",0,I3104)</f>
        <v>8</v>
      </c>
      <c r="K3104">
        <v>7</v>
      </c>
      <c r="L3104">
        <f>I3104-K3104</f>
        <v>1</v>
      </c>
      <c r="M3104" t="str">
        <f>IF(I3104&lt;100,"small",IF(I3104&lt;500,"medium","large"))</f>
        <v>small</v>
      </c>
      <c r="N3104">
        <f>IF(M3104="small",1,0)</f>
        <v>1</v>
      </c>
      <c r="O3104">
        <f>IF(N3104="medium",1,0)</f>
        <v>0</v>
      </c>
      <c r="P3104">
        <f>IF(O3104="large",1,0)</f>
        <v>0</v>
      </c>
      <c r="Q3104">
        <v>2011</v>
      </c>
      <c r="R3104">
        <v>1</v>
      </c>
      <c r="S3104" t="str">
        <f>IF(R3104=1, "First-time", IF(R3104&lt;=3, "Rising Star", IF(R3104&lt;10, "Established", "Elites")))</f>
        <v>First-time</v>
      </c>
      <c r="T3104">
        <f>IF(S3104 = "First-time",1,0)</f>
        <v>1</v>
      </c>
      <c r="U3104">
        <f>IF(S3104 = "Rising Star",1,0)</f>
        <v>0</v>
      </c>
      <c r="V3104">
        <f>IF(S3104 = "Established",1,0)</f>
        <v>0</v>
      </c>
      <c r="W3104">
        <f>IF(S3104 = "Elites",1,0)</f>
        <v>0</v>
      </c>
      <c r="X3104" t="s">
        <v>232</v>
      </c>
      <c r="Y3104" t="str">
        <f>IF(X3104="","-",TRIM(LEFT(X3104,FIND(",",X3104&amp;",")-1)))</f>
        <v>Houston</v>
      </c>
      <c r="Z3104" t="s">
        <v>11842</v>
      </c>
      <c r="AA3104" t="s">
        <v>45</v>
      </c>
    </row>
    <row r="3105" spans="1:27" ht="14.4" x14ac:dyDescent="0.3">
      <c r="A3105">
        <v>3095</v>
      </c>
      <c r="B3105" t="s">
        <v>2543</v>
      </c>
      <c r="C3105" t="s">
        <v>2544</v>
      </c>
      <c r="D3105" t="s">
        <v>2545</v>
      </c>
      <c r="E3105" t="s">
        <v>595</v>
      </c>
      <c r="F3105" s="5">
        <f>_xlfn.TEXTBEFORE(E3105, " ") * 1000000</f>
        <v>17800000</v>
      </c>
      <c r="G3105">
        <v>119.45820000000001</v>
      </c>
      <c r="H3105" t="s">
        <v>353</v>
      </c>
      <c r="I3105">
        <v>180</v>
      </c>
      <c r="J3105">
        <f>IF(I3105="",0,I3105)</f>
        <v>180</v>
      </c>
      <c r="K3105">
        <v>70</v>
      </c>
      <c r="L3105">
        <f>I3105-K3105</f>
        <v>110</v>
      </c>
      <c r="M3105" t="str">
        <f>IF(I3105&lt;100,"small",IF(I3105&lt;500,"medium","large"))</f>
        <v>medium</v>
      </c>
      <c r="N3105">
        <f>IF(M3105="small",1,0)</f>
        <v>0</v>
      </c>
      <c r="O3105">
        <f>IF(N3105="medium",1,0)</f>
        <v>0</v>
      </c>
      <c r="P3105">
        <f>IF(O3105="large",1,0)</f>
        <v>0</v>
      </c>
      <c r="Q3105">
        <v>1997</v>
      </c>
      <c r="R3105">
        <v>4</v>
      </c>
      <c r="S3105" t="str">
        <f>IF(R3105=1, "First-time", IF(R3105&lt;=3, "Rising Star", IF(R3105&lt;10, "Established", "Elites")))</f>
        <v>Established</v>
      </c>
      <c r="T3105">
        <f>IF(S3105 = "First-time",1,0)</f>
        <v>0</v>
      </c>
      <c r="U3105">
        <f>IF(S3105 = "Rising Star",1,0)</f>
        <v>0</v>
      </c>
      <c r="V3105">
        <f>IF(S3105 = "Established",1,0)</f>
        <v>1</v>
      </c>
      <c r="W3105">
        <f>IF(S3105 = "Elites",1,0)</f>
        <v>0</v>
      </c>
      <c r="X3105" t="s">
        <v>260</v>
      </c>
      <c r="Y3105" t="str">
        <f>IF(X3105="","-",TRIM(LEFT(X3105,FIND(",",X3105&amp;",")-1)))</f>
        <v>Seattle</v>
      </c>
      <c r="Z3105" t="s">
        <v>2546</v>
      </c>
      <c r="AA3105" t="s">
        <v>49</v>
      </c>
    </row>
    <row r="3106" spans="1:27" ht="14.4" x14ac:dyDescent="0.3">
      <c r="A3106">
        <v>3096</v>
      </c>
      <c r="B3106" t="s">
        <v>9840</v>
      </c>
      <c r="C3106" t="s">
        <v>9841</v>
      </c>
      <c r="D3106" t="s">
        <v>9842</v>
      </c>
      <c r="E3106" t="s">
        <v>7172</v>
      </c>
      <c r="F3106" s="5">
        <f>_xlfn.TEXTBEFORE(E3106, " ") * 1000000</f>
        <v>21800000</v>
      </c>
      <c r="G3106">
        <v>119.40689999999999</v>
      </c>
      <c r="H3106" t="s">
        <v>803</v>
      </c>
      <c r="I3106">
        <v>120</v>
      </c>
      <c r="J3106">
        <f>IF(I3106="",0,I3106)</f>
        <v>120</v>
      </c>
      <c r="K3106">
        <v>48</v>
      </c>
      <c r="L3106">
        <f>I3106-K3106</f>
        <v>72</v>
      </c>
      <c r="M3106" t="str">
        <f>IF(I3106&lt;100,"small",IF(I3106&lt;500,"medium","large"))</f>
        <v>medium</v>
      </c>
      <c r="N3106">
        <f>IF(M3106="small",1,0)</f>
        <v>0</v>
      </c>
      <c r="O3106">
        <f>IF(N3106="medium",1,0)</f>
        <v>0</v>
      </c>
      <c r="P3106">
        <f>IF(O3106="large",1,0)</f>
        <v>0</v>
      </c>
      <c r="Q3106">
        <v>2009</v>
      </c>
      <c r="R3106">
        <v>4</v>
      </c>
      <c r="S3106" t="str">
        <f>IF(R3106=1, "First-time", IF(R3106&lt;=3, "Rising Star", IF(R3106&lt;10, "Established", "Elites")))</f>
        <v>Established</v>
      </c>
      <c r="T3106">
        <f>IF(S3106 = "First-time",1,0)</f>
        <v>0</v>
      </c>
      <c r="U3106">
        <f>IF(S3106 = "Rising Star",1,0)</f>
        <v>0</v>
      </c>
      <c r="V3106">
        <f>IF(S3106 = "Established",1,0)</f>
        <v>1</v>
      </c>
      <c r="W3106">
        <f>IF(S3106 = "Elites",1,0)</f>
        <v>0</v>
      </c>
      <c r="X3106" t="s">
        <v>354</v>
      </c>
      <c r="Y3106" t="str">
        <f>IF(X3106="","-",TRIM(LEFT(X3106,FIND(",",X3106&amp;",")-1)))</f>
        <v>Minneapolis</v>
      </c>
      <c r="Z3106" t="s">
        <v>354</v>
      </c>
      <c r="AA3106" t="s">
        <v>24</v>
      </c>
    </row>
    <row r="3107" spans="1:27" ht="14.4" x14ac:dyDescent="0.3">
      <c r="A3107">
        <v>3097</v>
      </c>
      <c r="B3107" t="s">
        <v>6530</v>
      </c>
      <c r="C3107" t="s">
        <v>6531</v>
      </c>
      <c r="D3107" t="s">
        <v>6532</v>
      </c>
      <c r="E3107" t="s">
        <v>2648</v>
      </c>
      <c r="F3107" s="5">
        <f>_xlfn.TEXTBEFORE(E3107, " ") * 1000000</f>
        <v>7400000</v>
      </c>
      <c r="G3107">
        <v>119.2469</v>
      </c>
      <c r="H3107" t="s">
        <v>105</v>
      </c>
      <c r="I3107">
        <v>50</v>
      </c>
      <c r="J3107">
        <f>IF(I3107="",0,I3107)</f>
        <v>50</v>
      </c>
      <c r="K3107">
        <v>30</v>
      </c>
      <c r="L3107">
        <f>I3107-K3107</f>
        <v>20</v>
      </c>
      <c r="M3107" t="str">
        <f>IF(I3107&lt;100,"small",IF(I3107&lt;500,"medium","large"))</f>
        <v>small</v>
      </c>
      <c r="N3107">
        <f>IF(M3107="small",1,0)</f>
        <v>1</v>
      </c>
      <c r="O3107">
        <f>IF(N3107="medium",1,0)</f>
        <v>0</v>
      </c>
      <c r="P3107">
        <f>IF(O3107="large",1,0)</f>
        <v>0</v>
      </c>
      <c r="Q3107">
        <v>2005</v>
      </c>
      <c r="R3107">
        <v>1</v>
      </c>
      <c r="S3107" t="str">
        <f>IF(R3107=1, "First-time", IF(R3107&lt;=3, "Rising Star", IF(R3107&lt;10, "Established", "Elites")))</f>
        <v>First-time</v>
      </c>
      <c r="T3107">
        <f>IF(S3107 = "First-time",1,0)</f>
        <v>1</v>
      </c>
      <c r="U3107">
        <f>IF(S3107 = "Rising Star",1,0)</f>
        <v>0</v>
      </c>
      <c r="V3107">
        <f>IF(S3107 = "Established",1,0)</f>
        <v>0</v>
      </c>
      <c r="W3107">
        <f>IF(S3107 = "Elites",1,0)</f>
        <v>0</v>
      </c>
      <c r="X3107" t="s">
        <v>342</v>
      </c>
      <c r="Y3107" t="str">
        <f>IF(X3107="","-",TRIM(LEFT(X3107,FIND(",",X3107&amp;",")-1)))</f>
        <v>San Diego</v>
      </c>
      <c r="Z3107" t="s">
        <v>342</v>
      </c>
      <c r="AA3107" t="s">
        <v>5</v>
      </c>
    </row>
    <row r="3108" spans="1:27" ht="14.4" x14ac:dyDescent="0.3">
      <c r="A3108">
        <v>3098</v>
      </c>
      <c r="B3108" t="s">
        <v>6471</v>
      </c>
      <c r="C3108" t="s">
        <v>6472</v>
      </c>
      <c r="D3108" t="s">
        <v>6473</v>
      </c>
      <c r="E3108" t="s">
        <v>870</v>
      </c>
      <c r="F3108" s="5">
        <f>_xlfn.TEXTBEFORE(E3108, " ") * 1000000</f>
        <v>3000000</v>
      </c>
      <c r="G3108">
        <v>119.18689999999999</v>
      </c>
      <c r="H3108" t="s">
        <v>803</v>
      </c>
      <c r="I3108">
        <v>12</v>
      </c>
      <c r="J3108">
        <f>IF(I3108="",0,I3108)</f>
        <v>12</v>
      </c>
      <c r="K3108">
        <v>10</v>
      </c>
      <c r="L3108">
        <f>I3108-K3108</f>
        <v>2</v>
      </c>
      <c r="M3108" t="str">
        <f>IF(I3108&lt;100,"small",IF(I3108&lt;500,"medium","large"))</f>
        <v>small</v>
      </c>
      <c r="N3108">
        <f>IF(M3108="small",1,0)</f>
        <v>1</v>
      </c>
      <c r="O3108">
        <f>IF(N3108="medium",1,0)</f>
        <v>0</v>
      </c>
      <c r="P3108">
        <f>IF(O3108="large",1,0)</f>
        <v>0</v>
      </c>
      <c r="Q3108">
        <v>2005</v>
      </c>
      <c r="R3108">
        <v>3</v>
      </c>
      <c r="S3108" t="str">
        <f>IF(R3108=1, "First-time", IF(R3108&lt;=3, "Rising Star", IF(R3108&lt;10, "Established", "Elites")))</f>
        <v>Rising Star</v>
      </c>
      <c r="T3108">
        <f>IF(S3108 = "First-time",1,0)</f>
        <v>0</v>
      </c>
      <c r="U3108">
        <f>IF(S3108 = "Rising Star",1,0)</f>
        <v>1</v>
      </c>
      <c r="V3108">
        <f>IF(S3108 = "Established",1,0)</f>
        <v>0</v>
      </c>
      <c r="W3108">
        <f>IF(S3108 = "Elites",1,0)</f>
        <v>0</v>
      </c>
      <c r="X3108" t="s">
        <v>1206</v>
      </c>
      <c r="Y3108" t="str">
        <f>IF(X3108="","-",TRIM(LEFT(X3108,FIND(",",X3108&amp;",")-1)))</f>
        <v>Tampa</v>
      </c>
      <c r="Z3108" t="s">
        <v>1206</v>
      </c>
      <c r="AA3108" t="s">
        <v>10</v>
      </c>
    </row>
    <row r="3109" spans="1:27" ht="14.4" x14ac:dyDescent="0.3">
      <c r="A3109">
        <v>3099</v>
      </c>
      <c r="B3109" t="s">
        <v>2427</v>
      </c>
      <c r="C3109" t="s">
        <v>2428</v>
      </c>
      <c r="D3109" t="s">
        <v>2429</v>
      </c>
      <c r="E3109" t="s">
        <v>2430</v>
      </c>
      <c r="F3109" s="5">
        <f>_xlfn.TEXTBEFORE(E3109, " ") * 1000000</f>
        <v>10800000</v>
      </c>
      <c r="G3109">
        <v>119.0917</v>
      </c>
      <c r="H3109" t="s">
        <v>118</v>
      </c>
      <c r="I3109">
        <v>66</v>
      </c>
      <c r="J3109">
        <f>IF(I3109="",0,I3109)</f>
        <v>66</v>
      </c>
      <c r="K3109">
        <v>11</v>
      </c>
      <c r="L3109">
        <f>I3109-K3109</f>
        <v>55</v>
      </c>
      <c r="M3109" t="str">
        <f>IF(I3109&lt;100,"small",IF(I3109&lt;500,"medium","large"))</f>
        <v>small</v>
      </c>
      <c r="N3109">
        <f>IF(M3109="small",1,0)</f>
        <v>1</v>
      </c>
      <c r="O3109">
        <f>IF(N3109="medium",1,0)</f>
        <v>0</v>
      </c>
      <c r="P3109">
        <f>IF(O3109="large",1,0)</f>
        <v>0</v>
      </c>
      <c r="Q3109">
        <v>1996</v>
      </c>
      <c r="R3109">
        <v>1</v>
      </c>
      <c r="S3109" t="str">
        <f>IF(R3109=1, "First-time", IF(R3109&lt;=3, "Rising Star", IF(R3109&lt;10, "Established", "Elites")))</f>
        <v>First-time</v>
      </c>
      <c r="T3109">
        <f>IF(S3109 = "First-time",1,0)</f>
        <v>1</v>
      </c>
      <c r="U3109">
        <f>IF(S3109 = "Rising Star",1,0)</f>
        <v>0</v>
      </c>
      <c r="V3109">
        <f>IF(S3109 = "Established",1,0)</f>
        <v>0</v>
      </c>
      <c r="W3109">
        <f>IF(S3109 = "Elites",1,0)</f>
        <v>0</v>
      </c>
      <c r="X3109" t="s">
        <v>93</v>
      </c>
      <c r="Y3109" t="str">
        <f>IF(X3109="","-",TRIM(LEFT(X3109,FIND(",",X3109&amp;",")-1)))</f>
        <v>Baltimore</v>
      </c>
      <c r="Z3109" t="s">
        <v>2431</v>
      </c>
      <c r="AA3109" t="s">
        <v>21</v>
      </c>
    </row>
    <row r="3110" spans="1:27" ht="14.4" x14ac:dyDescent="0.3">
      <c r="A3110">
        <v>3100</v>
      </c>
      <c r="B3110" t="s">
        <v>9891</v>
      </c>
      <c r="C3110" t="s">
        <v>9892</v>
      </c>
      <c r="D3110" t="s">
        <v>9893</v>
      </c>
      <c r="E3110" t="s">
        <v>1329</v>
      </c>
      <c r="F3110" s="5">
        <f>_xlfn.TEXTBEFORE(E3110, " ") * 1000000</f>
        <v>3600000</v>
      </c>
      <c r="G3110">
        <v>119.0561</v>
      </c>
      <c r="H3110" t="s">
        <v>803</v>
      </c>
      <c r="I3110">
        <v>35</v>
      </c>
      <c r="J3110">
        <f>IF(I3110="",0,I3110)</f>
        <v>35</v>
      </c>
      <c r="K3110">
        <v>25</v>
      </c>
      <c r="L3110">
        <f>I3110-K3110</f>
        <v>10</v>
      </c>
      <c r="M3110" t="str">
        <f>IF(I3110&lt;100,"small",IF(I3110&lt;500,"medium","large"))</f>
        <v>small</v>
      </c>
      <c r="N3110">
        <f>IF(M3110="small",1,0)</f>
        <v>1</v>
      </c>
      <c r="O3110">
        <f>IF(N3110="medium",1,0)</f>
        <v>0</v>
      </c>
      <c r="P3110">
        <f>IF(O3110="large",1,0)</f>
        <v>0</v>
      </c>
      <c r="Q3110">
        <v>2009</v>
      </c>
      <c r="R3110">
        <v>2</v>
      </c>
      <c r="S3110" t="str">
        <f>IF(R3110=1, "First-time", IF(R3110&lt;=3, "Rising Star", IF(R3110&lt;10, "Established", "Elites")))</f>
        <v>Rising Star</v>
      </c>
      <c r="T3110">
        <f>IF(S3110 = "First-time",1,0)</f>
        <v>0</v>
      </c>
      <c r="U3110">
        <f>IF(S3110 = "Rising Star",1,0)</f>
        <v>1</v>
      </c>
      <c r="V3110">
        <f>IF(S3110 = "Established",1,0)</f>
        <v>0</v>
      </c>
      <c r="W3110">
        <f>IF(S3110 = "Elites",1,0)</f>
        <v>0</v>
      </c>
      <c r="X3110" t="s">
        <v>99</v>
      </c>
      <c r="Y3110" t="str">
        <f>IF(X3110="","-",TRIM(LEFT(X3110,FIND(",",X3110&amp;",")-1)))</f>
        <v>-</v>
      </c>
      <c r="Z3110" t="s">
        <v>9894</v>
      </c>
      <c r="AA3110" t="s">
        <v>22</v>
      </c>
    </row>
    <row r="3111" spans="1:27" ht="14.4" x14ac:dyDescent="0.3">
      <c r="A3111">
        <v>3101</v>
      </c>
      <c r="B3111" t="s">
        <v>6369</v>
      </c>
      <c r="C3111" t="s">
        <v>6370</v>
      </c>
      <c r="D3111" t="s">
        <v>6371</v>
      </c>
      <c r="E3111" t="s">
        <v>1680</v>
      </c>
      <c r="F3111" s="5">
        <f>_xlfn.TEXTBEFORE(E3111, " ") * 1000000</f>
        <v>11100000</v>
      </c>
      <c r="G3111">
        <v>119.0185</v>
      </c>
      <c r="H3111" t="s">
        <v>167</v>
      </c>
      <c r="I3111">
        <v>27</v>
      </c>
      <c r="J3111">
        <f>IF(I3111="",0,I3111)</f>
        <v>27</v>
      </c>
      <c r="K3111">
        <v>15</v>
      </c>
      <c r="L3111">
        <f>I3111-K3111</f>
        <v>12</v>
      </c>
      <c r="M3111" t="str">
        <f>IF(I3111&lt;100,"small",IF(I3111&lt;500,"medium","large"))</f>
        <v>small</v>
      </c>
      <c r="N3111">
        <f>IF(M3111="small",1,0)</f>
        <v>1</v>
      </c>
      <c r="O3111">
        <f>IF(N3111="medium",1,0)</f>
        <v>0</v>
      </c>
      <c r="P3111">
        <f>IF(O3111="large",1,0)</f>
        <v>0</v>
      </c>
      <c r="Q3111">
        <v>2005</v>
      </c>
      <c r="R3111">
        <v>8</v>
      </c>
      <c r="S3111" t="str">
        <f>IF(R3111=1, "First-time", IF(R3111&lt;=3, "Rising Star", IF(R3111&lt;10, "Established", "Elites")))</f>
        <v>Established</v>
      </c>
      <c r="T3111">
        <f>IF(S3111 = "First-time",1,0)</f>
        <v>0</v>
      </c>
      <c r="U3111">
        <f>IF(S3111 = "Rising Star",1,0)</f>
        <v>0</v>
      </c>
      <c r="V3111">
        <f>IF(S3111 = "Established",1,0)</f>
        <v>1</v>
      </c>
      <c r="W3111">
        <f>IF(S3111 = "Elites",1,0)</f>
        <v>0</v>
      </c>
      <c r="X3111" t="s">
        <v>185</v>
      </c>
      <c r="Y3111" t="str">
        <f>IF(X3111="","-",TRIM(LEFT(X3111,FIND(",",X3111&amp;",")-1)))</f>
        <v>Boston</v>
      </c>
      <c r="Z3111" t="s">
        <v>1899</v>
      </c>
      <c r="AA3111" t="s">
        <v>20</v>
      </c>
    </row>
    <row r="3112" spans="1:27" ht="14.4" x14ac:dyDescent="0.3">
      <c r="A3112">
        <v>3102</v>
      </c>
      <c r="B3112" t="s">
        <v>223</v>
      </c>
      <c r="C3112" t="s">
        <v>224</v>
      </c>
      <c r="D3112" t="s">
        <v>225</v>
      </c>
      <c r="E3112" t="s">
        <v>226</v>
      </c>
      <c r="F3112" s="5">
        <f>_xlfn.TEXTBEFORE(E3112, " ") * 1000000</f>
        <v>14900000</v>
      </c>
      <c r="G3112">
        <v>118.9873</v>
      </c>
      <c r="H3112" t="s">
        <v>92</v>
      </c>
      <c r="I3112">
        <v>130</v>
      </c>
      <c r="J3112">
        <f>IF(I3112="",0,I3112)</f>
        <v>130</v>
      </c>
      <c r="K3112">
        <v>58</v>
      </c>
      <c r="L3112">
        <f>I3112-K3112</f>
        <v>72</v>
      </c>
      <c r="M3112" t="str">
        <f>IF(I3112&lt;100,"small",IF(I3112&lt;500,"medium","large"))</f>
        <v>medium</v>
      </c>
      <c r="N3112">
        <f>IF(M3112="small",1,0)</f>
        <v>0</v>
      </c>
      <c r="O3112">
        <f>IF(N3112="medium",1,0)</f>
        <v>0</v>
      </c>
      <c r="P3112">
        <f>IF(O3112="large",1,0)</f>
        <v>0</v>
      </c>
      <c r="Q3112">
        <v>1946</v>
      </c>
      <c r="R3112">
        <v>4</v>
      </c>
      <c r="S3112" t="str">
        <f>IF(R3112=1, "First-time", IF(R3112&lt;=3, "Rising Star", IF(R3112&lt;10, "Established", "Elites")))</f>
        <v>Established</v>
      </c>
      <c r="T3112">
        <f>IF(S3112 = "First-time",1,0)</f>
        <v>0</v>
      </c>
      <c r="U3112">
        <f>IF(S3112 = "Rising Star",1,0)</f>
        <v>0</v>
      </c>
      <c r="V3112">
        <f>IF(S3112 = "Established",1,0)</f>
        <v>1</v>
      </c>
      <c r="W3112">
        <f>IF(S3112 = "Elites",1,0)</f>
        <v>0</v>
      </c>
      <c r="X3112" t="s">
        <v>99</v>
      </c>
      <c r="Y3112" t="str">
        <f>IF(X3112="","-",TRIM(LEFT(X3112,FIND(",",X3112&amp;",")-1)))</f>
        <v>-</v>
      </c>
      <c r="Z3112" t="s">
        <v>227</v>
      </c>
      <c r="AA3112" t="s">
        <v>49</v>
      </c>
    </row>
    <row r="3113" spans="1:27" ht="14.4" x14ac:dyDescent="0.3">
      <c r="A3113">
        <v>3103</v>
      </c>
      <c r="B3113" t="s">
        <v>4172</v>
      </c>
      <c r="C3113" t="s">
        <v>4173</v>
      </c>
      <c r="D3113" t="s">
        <v>4174</v>
      </c>
      <c r="E3113" t="s">
        <v>3659</v>
      </c>
      <c r="F3113" s="5">
        <f>_xlfn.TEXTBEFORE(E3113, " ") * 1000000</f>
        <v>20600000</v>
      </c>
      <c r="G3113">
        <v>118.9328</v>
      </c>
      <c r="H3113" t="s">
        <v>105</v>
      </c>
      <c r="I3113">
        <v>41</v>
      </c>
      <c r="J3113">
        <f>IF(I3113="",0,I3113)</f>
        <v>41</v>
      </c>
      <c r="K3113">
        <v>36</v>
      </c>
      <c r="L3113">
        <f>I3113-K3113</f>
        <v>5</v>
      </c>
      <c r="M3113" t="str">
        <f>IF(I3113&lt;100,"small",IF(I3113&lt;500,"medium","large"))</f>
        <v>small</v>
      </c>
      <c r="N3113">
        <f>IF(M3113="small",1,0)</f>
        <v>1</v>
      </c>
      <c r="O3113">
        <f>IF(N3113="medium",1,0)</f>
        <v>0</v>
      </c>
      <c r="P3113">
        <f>IF(O3113="large",1,0)</f>
        <v>0</v>
      </c>
      <c r="Q3113">
        <v>2001</v>
      </c>
      <c r="R3113">
        <v>3</v>
      </c>
      <c r="S3113" t="str">
        <f>IF(R3113=1, "First-time", IF(R3113&lt;=3, "Rising Star", IF(R3113&lt;10, "Established", "Elites")))</f>
        <v>Rising Star</v>
      </c>
      <c r="T3113">
        <f>IF(S3113 = "First-time",1,0)</f>
        <v>0</v>
      </c>
      <c r="U3113">
        <f>IF(S3113 = "Rising Star",1,0)</f>
        <v>1</v>
      </c>
      <c r="V3113">
        <f>IF(S3113 = "Established",1,0)</f>
        <v>0</v>
      </c>
      <c r="W3113">
        <f>IF(S3113 = "Elites",1,0)</f>
        <v>0</v>
      </c>
      <c r="X3113" t="s">
        <v>325</v>
      </c>
      <c r="Y3113" t="str">
        <f>IF(X3113="","-",TRIM(LEFT(X3113,FIND(",",X3113&amp;",")-1)))</f>
        <v>Los Angeles</v>
      </c>
      <c r="Z3113" t="s">
        <v>4175</v>
      </c>
      <c r="AA3113" t="s">
        <v>5</v>
      </c>
    </row>
    <row r="3114" spans="1:27" ht="14.4" x14ac:dyDescent="0.3">
      <c r="A3114">
        <v>3104</v>
      </c>
      <c r="B3114" t="s">
        <v>12616</v>
      </c>
      <c r="C3114" t="s">
        <v>12617</v>
      </c>
      <c r="D3114" t="s">
        <v>12618</v>
      </c>
      <c r="E3114" t="s">
        <v>2225</v>
      </c>
      <c r="F3114" s="5">
        <f>_xlfn.TEXTBEFORE(E3114, " ") * 1000000</f>
        <v>5900000</v>
      </c>
      <c r="G3114">
        <v>118.9234</v>
      </c>
      <c r="H3114" t="s">
        <v>174</v>
      </c>
      <c r="I3114">
        <v>18</v>
      </c>
      <c r="J3114">
        <f>IF(I3114="",0,I3114)</f>
        <v>18</v>
      </c>
      <c r="K3114">
        <v>5</v>
      </c>
      <c r="L3114">
        <f>I3114-K3114</f>
        <v>13</v>
      </c>
      <c r="M3114" t="str">
        <f>IF(I3114&lt;100,"small",IF(I3114&lt;500,"medium","large"))</f>
        <v>small</v>
      </c>
      <c r="N3114">
        <f>IF(M3114="small",1,0)</f>
        <v>1</v>
      </c>
      <c r="O3114">
        <f>IF(N3114="medium",1,0)</f>
        <v>0</v>
      </c>
      <c r="P3114">
        <f>IF(O3114="large",1,0)</f>
        <v>0</v>
      </c>
      <c r="Q3114">
        <v>2011</v>
      </c>
      <c r="R3114">
        <v>1</v>
      </c>
      <c r="S3114" t="str">
        <f>IF(R3114=1, "First-time", IF(R3114&lt;=3, "Rising Star", IF(R3114&lt;10, "Established", "Elites")))</f>
        <v>First-time</v>
      </c>
      <c r="T3114">
        <f>IF(S3114 = "First-time",1,0)</f>
        <v>1</v>
      </c>
      <c r="U3114">
        <f>IF(S3114 = "Rising Star",1,0)</f>
        <v>0</v>
      </c>
      <c r="V3114">
        <f>IF(S3114 = "Established",1,0)</f>
        <v>0</v>
      </c>
      <c r="W3114">
        <f>IF(S3114 = "Elites",1,0)</f>
        <v>0</v>
      </c>
      <c r="X3114" t="s">
        <v>99</v>
      </c>
      <c r="Y3114" t="str">
        <f>IF(X3114="","-",TRIM(LEFT(X3114,FIND(",",X3114&amp;",")-1)))</f>
        <v>-</v>
      </c>
      <c r="Z3114" t="s">
        <v>2339</v>
      </c>
      <c r="AA3114" t="s">
        <v>6</v>
      </c>
    </row>
    <row r="3115" spans="1:27" ht="14.4" x14ac:dyDescent="0.3">
      <c r="A3115">
        <v>3105</v>
      </c>
      <c r="B3115" t="s">
        <v>9068</v>
      </c>
      <c r="C3115" t="s">
        <v>9069</v>
      </c>
      <c r="D3115" t="s">
        <v>9070</v>
      </c>
      <c r="E3115" t="s">
        <v>9071</v>
      </c>
      <c r="F3115" s="5">
        <f>_xlfn.TEXTBEFORE(E3115, " ") * 1000000</f>
        <v>86200000</v>
      </c>
      <c r="G3115">
        <v>118.8653</v>
      </c>
      <c r="H3115" t="s">
        <v>751</v>
      </c>
      <c r="I3115">
        <v>380</v>
      </c>
      <c r="J3115">
        <f>IF(I3115="",0,I3115)</f>
        <v>380</v>
      </c>
      <c r="K3115">
        <v>264</v>
      </c>
      <c r="L3115">
        <f>I3115-K3115</f>
        <v>116</v>
      </c>
      <c r="M3115" t="str">
        <f>IF(I3115&lt;100,"small",IF(I3115&lt;500,"medium","large"))</f>
        <v>medium</v>
      </c>
      <c r="N3115">
        <f>IF(M3115="small",1,0)</f>
        <v>0</v>
      </c>
      <c r="O3115">
        <f>IF(N3115="medium",1,0)</f>
        <v>0</v>
      </c>
      <c r="P3115">
        <f>IF(O3115="large",1,0)</f>
        <v>0</v>
      </c>
      <c r="Q3115">
        <v>2008</v>
      </c>
      <c r="R3115">
        <v>7</v>
      </c>
      <c r="S3115" t="str">
        <f>IF(R3115=1, "First-time", IF(R3115&lt;=3, "Rising Star", IF(R3115&lt;10, "Established", "Elites")))</f>
        <v>Established</v>
      </c>
      <c r="T3115">
        <f>IF(S3115 = "First-time",1,0)</f>
        <v>0</v>
      </c>
      <c r="U3115">
        <f>IF(S3115 = "Rising Star",1,0)</f>
        <v>0</v>
      </c>
      <c r="V3115">
        <f>IF(S3115 = "Established",1,0)</f>
        <v>1</v>
      </c>
      <c r="W3115">
        <f>IF(S3115 = "Elites",1,0)</f>
        <v>0</v>
      </c>
      <c r="X3115" t="s">
        <v>342</v>
      </c>
      <c r="Y3115" t="str">
        <f>IF(X3115="","-",TRIM(LEFT(X3115,FIND(",",X3115&amp;",")-1)))</f>
        <v>San Diego</v>
      </c>
      <c r="Z3115" t="s">
        <v>342</v>
      </c>
      <c r="AA3115" t="s">
        <v>5</v>
      </c>
    </row>
    <row r="3116" spans="1:27" ht="14.4" x14ac:dyDescent="0.3">
      <c r="A3116">
        <v>3106</v>
      </c>
      <c r="B3116" t="s">
        <v>620</v>
      </c>
      <c r="C3116" t="s">
        <v>621</v>
      </c>
      <c r="D3116" t="s">
        <v>622</v>
      </c>
      <c r="E3116" t="s">
        <v>623</v>
      </c>
      <c r="F3116" s="5">
        <f>_xlfn.TEXTBEFORE(E3116, " ") * 1000000</f>
        <v>88300000</v>
      </c>
      <c r="G3116">
        <v>118.7946</v>
      </c>
      <c r="H3116" t="s">
        <v>129</v>
      </c>
      <c r="I3116">
        <v>591</v>
      </c>
      <c r="J3116">
        <f>IF(I3116="",0,I3116)</f>
        <v>591</v>
      </c>
      <c r="K3116">
        <v>298</v>
      </c>
      <c r="L3116">
        <f>I3116-K3116</f>
        <v>293</v>
      </c>
      <c r="M3116" t="str">
        <f>IF(I3116&lt;100,"small",IF(I3116&lt;500,"medium","large"))</f>
        <v>large</v>
      </c>
      <c r="N3116">
        <f>IF(M3116="small",1,0)</f>
        <v>0</v>
      </c>
      <c r="O3116">
        <f>IF(N3116="medium",1,0)</f>
        <v>0</v>
      </c>
      <c r="P3116">
        <f>IF(O3116="large",1,0)</f>
        <v>0</v>
      </c>
      <c r="Q3116">
        <v>1977</v>
      </c>
      <c r="R3116">
        <v>7</v>
      </c>
      <c r="S3116" t="str">
        <f>IF(R3116=1, "First-time", IF(R3116&lt;=3, "Rising Star", IF(R3116&lt;10, "Established", "Elites")))</f>
        <v>Established</v>
      </c>
      <c r="T3116">
        <f>IF(S3116 = "First-time",1,0)</f>
        <v>0</v>
      </c>
      <c r="U3116">
        <f>IF(S3116 = "Rising Star",1,0)</f>
        <v>0</v>
      </c>
      <c r="V3116">
        <f>IF(S3116 = "Established",1,0)</f>
        <v>1</v>
      </c>
      <c r="W3116">
        <f>IF(S3116 = "Elites",1,0)</f>
        <v>0</v>
      </c>
      <c r="X3116" t="s">
        <v>106</v>
      </c>
      <c r="Y3116" t="str">
        <f>IF(X3116="","-",TRIM(LEFT(X3116,FIND(",",X3116&amp;",")-1)))</f>
        <v>Cleveland</v>
      </c>
      <c r="Z3116" t="s">
        <v>106</v>
      </c>
      <c r="AA3116" t="s">
        <v>36</v>
      </c>
    </row>
    <row r="3117" spans="1:27" ht="14.4" x14ac:dyDescent="0.3">
      <c r="A3117">
        <v>3107</v>
      </c>
      <c r="B3117" t="s">
        <v>2210</v>
      </c>
      <c r="C3117" t="s">
        <v>2211</v>
      </c>
      <c r="D3117" t="s">
        <v>2212</v>
      </c>
      <c r="E3117" t="s">
        <v>973</v>
      </c>
      <c r="F3117" s="5">
        <f>_xlfn.TEXTBEFORE(E3117, " ") * 1000000</f>
        <v>68200000</v>
      </c>
      <c r="G3117">
        <v>118.6987</v>
      </c>
      <c r="H3117" t="s">
        <v>118</v>
      </c>
      <c r="I3117">
        <v>267</v>
      </c>
      <c r="J3117">
        <f>IF(I3117="",0,I3117)</f>
        <v>267</v>
      </c>
      <c r="K3117">
        <v>160</v>
      </c>
      <c r="L3117">
        <f>I3117-K3117</f>
        <v>107</v>
      </c>
      <c r="M3117" t="str">
        <f>IF(I3117&lt;100,"small",IF(I3117&lt;500,"medium","large"))</f>
        <v>medium</v>
      </c>
      <c r="N3117">
        <f>IF(M3117="small",1,0)</f>
        <v>0</v>
      </c>
      <c r="O3117">
        <f>IF(N3117="medium",1,0)</f>
        <v>0</v>
      </c>
      <c r="P3117">
        <f>IF(O3117="large",1,0)</f>
        <v>0</v>
      </c>
      <c r="Q3117">
        <v>1995</v>
      </c>
      <c r="R3117">
        <v>5</v>
      </c>
      <c r="S3117" t="str">
        <f>IF(R3117=1, "First-time", IF(R3117&lt;=3, "Rising Star", IF(R3117&lt;10, "Established", "Elites")))</f>
        <v>Established</v>
      </c>
      <c r="T3117">
        <f>IF(S3117 = "First-time",1,0)</f>
        <v>0</v>
      </c>
      <c r="U3117">
        <f>IF(S3117 = "Rising Star",1,0)</f>
        <v>0</v>
      </c>
      <c r="V3117">
        <f>IF(S3117 = "Established",1,0)</f>
        <v>1</v>
      </c>
      <c r="W3117">
        <f>IF(S3117 = "Elites",1,0)</f>
        <v>0</v>
      </c>
      <c r="X3117" t="s">
        <v>271</v>
      </c>
      <c r="Y3117" t="str">
        <f>IF(X3117="","-",TRIM(LEFT(X3117,FIND(",",X3117&amp;",")-1)))</f>
        <v>Chicago</v>
      </c>
      <c r="Z3117" t="s">
        <v>1467</v>
      </c>
      <c r="AA3117" t="s">
        <v>15</v>
      </c>
    </row>
    <row r="3118" spans="1:27" ht="14.4" x14ac:dyDescent="0.3">
      <c r="A3118">
        <v>3108</v>
      </c>
      <c r="B3118" t="s">
        <v>13477</v>
      </c>
      <c r="C3118" t="s">
        <v>13478</v>
      </c>
      <c r="D3118" t="s">
        <v>13479</v>
      </c>
      <c r="E3118" t="s">
        <v>961</v>
      </c>
      <c r="F3118" s="5">
        <f>_xlfn.TEXTBEFORE(E3118, " ") * 1000000</f>
        <v>10300000</v>
      </c>
      <c r="G3118">
        <v>118.6729</v>
      </c>
      <c r="H3118" t="s">
        <v>153</v>
      </c>
      <c r="I3118">
        <v>65</v>
      </c>
      <c r="J3118">
        <f>IF(I3118="",0,I3118)</f>
        <v>65</v>
      </c>
      <c r="K3118">
        <v>40</v>
      </c>
      <c r="L3118">
        <f>I3118-K3118</f>
        <v>25</v>
      </c>
      <c r="M3118" t="str">
        <f>IF(I3118&lt;100,"small",IF(I3118&lt;500,"medium","large"))</f>
        <v>small</v>
      </c>
      <c r="N3118">
        <f>IF(M3118="small",1,0)</f>
        <v>1</v>
      </c>
      <c r="O3118">
        <f>IF(N3118="medium",1,0)</f>
        <v>0</v>
      </c>
      <c r="P3118">
        <f>IF(O3118="large",1,0)</f>
        <v>0</v>
      </c>
      <c r="Q3118">
        <v>2012</v>
      </c>
      <c r="R3118">
        <v>4</v>
      </c>
      <c r="S3118" t="str">
        <f>IF(R3118=1, "First-time", IF(R3118&lt;=3, "Rising Star", IF(R3118&lt;10, "Established", "Elites")))</f>
        <v>Established</v>
      </c>
      <c r="T3118">
        <f>IF(S3118 = "First-time",1,0)</f>
        <v>0</v>
      </c>
      <c r="U3118">
        <f>IF(S3118 = "Rising Star",1,0)</f>
        <v>0</v>
      </c>
      <c r="V3118">
        <f>IF(S3118 = "Established",1,0)</f>
        <v>1</v>
      </c>
      <c r="W3118">
        <f>IF(S3118 = "Elites",1,0)</f>
        <v>0</v>
      </c>
      <c r="X3118" t="s">
        <v>654</v>
      </c>
      <c r="Y3118" t="str">
        <f>IF(X3118="","-",TRIM(LEFT(X3118,FIND(",",X3118&amp;",")-1)))</f>
        <v>Raleigh</v>
      </c>
      <c r="Z3118" t="s">
        <v>5576</v>
      </c>
      <c r="AA3118" t="s">
        <v>28</v>
      </c>
    </row>
    <row r="3119" spans="1:27" ht="14.4" x14ac:dyDescent="0.3">
      <c r="A3119">
        <v>3109</v>
      </c>
      <c r="B3119" t="s">
        <v>8451</v>
      </c>
      <c r="C3119" t="s">
        <v>8452</v>
      </c>
      <c r="D3119" t="s">
        <v>8453</v>
      </c>
      <c r="E3119" t="s">
        <v>8406</v>
      </c>
      <c r="F3119" s="5">
        <f>_xlfn.TEXTBEFORE(E3119, " ") * 1000000</f>
        <v>76100000</v>
      </c>
      <c r="G3119">
        <v>118.52370000000001</v>
      </c>
      <c r="H3119" t="s">
        <v>1069</v>
      </c>
      <c r="I3119">
        <v>286</v>
      </c>
      <c r="J3119">
        <f>IF(I3119="",0,I3119)</f>
        <v>286</v>
      </c>
      <c r="K3119">
        <v>124</v>
      </c>
      <c r="L3119">
        <f>I3119-K3119</f>
        <v>162</v>
      </c>
      <c r="M3119" t="str">
        <f>IF(I3119&lt;100,"small",IF(I3119&lt;500,"medium","large"))</f>
        <v>medium</v>
      </c>
      <c r="N3119">
        <f>IF(M3119="small",1,0)</f>
        <v>0</v>
      </c>
      <c r="O3119">
        <f>IF(N3119="medium",1,0)</f>
        <v>0</v>
      </c>
      <c r="P3119">
        <f>IF(O3119="large",1,0)</f>
        <v>0</v>
      </c>
      <c r="Q3119">
        <v>2008</v>
      </c>
      <c r="R3119">
        <v>2</v>
      </c>
      <c r="S3119" t="str">
        <f>IF(R3119=1, "First-time", IF(R3119&lt;=3, "Rising Star", IF(R3119&lt;10, "Established", "Elites")))</f>
        <v>Rising Star</v>
      </c>
      <c r="T3119">
        <f>IF(S3119 = "First-time",1,0)</f>
        <v>0</v>
      </c>
      <c r="U3119">
        <f>IF(S3119 = "Rising Star",1,0)</f>
        <v>1</v>
      </c>
      <c r="V3119">
        <f>IF(S3119 = "Established",1,0)</f>
        <v>0</v>
      </c>
      <c r="W3119">
        <f>IF(S3119 = "Elites",1,0)</f>
        <v>0</v>
      </c>
      <c r="X3119" t="s">
        <v>141</v>
      </c>
      <c r="Y3119" t="str">
        <f>IF(X3119="","-",TRIM(LEFT(X3119,FIND(",",X3119&amp;",")-1)))</f>
        <v>Pittsburgh</v>
      </c>
      <c r="Z3119" t="s">
        <v>8454</v>
      </c>
      <c r="AA3119" t="s">
        <v>39</v>
      </c>
    </row>
    <row r="3120" spans="1:27" ht="14.4" x14ac:dyDescent="0.3">
      <c r="A3120">
        <v>3110</v>
      </c>
      <c r="B3120" t="s">
        <v>8455</v>
      </c>
      <c r="C3120" t="s">
        <v>8456</v>
      </c>
      <c r="D3120" t="s">
        <v>8457</v>
      </c>
      <c r="E3120" t="s">
        <v>1585</v>
      </c>
      <c r="F3120" s="5">
        <f>_xlfn.TEXTBEFORE(E3120, " ") * 1000000</f>
        <v>5800000</v>
      </c>
      <c r="G3120">
        <v>118.4928</v>
      </c>
      <c r="H3120" t="s">
        <v>353</v>
      </c>
      <c r="I3120">
        <v>54</v>
      </c>
      <c r="J3120">
        <f>IF(I3120="",0,I3120)</f>
        <v>54</v>
      </c>
      <c r="K3120">
        <v>19</v>
      </c>
      <c r="L3120">
        <f>I3120-K3120</f>
        <v>35</v>
      </c>
      <c r="M3120" t="str">
        <f>IF(I3120&lt;100,"small",IF(I3120&lt;500,"medium","large"))</f>
        <v>small</v>
      </c>
      <c r="N3120">
        <f>IF(M3120="small",1,0)</f>
        <v>1</v>
      </c>
      <c r="O3120">
        <f>IF(N3120="medium",1,0)</f>
        <v>0</v>
      </c>
      <c r="P3120">
        <f>IF(O3120="large",1,0)</f>
        <v>0</v>
      </c>
      <c r="Q3120">
        <v>2008</v>
      </c>
      <c r="R3120">
        <v>1</v>
      </c>
      <c r="S3120" t="str">
        <f>IF(R3120=1, "First-time", IF(R3120&lt;=3, "Rising Star", IF(R3120&lt;10, "Established", "Elites")))</f>
        <v>First-time</v>
      </c>
      <c r="T3120">
        <f>IF(S3120 = "First-time",1,0)</f>
        <v>1</v>
      </c>
      <c r="U3120">
        <f>IF(S3120 = "Rising Star",1,0)</f>
        <v>0</v>
      </c>
      <c r="V3120">
        <f>IF(S3120 = "Established",1,0)</f>
        <v>0</v>
      </c>
      <c r="W3120">
        <f>IF(S3120 = "Elites",1,0)</f>
        <v>0</v>
      </c>
      <c r="X3120" t="s">
        <v>191</v>
      </c>
      <c r="Y3120" t="str">
        <f>IF(X3120="","-",TRIM(LEFT(X3120,FIND(",",X3120&amp;",")-1)))</f>
        <v>Philadelphia</v>
      </c>
      <c r="Z3120" t="s">
        <v>1997</v>
      </c>
      <c r="AA3120" t="s">
        <v>39</v>
      </c>
    </row>
    <row r="3121" spans="1:27" ht="14.4" x14ac:dyDescent="0.3">
      <c r="A3121">
        <v>3111</v>
      </c>
      <c r="B3121" t="s">
        <v>7229</v>
      </c>
      <c r="C3121" t="s">
        <v>7230</v>
      </c>
      <c r="D3121" t="s">
        <v>7231</v>
      </c>
      <c r="E3121" t="s">
        <v>533</v>
      </c>
      <c r="F3121" s="5">
        <f>_xlfn.TEXTBEFORE(E3121, " ") * 1000000</f>
        <v>5400000</v>
      </c>
      <c r="G3121">
        <v>118.4053</v>
      </c>
      <c r="H3121" t="s">
        <v>129</v>
      </c>
      <c r="I3121">
        <v>7</v>
      </c>
      <c r="J3121">
        <f>IF(I3121="",0,I3121)</f>
        <v>7</v>
      </c>
      <c r="K3121">
        <v>5</v>
      </c>
      <c r="L3121">
        <f>I3121-K3121</f>
        <v>2</v>
      </c>
      <c r="M3121" t="str">
        <f>IF(I3121&lt;100,"small",IF(I3121&lt;500,"medium","large"))</f>
        <v>small</v>
      </c>
      <c r="N3121">
        <f>IF(M3121="small",1,0)</f>
        <v>1</v>
      </c>
      <c r="O3121">
        <f>IF(N3121="medium",1,0)</f>
        <v>0</v>
      </c>
      <c r="P3121">
        <f>IF(O3121="large",1,0)</f>
        <v>0</v>
      </c>
      <c r="Q3121">
        <v>2006</v>
      </c>
      <c r="R3121">
        <v>1</v>
      </c>
      <c r="S3121" t="str">
        <f>IF(R3121=1, "First-time", IF(R3121&lt;=3, "Rising Star", IF(R3121&lt;10, "Established", "Elites")))</f>
        <v>First-time</v>
      </c>
      <c r="T3121">
        <f>IF(S3121 = "First-time",1,0)</f>
        <v>1</v>
      </c>
      <c r="U3121">
        <f>IF(S3121 = "Rising Star",1,0)</f>
        <v>0</v>
      </c>
      <c r="V3121">
        <f>IF(S3121 = "Established",1,0)</f>
        <v>0</v>
      </c>
      <c r="W3121">
        <f>IF(S3121 = "Elites",1,0)</f>
        <v>0</v>
      </c>
      <c r="X3121" t="s">
        <v>325</v>
      </c>
      <c r="Y3121" t="str">
        <f>IF(X3121="","-",TRIM(LEFT(X3121,FIND(",",X3121&amp;",")-1)))</f>
        <v>Los Angeles</v>
      </c>
      <c r="Z3121" t="s">
        <v>1714</v>
      </c>
      <c r="AA3121" t="s">
        <v>5</v>
      </c>
    </row>
    <row r="3122" spans="1:27" ht="14.4" x14ac:dyDescent="0.3">
      <c r="A3122">
        <v>3112</v>
      </c>
      <c r="B3122" t="s">
        <v>9337</v>
      </c>
      <c r="C3122" t="s">
        <v>9338</v>
      </c>
      <c r="D3122" t="s">
        <v>9339</v>
      </c>
      <c r="E3122" t="s">
        <v>1476</v>
      </c>
      <c r="F3122" s="5">
        <f>_xlfn.TEXTBEFORE(E3122, " ") * 1000000</f>
        <v>10100000</v>
      </c>
      <c r="G3122">
        <v>118.3498</v>
      </c>
      <c r="H3122" t="s">
        <v>445</v>
      </c>
      <c r="I3122">
        <v>62</v>
      </c>
      <c r="J3122">
        <f>IF(I3122="",0,I3122)</f>
        <v>62</v>
      </c>
      <c r="K3122">
        <v>43</v>
      </c>
      <c r="L3122">
        <f>I3122-K3122</f>
        <v>19</v>
      </c>
      <c r="M3122" t="str">
        <f>IF(I3122&lt;100,"small",IF(I3122&lt;500,"medium","large"))</f>
        <v>small</v>
      </c>
      <c r="N3122">
        <f>IF(M3122="small",1,0)</f>
        <v>1</v>
      </c>
      <c r="O3122">
        <f>IF(N3122="medium",1,0)</f>
        <v>0</v>
      </c>
      <c r="P3122">
        <f>IF(O3122="large",1,0)</f>
        <v>0</v>
      </c>
      <c r="Q3122">
        <v>2009</v>
      </c>
      <c r="R3122">
        <v>6</v>
      </c>
      <c r="S3122" t="str">
        <f>IF(R3122=1, "First-time", IF(R3122&lt;=3, "Rising Star", IF(R3122&lt;10, "Established", "Elites")))</f>
        <v>Established</v>
      </c>
      <c r="T3122">
        <f>IF(S3122 = "First-time",1,0)</f>
        <v>0</v>
      </c>
      <c r="U3122">
        <f>IF(S3122 = "Rising Star",1,0)</f>
        <v>0</v>
      </c>
      <c r="V3122">
        <f>IF(S3122 = "Established",1,0)</f>
        <v>1</v>
      </c>
      <c r="W3122">
        <f>IF(S3122 = "Elites",1,0)</f>
        <v>0</v>
      </c>
      <c r="X3122" t="s">
        <v>3805</v>
      </c>
      <c r="Y3122" t="str">
        <f>IF(X3122="","-",TRIM(LEFT(X3122,FIND(",",X3122&amp;",")-1)))</f>
        <v>Provo-Orem</v>
      </c>
      <c r="Z3122" t="s">
        <v>7420</v>
      </c>
      <c r="AA3122" t="s">
        <v>46</v>
      </c>
    </row>
    <row r="3123" spans="1:27" ht="14.4" x14ac:dyDescent="0.3">
      <c r="A3123">
        <v>3113</v>
      </c>
      <c r="B3123" t="s">
        <v>3521</v>
      </c>
      <c r="C3123" t="s">
        <v>3522</v>
      </c>
      <c r="D3123" t="s">
        <v>3523</v>
      </c>
      <c r="E3123" t="s">
        <v>3524</v>
      </c>
      <c r="F3123" s="5">
        <f>_xlfn.TEXTBEFORE(E3123, " ") * 1000000</f>
        <v>34200000</v>
      </c>
      <c r="G3123">
        <v>117.9777</v>
      </c>
      <c r="H3123" t="s">
        <v>353</v>
      </c>
      <c r="I3123">
        <v>140</v>
      </c>
      <c r="J3123">
        <f>IF(I3123="",0,I3123)</f>
        <v>140</v>
      </c>
      <c r="K3123">
        <v>75</v>
      </c>
      <c r="L3123">
        <f>I3123-K3123</f>
        <v>65</v>
      </c>
      <c r="M3123" t="str">
        <f>IF(I3123&lt;100,"small",IF(I3123&lt;500,"medium","large"))</f>
        <v>medium</v>
      </c>
      <c r="N3123">
        <f>IF(M3123="small",1,0)</f>
        <v>0</v>
      </c>
      <c r="O3123">
        <f>IF(N3123="medium",1,0)</f>
        <v>0</v>
      </c>
      <c r="P3123">
        <f>IF(O3123="large",1,0)</f>
        <v>0</v>
      </c>
      <c r="Q3123">
        <v>2000</v>
      </c>
      <c r="R3123">
        <v>9</v>
      </c>
      <c r="S3123" t="str">
        <f>IF(R3123=1, "First-time", IF(R3123&lt;=3, "Rising Star", IF(R3123&lt;10, "Established", "Elites")))</f>
        <v>Established</v>
      </c>
      <c r="T3123">
        <f>IF(S3123 = "First-time",1,0)</f>
        <v>0</v>
      </c>
      <c r="U3123">
        <f>IF(S3123 = "Rising Star",1,0)</f>
        <v>0</v>
      </c>
      <c r="V3123">
        <f>IF(S3123 = "Established",1,0)</f>
        <v>1</v>
      </c>
      <c r="W3123">
        <f>IF(S3123 = "Elites",1,0)</f>
        <v>0</v>
      </c>
      <c r="X3123" t="s">
        <v>466</v>
      </c>
      <c r="Y3123" t="str">
        <f>IF(X3123="","-",TRIM(LEFT(X3123,FIND(",",X3123&amp;",")-1)))</f>
        <v>Charlotte</v>
      </c>
      <c r="Z3123" t="s">
        <v>466</v>
      </c>
      <c r="AA3123" t="s">
        <v>28</v>
      </c>
    </row>
    <row r="3124" spans="1:27" ht="14.4" x14ac:dyDescent="0.3">
      <c r="A3124">
        <v>3114</v>
      </c>
      <c r="B3124" t="s">
        <v>2694</v>
      </c>
      <c r="C3124" t="s">
        <v>2695</v>
      </c>
      <c r="D3124" t="s">
        <v>2696</v>
      </c>
      <c r="E3124" t="s">
        <v>2697</v>
      </c>
      <c r="F3124" s="5">
        <f>_xlfn.TEXTBEFORE(E3124, " ") * 1000000</f>
        <v>194800000</v>
      </c>
      <c r="G3124">
        <v>117.9751</v>
      </c>
      <c r="H3124" t="s">
        <v>751</v>
      </c>
      <c r="I3124">
        <v>915</v>
      </c>
      <c r="J3124">
        <f>IF(I3124="",0,I3124)</f>
        <v>915</v>
      </c>
      <c r="K3124">
        <v>400</v>
      </c>
      <c r="L3124">
        <f>I3124-K3124</f>
        <v>515</v>
      </c>
      <c r="M3124" t="str">
        <f>IF(I3124&lt;100,"small",IF(I3124&lt;500,"medium","large"))</f>
        <v>large</v>
      </c>
      <c r="N3124">
        <f>IF(M3124="small",1,0)</f>
        <v>0</v>
      </c>
      <c r="O3124">
        <f>IF(N3124="medium",1,0)</f>
        <v>0</v>
      </c>
      <c r="P3124">
        <f>IF(O3124="large",1,0)</f>
        <v>0</v>
      </c>
      <c r="Q3124">
        <v>1997</v>
      </c>
      <c r="R3124">
        <v>6</v>
      </c>
      <c r="S3124" t="str">
        <f>IF(R3124=1, "First-time", IF(R3124&lt;=3, "Rising Star", IF(R3124&lt;10, "Established", "Elites")))</f>
        <v>Established</v>
      </c>
      <c r="T3124">
        <f>IF(S3124 = "First-time",1,0)</f>
        <v>0</v>
      </c>
      <c r="U3124">
        <f>IF(S3124 = "Rising Star",1,0)</f>
        <v>0</v>
      </c>
      <c r="V3124">
        <f>IF(S3124 = "Established",1,0)</f>
        <v>1</v>
      </c>
      <c r="W3124">
        <f>IF(S3124 = "Elites",1,0)</f>
        <v>0</v>
      </c>
      <c r="X3124" t="s">
        <v>185</v>
      </c>
      <c r="Y3124" t="str">
        <f>IF(X3124="","-",TRIM(LEFT(X3124,FIND(",",X3124&amp;",")-1)))</f>
        <v>Boston</v>
      </c>
      <c r="Z3124" t="s">
        <v>2698</v>
      </c>
      <c r="AA3124" t="s">
        <v>20</v>
      </c>
    </row>
    <row r="3125" spans="1:27" ht="14.4" x14ac:dyDescent="0.3">
      <c r="A3125">
        <v>3115</v>
      </c>
      <c r="B3125" t="s">
        <v>13182</v>
      </c>
      <c r="C3125" t="s">
        <v>13183</v>
      </c>
      <c r="D3125" t="s">
        <v>13184</v>
      </c>
      <c r="E3125" t="s">
        <v>1246</v>
      </c>
      <c r="F3125" s="5">
        <f>_xlfn.TEXTBEFORE(E3125, " ") * 1000000</f>
        <v>2900000</v>
      </c>
      <c r="G3125">
        <v>117.92659999999999</v>
      </c>
      <c r="H3125" t="s">
        <v>803</v>
      </c>
      <c r="I3125">
        <v>10</v>
      </c>
      <c r="J3125">
        <f>IF(I3125="",0,I3125)</f>
        <v>10</v>
      </c>
      <c r="K3125">
        <v>4</v>
      </c>
      <c r="L3125">
        <f>I3125-K3125</f>
        <v>6</v>
      </c>
      <c r="M3125" t="str">
        <f>IF(I3125&lt;100,"small",IF(I3125&lt;500,"medium","large"))</f>
        <v>small</v>
      </c>
      <c r="N3125">
        <f>IF(M3125="small",1,0)</f>
        <v>1</v>
      </c>
      <c r="O3125">
        <f>IF(N3125="medium",1,0)</f>
        <v>0</v>
      </c>
      <c r="P3125">
        <f>IF(O3125="large",1,0)</f>
        <v>0</v>
      </c>
      <c r="Q3125">
        <v>2012</v>
      </c>
      <c r="R3125">
        <v>1</v>
      </c>
      <c r="S3125" t="str">
        <f>IF(R3125=1, "First-time", IF(R3125&lt;=3, "Rising Star", IF(R3125&lt;10, "Established", "Elites")))</f>
        <v>First-time</v>
      </c>
      <c r="T3125">
        <f>IF(S3125 = "First-time",1,0)</f>
        <v>1</v>
      </c>
      <c r="U3125">
        <f>IF(S3125 = "Rising Star",1,0)</f>
        <v>0</v>
      </c>
      <c r="V3125">
        <f>IF(S3125 = "Established",1,0)</f>
        <v>0</v>
      </c>
      <c r="W3125">
        <f>IF(S3125 = "Elites",1,0)</f>
        <v>0</v>
      </c>
      <c r="X3125" t="s">
        <v>1744</v>
      </c>
      <c r="Y3125" t="str">
        <f>IF(X3125="","-",TRIM(LEFT(X3125,FIND(",",X3125&amp;",")-1)))</f>
        <v>Charleston</v>
      </c>
      <c r="Z3125" t="s">
        <v>7537</v>
      </c>
      <c r="AA3125" t="s">
        <v>42</v>
      </c>
    </row>
    <row r="3126" spans="1:27" ht="14.4" x14ac:dyDescent="0.3">
      <c r="A3126">
        <v>3116</v>
      </c>
      <c r="B3126" t="s">
        <v>5842</v>
      </c>
      <c r="C3126" t="s">
        <v>5843</v>
      </c>
      <c r="D3126" t="s">
        <v>5844</v>
      </c>
      <c r="E3126" t="s">
        <v>5845</v>
      </c>
      <c r="F3126" s="5">
        <f>_xlfn.TEXTBEFORE(E3126, " ") * 1000000</f>
        <v>42000000</v>
      </c>
      <c r="G3126">
        <v>117.8925</v>
      </c>
      <c r="H3126" t="s">
        <v>118</v>
      </c>
      <c r="I3126">
        <v>172</v>
      </c>
      <c r="J3126">
        <f>IF(I3126="",0,I3126)</f>
        <v>172</v>
      </c>
      <c r="K3126">
        <v>85</v>
      </c>
      <c r="L3126">
        <f>I3126-K3126</f>
        <v>87</v>
      </c>
      <c r="M3126" t="str">
        <f>IF(I3126&lt;100,"small",IF(I3126&lt;500,"medium","large"))</f>
        <v>medium</v>
      </c>
      <c r="N3126">
        <f>IF(M3126="small",1,0)</f>
        <v>0</v>
      </c>
      <c r="O3126">
        <f>IF(N3126="medium",1,0)</f>
        <v>0</v>
      </c>
      <c r="P3126">
        <f>IF(O3126="large",1,0)</f>
        <v>0</v>
      </c>
      <c r="Q3126">
        <v>2004</v>
      </c>
      <c r="R3126">
        <v>9</v>
      </c>
      <c r="S3126" t="str">
        <f>IF(R3126=1, "First-time", IF(R3126&lt;=3, "Rising Star", IF(R3126&lt;10, "Established", "Elites")))</f>
        <v>Established</v>
      </c>
      <c r="T3126">
        <f>IF(S3126 = "First-time",1,0)</f>
        <v>0</v>
      </c>
      <c r="U3126">
        <f>IF(S3126 = "Rising Star",1,0)</f>
        <v>0</v>
      </c>
      <c r="V3126">
        <f>IF(S3126 = "Established",1,0)</f>
        <v>1</v>
      </c>
      <c r="W3126">
        <f>IF(S3126 = "Elites",1,0)</f>
        <v>0</v>
      </c>
      <c r="X3126" t="s">
        <v>611</v>
      </c>
      <c r="Y3126" t="str">
        <f>IF(X3126="","-",TRIM(LEFT(X3126,FIND(",",X3126&amp;",")-1)))</f>
        <v>Denver</v>
      </c>
      <c r="Z3126" t="s">
        <v>611</v>
      </c>
      <c r="AA3126" t="s">
        <v>6</v>
      </c>
    </row>
    <row r="3127" spans="1:27" ht="14.4" x14ac:dyDescent="0.3">
      <c r="A3127">
        <v>3117</v>
      </c>
      <c r="B3127" t="s">
        <v>7954</v>
      </c>
      <c r="C3127" t="s">
        <v>7955</v>
      </c>
      <c r="D3127" t="s">
        <v>7956</v>
      </c>
      <c r="E3127" t="s">
        <v>217</v>
      </c>
      <c r="F3127" s="5">
        <f>_xlfn.TEXTBEFORE(E3127, " ") * 1000000</f>
        <v>3300000</v>
      </c>
      <c r="G3127">
        <v>117.8302</v>
      </c>
      <c r="H3127" t="s">
        <v>85</v>
      </c>
      <c r="I3127">
        <v>61</v>
      </c>
      <c r="J3127">
        <f>IF(I3127="",0,I3127)</f>
        <v>61</v>
      </c>
      <c r="K3127">
        <v>45</v>
      </c>
      <c r="L3127">
        <f>I3127-K3127</f>
        <v>16</v>
      </c>
      <c r="M3127" t="str">
        <f>IF(I3127&lt;100,"small",IF(I3127&lt;500,"medium","large"))</f>
        <v>small</v>
      </c>
      <c r="N3127">
        <f>IF(M3127="small",1,0)</f>
        <v>1</v>
      </c>
      <c r="O3127">
        <f>IF(N3127="medium",1,0)</f>
        <v>0</v>
      </c>
      <c r="P3127">
        <f>IF(O3127="large",1,0)</f>
        <v>0</v>
      </c>
      <c r="Q3127">
        <v>2007</v>
      </c>
      <c r="R3127">
        <v>2</v>
      </c>
      <c r="S3127" t="str">
        <f>IF(R3127=1, "First-time", IF(R3127&lt;=3, "Rising Star", IF(R3127&lt;10, "Established", "Elites")))</f>
        <v>Rising Star</v>
      </c>
      <c r="T3127">
        <f>IF(S3127 = "First-time",1,0)</f>
        <v>0</v>
      </c>
      <c r="U3127">
        <f>IF(S3127 = "Rising Star",1,0)</f>
        <v>1</v>
      </c>
      <c r="V3127">
        <f>IF(S3127 = "Established",1,0)</f>
        <v>0</v>
      </c>
      <c r="W3127">
        <f>IF(S3127 = "Elites",1,0)</f>
        <v>0</v>
      </c>
      <c r="X3127" t="s">
        <v>1206</v>
      </c>
      <c r="Y3127" t="str">
        <f>IF(X3127="","-",TRIM(LEFT(X3127,FIND(",",X3127&amp;",")-1)))</f>
        <v>Tampa</v>
      </c>
      <c r="Z3127" t="s">
        <v>1206</v>
      </c>
      <c r="AA3127" t="s">
        <v>10</v>
      </c>
    </row>
    <row r="3128" spans="1:27" ht="14.4" x14ac:dyDescent="0.3">
      <c r="A3128">
        <v>3118</v>
      </c>
      <c r="B3128" t="s">
        <v>9244</v>
      </c>
      <c r="C3128" t="s">
        <v>9245</v>
      </c>
      <c r="D3128" t="s">
        <v>9246</v>
      </c>
      <c r="E3128" t="s">
        <v>1079</v>
      </c>
      <c r="F3128" s="5">
        <f>_xlfn.TEXTBEFORE(E3128, " ") * 1000000</f>
        <v>29300000</v>
      </c>
      <c r="G3128">
        <v>117.8051</v>
      </c>
      <c r="H3128" t="s">
        <v>1069</v>
      </c>
      <c r="I3128">
        <v>48</v>
      </c>
      <c r="J3128">
        <f>IF(I3128="",0,I3128)</f>
        <v>48</v>
      </c>
      <c r="K3128">
        <v>15</v>
      </c>
      <c r="L3128">
        <f>I3128-K3128</f>
        <v>33</v>
      </c>
      <c r="M3128" t="str">
        <f>IF(I3128&lt;100,"small",IF(I3128&lt;500,"medium","large"))</f>
        <v>small</v>
      </c>
      <c r="N3128">
        <f>IF(M3128="small",1,0)</f>
        <v>1</v>
      </c>
      <c r="O3128">
        <f>IF(N3128="medium",1,0)</f>
        <v>0</v>
      </c>
      <c r="P3128">
        <f>IF(O3128="large",1,0)</f>
        <v>0</v>
      </c>
      <c r="Q3128">
        <v>2009</v>
      </c>
      <c r="R3128">
        <v>5</v>
      </c>
      <c r="S3128" t="str">
        <f>IF(R3128=1, "First-time", IF(R3128&lt;=3, "Rising Star", IF(R3128&lt;10, "Established", "Elites")))</f>
        <v>Established</v>
      </c>
      <c r="T3128">
        <f>IF(S3128 = "First-time",1,0)</f>
        <v>0</v>
      </c>
      <c r="U3128">
        <f>IF(S3128 = "Rising Star",1,0)</f>
        <v>0</v>
      </c>
      <c r="V3128">
        <f>IF(S3128 = "Established",1,0)</f>
        <v>1</v>
      </c>
      <c r="W3128">
        <f>IF(S3128 = "Elites",1,0)</f>
        <v>0</v>
      </c>
      <c r="X3128" t="s">
        <v>99</v>
      </c>
      <c r="Y3128" t="str">
        <f>IF(X3128="","-",TRIM(LEFT(X3128,FIND(",",X3128&amp;",")-1)))</f>
        <v>-</v>
      </c>
      <c r="Z3128" t="s">
        <v>3028</v>
      </c>
      <c r="AA3128" t="s">
        <v>49</v>
      </c>
    </row>
    <row r="3129" spans="1:27" ht="14.4" x14ac:dyDescent="0.3">
      <c r="A3129">
        <v>3119</v>
      </c>
      <c r="B3129" t="s">
        <v>14848</v>
      </c>
      <c r="C3129" t="s">
        <v>14849</v>
      </c>
      <c r="D3129" t="s">
        <v>14850</v>
      </c>
      <c r="E3129" t="s">
        <v>533</v>
      </c>
      <c r="F3129" s="5">
        <f>_xlfn.TEXTBEFORE(E3129, " ") * 1000000</f>
        <v>5400000</v>
      </c>
      <c r="G3129">
        <v>117.80329999999999</v>
      </c>
      <c r="H3129" t="s">
        <v>353</v>
      </c>
      <c r="I3129">
        <v>55</v>
      </c>
      <c r="J3129">
        <f>IF(I3129="",0,I3129)</f>
        <v>55</v>
      </c>
      <c r="K3129">
        <v>30</v>
      </c>
      <c r="L3129">
        <f>I3129-K3129</f>
        <v>25</v>
      </c>
      <c r="M3129" t="str">
        <f>IF(I3129&lt;100,"small",IF(I3129&lt;500,"medium","large"))</f>
        <v>small</v>
      </c>
      <c r="N3129">
        <f>IF(M3129="small",1,0)</f>
        <v>1</v>
      </c>
      <c r="O3129">
        <f>IF(N3129="medium",1,0)</f>
        <v>0</v>
      </c>
      <c r="P3129">
        <f>IF(O3129="large",1,0)</f>
        <v>0</v>
      </c>
      <c r="Q3129">
        <v>2013</v>
      </c>
      <c r="R3129">
        <v>1</v>
      </c>
      <c r="S3129" t="str">
        <f>IF(R3129=1, "First-time", IF(R3129&lt;=3, "Rising Star", IF(R3129&lt;10, "Established", "Elites")))</f>
        <v>First-time</v>
      </c>
      <c r="T3129">
        <f>IF(S3129 = "First-time",1,0)</f>
        <v>1</v>
      </c>
      <c r="U3129">
        <f>IF(S3129 = "Rising Star",1,0)</f>
        <v>0</v>
      </c>
      <c r="V3129">
        <f>IF(S3129 = "Established",1,0)</f>
        <v>0</v>
      </c>
      <c r="W3129">
        <f>IF(S3129 = "Elites",1,0)</f>
        <v>0</v>
      </c>
      <c r="X3129" t="s">
        <v>942</v>
      </c>
      <c r="Y3129" t="str">
        <f>IF(X3129="","-",TRIM(LEFT(X3129,FIND(",",X3129&amp;",")-1)))</f>
        <v>Omaha-Council Bluffs</v>
      </c>
      <c r="Z3129" t="s">
        <v>14851</v>
      </c>
      <c r="AA3129" t="s">
        <v>30</v>
      </c>
    </row>
    <row r="3130" spans="1:27" ht="14.4" x14ac:dyDescent="0.3">
      <c r="A3130">
        <v>3120</v>
      </c>
      <c r="B3130" t="s">
        <v>5479</v>
      </c>
      <c r="C3130" t="s">
        <v>5480</v>
      </c>
      <c r="D3130" t="s">
        <v>5481</v>
      </c>
      <c r="E3130" t="s">
        <v>3113</v>
      </c>
      <c r="F3130" s="5">
        <f>_xlfn.TEXTBEFORE(E3130, " ") * 1000000</f>
        <v>6300000</v>
      </c>
      <c r="G3130">
        <v>117.7814</v>
      </c>
      <c r="H3130" t="s">
        <v>803</v>
      </c>
      <c r="I3130">
        <v>32</v>
      </c>
      <c r="J3130">
        <f>IF(I3130="",0,I3130)</f>
        <v>32</v>
      </c>
      <c r="K3130">
        <v>22</v>
      </c>
      <c r="L3130">
        <f>I3130-K3130</f>
        <v>10</v>
      </c>
      <c r="M3130" t="str">
        <f>IF(I3130&lt;100,"small",IF(I3130&lt;500,"medium","large"))</f>
        <v>small</v>
      </c>
      <c r="N3130">
        <f>IF(M3130="small",1,0)</f>
        <v>1</v>
      </c>
      <c r="O3130">
        <f>IF(N3130="medium",1,0)</f>
        <v>0</v>
      </c>
      <c r="P3130">
        <f>IF(O3130="large",1,0)</f>
        <v>0</v>
      </c>
      <c r="Q3130">
        <v>2004</v>
      </c>
      <c r="R3130">
        <v>2</v>
      </c>
      <c r="S3130" t="str">
        <f>IF(R3130=1, "First-time", IF(R3130&lt;=3, "Rising Star", IF(R3130&lt;10, "Established", "Elites")))</f>
        <v>Rising Star</v>
      </c>
      <c r="T3130">
        <f>IF(S3130 = "First-time",1,0)</f>
        <v>0</v>
      </c>
      <c r="U3130">
        <f>IF(S3130 = "Rising Star",1,0)</f>
        <v>1</v>
      </c>
      <c r="V3130">
        <f>IF(S3130 = "Established",1,0)</f>
        <v>0</v>
      </c>
      <c r="W3130">
        <f>IF(S3130 = "Elites",1,0)</f>
        <v>0</v>
      </c>
      <c r="X3130" t="s">
        <v>99</v>
      </c>
      <c r="Y3130" t="str">
        <f>IF(X3130="","-",TRIM(LEFT(X3130,FIND(",",X3130&amp;",")-1)))</f>
        <v>-</v>
      </c>
      <c r="Z3130" t="s">
        <v>3496</v>
      </c>
      <c r="AA3130" t="s">
        <v>36</v>
      </c>
    </row>
    <row r="3131" spans="1:27" ht="14.4" x14ac:dyDescent="0.3">
      <c r="A3131">
        <v>3121</v>
      </c>
      <c r="B3131" t="s">
        <v>8498</v>
      </c>
      <c r="C3131" t="s">
        <v>8499</v>
      </c>
      <c r="D3131" t="s">
        <v>8500</v>
      </c>
      <c r="E3131" t="s">
        <v>217</v>
      </c>
      <c r="F3131" s="5">
        <f>_xlfn.TEXTBEFORE(E3131, " ") * 1000000</f>
        <v>3300000</v>
      </c>
      <c r="G3131">
        <v>117.7419</v>
      </c>
      <c r="H3131" t="s">
        <v>174</v>
      </c>
      <c r="I3131">
        <v>21</v>
      </c>
      <c r="J3131">
        <f>IF(I3131="",0,I3131)</f>
        <v>21</v>
      </c>
      <c r="K3131">
        <v>6</v>
      </c>
      <c r="L3131">
        <f>I3131-K3131</f>
        <v>15</v>
      </c>
      <c r="M3131" t="str">
        <f>IF(I3131&lt;100,"small",IF(I3131&lt;500,"medium","large"))</f>
        <v>small</v>
      </c>
      <c r="N3131">
        <f>IF(M3131="small",1,0)</f>
        <v>1</v>
      </c>
      <c r="O3131">
        <f>IF(N3131="medium",1,0)</f>
        <v>0</v>
      </c>
      <c r="P3131">
        <f>IF(O3131="large",1,0)</f>
        <v>0</v>
      </c>
      <c r="Q3131">
        <v>2008</v>
      </c>
      <c r="R3131">
        <v>2</v>
      </c>
      <c r="S3131" t="str">
        <f>IF(R3131=1, "First-time", IF(R3131&lt;=3, "Rising Star", IF(R3131&lt;10, "Established", "Elites")))</f>
        <v>Rising Star</v>
      </c>
      <c r="T3131">
        <f>IF(S3131 = "First-time",1,0)</f>
        <v>0</v>
      </c>
      <c r="U3131">
        <f>IF(S3131 = "Rising Star",1,0)</f>
        <v>1</v>
      </c>
      <c r="V3131">
        <f>IF(S3131 = "Established",1,0)</f>
        <v>0</v>
      </c>
      <c r="W3131">
        <f>IF(S3131 = "Elites",1,0)</f>
        <v>0</v>
      </c>
      <c r="X3131" t="s">
        <v>712</v>
      </c>
      <c r="Y3131" t="str">
        <f>IF(X3131="","-",TRIM(LEFT(X3131,FIND(",",X3131&amp;",")-1)))</f>
        <v>Oklahoma City</v>
      </c>
      <c r="Z3131" t="s">
        <v>3128</v>
      </c>
      <c r="AA3131" t="s">
        <v>37</v>
      </c>
    </row>
    <row r="3132" spans="1:27" ht="14.4" x14ac:dyDescent="0.3">
      <c r="A3132">
        <v>3122</v>
      </c>
      <c r="B3132" t="s">
        <v>8798</v>
      </c>
      <c r="C3132" t="s">
        <v>8799</v>
      </c>
      <c r="D3132" t="s">
        <v>8800</v>
      </c>
      <c r="E3132" t="s">
        <v>1661</v>
      </c>
      <c r="F3132" s="5">
        <f>_xlfn.TEXTBEFORE(E3132, " ") * 1000000</f>
        <v>5300000</v>
      </c>
      <c r="G3132">
        <v>117.7283</v>
      </c>
      <c r="H3132" t="s">
        <v>118</v>
      </c>
      <c r="I3132">
        <v>30</v>
      </c>
      <c r="J3132">
        <f>IF(I3132="",0,I3132)</f>
        <v>30</v>
      </c>
      <c r="K3132">
        <v>14</v>
      </c>
      <c r="L3132">
        <f>I3132-K3132</f>
        <v>16</v>
      </c>
      <c r="M3132" t="str">
        <f>IF(I3132&lt;100,"small",IF(I3132&lt;500,"medium","large"))</f>
        <v>small</v>
      </c>
      <c r="N3132">
        <f>IF(M3132="small",1,0)</f>
        <v>1</v>
      </c>
      <c r="O3132">
        <f>IF(N3132="medium",1,0)</f>
        <v>0</v>
      </c>
      <c r="P3132">
        <f>IF(O3132="large",1,0)</f>
        <v>0</v>
      </c>
      <c r="Q3132">
        <v>2008</v>
      </c>
      <c r="R3132">
        <v>1</v>
      </c>
      <c r="S3132" t="str">
        <f>IF(R3132=1, "First-time", IF(R3132&lt;=3, "Rising Star", IF(R3132&lt;10, "Established", "Elites")))</f>
        <v>First-time</v>
      </c>
      <c r="T3132">
        <f>IF(S3132 = "First-time",1,0)</f>
        <v>1</v>
      </c>
      <c r="U3132">
        <f>IF(S3132 = "Rising Star",1,0)</f>
        <v>0</v>
      </c>
      <c r="V3132">
        <f>IF(S3132 = "Established",1,0)</f>
        <v>0</v>
      </c>
      <c r="W3132">
        <f>IF(S3132 = "Elites",1,0)</f>
        <v>0</v>
      </c>
      <c r="X3132" t="s">
        <v>271</v>
      </c>
      <c r="Y3132" t="str">
        <f>IF(X3132="","-",TRIM(LEFT(X3132,FIND(",",X3132&amp;",")-1)))</f>
        <v>Chicago</v>
      </c>
      <c r="Z3132" t="s">
        <v>8801</v>
      </c>
      <c r="AA3132" t="s">
        <v>15</v>
      </c>
    </row>
    <row r="3133" spans="1:27" ht="14.4" x14ac:dyDescent="0.3">
      <c r="A3133">
        <v>3123</v>
      </c>
      <c r="B3133" t="s">
        <v>9072</v>
      </c>
      <c r="C3133" t="s">
        <v>9073</v>
      </c>
      <c r="D3133" t="s">
        <v>9074</v>
      </c>
      <c r="E3133" t="s">
        <v>2197</v>
      </c>
      <c r="F3133" s="5">
        <f>_xlfn.TEXTBEFORE(E3133, " ") * 1000000</f>
        <v>16200000</v>
      </c>
      <c r="G3133">
        <v>117.718</v>
      </c>
      <c r="H3133" t="s">
        <v>105</v>
      </c>
      <c r="I3133">
        <v>72</v>
      </c>
      <c r="J3133">
        <f>IF(I3133="",0,I3133)</f>
        <v>72</v>
      </c>
      <c r="K3133">
        <v>62</v>
      </c>
      <c r="L3133">
        <f>I3133-K3133</f>
        <v>10</v>
      </c>
      <c r="M3133" t="str">
        <f>IF(I3133&lt;100,"small",IF(I3133&lt;500,"medium","large"))</f>
        <v>small</v>
      </c>
      <c r="N3133">
        <f>IF(M3133="small",1,0)</f>
        <v>1</v>
      </c>
      <c r="O3133">
        <f>IF(N3133="medium",1,0)</f>
        <v>0</v>
      </c>
      <c r="P3133">
        <f>IF(O3133="large",1,0)</f>
        <v>0</v>
      </c>
      <c r="Q3133">
        <v>2008</v>
      </c>
      <c r="R3133">
        <v>7</v>
      </c>
      <c r="S3133" t="str">
        <f>IF(R3133=1, "First-time", IF(R3133&lt;=3, "Rising Star", IF(R3133&lt;10, "Established", "Elites")))</f>
        <v>Established</v>
      </c>
      <c r="T3133">
        <f>IF(S3133 = "First-time",1,0)</f>
        <v>0</v>
      </c>
      <c r="U3133">
        <f>IF(S3133 = "Rising Star",1,0)</f>
        <v>0</v>
      </c>
      <c r="V3133">
        <f>IF(S3133 = "Established",1,0)</f>
        <v>1</v>
      </c>
      <c r="W3133">
        <f>IF(S3133 = "Elites",1,0)</f>
        <v>0</v>
      </c>
      <c r="X3133" t="s">
        <v>1396</v>
      </c>
      <c r="Y3133" t="str">
        <f>IF(X3133="","-",TRIM(LEFT(X3133,FIND(",",X3133&amp;",")-1)))</f>
        <v>San Francisco</v>
      </c>
      <c r="Z3133" t="s">
        <v>3002</v>
      </c>
      <c r="AA3133" t="s">
        <v>5</v>
      </c>
    </row>
    <row r="3134" spans="1:27" ht="14.4" x14ac:dyDescent="0.3">
      <c r="A3134">
        <v>3124</v>
      </c>
      <c r="B3134" t="s">
        <v>13451</v>
      </c>
      <c r="C3134" t="s">
        <v>13452</v>
      </c>
      <c r="D3134" t="s">
        <v>13453</v>
      </c>
      <c r="E3134" t="s">
        <v>302</v>
      </c>
      <c r="F3134" s="5">
        <f>_xlfn.TEXTBEFORE(E3134, " ") * 1000000</f>
        <v>7100000</v>
      </c>
      <c r="G3134">
        <v>117.69929999999999</v>
      </c>
      <c r="H3134" t="s">
        <v>174</v>
      </c>
      <c r="I3134">
        <v>189</v>
      </c>
      <c r="J3134">
        <f>IF(I3134="",0,I3134)</f>
        <v>189</v>
      </c>
      <c r="K3134">
        <v>14</v>
      </c>
      <c r="L3134">
        <f>I3134-K3134</f>
        <v>175</v>
      </c>
      <c r="M3134" t="str">
        <f>IF(I3134&lt;100,"small",IF(I3134&lt;500,"medium","large"))</f>
        <v>medium</v>
      </c>
      <c r="N3134">
        <f>IF(M3134="small",1,0)</f>
        <v>0</v>
      </c>
      <c r="O3134">
        <f>IF(N3134="medium",1,0)</f>
        <v>0</v>
      </c>
      <c r="P3134">
        <f>IF(O3134="large",1,0)</f>
        <v>0</v>
      </c>
      <c r="Q3134">
        <v>2012</v>
      </c>
      <c r="R3134">
        <v>3</v>
      </c>
      <c r="S3134" t="str">
        <f>IF(R3134=1, "First-time", IF(R3134&lt;=3, "Rising Star", IF(R3134&lt;10, "Established", "Elites")))</f>
        <v>Rising Star</v>
      </c>
      <c r="T3134">
        <f>IF(S3134 = "First-time",1,0)</f>
        <v>0</v>
      </c>
      <c r="U3134">
        <f>IF(S3134 = "Rising Star",1,0)</f>
        <v>1</v>
      </c>
      <c r="V3134">
        <f>IF(S3134 = "Established",1,0)</f>
        <v>0</v>
      </c>
      <c r="W3134">
        <f>IF(S3134 = "Elites",1,0)</f>
        <v>0</v>
      </c>
      <c r="X3134" t="s">
        <v>99</v>
      </c>
      <c r="Y3134" t="str">
        <f>IF(X3134="","-",TRIM(LEFT(X3134,FIND(",",X3134&amp;",")-1)))</f>
        <v>-</v>
      </c>
      <c r="Z3134" t="s">
        <v>388</v>
      </c>
      <c r="AA3134" t="s">
        <v>30</v>
      </c>
    </row>
    <row r="3135" spans="1:27" ht="14.4" x14ac:dyDescent="0.3">
      <c r="A3135">
        <v>3125</v>
      </c>
      <c r="B3135" t="s">
        <v>10534</v>
      </c>
      <c r="C3135" t="s">
        <v>10535</v>
      </c>
      <c r="D3135" t="s">
        <v>10536</v>
      </c>
      <c r="E3135" t="s">
        <v>5371</v>
      </c>
      <c r="F3135" s="5">
        <f>_xlfn.TEXTBEFORE(E3135, " ") * 1000000</f>
        <v>8900000</v>
      </c>
      <c r="G3135">
        <v>117.6748</v>
      </c>
      <c r="H3135" t="s">
        <v>751</v>
      </c>
      <c r="I3135">
        <v>48</v>
      </c>
      <c r="J3135">
        <f>IF(I3135="",0,I3135)</f>
        <v>48</v>
      </c>
      <c r="K3135">
        <v>21</v>
      </c>
      <c r="L3135">
        <f>I3135-K3135</f>
        <v>27</v>
      </c>
      <c r="M3135" t="str">
        <f>IF(I3135&lt;100,"small",IF(I3135&lt;500,"medium","large"))</f>
        <v>small</v>
      </c>
      <c r="N3135">
        <f>IF(M3135="small",1,0)</f>
        <v>1</v>
      </c>
      <c r="O3135">
        <f>IF(N3135="medium",1,0)</f>
        <v>0</v>
      </c>
      <c r="P3135">
        <f>IF(O3135="large",1,0)</f>
        <v>0</v>
      </c>
      <c r="Q3135">
        <v>2010</v>
      </c>
      <c r="R3135">
        <v>4</v>
      </c>
      <c r="S3135" t="str">
        <f>IF(R3135=1, "First-time", IF(R3135&lt;=3, "Rising Star", IF(R3135&lt;10, "Established", "Elites")))</f>
        <v>Established</v>
      </c>
      <c r="T3135">
        <f>IF(S3135 = "First-time",1,0)</f>
        <v>0</v>
      </c>
      <c r="U3135">
        <f>IF(S3135 = "Rising Star",1,0)</f>
        <v>0</v>
      </c>
      <c r="V3135">
        <f>IF(S3135 = "Established",1,0)</f>
        <v>1</v>
      </c>
      <c r="W3135">
        <f>IF(S3135 = "Elites",1,0)</f>
        <v>0</v>
      </c>
      <c r="X3135" t="s">
        <v>427</v>
      </c>
      <c r="Y3135" t="str">
        <f>IF(X3135="","-",TRIM(LEFT(X3135,FIND(",",X3135&amp;",")-1)))</f>
        <v>Washington</v>
      </c>
      <c r="Z3135" t="s">
        <v>10537</v>
      </c>
      <c r="AA3135" t="s">
        <v>47</v>
      </c>
    </row>
    <row r="3136" spans="1:27" ht="14.4" x14ac:dyDescent="0.3">
      <c r="A3136">
        <v>3126</v>
      </c>
      <c r="B3136" t="s">
        <v>4925</v>
      </c>
      <c r="C3136" t="s">
        <v>4926</v>
      </c>
      <c r="D3136" t="s">
        <v>4927</v>
      </c>
      <c r="E3136" t="s">
        <v>947</v>
      </c>
      <c r="F3136" s="5">
        <f>_xlfn.TEXTBEFORE(E3136, " ") * 1000000</f>
        <v>4600000</v>
      </c>
      <c r="G3136">
        <v>117.5575</v>
      </c>
      <c r="H3136" t="s">
        <v>353</v>
      </c>
      <c r="I3136">
        <v>150</v>
      </c>
      <c r="J3136">
        <f>IF(I3136="",0,I3136)</f>
        <v>150</v>
      </c>
      <c r="K3136">
        <v>120</v>
      </c>
      <c r="L3136">
        <f>I3136-K3136</f>
        <v>30</v>
      </c>
      <c r="M3136" t="str">
        <f>IF(I3136&lt;100,"small",IF(I3136&lt;500,"medium","large"))</f>
        <v>medium</v>
      </c>
      <c r="N3136">
        <f>IF(M3136="small",1,0)</f>
        <v>0</v>
      </c>
      <c r="O3136">
        <f>IF(N3136="medium",1,0)</f>
        <v>0</v>
      </c>
      <c r="P3136">
        <f>IF(O3136="large",1,0)</f>
        <v>0</v>
      </c>
      <c r="Q3136">
        <v>2003</v>
      </c>
      <c r="R3136">
        <v>4</v>
      </c>
      <c r="S3136" t="str">
        <f>IF(R3136=1, "First-time", IF(R3136&lt;=3, "Rising Star", IF(R3136&lt;10, "Established", "Elites")))</f>
        <v>Established</v>
      </c>
      <c r="T3136">
        <f>IF(S3136 = "First-time",1,0)</f>
        <v>0</v>
      </c>
      <c r="U3136">
        <f>IF(S3136 = "Rising Star",1,0)</f>
        <v>0</v>
      </c>
      <c r="V3136">
        <f>IF(S3136 = "Established",1,0)</f>
        <v>1</v>
      </c>
      <c r="W3136">
        <f>IF(S3136 = "Elites",1,0)</f>
        <v>0</v>
      </c>
      <c r="X3136" t="s">
        <v>86</v>
      </c>
      <c r="Y3136" t="str">
        <f>IF(X3136="","-",TRIM(LEFT(X3136,FIND(",",X3136&amp;",")-1)))</f>
        <v>New York City</v>
      </c>
      <c r="Z3136" t="s">
        <v>4928</v>
      </c>
      <c r="AA3136" t="s">
        <v>35</v>
      </c>
    </row>
    <row r="3137" spans="1:27" ht="14.4" x14ac:dyDescent="0.3">
      <c r="A3137">
        <v>3127</v>
      </c>
      <c r="B3137" t="s">
        <v>5779</v>
      </c>
      <c r="C3137" t="s">
        <v>5780</v>
      </c>
      <c r="D3137" t="s">
        <v>5781</v>
      </c>
      <c r="E3137" t="s">
        <v>1466</v>
      </c>
      <c r="F3137" s="5">
        <f>_xlfn.TEXTBEFORE(E3137, " ") * 1000000</f>
        <v>4000000</v>
      </c>
      <c r="G3137">
        <v>117.5407</v>
      </c>
      <c r="H3137" t="s">
        <v>353</v>
      </c>
      <c r="I3137">
        <v>25</v>
      </c>
      <c r="J3137">
        <f>IF(I3137="",0,I3137)</f>
        <v>25</v>
      </c>
      <c r="K3137">
        <v>10</v>
      </c>
      <c r="L3137">
        <f>I3137-K3137</f>
        <v>15</v>
      </c>
      <c r="M3137" t="str">
        <f>IF(I3137&lt;100,"small",IF(I3137&lt;500,"medium","large"))</f>
        <v>small</v>
      </c>
      <c r="N3137">
        <f>IF(M3137="small",1,0)</f>
        <v>1</v>
      </c>
      <c r="O3137">
        <f>IF(N3137="medium",1,0)</f>
        <v>0</v>
      </c>
      <c r="P3137">
        <f>IF(O3137="large",1,0)</f>
        <v>0</v>
      </c>
      <c r="Q3137">
        <v>2004</v>
      </c>
      <c r="R3137">
        <v>1</v>
      </c>
      <c r="S3137" t="str">
        <f>IF(R3137=1, "First-time", IF(R3137&lt;=3, "Rising Star", IF(R3137&lt;10, "Established", "Elites")))</f>
        <v>First-time</v>
      </c>
      <c r="T3137">
        <f>IF(S3137 = "First-time",1,0)</f>
        <v>1</v>
      </c>
      <c r="U3137">
        <f>IF(S3137 = "Rising Star",1,0)</f>
        <v>0</v>
      </c>
      <c r="V3137">
        <f>IF(S3137 = "Established",1,0)</f>
        <v>0</v>
      </c>
      <c r="W3137">
        <f>IF(S3137 = "Elites",1,0)</f>
        <v>0</v>
      </c>
      <c r="X3137" t="s">
        <v>1206</v>
      </c>
      <c r="Y3137" t="str">
        <f>IF(X3137="","-",TRIM(LEFT(X3137,FIND(",",X3137&amp;",")-1)))</f>
        <v>Tampa</v>
      </c>
      <c r="Z3137" t="s">
        <v>5782</v>
      </c>
      <c r="AA3137" t="s">
        <v>10</v>
      </c>
    </row>
    <row r="3138" spans="1:27" ht="14.4" x14ac:dyDescent="0.3">
      <c r="A3138">
        <v>3128</v>
      </c>
      <c r="B3138" t="s">
        <v>2034</v>
      </c>
      <c r="C3138" t="s">
        <v>2035</v>
      </c>
      <c r="D3138" t="s">
        <v>2036</v>
      </c>
      <c r="E3138" t="s">
        <v>110</v>
      </c>
      <c r="F3138" s="5">
        <f>_xlfn.TEXTBEFORE(E3138, " ") * 1000000</f>
        <v>23700000</v>
      </c>
      <c r="G3138">
        <v>117.536</v>
      </c>
      <c r="H3138" t="s">
        <v>433</v>
      </c>
      <c r="I3138">
        <v>216</v>
      </c>
      <c r="J3138">
        <f>IF(I3138="",0,I3138)</f>
        <v>216</v>
      </c>
      <c r="K3138">
        <v>90</v>
      </c>
      <c r="L3138">
        <f>I3138-K3138</f>
        <v>126</v>
      </c>
      <c r="M3138" t="str">
        <f>IF(I3138&lt;100,"small",IF(I3138&lt;500,"medium","large"))</f>
        <v>medium</v>
      </c>
      <c r="N3138">
        <f>IF(M3138="small",1,0)</f>
        <v>0</v>
      </c>
      <c r="O3138">
        <f>IF(N3138="medium",1,0)</f>
        <v>0</v>
      </c>
      <c r="P3138">
        <f>IF(O3138="large",1,0)</f>
        <v>0</v>
      </c>
      <c r="Q3138">
        <v>1994</v>
      </c>
      <c r="R3138">
        <v>3</v>
      </c>
      <c r="S3138" t="str">
        <f>IF(R3138=1, "First-time", IF(R3138&lt;=3, "Rising Star", IF(R3138&lt;10, "Established", "Elites")))</f>
        <v>Rising Star</v>
      </c>
      <c r="T3138">
        <f>IF(S3138 = "First-time",1,0)</f>
        <v>0</v>
      </c>
      <c r="U3138">
        <f>IF(S3138 = "Rising Star",1,0)</f>
        <v>1</v>
      </c>
      <c r="V3138">
        <f>IF(S3138 = "Established",1,0)</f>
        <v>0</v>
      </c>
      <c r="W3138">
        <f>IF(S3138 = "Elites",1,0)</f>
        <v>0</v>
      </c>
      <c r="X3138" t="s">
        <v>439</v>
      </c>
      <c r="Y3138" t="str">
        <f>IF(X3138="","-",TRIM(LEFT(X3138,FIND(",",X3138&amp;",")-1)))</f>
        <v>Detroit</v>
      </c>
      <c r="Z3138" t="s">
        <v>2037</v>
      </c>
      <c r="AA3138" t="s">
        <v>23</v>
      </c>
    </row>
    <row r="3139" spans="1:27" ht="14.4" x14ac:dyDescent="0.3">
      <c r="A3139">
        <v>3129</v>
      </c>
      <c r="B3139" t="s">
        <v>11341</v>
      </c>
      <c r="C3139" t="s">
        <v>11342</v>
      </c>
      <c r="D3139" t="s">
        <v>11343</v>
      </c>
      <c r="E3139" t="s">
        <v>11344</v>
      </c>
      <c r="F3139" s="5">
        <f>_xlfn.TEXTBEFORE(E3139, " ") * 1000000</f>
        <v>62800000</v>
      </c>
      <c r="G3139">
        <v>117.4974</v>
      </c>
      <c r="H3139" t="s">
        <v>803</v>
      </c>
      <c r="I3139">
        <v>32</v>
      </c>
      <c r="J3139">
        <f>IF(I3139="",0,I3139)</f>
        <v>32</v>
      </c>
      <c r="K3139">
        <v>18</v>
      </c>
      <c r="L3139">
        <f>I3139-K3139</f>
        <v>14</v>
      </c>
      <c r="M3139" t="str">
        <f>IF(I3139&lt;100,"small",IF(I3139&lt;500,"medium","large"))</f>
        <v>small</v>
      </c>
      <c r="N3139">
        <f>IF(M3139="small",1,0)</f>
        <v>1</v>
      </c>
      <c r="O3139">
        <f>IF(N3139="medium",1,0)</f>
        <v>0</v>
      </c>
      <c r="P3139">
        <f>IF(O3139="large",1,0)</f>
        <v>0</v>
      </c>
      <c r="Q3139">
        <v>2010</v>
      </c>
      <c r="R3139">
        <v>1</v>
      </c>
      <c r="S3139" t="str">
        <f>IF(R3139=1, "First-time", IF(R3139&lt;=3, "Rising Star", IF(R3139&lt;10, "Established", "Elites")))</f>
        <v>First-time</v>
      </c>
      <c r="T3139">
        <f>IF(S3139 = "First-time",1,0)</f>
        <v>1</v>
      </c>
      <c r="U3139">
        <f>IF(S3139 = "Rising Star",1,0)</f>
        <v>0</v>
      </c>
      <c r="V3139">
        <f>IF(S3139 = "Established",1,0)</f>
        <v>0</v>
      </c>
      <c r="W3139">
        <f>IF(S3139 = "Elites",1,0)</f>
        <v>0</v>
      </c>
      <c r="X3139" t="s">
        <v>689</v>
      </c>
      <c r="Y3139" t="str">
        <f>IF(X3139="","-",TRIM(LEFT(X3139,FIND(",",X3139&amp;",")-1)))</f>
        <v>Miami</v>
      </c>
      <c r="Z3139" t="s">
        <v>689</v>
      </c>
      <c r="AA3139" t="s">
        <v>10</v>
      </c>
    </row>
    <row r="3140" spans="1:27" ht="14.4" x14ac:dyDescent="0.3">
      <c r="A3140">
        <v>3130</v>
      </c>
      <c r="B3140" t="s">
        <v>4563</v>
      </c>
      <c r="C3140" t="s">
        <v>4564</v>
      </c>
      <c r="D3140" t="s">
        <v>4565</v>
      </c>
      <c r="E3140" t="s">
        <v>4566</v>
      </c>
      <c r="F3140" s="5">
        <f>_xlfn.TEXTBEFORE(E3140, " ") * 1000000</f>
        <v>43500000</v>
      </c>
      <c r="G3140">
        <v>117.4898</v>
      </c>
      <c r="H3140" t="s">
        <v>85</v>
      </c>
      <c r="I3140">
        <v>131</v>
      </c>
      <c r="J3140">
        <f>IF(I3140="",0,I3140)</f>
        <v>131</v>
      </c>
      <c r="K3140">
        <v>78</v>
      </c>
      <c r="L3140">
        <f>I3140-K3140</f>
        <v>53</v>
      </c>
      <c r="M3140" t="str">
        <f>IF(I3140&lt;100,"small",IF(I3140&lt;500,"medium","large"))</f>
        <v>medium</v>
      </c>
      <c r="N3140">
        <f>IF(M3140="small",1,0)</f>
        <v>0</v>
      </c>
      <c r="O3140">
        <f>IF(N3140="medium",1,0)</f>
        <v>0</v>
      </c>
      <c r="P3140">
        <f>IF(O3140="large",1,0)</f>
        <v>0</v>
      </c>
      <c r="Q3140">
        <v>2002</v>
      </c>
      <c r="R3140">
        <v>12</v>
      </c>
      <c r="S3140" t="str">
        <f>IF(R3140=1, "First-time", IF(R3140&lt;=3, "Rising Star", IF(R3140&lt;10, "Established", "Elites")))</f>
        <v>Elites</v>
      </c>
      <c r="T3140">
        <f>IF(S3140 = "First-time",1,0)</f>
        <v>0</v>
      </c>
      <c r="U3140">
        <f>IF(S3140 = "Rising Star",1,0)</f>
        <v>0</v>
      </c>
      <c r="V3140">
        <f>IF(S3140 = "Established",1,0)</f>
        <v>0</v>
      </c>
      <c r="W3140">
        <f>IF(S3140 = "Elites",1,0)</f>
        <v>1</v>
      </c>
      <c r="X3140" t="s">
        <v>242</v>
      </c>
      <c r="Y3140" t="str">
        <f>IF(X3140="","-",TRIM(LEFT(X3140,FIND(",",X3140&amp;",")-1)))</f>
        <v>Atlanta</v>
      </c>
      <c r="Z3140" t="s">
        <v>2063</v>
      </c>
      <c r="AA3140" t="s">
        <v>11</v>
      </c>
    </row>
    <row r="3141" spans="1:27" ht="14.4" x14ac:dyDescent="0.3">
      <c r="A3141">
        <v>3131</v>
      </c>
      <c r="B3141" t="s">
        <v>6437</v>
      </c>
      <c r="C3141" t="s">
        <v>6438</v>
      </c>
      <c r="D3141" t="s">
        <v>6439</v>
      </c>
      <c r="E3141" t="s">
        <v>289</v>
      </c>
      <c r="F3141" s="5">
        <f>_xlfn.TEXTBEFORE(E3141, " ") * 1000000</f>
        <v>3700000</v>
      </c>
      <c r="G3141">
        <v>117.4778</v>
      </c>
      <c r="H3141" t="s">
        <v>803</v>
      </c>
      <c r="I3141">
        <v>15</v>
      </c>
      <c r="J3141">
        <f>IF(I3141="",0,I3141)</f>
        <v>15</v>
      </c>
      <c r="K3141">
        <v>12</v>
      </c>
      <c r="L3141">
        <f>I3141-K3141</f>
        <v>3</v>
      </c>
      <c r="M3141" t="str">
        <f>IF(I3141&lt;100,"small",IF(I3141&lt;500,"medium","large"))</f>
        <v>small</v>
      </c>
      <c r="N3141">
        <f>IF(M3141="small",1,0)</f>
        <v>1</v>
      </c>
      <c r="O3141">
        <f>IF(N3141="medium",1,0)</f>
        <v>0</v>
      </c>
      <c r="P3141">
        <f>IF(O3141="large",1,0)</f>
        <v>0</v>
      </c>
      <c r="Q3141">
        <v>2005</v>
      </c>
      <c r="R3141">
        <v>1</v>
      </c>
      <c r="S3141" t="str">
        <f>IF(R3141=1, "First-time", IF(R3141&lt;=3, "Rising Star", IF(R3141&lt;10, "Established", "Elites")))</f>
        <v>First-time</v>
      </c>
      <c r="T3141">
        <f>IF(S3141 = "First-time",1,0)</f>
        <v>1</v>
      </c>
      <c r="U3141">
        <f>IF(S3141 = "Rising Star",1,0)</f>
        <v>0</v>
      </c>
      <c r="V3141">
        <f>IF(S3141 = "Established",1,0)</f>
        <v>0</v>
      </c>
      <c r="W3141">
        <f>IF(S3141 = "Elites",1,0)</f>
        <v>0</v>
      </c>
      <c r="X3141" t="s">
        <v>242</v>
      </c>
      <c r="Y3141" t="str">
        <f>IF(X3141="","-",TRIM(LEFT(X3141,FIND(",",X3141&amp;",")-1)))</f>
        <v>Atlanta</v>
      </c>
      <c r="Z3141" t="s">
        <v>2945</v>
      </c>
      <c r="AA3141" t="s">
        <v>11</v>
      </c>
    </row>
    <row r="3142" spans="1:27" ht="14.4" x14ac:dyDescent="0.3">
      <c r="A3142">
        <v>3132</v>
      </c>
      <c r="B3142" t="s">
        <v>15359</v>
      </c>
      <c r="C3142" t="s">
        <v>15360</v>
      </c>
      <c r="D3142" t="s">
        <v>15361</v>
      </c>
      <c r="E3142" t="s">
        <v>3035</v>
      </c>
      <c r="F3142" s="5">
        <f>_xlfn.TEXTBEFORE(E3142, " ") * 1000000</f>
        <v>8100000</v>
      </c>
      <c r="G3142">
        <v>117.2264</v>
      </c>
      <c r="H3142" t="s">
        <v>1750</v>
      </c>
      <c r="I3142">
        <v>74</v>
      </c>
      <c r="J3142">
        <f>IF(I3142="",0,I3142)</f>
        <v>74</v>
      </c>
      <c r="K3142">
        <v>35</v>
      </c>
      <c r="L3142">
        <f>I3142-K3142</f>
        <v>39</v>
      </c>
      <c r="M3142" t="str">
        <f>IF(I3142&lt;100,"small",IF(I3142&lt;500,"medium","large"))</f>
        <v>small</v>
      </c>
      <c r="N3142">
        <f>IF(M3142="small",1,0)</f>
        <v>1</v>
      </c>
      <c r="O3142">
        <f>IF(N3142="medium",1,0)</f>
        <v>0</v>
      </c>
      <c r="P3142">
        <f>IF(O3142="large",1,0)</f>
        <v>0</v>
      </c>
      <c r="Q3142">
        <v>2013</v>
      </c>
      <c r="R3142">
        <v>1</v>
      </c>
      <c r="S3142" t="str">
        <f>IF(R3142=1, "First-time", IF(R3142&lt;=3, "Rising Star", IF(R3142&lt;10, "Established", "Elites")))</f>
        <v>First-time</v>
      </c>
      <c r="T3142">
        <f>IF(S3142 = "First-time",1,0)</f>
        <v>1</v>
      </c>
      <c r="U3142">
        <f>IF(S3142 = "Rising Star",1,0)</f>
        <v>0</v>
      </c>
      <c r="V3142">
        <f>IF(S3142 = "Established",1,0)</f>
        <v>0</v>
      </c>
      <c r="W3142">
        <f>IF(S3142 = "Elites",1,0)</f>
        <v>0</v>
      </c>
      <c r="X3142" t="s">
        <v>683</v>
      </c>
      <c r="Y3142" t="str">
        <f>IF(X3142="","-",TRIM(LEFT(X3142,FIND(",",X3142&amp;",")-1)))</f>
        <v>Orlando</v>
      </c>
      <c r="Z3142" t="s">
        <v>1016</v>
      </c>
      <c r="AA3142" t="s">
        <v>10</v>
      </c>
    </row>
    <row r="3143" spans="1:27" ht="14.4" x14ac:dyDescent="0.3">
      <c r="A3143">
        <v>3133</v>
      </c>
      <c r="B3143" t="s">
        <v>5190</v>
      </c>
      <c r="C3143" t="s">
        <v>5191</v>
      </c>
      <c r="D3143" t="s">
        <v>5192</v>
      </c>
      <c r="E3143" t="s">
        <v>3410</v>
      </c>
      <c r="F3143" s="5">
        <f>_xlfn.TEXTBEFORE(E3143, " ") * 1000000</f>
        <v>8300000.0000000009</v>
      </c>
      <c r="G3143">
        <v>117.1678</v>
      </c>
      <c r="H3143" t="s">
        <v>433</v>
      </c>
      <c r="I3143">
        <v>80</v>
      </c>
      <c r="J3143">
        <f>IF(I3143="",0,I3143)</f>
        <v>80</v>
      </c>
      <c r="K3143">
        <v>39</v>
      </c>
      <c r="L3143">
        <f>I3143-K3143</f>
        <v>41</v>
      </c>
      <c r="M3143" t="str">
        <f>IF(I3143&lt;100,"small",IF(I3143&lt;500,"medium","large"))</f>
        <v>small</v>
      </c>
      <c r="N3143">
        <f>IF(M3143="small",1,0)</f>
        <v>1</v>
      </c>
      <c r="O3143">
        <f>IF(N3143="medium",1,0)</f>
        <v>0</v>
      </c>
      <c r="P3143">
        <f>IF(O3143="large",1,0)</f>
        <v>0</v>
      </c>
      <c r="Q3143">
        <v>2003</v>
      </c>
      <c r="R3143">
        <v>1</v>
      </c>
      <c r="S3143" t="str">
        <f>IF(R3143=1, "First-time", IF(R3143&lt;=3, "Rising Star", IF(R3143&lt;10, "Established", "Elites")))</f>
        <v>First-time</v>
      </c>
      <c r="T3143">
        <f>IF(S3143 = "First-time",1,0)</f>
        <v>1</v>
      </c>
      <c r="U3143">
        <f>IF(S3143 = "Rising Star",1,0)</f>
        <v>0</v>
      </c>
      <c r="V3143">
        <f>IF(S3143 = "Established",1,0)</f>
        <v>0</v>
      </c>
      <c r="W3143">
        <f>IF(S3143 = "Elites",1,0)</f>
        <v>0</v>
      </c>
      <c r="X3143" t="s">
        <v>683</v>
      </c>
      <c r="Y3143" t="str">
        <f>IF(X3143="","-",TRIM(LEFT(X3143,FIND(",",X3143&amp;",")-1)))</f>
        <v>Orlando</v>
      </c>
      <c r="Z3143" t="s">
        <v>5193</v>
      </c>
      <c r="AA3143" t="s">
        <v>10</v>
      </c>
    </row>
    <row r="3144" spans="1:27" ht="14.4" x14ac:dyDescent="0.3">
      <c r="A3144">
        <v>3134</v>
      </c>
      <c r="B3144" t="s">
        <v>3188</v>
      </c>
      <c r="C3144" t="s">
        <v>3189</v>
      </c>
      <c r="D3144" t="s">
        <v>3190</v>
      </c>
      <c r="E3144" t="s">
        <v>3191</v>
      </c>
      <c r="F3144" s="5">
        <f>_xlfn.TEXTBEFORE(E3144, " ") * 1000000</f>
        <v>31200000</v>
      </c>
      <c r="G3144">
        <v>117.04430000000001</v>
      </c>
      <c r="H3144" t="s">
        <v>324</v>
      </c>
      <c r="I3144">
        <v>130</v>
      </c>
      <c r="J3144">
        <f>IF(I3144="",0,I3144)</f>
        <v>130</v>
      </c>
      <c r="K3144">
        <v>100</v>
      </c>
      <c r="L3144">
        <f>I3144-K3144</f>
        <v>30</v>
      </c>
      <c r="M3144" t="str">
        <f>IF(I3144&lt;100,"small",IF(I3144&lt;500,"medium","large"))</f>
        <v>medium</v>
      </c>
      <c r="N3144">
        <f>IF(M3144="small",1,0)</f>
        <v>0</v>
      </c>
      <c r="O3144">
        <f>IF(N3144="medium",1,0)</f>
        <v>0</v>
      </c>
      <c r="P3144">
        <f>IF(O3144="large",1,0)</f>
        <v>0</v>
      </c>
      <c r="Q3144">
        <v>1999</v>
      </c>
      <c r="R3144">
        <v>2</v>
      </c>
      <c r="S3144" t="str">
        <f>IF(R3144=1, "First-time", IF(R3144&lt;=3, "Rising Star", IF(R3144&lt;10, "Established", "Elites")))</f>
        <v>Rising Star</v>
      </c>
      <c r="T3144">
        <f>IF(S3144 = "First-time",1,0)</f>
        <v>0</v>
      </c>
      <c r="U3144">
        <f>IF(S3144 = "Rising Star",1,0)</f>
        <v>1</v>
      </c>
      <c r="V3144">
        <f>IF(S3144 = "Established",1,0)</f>
        <v>0</v>
      </c>
      <c r="W3144">
        <f>IF(S3144 = "Elites",1,0)</f>
        <v>0</v>
      </c>
      <c r="X3144" t="s">
        <v>439</v>
      </c>
      <c r="Y3144" t="str">
        <f>IF(X3144="","-",TRIM(LEFT(X3144,FIND(",",X3144&amp;",")-1)))</f>
        <v>Detroit</v>
      </c>
      <c r="Z3144" t="s">
        <v>1313</v>
      </c>
      <c r="AA3144" t="s">
        <v>23</v>
      </c>
    </row>
    <row r="3145" spans="1:27" ht="14.4" x14ac:dyDescent="0.3">
      <c r="A3145">
        <v>3135</v>
      </c>
      <c r="B3145" t="s">
        <v>8013</v>
      </c>
      <c r="C3145" t="s">
        <v>8014</v>
      </c>
      <c r="D3145" t="s">
        <v>8015</v>
      </c>
      <c r="E3145" t="s">
        <v>8016</v>
      </c>
      <c r="F3145" s="5">
        <f>_xlfn.TEXTBEFORE(E3145, " ") * 1000000</f>
        <v>70700000</v>
      </c>
      <c r="G3145">
        <v>117.0347</v>
      </c>
      <c r="H3145" t="s">
        <v>472</v>
      </c>
      <c r="I3145">
        <v>975</v>
      </c>
      <c r="J3145">
        <f>IF(I3145="",0,I3145)</f>
        <v>975</v>
      </c>
      <c r="K3145">
        <v>532</v>
      </c>
      <c r="L3145">
        <f>I3145-K3145</f>
        <v>443</v>
      </c>
      <c r="M3145" t="str">
        <f>IF(I3145&lt;100,"small",IF(I3145&lt;500,"medium","large"))</f>
        <v>large</v>
      </c>
      <c r="N3145">
        <f>IF(M3145="small",1,0)</f>
        <v>0</v>
      </c>
      <c r="O3145">
        <f>IF(N3145="medium",1,0)</f>
        <v>0</v>
      </c>
      <c r="P3145">
        <f>IF(O3145="large",1,0)</f>
        <v>0</v>
      </c>
      <c r="Q3145">
        <v>2007</v>
      </c>
      <c r="R3145">
        <v>8</v>
      </c>
      <c r="S3145" t="str">
        <f>IF(R3145=1, "First-time", IF(R3145&lt;=3, "Rising Star", IF(R3145&lt;10, "Established", "Elites")))</f>
        <v>Established</v>
      </c>
      <c r="T3145">
        <f>IF(S3145 = "First-time",1,0)</f>
        <v>0</v>
      </c>
      <c r="U3145">
        <f>IF(S3145 = "Rising Star",1,0)</f>
        <v>0</v>
      </c>
      <c r="V3145">
        <f>IF(S3145 = "Established",1,0)</f>
        <v>1</v>
      </c>
      <c r="W3145">
        <f>IF(S3145 = "Elites",1,0)</f>
        <v>0</v>
      </c>
      <c r="X3145" t="s">
        <v>611</v>
      </c>
      <c r="Y3145" t="str">
        <f>IF(X3145="","-",TRIM(LEFT(X3145,FIND(",",X3145&amp;",")-1)))</f>
        <v>Denver</v>
      </c>
      <c r="Z3145" t="s">
        <v>8017</v>
      </c>
      <c r="AA3145" t="s">
        <v>6</v>
      </c>
    </row>
    <row r="3146" spans="1:27" ht="14.4" x14ac:dyDescent="0.3">
      <c r="A3146">
        <v>3136</v>
      </c>
      <c r="B3146" t="s">
        <v>14216</v>
      </c>
      <c r="C3146" t="s">
        <v>14217</v>
      </c>
      <c r="D3146" t="s">
        <v>14218</v>
      </c>
      <c r="E3146" t="s">
        <v>2067</v>
      </c>
      <c r="F3146" s="5">
        <f>_xlfn.TEXTBEFORE(E3146, " ") * 1000000</f>
        <v>33100000</v>
      </c>
      <c r="G3146">
        <v>117.01860000000001</v>
      </c>
      <c r="H3146" t="s">
        <v>167</v>
      </c>
      <c r="I3146">
        <v>44</v>
      </c>
      <c r="J3146">
        <f>IF(I3146="",0,I3146)</f>
        <v>44</v>
      </c>
      <c r="K3146">
        <v>11</v>
      </c>
      <c r="L3146">
        <f>I3146-K3146</f>
        <v>33</v>
      </c>
      <c r="M3146" t="str">
        <f>IF(I3146&lt;100,"small",IF(I3146&lt;500,"medium","large"))</f>
        <v>small</v>
      </c>
      <c r="N3146">
        <f>IF(M3146="small",1,0)</f>
        <v>1</v>
      </c>
      <c r="O3146">
        <f>IF(N3146="medium",1,0)</f>
        <v>0</v>
      </c>
      <c r="P3146">
        <f>IF(O3146="large",1,0)</f>
        <v>0</v>
      </c>
      <c r="Q3146">
        <v>2012</v>
      </c>
      <c r="R3146">
        <v>4</v>
      </c>
      <c r="S3146" t="str">
        <f>IF(R3146=1, "First-time", IF(R3146&lt;=3, "Rising Star", IF(R3146&lt;10, "Established", "Elites")))</f>
        <v>Established</v>
      </c>
      <c r="T3146">
        <f>IF(S3146 = "First-time",1,0)</f>
        <v>0</v>
      </c>
      <c r="U3146">
        <f>IF(S3146 = "Rising Star",1,0)</f>
        <v>0</v>
      </c>
      <c r="V3146">
        <f>IF(S3146 = "Established",1,0)</f>
        <v>1</v>
      </c>
      <c r="W3146">
        <f>IF(S3146 = "Elites",1,0)</f>
        <v>0</v>
      </c>
      <c r="X3146" t="s">
        <v>1307</v>
      </c>
      <c r="Y3146" t="str">
        <f>IF(X3146="","-",TRIM(LEFT(X3146,FIND(",",X3146&amp;",")-1)))</f>
        <v>Inland Empire</v>
      </c>
      <c r="Z3146" t="s">
        <v>2257</v>
      </c>
      <c r="AA3146" t="s">
        <v>5</v>
      </c>
    </row>
    <row r="3147" spans="1:27" ht="14.4" x14ac:dyDescent="0.3">
      <c r="A3147">
        <v>3137</v>
      </c>
      <c r="B3147" t="s">
        <v>8090</v>
      </c>
      <c r="C3147" t="s">
        <v>8091</v>
      </c>
      <c r="D3147" t="s">
        <v>8092</v>
      </c>
      <c r="E3147" t="s">
        <v>3410</v>
      </c>
      <c r="F3147" s="5">
        <f>_xlfn.TEXTBEFORE(E3147, " ") * 1000000</f>
        <v>8300000.0000000009</v>
      </c>
      <c r="G3147">
        <v>117.00830000000001</v>
      </c>
      <c r="H3147" t="s">
        <v>433</v>
      </c>
      <c r="I3147">
        <v>51</v>
      </c>
      <c r="J3147">
        <f>IF(I3147="",0,I3147)</f>
        <v>51</v>
      </c>
      <c r="K3147">
        <v>26</v>
      </c>
      <c r="L3147">
        <f>I3147-K3147</f>
        <v>25</v>
      </c>
      <c r="M3147" t="str">
        <f>IF(I3147&lt;100,"small",IF(I3147&lt;500,"medium","large"))</f>
        <v>small</v>
      </c>
      <c r="N3147">
        <f>IF(M3147="small",1,0)</f>
        <v>1</v>
      </c>
      <c r="O3147">
        <f>IF(N3147="medium",1,0)</f>
        <v>0</v>
      </c>
      <c r="P3147">
        <f>IF(O3147="large",1,0)</f>
        <v>0</v>
      </c>
      <c r="Q3147">
        <v>2007</v>
      </c>
      <c r="R3147">
        <v>5</v>
      </c>
      <c r="S3147" t="str">
        <f>IF(R3147=1, "First-time", IF(R3147&lt;=3, "Rising Star", IF(R3147&lt;10, "Established", "Elites")))</f>
        <v>Established</v>
      </c>
      <c r="T3147">
        <f>IF(S3147 = "First-time",1,0)</f>
        <v>0</v>
      </c>
      <c r="U3147">
        <f>IF(S3147 = "Rising Star",1,0)</f>
        <v>0</v>
      </c>
      <c r="V3147">
        <f>IF(S3147 = "Established",1,0)</f>
        <v>1</v>
      </c>
      <c r="W3147">
        <f>IF(S3147 = "Elites",1,0)</f>
        <v>0</v>
      </c>
      <c r="X3147" t="s">
        <v>342</v>
      </c>
      <c r="Y3147" t="str">
        <f>IF(X3147="","-",TRIM(LEFT(X3147,FIND(",",X3147&amp;",")-1)))</f>
        <v>San Diego</v>
      </c>
      <c r="Z3147" t="s">
        <v>342</v>
      </c>
      <c r="AA3147" t="s">
        <v>5</v>
      </c>
    </row>
    <row r="3148" spans="1:27" ht="14.4" x14ac:dyDescent="0.3">
      <c r="A3148">
        <v>3138</v>
      </c>
      <c r="B3148" t="s">
        <v>7699</v>
      </c>
      <c r="C3148" t="s">
        <v>7700</v>
      </c>
      <c r="D3148" t="s">
        <v>7701</v>
      </c>
      <c r="E3148" t="s">
        <v>2403</v>
      </c>
      <c r="F3148" s="5">
        <f>_xlfn.TEXTBEFORE(E3148, " ") * 1000000</f>
        <v>4300000</v>
      </c>
      <c r="G3148">
        <v>116.96080000000001</v>
      </c>
      <c r="H3148" t="s">
        <v>174</v>
      </c>
      <c r="I3148">
        <v>17</v>
      </c>
      <c r="J3148">
        <f>IF(I3148="",0,I3148)</f>
        <v>17</v>
      </c>
      <c r="K3148">
        <v>15</v>
      </c>
      <c r="L3148">
        <f>I3148-K3148</f>
        <v>2</v>
      </c>
      <c r="M3148" t="str">
        <f>IF(I3148&lt;100,"small",IF(I3148&lt;500,"medium","large"))</f>
        <v>small</v>
      </c>
      <c r="N3148">
        <f>IF(M3148="small",1,0)</f>
        <v>1</v>
      </c>
      <c r="O3148">
        <f>IF(N3148="medium",1,0)</f>
        <v>0</v>
      </c>
      <c r="P3148">
        <f>IF(O3148="large",1,0)</f>
        <v>0</v>
      </c>
      <c r="Q3148">
        <v>2007</v>
      </c>
      <c r="R3148">
        <v>1</v>
      </c>
      <c r="S3148" t="str">
        <f>IF(R3148=1, "First-time", IF(R3148&lt;=3, "Rising Star", IF(R3148&lt;10, "Established", "Elites")))</f>
        <v>First-time</v>
      </c>
      <c r="T3148">
        <f>IF(S3148 = "First-time",1,0)</f>
        <v>1</v>
      </c>
      <c r="U3148">
        <f>IF(S3148 = "Rising Star",1,0)</f>
        <v>0</v>
      </c>
      <c r="V3148">
        <f>IF(S3148 = "Established",1,0)</f>
        <v>0</v>
      </c>
      <c r="W3148">
        <f>IF(S3148 = "Elites",1,0)</f>
        <v>0</v>
      </c>
      <c r="X3148" t="s">
        <v>86</v>
      </c>
      <c r="Y3148" t="str">
        <f>IF(X3148="","-",TRIM(LEFT(X3148,FIND(",",X3148&amp;",")-1)))</f>
        <v>New York City</v>
      </c>
      <c r="Z3148" t="s">
        <v>2979</v>
      </c>
      <c r="AA3148" t="s">
        <v>32</v>
      </c>
    </row>
    <row r="3149" spans="1:27" ht="14.4" x14ac:dyDescent="0.3">
      <c r="A3149">
        <v>3139</v>
      </c>
      <c r="B3149" t="s">
        <v>1555</v>
      </c>
      <c r="C3149" t="s">
        <v>1556</v>
      </c>
      <c r="D3149" t="s">
        <v>1557</v>
      </c>
      <c r="E3149" t="s">
        <v>659</v>
      </c>
      <c r="F3149" s="5">
        <f>_xlfn.TEXTBEFORE(E3149, " ") * 1000000</f>
        <v>26800000</v>
      </c>
      <c r="G3149">
        <v>116.9237</v>
      </c>
      <c r="H3149" t="s">
        <v>105</v>
      </c>
      <c r="I3149">
        <v>147</v>
      </c>
      <c r="J3149">
        <f>IF(I3149="",0,I3149)</f>
        <v>147</v>
      </c>
      <c r="K3149">
        <v>69</v>
      </c>
      <c r="L3149">
        <f>I3149-K3149</f>
        <v>78</v>
      </c>
      <c r="M3149" t="str">
        <f>IF(I3149&lt;100,"small",IF(I3149&lt;500,"medium","large"))</f>
        <v>medium</v>
      </c>
      <c r="N3149">
        <f>IF(M3149="small",1,0)</f>
        <v>0</v>
      </c>
      <c r="O3149">
        <f>IF(N3149="medium",1,0)</f>
        <v>0</v>
      </c>
      <c r="P3149">
        <f>IF(O3149="large",1,0)</f>
        <v>0</v>
      </c>
      <c r="Q3149">
        <v>1990</v>
      </c>
      <c r="R3149">
        <v>1</v>
      </c>
      <c r="S3149" t="str">
        <f>IF(R3149=1, "First-time", IF(R3149&lt;=3, "Rising Star", IF(R3149&lt;10, "Established", "Elites")))</f>
        <v>First-time</v>
      </c>
      <c r="T3149">
        <f>IF(S3149 = "First-time",1,0)</f>
        <v>1</v>
      </c>
      <c r="U3149">
        <f>IF(S3149 = "Rising Star",1,0)</f>
        <v>0</v>
      </c>
      <c r="V3149">
        <f>IF(S3149 = "Established",1,0)</f>
        <v>0</v>
      </c>
      <c r="W3149">
        <f>IF(S3149 = "Elites",1,0)</f>
        <v>0</v>
      </c>
      <c r="X3149" t="s">
        <v>99</v>
      </c>
      <c r="Y3149" t="str">
        <f>IF(X3149="","-",TRIM(LEFT(X3149,FIND(",",X3149&amp;",")-1)))</f>
        <v>-</v>
      </c>
      <c r="Z3149" t="s">
        <v>1558</v>
      </c>
      <c r="AA3149" t="s">
        <v>24</v>
      </c>
    </row>
    <row r="3150" spans="1:27" ht="14.4" x14ac:dyDescent="0.3">
      <c r="A3150">
        <v>3140</v>
      </c>
      <c r="B3150" t="s">
        <v>10347</v>
      </c>
      <c r="C3150" t="s">
        <v>10348</v>
      </c>
      <c r="D3150" t="s">
        <v>10349</v>
      </c>
      <c r="E3150" t="s">
        <v>2072</v>
      </c>
      <c r="F3150" s="5">
        <f>_xlfn.TEXTBEFORE(E3150, " ") * 1000000</f>
        <v>6400000</v>
      </c>
      <c r="G3150">
        <v>116.86279999999999</v>
      </c>
      <c r="H3150" t="s">
        <v>803</v>
      </c>
      <c r="I3150">
        <v>25</v>
      </c>
      <c r="J3150">
        <f>IF(I3150="",0,I3150)</f>
        <v>25</v>
      </c>
      <c r="K3150">
        <v>15</v>
      </c>
      <c r="L3150">
        <f>I3150-K3150</f>
        <v>10</v>
      </c>
      <c r="M3150" t="str">
        <f>IF(I3150&lt;100,"small",IF(I3150&lt;500,"medium","large"))</f>
        <v>small</v>
      </c>
      <c r="N3150">
        <f>IF(M3150="small",1,0)</f>
        <v>1</v>
      </c>
      <c r="O3150">
        <f>IF(N3150="medium",1,0)</f>
        <v>0</v>
      </c>
      <c r="P3150">
        <f>IF(O3150="large",1,0)</f>
        <v>0</v>
      </c>
      <c r="Q3150">
        <v>2009</v>
      </c>
      <c r="R3150">
        <v>6</v>
      </c>
      <c r="S3150" t="str">
        <f>IF(R3150=1, "First-time", IF(R3150&lt;=3, "Rising Star", IF(R3150&lt;10, "Established", "Elites")))</f>
        <v>Established</v>
      </c>
      <c r="T3150">
        <f>IF(S3150 = "First-time",1,0)</f>
        <v>0</v>
      </c>
      <c r="U3150">
        <f>IF(S3150 = "Rising Star",1,0)</f>
        <v>0</v>
      </c>
      <c r="V3150">
        <f>IF(S3150 = "Established",1,0)</f>
        <v>1</v>
      </c>
      <c r="W3150">
        <f>IF(S3150 = "Elites",1,0)</f>
        <v>0</v>
      </c>
      <c r="X3150" t="s">
        <v>1396</v>
      </c>
      <c r="Y3150" t="str">
        <f>IF(X3150="","-",TRIM(LEFT(X3150,FIND(",",X3150&amp;",")-1)))</f>
        <v>San Francisco</v>
      </c>
      <c r="Z3150" t="s">
        <v>1396</v>
      </c>
      <c r="AA3150" t="s">
        <v>5</v>
      </c>
    </row>
    <row r="3151" spans="1:27" ht="14.4" x14ac:dyDescent="0.3">
      <c r="A3151">
        <v>3141</v>
      </c>
      <c r="B3151" t="s">
        <v>13109</v>
      </c>
      <c r="C3151" t="s">
        <v>13110</v>
      </c>
      <c r="D3151" t="s">
        <v>13111</v>
      </c>
      <c r="E3151" t="s">
        <v>1192</v>
      </c>
      <c r="F3151" s="5">
        <f>_xlfn.TEXTBEFORE(E3151, " ") * 1000000</f>
        <v>2300000</v>
      </c>
      <c r="G3151">
        <v>116.7363</v>
      </c>
      <c r="H3151" t="s">
        <v>433</v>
      </c>
      <c r="I3151">
        <v>15</v>
      </c>
      <c r="J3151">
        <f>IF(I3151="",0,I3151)</f>
        <v>15</v>
      </c>
      <c r="K3151">
        <v>8</v>
      </c>
      <c r="L3151">
        <f>I3151-K3151</f>
        <v>7</v>
      </c>
      <c r="M3151" t="str">
        <f>IF(I3151&lt;100,"small",IF(I3151&lt;500,"medium","large"))</f>
        <v>small</v>
      </c>
      <c r="N3151">
        <f>IF(M3151="small",1,0)</f>
        <v>1</v>
      </c>
      <c r="O3151">
        <f>IF(N3151="medium",1,0)</f>
        <v>0</v>
      </c>
      <c r="P3151">
        <f>IF(O3151="large",1,0)</f>
        <v>0</v>
      </c>
      <c r="Q3151">
        <v>2012</v>
      </c>
      <c r="R3151">
        <v>2</v>
      </c>
      <c r="S3151" t="str">
        <f>IF(R3151=1, "First-time", IF(R3151&lt;=3, "Rising Star", IF(R3151&lt;10, "Established", "Elites")))</f>
        <v>Rising Star</v>
      </c>
      <c r="T3151">
        <f>IF(S3151 = "First-time",1,0)</f>
        <v>0</v>
      </c>
      <c r="U3151">
        <f>IF(S3151 = "Rising Star",1,0)</f>
        <v>1</v>
      </c>
      <c r="V3151">
        <f>IF(S3151 = "Established",1,0)</f>
        <v>0</v>
      </c>
      <c r="W3151">
        <f>IF(S3151 = "Elites",1,0)</f>
        <v>0</v>
      </c>
      <c r="X3151" t="s">
        <v>232</v>
      </c>
      <c r="Y3151" t="str">
        <f>IF(X3151="","-",TRIM(LEFT(X3151,FIND(",",X3151&amp;",")-1)))</f>
        <v>Houston</v>
      </c>
      <c r="Z3151" t="s">
        <v>232</v>
      </c>
      <c r="AA3151" t="s">
        <v>45</v>
      </c>
    </row>
    <row r="3152" spans="1:27" ht="14.4" x14ac:dyDescent="0.3">
      <c r="A3152">
        <v>3142</v>
      </c>
      <c r="B3152" t="s">
        <v>11538</v>
      </c>
      <c r="C3152" t="s">
        <v>11539</v>
      </c>
      <c r="D3152" t="s">
        <v>11540</v>
      </c>
      <c r="E3152" t="s">
        <v>4746</v>
      </c>
      <c r="F3152" s="5">
        <f>_xlfn.TEXTBEFORE(E3152, " ") * 1000000</f>
        <v>74100000</v>
      </c>
      <c r="G3152">
        <v>116.7289</v>
      </c>
      <c r="H3152" t="s">
        <v>140</v>
      </c>
      <c r="I3152">
        <v>1605</v>
      </c>
      <c r="J3152">
        <f>IF(I3152="",0,I3152)</f>
        <v>1605</v>
      </c>
      <c r="K3152">
        <v>654</v>
      </c>
      <c r="L3152">
        <f>I3152-K3152</f>
        <v>951</v>
      </c>
      <c r="M3152" t="str">
        <f>IF(I3152&lt;100,"small",IF(I3152&lt;500,"medium","large"))</f>
        <v>large</v>
      </c>
      <c r="N3152">
        <f>IF(M3152="small",1,0)</f>
        <v>0</v>
      </c>
      <c r="O3152">
        <f>IF(N3152="medium",1,0)</f>
        <v>0</v>
      </c>
      <c r="P3152">
        <f>IF(O3152="large",1,0)</f>
        <v>0</v>
      </c>
      <c r="Q3152">
        <v>2010</v>
      </c>
      <c r="R3152">
        <v>5</v>
      </c>
      <c r="S3152" t="str">
        <f>IF(R3152=1, "First-time", IF(R3152&lt;=3, "Rising Star", IF(R3152&lt;10, "Established", "Elites")))</f>
        <v>Established</v>
      </c>
      <c r="T3152">
        <f>IF(S3152 = "First-time",1,0)</f>
        <v>0</v>
      </c>
      <c r="U3152">
        <f>IF(S3152 = "Rising Star",1,0)</f>
        <v>0</v>
      </c>
      <c r="V3152">
        <f>IF(S3152 = "Established",1,0)</f>
        <v>1</v>
      </c>
      <c r="W3152">
        <f>IF(S3152 = "Elites",1,0)</f>
        <v>0</v>
      </c>
      <c r="X3152" t="s">
        <v>325</v>
      </c>
      <c r="Y3152" t="str">
        <f>IF(X3152="","-",TRIM(LEFT(X3152,FIND(",",X3152&amp;",")-1)))</f>
        <v>Los Angeles</v>
      </c>
      <c r="Z3152" t="s">
        <v>326</v>
      </c>
      <c r="AA3152" t="s">
        <v>5</v>
      </c>
    </row>
    <row r="3153" spans="1:27" ht="14.4" x14ac:dyDescent="0.3">
      <c r="A3153">
        <v>3143</v>
      </c>
      <c r="B3153" t="s">
        <v>4862</v>
      </c>
      <c r="C3153" t="s">
        <v>4863</v>
      </c>
      <c r="D3153" t="s">
        <v>4864</v>
      </c>
      <c r="E3153" t="s">
        <v>2062</v>
      </c>
      <c r="F3153" s="5">
        <f>_xlfn.TEXTBEFORE(E3153, " ") * 1000000</f>
        <v>6100000</v>
      </c>
      <c r="G3153">
        <v>116.7017</v>
      </c>
      <c r="H3153" t="s">
        <v>1750</v>
      </c>
      <c r="I3153">
        <v>55</v>
      </c>
      <c r="J3153">
        <f>IF(I3153="",0,I3153)</f>
        <v>55</v>
      </c>
      <c r="K3153">
        <v>16</v>
      </c>
      <c r="L3153">
        <f>I3153-K3153</f>
        <v>39</v>
      </c>
      <c r="M3153" t="str">
        <f>IF(I3153&lt;100,"small",IF(I3153&lt;500,"medium","large"))</f>
        <v>small</v>
      </c>
      <c r="N3153">
        <f>IF(M3153="small",1,0)</f>
        <v>1</v>
      </c>
      <c r="O3153">
        <f>IF(N3153="medium",1,0)</f>
        <v>0</v>
      </c>
      <c r="P3153">
        <f>IF(O3153="large",1,0)</f>
        <v>0</v>
      </c>
      <c r="Q3153">
        <v>2003</v>
      </c>
      <c r="R3153">
        <v>5</v>
      </c>
      <c r="S3153" t="str">
        <f>IF(R3153=1, "First-time", IF(R3153&lt;=3, "Rising Star", IF(R3153&lt;10, "Established", "Elites")))</f>
        <v>Established</v>
      </c>
      <c r="T3153">
        <f>IF(S3153 = "First-time",1,0)</f>
        <v>0</v>
      </c>
      <c r="U3153">
        <f>IF(S3153 = "Rising Star",1,0)</f>
        <v>0</v>
      </c>
      <c r="V3153">
        <f>IF(S3153 = "Established",1,0)</f>
        <v>1</v>
      </c>
      <c r="W3153">
        <f>IF(S3153 = "Elites",1,0)</f>
        <v>0</v>
      </c>
      <c r="X3153" t="s">
        <v>809</v>
      </c>
      <c r="Y3153" t="str">
        <f>IF(X3153="","-",TRIM(LEFT(X3153,FIND(",",X3153&amp;",")-1)))</f>
        <v>Greenville-Mauldin-Easley</v>
      </c>
      <c r="Z3153" t="s">
        <v>303</v>
      </c>
      <c r="AA3153" t="s">
        <v>42</v>
      </c>
    </row>
    <row r="3154" spans="1:27" ht="14.4" x14ac:dyDescent="0.3">
      <c r="A3154">
        <v>3144</v>
      </c>
      <c r="B3154" t="s">
        <v>11541</v>
      </c>
      <c r="C3154" t="s">
        <v>11542</v>
      </c>
      <c r="D3154" t="s">
        <v>11543</v>
      </c>
      <c r="E3154" t="s">
        <v>665</v>
      </c>
      <c r="F3154" s="5">
        <f>_xlfn.TEXTBEFORE(E3154, " ") * 1000000</f>
        <v>8500000</v>
      </c>
      <c r="G3154">
        <v>116.6927</v>
      </c>
      <c r="H3154" t="s">
        <v>105</v>
      </c>
      <c r="I3154">
        <v>16</v>
      </c>
      <c r="J3154">
        <f>IF(I3154="",0,I3154)</f>
        <v>16</v>
      </c>
      <c r="K3154">
        <v>7</v>
      </c>
      <c r="L3154">
        <f>I3154-K3154</f>
        <v>9</v>
      </c>
      <c r="M3154" t="str">
        <f>IF(I3154&lt;100,"small",IF(I3154&lt;500,"medium","large"))</f>
        <v>small</v>
      </c>
      <c r="N3154">
        <f>IF(M3154="small",1,0)</f>
        <v>1</v>
      </c>
      <c r="O3154">
        <f>IF(N3154="medium",1,0)</f>
        <v>0</v>
      </c>
      <c r="P3154">
        <f>IF(O3154="large",1,0)</f>
        <v>0</v>
      </c>
      <c r="Q3154">
        <v>2010</v>
      </c>
      <c r="R3154">
        <v>4</v>
      </c>
      <c r="S3154" t="str">
        <f>IF(R3154=1, "First-time", IF(R3154&lt;=3, "Rising Star", IF(R3154&lt;10, "Established", "Elites")))</f>
        <v>Established</v>
      </c>
      <c r="T3154">
        <f>IF(S3154 = "First-time",1,0)</f>
        <v>0</v>
      </c>
      <c r="U3154">
        <f>IF(S3154 = "Rising Star",1,0)</f>
        <v>0</v>
      </c>
      <c r="V3154">
        <f>IF(S3154 = "Established",1,0)</f>
        <v>1</v>
      </c>
      <c r="W3154">
        <f>IF(S3154 = "Elites",1,0)</f>
        <v>0</v>
      </c>
      <c r="X3154" t="s">
        <v>325</v>
      </c>
      <c r="Y3154" t="str">
        <f>IF(X3154="","-",TRIM(LEFT(X3154,FIND(",",X3154&amp;",")-1)))</f>
        <v>Los Angeles</v>
      </c>
      <c r="Z3154" t="s">
        <v>11544</v>
      </c>
      <c r="AA3154" t="s">
        <v>5</v>
      </c>
    </row>
    <row r="3155" spans="1:27" ht="14.4" x14ac:dyDescent="0.3">
      <c r="A3155">
        <v>3145</v>
      </c>
      <c r="B3155" t="s">
        <v>12296</v>
      </c>
      <c r="C3155" t="s">
        <v>12297</v>
      </c>
      <c r="D3155" t="s">
        <v>12298</v>
      </c>
      <c r="E3155" t="s">
        <v>91</v>
      </c>
      <c r="F3155" s="5">
        <f>_xlfn.TEXTBEFORE(E3155, " ") * 1000000</f>
        <v>26100000</v>
      </c>
      <c r="G3155">
        <v>116.6349</v>
      </c>
      <c r="H3155" t="s">
        <v>353</v>
      </c>
      <c r="I3155">
        <v>1002</v>
      </c>
      <c r="J3155">
        <f>IF(I3155="",0,I3155)</f>
        <v>1002</v>
      </c>
      <c r="K3155">
        <v>481</v>
      </c>
      <c r="L3155">
        <f>I3155-K3155</f>
        <v>521</v>
      </c>
      <c r="M3155" t="str">
        <f>IF(I3155&lt;100,"small",IF(I3155&lt;500,"medium","large"))</f>
        <v>large</v>
      </c>
      <c r="N3155">
        <f>IF(M3155="small",1,0)</f>
        <v>0</v>
      </c>
      <c r="O3155">
        <f>IF(N3155="medium",1,0)</f>
        <v>0</v>
      </c>
      <c r="P3155">
        <f>IF(O3155="large",1,0)</f>
        <v>0</v>
      </c>
      <c r="Q3155">
        <v>2011</v>
      </c>
      <c r="R3155">
        <v>2</v>
      </c>
      <c r="S3155" t="str">
        <f>IF(R3155=1, "First-time", IF(R3155&lt;=3, "Rising Star", IF(R3155&lt;10, "Established", "Elites")))</f>
        <v>Rising Star</v>
      </c>
      <c r="T3155">
        <f>IF(S3155 = "First-time",1,0)</f>
        <v>0</v>
      </c>
      <c r="U3155">
        <f>IF(S3155 = "Rising Star",1,0)</f>
        <v>1</v>
      </c>
      <c r="V3155">
        <f>IF(S3155 = "Established",1,0)</f>
        <v>0</v>
      </c>
      <c r="W3155">
        <f>IF(S3155 = "Elites",1,0)</f>
        <v>0</v>
      </c>
      <c r="X3155" t="s">
        <v>880</v>
      </c>
      <c r="Y3155" t="str">
        <f>IF(X3155="","-",TRIM(LEFT(X3155,FIND(",",X3155&amp;",")-1)))</f>
        <v>Louisville/Jefferson County</v>
      </c>
      <c r="Z3155" t="s">
        <v>12299</v>
      </c>
      <c r="AA3155" t="s">
        <v>16</v>
      </c>
    </row>
    <row r="3156" spans="1:27" ht="14.4" x14ac:dyDescent="0.3">
      <c r="A3156">
        <v>3146</v>
      </c>
      <c r="B3156" t="s">
        <v>5392</v>
      </c>
      <c r="C3156" t="s">
        <v>5393</v>
      </c>
      <c r="D3156" t="s">
        <v>5394</v>
      </c>
      <c r="E3156" t="s">
        <v>1147</v>
      </c>
      <c r="F3156" s="5">
        <f>_xlfn.TEXTBEFORE(E3156, " ") * 1000000</f>
        <v>3900000</v>
      </c>
      <c r="G3156">
        <v>116.57080000000001</v>
      </c>
      <c r="H3156" t="s">
        <v>472</v>
      </c>
      <c r="I3156">
        <v>25</v>
      </c>
      <c r="J3156">
        <f>IF(I3156="",0,I3156)</f>
        <v>25</v>
      </c>
      <c r="K3156">
        <v>9</v>
      </c>
      <c r="L3156">
        <f>I3156-K3156</f>
        <v>16</v>
      </c>
      <c r="M3156" t="str">
        <f>IF(I3156&lt;100,"small",IF(I3156&lt;500,"medium","large"))</f>
        <v>small</v>
      </c>
      <c r="N3156">
        <f>IF(M3156="small",1,0)</f>
        <v>1</v>
      </c>
      <c r="O3156">
        <f>IF(N3156="medium",1,0)</f>
        <v>0</v>
      </c>
      <c r="P3156">
        <f>IF(O3156="large",1,0)</f>
        <v>0</v>
      </c>
      <c r="Q3156">
        <v>2004</v>
      </c>
      <c r="R3156">
        <v>3</v>
      </c>
      <c r="S3156" t="str">
        <f>IF(R3156=1, "First-time", IF(R3156&lt;=3, "Rising Star", IF(R3156&lt;10, "Established", "Elites")))</f>
        <v>Rising Star</v>
      </c>
      <c r="T3156">
        <f>IF(S3156 = "First-time",1,0)</f>
        <v>0</v>
      </c>
      <c r="U3156">
        <f>IF(S3156 = "Rising Star",1,0)</f>
        <v>1</v>
      </c>
      <c r="V3156">
        <f>IF(S3156 = "Established",1,0)</f>
        <v>0</v>
      </c>
      <c r="W3156">
        <f>IF(S3156 = "Elites",1,0)</f>
        <v>0</v>
      </c>
      <c r="X3156" t="s">
        <v>130</v>
      </c>
      <c r="Y3156" t="str">
        <f>IF(X3156="","-",TRIM(LEFT(X3156,FIND(",",X3156&amp;",")-1)))</f>
        <v>Dallas</v>
      </c>
      <c r="Z3156" t="s">
        <v>2575</v>
      </c>
      <c r="AA3156" t="s">
        <v>45</v>
      </c>
    </row>
    <row r="3157" spans="1:27" ht="14.4" x14ac:dyDescent="0.3">
      <c r="A3157">
        <v>3147</v>
      </c>
      <c r="B3157" t="s">
        <v>12056</v>
      </c>
      <c r="C3157" t="s">
        <v>12057</v>
      </c>
      <c r="D3157" t="s">
        <v>12058</v>
      </c>
      <c r="E3157" t="s">
        <v>923</v>
      </c>
      <c r="F3157" s="5">
        <f>_xlfn.TEXTBEFORE(E3157, " ") * 1000000</f>
        <v>5500000</v>
      </c>
      <c r="G3157">
        <v>116.547</v>
      </c>
      <c r="H3157" t="s">
        <v>751</v>
      </c>
      <c r="I3157">
        <v>52</v>
      </c>
      <c r="J3157">
        <f>IF(I3157="",0,I3157)</f>
        <v>52</v>
      </c>
      <c r="K3157">
        <v>32</v>
      </c>
      <c r="L3157">
        <f>I3157-K3157</f>
        <v>20</v>
      </c>
      <c r="M3157" t="str">
        <f>IF(I3157&lt;100,"small",IF(I3157&lt;500,"medium","large"))</f>
        <v>small</v>
      </c>
      <c r="N3157">
        <f>IF(M3157="small",1,0)</f>
        <v>1</v>
      </c>
      <c r="O3157">
        <f>IF(N3157="medium",1,0)</f>
        <v>0</v>
      </c>
      <c r="P3157">
        <f>IF(O3157="large",1,0)</f>
        <v>0</v>
      </c>
      <c r="Q3157">
        <v>2011</v>
      </c>
      <c r="R3157">
        <v>3</v>
      </c>
      <c r="S3157" t="str">
        <f>IF(R3157=1, "First-time", IF(R3157&lt;=3, "Rising Star", IF(R3157&lt;10, "Established", "Elites")))</f>
        <v>Rising Star</v>
      </c>
      <c r="T3157">
        <f>IF(S3157 = "First-time",1,0)</f>
        <v>0</v>
      </c>
      <c r="U3157">
        <f>IF(S3157 = "Rising Star",1,0)</f>
        <v>1</v>
      </c>
      <c r="V3157">
        <f>IF(S3157 = "Established",1,0)</f>
        <v>0</v>
      </c>
      <c r="W3157">
        <f>IF(S3157 = "Elites",1,0)</f>
        <v>0</v>
      </c>
      <c r="X3157" t="s">
        <v>86</v>
      </c>
      <c r="Y3157" t="str">
        <f>IF(X3157="","-",TRIM(LEFT(X3157,FIND(",",X3157&amp;",")-1)))</f>
        <v>New York City</v>
      </c>
      <c r="Z3157" t="s">
        <v>12059</v>
      </c>
      <c r="AA3157" t="s">
        <v>35</v>
      </c>
    </row>
    <row r="3158" spans="1:27" ht="14.4" x14ac:dyDescent="0.3">
      <c r="A3158">
        <v>3148</v>
      </c>
      <c r="B3158" t="s">
        <v>1231</v>
      </c>
      <c r="C3158" t="s">
        <v>1232</v>
      </c>
      <c r="D3158" t="s">
        <v>1233</v>
      </c>
      <c r="E3158" t="s">
        <v>857</v>
      </c>
      <c r="F3158" s="5">
        <f>_xlfn.TEXTBEFORE(E3158, " ") * 1000000</f>
        <v>3200000</v>
      </c>
      <c r="G3158">
        <v>116.515</v>
      </c>
      <c r="H3158" t="s">
        <v>105</v>
      </c>
      <c r="I3158">
        <v>15</v>
      </c>
      <c r="J3158">
        <f>IF(I3158="",0,I3158)</f>
        <v>15</v>
      </c>
      <c r="K3158">
        <v>11</v>
      </c>
      <c r="L3158">
        <f>I3158-K3158</f>
        <v>4</v>
      </c>
      <c r="M3158" t="str">
        <f>IF(I3158&lt;100,"small",IF(I3158&lt;500,"medium","large"))</f>
        <v>small</v>
      </c>
      <c r="N3158">
        <f>IF(M3158="small",1,0)</f>
        <v>1</v>
      </c>
      <c r="O3158">
        <f>IF(N3158="medium",1,0)</f>
        <v>0</v>
      </c>
      <c r="P3158">
        <f>IF(O3158="large",1,0)</f>
        <v>0</v>
      </c>
      <c r="Q3158">
        <v>1987</v>
      </c>
      <c r="R3158">
        <v>1</v>
      </c>
      <c r="S3158" t="str">
        <f>IF(R3158=1, "First-time", IF(R3158&lt;=3, "Rising Star", IF(R3158&lt;10, "Established", "Elites")))</f>
        <v>First-time</v>
      </c>
      <c r="T3158">
        <f>IF(S3158 = "First-time",1,0)</f>
        <v>1</v>
      </c>
      <c r="U3158">
        <f>IF(S3158 = "Rising Star",1,0)</f>
        <v>0</v>
      </c>
      <c r="V3158">
        <f>IF(S3158 = "Established",1,0)</f>
        <v>0</v>
      </c>
      <c r="W3158">
        <f>IF(S3158 = "Elites",1,0)</f>
        <v>0</v>
      </c>
      <c r="X3158" t="s">
        <v>232</v>
      </c>
      <c r="Y3158" t="str">
        <f>IF(X3158="","-",TRIM(LEFT(X3158,FIND(",",X3158&amp;",")-1)))</f>
        <v>Houston</v>
      </c>
      <c r="Z3158" t="s">
        <v>232</v>
      </c>
      <c r="AA3158" t="s">
        <v>45</v>
      </c>
    </row>
    <row r="3159" spans="1:27" ht="14.4" x14ac:dyDescent="0.3">
      <c r="A3159">
        <v>3149</v>
      </c>
      <c r="B3159" t="s">
        <v>2987</v>
      </c>
      <c r="C3159" t="s">
        <v>2988</v>
      </c>
      <c r="D3159" t="s">
        <v>2989</v>
      </c>
      <c r="E3159" t="s">
        <v>2990</v>
      </c>
      <c r="F3159" s="5">
        <f>_xlfn.TEXTBEFORE(E3159, " ") * 1000000</f>
        <v>28900000</v>
      </c>
      <c r="G3159">
        <v>116.4479</v>
      </c>
      <c r="H3159" t="s">
        <v>174</v>
      </c>
      <c r="I3159">
        <v>25</v>
      </c>
      <c r="J3159">
        <f>IF(I3159="",0,I3159)</f>
        <v>25</v>
      </c>
      <c r="K3159">
        <v>15</v>
      </c>
      <c r="L3159">
        <f>I3159-K3159</f>
        <v>10</v>
      </c>
      <c r="M3159" t="str">
        <f>IF(I3159&lt;100,"small",IF(I3159&lt;500,"medium","large"))</f>
        <v>small</v>
      </c>
      <c r="N3159">
        <f>IF(M3159="small",1,0)</f>
        <v>1</v>
      </c>
      <c r="O3159">
        <f>IF(N3159="medium",1,0)</f>
        <v>0</v>
      </c>
      <c r="P3159">
        <f>IF(O3159="large",1,0)</f>
        <v>0</v>
      </c>
      <c r="Q3159">
        <v>1998</v>
      </c>
      <c r="R3159">
        <v>7</v>
      </c>
      <c r="S3159" t="str">
        <f>IF(R3159=1, "First-time", IF(R3159&lt;=3, "Rising Star", IF(R3159&lt;10, "Established", "Elites")))</f>
        <v>Established</v>
      </c>
      <c r="T3159">
        <f>IF(S3159 = "First-time",1,0)</f>
        <v>0</v>
      </c>
      <c r="U3159">
        <f>IF(S3159 = "Rising Star",1,0)</f>
        <v>0</v>
      </c>
      <c r="V3159">
        <f>IF(S3159 = "Established",1,0)</f>
        <v>1</v>
      </c>
      <c r="W3159">
        <f>IF(S3159 = "Elites",1,0)</f>
        <v>0</v>
      </c>
      <c r="X3159" t="s">
        <v>1396</v>
      </c>
      <c r="Y3159" t="str">
        <f>IF(X3159="","-",TRIM(LEFT(X3159,FIND(",",X3159&amp;",")-1)))</f>
        <v>San Francisco</v>
      </c>
      <c r="Z3159" t="s">
        <v>113</v>
      </c>
      <c r="AA3159" t="s">
        <v>5</v>
      </c>
    </row>
    <row r="3160" spans="1:27" ht="14.4" x14ac:dyDescent="0.3">
      <c r="A3160">
        <v>3150</v>
      </c>
      <c r="B3160" t="s">
        <v>12975</v>
      </c>
      <c r="C3160" t="s">
        <v>12976</v>
      </c>
      <c r="D3160" t="s">
        <v>12977</v>
      </c>
      <c r="E3160" t="s">
        <v>2092</v>
      </c>
      <c r="F3160" s="5">
        <f>_xlfn.TEXTBEFORE(E3160, " ") * 1000000</f>
        <v>5600000</v>
      </c>
      <c r="G3160">
        <v>116.4357</v>
      </c>
      <c r="H3160" t="s">
        <v>803</v>
      </c>
      <c r="I3160">
        <v>13</v>
      </c>
      <c r="J3160">
        <f>IF(I3160="",0,I3160)</f>
        <v>13</v>
      </c>
      <c r="K3160">
        <v>7</v>
      </c>
      <c r="L3160">
        <f>I3160-K3160</f>
        <v>6</v>
      </c>
      <c r="M3160" t="str">
        <f>IF(I3160&lt;100,"small",IF(I3160&lt;500,"medium","large"))</f>
        <v>small</v>
      </c>
      <c r="N3160">
        <f>IF(M3160="small",1,0)</f>
        <v>1</v>
      </c>
      <c r="O3160">
        <f>IF(N3160="medium",1,0)</f>
        <v>0</v>
      </c>
      <c r="P3160">
        <f>IF(O3160="large",1,0)</f>
        <v>0</v>
      </c>
      <c r="Q3160">
        <v>2012</v>
      </c>
      <c r="R3160">
        <v>3</v>
      </c>
      <c r="S3160" t="str">
        <f>IF(R3160=1, "First-time", IF(R3160&lt;=3, "Rising Star", IF(R3160&lt;10, "Established", "Elites")))</f>
        <v>Rising Star</v>
      </c>
      <c r="T3160">
        <f>IF(S3160 = "First-time",1,0)</f>
        <v>0</v>
      </c>
      <c r="U3160">
        <f>IF(S3160 = "Rising Star",1,0)</f>
        <v>1</v>
      </c>
      <c r="V3160">
        <f>IF(S3160 = "Established",1,0)</f>
        <v>0</v>
      </c>
      <c r="W3160">
        <f>IF(S3160 = "Elites",1,0)</f>
        <v>0</v>
      </c>
      <c r="X3160" t="s">
        <v>427</v>
      </c>
      <c r="Y3160" t="str">
        <f>IF(X3160="","-",TRIM(LEFT(X3160,FIND(",",X3160&amp;",")-1)))</f>
        <v>Washington</v>
      </c>
      <c r="Z3160" t="s">
        <v>1407</v>
      </c>
      <c r="AA3160" t="s">
        <v>47</v>
      </c>
    </row>
    <row r="3161" spans="1:27" ht="14.4" x14ac:dyDescent="0.3">
      <c r="A3161">
        <v>3151</v>
      </c>
      <c r="B3161" t="s">
        <v>5635</v>
      </c>
      <c r="C3161" t="s">
        <v>5636</v>
      </c>
      <c r="D3161" t="s">
        <v>5637</v>
      </c>
      <c r="E3161" t="s">
        <v>1192</v>
      </c>
      <c r="F3161" s="5">
        <f>_xlfn.TEXTBEFORE(E3161, " ") * 1000000</f>
        <v>2300000</v>
      </c>
      <c r="G3161">
        <v>116.364</v>
      </c>
      <c r="H3161" t="s">
        <v>472</v>
      </c>
      <c r="I3161">
        <v>22</v>
      </c>
      <c r="J3161">
        <f>IF(I3161="",0,I3161)</f>
        <v>22</v>
      </c>
      <c r="K3161">
        <v>6</v>
      </c>
      <c r="L3161">
        <f>I3161-K3161</f>
        <v>16</v>
      </c>
      <c r="M3161" t="str">
        <f>IF(I3161&lt;100,"small",IF(I3161&lt;500,"medium","large"))</f>
        <v>small</v>
      </c>
      <c r="N3161">
        <f>IF(M3161="small",1,0)</f>
        <v>1</v>
      </c>
      <c r="O3161">
        <f>IF(N3161="medium",1,0)</f>
        <v>0</v>
      </c>
      <c r="P3161">
        <f>IF(O3161="large",1,0)</f>
        <v>0</v>
      </c>
      <c r="Q3161">
        <v>2004</v>
      </c>
      <c r="R3161">
        <v>1</v>
      </c>
      <c r="S3161" t="str">
        <f>IF(R3161=1, "First-time", IF(R3161&lt;=3, "Rising Star", IF(R3161&lt;10, "Established", "Elites")))</f>
        <v>First-time</v>
      </c>
      <c r="T3161">
        <f>IF(S3161 = "First-time",1,0)</f>
        <v>1</v>
      </c>
      <c r="U3161">
        <f>IF(S3161 = "Rising Star",1,0)</f>
        <v>0</v>
      </c>
      <c r="V3161">
        <f>IF(S3161 = "Established",1,0)</f>
        <v>0</v>
      </c>
      <c r="W3161">
        <f>IF(S3161 = "Elites",1,0)</f>
        <v>0</v>
      </c>
      <c r="X3161" t="s">
        <v>99</v>
      </c>
      <c r="Y3161" t="str">
        <f>IF(X3161="","-",TRIM(LEFT(X3161,FIND(",",X3161&amp;",")-1)))</f>
        <v>-</v>
      </c>
      <c r="Z3161" t="s">
        <v>5638</v>
      </c>
      <c r="AA3161" t="s">
        <v>20</v>
      </c>
    </row>
    <row r="3162" spans="1:27" ht="14.4" x14ac:dyDescent="0.3">
      <c r="A3162">
        <v>3152</v>
      </c>
      <c r="B3162" t="s">
        <v>4980</v>
      </c>
      <c r="C3162" t="s">
        <v>4981</v>
      </c>
      <c r="D3162" t="s">
        <v>4982</v>
      </c>
      <c r="E3162" t="s">
        <v>3076</v>
      </c>
      <c r="F3162" s="5">
        <f>_xlfn.TEXTBEFORE(E3162, " ") * 1000000</f>
        <v>45100000</v>
      </c>
      <c r="G3162">
        <v>116.3152</v>
      </c>
      <c r="H3162" t="s">
        <v>803</v>
      </c>
      <c r="I3162">
        <v>83</v>
      </c>
      <c r="J3162">
        <f>IF(I3162="",0,I3162)</f>
        <v>83</v>
      </c>
      <c r="K3162">
        <v>48</v>
      </c>
      <c r="L3162">
        <f>I3162-K3162</f>
        <v>35</v>
      </c>
      <c r="M3162" t="str">
        <f>IF(I3162&lt;100,"small",IF(I3162&lt;500,"medium","large"))</f>
        <v>small</v>
      </c>
      <c r="N3162">
        <f>IF(M3162="small",1,0)</f>
        <v>1</v>
      </c>
      <c r="O3162">
        <f>IF(N3162="medium",1,0)</f>
        <v>0</v>
      </c>
      <c r="P3162">
        <f>IF(O3162="large",1,0)</f>
        <v>0</v>
      </c>
      <c r="Q3162">
        <v>2003</v>
      </c>
      <c r="R3162">
        <v>7</v>
      </c>
      <c r="S3162" t="str">
        <f>IF(R3162=1, "First-time", IF(R3162&lt;=3, "Rising Star", IF(R3162&lt;10, "Established", "Elites")))</f>
        <v>Established</v>
      </c>
      <c r="T3162">
        <f>IF(S3162 = "First-time",1,0)</f>
        <v>0</v>
      </c>
      <c r="U3162">
        <f>IF(S3162 = "Rising Star",1,0)</f>
        <v>0</v>
      </c>
      <c r="V3162">
        <f>IF(S3162 = "Established",1,0)</f>
        <v>1</v>
      </c>
      <c r="W3162">
        <f>IF(S3162 = "Elites",1,0)</f>
        <v>0</v>
      </c>
      <c r="X3162" t="s">
        <v>99</v>
      </c>
      <c r="Y3162" t="str">
        <f>IF(X3162="","-",TRIM(LEFT(X3162,FIND(",",X3162&amp;",")-1)))</f>
        <v>-</v>
      </c>
      <c r="Z3162" t="s">
        <v>1546</v>
      </c>
      <c r="AA3162" t="s">
        <v>25</v>
      </c>
    </row>
    <row r="3163" spans="1:27" ht="14.4" x14ac:dyDescent="0.3">
      <c r="A3163">
        <v>3153</v>
      </c>
      <c r="B3163" t="s">
        <v>5087</v>
      </c>
      <c r="C3163" t="s">
        <v>5088</v>
      </c>
      <c r="D3163" t="s">
        <v>5089</v>
      </c>
      <c r="E3163" t="s">
        <v>1103</v>
      </c>
      <c r="F3163" s="5">
        <f>_xlfn.TEXTBEFORE(E3163, " ") * 1000000</f>
        <v>4500000</v>
      </c>
      <c r="G3163">
        <v>116.2381</v>
      </c>
      <c r="H3163" t="s">
        <v>167</v>
      </c>
      <c r="I3163">
        <v>21</v>
      </c>
      <c r="J3163">
        <f>IF(I3163="",0,I3163)</f>
        <v>21</v>
      </c>
      <c r="K3163">
        <v>7</v>
      </c>
      <c r="L3163">
        <f>I3163-K3163</f>
        <v>14</v>
      </c>
      <c r="M3163" t="str">
        <f>IF(I3163&lt;100,"small",IF(I3163&lt;500,"medium","large"))</f>
        <v>small</v>
      </c>
      <c r="N3163">
        <f>IF(M3163="small",1,0)</f>
        <v>1</v>
      </c>
      <c r="O3163">
        <f>IF(N3163="medium",1,0)</f>
        <v>0</v>
      </c>
      <c r="P3163">
        <f>IF(O3163="large",1,0)</f>
        <v>0</v>
      </c>
      <c r="Q3163">
        <v>2003</v>
      </c>
      <c r="R3163">
        <v>1</v>
      </c>
      <c r="S3163" t="str">
        <f>IF(R3163=1, "First-time", IF(R3163&lt;=3, "Rising Star", IF(R3163&lt;10, "Established", "Elites")))</f>
        <v>First-time</v>
      </c>
      <c r="T3163">
        <f>IF(S3163 = "First-time",1,0)</f>
        <v>1</v>
      </c>
      <c r="U3163">
        <f>IF(S3163 = "Rising Star",1,0)</f>
        <v>0</v>
      </c>
      <c r="V3163">
        <f>IF(S3163 = "Established",1,0)</f>
        <v>0</v>
      </c>
      <c r="W3163">
        <f>IF(S3163 = "Elites",1,0)</f>
        <v>0</v>
      </c>
      <c r="X3163" t="s">
        <v>271</v>
      </c>
      <c r="Y3163" t="str">
        <f>IF(X3163="","-",TRIM(LEFT(X3163,FIND(",",X3163&amp;",")-1)))</f>
        <v>Chicago</v>
      </c>
      <c r="Z3163" t="s">
        <v>5090</v>
      </c>
      <c r="AA3163" t="s">
        <v>15</v>
      </c>
    </row>
    <row r="3164" spans="1:27" ht="14.4" x14ac:dyDescent="0.3">
      <c r="A3164">
        <v>3154</v>
      </c>
      <c r="B3164" t="s">
        <v>829</v>
      </c>
      <c r="C3164" t="s">
        <v>830</v>
      </c>
      <c r="D3164" t="s">
        <v>831</v>
      </c>
      <c r="E3164" t="s">
        <v>832</v>
      </c>
      <c r="F3164" s="5">
        <f>_xlfn.TEXTBEFORE(E3164, " ") * 1000000</f>
        <v>11800000</v>
      </c>
      <c r="G3164">
        <v>116.2222</v>
      </c>
      <c r="H3164" t="s">
        <v>174</v>
      </c>
      <c r="I3164">
        <v>49</v>
      </c>
      <c r="J3164">
        <f>IF(I3164="",0,I3164)</f>
        <v>49</v>
      </c>
      <c r="K3164">
        <v>27</v>
      </c>
      <c r="L3164">
        <f>I3164-K3164</f>
        <v>22</v>
      </c>
      <c r="M3164" t="str">
        <f>IF(I3164&lt;100,"small",IF(I3164&lt;500,"medium","large"))</f>
        <v>small</v>
      </c>
      <c r="N3164">
        <f>IF(M3164="small",1,0)</f>
        <v>1</v>
      </c>
      <c r="O3164">
        <f>IF(N3164="medium",1,0)</f>
        <v>0</v>
      </c>
      <c r="P3164">
        <f>IF(O3164="large",1,0)</f>
        <v>0</v>
      </c>
      <c r="Q3164">
        <v>1981</v>
      </c>
      <c r="R3164">
        <v>3</v>
      </c>
      <c r="S3164" t="str">
        <f>IF(R3164=1, "First-time", IF(R3164&lt;=3, "Rising Star", IF(R3164&lt;10, "Established", "Elites")))</f>
        <v>Rising Star</v>
      </c>
      <c r="T3164">
        <f>IF(S3164 = "First-time",1,0)</f>
        <v>0</v>
      </c>
      <c r="U3164">
        <f>IF(S3164 = "Rising Star",1,0)</f>
        <v>1</v>
      </c>
      <c r="V3164">
        <f>IF(S3164 = "Established",1,0)</f>
        <v>0</v>
      </c>
      <c r="W3164">
        <f>IF(S3164 = "Elites",1,0)</f>
        <v>0</v>
      </c>
      <c r="X3164" t="s">
        <v>99</v>
      </c>
      <c r="Y3164" t="str">
        <f>IF(X3164="","-",TRIM(LEFT(X3164,FIND(",",X3164&amp;",")-1)))</f>
        <v>-</v>
      </c>
      <c r="Z3164" t="s">
        <v>833</v>
      </c>
      <c r="AA3164" t="s">
        <v>5</v>
      </c>
    </row>
    <row r="3165" spans="1:27" ht="14.4" x14ac:dyDescent="0.3">
      <c r="A3165">
        <v>3155</v>
      </c>
      <c r="B3165" t="s">
        <v>1488</v>
      </c>
      <c r="C3165" t="s">
        <v>1489</v>
      </c>
      <c r="D3165" t="s">
        <v>1490</v>
      </c>
      <c r="E3165" t="s">
        <v>1491</v>
      </c>
      <c r="F3165" s="5">
        <f>_xlfn.TEXTBEFORE(E3165, " ") * 1000000</f>
        <v>575100000</v>
      </c>
      <c r="G3165">
        <v>116.1494</v>
      </c>
      <c r="H3165" t="s">
        <v>118</v>
      </c>
      <c r="I3165">
        <v>1840</v>
      </c>
      <c r="J3165">
        <f>IF(I3165="",0,I3165)</f>
        <v>1840</v>
      </c>
      <c r="K3165">
        <v>908</v>
      </c>
      <c r="L3165">
        <f>I3165-K3165</f>
        <v>932</v>
      </c>
      <c r="M3165" t="str">
        <f>IF(I3165&lt;100,"small",IF(I3165&lt;500,"medium","large"))</f>
        <v>large</v>
      </c>
      <c r="N3165">
        <f>IF(M3165="small",1,0)</f>
        <v>0</v>
      </c>
      <c r="O3165">
        <f>IF(N3165="medium",1,0)</f>
        <v>0</v>
      </c>
      <c r="P3165">
        <f>IF(O3165="large",1,0)</f>
        <v>0</v>
      </c>
      <c r="Q3165">
        <v>1989</v>
      </c>
      <c r="R3165">
        <v>4</v>
      </c>
      <c r="S3165" t="str">
        <f>IF(R3165=1, "First-time", IF(R3165&lt;=3, "Rising Star", IF(R3165&lt;10, "Established", "Elites")))</f>
        <v>Established</v>
      </c>
      <c r="T3165">
        <f>IF(S3165 = "First-time",1,0)</f>
        <v>0</v>
      </c>
      <c r="U3165">
        <f>IF(S3165 = "Rising Star",1,0)</f>
        <v>0</v>
      </c>
      <c r="V3165">
        <f>IF(S3165 = "Established",1,0)</f>
        <v>1</v>
      </c>
      <c r="W3165">
        <f>IF(S3165 = "Elites",1,0)</f>
        <v>0</v>
      </c>
      <c r="X3165" t="s">
        <v>1206</v>
      </c>
      <c r="Y3165" t="str">
        <f>IF(X3165="","-",TRIM(LEFT(X3165,FIND(",",X3165&amp;",")-1)))</f>
        <v>Tampa</v>
      </c>
      <c r="Z3165" t="s">
        <v>1492</v>
      </c>
      <c r="AA3165" t="s">
        <v>10</v>
      </c>
    </row>
    <row r="3166" spans="1:27" ht="14.4" x14ac:dyDescent="0.3">
      <c r="A3166">
        <v>3156</v>
      </c>
      <c r="B3166" t="s">
        <v>5340</v>
      </c>
      <c r="C3166" t="s">
        <v>5341</v>
      </c>
      <c r="D3166" t="s">
        <v>5342</v>
      </c>
      <c r="E3166" t="s">
        <v>1875</v>
      </c>
      <c r="F3166" s="5">
        <f>_xlfn.TEXTBEFORE(E3166, " ") * 1000000</f>
        <v>5100000</v>
      </c>
      <c r="G3166">
        <v>116.06829999999999</v>
      </c>
      <c r="H3166" t="s">
        <v>353</v>
      </c>
      <c r="I3166">
        <v>7</v>
      </c>
      <c r="J3166">
        <f>IF(I3166="",0,I3166)</f>
        <v>7</v>
      </c>
      <c r="K3166">
        <v>3</v>
      </c>
      <c r="L3166">
        <f>I3166-K3166</f>
        <v>4</v>
      </c>
      <c r="M3166" t="str">
        <f>IF(I3166&lt;100,"small",IF(I3166&lt;500,"medium","large"))</f>
        <v>small</v>
      </c>
      <c r="N3166">
        <f>IF(M3166="small",1,0)</f>
        <v>1</v>
      </c>
      <c r="O3166">
        <f>IF(N3166="medium",1,0)</f>
        <v>0</v>
      </c>
      <c r="P3166">
        <f>IF(O3166="large",1,0)</f>
        <v>0</v>
      </c>
      <c r="Q3166">
        <v>2004</v>
      </c>
      <c r="R3166">
        <v>4</v>
      </c>
      <c r="S3166" t="str">
        <f>IF(R3166=1, "First-time", IF(R3166&lt;=3, "Rising Star", IF(R3166&lt;10, "Established", "Elites")))</f>
        <v>Established</v>
      </c>
      <c r="T3166">
        <f>IF(S3166 = "First-time",1,0)</f>
        <v>0</v>
      </c>
      <c r="U3166">
        <f>IF(S3166 = "Rising Star",1,0)</f>
        <v>0</v>
      </c>
      <c r="V3166">
        <f>IF(S3166 = "Established",1,0)</f>
        <v>1</v>
      </c>
      <c r="W3166">
        <f>IF(S3166 = "Elites",1,0)</f>
        <v>0</v>
      </c>
      <c r="X3166" t="s">
        <v>427</v>
      </c>
      <c r="Y3166" t="str">
        <f>IF(X3166="","-",TRIM(LEFT(X3166,FIND(",",X3166&amp;",")-1)))</f>
        <v>Washington</v>
      </c>
      <c r="Z3166" t="s">
        <v>4769</v>
      </c>
      <c r="AA3166" t="s">
        <v>47</v>
      </c>
    </row>
    <row r="3167" spans="1:27" ht="14.4" x14ac:dyDescent="0.3">
      <c r="A3167">
        <v>3157</v>
      </c>
      <c r="B3167" t="s">
        <v>12584</v>
      </c>
      <c r="C3167" t="s">
        <v>12585</v>
      </c>
      <c r="D3167" t="s">
        <v>12586</v>
      </c>
      <c r="E3167" t="s">
        <v>957</v>
      </c>
      <c r="F3167" s="5">
        <f>_xlfn.TEXTBEFORE(E3167, " ") * 1000000</f>
        <v>3500000</v>
      </c>
      <c r="G3167">
        <v>116.0667</v>
      </c>
      <c r="H3167" t="s">
        <v>803</v>
      </c>
      <c r="I3167">
        <v>10</v>
      </c>
      <c r="J3167">
        <f>IF(I3167="",0,I3167)</f>
        <v>10</v>
      </c>
      <c r="K3167">
        <v>6</v>
      </c>
      <c r="L3167">
        <f>I3167-K3167</f>
        <v>4</v>
      </c>
      <c r="M3167" t="str">
        <f>IF(I3167&lt;100,"small",IF(I3167&lt;500,"medium","large"))</f>
        <v>small</v>
      </c>
      <c r="N3167">
        <f>IF(M3167="small",1,0)</f>
        <v>1</v>
      </c>
      <c r="O3167">
        <f>IF(N3167="medium",1,0)</f>
        <v>0</v>
      </c>
      <c r="P3167">
        <f>IF(O3167="large",1,0)</f>
        <v>0</v>
      </c>
      <c r="Q3167">
        <v>2011</v>
      </c>
      <c r="R3167">
        <v>1</v>
      </c>
      <c r="S3167" t="str">
        <f>IF(R3167=1, "First-time", IF(R3167&lt;=3, "Rising Star", IF(R3167&lt;10, "Established", "Elites")))</f>
        <v>First-time</v>
      </c>
      <c r="T3167">
        <f>IF(S3167 = "First-time",1,0)</f>
        <v>1</v>
      </c>
      <c r="U3167">
        <f>IF(S3167 = "Rising Star",1,0)</f>
        <v>0</v>
      </c>
      <c r="V3167">
        <f>IF(S3167 = "Established",1,0)</f>
        <v>0</v>
      </c>
      <c r="W3167">
        <f>IF(S3167 = "Elites",1,0)</f>
        <v>0</v>
      </c>
      <c r="X3167" t="s">
        <v>427</v>
      </c>
      <c r="Y3167" t="str">
        <f>IF(X3167="","-",TRIM(LEFT(X3167,FIND(",",X3167&amp;",")-1)))</f>
        <v>Washington</v>
      </c>
      <c r="Z3167" t="s">
        <v>2494</v>
      </c>
      <c r="AA3167" t="s">
        <v>8</v>
      </c>
    </row>
    <row r="3168" spans="1:27" ht="14.4" x14ac:dyDescent="0.3">
      <c r="A3168">
        <v>3158</v>
      </c>
      <c r="B3168" t="s">
        <v>17116</v>
      </c>
      <c r="C3168" t="s">
        <v>17117</v>
      </c>
      <c r="D3168" t="s">
        <v>17118</v>
      </c>
      <c r="E3168" t="s">
        <v>438</v>
      </c>
      <c r="F3168" s="5">
        <f>_xlfn.TEXTBEFORE(E3168, " ") * 1000000</f>
        <v>6800000</v>
      </c>
      <c r="G3168">
        <v>115.9802</v>
      </c>
      <c r="H3168" t="s">
        <v>118</v>
      </c>
      <c r="I3168">
        <v>11</v>
      </c>
      <c r="J3168">
        <f>IF(I3168="",0,I3168)</f>
        <v>11</v>
      </c>
      <c r="K3168">
        <v>7</v>
      </c>
      <c r="L3168">
        <f>I3168-K3168</f>
        <v>4</v>
      </c>
      <c r="M3168" t="str">
        <f>IF(I3168&lt;100,"small",IF(I3168&lt;500,"medium","large"))</f>
        <v>small</v>
      </c>
      <c r="N3168">
        <f>IF(M3168="small",1,0)</f>
        <v>1</v>
      </c>
      <c r="O3168">
        <f>IF(N3168="medium",1,0)</f>
        <v>0</v>
      </c>
      <c r="P3168">
        <f>IF(O3168="large",1,0)</f>
        <v>0</v>
      </c>
      <c r="Q3168">
        <v>2014</v>
      </c>
      <c r="R3168">
        <v>2</v>
      </c>
      <c r="S3168" t="str">
        <f>IF(R3168=1, "First-time", IF(R3168&lt;=3, "Rising Star", IF(R3168&lt;10, "Established", "Elites")))</f>
        <v>Rising Star</v>
      </c>
      <c r="T3168">
        <f>IF(S3168 = "First-time",1,0)</f>
        <v>0</v>
      </c>
      <c r="U3168">
        <f>IF(S3168 = "Rising Star",1,0)</f>
        <v>1</v>
      </c>
      <c r="V3168">
        <f>IF(S3168 = "Established",1,0)</f>
        <v>0</v>
      </c>
      <c r="W3168">
        <f>IF(S3168 = "Elites",1,0)</f>
        <v>0</v>
      </c>
      <c r="X3168" t="s">
        <v>737</v>
      </c>
      <c r="Y3168" t="str">
        <f>IF(X3168="","-",TRIM(LEFT(X3168,FIND(",",X3168&amp;",")-1)))</f>
        <v>Sacramento</v>
      </c>
      <c r="Z3168" t="s">
        <v>17119</v>
      </c>
      <c r="AA3168" t="s">
        <v>5</v>
      </c>
    </row>
    <row r="3169" spans="1:27" ht="14.4" x14ac:dyDescent="0.3">
      <c r="A3169">
        <v>3159</v>
      </c>
      <c r="B3169" t="s">
        <v>9873</v>
      </c>
      <c r="C3169" t="s">
        <v>9874</v>
      </c>
      <c r="D3169" t="s">
        <v>9875</v>
      </c>
      <c r="E3169" t="s">
        <v>8223</v>
      </c>
      <c r="F3169" s="5">
        <f>_xlfn.TEXTBEFORE(E3169, " ") * 1000000</f>
        <v>23500000</v>
      </c>
      <c r="G3169">
        <v>115.97410000000001</v>
      </c>
      <c r="H3169" t="s">
        <v>105</v>
      </c>
      <c r="I3169">
        <v>44</v>
      </c>
      <c r="J3169">
        <f>IF(I3169="",0,I3169)</f>
        <v>44</v>
      </c>
      <c r="K3169">
        <v>21</v>
      </c>
      <c r="L3169">
        <f>I3169-K3169</f>
        <v>23</v>
      </c>
      <c r="M3169" t="str">
        <f>IF(I3169&lt;100,"small",IF(I3169&lt;500,"medium","large"))</f>
        <v>small</v>
      </c>
      <c r="N3169">
        <f>IF(M3169="small",1,0)</f>
        <v>1</v>
      </c>
      <c r="O3169">
        <f>IF(N3169="medium",1,0)</f>
        <v>0</v>
      </c>
      <c r="P3169">
        <f>IF(O3169="large",1,0)</f>
        <v>0</v>
      </c>
      <c r="Q3169">
        <v>2009</v>
      </c>
      <c r="R3169">
        <v>2</v>
      </c>
      <c r="S3169" t="str">
        <f>IF(R3169=1, "First-time", IF(R3169&lt;=3, "Rising Star", IF(R3169&lt;10, "Established", "Elites")))</f>
        <v>Rising Star</v>
      </c>
      <c r="T3169">
        <f>IF(S3169 = "First-time",1,0)</f>
        <v>0</v>
      </c>
      <c r="U3169">
        <f>IF(S3169 = "Rising Star",1,0)</f>
        <v>1</v>
      </c>
      <c r="V3169">
        <f>IF(S3169 = "Established",1,0)</f>
        <v>0</v>
      </c>
      <c r="W3169">
        <f>IF(S3169 = "Elites",1,0)</f>
        <v>0</v>
      </c>
      <c r="X3169" t="s">
        <v>439</v>
      </c>
      <c r="Y3169" t="str">
        <f>IF(X3169="","-",TRIM(LEFT(X3169,FIND(",",X3169&amp;",")-1)))</f>
        <v>Detroit</v>
      </c>
      <c r="Z3169" t="s">
        <v>1089</v>
      </c>
      <c r="AA3169" t="s">
        <v>23</v>
      </c>
    </row>
    <row r="3170" spans="1:27" ht="14.4" x14ac:dyDescent="0.3">
      <c r="A3170">
        <v>3160</v>
      </c>
      <c r="B3170" t="s">
        <v>9075</v>
      </c>
      <c r="C3170" t="s">
        <v>9076</v>
      </c>
      <c r="D3170" t="s">
        <v>9077</v>
      </c>
      <c r="E3170" t="s">
        <v>992</v>
      </c>
      <c r="F3170" s="5">
        <f>_xlfn.TEXTBEFORE(E3170, " ") * 1000000</f>
        <v>7200000</v>
      </c>
      <c r="G3170">
        <v>115.9477</v>
      </c>
      <c r="H3170" t="s">
        <v>353</v>
      </c>
      <c r="I3170">
        <v>13</v>
      </c>
      <c r="J3170">
        <f>IF(I3170="",0,I3170)</f>
        <v>13</v>
      </c>
      <c r="K3170">
        <v>11</v>
      </c>
      <c r="L3170">
        <f>I3170-K3170</f>
        <v>2</v>
      </c>
      <c r="M3170" t="str">
        <f>IF(I3170&lt;100,"small",IF(I3170&lt;500,"medium","large"))</f>
        <v>small</v>
      </c>
      <c r="N3170">
        <f>IF(M3170="small",1,0)</f>
        <v>1</v>
      </c>
      <c r="O3170">
        <f>IF(N3170="medium",1,0)</f>
        <v>0</v>
      </c>
      <c r="P3170">
        <f>IF(O3170="large",1,0)</f>
        <v>0</v>
      </c>
      <c r="Q3170">
        <v>2008</v>
      </c>
      <c r="R3170">
        <v>1</v>
      </c>
      <c r="S3170" t="str">
        <f>IF(R3170=1, "First-time", IF(R3170&lt;=3, "Rising Star", IF(R3170&lt;10, "Established", "Elites")))</f>
        <v>First-time</v>
      </c>
      <c r="T3170">
        <f>IF(S3170 = "First-time",1,0)</f>
        <v>1</v>
      </c>
      <c r="U3170">
        <f>IF(S3170 = "Rising Star",1,0)</f>
        <v>0</v>
      </c>
      <c r="V3170">
        <f>IF(S3170 = "Established",1,0)</f>
        <v>0</v>
      </c>
      <c r="W3170">
        <f>IF(S3170 = "Elites",1,0)</f>
        <v>0</v>
      </c>
      <c r="X3170" t="s">
        <v>403</v>
      </c>
      <c r="Y3170" t="str">
        <f>IF(X3170="","-",TRIM(LEFT(X3170,FIND(",",X3170&amp;",")-1)))</f>
        <v>Oxnard-Thousand Oaks-Ventura</v>
      </c>
      <c r="Z3170" t="s">
        <v>9078</v>
      </c>
      <c r="AA3170" t="s">
        <v>5</v>
      </c>
    </row>
    <row r="3171" spans="1:27" ht="14.4" x14ac:dyDescent="0.3">
      <c r="A3171">
        <v>3161</v>
      </c>
      <c r="B3171" t="s">
        <v>7232</v>
      </c>
      <c r="C3171" t="s">
        <v>7233</v>
      </c>
      <c r="D3171" t="s">
        <v>7234</v>
      </c>
      <c r="E3171" t="s">
        <v>1006</v>
      </c>
      <c r="F3171" s="5">
        <f>_xlfn.TEXTBEFORE(E3171, " ") * 1000000</f>
        <v>74300000</v>
      </c>
      <c r="G3171">
        <v>115.94329999999999</v>
      </c>
      <c r="H3171" t="s">
        <v>85</v>
      </c>
      <c r="I3171">
        <v>12</v>
      </c>
      <c r="J3171">
        <f>IF(I3171="",0,I3171)</f>
        <v>12</v>
      </c>
      <c r="K3171">
        <v>6</v>
      </c>
      <c r="L3171">
        <f>I3171-K3171</f>
        <v>6</v>
      </c>
      <c r="M3171" t="str">
        <f>IF(I3171&lt;100,"small",IF(I3171&lt;500,"medium","large"))</f>
        <v>small</v>
      </c>
      <c r="N3171">
        <f>IF(M3171="small",1,0)</f>
        <v>1</v>
      </c>
      <c r="O3171">
        <f>IF(N3171="medium",1,0)</f>
        <v>0</v>
      </c>
      <c r="P3171">
        <f>IF(O3171="large",1,0)</f>
        <v>0</v>
      </c>
      <c r="Q3171">
        <v>2006</v>
      </c>
      <c r="R3171">
        <v>3</v>
      </c>
      <c r="S3171" t="str">
        <f>IF(R3171=1, "First-time", IF(R3171&lt;=3, "Rising Star", IF(R3171&lt;10, "Established", "Elites")))</f>
        <v>Rising Star</v>
      </c>
      <c r="T3171">
        <f>IF(S3171 = "First-time",1,0)</f>
        <v>0</v>
      </c>
      <c r="U3171">
        <f>IF(S3171 = "Rising Star",1,0)</f>
        <v>1</v>
      </c>
      <c r="V3171">
        <f>IF(S3171 = "Established",1,0)</f>
        <v>0</v>
      </c>
      <c r="W3171">
        <f>IF(S3171 = "Elites",1,0)</f>
        <v>0</v>
      </c>
      <c r="X3171" t="s">
        <v>1454</v>
      </c>
      <c r="Y3171" t="str">
        <f>IF(X3171="","-",TRIM(LEFT(X3171,FIND(",",X3171&amp;",")-1)))</f>
        <v>St. Louis</v>
      </c>
      <c r="Z3171" t="s">
        <v>5801</v>
      </c>
      <c r="AA3171" t="s">
        <v>5</v>
      </c>
    </row>
    <row r="3172" spans="1:27" ht="14.4" x14ac:dyDescent="0.3">
      <c r="A3172">
        <v>3162</v>
      </c>
      <c r="B3172" t="s">
        <v>2258</v>
      </c>
      <c r="C3172" t="s">
        <v>2259</v>
      </c>
      <c r="D3172" t="s">
        <v>2260</v>
      </c>
      <c r="E3172" t="s">
        <v>2261</v>
      </c>
      <c r="F3172" s="5">
        <f>_xlfn.TEXTBEFORE(E3172, " ") * 1000000</f>
        <v>10200000</v>
      </c>
      <c r="G3172">
        <v>115.91679999999999</v>
      </c>
      <c r="H3172" t="s">
        <v>129</v>
      </c>
      <c r="I3172">
        <v>65</v>
      </c>
      <c r="J3172">
        <f>IF(I3172="",0,I3172)</f>
        <v>65</v>
      </c>
      <c r="K3172">
        <v>34</v>
      </c>
      <c r="L3172">
        <f>I3172-K3172</f>
        <v>31</v>
      </c>
      <c r="M3172" t="str">
        <f>IF(I3172&lt;100,"small",IF(I3172&lt;500,"medium","large"))</f>
        <v>small</v>
      </c>
      <c r="N3172">
        <f>IF(M3172="small",1,0)</f>
        <v>1</v>
      </c>
      <c r="O3172">
        <f>IF(N3172="medium",1,0)</f>
        <v>0</v>
      </c>
      <c r="P3172">
        <f>IF(O3172="large",1,0)</f>
        <v>0</v>
      </c>
      <c r="Q3172">
        <v>1995</v>
      </c>
      <c r="R3172">
        <v>4</v>
      </c>
      <c r="S3172" t="str">
        <f>IF(R3172=1, "First-time", IF(R3172&lt;=3, "Rising Star", IF(R3172&lt;10, "Established", "Elites")))</f>
        <v>Established</v>
      </c>
      <c r="T3172">
        <f>IF(S3172 = "First-time",1,0)</f>
        <v>0</v>
      </c>
      <c r="U3172">
        <f>IF(S3172 = "Rising Star",1,0)</f>
        <v>0</v>
      </c>
      <c r="V3172">
        <f>IF(S3172 = "Established",1,0)</f>
        <v>1</v>
      </c>
      <c r="W3172">
        <f>IF(S3172 = "Elites",1,0)</f>
        <v>0</v>
      </c>
      <c r="X3172" t="s">
        <v>325</v>
      </c>
      <c r="Y3172" t="str">
        <f>IF(X3172="","-",TRIM(LEFT(X3172,FIND(",",X3172&amp;",")-1)))</f>
        <v>Los Angeles</v>
      </c>
      <c r="Z3172" t="s">
        <v>2262</v>
      </c>
      <c r="AA3172" t="s">
        <v>5</v>
      </c>
    </row>
    <row r="3173" spans="1:27" ht="14.4" x14ac:dyDescent="0.3">
      <c r="A3173">
        <v>3163</v>
      </c>
      <c r="B3173" t="s">
        <v>294</v>
      </c>
      <c r="C3173" t="s">
        <v>295</v>
      </c>
      <c r="D3173" t="s">
        <v>296</v>
      </c>
      <c r="E3173" t="s">
        <v>297</v>
      </c>
      <c r="F3173" s="5">
        <f>_xlfn.TEXTBEFORE(E3173, " ") * 1000000</f>
        <v>40700000</v>
      </c>
      <c r="G3173">
        <v>115.9061</v>
      </c>
      <c r="H3173" t="s">
        <v>85</v>
      </c>
      <c r="I3173">
        <v>114</v>
      </c>
      <c r="J3173">
        <f>IF(I3173="",0,I3173)</f>
        <v>114</v>
      </c>
      <c r="K3173">
        <v>55</v>
      </c>
      <c r="L3173">
        <f>I3173-K3173</f>
        <v>59</v>
      </c>
      <c r="M3173" t="str">
        <f>IF(I3173&lt;100,"small",IF(I3173&lt;500,"medium","large"))</f>
        <v>medium</v>
      </c>
      <c r="N3173">
        <f>IF(M3173="small",1,0)</f>
        <v>0</v>
      </c>
      <c r="O3173">
        <f>IF(N3173="medium",1,0)</f>
        <v>0</v>
      </c>
      <c r="P3173">
        <f>IF(O3173="large",1,0)</f>
        <v>0</v>
      </c>
      <c r="Q3173">
        <v>1955</v>
      </c>
      <c r="R3173">
        <v>2</v>
      </c>
      <c r="S3173" t="str">
        <f>IF(R3173=1, "First-time", IF(R3173&lt;=3, "Rising Star", IF(R3173&lt;10, "Established", "Elites")))</f>
        <v>Rising Star</v>
      </c>
      <c r="T3173">
        <f>IF(S3173 = "First-time",1,0)</f>
        <v>0</v>
      </c>
      <c r="U3173">
        <f>IF(S3173 = "Rising Star",1,0)</f>
        <v>1</v>
      </c>
      <c r="V3173">
        <f>IF(S3173 = "Established",1,0)</f>
        <v>0</v>
      </c>
      <c r="W3173">
        <f>IF(S3173 = "Elites",1,0)</f>
        <v>0</v>
      </c>
      <c r="X3173" t="s">
        <v>185</v>
      </c>
      <c r="Y3173" t="str">
        <f>IF(X3173="","-",TRIM(LEFT(X3173,FIND(",",X3173&amp;",")-1)))</f>
        <v>Boston</v>
      </c>
      <c r="Z3173" t="s">
        <v>298</v>
      </c>
      <c r="AA3173" t="s">
        <v>20</v>
      </c>
    </row>
    <row r="3174" spans="1:27" ht="14.4" x14ac:dyDescent="0.3">
      <c r="A3174">
        <v>3164</v>
      </c>
      <c r="B3174" t="s">
        <v>6474</v>
      </c>
      <c r="C3174" t="s">
        <v>6475</v>
      </c>
      <c r="D3174" t="s">
        <v>6476</v>
      </c>
      <c r="E3174" t="s">
        <v>6477</v>
      </c>
      <c r="F3174" s="5">
        <f>_xlfn.TEXTBEFORE(E3174, " ") * 1000000</f>
        <v>305100000</v>
      </c>
      <c r="G3174">
        <v>115.8777</v>
      </c>
      <c r="H3174" t="s">
        <v>353</v>
      </c>
      <c r="I3174">
        <v>20599</v>
      </c>
      <c r="J3174">
        <f>IF(I3174="",0,I3174)</f>
        <v>20599</v>
      </c>
      <c r="K3174">
        <v>8958</v>
      </c>
      <c r="L3174">
        <f>I3174-K3174</f>
        <v>11641</v>
      </c>
      <c r="M3174" t="str">
        <f>IF(I3174&lt;100,"small",IF(I3174&lt;500,"medium","large"))</f>
        <v>large</v>
      </c>
      <c r="N3174">
        <f>IF(M3174="small",1,0)</f>
        <v>0</v>
      </c>
      <c r="O3174">
        <f>IF(N3174="medium",1,0)</f>
        <v>0</v>
      </c>
      <c r="P3174">
        <f>IF(O3174="large",1,0)</f>
        <v>0</v>
      </c>
      <c r="Q3174">
        <v>2005</v>
      </c>
      <c r="R3174">
        <v>9</v>
      </c>
      <c r="S3174" t="str">
        <f>IF(R3174=1, "First-time", IF(R3174&lt;=3, "Rising Star", IF(R3174&lt;10, "Established", "Elites")))</f>
        <v>Established</v>
      </c>
      <c r="T3174">
        <f>IF(S3174 = "First-time",1,0)</f>
        <v>0</v>
      </c>
      <c r="U3174">
        <f>IF(S3174 = "Rising Star",1,0)</f>
        <v>0</v>
      </c>
      <c r="V3174">
        <f>IF(S3174 = "Established",1,0)</f>
        <v>1</v>
      </c>
      <c r="W3174">
        <f>IF(S3174 = "Elites",1,0)</f>
        <v>0</v>
      </c>
      <c r="X3174" t="s">
        <v>689</v>
      </c>
      <c r="Y3174" t="str">
        <f>IF(X3174="","-",TRIM(LEFT(X3174,FIND(",",X3174&amp;",")-1)))</f>
        <v>Miami</v>
      </c>
      <c r="Z3174" t="s">
        <v>824</v>
      </c>
      <c r="AA3174" t="s">
        <v>10</v>
      </c>
    </row>
    <row r="3175" spans="1:27" ht="14.4" x14ac:dyDescent="0.3">
      <c r="A3175">
        <v>3165</v>
      </c>
      <c r="B3175" t="s">
        <v>10012</v>
      </c>
      <c r="C3175" t="s">
        <v>10013</v>
      </c>
      <c r="D3175" t="s">
        <v>10014</v>
      </c>
      <c r="E3175" t="s">
        <v>4072</v>
      </c>
      <c r="F3175" s="5">
        <f>_xlfn.TEXTBEFORE(E3175, " ") * 1000000</f>
        <v>9100000</v>
      </c>
      <c r="G3175">
        <v>115.8764</v>
      </c>
      <c r="H3175" t="s">
        <v>472</v>
      </c>
      <c r="I3175">
        <v>47</v>
      </c>
      <c r="J3175">
        <f>IF(I3175="",0,I3175)</f>
        <v>47</v>
      </c>
      <c r="K3175">
        <v>28</v>
      </c>
      <c r="L3175">
        <f>I3175-K3175</f>
        <v>19</v>
      </c>
      <c r="M3175" t="str">
        <f>IF(I3175&lt;100,"small",IF(I3175&lt;500,"medium","large"))</f>
        <v>small</v>
      </c>
      <c r="N3175">
        <f>IF(M3175="small",1,0)</f>
        <v>1</v>
      </c>
      <c r="O3175">
        <f>IF(N3175="medium",1,0)</f>
        <v>0</v>
      </c>
      <c r="P3175">
        <f>IF(O3175="large",1,0)</f>
        <v>0</v>
      </c>
      <c r="Q3175">
        <v>2009</v>
      </c>
      <c r="R3175">
        <v>4</v>
      </c>
      <c r="S3175" t="str">
        <f>IF(R3175=1, "First-time", IF(R3175&lt;=3, "Rising Star", IF(R3175&lt;10, "Established", "Elites")))</f>
        <v>Established</v>
      </c>
      <c r="T3175">
        <f>IF(S3175 = "First-time",1,0)</f>
        <v>0</v>
      </c>
      <c r="U3175">
        <f>IF(S3175 = "Rising Star",1,0)</f>
        <v>0</v>
      </c>
      <c r="V3175">
        <f>IF(S3175 = "Established",1,0)</f>
        <v>1</v>
      </c>
      <c r="W3175">
        <f>IF(S3175 = "Elites",1,0)</f>
        <v>0</v>
      </c>
      <c r="X3175" t="s">
        <v>271</v>
      </c>
      <c r="Y3175" t="str">
        <f>IF(X3175="","-",TRIM(LEFT(X3175,FIND(",",X3175&amp;",")-1)))</f>
        <v>Chicago</v>
      </c>
      <c r="Z3175" t="s">
        <v>10015</v>
      </c>
      <c r="AA3175" t="s">
        <v>15</v>
      </c>
    </row>
    <row r="3176" spans="1:27" ht="14.4" x14ac:dyDescent="0.3">
      <c r="A3176">
        <v>3166</v>
      </c>
      <c r="B3176" t="s">
        <v>13262</v>
      </c>
      <c r="C3176" t="s">
        <v>13263</v>
      </c>
      <c r="D3176" t="s">
        <v>13264</v>
      </c>
      <c r="E3176" t="s">
        <v>1192</v>
      </c>
      <c r="F3176" s="5">
        <f>_xlfn.TEXTBEFORE(E3176, " ") * 1000000</f>
        <v>2300000</v>
      </c>
      <c r="G3176">
        <v>115.7456</v>
      </c>
      <c r="H3176" t="s">
        <v>129</v>
      </c>
      <c r="I3176">
        <v>12</v>
      </c>
      <c r="J3176">
        <f>IF(I3176="",0,I3176)</f>
        <v>12</v>
      </c>
      <c r="K3176">
        <v>4</v>
      </c>
      <c r="L3176">
        <f>I3176-K3176</f>
        <v>8</v>
      </c>
      <c r="M3176" t="str">
        <f>IF(I3176&lt;100,"small",IF(I3176&lt;500,"medium","large"))</f>
        <v>small</v>
      </c>
      <c r="N3176">
        <f>IF(M3176="small",1,0)</f>
        <v>1</v>
      </c>
      <c r="O3176">
        <f>IF(N3176="medium",1,0)</f>
        <v>0</v>
      </c>
      <c r="P3176">
        <f>IF(O3176="large",1,0)</f>
        <v>0</v>
      </c>
      <c r="Q3176">
        <v>2012</v>
      </c>
      <c r="R3176">
        <v>1</v>
      </c>
      <c r="S3176" t="str">
        <f>IF(R3176=1, "First-time", IF(R3176&lt;=3, "Rising Star", IF(R3176&lt;10, "Established", "Elites")))</f>
        <v>First-time</v>
      </c>
      <c r="T3176">
        <f>IF(S3176 = "First-time",1,0)</f>
        <v>1</v>
      </c>
      <c r="U3176">
        <f>IF(S3176 = "Rising Star",1,0)</f>
        <v>0</v>
      </c>
      <c r="V3176">
        <f>IF(S3176 = "Established",1,0)</f>
        <v>0</v>
      </c>
      <c r="W3176">
        <f>IF(S3176 = "Elites",1,0)</f>
        <v>0</v>
      </c>
      <c r="X3176" t="s">
        <v>99</v>
      </c>
      <c r="Y3176" t="str">
        <f>IF(X3176="","-",TRIM(LEFT(X3176,FIND(",",X3176&amp;",")-1)))</f>
        <v>-</v>
      </c>
      <c r="Z3176" t="s">
        <v>9583</v>
      </c>
      <c r="AA3176" t="s">
        <v>38</v>
      </c>
    </row>
    <row r="3177" spans="1:27" ht="14.4" x14ac:dyDescent="0.3">
      <c r="A3177">
        <v>3167</v>
      </c>
      <c r="B3177" t="s">
        <v>9247</v>
      </c>
      <c r="C3177" t="s">
        <v>9248</v>
      </c>
      <c r="D3177" t="s">
        <v>9249</v>
      </c>
      <c r="E3177" t="s">
        <v>3035</v>
      </c>
      <c r="F3177" s="5">
        <f>_xlfn.TEXTBEFORE(E3177, " ") * 1000000</f>
        <v>8100000</v>
      </c>
      <c r="G3177">
        <v>115.6165</v>
      </c>
      <c r="H3177" t="s">
        <v>129</v>
      </c>
      <c r="I3177">
        <v>6</v>
      </c>
      <c r="J3177">
        <f>IF(I3177="",0,I3177)</f>
        <v>6</v>
      </c>
      <c r="K3177">
        <v>1</v>
      </c>
      <c r="L3177">
        <f>I3177-K3177</f>
        <v>5</v>
      </c>
      <c r="M3177" t="str">
        <f>IF(I3177&lt;100,"small",IF(I3177&lt;500,"medium","large"))</f>
        <v>small</v>
      </c>
      <c r="N3177">
        <f>IF(M3177="small",1,0)</f>
        <v>1</v>
      </c>
      <c r="O3177">
        <f>IF(N3177="medium",1,0)</f>
        <v>0</v>
      </c>
      <c r="P3177">
        <f>IF(O3177="large",1,0)</f>
        <v>0</v>
      </c>
      <c r="Q3177">
        <v>2009</v>
      </c>
      <c r="R3177">
        <v>5</v>
      </c>
      <c r="S3177" t="str">
        <f>IF(R3177=1, "First-time", IF(R3177&lt;=3, "Rising Star", IF(R3177&lt;10, "Established", "Elites")))</f>
        <v>Established</v>
      </c>
      <c r="T3177">
        <f>IF(S3177 = "First-time",1,0)</f>
        <v>0</v>
      </c>
      <c r="U3177">
        <f>IF(S3177 = "Rising Star",1,0)</f>
        <v>0</v>
      </c>
      <c r="V3177">
        <f>IF(S3177 = "Established",1,0)</f>
        <v>1</v>
      </c>
      <c r="W3177">
        <f>IF(S3177 = "Elites",1,0)</f>
        <v>0</v>
      </c>
      <c r="X3177" t="s">
        <v>260</v>
      </c>
      <c r="Y3177" t="str">
        <f>IF(X3177="","-",TRIM(LEFT(X3177,FIND(",",X3177&amp;",")-1)))</f>
        <v>Seattle</v>
      </c>
      <c r="Z3177" t="s">
        <v>261</v>
      </c>
      <c r="AA3177" t="s">
        <v>49</v>
      </c>
    </row>
    <row r="3178" spans="1:27" ht="14.4" x14ac:dyDescent="0.3">
      <c r="A3178">
        <v>3168</v>
      </c>
      <c r="B3178" t="s">
        <v>10749</v>
      </c>
      <c r="C3178" t="s">
        <v>10750</v>
      </c>
      <c r="D3178" t="s">
        <v>10751</v>
      </c>
      <c r="E3178" t="s">
        <v>231</v>
      </c>
      <c r="F3178" s="5">
        <f>_xlfn.TEXTBEFORE(E3178, " ") * 1000000</f>
        <v>15800000</v>
      </c>
      <c r="G3178">
        <v>115.5517</v>
      </c>
      <c r="H3178" t="s">
        <v>353</v>
      </c>
      <c r="I3178">
        <v>55</v>
      </c>
      <c r="J3178">
        <f>IF(I3178="",0,I3178)</f>
        <v>55</v>
      </c>
      <c r="K3178">
        <v>30</v>
      </c>
      <c r="L3178">
        <f>I3178-K3178</f>
        <v>25</v>
      </c>
      <c r="M3178" t="str">
        <f>IF(I3178&lt;100,"small",IF(I3178&lt;500,"medium","large"))</f>
        <v>small</v>
      </c>
      <c r="N3178">
        <f>IF(M3178="small",1,0)</f>
        <v>1</v>
      </c>
      <c r="O3178">
        <f>IF(N3178="medium",1,0)</f>
        <v>0</v>
      </c>
      <c r="P3178">
        <f>IF(O3178="large",1,0)</f>
        <v>0</v>
      </c>
      <c r="Q3178">
        <v>2010</v>
      </c>
      <c r="R3178">
        <v>1</v>
      </c>
      <c r="S3178" t="str">
        <f>IF(R3178=1, "First-time", IF(R3178&lt;=3, "Rising Star", IF(R3178&lt;10, "Established", "Elites")))</f>
        <v>First-time</v>
      </c>
      <c r="T3178">
        <f>IF(S3178 = "First-time",1,0)</f>
        <v>1</v>
      </c>
      <c r="U3178">
        <f>IF(S3178 = "Rising Star",1,0)</f>
        <v>0</v>
      </c>
      <c r="V3178">
        <f>IF(S3178 = "Established",1,0)</f>
        <v>0</v>
      </c>
      <c r="W3178">
        <f>IF(S3178 = "Elites",1,0)</f>
        <v>0</v>
      </c>
      <c r="X3178" t="s">
        <v>466</v>
      </c>
      <c r="Y3178" t="str">
        <f>IF(X3178="","-",TRIM(LEFT(X3178,FIND(",",X3178&amp;",")-1)))</f>
        <v>Charlotte</v>
      </c>
      <c r="Z3178" t="s">
        <v>10752</v>
      </c>
      <c r="AA3178" t="s">
        <v>42</v>
      </c>
    </row>
    <row r="3179" spans="1:27" ht="14.4" x14ac:dyDescent="0.3">
      <c r="A3179">
        <v>3169</v>
      </c>
      <c r="B3179" t="s">
        <v>12060</v>
      </c>
      <c r="C3179" t="s">
        <v>12061</v>
      </c>
      <c r="D3179" t="s">
        <v>12062</v>
      </c>
      <c r="E3179" t="s">
        <v>1585</v>
      </c>
      <c r="F3179" s="5">
        <f>_xlfn.TEXTBEFORE(E3179, " ") * 1000000</f>
        <v>5800000</v>
      </c>
      <c r="G3179">
        <v>115.5491</v>
      </c>
      <c r="H3179" t="s">
        <v>472</v>
      </c>
      <c r="I3179">
        <v>31</v>
      </c>
      <c r="J3179">
        <f>IF(I3179="",0,I3179)</f>
        <v>31</v>
      </c>
      <c r="K3179">
        <v>11</v>
      </c>
      <c r="L3179">
        <f>I3179-K3179</f>
        <v>20</v>
      </c>
      <c r="M3179" t="str">
        <f>IF(I3179&lt;100,"small",IF(I3179&lt;500,"medium","large"))</f>
        <v>small</v>
      </c>
      <c r="N3179">
        <f>IF(M3179="small",1,0)</f>
        <v>1</v>
      </c>
      <c r="O3179">
        <f>IF(N3179="medium",1,0)</f>
        <v>0</v>
      </c>
      <c r="P3179">
        <f>IF(O3179="large",1,0)</f>
        <v>0</v>
      </c>
      <c r="Q3179">
        <v>2011</v>
      </c>
      <c r="R3179">
        <v>4</v>
      </c>
      <c r="S3179" t="str">
        <f>IF(R3179=1, "First-time", IF(R3179&lt;=3, "Rising Star", IF(R3179&lt;10, "Established", "Elites")))</f>
        <v>Established</v>
      </c>
      <c r="T3179">
        <f>IF(S3179 = "First-time",1,0)</f>
        <v>0</v>
      </c>
      <c r="U3179">
        <f>IF(S3179 = "Rising Star",1,0)</f>
        <v>0</v>
      </c>
      <c r="V3179">
        <f>IF(S3179 = "Established",1,0)</f>
        <v>1</v>
      </c>
      <c r="W3179">
        <f>IF(S3179 = "Elites",1,0)</f>
        <v>0</v>
      </c>
      <c r="X3179" t="s">
        <v>5514</v>
      </c>
      <c r="Y3179" t="str">
        <f>IF(X3179="","-",TRIM(LEFT(X3179,FIND(",",X3179&amp;",")-1)))</f>
        <v>Albany-Schenectady-Troy</v>
      </c>
      <c r="Z3179" t="s">
        <v>10904</v>
      </c>
      <c r="AA3179" t="s">
        <v>35</v>
      </c>
    </row>
    <row r="3180" spans="1:27" ht="14.4" x14ac:dyDescent="0.3">
      <c r="A3180">
        <v>3170</v>
      </c>
      <c r="B3180" t="s">
        <v>4544</v>
      </c>
      <c r="C3180" t="s">
        <v>4545</v>
      </c>
      <c r="D3180" t="s">
        <v>4546</v>
      </c>
      <c r="E3180" t="s">
        <v>1942</v>
      </c>
      <c r="F3180" s="5">
        <f>_xlfn.TEXTBEFORE(E3180, " ") * 1000000</f>
        <v>12600000</v>
      </c>
      <c r="G3180">
        <v>115.5016</v>
      </c>
      <c r="H3180" t="s">
        <v>118</v>
      </c>
      <c r="I3180">
        <v>66</v>
      </c>
      <c r="J3180">
        <f>IF(I3180="",0,I3180)</f>
        <v>66</v>
      </c>
      <c r="K3180">
        <v>22</v>
      </c>
      <c r="L3180">
        <f>I3180-K3180</f>
        <v>44</v>
      </c>
      <c r="M3180" t="str">
        <f>IF(I3180&lt;100,"small",IF(I3180&lt;500,"medium","large"))</f>
        <v>small</v>
      </c>
      <c r="N3180">
        <f>IF(M3180="small",1,0)</f>
        <v>1</v>
      </c>
      <c r="O3180">
        <f>IF(N3180="medium",1,0)</f>
        <v>0</v>
      </c>
      <c r="P3180">
        <f>IF(O3180="large",1,0)</f>
        <v>0</v>
      </c>
      <c r="Q3180">
        <v>2002</v>
      </c>
      <c r="R3180">
        <v>1</v>
      </c>
      <c r="S3180" t="str">
        <f>IF(R3180=1, "First-time", IF(R3180&lt;=3, "Rising Star", IF(R3180&lt;10, "Established", "Elites")))</f>
        <v>First-time</v>
      </c>
      <c r="T3180">
        <f>IF(S3180 = "First-time",1,0)</f>
        <v>1</v>
      </c>
      <c r="U3180">
        <f>IF(S3180 = "Rising Star",1,0)</f>
        <v>0</v>
      </c>
      <c r="V3180">
        <f>IF(S3180 = "Established",1,0)</f>
        <v>0</v>
      </c>
      <c r="W3180">
        <f>IF(S3180 = "Elites",1,0)</f>
        <v>0</v>
      </c>
      <c r="X3180" t="s">
        <v>99</v>
      </c>
      <c r="Y3180" t="str">
        <f>IF(X3180="","-",TRIM(LEFT(X3180,FIND(",",X3180&amp;",")-1)))</f>
        <v>-</v>
      </c>
      <c r="Z3180" t="s">
        <v>4547</v>
      </c>
      <c r="AA3180" t="s">
        <v>16</v>
      </c>
    </row>
    <row r="3181" spans="1:27" ht="14.4" x14ac:dyDescent="0.3">
      <c r="A3181">
        <v>3171</v>
      </c>
      <c r="B3181" t="s">
        <v>3500</v>
      </c>
      <c r="C3181" t="s">
        <v>3501</v>
      </c>
      <c r="D3181" t="s">
        <v>3502</v>
      </c>
      <c r="E3181" t="s">
        <v>2889</v>
      </c>
      <c r="F3181" s="5">
        <f>_xlfn.TEXTBEFORE(E3181, " ") * 1000000</f>
        <v>7700000</v>
      </c>
      <c r="G3181">
        <v>115.41540000000001</v>
      </c>
      <c r="H3181" t="s">
        <v>331</v>
      </c>
      <c r="I3181">
        <v>23</v>
      </c>
      <c r="J3181">
        <f>IF(I3181="",0,I3181)</f>
        <v>23</v>
      </c>
      <c r="K3181">
        <v>13</v>
      </c>
      <c r="L3181">
        <f>I3181-K3181</f>
        <v>10</v>
      </c>
      <c r="M3181" t="str">
        <f>IF(I3181&lt;100,"small",IF(I3181&lt;500,"medium","large"))</f>
        <v>small</v>
      </c>
      <c r="N3181">
        <f>IF(M3181="small",1,0)</f>
        <v>1</v>
      </c>
      <c r="O3181">
        <f>IF(N3181="medium",1,0)</f>
        <v>0</v>
      </c>
      <c r="P3181">
        <f>IF(O3181="large",1,0)</f>
        <v>0</v>
      </c>
      <c r="Q3181">
        <v>2000</v>
      </c>
      <c r="R3181">
        <v>5</v>
      </c>
      <c r="S3181" t="str">
        <f>IF(R3181=1, "First-time", IF(R3181&lt;=3, "Rising Star", IF(R3181&lt;10, "Established", "Elites")))</f>
        <v>Established</v>
      </c>
      <c r="T3181">
        <f>IF(S3181 = "First-time",1,0)</f>
        <v>0</v>
      </c>
      <c r="U3181">
        <f>IF(S3181 = "Rising Star",1,0)</f>
        <v>0</v>
      </c>
      <c r="V3181">
        <f>IF(S3181 = "Established",1,0)</f>
        <v>1</v>
      </c>
      <c r="W3181">
        <f>IF(S3181 = "Elites",1,0)</f>
        <v>0</v>
      </c>
      <c r="X3181" t="s">
        <v>191</v>
      </c>
      <c r="Y3181" t="str">
        <f>IF(X3181="","-",TRIM(LEFT(X3181,FIND(",",X3181&amp;",")-1)))</f>
        <v>Philadelphia</v>
      </c>
      <c r="Z3181" t="s">
        <v>1894</v>
      </c>
      <c r="AA3181" t="s">
        <v>32</v>
      </c>
    </row>
    <row r="3182" spans="1:27" ht="14.4" x14ac:dyDescent="0.3">
      <c r="A3182">
        <v>3172</v>
      </c>
      <c r="B3182" t="s">
        <v>1564</v>
      </c>
      <c r="C3182" t="s">
        <v>1565</v>
      </c>
      <c r="D3182" t="s">
        <v>1566</v>
      </c>
      <c r="E3182" t="s">
        <v>837</v>
      </c>
      <c r="F3182" s="5">
        <f>_xlfn.TEXTBEFORE(E3182, " ") * 1000000</f>
        <v>28700000</v>
      </c>
      <c r="G3182">
        <v>115.4049</v>
      </c>
      <c r="H3182" t="s">
        <v>472</v>
      </c>
      <c r="I3182">
        <v>72</v>
      </c>
      <c r="J3182">
        <f>IF(I3182="",0,I3182)</f>
        <v>72</v>
      </c>
      <c r="K3182">
        <v>78</v>
      </c>
      <c r="L3182">
        <f>I3182-K3182</f>
        <v>-6</v>
      </c>
      <c r="M3182" t="str">
        <f>IF(I3182&lt;100,"small",IF(I3182&lt;500,"medium","large"))</f>
        <v>small</v>
      </c>
      <c r="N3182">
        <f>IF(M3182="small",1,0)</f>
        <v>1</v>
      </c>
      <c r="O3182">
        <f>IF(N3182="medium",1,0)</f>
        <v>0</v>
      </c>
      <c r="P3182">
        <f>IF(O3182="large",1,0)</f>
        <v>0</v>
      </c>
      <c r="Q3182">
        <v>1990</v>
      </c>
      <c r="R3182">
        <v>1</v>
      </c>
      <c r="S3182" t="str">
        <f>IF(R3182=1, "First-time", IF(R3182&lt;=3, "Rising Star", IF(R3182&lt;10, "Established", "Elites")))</f>
        <v>First-time</v>
      </c>
      <c r="T3182">
        <f>IF(S3182 = "First-time",1,0)</f>
        <v>1</v>
      </c>
      <c r="U3182">
        <f>IF(S3182 = "Rising Star",1,0)</f>
        <v>0</v>
      </c>
      <c r="V3182">
        <f>IF(S3182 = "Established",1,0)</f>
        <v>0</v>
      </c>
      <c r="W3182">
        <f>IF(S3182 = "Elites",1,0)</f>
        <v>0</v>
      </c>
      <c r="X3182" t="s">
        <v>427</v>
      </c>
      <c r="Y3182" t="str">
        <f>IF(X3182="","-",TRIM(LEFT(X3182,FIND(",",X3182&amp;",")-1)))</f>
        <v>Washington</v>
      </c>
      <c r="Z3182" t="s">
        <v>1567</v>
      </c>
      <c r="AA3182" t="s">
        <v>21</v>
      </c>
    </row>
    <row r="3183" spans="1:27" ht="14.4" x14ac:dyDescent="0.3">
      <c r="A3183">
        <v>3173</v>
      </c>
      <c r="B3183" t="s">
        <v>7759</v>
      </c>
      <c r="C3183" t="s">
        <v>7760</v>
      </c>
      <c r="D3183" t="s">
        <v>7761</v>
      </c>
      <c r="E3183" t="s">
        <v>7762</v>
      </c>
      <c r="F3183" s="5">
        <f>_xlfn.TEXTBEFORE(E3183, " ") * 1000000</f>
        <v>32799999.999999996</v>
      </c>
      <c r="G3183">
        <v>115.3986</v>
      </c>
      <c r="H3183" t="s">
        <v>167</v>
      </c>
      <c r="I3183">
        <v>375</v>
      </c>
      <c r="J3183">
        <f>IF(I3183="",0,I3183)</f>
        <v>375</v>
      </c>
      <c r="K3183">
        <v>110</v>
      </c>
      <c r="L3183">
        <f>I3183-K3183</f>
        <v>265</v>
      </c>
      <c r="M3183" t="str">
        <f>IF(I3183&lt;100,"small",IF(I3183&lt;500,"medium","large"))</f>
        <v>medium</v>
      </c>
      <c r="N3183">
        <f>IF(M3183="small",1,0)</f>
        <v>0</v>
      </c>
      <c r="O3183">
        <f>IF(N3183="medium",1,0)</f>
        <v>0</v>
      </c>
      <c r="P3183">
        <f>IF(O3183="large",1,0)</f>
        <v>0</v>
      </c>
      <c r="Q3183">
        <v>2007</v>
      </c>
      <c r="R3183">
        <v>10</v>
      </c>
      <c r="S3183" t="str">
        <f>IF(R3183=1, "First-time", IF(R3183&lt;=3, "Rising Star", IF(R3183&lt;10, "Established", "Elites")))</f>
        <v>Elites</v>
      </c>
      <c r="T3183">
        <f>IF(S3183 = "First-time",1,0)</f>
        <v>0</v>
      </c>
      <c r="U3183">
        <f>IF(S3183 = "Rising Star",1,0)</f>
        <v>0</v>
      </c>
      <c r="V3183">
        <f>IF(S3183 = "Established",1,0)</f>
        <v>0</v>
      </c>
      <c r="W3183">
        <f>IF(S3183 = "Elites",1,0)</f>
        <v>1</v>
      </c>
      <c r="X3183" t="s">
        <v>354</v>
      </c>
      <c r="Y3183" t="str">
        <f>IF(X3183="","-",TRIM(LEFT(X3183,FIND(",",X3183&amp;",")-1)))</f>
        <v>Minneapolis</v>
      </c>
      <c r="Z3183" t="s">
        <v>7763</v>
      </c>
      <c r="AA3183" t="s">
        <v>24</v>
      </c>
    </row>
    <row r="3184" spans="1:27" ht="14.4" x14ac:dyDescent="0.3">
      <c r="A3184">
        <v>3174</v>
      </c>
      <c r="B3184" t="s">
        <v>12772</v>
      </c>
      <c r="C3184" t="s">
        <v>12773</v>
      </c>
      <c r="D3184" t="s">
        <v>12774</v>
      </c>
      <c r="E3184" t="s">
        <v>12775</v>
      </c>
      <c r="F3184" s="5">
        <f>_xlfn.TEXTBEFORE(E3184, " ") * 1000000</f>
        <v>107000000</v>
      </c>
      <c r="G3184">
        <v>115.31100000000001</v>
      </c>
      <c r="H3184" t="s">
        <v>167</v>
      </c>
      <c r="I3184">
        <v>697</v>
      </c>
      <c r="J3184">
        <f>IF(I3184="",0,I3184)</f>
        <v>697</v>
      </c>
      <c r="K3184">
        <v>222</v>
      </c>
      <c r="L3184">
        <f>I3184-K3184</f>
        <v>475</v>
      </c>
      <c r="M3184" t="str">
        <f>IF(I3184&lt;100,"small",IF(I3184&lt;500,"medium","large"))</f>
        <v>large</v>
      </c>
      <c r="N3184">
        <f>IF(M3184="small",1,0)</f>
        <v>0</v>
      </c>
      <c r="O3184">
        <f>IF(N3184="medium",1,0)</f>
        <v>0</v>
      </c>
      <c r="P3184">
        <f>IF(O3184="large",1,0)</f>
        <v>0</v>
      </c>
      <c r="Q3184">
        <v>2011</v>
      </c>
      <c r="R3184">
        <v>4</v>
      </c>
      <c r="S3184" t="str">
        <f>IF(R3184=1, "First-time", IF(R3184&lt;=3, "Rising Star", IF(R3184&lt;10, "Established", "Elites")))</f>
        <v>Established</v>
      </c>
      <c r="T3184">
        <f>IF(S3184 = "First-time",1,0)</f>
        <v>0</v>
      </c>
      <c r="U3184">
        <f>IF(S3184 = "Rising Star",1,0)</f>
        <v>0</v>
      </c>
      <c r="V3184">
        <f>IF(S3184 = "Established",1,0)</f>
        <v>1</v>
      </c>
      <c r="W3184">
        <f>IF(S3184 = "Elites",1,0)</f>
        <v>0</v>
      </c>
      <c r="X3184" t="s">
        <v>325</v>
      </c>
      <c r="Y3184" t="str">
        <f>IF(X3184="","-",TRIM(LEFT(X3184,FIND(",",X3184&amp;",")-1)))</f>
        <v>Los Angeles</v>
      </c>
      <c r="Z3184" t="s">
        <v>11476</v>
      </c>
      <c r="AA3184" t="s">
        <v>5</v>
      </c>
    </row>
    <row r="3185" spans="1:27" ht="14.4" x14ac:dyDescent="0.3">
      <c r="A3185">
        <v>3175</v>
      </c>
      <c r="B3185" t="s">
        <v>2300</v>
      </c>
      <c r="C3185" t="s">
        <v>2301</v>
      </c>
      <c r="D3185" t="s">
        <v>2302</v>
      </c>
      <c r="E3185" t="s">
        <v>832</v>
      </c>
      <c r="F3185" s="5">
        <f>_xlfn.TEXTBEFORE(E3185, " ") * 1000000</f>
        <v>11800000</v>
      </c>
      <c r="G3185">
        <v>115.2932</v>
      </c>
      <c r="H3185" t="s">
        <v>1750</v>
      </c>
      <c r="I3185">
        <v>130</v>
      </c>
      <c r="J3185">
        <f>IF(I3185="",0,I3185)</f>
        <v>130</v>
      </c>
      <c r="K3185">
        <v>60</v>
      </c>
      <c r="L3185">
        <f>I3185-K3185</f>
        <v>70</v>
      </c>
      <c r="M3185" t="str">
        <f>IF(I3185&lt;100,"small",IF(I3185&lt;500,"medium","large"))</f>
        <v>medium</v>
      </c>
      <c r="N3185">
        <f>IF(M3185="small",1,0)</f>
        <v>0</v>
      </c>
      <c r="O3185">
        <f>IF(N3185="medium",1,0)</f>
        <v>0</v>
      </c>
      <c r="P3185">
        <f>IF(O3185="large",1,0)</f>
        <v>0</v>
      </c>
      <c r="Q3185">
        <v>1996</v>
      </c>
      <c r="R3185">
        <v>5</v>
      </c>
      <c r="S3185" t="str">
        <f>IF(R3185=1, "First-time", IF(R3185&lt;=3, "Rising Star", IF(R3185&lt;10, "Established", "Elites")))</f>
        <v>Established</v>
      </c>
      <c r="T3185">
        <f>IF(S3185 = "First-time",1,0)</f>
        <v>0</v>
      </c>
      <c r="U3185">
        <f>IF(S3185 = "Rising Star",1,0)</f>
        <v>0</v>
      </c>
      <c r="V3185">
        <f>IF(S3185 = "Established",1,0)</f>
        <v>1</v>
      </c>
      <c r="W3185">
        <f>IF(S3185 = "Elites",1,0)</f>
        <v>0</v>
      </c>
      <c r="X3185" t="s">
        <v>427</v>
      </c>
      <c r="Y3185" t="str">
        <f>IF(X3185="","-",TRIM(LEFT(X3185,FIND(",",X3185&amp;",")-1)))</f>
        <v>Washington</v>
      </c>
      <c r="Z3185" t="s">
        <v>2303</v>
      </c>
      <c r="AA3185" t="s">
        <v>47</v>
      </c>
    </row>
    <row r="3186" spans="1:27" ht="14.4" x14ac:dyDescent="0.3">
      <c r="A3186">
        <v>3176</v>
      </c>
      <c r="B3186" t="s">
        <v>4423</v>
      </c>
      <c r="C3186" t="s">
        <v>4424</v>
      </c>
      <c r="D3186" t="s">
        <v>4425</v>
      </c>
      <c r="E3186" t="s">
        <v>1246</v>
      </c>
      <c r="F3186" s="5">
        <f>_xlfn.TEXTBEFORE(E3186, " ") * 1000000</f>
        <v>2900000</v>
      </c>
      <c r="G3186">
        <v>115.28360000000001</v>
      </c>
      <c r="H3186" t="s">
        <v>803</v>
      </c>
      <c r="I3186">
        <v>12</v>
      </c>
      <c r="J3186">
        <f>IF(I3186="",0,I3186)</f>
        <v>12</v>
      </c>
      <c r="K3186">
        <v>4</v>
      </c>
      <c r="L3186">
        <f>I3186-K3186</f>
        <v>8</v>
      </c>
      <c r="M3186" t="str">
        <f>IF(I3186&lt;100,"small",IF(I3186&lt;500,"medium","large"))</f>
        <v>small</v>
      </c>
      <c r="N3186">
        <f>IF(M3186="small",1,0)</f>
        <v>1</v>
      </c>
      <c r="O3186">
        <f>IF(N3186="medium",1,0)</f>
        <v>0</v>
      </c>
      <c r="P3186">
        <f>IF(O3186="large",1,0)</f>
        <v>0</v>
      </c>
      <c r="Q3186">
        <v>2002</v>
      </c>
      <c r="R3186">
        <v>3</v>
      </c>
      <c r="S3186" t="str">
        <f>IF(R3186=1, "First-time", IF(R3186&lt;=3, "Rising Star", IF(R3186&lt;10, "Established", "Elites")))</f>
        <v>Rising Star</v>
      </c>
      <c r="T3186">
        <f>IF(S3186 = "First-time",1,0)</f>
        <v>0</v>
      </c>
      <c r="U3186">
        <f>IF(S3186 = "Rising Star",1,0)</f>
        <v>1</v>
      </c>
      <c r="V3186">
        <f>IF(S3186 = "Established",1,0)</f>
        <v>0</v>
      </c>
      <c r="W3186">
        <f>IF(S3186 = "Elites",1,0)</f>
        <v>0</v>
      </c>
      <c r="X3186" t="s">
        <v>86</v>
      </c>
      <c r="Y3186" t="str">
        <f>IF(X3186="","-",TRIM(LEFT(X3186,FIND(",",X3186&amp;",")-1)))</f>
        <v>New York City</v>
      </c>
      <c r="Z3186" t="s">
        <v>543</v>
      </c>
      <c r="AA3186" t="s">
        <v>35</v>
      </c>
    </row>
    <row r="3187" spans="1:27" ht="14.4" x14ac:dyDescent="0.3">
      <c r="A3187">
        <v>3177</v>
      </c>
      <c r="B3187" t="s">
        <v>906</v>
      </c>
      <c r="C3187" t="s">
        <v>907</v>
      </c>
      <c r="D3187" t="s">
        <v>908</v>
      </c>
      <c r="E3187" t="s">
        <v>909</v>
      </c>
      <c r="F3187" s="5">
        <f>_xlfn.TEXTBEFORE(E3187, " ") * 1000000</f>
        <v>10900000</v>
      </c>
      <c r="G3187">
        <v>115.27679999999999</v>
      </c>
      <c r="H3187" t="s">
        <v>761</v>
      </c>
      <c r="I3187">
        <v>14</v>
      </c>
      <c r="J3187">
        <f>IF(I3187="",0,I3187)</f>
        <v>14</v>
      </c>
      <c r="K3187">
        <v>10</v>
      </c>
      <c r="L3187">
        <f>I3187-K3187</f>
        <v>4</v>
      </c>
      <c r="M3187" t="str">
        <f>IF(I3187&lt;100,"small",IF(I3187&lt;500,"medium","large"))</f>
        <v>small</v>
      </c>
      <c r="N3187">
        <f>IF(M3187="small",1,0)</f>
        <v>1</v>
      </c>
      <c r="O3187">
        <f>IF(N3187="medium",1,0)</f>
        <v>0</v>
      </c>
      <c r="P3187">
        <f>IF(O3187="large",1,0)</f>
        <v>0</v>
      </c>
      <c r="Q3187">
        <v>1982</v>
      </c>
      <c r="R3187">
        <v>2</v>
      </c>
      <c r="S3187" t="str">
        <f>IF(R3187=1, "First-time", IF(R3187&lt;=3, "Rising Star", IF(R3187&lt;10, "Established", "Elites")))</f>
        <v>Rising Star</v>
      </c>
      <c r="T3187">
        <f>IF(S3187 = "First-time",1,0)</f>
        <v>0</v>
      </c>
      <c r="U3187">
        <f>IF(S3187 = "Rising Star",1,0)</f>
        <v>1</v>
      </c>
      <c r="V3187">
        <f>IF(S3187 = "Established",1,0)</f>
        <v>0</v>
      </c>
      <c r="W3187">
        <f>IF(S3187 = "Elites",1,0)</f>
        <v>0</v>
      </c>
      <c r="X3187" t="s">
        <v>611</v>
      </c>
      <c r="Y3187" t="str">
        <f>IF(X3187="","-",TRIM(LEFT(X3187,FIND(",",X3187&amp;",")-1)))</f>
        <v>Denver</v>
      </c>
      <c r="Z3187" t="s">
        <v>910</v>
      </c>
      <c r="AA3187" t="s">
        <v>6</v>
      </c>
    </row>
    <row r="3188" spans="1:27" ht="14.4" x14ac:dyDescent="0.3">
      <c r="A3188">
        <v>3178</v>
      </c>
      <c r="B3188" t="s">
        <v>5269</v>
      </c>
      <c r="C3188" t="s">
        <v>5270</v>
      </c>
      <c r="D3188" t="s">
        <v>5271</v>
      </c>
      <c r="E3188" t="s">
        <v>808</v>
      </c>
      <c r="F3188" s="5">
        <f>_xlfn.TEXTBEFORE(E3188, " ") * 1000000</f>
        <v>2200000</v>
      </c>
      <c r="G3188">
        <v>115.265</v>
      </c>
      <c r="H3188" t="s">
        <v>92</v>
      </c>
      <c r="I3188">
        <v>19</v>
      </c>
      <c r="J3188">
        <f>IF(I3188="",0,I3188)</f>
        <v>19</v>
      </c>
      <c r="K3188">
        <v>7</v>
      </c>
      <c r="L3188">
        <f>I3188-K3188</f>
        <v>12</v>
      </c>
      <c r="M3188" t="str">
        <f>IF(I3188&lt;100,"small",IF(I3188&lt;500,"medium","large"))</f>
        <v>small</v>
      </c>
      <c r="N3188">
        <f>IF(M3188="small",1,0)</f>
        <v>1</v>
      </c>
      <c r="O3188">
        <f>IF(N3188="medium",1,0)</f>
        <v>0</v>
      </c>
      <c r="P3188">
        <f>IF(O3188="large",1,0)</f>
        <v>0</v>
      </c>
      <c r="Q3188">
        <v>2003</v>
      </c>
      <c r="R3188">
        <v>2</v>
      </c>
      <c r="S3188" t="str">
        <f>IF(R3188=1, "First-time", IF(R3188&lt;=3, "Rising Star", IF(R3188&lt;10, "Established", "Elites")))</f>
        <v>Rising Star</v>
      </c>
      <c r="T3188">
        <f>IF(S3188 = "First-time",1,0)</f>
        <v>0</v>
      </c>
      <c r="U3188">
        <f>IF(S3188 = "Rising Star",1,0)</f>
        <v>1</v>
      </c>
      <c r="V3188">
        <f>IF(S3188 = "Established",1,0)</f>
        <v>0</v>
      </c>
      <c r="W3188">
        <f>IF(S3188 = "Elites",1,0)</f>
        <v>0</v>
      </c>
      <c r="X3188" t="s">
        <v>325</v>
      </c>
      <c r="Y3188" t="str">
        <f>IF(X3188="","-",TRIM(LEFT(X3188,FIND(",",X3188&amp;",")-1)))</f>
        <v>Los Angeles</v>
      </c>
      <c r="Z3188" t="s">
        <v>5272</v>
      </c>
      <c r="AA3188" t="s">
        <v>5</v>
      </c>
    </row>
    <row r="3189" spans="1:27" ht="14.4" x14ac:dyDescent="0.3">
      <c r="A3189">
        <v>3179</v>
      </c>
      <c r="B3189" t="s">
        <v>11956</v>
      </c>
      <c r="C3189" t="s">
        <v>11957</v>
      </c>
      <c r="D3189" t="s">
        <v>11958</v>
      </c>
      <c r="E3189" t="s">
        <v>2898</v>
      </c>
      <c r="F3189" s="5">
        <f>_xlfn.TEXTBEFORE(E3189, " ") * 1000000</f>
        <v>4700000</v>
      </c>
      <c r="G3189">
        <v>115.2341</v>
      </c>
      <c r="H3189" t="s">
        <v>803</v>
      </c>
      <c r="I3189">
        <v>32</v>
      </c>
      <c r="J3189">
        <f>IF(I3189="",0,I3189)</f>
        <v>32</v>
      </c>
      <c r="K3189">
        <v>22</v>
      </c>
      <c r="L3189">
        <f>I3189-K3189</f>
        <v>10</v>
      </c>
      <c r="M3189" t="str">
        <f>IF(I3189&lt;100,"small",IF(I3189&lt;500,"medium","large"))</f>
        <v>small</v>
      </c>
      <c r="N3189">
        <f>IF(M3189="small",1,0)</f>
        <v>1</v>
      </c>
      <c r="O3189">
        <f>IF(N3189="medium",1,0)</f>
        <v>0</v>
      </c>
      <c r="P3189">
        <f>IF(O3189="large",1,0)</f>
        <v>0</v>
      </c>
      <c r="Q3189">
        <v>2011</v>
      </c>
      <c r="R3189">
        <v>4</v>
      </c>
      <c r="S3189" t="str">
        <f>IF(R3189=1, "First-time", IF(R3189&lt;=3, "Rising Star", IF(R3189&lt;10, "Established", "Elites")))</f>
        <v>Established</v>
      </c>
      <c r="T3189">
        <f>IF(S3189 = "First-time",1,0)</f>
        <v>0</v>
      </c>
      <c r="U3189">
        <f>IF(S3189 = "Rising Star",1,0)</f>
        <v>0</v>
      </c>
      <c r="V3189">
        <f>IF(S3189 = "Established",1,0)</f>
        <v>1</v>
      </c>
      <c r="W3189">
        <f>IF(S3189 = "Elites",1,0)</f>
        <v>0</v>
      </c>
      <c r="X3189" t="s">
        <v>99</v>
      </c>
      <c r="Y3189" t="str">
        <f>IF(X3189="","-",TRIM(LEFT(X3189,FIND(",",X3189&amp;",")-1)))</f>
        <v>-</v>
      </c>
      <c r="Z3189" t="s">
        <v>1992</v>
      </c>
      <c r="AA3189" t="s">
        <v>38</v>
      </c>
    </row>
    <row r="3190" spans="1:27" ht="14.4" x14ac:dyDescent="0.3">
      <c r="A3190">
        <v>3180</v>
      </c>
      <c r="B3190" t="s">
        <v>916</v>
      </c>
      <c r="C3190" t="s">
        <v>917</v>
      </c>
      <c r="D3190" t="s">
        <v>918</v>
      </c>
      <c r="E3190" t="s">
        <v>392</v>
      </c>
      <c r="F3190" s="5">
        <f>_xlfn.TEXTBEFORE(E3190, " ") * 1000000</f>
        <v>2000000</v>
      </c>
      <c r="G3190">
        <v>115.2009</v>
      </c>
      <c r="H3190" t="s">
        <v>727</v>
      </c>
      <c r="I3190">
        <v>11</v>
      </c>
      <c r="J3190">
        <f>IF(I3190="",0,I3190)</f>
        <v>11</v>
      </c>
      <c r="K3190">
        <v>9</v>
      </c>
      <c r="L3190">
        <f>I3190-K3190</f>
        <v>2</v>
      </c>
      <c r="M3190" t="str">
        <f>IF(I3190&lt;100,"small",IF(I3190&lt;500,"medium","large"))</f>
        <v>small</v>
      </c>
      <c r="N3190">
        <f>IF(M3190="small",1,0)</f>
        <v>1</v>
      </c>
      <c r="O3190">
        <f>IF(N3190="medium",1,0)</f>
        <v>0</v>
      </c>
      <c r="P3190">
        <f>IF(O3190="large",1,0)</f>
        <v>0</v>
      </c>
      <c r="Q3190">
        <v>1982</v>
      </c>
      <c r="R3190">
        <v>1</v>
      </c>
      <c r="S3190" t="str">
        <f>IF(R3190=1, "First-time", IF(R3190&lt;=3, "Rising Star", IF(R3190&lt;10, "Established", "Elites")))</f>
        <v>First-time</v>
      </c>
      <c r="T3190">
        <f>IF(S3190 = "First-time",1,0)</f>
        <v>1</v>
      </c>
      <c r="U3190">
        <f>IF(S3190 = "Rising Star",1,0)</f>
        <v>0</v>
      </c>
      <c r="V3190">
        <f>IF(S3190 = "Established",1,0)</f>
        <v>0</v>
      </c>
      <c r="W3190">
        <f>IF(S3190 = "Elites",1,0)</f>
        <v>0</v>
      </c>
      <c r="X3190" t="s">
        <v>342</v>
      </c>
      <c r="Y3190" t="str">
        <f>IF(X3190="","-",TRIM(LEFT(X3190,FIND(",",X3190&amp;",")-1)))</f>
        <v>San Diego</v>
      </c>
      <c r="Z3190" t="s">
        <v>919</v>
      </c>
      <c r="AA3190" t="s">
        <v>5</v>
      </c>
    </row>
    <row r="3191" spans="1:27" ht="14.4" x14ac:dyDescent="0.3">
      <c r="A3191">
        <v>3181</v>
      </c>
      <c r="B3191" t="s">
        <v>4176</v>
      </c>
      <c r="C3191" t="s">
        <v>4177</v>
      </c>
      <c r="D3191" t="s">
        <v>4178</v>
      </c>
      <c r="E3191" t="s">
        <v>3087</v>
      </c>
      <c r="F3191" s="5">
        <f>_xlfn.TEXTBEFORE(E3191, " ") * 1000000</f>
        <v>22700000</v>
      </c>
      <c r="G3191">
        <v>115.1463</v>
      </c>
      <c r="H3191" t="s">
        <v>105</v>
      </c>
      <c r="I3191">
        <v>108</v>
      </c>
      <c r="J3191">
        <f>IF(I3191="",0,I3191)</f>
        <v>108</v>
      </c>
      <c r="K3191">
        <v>62</v>
      </c>
      <c r="L3191">
        <f>I3191-K3191</f>
        <v>46</v>
      </c>
      <c r="M3191" t="str">
        <f>IF(I3191&lt;100,"small",IF(I3191&lt;500,"medium","large"))</f>
        <v>medium</v>
      </c>
      <c r="N3191">
        <f>IF(M3191="small",1,0)</f>
        <v>0</v>
      </c>
      <c r="O3191">
        <f>IF(N3191="medium",1,0)</f>
        <v>0</v>
      </c>
      <c r="P3191">
        <f>IF(O3191="large",1,0)</f>
        <v>0</v>
      </c>
      <c r="Q3191">
        <v>2001</v>
      </c>
      <c r="R3191">
        <v>7</v>
      </c>
      <c r="S3191" t="str">
        <f>IF(R3191=1, "First-time", IF(R3191&lt;=3, "Rising Star", IF(R3191&lt;10, "Established", "Elites")))</f>
        <v>Established</v>
      </c>
      <c r="T3191">
        <f>IF(S3191 = "First-time",1,0)</f>
        <v>0</v>
      </c>
      <c r="U3191">
        <f>IF(S3191 = "Rising Star",1,0)</f>
        <v>0</v>
      </c>
      <c r="V3191">
        <f>IF(S3191 = "Established",1,0)</f>
        <v>1</v>
      </c>
      <c r="W3191">
        <f>IF(S3191 = "Elites",1,0)</f>
        <v>0</v>
      </c>
      <c r="X3191" t="s">
        <v>403</v>
      </c>
      <c r="Y3191" t="str">
        <f>IF(X3191="","-",TRIM(LEFT(X3191,FIND(",",X3191&amp;",")-1)))</f>
        <v>Oxnard-Thousand Oaks-Ventura</v>
      </c>
      <c r="Z3191" t="s">
        <v>4179</v>
      </c>
      <c r="AA3191" t="s">
        <v>5</v>
      </c>
    </row>
    <row r="3192" spans="1:27" ht="14.4" x14ac:dyDescent="0.3">
      <c r="A3192">
        <v>3182</v>
      </c>
      <c r="B3192" t="s">
        <v>11594</v>
      </c>
      <c r="C3192" t="s">
        <v>11595</v>
      </c>
      <c r="D3192" t="s">
        <v>11596</v>
      </c>
      <c r="E3192" t="s">
        <v>1405</v>
      </c>
      <c r="F3192" s="5">
        <f>_xlfn.TEXTBEFORE(E3192, " ") * 1000000</f>
        <v>2600000</v>
      </c>
      <c r="G3192">
        <v>115.1341</v>
      </c>
      <c r="H3192" t="s">
        <v>118</v>
      </c>
      <c r="I3192">
        <v>30</v>
      </c>
      <c r="J3192">
        <f>IF(I3192="",0,I3192)</f>
        <v>30</v>
      </c>
      <c r="K3192">
        <v>10</v>
      </c>
      <c r="L3192">
        <f>I3192-K3192</f>
        <v>20</v>
      </c>
      <c r="M3192" t="str">
        <f>IF(I3192&lt;100,"small",IF(I3192&lt;500,"medium","large"))</f>
        <v>small</v>
      </c>
      <c r="N3192">
        <f>IF(M3192="small",1,0)</f>
        <v>1</v>
      </c>
      <c r="O3192">
        <f>IF(N3192="medium",1,0)</f>
        <v>0</v>
      </c>
      <c r="P3192">
        <f>IF(O3192="large",1,0)</f>
        <v>0</v>
      </c>
      <c r="Q3192">
        <v>2010</v>
      </c>
      <c r="R3192">
        <v>2</v>
      </c>
      <c r="S3192" t="str">
        <f>IF(R3192=1, "First-time", IF(R3192&lt;=3, "Rising Star", IF(R3192&lt;10, "Established", "Elites")))</f>
        <v>Rising Star</v>
      </c>
      <c r="T3192">
        <f>IF(S3192 = "First-time",1,0)</f>
        <v>0</v>
      </c>
      <c r="U3192">
        <f>IF(S3192 = "Rising Star",1,0)</f>
        <v>1</v>
      </c>
      <c r="V3192">
        <f>IF(S3192 = "Established",1,0)</f>
        <v>0</v>
      </c>
      <c r="W3192">
        <f>IF(S3192 = "Elites",1,0)</f>
        <v>0</v>
      </c>
      <c r="X3192" t="s">
        <v>272</v>
      </c>
      <c r="Y3192" t="str">
        <f>IF(X3192="","-",TRIM(LEFT(X3192,FIND(",",X3192&amp;",")-1)))</f>
        <v>Phoenix</v>
      </c>
      <c r="Z3192" t="s">
        <v>1615</v>
      </c>
      <c r="AA3192" t="s">
        <v>4</v>
      </c>
    </row>
    <row r="3193" spans="1:27" ht="14.4" x14ac:dyDescent="0.3">
      <c r="A3193">
        <v>3183</v>
      </c>
      <c r="B3193" t="s">
        <v>5891</v>
      </c>
      <c r="C3193" t="s">
        <v>5892</v>
      </c>
      <c r="D3193" t="s">
        <v>5893</v>
      </c>
      <c r="E3193" t="s">
        <v>139</v>
      </c>
      <c r="F3193" s="5">
        <f>_xlfn.TEXTBEFORE(E3193, " ") * 1000000</f>
        <v>46100000</v>
      </c>
      <c r="G3193">
        <v>115.11490000000001</v>
      </c>
      <c r="H3193" t="s">
        <v>85</v>
      </c>
      <c r="I3193">
        <v>164</v>
      </c>
      <c r="J3193">
        <f>IF(I3193="",0,I3193)</f>
        <v>164</v>
      </c>
      <c r="K3193">
        <v>36</v>
      </c>
      <c r="L3193">
        <f>I3193-K3193</f>
        <v>128</v>
      </c>
      <c r="M3193" t="str">
        <f>IF(I3193&lt;100,"small",IF(I3193&lt;500,"medium","large"))</f>
        <v>medium</v>
      </c>
      <c r="N3193">
        <f>IF(M3193="small",1,0)</f>
        <v>0</v>
      </c>
      <c r="O3193">
        <f>IF(N3193="medium",1,0)</f>
        <v>0</v>
      </c>
      <c r="P3193">
        <f>IF(O3193="large",1,0)</f>
        <v>0</v>
      </c>
      <c r="Q3193">
        <v>2004</v>
      </c>
      <c r="R3193">
        <v>6</v>
      </c>
      <c r="S3193" t="str">
        <f>IF(R3193=1, "First-time", IF(R3193&lt;=3, "Rising Star", IF(R3193&lt;10, "Established", "Elites")))</f>
        <v>Established</v>
      </c>
      <c r="T3193">
        <f>IF(S3193 = "First-time",1,0)</f>
        <v>0</v>
      </c>
      <c r="U3193">
        <f>IF(S3193 = "Rising Star",1,0)</f>
        <v>0</v>
      </c>
      <c r="V3193">
        <f>IF(S3193 = "Established",1,0)</f>
        <v>1</v>
      </c>
      <c r="W3193">
        <f>IF(S3193 = "Elites",1,0)</f>
        <v>0</v>
      </c>
      <c r="X3193" t="s">
        <v>325</v>
      </c>
      <c r="Y3193" t="str">
        <f>IF(X3193="","-",TRIM(LEFT(X3193,FIND(",",X3193&amp;",")-1)))</f>
        <v>Los Angeles</v>
      </c>
      <c r="Z3193" t="s">
        <v>326</v>
      </c>
      <c r="AA3193" t="s">
        <v>5</v>
      </c>
    </row>
    <row r="3194" spans="1:27" ht="14.4" x14ac:dyDescent="0.3">
      <c r="A3194">
        <v>3184</v>
      </c>
      <c r="B3194" t="s">
        <v>9302</v>
      </c>
      <c r="C3194" t="s">
        <v>9303</v>
      </c>
      <c r="D3194" t="s">
        <v>9304</v>
      </c>
      <c r="E3194" t="s">
        <v>857</v>
      </c>
      <c r="F3194" s="5">
        <f>_xlfn.TEXTBEFORE(E3194, " ") * 1000000</f>
        <v>3200000</v>
      </c>
      <c r="G3194">
        <v>115.1148</v>
      </c>
      <c r="H3194" t="s">
        <v>85</v>
      </c>
      <c r="I3194">
        <v>15</v>
      </c>
      <c r="J3194">
        <f>IF(I3194="",0,I3194)</f>
        <v>15</v>
      </c>
      <c r="K3194">
        <v>7</v>
      </c>
      <c r="L3194">
        <f>I3194-K3194</f>
        <v>8</v>
      </c>
      <c r="M3194" t="str">
        <f>IF(I3194&lt;100,"small",IF(I3194&lt;500,"medium","large"))</f>
        <v>small</v>
      </c>
      <c r="N3194">
        <f>IF(M3194="small",1,0)</f>
        <v>1</v>
      </c>
      <c r="O3194">
        <f>IF(N3194="medium",1,0)</f>
        <v>0</v>
      </c>
      <c r="P3194">
        <f>IF(O3194="large",1,0)</f>
        <v>0</v>
      </c>
      <c r="Q3194">
        <v>2009</v>
      </c>
      <c r="R3194">
        <v>1</v>
      </c>
      <c r="S3194" t="str">
        <f>IF(R3194=1, "First-time", IF(R3194&lt;=3, "Rising Star", IF(R3194&lt;10, "Established", "Elites")))</f>
        <v>First-time</v>
      </c>
      <c r="T3194">
        <f>IF(S3194 = "First-time",1,0)</f>
        <v>1</v>
      </c>
      <c r="U3194">
        <f>IF(S3194 = "Rising Star",1,0)</f>
        <v>0</v>
      </c>
      <c r="V3194">
        <f>IF(S3194 = "Established",1,0)</f>
        <v>0</v>
      </c>
      <c r="W3194">
        <f>IF(S3194 = "Elites",1,0)</f>
        <v>0</v>
      </c>
      <c r="X3194" t="s">
        <v>427</v>
      </c>
      <c r="Y3194" t="str">
        <f>IF(X3194="","-",TRIM(LEFT(X3194,FIND(",",X3194&amp;",")-1)))</f>
        <v>Washington</v>
      </c>
      <c r="Z3194" t="s">
        <v>1407</v>
      </c>
      <c r="AA3194" t="s">
        <v>47</v>
      </c>
    </row>
    <row r="3195" spans="1:27" ht="14.4" x14ac:dyDescent="0.3">
      <c r="A3195">
        <v>3185</v>
      </c>
      <c r="B3195" t="s">
        <v>5894</v>
      </c>
      <c r="C3195" t="s">
        <v>5895</v>
      </c>
      <c r="D3195" t="s">
        <v>5896</v>
      </c>
      <c r="E3195" t="s">
        <v>4588</v>
      </c>
      <c r="F3195" s="5">
        <f>_xlfn.TEXTBEFORE(E3195, " ") * 1000000</f>
        <v>19600000</v>
      </c>
      <c r="G3195">
        <v>115.0287</v>
      </c>
      <c r="H3195" t="s">
        <v>129</v>
      </c>
      <c r="I3195">
        <v>88</v>
      </c>
      <c r="J3195">
        <f>IF(I3195="",0,I3195)</f>
        <v>88</v>
      </c>
      <c r="K3195">
        <v>52</v>
      </c>
      <c r="L3195">
        <f>I3195-K3195</f>
        <v>36</v>
      </c>
      <c r="M3195" t="str">
        <f>IF(I3195&lt;100,"small",IF(I3195&lt;500,"medium","large"))</f>
        <v>small</v>
      </c>
      <c r="N3195">
        <f>IF(M3195="small",1,0)</f>
        <v>1</v>
      </c>
      <c r="O3195">
        <f>IF(N3195="medium",1,0)</f>
        <v>0</v>
      </c>
      <c r="P3195">
        <f>IF(O3195="large",1,0)</f>
        <v>0</v>
      </c>
      <c r="Q3195">
        <v>2004</v>
      </c>
      <c r="R3195">
        <v>3</v>
      </c>
      <c r="S3195" t="str">
        <f>IF(R3195=1, "First-time", IF(R3195&lt;=3, "Rising Star", IF(R3195&lt;10, "Established", "Elites")))</f>
        <v>Rising Star</v>
      </c>
      <c r="T3195">
        <f>IF(S3195 = "First-time",1,0)</f>
        <v>0</v>
      </c>
      <c r="U3195">
        <f>IF(S3195 = "Rising Star",1,0)</f>
        <v>1</v>
      </c>
      <c r="V3195">
        <f>IF(S3195 = "Established",1,0)</f>
        <v>0</v>
      </c>
      <c r="W3195">
        <f>IF(S3195 = "Elites",1,0)</f>
        <v>0</v>
      </c>
      <c r="X3195" t="s">
        <v>325</v>
      </c>
      <c r="Y3195" t="str">
        <f>IF(X3195="","-",TRIM(LEFT(X3195,FIND(",",X3195&amp;",")-1)))</f>
        <v>Los Angeles</v>
      </c>
      <c r="Z3195" t="s">
        <v>495</v>
      </c>
      <c r="AA3195" t="s">
        <v>5</v>
      </c>
    </row>
    <row r="3196" spans="1:27" ht="14.4" x14ac:dyDescent="0.3">
      <c r="A3196">
        <v>3186</v>
      </c>
      <c r="B3196" t="s">
        <v>5897</v>
      </c>
      <c r="C3196" t="s">
        <v>5898</v>
      </c>
      <c r="D3196" t="s">
        <v>5899</v>
      </c>
      <c r="E3196" t="s">
        <v>2033</v>
      </c>
      <c r="F3196" s="5">
        <f>_xlfn.TEXTBEFORE(E3196, " ") * 1000000</f>
        <v>18400000</v>
      </c>
      <c r="G3196">
        <v>114.968</v>
      </c>
      <c r="H3196" t="s">
        <v>174</v>
      </c>
      <c r="I3196">
        <v>19</v>
      </c>
      <c r="J3196">
        <f>IF(I3196="",0,I3196)</f>
        <v>19</v>
      </c>
      <c r="K3196">
        <v>20</v>
      </c>
      <c r="L3196">
        <f>I3196-K3196</f>
        <v>-1</v>
      </c>
      <c r="M3196" t="str">
        <f>IF(I3196&lt;100,"small",IF(I3196&lt;500,"medium","large"))</f>
        <v>small</v>
      </c>
      <c r="N3196">
        <f>IF(M3196="small",1,0)</f>
        <v>1</v>
      </c>
      <c r="O3196">
        <f>IF(N3196="medium",1,0)</f>
        <v>0</v>
      </c>
      <c r="P3196">
        <f>IF(O3196="large",1,0)</f>
        <v>0</v>
      </c>
      <c r="Q3196">
        <v>2004</v>
      </c>
      <c r="R3196">
        <v>7</v>
      </c>
      <c r="S3196" t="str">
        <f>IF(R3196=1, "First-time", IF(R3196&lt;=3, "Rising Star", IF(R3196&lt;10, "Established", "Elites")))</f>
        <v>Established</v>
      </c>
      <c r="T3196">
        <f>IF(S3196 = "First-time",1,0)</f>
        <v>0</v>
      </c>
      <c r="U3196">
        <f>IF(S3196 = "Rising Star",1,0)</f>
        <v>0</v>
      </c>
      <c r="V3196">
        <f>IF(S3196 = "Established",1,0)</f>
        <v>1</v>
      </c>
      <c r="W3196">
        <f>IF(S3196 = "Elites",1,0)</f>
        <v>0</v>
      </c>
      <c r="X3196" t="s">
        <v>325</v>
      </c>
      <c r="Y3196" t="str">
        <f>IF(X3196="","-",TRIM(LEFT(X3196,FIND(",",X3196&amp;",")-1)))</f>
        <v>Los Angeles</v>
      </c>
      <c r="Z3196" t="s">
        <v>5900</v>
      </c>
      <c r="AA3196" t="s">
        <v>5</v>
      </c>
    </row>
    <row r="3197" spans="1:27" ht="14.4" x14ac:dyDescent="0.3">
      <c r="A3197">
        <v>3187</v>
      </c>
      <c r="B3197" t="s">
        <v>6793</v>
      </c>
      <c r="C3197" t="s">
        <v>6794</v>
      </c>
      <c r="D3197" t="s">
        <v>6795</v>
      </c>
      <c r="E3197" t="s">
        <v>6796</v>
      </c>
      <c r="F3197" s="5">
        <f>_xlfn.TEXTBEFORE(E3197, " ") * 1000000</f>
        <v>32100000</v>
      </c>
      <c r="G3197">
        <v>114.9096</v>
      </c>
      <c r="H3197" t="s">
        <v>118</v>
      </c>
      <c r="I3197">
        <v>32</v>
      </c>
      <c r="J3197">
        <f>IF(I3197="",0,I3197)</f>
        <v>32</v>
      </c>
      <c r="K3197">
        <v>18</v>
      </c>
      <c r="L3197">
        <f>I3197-K3197</f>
        <v>14</v>
      </c>
      <c r="M3197" t="str">
        <f>IF(I3197&lt;100,"small",IF(I3197&lt;500,"medium","large"))</f>
        <v>small</v>
      </c>
      <c r="N3197">
        <f>IF(M3197="small",1,0)</f>
        <v>1</v>
      </c>
      <c r="O3197">
        <f>IF(N3197="medium",1,0)</f>
        <v>0</v>
      </c>
      <c r="P3197">
        <f>IF(O3197="large",1,0)</f>
        <v>0</v>
      </c>
      <c r="Q3197">
        <v>2006</v>
      </c>
      <c r="R3197">
        <v>8</v>
      </c>
      <c r="S3197" t="str">
        <f>IF(R3197=1, "First-time", IF(R3197&lt;=3, "Rising Star", IF(R3197&lt;10, "Established", "Elites")))</f>
        <v>Established</v>
      </c>
      <c r="T3197">
        <f>IF(S3197 = "First-time",1,0)</f>
        <v>0</v>
      </c>
      <c r="U3197">
        <f>IF(S3197 = "Rising Star",1,0)</f>
        <v>0</v>
      </c>
      <c r="V3197">
        <f>IF(S3197 = "Established",1,0)</f>
        <v>1</v>
      </c>
      <c r="W3197">
        <f>IF(S3197 = "Elites",1,0)</f>
        <v>0</v>
      </c>
      <c r="X3197" t="s">
        <v>191</v>
      </c>
      <c r="Y3197" t="str">
        <f>IF(X3197="","-",TRIM(LEFT(X3197,FIND(",",X3197&amp;",")-1)))</f>
        <v>Philadelphia</v>
      </c>
      <c r="Z3197" t="s">
        <v>1051</v>
      </c>
      <c r="AA3197" t="s">
        <v>39</v>
      </c>
    </row>
    <row r="3198" spans="1:27" ht="14.4" x14ac:dyDescent="0.3">
      <c r="A3198">
        <v>3188</v>
      </c>
      <c r="B3198" t="s">
        <v>9624</v>
      </c>
      <c r="C3198" t="s">
        <v>9625</v>
      </c>
      <c r="D3198" t="s">
        <v>9626</v>
      </c>
      <c r="E3198" t="s">
        <v>778</v>
      </c>
      <c r="F3198" s="5">
        <f>_xlfn.TEXTBEFORE(E3198, " ") * 1000000</f>
        <v>18200000</v>
      </c>
      <c r="G3198">
        <v>114.8201</v>
      </c>
      <c r="H3198" t="s">
        <v>761</v>
      </c>
      <c r="I3198">
        <v>58</v>
      </c>
      <c r="J3198">
        <f>IF(I3198="",0,I3198)</f>
        <v>58</v>
      </c>
      <c r="K3198">
        <v>49</v>
      </c>
      <c r="L3198">
        <f>I3198-K3198</f>
        <v>9</v>
      </c>
      <c r="M3198" t="str">
        <f>IF(I3198&lt;100,"small",IF(I3198&lt;500,"medium","large"))</f>
        <v>small</v>
      </c>
      <c r="N3198">
        <f>IF(M3198="small",1,0)</f>
        <v>1</v>
      </c>
      <c r="O3198">
        <f>IF(N3198="medium",1,0)</f>
        <v>0</v>
      </c>
      <c r="P3198">
        <f>IF(O3198="large",1,0)</f>
        <v>0</v>
      </c>
      <c r="Q3198">
        <v>2009</v>
      </c>
      <c r="R3198">
        <v>6</v>
      </c>
      <c r="S3198" t="str">
        <f>IF(R3198=1, "First-time", IF(R3198&lt;=3, "Rising Star", IF(R3198&lt;10, "Established", "Elites")))</f>
        <v>Established</v>
      </c>
      <c r="T3198">
        <f>IF(S3198 = "First-time",1,0)</f>
        <v>0</v>
      </c>
      <c r="U3198">
        <f>IF(S3198 = "Rising Star",1,0)</f>
        <v>0</v>
      </c>
      <c r="V3198">
        <f>IF(S3198 = "Established",1,0)</f>
        <v>1</v>
      </c>
      <c r="W3198">
        <f>IF(S3198 = "Elites",1,0)</f>
        <v>0</v>
      </c>
      <c r="X3198" t="s">
        <v>332</v>
      </c>
      <c r="Y3198" t="str">
        <f>IF(X3198="","-",TRIM(LEFT(X3198,FIND(",",X3198&amp;",")-1)))</f>
        <v>Columbus</v>
      </c>
      <c r="Z3198" t="s">
        <v>461</v>
      </c>
      <c r="AA3198" t="s">
        <v>36</v>
      </c>
    </row>
    <row r="3199" spans="1:27" ht="14.4" x14ac:dyDescent="0.3">
      <c r="A3199">
        <v>3189</v>
      </c>
      <c r="B3199" t="s">
        <v>6266</v>
      </c>
      <c r="C3199" t="s">
        <v>6267</v>
      </c>
      <c r="D3199" t="s">
        <v>6268</v>
      </c>
      <c r="E3199" t="s">
        <v>665</v>
      </c>
      <c r="F3199" s="5">
        <f>_xlfn.TEXTBEFORE(E3199, " ") * 1000000</f>
        <v>8500000</v>
      </c>
      <c r="G3199">
        <v>114.8082</v>
      </c>
      <c r="H3199" t="s">
        <v>803</v>
      </c>
      <c r="I3199">
        <v>48</v>
      </c>
      <c r="J3199">
        <f>IF(I3199="",0,I3199)</f>
        <v>48</v>
      </c>
      <c r="K3199">
        <v>26</v>
      </c>
      <c r="L3199">
        <f>I3199-K3199</f>
        <v>22</v>
      </c>
      <c r="M3199" t="str">
        <f>IF(I3199&lt;100,"small",IF(I3199&lt;500,"medium","large"))</f>
        <v>small</v>
      </c>
      <c r="N3199">
        <f>IF(M3199="small",1,0)</f>
        <v>1</v>
      </c>
      <c r="O3199">
        <f>IF(N3199="medium",1,0)</f>
        <v>0</v>
      </c>
      <c r="P3199">
        <f>IF(O3199="large",1,0)</f>
        <v>0</v>
      </c>
      <c r="Q3199">
        <v>2005</v>
      </c>
      <c r="R3199">
        <v>6</v>
      </c>
      <c r="S3199" t="str">
        <f>IF(R3199=1, "First-time", IF(R3199&lt;=3, "Rising Star", IF(R3199&lt;10, "Established", "Elites")))</f>
        <v>Established</v>
      </c>
      <c r="T3199">
        <f>IF(S3199 = "First-time",1,0)</f>
        <v>0</v>
      </c>
      <c r="U3199">
        <f>IF(S3199 = "Rising Star",1,0)</f>
        <v>0</v>
      </c>
      <c r="V3199">
        <f>IF(S3199 = "Established",1,0)</f>
        <v>1</v>
      </c>
      <c r="W3199">
        <f>IF(S3199 = "Elites",1,0)</f>
        <v>0</v>
      </c>
      <c r="X3199" t="s">
        <v>466</v>
      </c>
      <c r="Y3199" t="str">
        <f>IF(X3199="","-",TRIM(LEFT(X3199,FIND(",",X3199&amp;",")-1)))</f>
        <v>Charlotte</v>
      </c>
      <c r="Z3199" t="s">
        <v>466</v>
      </c>
      <c r="AA3199" t="s">
        <v>28</v>
      </c>
    </row>
    <row r="3200" spans="1:27" ht="14.4" x14ac:dyDescent="0.3">
      <c r="A3200">
        <v>3190</v>
      </c>
      <c r="B3200" t="s">
        <v>3073</v>
      </c>
      <c r="C3200" t="s">
        <v>3074</v>
      </c>
      <c r="D3200" t="s">
        <v>3075</v>
      </c>
      <c r="E3200" t="s">
        <v>3076</v>
      </c>
      <c r="F3200" s="5">
        <f>_xlfn.TEXTBEFORE(E3200, " ") * 1000000</f>
        <v>45100000</v>
      </c>
      <c r="G3200">
        <v>114.7895</v>
      </c>
      <c r="H3200" t="s">
        <v>751</v>
      </c>
      <c r="I3200">
        <v>15</v>
      </c>
      <c r="J3200">
        <f>IF(I3200="",0,I3200)</f>
        <v>15</v>
      </c>
      <c r="K3200">
        <v>3</v>
      </c>
      <c r="L3200">
        <f>I3200-K3200</f>
        <v>12</v>
      </c>
      <c r="M3200" t="str">
        <f>IF(I3200&lt;100,"small",IF(I3200&lt;500,"medium","large"))</f>
        <v>small</v>
      </c>
      <c r="N3200">
        <f>IF(M3200="small",1,0)</f>
        <v>1</v>
      </c>
      <c r="O3200">
        <f>IF(N3200="medium",1,0)</f>
        <v>0</v>
      </c>
      <c r="P3200">
        <f>IF(O3200="large",1,0)</f>
        <v>0</v>
      </c>
      <c r="Q3200">
        <v>1999</v>
      </c>
      <c r="R3200">
        <v>3</v>
      </c>
      <c r="S3200" t="str">
        <f>IF(R3200=1, "First-time", IF(R3200&lt;=3, "Rising Star", IF(R3200&lt;10, "Established", "Elites")))</f>
        <v>Rising Star</v>
      </c>
      <c r="T3200">
        <f>IF(S3200 = "First-time",1,0)</f>
        <v>0</v>
      </c>
      <c r="U3200">
        <f>IF(S3200 = "Rising Star",1,0)</f>
        <v>1</v>
      </c>
      <c r="V3200">
        <f>IF(S3200 = "Established",1,0)</f>
        <v>0</v>
      </c>
      <c r="W3200">
        <f>IF(S3200 = "Elites",1,0)</f>
        <v>0</v>
      </c>
      <c r="X3200" t="s">
        <v>838</v>
      </c>
      <c r="Y3200" t="str">
        <f>IF(X3200="","-",TRIM(LEFT(X3200,FIND(",",X3200&amp;",")-1)))</f>
        <v>Austin</v>
      </c>
      <c r="Z3200" t="s">
        <v>3077</v>
      </c>
      <c r="AA3200" t="s">
        <v>45</v>
      </c>
    </row>
    <row r="3201" spans="1:27" ht="14.4" x14ac:dyDescent="0.3">
      <c r="A3201">
        <v>3191</v>
      </c>
      <c r="B3201" t="s">
        <v>5783</v>
      </c>
      <c r="C3201" t="s">
        <v>5784</v>
      </c>
      <c r="D3201" t="s">
        <v>5785</v>
      </c>
      <c r="E3201" t="s">
        <v>1246</v>
      </c>
      <c r="F3201" s="5">
        <f>_xlfn.TEXTBEFORE(E3201, " ") * 1000000</f>
        <v>2900000</v>
      </c>
      <c r="G3201">
        <v>114.65519999999999</v>
      </c>
      <c r="H3201" t="s">
        <v>118</v>
      </c>
      <c r="I3201">
        <v>13</v>
      </c>
      <c r="J3201">
        <f>IF(I3201="",0,I3201)</f>
        <v>13</v>
      </c>
      <c r="K3201">
        <v>6</v>
      </c>
      <c r="L3201">
        <f>I3201-K3201</f>
        <v>7</v>
      </c>
      <c r="M3201" t="str">
        <f>IF(I3201&lt;100,"small",IF(I3201&lt;500,"medium","large"))</f>
        <v>small</v>
      </c>
      <c r="N3201">
        <f>IF(M3201="small",1,0)</f>
        <v>1</v>
      </c>
      <c r="O3201">
        <f>IF(N3201="medium",1,0)</f>
        <v>0</v>
      </c>
      <c r="P3201">
        <f>IF(O3201="large",1,0)</f>
        <v>0</v>
      </c>
      <c r="Q3201">
        <v>2004</v>
      </c>
      <c r="R3201">
        <v>1</v>
      </c>
      <c r="S3201" t="str">
        <f>IF(R3201=1, "First-time", IF(R3201&lt;=3, "Rising Star", IF(R3201&lt;10, "Established", "Elites")))</f>
        <v>First-time</v>
      </c>
      <c r="T3201">
        <f>IF(S3201 = "First-time",1,0)</f>
        <v>1</v>
      </c>
      <c r="U3201">
        <f>IF(S3201 = "Rising Star",1,0)</f>
        <v>0</v>
      </c>
      <c r="V3201">
        <f>IF(S3201 = "Established",1,0)</f>
        <v>0</v>
      </c>
      <c r="W3201">
        <f>IF(S3201 = "Elites",1,0)</f>
        <v>0</v>
      </c>
      <c r="X3201" t="s">
        <v>1206</v>
      </c>
      <c r="Y3201" t="str">
        <f>IF(X3201="","-",TRIM(LEFT(X3201,FIND(",",X3201&amp;",")-1)))</f>
        <v>Tampa</v>
      </c>
      <c r="Z3201" t="s">
        <v>1206</v>
      </c>
      <c r="AA3201" t="s">
        <v>10</v>
      </c>
    </row>
    <row r="3202" spans="1:27" ht="14.4" x14ac:dyDescent="0.3">
      <c r="A3202">
        <v>3192</v>
      </c>
      <c r="B3202" t="s">
        <v>1667</v>
      </c>
      <c r="C3202" t="s">
        <v>1668</v>
      </c>
      <c r="D3202" t="s">
        <v>1669</v>
      </c>
      <c r="E3202" t="s">
        <v>1670</v>
      </c>
      <c r="F3202" s="5">
        <f>_xlfn.TEXTBEFORE(E3202, " ") * 1000000</f>
        <v>66900000.000000007</v>
      </c>
      <c r="G3202">
        <v>114.64449999999999</v>
      </c>
      <c r="H3202" t="s">
        <v>803</v>
      </c>
      <c r="I3202">
        <v>82</v>
      </c>
      <c r="J3202">
        <f>IF(I3202="",0,I3202)</f>
        <v>82</v>
      </c>
      <c r="K3202">
        <v>61</v>
      </c>
      <c r="L3202">
        <f>I3202-K3202</f>
        <v>21</v>
      </c>
      <c r="M3202" t="str">
        <f>IF(I3202&lt;100,"small",IF(I3202&lt;500,"medium","large"))</f>
        <v>small</v>
      </c>
      <c r="N3202">
        <f>IF(M3202="small",1,0)</f>
        <v>1</v>
      </c>
      <c r="O3202">
        <f>IF(N3202="medium",1,0)</f>
        <v>0</v>
      </c>
      <c r="P3202">
        <f>IF(O3202="large",1,0)</f>
        <v>0</v>
      </c>
      <c r="Q3202">
        <v>1991</v>
      </c>
      <c r="R3202">
        <v>5</v>
      </c>
      <c r="S3202" t="str">
        <f>IF(R3202=1, "First-time", IF(R3202&lt;=3, "Rising Star", IF(R3202&lt;10, "Established", "Elites")))</f>
        <v>Established</v>
      </c>
      <c r="T3202">
        <f>IF(S3202 = "First-time",1,0)</f>
        <v>0</v>
      </c>
      <c r="U3202">
        <f>IF(S3202 = "Rising Star",1,0)</f>
        <v>0</v>
      </c>
      <c r="V3202">
        <f>IF(S3202 = "Established",1,0)</f>
        <v>1</v>
      </c>
      <c r="W3202">
        <f>IF(S3202 = "Elites",1,0)</f>
        <v>0</v>
      </c>
      <c r="X3202" t="s">
        <v>93</v>
      </c>
      <c r="Y3202" t="str">
        <f>IF(X3202="","-",TRIM(LEFT(X3202,FIND(",",X3202&amp;",")-1)))</f>
        <v>Baltimore</v>
      </c>
      <c r="Z3202" t="s">
        <v>1671</v>
      </c>
      <c r="AA3202" t="s">
        <v>21</v>
      </c>
    </row>
    <row r="3203" spans="1:27" ht="14.4" x14ac:dyDescent="0.3">
      <c r="A3203">
        <v>3193</v>
      </c>
      <c r="B3203" t="s">
        <v>334</v>
      </c>
      <c r="C3203" t="s">
        <v>335</v>
      </c>
      <c r="D3203" t="s">
        <v>336</v>
      </c>
      <c r="E3203" t="s">
        <v>337</v>
      </c>
      <c r="F3203" s="5">
        <f>_xlfn.TEXTBEFORE(E3203, " ") * 1000000</f>
        <v>6700000</v>
      </c>
      <c r="G3203">
        <v>114.6407</v>
      </c>
      <c r="H3203" t="s">
        <v>174</v>
      </c>
      <c r="I3203">
        <v>70</v>
      </c>
      <c r="J3203">
        <f>IF(I3203="",0,I3203)</f>
        <v>70</v>
      </c>
      <c r="K3203">
        <v>36</v>
      </c>
      <c r="L3203">
        <f>I3203-K3203</f>
        <v>34</v>
      </c>
      <c r="M3203" t="str">
        <f>IF(I3203&lt;100,"small",IF(I3203&lt;500,"medium","large"))</f>
        <v>small</v>
      </c>
      <c r="N3203">
        <f>IF(M3203="small",1,0)</f>
        <v>1</v>
      </c>
      <c r="O3203">
        <f>IF(N3203="medium",1,0)</f>
        <v>0</v>
      </c>
      <c r="P3203">
        <f>IF(O3203="large",1,0)</f>
        <v>0</v>
      </c>
      <c r="Q3203">
        <v>1959</v>
      </c>
      <c r="R3203">
        <v>3</v>
      </c>
      <c r="S3203" t="str">
        <f>IF(R3203=1, "First-time", IF(R3203&lt;=3, "Rising Star", IF(R3203&lt;10, "Established", "Elites")))</f>
        <v>Rising Star</v>
      </c>
      <c r="T3203">
        <f>IF(S3203 = "First-time",1,0)</f>
        <v>0</v>
      </c>
      <c r="U3203">
        <f>IF(S3203 = "Rising Star",1,0)</f>
        <v>1</v>
      </c>
      <c r="V3203">
        <f>IF(S3203 = "Established",1,0)</f>
        <v>0</v>
      </c>
      <c r="W3203">
        <f>IF(S3203 = "Elites",1,0)</f>
        <v>0</v>
      </c>
      <c r="X3203" t="s">
        <v>99</v>
      </c>
      <c r="Y3203" t="str">
        <f>IF(X3203="","-",TRIM(LEFT(X3203,FIND(",",X3203&amp;",")-1)))</f>
        <v>-</v>
      </c>
      <c r="Z3203" t="s">
        <v>338</v>
      </c>
      <c r="AA3203" t="s">
        <v>28</v>
      </c>
    </row>
    <row r="3204" spans="1:27" ht="14.4" x14ac:dyDescent="0.3">
      <c r="A3204">
        <v>3194</v>
      </c>
      <c r="B3204" t="s">
        <v>2608</v>
      </c>
      <c r="C3204" t="s">
        <v>2609</v>
      </c>
      <c r="D3204" t="s">
        <v>2610</v>
      </c>
      <c r="E3204" t="s">
        <v>2611</v>
      </c>
      <c r="F3204" s="5">
        <f>_xlfn.TEXTBEFORE(E3204, " ") * 1000000</f>
        <v>514000000</v>
      </c>
      <c r="G3204">
        <v>114.5471</v>
      </c>
      <c r="H3204" t="s">
        <v>160</v>
      </c>
      <c r="I3204">
        <v>1038</v>
      </c>
      <c r="J3204">
        <f>IF(I3204="",0,I3204)</f>
        <v>1038</v>
      </c>
      <c r="K3204">
        <v>759</v>
      </c>
      <c r="L3204">
        <f>I3204-K3204</f>
        <v>279</v>
      </c>
      <c r="M3204" t="str">
        <f>IF(I3204&lt;100,"small",IF(I3204&lt;500,"medium","large"))</f>
        <v>large</v>
      </c>
      <c r="N3204">
        <f>IF(M3204="small",1,0)</f>
        <v>0</v>
      </c>
      <c r="O3204">
        <f>IF(N3204="medium",1,0)</f>
        <v>0</v>
      </c>
      <c r="P3204">
        <f>IF(O3204="large",1,0)</f>
        <v>0</v>
      </c>
      <c r="Q3204">
        <v>1997</v>
      </c>
      <c r="R3204">
        <v>14</v>
      </c>
      <c r="S3204" t="str">
        <f>IF(R3204=1, "First-time", IF(R3204&lt;=3, "Rising Star", IF(R3204&lt;10, "Established", "Elites")))</f>
        <v>Elites</v>
      </c>
      <c r="T3204">
        <f>IF(S3204 = "First-time",1,0)</f>
        <v>0</v>
      </c>
      <c r="U3204">
        <f>IF(S3204 = "Rising Star",1,0)</f>
        <v>0</v>
      </c>
      <c r="V3204">
        <f>IF(S3204 = "Established",1,0)</f>
        <v>0</v>
      </c>
      <c r="W3204">
        <f>IF(S3204 = "Elites",1,0)</f>
        <v>1</v>
      </c>
      <c r="X3204" t="s">
        <v>99</v>
      </c>
      <c r="Y3204" t="str">
        <f>IF(X3204="","-",TRIM(LEFT(X3204,FIND(",",X3204&amp;",")-1)))</f>
        <v>-</v>
      </c>
      <c r="Z3204" t="s">
        <v>2375</v>
      </c>
      <c r="AA3204" t="s">
        <v>36</v>
      </c>
    </row>
    <row r="3205" spans="1:27" ht="14.4" x14ac:dyDescent="0.3">
      <c r="A3205">
        <v>3195</v>
      </c>
      <c r="B3205" t="s">
        <v>12569</v>
      </c>
      <c r="C3205" t="s">
        <v>12570</v>
      </c>
      <c r="D3205" t="s">
        <v>12571</v>
      </c>
      <c r="E3205" t="s">
        <v>3510</v>
      </c>
      <c r="F3205" s="5">
        <f>_xlfn.TEXTBEFORE(E3205, " ") * 1000000</f>
        <v>12100000</v>
      </c>
      <c r="G3205">
        <v>114.4235</v>
      </c>
      <c r="H3205" t="s">
        <v>433</v>
      </c>
      <c r="I3205">
        <v>850</v>
      </c>
      <c r="J3205">
        <f>IF(I3205="",0,I3205)</f>
        <v>850</v>
      </c>
      <c r="K3205">
        <v>385</v>
      </c>
      <c r="L3205">
        <f>I3205-K3205</f>
        <v>465</v>
      </c>
      <c r="M3205" t="str">
        <f>IF(I3205&lt;100,"small",IF(I3205&lt;500,"medium","large"))</f>
        <v>large</v>
      </c>
      <c r="N3205">
        <f>IF(M3205="small",1,0)</f>
        <v>0</v>
      </c>
      <c r="O3205">
        <f>IF(N3205="medium",1,0)</f>
        <v>0</v>
      </c>
      <c r="P3205">
        <f>IF(O3205="large",1,0)</f>
        <v>0</v>
      </c>
      <c r="Q3205">
        <v>2011</v>
      </c>
      <c r="R3205">
        <v>6</v>
      </c>
      <c r="S3205" t="str">
        <f>IF(R3205=1, "First-time", IF(R3205&lt;=3, "Rising Star", IF(R3205&lt;10, "Established", "Elites")))</f>
        <v>Established</v>
      </c>
      <c r="T3205">
        <f>IF(S3205 = "First-time",1,0)</f>
        <v>0</v>
      </c>
      <c r="U3205">
        <f>IF(S3205 = "Rising Star",1,0)</f>
        <v>0</v>
      </c>
      <c r="V3205">
        <f>IF(S3205 = "Established",1,0)</f>
        <v>1</v>
      </c>
      <c r="W3205">
        <f>IF(S3205 = "Elites",1,0)</f>
        <v>0</v>
      </c>
      <c r="X3205" t="s">
        <v>191</v>
      </c>
      <c r="Y3205" t="str">
        <f>IF(X3205="","-",TRIM(LEFT(X3205,FIND(",",X3205&amp;",")-1)))</f>
        <v>Philadelphia</v>
      </c>
      <c r="Z3205" t="s">
        <v>521</v>
      </c>
      <c r="AA3205" t="s">
        <v>9</v>
      </c>
    </row>
    <row r="3206" spans="1:27" ht="14.4" x14ac:dyDescent="0.3">
      <c r="A3206">
        <v>3196</v>
      </c>
      <c r="B3206" t="s">
        <v>1047</v>
      </c>
      <c r="C3206" t="s">
        <v>1048</v>
      </c>
      <c r="D3206" t="s">
        <v>1049</v>
      </c>
      <c r="E3206" t="s">
        <v>1050</v>
      </c>
      <c r="F3206" s="5">
        <f>_xlfn.TEXTBEFORE(E3206, " ") * 1000000</f>
        <v>98000000</v>
      </c>
      <c r="G3206">
        <v>114.3057</v>
      </c>
      <c r="H3206" t="s">
        <v>105</v>
      </c>
      <c r="I3206">
        <v>152</v>
      </c>
      <c r="J3206">
        <f>IF(I3206="",0,I3206)</f>
        <v>152</v>
      </c>
      <c r="K3206">
        <v>118</v>
      </c>
      <c r="L3206">
        <f>I3206-K3206</f>
        <v>34</v>
      </c>
      <c r="M3206" t="str">
        <f>IF(I3206&lt;100,"small",IF(I3206&lt;500,"medium","large"))</f>
        <v>medium</v>
      </c>
      <c r="N3206">
        <f>IF(M3206="small",1,0)</f>
        <v>0</v>
      </c>
      <c r="O3206">
        <f>IF(N3206="medium",1,0)</f>
        <v>0</v>
      </c>
      <c r="P3206">
        <f>IF(O3206="large",1,0)</f>
        <v>0</v>
      </c>
      <c r="Q3206">
        <v>1985</v>
      </c>
      <c r="R3206">
        <v>1</v>
      </c>
      <c r="S3206" t="str">
        <f>IF(R3206=1, "First-time", IF(R3206&lt;=3, "Rising Star", IF(R3206&lt;10, "Established", "Elites")))</f>
        <v>First-time</v>
      </c>
      <c r="T3206">
        <f>IF(S3206 = "First-time",1,0)</f>
        <v>1</v>
      </c>
      <c r="U3206">
        <f>IF(S3206 = "Rising Star",1,0)</f>
        <v>0</v>
      </c>
      <c r="V3206">
        <f>IF(S3206 = "Established",1,0)</f>
        <v>0</v>
      </c>
      <c r="W3206">
        <f>IF(S3206 = "Elites",1,0)</f>
        <v>0</v>
      </c>
      <c r="X3206" t="s">
        <v>191</v>
      </c>
      <c r="Y3206" t="str">
        <f>IF(X3206="","-",TRIM(LEFT(X3206,FIND(",",X3206&amp;",")-1)))</f>
        <v>Philadelphia</v>
      </c>
      <c r="Z3206" t="s">
        <v>1051</v>
      </c>
      <c r="AA3206" t="s">
        <v>39</v>
      </c>
    </row>
    <row r="3207" spans="1:27" ht="14.4" x14ac:dyDescent="0.3">
      <c r="A3207">
        <v>3197</v>
      </c>
      <c r="B3207" t="s">
        <v>4079</v>
      </c>
      <c r="C3207" t="s">
        <v>4080</v>
      </c>
      <c r="D3207" t="s">
        <v>4081</v>
      </c>
      <c r="E3207" t="s">
        <v>4082</v>
      </c>
      <c r="F3207" s="5">
        <f>_xlfn.TEXTBEFORE(E3207, " ") * 1000000</f>
        <v>600000000</v>
      </c>
      <c r="G3207">
        <v>114.28570000000001</v>
      </c>
      <c r="H3207" t="s">
        <v>803</v>
      </c>
      <c r="I3207">
        <v>916</v>
      </c>
      <c r="J3207">
        <f>IF(I3207="",0,I3207)</f>
        <v>916</v>
      </c>
      <c r="K3207">
        <v>450</v>
      </c>
      <c r="L3207">
        <f>I3207-K3207</f>
        <v>466</v>
      </c>
      <c r="M3207" t="str">
        <f>IF(I3207&lt;100,"small",IF(I3207&lt;500,"medium","large"))</f>
        <v>large</v>
      </c>
      <c r="N3207">
        <f>IF(M3207="small",1,0)</f>
        <v>0</v>
      </c>
      <c r="O3207">
        <f>IF(N3207="medium",1,0)</f>
        <v>0</v>
      </c>
      <c r="P3207">
        <f>IF(O3207="large",1,0)</f>
        <v>0</v>
      </c>
      <c r="Q3207">
        <v>2001</v>
      </c>
      <c r="R3207">
        <v>1</v>
      </c>
      <c r="S3207" t="str">
        <f>IF(R3207=1, "First-time", IF(R3207&lt;=3, "Rising Star", IF(R3207&lt;10, "Established", "Elites")))</f>
        <v>First-time</v>
      </c>
      <c r="T3207">
        <f>IF(S3207 = "First-time",1,0)</f>
        <v>1</v>
      </c>
      <c r="U3207">
        <f>IF(S3207 = "Rising Star",1,0)</f>
        <v>0</v>
      </c>
      <c r="V3207">
        <f>IF(S3207 = "Established",1,0)</f>
        <v>0</v>
      </c>
      <c r="W3207">
        <f>IF(S3207 = "Elites",1,0)</f>
        <v>0</v>
      </c>
      <c r="X3207" t="s">
        <v>242</v>
      </c>
      <c r="Y3207" t="str">
        <f>IF(X3207="","-",TRIM(LEFT(X3207,FIND(",",X3207&amp;",")-1)))</f>
        <v>Atlanta</v>
      </c>
      <c r="Z3207" t="s">
        <v>242</v>
      </c>
      <c r="AA3207" t="s">
        <v>11</v>
      </c>
    </row>
    <row r="3208" spans="1:27" ht="14.4" x14ac:dyDescent="0.3">
      <c r="A3208">
        <v>3198</v>
      </c>
      <c r="B3208" t="s">
        <v>10675</v>
      </c>
      <c r="C3208" t="s">
        <v>10676</v>
      </c>
      <c r="D3208" t="s">
        <v>10677</v>
      </c>
      <c r="E3208" t="s">
        <v>808</v>
      </c>
      <c r="F3208" s="5">
        <f>_xlfn.TEXTBEFORE(E3208, " ") * 1000000</f>
        <v>2200000</v>
      </c>
      <c r="G3208">
        <v>114.27460000000001</v>
      </c>
      <c r="H3208" t="s">
        <v>1069</v>
      </c>
      <c r="I3208">
        <v>11</v>
      </c>
      <c r="J3208">
        <f>IF(I3208="",0,I3208)</f>
        <v>11</v>
      </c>
      <c r="K3208">
        <v>6</v>
      </c>
      <c r="L3208">
        <f>I3208-K3208</f>
        <v>5</v>
      </c>
      <c r="M3208" t="str">
        <f>IF(I3208&lt;100,"small",IF(I3208&lt;500,"medium","large"))</f>
        <v>small</v>
      </c>
      <c r="N3208">
        <f>IF(M3208="small",1,0)</f>
        <v>1</v>
      </c>
      <c r="O3208">
        <f>IF(N3208="medium",1,0)</f>
        <v>0</v>
      </c>
      <c r="P3208">
        <f>IF(O3208="large",1,0)</f>
        <v>0</v>
      </c>
      <c r="Q3208">
        <v>2010</v>
      </c>
      <c r="R3208">
        <v>1</v>
      </c>
      <c r="S3208" t="str">
        <f>IF(R3208=1, "First-time", IF(R3208&lt;=3, "Rising Star", IF(R3208&lt;10, "Established", "Elites")))</f>
        <v>First-time</v>
      </c>
      <c r="T3208">
        <f>IF(S3208 = "First-time",1,0)</f>
        <v>1</v>
      </c>
      <c r="U3208">
        <f>IF(S3208 = "Rising Star",1,0)</f>
        <v>0</v>
      </c>
      <c r="V3208">
        <f>IF(S3208 = "Established",1,0)</f>
        <v>0</v>
      </c>
      <c r="W3208">
        <f>IF(S3208 = "Elites",1,0)</f>
        <v>0</v>
      </c>
      <c r="X3208" t="s">
        <v>232</v>
      </c>
      <c r="Y3208" t="str">
        <f>IF(X3208="","-",TRIM(LEFT(X3208,FIND(",",X3208&amp;",")-1)))</f>
        <v>Houston</v>
      </c>
      <c r="Z3208" t="s">
        <v>232</v>
      </c>
      <c r="AA3208" t="s">
        <v>45</v>
      </c>
    </row>
    <row r="3209" spans="1:27" ht="14.4" x14ac:dyDescent="0.3">
      <c r="A3209">
        <v>3199</v>
      </c>
      <c r="B3209" t="s">
        <v>3419</v>
      </c>
      <c r="C3209" t="s">
        <v>3420</v>
      </c>
      <c r="D3209" t="s">
        <v>3421</v>
      </c>
      <c r="E3209" t="s">
        <v>3422</v>
      </c>
      <c r="F3209" s="5">
        <f>_xlfn.TEXTBEFORE(E3209, " ") * 1000000</f>
        <v>372200000</v>
      </c>
      <c r="G3209">
        <v>114.2646</v>
      </c>
      <c r="H3209" t="s">
        <v>118</v>
      </c>
      <c r="I3209">
        <v>150</v>
      </c>
      <c r="J3209">
        <f>IF(I3209="",0,I3209)</f>
        <v>150</v>
      </c>
      <c r="K3209">
        <v>85</v>
      </c>
      <c r="L3209">
        <f>I3209-K3209</f>
        <v>65</v>
      </c>
      <c r="M3209" t="str">
        <f>IF(I3209&lt;100,"small",IF(I3209&lt;500,"medium","large"))</f>
        <v>medium</v>
      </c>
      <c r="N3209">
        <f>IF(M3209="small",1,0)</f>
        <v>0</v>
      </c>
      <c r="O3209">
        <f>IF(N3209="medium",1,0)</f>
        <v>0</v>
      </c>
      <c r="P3209">
        <f>IF(O3209="large",1,0)</f>
        <v>0</v>
      </c>
      <c r="Q3209">
        <v>2000</v>
      </c>
      <c r="R3209">
        <v>6</v>
      </c>
      <c r="S3209" t="str">
        <f>IF(R3209=1, "First-time", IF(R3209&lt;=3, "Rising Star", IF(R3209&lt;10, "Established", "Elites")))</f>
        <v>Established</v>
      </c>
      <c r="T3209">
        <f>IF(S3209 = "First-time",1,0)</f>
        <v>0</v>
      </c>
      <c r="U3209">
        <f>IF(S3209 = "Rising Star",1,0)</f>
        <v>0</v>
      </c>
      <c r="V3209">
        <f>IF(S3209 = "Established",1,0)</f>
        <v>1</v>
      </c>
      <c r="W3209">
        <f>IF(S3209 = "Elites",1,0)</f>
        <v>0</v>
      </c>
      <c r="X3209" t="s">
        <v>232</v>
      </c>
      <c r="Y3209" t="str">
        <f>IF(X3209="","-",TRIM(LEFT(X3209,FIND(",",X3209&amp;",")-1)))</f>
        <v>Houston</v>
      </c>
      <c r="Z3209" t="s">
        <v>232</v>
      </c>
      <c r="AA3209" t="s">
        <v>45</v>
      </c>
    </row>
    <row r="3210" spans="1:27" ht="14.4" x14ac:dyDescent="0.3">
      <c r="A3210">
        <v>3200</v>
      </c>
      <c r="B3210" t="s">
        <v>5002</v>
      </c>
      <c r="C3210" t="s">
        <v>5003</v>
      </c>
      <c r="D3210" t="s">
        <v>5004</v>
      </c>
      <c r="E3210" t="s">
        <v>5005</v>
      </c>
      <c r="F3210" s="5">
        <f>_xlfn.TEXTBEFORE(E3210, " ") * 1000000</f>
        <v>80600000</v>
      </c>
      <c r="G3210">
        <v>114.1931</v>
      </c>
      <c r="H3210" t="s">
        <v>779</v>
      </c>
      <c r="I3210">
        <v>545</v>
      </c>
      <c r="J3210">
        <f>IF(I3210="",0,I3210)</f>
        <v>545</v>
      </c>
      <c r="K3210">
        <v>298</v>
      </c>
      <c r="L3210">
        <f>I3210-K3210</f>
        <v>247</v>
      </c>
      <c r="M3210" t="str">
        <f>IF(I3210&lt;100,"small",IF(I3210&lt;500,"medium","large"))</f>
        <v>large</v>
      </c>
      <c r="N3210">
        <f>IF(M3210="small",1,0)</f>
        <v>0</v>
      </c>
      <c r="O3210">
        <f>IF(N3210="medium",1,0)</f>
        <v>0</v>
      </c>
      <c r="P3210">
        <f>IF(O3210="large",1,0)</f>
        <v>0</v>
      </c>
      <c r="Q3210">
        <v>2003</v>
      </c>
      <c r="R3210">
        <v>5</v>
      </c>
      <c r="S3210" t="str">
        <f>IF(R3210=1, "First-time", IF(R3210&lt;=3, "Rising Star", IF(R3210&lt;10, "Established", "Elites")))</f>
        <v>Established</v>
      </c>
      <c r="T3210">
        <f>IF(S3210 = "First-time",1,0)</f>
        <v>0</v>
      </c>
      <c r="U3210">
        <f>IF(S3210 = "Rising Star",1,0)</f>
        <v>0</v>
      </c>
      <c r="V3210">
        <f>IF(S3210 = "Established",1,0)</f>
        <v>1</v>
      </c>
      <c r="W3210">
        <f>IF(S3210 = "Elites",1,0)</f>
        <v>0</v>
      </c>
      <c r="X3210" t="s">
        <v>585</v>
      </c>
      <c r="Y3210" t="str">
        <f>IF(X3210="","-",TRIM(LEFT(X3210,FIND(",",X3210&amp;",")-1)))</f>
        <v>Ann Arbor</v>
      </c>
      <c r="Z3210" t="s">
        <v>3199</v>
      </c>
      <c r="AA3210" t="s">
        <v>23</v>
      </c>
    </row>
    <row r="3211" spans="1:27" ht="14.4" x14ac:dyDescent="0.3">
      <c r="A3211">
        <v>3201</v>
      </c>
      <c r="B3211" t="s">
        <v>3043</v>
      </c>
      <c r="C3211" t="s">
        <v>3044</v>
      </c>
      <c r="D3211" t="s">
        <v>3045</v>
      </c>
      <c r="E3211" t="s">
        <v>3046</v>
      </c>
      <c r="F3211" s="5">
        <f>_xlfn.TEXTBEFORE(E3211, " ") * 1000000</f>
        <v>188200000</v>
      </c>
      <c r="G3211">
        <v>114.14060000000001</v>
      </c>
      <c r="H3211" t="s">
        <v>751</v>
      </c>
      <c r="I3211">
        <v>1685</v>
      </c>
      <c r="J3211">
        <f>IF(I3211="",0,I3211)</f>
        <v>1685</v>
      </c>
      <c r="K3211">
        <v>743</v>
      </c>
      <c r="L3211">
        <f>I3211-K3211</f>
        <v>942</v>
      </c>
      <c r="M3211" t="str">
        <f>IF(I3211&lt;100,"small",IF(I3211&lt;500,"medium","large"))</f>
        <v>large</v>
      </c>
      <c r="N3211">
        <f>IF(M3211="small",1,0)</f>
        <v>0</v>
      </c>
      <c r="O3211">
        <f>IF(N3211="medium",1,0)</f>
        <v>0</v>
      </c>
      <c r="P3211">
        <f>IF(O3211="large",1,0)</f>
        <v>0</v>
      </c>
      <c r="Q3211">
        <v>1999</v>
      </c>
      <c r="R3211">
        <v>8</v>
      </c>
      <c r="S3211" t="str">
        <f>IF(R3211=1, "First-time", IF(R3211&lt;=3, "Rising Star", IF(R3211&lt;10, "Established", "Elites")))</f>
        <v>Established</v>
      </c>
      <c r="T3211">
        <f>IF(S3211 = "First-time",1,0)</f>
        <v>0</v>
      </c>
      <c r="U3211">
        <f>IF(S3211 = "Rising Star",1,0)</f>
        <v>0</v>
      </c>
      <c r="V3211">
        <f>IF(S3211 = "Established",1,0)</f>
        <v>1</v>
      </c>
      <c r="W3211">
        <f>IF(S3211 = "Elites",1,0)</f>
        <v>0</v>
      </c>
      <c r="X3211" t="s">
        <v>427</v>
      </c>
      <c r="Y3211" t="str">
        <f>IF(X3211="","-",TRIM(LEFT(X3211,FIND(",",X3211&amp;",")-1)))</f>
        <v>Washington</v>
      </c>
      <c r="Z3211" t="s">
        <v>3047</v>
      </c>
      <c r="AA3211" t="s">
        <v>47</v>
      </c>
    </row>
    <row r="3212" spans="1:27" ht="14.4" x14ac:dyDescent="0.3">
      <c r="A3212">
        <v>3202</v>
      </c>
      <c r="B3212" t="s">
        <v>3475</v>
      </c>
      <c r="C3212" t="s">
        <v>3476</v>
      </c>
      <c r="D3212" t="s">
        <v>3477</v>
      </c>
      <c r="E3212" t="s">
        <v>3478</v>
      </c>
      <c r="F3212" s="5">
        <f>_xlfn.TEXTBEFORE(E3212, " ") * 1000000</f>
        <v>33700000</v>
      </c>
      <c r="G3212">
        <v>114.1225</v>
      </c>
      <c r="H3212" t="s">
        <v>105</v>
      </c>
      <c r="I3212">
        <v>340</v>
      </c>
      <c r="J3212">
        <f>IF(I3212="",0,I3212)</f>
        <v>340</v>
      </c>
      <c r="K3212">
        <v>120</v>
      </c>
      <c r="L3212">
        <f>I3212-K3212</f>
        <v>220</v>
      </c>
      <c r="M3212" t="str">
        <f>IF(I3212&lt;100,"small",IF(I3212&lt;500,"medium","large"))</f>
        <v>medium</v>
      </c>
      <c r="N3212">
        <f>IF(M3212="small",1,0)</f>
        <v>0</v>
      </c>
      <c r="O3212">
        <f>IF(N3212="medium",1,0)</f>
        <v>0</v>
      </c>
      <c r="P3212">
        <f>IF(O3212="large",1,0)</f>
        <v>0</v>
      </c>
      <c r="Q3212">
        <v>2000</v>
      </c>
      <c r="R3212">
        <v>3</v>
      </c>
      <c r="S3212" t="str">
        <f>IF(R3212=1, "First-time", IF(R3212&lt;=3, "Rising Star", IF(R3212&lt;10, "Established", "Elites")))</f>
        <v>Rising Star</v>
      </c>
      <c r="T3212">
        <f>IF(S3212 = "First-time",1,0)</f>
        <v>0</v>
      </c>
      <c r="U3212">
        <f>IF(S3212 = "Rising Star",1,0)</f>
        <v>1</v>
      </c>
      <c r="V3212">
        <f>IF(S3212 = "Established",1,0)</f>
        <v>0</v>
      </c>
      <c r="W3212">
        <f>IF(S3212 = "Elites",1,0)</f>
        <v>0</v>
      </c>
      <c r="X3212" t="s">
        <v>99</v>
      </c>
      <c r="Y3212" t="str">
        <f>IF(X3212="","-",TRIM(LEFT(X3212,FIND(",",X3212&amp;",")-1)))</f>
        <v>-</v>
      </c>
      <c r="Z3212" t="s">
        <v>3479</v>
      </c>
      <c r="AA3212" t="s">
        <v>39</v>
      </c>
    </row>
    <row r="3213" spans="1:27" ht="14.4" x14ac:dyDescent="0.3">
      <c r="A3213">
        <v>3203</v>
      </c>
      <c r="B3213" t="s">
        <v>16227</v>
      </c>
      <c r="C3213" t="s">
        <v>16228</v>
      </c>
      <c r="D3213" t="s">
        <v>16229</v>
      </c>
      <c r="E3213" t="s">
        <v>352</v>
      </c>
      <c r="F3213" s="5">
        <f>_xlfn.TEXTBEFORE(E3213, " ") * 1000000</f>
        <v>2100000</v>
      </c>
      <c r="G3213">
        <v>113.9</v>
      </c>
      <c r="H3213" t="s">
        <v>1406</v>
      </c>
      <c r="I3213">
        <v>12</v>
      </c>
      <c r="J3213">
        <f>IF(I3213="",0,I3213)</f>
        <v>12</v>
      </c>
      <c r="K3213">
        <v>3</v>
      </c>
      <c r="L3213">
        <f>I3213-K3213</f>
        <v>9</v>
      </c>
      <c r="M3213" t="str">
        <f>IF(I3213&lt;100,"small",IF(I3213&lt;500,"medium","large"))</f>
        <v>small</v>
      </c>
      <c r="N3213">
        <f>IF(M3213="small",1,0)</f>
        <v>1</v>
      </c>
      <c r="O3213">
        <f>IF(N3213="medium",1,0)</f>
        <v>0</v>
      </c>
      <c r="P3213">
        <f>IF(O3213="large",1,0)</f>
        <v>0</v>
      </c>
      <c r="Q3213">
        <v>2014</v>
      </c>
      <c r="R3213">
        <v>1</v>
      </c>
      <c r="S3213" t="str">
        <f>IF(R3213=1, "First-time", IF(R3213&lt;=3, "Rising Star", IF(R3213&lt;10, "Established", "Elites")))</f>
        <v>First-time</v>
      </c>
      <c r="T3213">
        <f>IF(S3213 = "First-time",1,0)</f>
        <v>1</v>
      </c>
      <c r="U3213">
        <f>IF(S3213 = "Rising Star",1,0)</f>
        <v>0</v>
      </c>
      <c r="V3213">
        <f>IF(S3213 = "Established",1,0)</f>
        <v>0</v>
      </c>
      <c r="W3213">
        <f>IF(S3213 = "Elites",1,0)</f>
        <v>0</v>
      </c>
      <c r="X3213" t="s">
        <v>86</v>
      </c>
      <c r="Y3213" t="str">
        <f>IF(X3213="","-",TRIM(LEFT(X3213,FIND(",",X3213&amp;",")-1)))</f>
        <v>New York City</v>
      </c>
      <c r="Z3213" t="s">
        <v>543</v>
      </c>
      <c r="AA3213" t="s">
        <v>35</v>
      </c>
    </row>
    <row r="3214" spans="1:27" ht="14.4" x14ac:dyDescent="0.3">
      <c r="A3214">
        <v>3204</v>
      </c>
      <c r="B3214" t="s">
        <v>1746</v>
      </c>
      <c r="C3214" t="s">
        <v>1747</v>
      </c>
      <c r="D3214" t="s">
        <v>1748</v>
      </c>
      <c r="E3214" t="s">
        <v>1749</v>
      </c>
      <c r="F3214" s="5">
        <f>_xlfn.TEXTBEFORE(E3214, " ") * 1000000</f>
        <v>92400000</v>
      </c>
      <c r="G3214">
        <v>113.8643</v>
      </c>
      <c r="H3214" t="s">
        <v>1750</v>
      </c>
      <c r="I3214">
        <v>574</v>
      </c>
      <c r="J3214">
        <f>IF(I3214="",0,I3214)</f>
        <v>574</v>
      </c>
      <c r="K3214">
        <v>363</v>
      </c>
      <c r="L3214">
        <f>I3214-K3214</f>
        <v>211</v>
      </c>
      <c r="M3214" t="str">
        <f>IF(I3214&lt;100,"small",IF(I3214&lt;500,"medium","large"))</f>
        <v>large</v>
      </c>
      <c r="N3214">
        <f>IF(M3214="small",1,0)</f>
        <v>0</v>
      </c>
      <c r="O3214">
        <f>IF(N3214="medium",1,0)</f>
        <v>0</v>
      </c>
      <c r="P3214">
        <f>IF(O3214="large",1,0)</f>
        <v>0</v>
      </c>
      <c r="Q3214">
        <v>1992</v>
      </c>
      <c r="R3214">
        <v>5</v>
      </c>
      <c r="S3214" t="str">
        <f>IF(R3214=1, "First-time", IF(R3214&lt;=3, "Rising Star", IF(R3214&lt;10, "Established", "Elites")))</f>
        <v>Established</v>
      </c>
      <c r="T3214">
        <f>IF(S3214 = "First-time",1,0)</f>
        <v>0</v>
      </c>
      <c r="U3214">
        <f>IF(S3214 = "Rising Star",1,0)</f>
        <v>0</v>
      </c>
      <c r="V3214">
        <f>IF(S3214 = "Established",1,0)</f>
        <v>1</v>
      </c>
      <c r="W3214">
        <f>IF(S3214 = "Elites",1,0)</f>
        <v>0</v>
      </c>
      <c r="X3214" t="s">
        <v>141</v>
      </c>
      <c r="Y3214" t="str">
        <f>IF(X3214="","-",TRIM(LEFT(X3214,FIND(",",X3214&amp;",")-1)))</f>
        <v>Pittsburgh</v>
      </c>
      <c r="Z3214" t="s">
        <v>142</v>
      </c>
      <c r="AA3214" t="s">
        <v>39</v>
      </c>
    </row>
    <row r="3215" spans="1:27" ht="14.4" x14ac:dyDescent="0.3">
      <c r="A3215">
        <v>3205</v>
      </c>
      <c r="B3215" t="s">
        <v>3668</v>
      </c>
      <c r="C3215" t="s">
        <v>3669</v>
      </c>
      <c r="D3215" t="s">
        <v>3670</v>
      </c>
      <c r="E3215" t="s">
        <v>3671</v>
      </c>
      <c r="F3215" s="5">
        <f>_xlfn.TEXTBEFORE(E3215, " ") * 1000000</f>
        <v>11400000</v>
      </c>
      <c r="G3215">
        <v>113.77</v>
      </c>
      <c r="H3215" t="s">
        <v>85</v>
      </c>
      <c r="I3215">
        <v>205</v>
      </c>
      <c r="J3215">
        <f>IF(I3215="",0,I3215)</f>
        <v>205</v>
      </c>
      <c r="K3215">
        <v>110</v>
      </c>
      <c r="L3215">
        <f>I3215-K3215</f>
        <v>95</v>
      </c>
      <c r="M3215" t="str">
        <f>IF(I3215&lt;100,"small",IF(I3215&lt;500,"medium","large"))</f>
        <v>medium</v>
      </c>
      <c r="N3215">
        <f>IF(M3215="small",1,0)</f>
        <v>0</v>
      </c>
      <c r="O3215">
        <f>IF(N3215="medium",1,0)</f>
        <v>0</v>
      </c>
      <c r="P3215">
        <f>IF(O3215="large",1,0)</f>
        <v>0</v>
      </c>
      <c r="Q3215">
        <v>2000</v>
      </c>
      <c r="R3215">
        <v>2</v>
      </c>
      <c r="S3215" t="str">
        <f>IF(R3215=1, "First-time", IF(R3215&lt;=3, "Rising Star", IF(R3215&lt;10, "Established", "Elites")))</f>
        <v>Rising Star</v>
      </c>
      <c r="T3215">
        <f>IF(S3215 = "First-time",1,0)</f>
        <v>0</v>
      </c>
      <c r="U3215">
        <f>IF(S3215 = "Rising Star",1,0)</f>
        <v>1</v>
      </c>
      <c r="V3215">
        <f>IF(S3215 = "Established",1,0)</f>
        <v>0</v>
      </c>
      <c r="W3215">
        <f>IF(S3215 = "Elites",1,0)</f>
        <v>0</v>
      </c>
      <c r="X3215" t="s">
        <v>427</v>
      </c>
      <c r="Y3215" t="str">
        <f>IF(X3215="","-",TRIM(LEFT(X3215,FIND(",",X3215&amp;",")-1)))</f>
        <v>Washington</v>
      </c>
      <c r="Z3215" t="s">
        <v>2498</v>
      </c>
      <c r="AA3215" t="s">
        <v>8</v>
      </c>
    </row>
    <row r="3216" spans="1:27" ht="14.4" x14ac:dyDescent="0.3">
      <c r="A3216">
        <v>3206</v>
      </c>
      <c r="B3216" t="s">
        <v>7553</v>
      </c>
      <c r="C3216" t="s">
        <v>7554</v>
      </c>
      <c r="D3216" t="s">
        <v>7555</v>
      </c>
      <c r="E3216" t="s">
        <v>1391</v>
      </c>
      <c r="F3216" s="5">
        <f>_xlfn.TEXTBEFORE(E3216, " ") * 1000000</f>
        <v>3800000</v>
      </c>
      <c r="G3216">
        <v>113.7139</v>
      </c>
      <c r="H3216" t="s">
        <v>779</v>
      </c>
      <c r="I3216">
        <v>30</v>
      </c>
      <c r="J3216">
        <f>IF(I3216="",0,I3216)</f>
        <v>30</v>
      </c>
      <c r="K3216">
        <v>10</v>
      </c>
      <c r="L3216">
        <f>I3216-K3216</f>
        <v>20</v>
      </c>
      <c r="M3216" t="str">
        <f>IF(I3216&lt;100,"small",IF(I3216&lt;500,"medium","large"))</f>
        <v>small</v>
      </c>
      <c r="N3216">
        <f>IF(M3216="small",1,0)</f>
        <v>1</v>
      </c>
      <c r="O3216">
        <f>IF(N3216="medium",1,0)</f>
        <v>0</v>
      </c>
      <c r="P3216">
        <f>IF(O3216="large",1,0)</f>
        <v>0</v>
      </c>
      <c r="Q3216">
        <v>2007</v>
      </c>
      <c r="R3216">
        <v>1</v>
      </c>
      <c r="S3216" t="str">
        <f>IF(R3216=1, "First-time", IF(R3216&lt;=3, "Rising Star", IF(R3216&lt;10, "Established", "Elites")))</f>
        <v>First-time</v>
      </c>
      <c r="T3216">
        <f>IF(S3216 = "First-time",1,0)</f>
        <v>1</v>
      </c>
      <c r="U3216">
        <f>IF(S3216 = "Rising Star",1,0)</f>
        <v>0</v>
      </c>
      <c r="V3216">
        <f>IF(S3216 = "Established",1,0)</f>
        <v>0</v>
      </c>
      <c r="W3216">
        <f>IF(S3216 = "Elites",1,0)</f>
        <v>0</v>
      </c>
      <c r="X3216" t="s">
        <v>191</v>
      </c>
      <c r="Y3216" t="str">
        <f>IF(X3216="","-",TRIM(LEFT(X3216,FIND(",",X3216&amp;",")-1)))</f>
        <v>Philadelphia</v>
      </c>
      <c r="Z3216" t="s">
        <v>1406</v>
      </c>
      <c r="AA3216" t="s">
        <v>39</v>
      </c>
    </row>
    <row r="3217" spans="1:27" ht="14.4" x14ac:dyDescent="0.3">
      <c r="A3217">
        <v>3207</v>
      </c>
      <c r="B3217" t="s">
        <v>6797</v>
      </c>
      <c r="C3217" t="s">
        <v>6798</v>
      </c>
      <c r="D3217" t="s">
        <v>6799</v>
      </c>
      <c r="E3217" t="s">
        <v>1312</v>
      </c>
      <c r="F3217" s="5">
        <f>_xlfn.TEXTBEFORE(E3217, " ") * 1000000</f>
        <v>24400000</v>
      </c>
      <c r="G3217">
        <v>113.69589999999999</v>
      </c>
      <c r="H3217" t="s">
        <v>803</v>
      </c>
      <c r="I3217">
        <v>193</v>
      </c>
      <c r="J3217">
        <f>IF(I3217="",0,I3217)</f>
        <v>193</v>
      </c>
      <c r="K3217">
        <v>83</v>
      </c>
      <c r="L3217">
        <f>I3217-K3217</f>
        <v>110</v>
      </c>
      <c r="M3217" t="str">
        <f>IF(I3217&lt;100,"small",IF(I3217&lt;500,"medium","large"))</f>
        <v>medium</v>
      </c>
      <c r="N3217">
        <f>IF(M3217="small",1,0)</f>
        <v>0</v>
      </c>
      <c r="O3217">
        <f>IF(N3217="medium",1,0)</f>
        <v>0</v>
      </c>
      <c r="P3217">
        <f>IF(O3217="large",1,0)</f>
        <v>0</v>
      </c>
      <c r="Q3217">
        <v>2006</v>
      </c>
      <c r="R3217">
        <v>7</v>
      </c>
      <c r="S3217" t="str">
        <f>IF(R3217=1, "First-time", IF(R3217&lt;=3, "Rising Star", IF(R3217&lt;10, "Established", "Elites")))</f>
        <v>Established</v>
      </c>
      <c r="T3217">
        <f>IF(S3217 = "First-time",1,0)</f>
        <v>0</v>
      </c>
      <c r="U3217">
        <f>IF(S3217 = "Rising Star",1,0)</f>
        <v>0</v>
      </c>
      <c r="V3217">
        <f>IF(S3217 = "Established",1,0)</f>
        <v>1</v>
      </c>
      <c r="W3217">
        <f>IF(S3217 = "Elites",1,0)</f>
        <v>0</v>
      </c>
      <c r="X3217" t="s">
        <v>99</v>
      </c>
      <c r="Y3217" t="str">
        <f>IF(X3217="","-",TRIM(LEFT(X3217,FIND(",",X3217&amp;",")-1)))</f>
        <v>-</v>
      </c>
      <c r="Z3217" t="s">
        <v>1440</v>
      </c>
      <c r="AA3217" t="s">
        <v>39</v>
      </c>
    </row>
    <row r="3218" spans="1:27" ht="14.4" x14ac:dyDescent="0.3">
      <c r="A3218">
        <v>3208</v>
      </c>
      <c r="B3218" t="s">
        <v>15786</v>
      </c>
      <c r="C3218" t="s">
        <v>15787</v>
      </c>
      <c r="D3218" t="s">
        <v>15788</v>
      </c>
      <c r="E3218" t="s">
        <v>537</v>
      </c>
      <c r="F3218" s="5">
        <f>_xlfn.TEXTBEFORE(E3218, " ") * 1000000</f>
        <v>5700000</v>
      </c>
      <c r="G3218">
        <v>113.53019999999999</v>
      </c>
      <c r="H3218" t="s">
        <v>331</v>
      </c>
      <c r="I3218">
        <v>40</v>
      </c>
      <c r="J3218">
        <f>IF(I3218="",0,I3218)</f>
        <v>40</v>
      </c>
      <c r="K3218">
        <v>11</v>
      </c>
      <c r="L3218">
        <f>I3218-K3218</f>
        <v>29</v>
      </c>
      <c r="M3218" t="str">
        <f>IF(I3218&lt;100,"small",IF(I3218&lt;500,"medium","large"))</f>
        <v>small</v>
      </c>
      <c r="N3218">
        <f>IF(M3218="small",1,0)</f>
        <v>1</v>
      </c>
      <c r="O3218">
        <f>IF(N3218="medium",1,0)</f>
        <v>0</v>
      </c>
      <c r="P3218">
        <f>IF(O3218="large",1,0)</f>
        <v>0</v>
      </c>
      <c r="Q3218">
        <v>2014</v>
      </c>
      <c r="R3218">
        <v>2</v>
      </c>
      <c r="S3218" t="str">
        <f>IF(R3218=1, "First-time", IF(R3218&lt;=3, "Rising Star", IF(R3218&lt;10, "Established", "Elites")))</f>
        <v>Rising Star</v>
      </c>
      <c r="T3218">
        <f>IF(S3218 = "First-time",1,0)</f>
        <v>0</v>
      </c>
      <c r="U3218">
        <f>IF(S3218 = "Rising Star",1,0)</f>
        <v>1</v>
      </c>
      <c r="V3218">
        <f>IF(S3218 = "Established",1,0)</f>
        <v>0</v>
      </c>
      <c r="W3218">
        <f>IF(S3218 = "Elites",1,0)</f>
        <v>0</v>
      </c>
      <c r="X3218" t="s">
        <v>427</v>
      </c>
      <c r="Y3218" t="str">
        <f>IF(X3218="","-",TRIM(LEFT(X3218,FIND(",",X3218&amp;",")-1)))</f>
        <v>Washington</v>
      </c>
      <c r="Z3218" t="s">
        <v>3766</v>
      </c>
      <c r="AA3218" t="s">
        <v>47</v>
      </c>
    </row>
    <row r="3219" spans="1:27" ht="14.4" x14ac:dyDescent="0.3">
      <c r="A3219">
        <v>3209</v>
      </c>
      <c r="B3219" t="s">
        <v>1008</v>
      </c>
      <c r="C3219" t="s">
        <v>1009</v>
      </c>
      <c r="D3219" t="s">
        <v>1010</v>
      </c>
      <c r="E3219" t="s">
        <v>1011</v>
      </c>
      <c r="F3219" s="5">
        <f>_xlfn.TEXTBEFORE(E3219, " ") * 1000000</f>
        <v>102600000</v>
      </c>
      <c r="G3219">
        <v>113.5176</v>
      </c>
      <c r="H3219" t="s">
        <v>129</v>
      </c>
      <c r="I3219">
        <v>595</v>
      </c>
      <c r="J3219">
        <f>IF(I3219="",0,I3219)</f>
        <v>595</v>
      </c>
      <c r="K3219">
        <v>287</v>
      </c>
      <c r="L3219">
        <f>I3219-K3219</f>
        <v>308</v>
      </c>
      <c r="M3219" t="str">
        <f>IF(I3219&lt;100,"small",IF(I3219&lt;500,"medium","large"))</f>
        <v>large</v>
      </c>
      <c r="N3219">
        <f>IF(M3219="small",1,0)</f>
        <v>0</v>
      </c>
      <c r="O3219">
        <f>IF(N3219="medium",1,0)</f>
        <v>0</v>
      </c>
      <c r="P3219">
        <f>IF(O3219="large",1,0)</f>
        <v>0</v>
      </c>
      <c r="Q3219">
        <v>1984</v>
      </c>
      <c r="R3219">
        <v>7</v>
      </c>
      <c r="S3219" t="str">
        <f>IF(R3219=1, "First-time", IF(R3219&lt;=3, "Rising Star", IF(R3219&lt;10, "Established", "Elites")))</f>
        <v>Established</v>
      </c>
      <c r="T3219">
        <f>IF(S3219 = "First-time",1,0)</f>
        <v>0</v>
      </c>
      <c r="U3219">
        <f>IF(S3219 = "Rising Star",1,0)</f>
        <v>0</v>
      </c>
      <c r="V3219">
        <f>IF(S3219 = "Established",1,0)</f>
        <v>1</v>
      </c>
      <c r="W3219">
        <f>IF(S3219 = "Elites",1,0)</f>
        <v>0</v>
      </c>
      <c r="X3219" t="s">
        <v>99</v>
      </c>
      <c r="Y3219" t="str">
        <f>IF(X3219="","-",TRIM(LEFT(X3219,FIND(",",X3219&amp;",")-1)))</f>
        <v>-</v>
      </c>
      <c r="Z3219" t="s">
        <v>213</v>
      </c>
      <c r="AA3219" t="s">
        <v>16</v>
      </c>
    </row>
    <row r="3220" spans="1:27" ht="14.4" x14ac:dyDescent="0.3">
      <c r="A3220">
        <v>3210</v>
      </c>
      <c r="B3220" t="s">
        <v>7283</v>
      </c>
      <c r="C3220" t="s">
        <v>7284</v>
      </c>
      <c r="D3220" t="s">
        <v>7285</v>
      </c>
      <c r="E3220" t="s">
        <v>1661</v>
      </c>
      <c r="F3220" s="5">
        <f>_xlfn.TEXTBEFORE(E3220, " ") * 1000000</f>
        <v>5300000</v>
      </c>
      <c r="G3220">
        <v>113.4524</v>
      </c>
      <c r="H3220" t="s">
        <v>353</v>
      </c>
      <c r="I3220">
        <v>55</v>
      </c>
      <c r="J3220">
        <f>IF(I3220="",0,I3220)</f>
        <v>55</v>
      </c>
      <c r="K3220">
        <v>8</v>
      </c>
      <c r="L3220">
        <f>I3220-K3220</f>
        <v>47</v>
      </c>
      <c r="M3220" t="str">
        <f>IF(I3220&lt;100,"small",IF(I3220&lt;500,"medium","large"))</f>
        <v>small</v>
      </c>
      <c r="N3220">
        <f>IF(M3220="small",1,0)</f>
        <v>1</v>
      </c>
      <c r="O3220">
        <f>IF(N3220="medium",1,0)</f>
        <v>0</v>
      </c>
      <c r="P3220">
        <f>IF(O3220="large",1,0)</f>
        <v>0</v>
      </c>
      <c r="Q3220">
        <v>2006</v>
      </c>
      <c r="R3220">
        <v>1</v>
      </c>
      <c r="S3220" t="str">
        <f>IF(R3220=1, "First-time", IF(R3220&lt;=3, "Rising Star", IF(R3220&lt;10, "Established", "Elites")))</f>
        <v>First-time</v>
      </c>
      <c r="T3220">
        <f>IF(S3220 = "First-time",1,0)</f>
        <v>1</v>
      </c>
      <c r="U3220">
        <f>IF(S3220 = "Rising Star",1,0)</f>
        <v>0</v>
      </c>
      <c r="V3220">
        <f>IF(S3220 = "Established",1,0)</f>
        <v>0</v>
      </c>
      <c r="W3220">
        <f>IF(S3220 = "Elites",1,0)</f>
        <v>0</v>
      </c>
      <c r="X3220" t="s">
        <v>272</v>
      </c>
      <c r="Y3220" t="str">
        <f>IF(X3220="","-",TRIM(LEFT(X3220,FIND(",",X3220&amp;",")-1)))</f>
        <v>Phoenix</v>
      </c>
      <c r="Z3220" t="s">
        <v>1138</v>
      </c>
      <c r="AA3220" t="s">
        <v>4</v>
      </c>
    </row>
    <row r="3221" spans="1:27" ht="14.4" x14ac:dyDescent="0.3">
      <c r="A3221">
        <v>3211</v>
      </c>
      <c r="B3221" t="s">
        <v>2308</v>
      </c>
      <c r="C3221" t="s">
        <v>2309</v>
      </c>
      <c r="D3221" t="s">
        <v>2310</v>
      </c>
      <c r="E3221" t="s">
        <v>2311</v>
      </c>
      <c r="F3221" s="5">
        <f>_xlfn.TEXTBEFORE(E3221, " ") * 1000000</f>
        <v>33200000.000000004</v>
      </c>
      <c r="G3221">
        <v>113.36839999999999</v>
      </c>
      <c r="H3221" t="s">
        <v>727</v>
      </c>
      <c r="I3221">
        <v>20</v>
      </c>
      <c r="J3221">
        <f>IF(I3221="",0,I3221)</f>
        <v>20</v>
      </c>
      <c r="K3221">
        <v>10</v>
      </c>
      <c r="L3221">
        <f>I3221-K3221</f>
        <v>10</v>
      </c>
      <c r="M3221" t="str">
        <f>IF(I3221&lt;100,"small",IF(I3221&lt;500,"medium","large"))</f>
        <v>small</v>
      </c>
      <c r="N3221">
        <f>IF(M3221="small",1,0)</f>
        <v>1</v>
      </c>
      <c r="O3221">
        <f>IF(N3221="medium",1,0)</f>
        <v>0</v>
      </c>
      <c r="P3221">
        <f>IF(O3221="large",1,0)</f>
        <v>0</v>
      </c>
      <c r="Q3221">
        <v>1996</v>
      </c>
      <c r="R3221">
        <v>1</v>
      </c>
      <c r="S3221" t="str">
        <f>IF(R3221=1, "First-time", IF(R3221&lt;=3, "Rising Star", IF(R3221&lt;10, "Established", "Elites")))</f>
        <v>First-time</v>
      </c>
      <c r="T3221">
        <f>IF(S3221 = "First-time",1,0)</f>
        <v>1</v>
      </c>
      <c r="U3221">
        <f>IF(S3221 = "Rising Star",1,0)</f>
        <v>0</v>
      </c>
      <c r="V3221">
        <f>IF(S3221 = "Established",1,0)</f>
        <v>0</v>
      </c>
      <c r="W3221">
        <f>IF(S3221 = "Elites",1,0)</f>
        <v>0</v>
      </c>
      <c r="X3221" t="s">
        <v>99</v>
      </c>
      <c r="Y3221" t="str">
        <f>IF(X3221="","-",TRIM(LEFT(X3221,FIND(",",X3221&amp;",")-1)))</f>
        <v>-</v>
      </c>
      <c r="Z3221" t="s">
        <v>2312</v>
      </c>
      <c r="AA3221" t="s">
        <v>45</v>
      </c>
    </row>
    <row r="3222" spans="1:27" ht="14.4" x14ac:dyDescent="0.3">
      <c r="A3222">
        <v>3212</v>
      </c>
      <c r="B3222" t="s">
        <v>15607</v>
      </c>
      <c r="C3222" t="s">
        <v>15608</v>
      </c>
      <c r="D3222" t="s">
        <v>15609</v>
      </c>
      <c r="E3222" t="s">
        <v>2403</v>
      </c>
      <c r="F3222" s="5">
        <f>_xlfn.TEXTBEFORE(E3222, " ") * 1000000</f>
        <v>4300000</v>
      </c>
      <c r="G3222">
        <v>113.3402</v>
      </c>
      <c r="H3222" t="s">
        <v>167</v>
      </c>
      <c r="I3222">
        <v>29</v>
      </c>
      <c r="J3222">
        <f>IF(I3222="",0,I3222)</f>
        <v>29</v>
      </c>
      <c r="K3222">
        <v>15</v>
      </c>
      <c r="L3222">
        <f>I3222-K3222</f>
        <v>14</v>
      </c>
      <c r="M3222" t="str">
        <f>IF(I3222&lt;100,"small",IF(I3222&lt;500,"medium","large"))</f>
        <v>small</v>
      </c>
      <c r="N3222">
        <f>IF(M3222="small",1,0)</f>
        <v>1</v>
      </c>
      <c r="O3222">
        <f>IF(N3222="medium",1,0)</f>
        <v>0</v>
      </c>
      <c r="P3222">
        <f>IF(O3222="large",1,0)</f>
        <v>0</v>
      </c>
      <c r="Q3222">
        <v>2013</v>
      </c>
      <c r="R3222">
        <v>2</v>
      </c>
      <c r="S3222" t="str">
        <f>IF(R3222=1, "First-time", IF(R3222&lt;=3, "Rising Star", IF(R3222&lt;10, "Established", "Elites")))</f>
        <v>Rising Star</v>
      </c>
      <c r="T3222">
        <f>IF(S3222 = "First-time",1,0)</f>
        <v>0</v>
      </c>
      <c r="U3222">
        <f>IF(S3222 = "Rising Star",1,0)</f>
        <v>1</v>
      </c>
      <c r="V3222">
        <f>IF(S3222 = "Established",1,0)</f>
        <v>0</v>
      </c>
      <c r="W3222">
        <f>IF(S3222 = "Elites",1,0)</f>
        <v>0</v>
      </c>
      <c r="X3222" t="s">
        <v>3010</v>
      </c>
      <c r="Y3222" t="str">
        <f>IF(X3222="","-",TRIM(LEFT(X3222,FIND(",",X3222&amp;",")-1)))</f>
        <v>San Jose</v>
      </c>
      <c r="Z3222" t="s">
        <v>3010</v>
      </c>
      <c r="AA3222" t="s">
        <v>5</v>
      </c>
    </row>
    <row r="3223" spans="1:27" ht="14.4" x14ac:dyDescent="0.3">
      <c r="A3223">
        <v>3213</v>
      </c>
      <c r="B3223" t="s">
        <v>9441</v>
      </c>
      <c r="C3223" t="s">
        <v>9442</v>
      </c>
      <c r="D3223" t="s">
        <v>9443</v>
      </c>
      <c r="E3223" t="s">
        <v>992</v>
      </c>
      <c r="F3223" s="5">
        <f>_xlfn.TEXTBEFORE(E3223, " ") * 1000000</f>
        <v>7200000</v>
      </c>
      <c r="G3223">
        <v>113.3373</v>
      </c>
      <c r="H3223" t="s">
        <v>445</v>
      </c>
      <c r="I3223">
        <v>50</v>
      </c>
      <c r="J3223">
        <f>IF(I3223="",0,I3223)</f>
        <v>50</v>
      </c>
      <c r="K3223">
        <v>5</v>
      </c>
      <c r="L3223">
        <f>I3223-K3223</f>
        <v>45</v>
      </c>
      <c r="M3223" t="str">
        <f>IF(I3223&lt;100,"small",IF(I3223&lt;500,"medium","large"))</f>
        <v>small</v>
      </c>
      <c r="N3223">
        <f>IF(M3223="small",1,0)</f>
        <v>1</v>
      </c>
      <c r="O3223">
        <f>IF(N3223="medium",1,0)</f>
        <v>0</v>
      </c>
      <c r="P3223">
        <f>IF(O3223="large",1,0)</f>
        <v>0</v>
      </c>
      <c r="Q3223">
        <v>2009</v>
      </c>
      <c r="R3223">
        <v>3</v>
      </c>
      <c r="S3223" t="str">
        <f>IF(R3223=1, "First-time", IF(R3223&lt;=3, "Rising Star", IF(R3223&lt;10, "Established", "Elites")))</f>
        <v>Rising Star</v>
      </c>
      <c r="T3223">
        <f>IF(S3223 = "First-time",1,0)</f>
        <v>0</v>
      </c>
      <c r="U3223">
        <f>IF(S3223 = "Rising Star",1,0)</f>
        <v>1</v>
      </c>
      <c r="V3223">
        <f>IF(S3223 = "Established",1,0)</f>
        <v>0</v>
      </c>
      <c r="W3223">
        <f>IF(S3223 = "Elites",1,0)</f>
        <v>0</v>
      </c>
      <c r="X3223" t="s">
        <v>838</v>
      </c>
      <c r="Y3223" t="str">
        <f>IF(X3223="","-",TRIM(LEFT(X3223,FIND(",",X3223&amp;",")-1)))</f>
        <v>Austin</v>
      </c>
      <c r="Z3223" t="s">
        <v>9444</v>
      </c>
      <c r="AA3223" t="s">
        <v>45</v>
      </c>
    </row>
    <row r="3224" spans="1:27" ht="14.4" x14ac:dyDescent="0.3">
      <c r="A3224">
        <v>3214</v>
      </c>
      <c r="B3224" t="s">
        <v>2432</v>
      </c>
      <c r="C3224" t="s">
        <v>2433</v>
      </c>
      <c r="D3224" t="s">
        <v>2434</v>
      </c>
      <c r="E3224" t="s">
        <v>2435</v>
      </c>
      <c r="F3224" s="5">
        <f>_xlfn.TEXTBEFORE(E3224, " ") * 1000000</f>
        <v>383000000</v>
      </c>
      <c r="G3224">
        <v>113.3023</v>
      </c>
      <c r="H3224" t="s">
        <v>1238</v>
      </c>
      <c r="I3224">
        <v>3003</v>
      </c>
      <c r="J3224">
        <f>IF(I3224="",0,I3224)</f>
        <v>3003</v>
      </c>
      <c r="K3224">
        <v>1963</v>
      </c>
      <c r="L3224">
        <f>I3224-K3224</f>
        <v>1040</v>
      </c>
      <c r="M3224" t="str">
        <f>IF(I3224&lt;100,"small",IF(I3224&lt;500,"medium","large"))</f>
        <v>large</v>
      </c>
      <c r="N3224">
        <f>IF(M3224="small",1,0)</f>
        <v>0</v>
      </c>
      <c r="O3224">
        <f>IF(N3224="medium",1,0)</f>
        <v>0</v>
      </c>
      <c r="P3224">
        <f>IF(O3224="large",1,0)</f>
        <v>0</v>
      </c>
      <c r="Q3224">
        <v>1996</v>
      </c>
      <c r="R3224">
        <v>1</v>
      </c>
      <c r="S3224" t="str">
        <f>IF(R3224=1, "First-time", IF(R3224&lt;=3, "Rising Star", IF(R3224&lt;10, "Established", "Elites")))</f>
        <v>First-time</v>
      </c>
      <c r="T3224">
        <f>IF(S3224 = "First-time",1,0)</f>
        <v>1</v>
      </c>
      <c r="U3224">
        <f>IF(S3224 = "Rising Star",1,0)</f>
        <v>0</v>
      </c>
      <c r="V3224">
        <f>IF(S3224 = "Established",1,0)</f>
        <v>0</v>
      </c>
      <c r="W3224">
        <f>IF(S3224 = "Elites",1,0)</f>
        <v>0</v>
      </c>
      <c r="X3224" t="s">
        <v>427</v>
      </c>
      <c r="Y3224" t="str">
        <f>IF(X3224="","-",TRIM(LEFT(X3224,FIND(",",X3224&amp;",")-1)))</f>
        <v>Washington</v>
      </c>
      <c r="Z3224" t="s">
        <v>2436</v>
      </c>
      <c r="AA3224" t="s">
        <v>21</v>
      </c>
    </row>
    <row r="3225" spans="1:27" ht="14.4" x14ac:dyDescent="0.3">
      <c r="A3225">
        <v>3215</v>
      </c>
      <c r="B3225" t="s">
        <v>8361</v>
      </c>
      <c r="C3225" t="s">
        <v>8362</v>
      </c>
      <c r="D3225" t="s">
        <v>8363</v>
      </c>
      <c r="E3225" t="s">
        <v>4072</v>
      </c>
      <c r="F3225" s="5">
        <f>_xlfn.TEXTBEFORE(E3225, " ") * 1000000</f>
        <v>9100000</v>
      </c>
      <c r="G3225">
        <v>113.2925</v>
      </c>
      <c r="H3225" t="s">
        <v>472</v>
      </c>
      <c r="I3225">
        <v>80</v>
      </c>
      <c r="J3225">
        <f>IF(I3225="",0,I3225)</f>
        <v>80</v>
      </c>
      <c r="K3225">
        <v>30</v>
      </c>
      <c r="L3225">
        <f>I3225-K3225</f>
        <v>50</v>
      </c>
      <c r="M3225" t="str">
        <f>IF(I3225&lt;100,"small",IF(I3225&lt;500,"medium","large"))</f>
        <v>small</v>
      </c>
      <c r="N3225">
        <f>IF(M3225="small",1,0)</f>
        <v>1</v>
      </c>
      <c r="O3225">
        <f>IF(N3225="medium",1,0)</f>
        <v>0</v>
      </c>
      <c r="P3225">
        <f>IF(O3225="large",1,0)</f>
        <v>0</v>
      </c>
      <c r="Q3225">
        <v>2008</v>
      </c>
      <c r="R3225">
        <v>5</v>
      </c>
      <c r="S3225" t="str">
        <f>IF(R3225=1, "First-time", IF(R3225&lt;=3, "Rising Star", IF(R3225&lt;10, "Established", "Elites")))</f>
        <v>Established</v>
      </c>
      <c r="T3225">
        <f>IF(S3225 = "First-time",1,0)</f>
        <v>0</v>
      </c>
      <c r="U3225">
        <f>IF(S3225 = "Rising Star",1,0)</f>
        <v>0</v>
      </c>
      <c r="V3225">
        <f>IF(S3225 = "Established",1,0)</f>
        <v>1</v>
      </c>
      <c r="W3225">
        <f>IF(S3225 = "Elites",1,0)</f>
        <v>0</v>
      </c>
      <c r="X3225" t="s">
        <v>4323</v>
      </c>
      <c r="Y3225" t="str">
        <f>IF(X3225="","-",TRIM(LEFT(X3225,FIND(",",X3225&amp;",")-1)))</f>
        <v>San Antonio</v>
      </c>
      <c r="Z3225" t="s">
        <v>8364</v>
      </c>
      <c r="AA3225" t="s">
        <v>45</v>
      </c>
    </row>
    <row r="3226" spans="1:27" ht="14.4" x14ac:dyDescent="0.3">
      <c r="A3226">
        <v>3216</v>
      </c>
      <c r="B3226" t="s">
        <v>15853</v>
      </c>
      <c r="C3226" t="s">
        <v>15854</v>
      </c>
      <c r="D3226" t="s">
        <v>15855</v>
      </c>
      <c r="E3226" t="s">
        <v>1496</v>
      </c>
      <c r="F3226" s="5">
        <f>_xlfn.TEXTBEFORE(E3226, " ") * 1000000</f>
        <v>6500000</v>
      </c>
      <c r="G3226">
        <v>113.173</v>
      </c>
      <c r="H3226" t="s">
        <v>353</v>
      </c>
      <c r="I3226">
        <v>21</v>
      </c>
      <c r="J3226">
        <f>IF(I3226="",0,I3226)</f>
        <v>21</v>
      </c>
      <c r="K3226">
        <v>8</v>
      </c>
      <c r="L3226">
        <f>I3226-K3226</f>
        <v>13</v>
      </c>
      <c r="M3226" t="str">
        <f>IF(I3226&lt;100,"small",IF(I3226&lt;500,"medium","large"))</f>
        <v>small</v>
      </c>
      <c r="N3226">
        <f>IF(M3226="small",1,0)</f>
        <v>1</v>
      </c>
      <c r="O3226">
        <f>IF(N3226="medium",1,0)</f>
        <v>0</v>
      </c>
      <c r="P3226">
        <f>IF(O3226="large",1,0)</f>
        <v>0</v>
      </c>
      <c r="Q3226">
        <v>2014</v>
      </c>
      <c r="R3226">
        <v>2</v>
      </c>
      <c r="S3226" t="str">
        <f>IF(R3226=1, "First-time", IF(R3226&lt;=3, "Rising Star", IF(R3226&lt;10, "Established", "Elites")))</f>
        <v>Rising Star</v>
      </c>
      <c r="T3226">
        <f>IF(S3226 = "First-time",1,0)</f>
        <v>0</v>
      </c>
      <c r="U3226">
        <f>IF(S3226 = "Rising Star",1,0)</f>
        <v>1</v>
      </c>
      <c r="V3226">
        <f>IF(S3226 = "Established",1,0)</f>
        <v>0</v>
      </c>
      <c r="W3226">
        <f>IF(S3226 = "Elites",1,0)</f>
        <v>0</v>
      </c>
      <c r="X3226" t="s">
        <v>99</v>
      </c>
      <c r="Y3226" t="str">
        <f>IF(X3226="","-",TRIM(LEFT(X3226,FIND(",",X3226&amp;",")-1)))</f>
        <v>-</v>
      </c>
      <c r="Z3226" t="s">
        <v>3800</v>
      </c>
      <c r="AA3226" t="s">
        <v>46</v>
      </c>
    </row>
    <row r="3227" spans="1:27" ht="14.4" x14ac:dyDescent="0.3">
      <c r="A3227">
        <v>3217</v>
      </c>
      <c r="B3227" t="s">
        <v>929</v>
      </c>
      <c r="C3227" t="s">
        <v>930</v>
      </c>
      <c r="D3227" t="s">
        <v>931</v>
      </c>
      <c r="E3227" t="s">
        <v>932</v>
      </c>
      <c r="F3227" s="5">
        <f>_xlfn.TEXTBEFORE(E3227, " ") * 1000000</f>
        <v>9300000</v>
      </c>
      <c r="G3227">
        <v>113.0772</v>
      </c>
      <c r="H3227" t="s">
        <v>174</v>
      </c>
      <c r="I3227">
        <v>53</v>
      </c>
      <c r="J3227">
        <f>IF(I3227="",0,I3227)</f>
        <v>53</v>
      </c>
      <c r="K3227">
        <v>35</v>
      </c>
      <c r="L3227">
        <f>I3227-K3227</f>
        <v>18</v>
      </c>
      <c r="M3227" t="str">
        <f>IF(I3227&lt;100,"small",IF(I3227&lt;500,"medium","large"))</f>
        <v>small</v>
      </c>
      <c r="N3227">
        <f>IF(M3227="small",1,0)</f>
        <v>1</v>
      </c>
      <c r="O3227">
        <f>IF(N3227="medium",1,0)</f>
        <v>0</v>
      </c>
      <c r="P3227">
        <f>IF(O3227="large",1,0)</f>
        <v>0</v>
      </c>
      <c r="Q3227">
        <v>1983</v>
      </c>
      <c r="R3227">
        <v>2</v>
      </c>
      <c r="S3227" t="str">
        <f>IF(R3227=1, "First-time", IF(R3227&lt;=3, "Rising Star", IF(R3227&lt;10, "Established", "Elites")))</f>
        <v>Rising Star</v>
      </c>
      <c r="T3227">
        <f>IF(S3227 = "First-time",1,0)</f>
        <v>0</v>
      </c>
      <c r="U3227">
        <f>IF(S3227 = "Rising Star",1,0)</f>
        <v>1</v>
      </c>
      <c r="V3227">
        <f>IF(S3227 = "Established",1,0)</f>
        <v>0</v>
      </c>
      <c r="W3227">
        <f>IF(S3227 = "Elites",1,0)</f>
        <v>0</v>
      </c>
      <c r="X3227" t="s">
        <v>130</v>
      </c>
      <c r="Y3227" t="str">
        <f>IF(X3227="","-",TRIM(LEFT(X3227,FIND(",",X3227&amp;",")-1)))</f>
        <v>Dallas</v>
      </c>
      <c r="Z3227" t="s">
        <v>933</v>
      </c>
      <c r="AA3227" t="s">
        <v>45</v>
      </c>
    </row>
    <row r="3228" spans="1:27" ht="14.4" x14ac:dyDescent="0.3">
      <c r="A3228">
        <v>3218</v>
      </c>
      <c r="B3228" t="s">
        <v>9908</v>
      </c>
      <c r="C3228" t="s">
        <v>9909</v>
      </c>
      <c r="D3228" t="s">
        <v>9910</v>
      </c>
      <c r="E3228" t="s">
        <v>1916</v>
      </c>
      <c r="F3228" s="5">
        <f>_xlfn.TEXTBEFORE(E3228, " ") * 1000000</f>
        <v>15000000</v>
      </c>
      <c r="G3228">
        <v>113.07559999999999</v>
      </c>
      <c r="H3228" t="s">
        <v>118</v>
      </c>
      <c r="I3228">
        <v>110</v>
      </c>
      <c r="J3228">
        <f>IF(I3228="",0,I3228)</f>
        <v>110</v>
      </c>
      <c r="K3228">
        <v>60</v>
      </c>
      <c r="L3228">
        <f>I3228-K3228</f>
        <v>50</v>
      </c>
      <c r="M3228" t="str">
        <f>IF(I3228&lt;100,"small",IF(I3228&lt;500,"medium","large"))</f>
        <v>medium</v>
      </c>
      <c r="N3228">
        <f>IF(M3228="small",1,0)</f>
        <v>0</v>
      </c>
      <c r="O3228">
        <f>IF(N3228="medium",1,0)</f>
        <v>0</v>
      </c>
      <c r="P3228">
        <f>IF(O3228="large",1,0)</f>
        <v>0</v>
      </c>
      <c r="Q3228">
        <v>2009</v>
      </c>
      <c r="R3228">
        <v>3</v>
      </c>
      <c r="S3228" t="str">
        <f>IF(R3228=1, "First-time", IF(R3228&lt;=3, "Rising Star", IF(R3228&lt;10, "Established", "Elites")))</f>
        <v>Rising Star</v>
      </c>
      <c r="T3228">
        <f>IF(S3228 = "First-time",1,0)</f>
        <v>0</v>
      </c>
      <c r="U3228">
        <f>IF(S3228 = "Rising Star",1,0)</f>
        <v>1</v>
      </c>
      <c r="V3228">
        <f>IF(S3228 = "Established",1,0)</f>
        <v>0</v>
      </c>
      <c r="W3228">
        <f>IF(S3228 = "Elites",1,0)</f>
        <v>0</v>
      </c>
      <c r="X3228" t="s">
        <v>427</v>
      </c>
      <c r="Y3228" t="str">
        <f>IF(X3228="","-",TRIM(LEFT(X3228,FIND(",",X3228&amp;",")-1)))</f>
        <v>Washington</v>
      </c>
      <c r="Z3228" t="s">
        <v>1567</v>
      </c>
      <c r="AA3228" t="s">
        <v>21</v>
      </c>
    </row>
    <row r="3229" spans="1:27" ht="14.4" x14ac:dyDescent="0.3">
      <c r="A3229">
        <v>3219</v>
      </c>
      <c r="B3229" t="s">
        <v>5460</v>
      </c>
      <c r="C3229" t="s">
        <v>5461</v>
      </c>
      <c r="D3229" t="s">
        <v>5462</v>
      </c>
      <c r="E3229" t="s">
        <v>190</v>
      </c>
      <c r="F3229" s="5">
        <f>_xlfn.TEXTBEFORE(E3229, " ") * 1000000</f>
        <v>18800000</v>
      </c>
      <c r="G3229">
        <v>113.05710000000001</v>
      </c>
      <c r="H3229" t="s">
        <v>779</v>
      </c>
      <c r="I3229">
        <v>139</v>
      </c>
      <c r="J3229">
        <f>IF(I3229="",0,I3229)</f>
        <v>139</v>
      </c>
      <c r="K3229">
        <v>63</v>
      </c>
      <c r="L3229">
        <f>I3229-K3229</f>
        <v>76</v>
      </c>
      <c r="M3229" t="str">
        <f>IF(I3229&lt;100,"small",IF(I3229&lt;500,"medium","large"))</f>
        <v>medium</v>
      </c>
      <c r="N3229">
        <f>IF(M3229="small",1,0)</f>
        <v>0</v>
      </c>
      <c r="O3229">
        <f>IF(N3229="medium",1,0)</f>
        <v>0</v>
      </c>
      <c r="P3229">
        <f>IF(O3229="large",1,0)</f>
        <v>0</v>
      </c>
      <c r="Q3229">
        <v>2004</v>
      </c>
      <c r="R3229">
        <v>6</v>
      </c>
      <c r="S3229" t="str">
        <f>IF(R3229=1, "First-time", IF(R3229&lt;=3, "Rising Star", IF(R3229&lt;10, "Established", "Elites")))</f>
        <v>Established</v>
      </c>
      <c r="T3229">
        <f>IF(S3229 = "First-time",1,0)</f>
        <v>0</v>
      </c>
      <c r="U3229">
        <f>IF(S3229 = "Rising Star",1,0)</f>
        <v>0</v>
      </c>
      <c r="V3229">
        <f>IF(S3229 = "Established",1,0)</f>
        <v>1</v>
      </c>
      <c r="W3229">
        <f>IF(S3229 = "Elites",1,0)</f>
        <v>0</v>
      </c>
      <c r="X3229" t="s">
        <v>99</v>
      </c>
      <c r="Y3229" t="str">
        <f>IF(X3229="","-",TRIM(LEFT(X3229,FIND(",",X3229&amp;",")-1)))</f>
        <v>-</v>
      </c>
      <c r="Z3229" t="s">
        <v>1992</v>
      </c>
      <c r="AA3229" t="s">
        <v>38</v>
      </c>
    </row>
    <row r="3230" spans="1:27" ht="14.4" x14ac:dyDescent="0.3">
      <c r="A3230">
        <v>3220</v>
      </c>
      <c r="B3230" t="s">
        <v>3146</v>
      </c>
      <c r="C3230" t="s">
        <v>3147</v>
      </c>
      <c r="D3230" t="s">
        <v>3148</v>
      </c>
      <c r="E3230" t="s">
        <v>1192</v>
      </c>
      <c r="F3230" s="5">
        <f>_xlfn.TEXTBEFORE(E3230, " ") * 1000000</f>
        <v>2300000</v>
      </c>
      <c r="G3230">
        <v>112.9924</v>
      </c>
      <c r="H3230" t="s">
        <v>118</v>
      </c>
      <c r="I3230">
        <v>20</v>
      </c>
      <c r="J3230">
        <f>IF(I3230="",0,I3230)</f>
        <v>20</v>
      </c>
      <c r="K3230">
        <v>8</v>
      </c>
      <c r="L3230">
        <f>I3230-K3230</f>
        <v>12</v>
      </c>
      <c r="M3230" t="str">
        <f>IF(I3230&lt;100,"small",IF(I3230&lt;500,"medium","large"))</f>
        <v>small</v>
      </c>
      <c r="N3230">
        <f>IF(M3230="small",1,0)</f>
        <v>1</v>
      </c>
      <c r="O3230">
        <f>IF(N3230="medium",1,0)</f>
        <v>0</v>
      </c>
      <c r="P3230">
        <f>IF(O3230="large",1,0)</f>
        <v>0</v>
      </c>
      <c r="Q3230">
        <v>1999</v>
      </c>
      <c r="R3230">
        <v>1</v>
      </c>
      <c r="S3230" t="str">
        <f>IF(R3230=1, "First-time", IF(R3230&lt;=3, "Rising Star", IF(R3230&lt;10, "Established", "Elites")))</f>
        <v>First-time</v>
      </c>
      <c r="T3230">
        <f>IF(S3230 = "First-time",1,0)</f>
        <v>1</v>
      </c>
      <c r="U3230">
        <f>IF(S3230 = "Rising Star",1,0)</f>
        <v>0</v>
      </c>
      <c r="V3230">
        <f>IF(S3230 = "Established",1,0)</f>
        <v>0</v>
      </c>
      <c r="W3230">
        <f>IF(S3230 = "Elites",1,0)</f>
        <v>0</v>
      </c>
      <c r="X3230" t="s">
        <v>576</v>
      </c>
      <c r="Y3230" t="str">
        <f>IF(X3230="","-",TRIM(LEFT(X3230,FIND(",",X3230&amp;",")-1)))</f>
        <v>Rochester</v>
      </c>
      <c r="Z3230" t="s">
        <v>1075</v>
      </c>
      <c r="AA3230" t="s">
        <v>35</v>
      </c>
    </row>
    <row r="3231" spans="1:27" ht="14.4" x14ac:dyDescent="0.3">
      <c r="A3231">
        <v>3221</v>
      </c>
      <c r="B3231" t="s">
        <v>10993</v>
      </c>
      <c r="C3231" t="s">
        <v>10994</v>
      </c>
      <c r="D3231" t="s">
        <v>10995</v>
      </c>
      <c r="E3231" t="s">
        <v>1329</v>
      </c>
      <c r="F3231" s="5">
        <f>_xlfn.TEXTBEFORE(E3231, " ") * 1000000</f>
        <v>3600000</v>
      </c>
      <c r="G3231">
        <v>112.9151</v>
      </c>
      <c r="H3231" t="s">
        <v>803</v>
      </c>
      <c r="I3231">
        <v>17</v>
      </c>
      <c r="J3231">
        <f>IF(I3231="",0,I3231)</f>
        <v>17</v>
      </c>
      <c r="K3231">
        <v>3</v>
      </c>
      <c r="L3231">
        <f>I3231-K3231</f>
        <v>14</v>
      </c>
      <c r="M3231" t="str">
        <f>IF(I3231&lt;100,"small",IF(I3231&lt;500,"medium","large"))</f>
        <v>small</v>
      </c>
      <c r="N3231">
        <f>IF(M3231="small",1,0)</f>
        <v>1</v>
      </c>
      <c r="O3231">
        <f>IF(N3231="medium",1,0)</f>
        <v>0</v>
      </c>
      <c r="P3231">
        <f>IF(O3231="large",1,0)</f>
        <v>0</v>
      </c>
      <c r="Q3231">
        <v>2010</v>
      </c>
      <c r="R3231">
        <v>1</v>
      </c>
      <c r="S3231" t="str">
        <f>IF(R3231=1, "First-time", IF(R3231&lt;=3, "Rising Star", IF(R3231&lt;10, "Established", "Elites")))</f>
        <v>First-time</v>
      </c>
      <c r="T3231">
        <f>IF(S3231 = "First-time",1,0)</f>
        <v>1</v>
      </c>
      <c r="U3231">
        <f>IF(S3231 = "Rising Star",1,0)</f>
        <v>0</v>
      </c>
      <c r="V3231">
        <f>IF(S3231 = "Established",1,0)</f>
        <v>0</v>
      </c>
      <c r="W3231">
        <f>IF(S3231 = "Elites",1,0)</f>
        <v>0</v>
      </c>
      <c r="X3231" t="s">
        <v>99</v>
      </c>
      <c r="Y3231" t="str">
        <f>IF(X3231="","-",TRIM(LEFT(X3231,FIND(",",X3231&amp;",")-1)))</f>
        <v>-</v>
      </c>
      <c r="Z3231" t="s">
        <v>4457</v>
      </c>
      <c r="AA3231" t="s">
        <v>28</v>
      </c>
    </row>
    <row r="3232" spans="1:27" ht="14.4" x14ac:dyDescent="0.3">
      <c r="A3232">
        <v>3222</v>
      </c>
      <c r="B3232" t="s">
        <v>5482</v>
      </c>
      <c r="C3232" t="s">
        <v>5483</v>
      </c>
      <c r="D3232" t="s">
        <v>5484</v>
      </c>
      <c r="E3232" t="s">
        <v>1093</v>
      </c>
      <c r="F3232" s="5">
        <f>_xlfn.TEXTBEFORE(E3232, " ") * 1000000</f>
        <v>48600000</v>
      </c>
      <c r="G3232">
        <v>112.90730000000001</v>
      </c>
      <c r="H3232" t="s">
        <v>85</v>
      </c>
      <c r="I3232">
        <v>350</v>
      </c>
      <c r="J3232">
        <f>IF(I3232="",0,I3232)</f>
        <v>350</v>
      </c>
      <c r="K3232">
        <v>200</v>
      </c>
      <c r="L3232">
        <f>I3232-K3232</f>
        <v>150</v>
      </c>
      <c r="M3232" t="str">
        <f>IF(I3232&lt;100,"small",IF(I3232&lt;500,"medium","large"))</f>
        <v>medium</v>
      </c>
      <c r="N3232">
        <f>IF(M3232="small",1,0)</f>
        <v>0</v>
      </c>
      <c r="O3232">
        <f>IF(N3232="medium",1,0)</f>
        <v>0</v>
      </c>
      <c r="P3232">
        <f>IF(O3232="large",1,0)</f>
        <v>0</v>
      </c>
      <c r="Q3232">
        <v>2004</v>
      </c>
      <c r="R3232">
        <v>5</v>
      </c>
      <c r="S3232" t="str">
        <f>IF(R3232=1, "First-time", IF(R3232&lt;=3, "Rising Star", IF(R3232&lt;10, "Established", "Elites")))</f>
        <v>Established</v>
      </c>
      <c r="T3232">
        <f>IF(S3232 = "First-time",1,0)</f>
        <v>0</v>
      </c>
      <c r="U3232">
        <f>IF(S3232 = "Rising Star",1,0)</f>
        <v>0</v>
      </c>
      <c r="V3232">
        <f>IF(S3232 = "Established",1,0)</f>
        <v>1</v>
      </c>
      <c r="W3232">
        <f>IF(S3232 = "Elites",1,0)</f>
        <v>0</v>
      </c>
      <c r="X3232" t="s">
        <v>106</v>
      </c>
      <c r="Y3232" t="str">
        <f>IF(X3232="","-",TRIM(LEFT(X3232,FIND(",",X3232&amp;",")-1)))</f>
        <v>Cleveland</v>
      </c>
      <c r="Z3232" t="s">
        <v>106</v>
      </c>
      <c r="AA3232" t="s">
        <v>36</v>
      </c>
    </row>
    <row r="3233" spans="1:27" ht="14.4" x14ac:dyDescent="0.3">
      <c r="A3233">
        <v>3223</v>
      </c>
      <c r="B3233" t="s">
        <v>9079</v>
      </c>
      <c r="C3233" t="s">
        <v>9080</v>
      </c>
      <c r="D3233" t="s">
        <v>9081</v>
      </c>
      <c r="E3233" t="s">
        <v>1553</v>
      </c>
      <c r="F3233" s="5">
        <f>_xlfn.TEXTBEFORE(E3233, " ") * 1000000</f>
        <v>24000000</v>
      </c>
      <c r="G3233">
        <v>112.88039999999999</v>
      </c>
      <c r="H3233" t="s">
        <v>160</v>
      </c>
      <c r="I3233">
        <v>322</v>
      </c>
      <c r="J3233">
        <f>IF(I3233="",0,I3233)</f>
        <v>322</v>
      </c>
      <c r="K3233">
        <v>185</v>
      </c>
      <c r="L3233">
        <f>I3233-K3233</f>
        <v>137</v>
      </c>
      <c r="M3233" t="str">
        <f>IF(I3233&lt;100,"small",IF(I3233&lt;500,"medium","large"))</f>
        <v>medium</v>
      </c>
      <c r="N3233">
        <f>IF(M3233="small",1,0)</f>
        <v>0</v>
      </c>
      <c r="O3233">
        <f>IF(N3233="medium",1,0)</f>
        <v>0</v>
      </c>
      <c r="P3233">
        <f>IF(O3233="large",1,0)</f>
        <v>0</v>
      </c>
      <c r="Q3233">
        <v>2008</v>
      </c>
      <c r="R3233">
        <v>1</v>
      </c>
      <c r="S3233" t="str">
        <f>IF(R3233=1, "First-time", IF(R3233&lt;=3, "Rising Star", IF(R3233&lt;10, "Established", "Elites")))</f>
        <v>First-time</v>
      </c>
      <c r="T3233">
        <f>IF(S3233 = "First-time",1,0)</f>
        <v>1</v>
      </c>
      <c r="U3233">
        <f>IF(S3233 = "Rising Star",1,0)</f>
        <v>0</v>
      </c>
      <c r="V3233">
        <f>IF(S3233 = "Established",1,0)</f>
        <v>0</v>
      </c>
      <c r="W3233">
        <f>IF(S3233 = "Elites",1,0)</f>
        <v>0</v>
      </c>
      <c r="X3233" t="s">
        <v>325</v>
      </c>
      <c r="Y3233" t="str">
        <f>IF(X3233="","-",TRIM(LEFT(X3233,FIND(",",X3233&amp;",")-1)))</f>
        <v>Los Angeles</v>
      </c>
      <c r="Z3233" t="s">
        <v>6520</v>
      </c>
      <c r="AA3233" t="s">
        <v>5</v>
      </c>
    </row>
    <row r="3234" spans="1:27" ht="14.4" x14ac:dyDescent="0.3">
      <c r="A3234">
        <v>3224</v>
      </c>
      <c r="B3234" t="s">
        <v>13364</v>
      </c>
      <c r="C3234" t="s">
        <v>13365</v>
      </c>
      <c r="D3234" t="s">
        <v>13366</v>
      </c>
      <c r="E3234" t="s">
        <v>1471</v>
      </c>
      <c r="F3234" s="5">
        <f>_xlfn.TEXTBEFORE(E3234, " ") * 1000000</f>
        <v>2500000</v>
      </c>
      <c r="G3234">
        <v>112.8704</v>
      </c>
      <c r="H3234" t="s">
        <v>779</v>
      </c>
      <c r="I3234">
        <v>35</v>
      </c>
      <c r="J3234">
        <f>IF(I3234="",0,I3234)</f>
        <v>35</v>
      </c>
      <c r="K3234">
        <v>31</v>
      </c>
      <c r="L3234">
        <f>I3234-K3234</f>
        <v>4</v>
      </c>
      <c r="M3234" t="str">
        <f>IF(I3234&lt;100,"small",IF(I3234&lt;500,"medium","large"))</f>
        <v>small</v>
      </c>
      <c r="N3234">
        <f>IF(M3234="small",1,0)</f>
        <v>1</v>
      </c>
      <c r="O3234">
        <f>IF(N3234="medium",1,0)</f>
        <v>0</v>
      </c>
      <c r="P3234">
        <f>IF(O3234="large",1,0)</f>
        <v>0</v>
      </c>
      <c r="Q3234">
        <v>2012</v>
      </c>
      <c r="R3234">
        <v>1</v>
      </c>
      <c r="S3234" t="str">
        <f>IF(R3234=1, "First-time", IF(R3234&lt;=3, "Rising Star", IF(R3234&lt;10, "Established", "Elites")))</f>
        <v>First-time</v>
      </c>
      <c r="T3234">
        <f>IF(S3234 = "First-time",1,0)</f>
        <v>1</v>
      </c>
      <c r="U3234">
        <f>IF(S3234 = "Rising Star",1,0)</f>
        <v>0</v>
      </c>
      <c r="V3234">
        <f>IF(S3234 = "Established",1,0)</f>
        <v>0</v>
      </c>
      <c r="W3234">
        <f>IF(S3234 = "Elites",1,0)</f>
        <v>0</v>
      </c>
      <c r="X3234" t="s">
        <v>86</v>
      </c>
      <c r="Y3234" t="str">
        <f>IF(X3234="","-",TRIM(LEFT(X3234,FIND(",",X3234&amp;",")-1)))</f>
        <v>New York City</v>
      </c>
      <c r="Z3234" t="s">
        <v>543</v>
      </c>
      <c r="AA3234" t="s">
        <v>35</v>
      </c>
    </row>
    <row r="3235" spans="1:27" ht="14.4" x14ac:dyDescent="0.3">
      <c r="A3235">
        <v>3225</v>
      </c>
      <c r="B3235" t="s">
        <v>3078</v>
      </c>
      <c r="C3235" t="s">
        <v>3079</v>
      </c>
      <c r="D3235" t="s">
        <v>3080</v>
      </c>
      <c r="E3235" t="s">
        <v>1793</v>
      </c>
      <c r="F3235" s="5">
        <f>_xlfn.TEXTBEFORE(E3235, " ") * 1000000</f>
        <v>29500000</v>
      </c>
      <c r="G3235">
        <v>112.849</v>
      </c>
      <c r="H3235" t="s">
        <v>118</v>
      </c>
      <c r="I3235">
        <v>51</v>
      </c>
      <c r="J3235">
        <f>IF(I3235="",0,I3235)</f>
        <v>51</v>
      </c>
      <c r="K3235">
        <v>29</v>
      </c>
      <c r="L3235">
        <f>I3235-K3235</f>
        <v>22</v>
      </c>
      <c r="M3235" t="str">
        <f>IF(I3235&lt;100,"small",IF(I3235&lt;500,"medium","large"))</f>
        <v>small</v>
      </c>
      <c r="N3235">
        <f>IF(M3235="small",1,0)</f>
        <v>1</v>
      </c>
      <c r="O3235">
        <f>IF(N3235="medium",1,0)</f>
        <v>0</v>
      </c>
      <c r="P3235">
        <f>IF(O3235="large",1,0)</f>
        <v>0</v>
      </c>
      <c r="Q3235">
        <v>1999</v>
      </c>
      <c r="R3235">
        <v>3</v>
      </c>
      <c r="S3235" t="str">
        <f>IF(R3235=1, "First-time", IF(R3235&lt;=3, "Rising Star", IF(R3235&lt;10, "Established", "Elites")))</f>
        <v>Rising Star</v>
      </c>
      <c r="T3235">
        <f>IF(S3235 = "First-time",1,0)</f>
        <v>0</v>
      </c>
      <c r="U3235">
        <f>IF(S3235 = "Rising Star",1,0)</f>
        <v>1</v>
      </c>
      <c r="V3235">
        <f>IF(S3235 = "Established",1,0)</f>
        <v>0</v>
      </c>
      <c r="W3235">
        <f>IF(S3235 = "Elites",1,0)</f>
        <v>0</v>
      </c>
      <c r="X3235" t="s">
        <v>232</v>
      </c>
      <c r="Y3235" t="str">
        <f>IF(X3235="","-",TRIM(LEFT(X3235,FIND(",",X3235&amp;",")-1)))</f>
        <v>Houston</v>
      </c>
      <c r="Z3235" t="s">
        <v>232</v>
      </c>
      <c r="AA3235" t="s">
        <v>45</v>
      </c>
    </row>
    <row r="3236" spans="1:27" ht="14.4" x14ac:dyDescent="0.3">
      <c r="A3236">
        <v>3226</v>
      </c>
      <c r="B3236" t="s">
        <v>14330</v>
      </c>
      <c r="C3236" t="s">
        <v>14331</v>
      </c>
      <c r="D3236" t="s">
        <v>14332</v>
      </c>
      <c r="E3236" t="s">
        <v>3018</v>
      </c>
      <c r="F3236" s="5">
        <f>_xlfn.TEXTBEFORE(E3236, " ") * 1000000</f>
        <v>29000000</v>
      </c>
      <c r="G3236">
        <v>112.7735</v>
      </c>
      <c r="H3236" t="s">
        <v>85</v>
      </c>
      <c r="I3236">
        <v>183</v>
      </c>
      <c r="J3236">
        <f>IF(I3236="",0,I3236)</f>
        <v>183</v>
      </c>
      <c r="K3236">
        <v>79</v>
      </c>
      <c r="L3236">
        <f>I3236-K3236</f>
        <v>104</v>
      </c>
      <c r="M3236" t="str">
        <f>IF(I3236&lt;100,"small",IF(I3236&lt;500,"medium","large"))</f>
        <v>medium</v>
      </c>
      <c r="N3236">
        <f>IF(M3236="small",1,0)</f>
        <v>0</v>
      </c>
      <c r="O3236">
        <f>IF(N3236="medium",1,0)</f>
        <v>0</v>
      </c>
      <c r="P3236">
        <f>IF(O3236="large",1,0)</f>
        <v>0</v>
      </c>
      <c r="Q3236">
        <v>2013</v>
      </c>
      <c r="R3236">
        <v>4</v>
      </c>
      <c r="S3236" t="str">
        <f>IF(R3236=1, "First-time", IF(R3236&lt;=3, "Rising Star", IF(R3236&lt;10, "Established", "Elites")))</f>
        <v>Established</v>
      </c>
      <c r="T3236">
        <f>IF(S3236 = "First-time",1,0)</f>
        <v>0</v>
      </c>
      <c r="U3236">
        <f>IF(S3236 = "Rising Star",1,0)</f>
        <v>0</v>
      </c>
      <c r="V3236">
        <f>IF(S3236 = "Established",1,0)</f>
        <v>1</v>
      </c>
      <c r="W3236">
        <f>IF(S3236 = "Elites",1,0)</f>
        <v>0</v>
      </c>
      <c r="X3236" t="s">
        <v>260</v>
      </c>
      <c r="Y3236" t="str">
        <f>IF(X3236="","-",TRIM(LEFT(X3236,FIND(",",X3236&amp;",")-1)))</f>
        <v>Seattle</v>
      </c>
      <c r="Z3236" t="s">
        <v>3762</v>
      </c>
      <c r="AA3236" t="s">
        <v>49</v>
      </c>
    </row>
    <row r="3237" spans="1:27" ht="14.4" x14ac:dyDescent="0.3">
      <c r="A3237">
        <v>3227</v>
      </c>
      <c r="B3237" t="s">
        <v>5639</v>
      </c>
      <c r="C3237" t="s">
        <v>5640</v>
      </c>
      <c r="D3237" t="s">
        <v>5641</v>
      </c>
      <c r="E3237" t="s">
        <v>2352</v>
      </c>
      <c r="F3237" s="5">
        <f>_xlfn.TEXTBEFORE(E3237, " ") * 1000000</f>
        <v>41400000</v>
      </c>
      <c r="G3237">
        <v>112.6896</v>
      </c>
      <c r="H3237" t="s">
        <v>779</v>
      </c>
      <c r="I3237">
        <v>223</v>
      </c>
      <c r="J3237">
        <f>IF(I3237="",0,I3237)</f>
        <v>223</v>
      </c>
      <c r="K3237">
        <v>136</v>
      </c>
      <c r="L3237">
        <f>I3237-K3237</f>
        <v>87</v>
      </c>
      <c r="M3237" t="str">
        <f>IF(I3237&lt;100,"small",IF(I3237&lt;500,"medium","large"))</f>
        <v>medium</v>
      </c>
      <c r="N3237">
        <f>IF(M3237="small",1,0)</f>
        <v>0</v>
      </c>
      <c r="O3237">
        <f>IF(N3237="medium",1,0)</f>
        <v>0</v>
      </c>
      <c r="P3237">
        <f>IF(O3237="large",1,0)</f>
        <v>0</v>
      </c>
      <c r="Q3237">
        <v>2004</v>
      </c>
      <c r="R3237">
        <v>8</v>
      </c>
      <c r="S3237" t="str">
        <f>IF(R3237=1, "First-time", IF(R3237&lt;=3, "Rising Star", IF(R3237&lt;10, "Established", "Elites")))</f>
        <v>Established</v>
      </c>
      <c r="T3237">
        <f>IF(S3237 = "First-time",1,0)</f>
        <v>0</v>
      </c>
      <c r="U3237">
        <f>IF(S3237 = "Rising Star",1,0)</f>
        <v>0</v>
      </c>
      <c r="V3237">
        <f>IF(S3237 = "Established",1,0)</f>
        <v>1</v>
      </c>
      <c r="W3237">
        <f>IF(S3237 = "Elites",1,0)</f>
        <v>0</v>
      </c>
      <c r="X3237" t="s">
        <v>185</v>
      </c>
      <c r="Y3237" t="str">
        <f>IF(X3237="","-",TRIM(LEFT(X3237,FIND(",",X3237&amp;",")-1)))</f>
        <v>Boston</v>
      </c>
      <c r="Z3237" t="s">
        <v>185</v>
      </c>
      <c r="AA3237" t="s">
        <v>20</v>
      </c>
    </row>
    <row r="3238" spans="1:27" ht="14.4" x14ac:dyDescent="0.3">
      <c r="A3238">
        <v>3228</v>
      </c>
      <c r="B3238" t="s">
        <v>2203</v>
      </c>
      <c r="C3238" t="s">
        <v>2204</v>
      </c>
      <c r="D3238" t="s">
        <v>2205</v>
      </c>
      <c r="E3238" t="s">
        <v>2206</v>
      </c>
      <c r="F3238" s="5">
        <f>_xlfn.TEXTBEFORE(E3238, " ") * 1000000</f>
        <v>26700000</v>
      </c>
      <c r="G3238">
        <v>112.5778</v>
      </c>
      <c r="H3238" t="s">
        <v>129</v>
      </c>
      <c r="I3238">
        <v>149</v>
      </c>
      <c r="J3238">
        <f>IF(I3238="",0,I3238)</f>
        <v>149</v>
      </c>
      <c r="K3238">
        <v>82</v>
      </c>
      <c r="L3238">
        <f>I3238-K3238</f>
        <v>67</v>
      </c>
      <c r="M3238" t="str">
        <f>IF(I3238&lt;100,"small",IF(I3238&lt;500,"medium","large"))</f>
        <v>medium</v>
      </c>
      <c r="N3238">
        <f>IF(M3238="small",1,0)</f>
        <v>0</v>
      </c>
      <c r="O3238">
        <f>IF(N3238="medium",1,0)</f>
        <v>0</v>
      </c>
      <c r="P3238">
        <f>IF(O3238="large",1,0)</f>
        <v>0</v>
      </c>
      <c r="Q3238">
        <v>1995</v>
      </c>
      <c r="R3238">
        <v>11</v>
      </c>
      <c r="S3238" t="str">
        <f>IF(R3238=1, "First-time", IF(R3238&lt;=3, "Rising Star", IF(R3238&lt;10, "Established", "Elites")))</f>
        <v>Elites</v>
      </c>
      <c r="T3238">
        <f>IF(S3238 = "First-time",1,0)</f>
        <v>0</v>
      </c>
      <c r="U3238">
        <f>IF(S3238 = "Rising Star",1,0)</f>
        <v>0</v>
      </c>
      <c r="V3238">
        <f>IF(S3238 = "Established",1,0)</f>
        <v>0</v>
      </c>
      <c r="W3238">
        <f>IF(S3238 = "Elites",1,0)</f>
        <v>1</v>
      </c>
      <c r="X3238" t="s">
        <v>880</v>
      </c>
      <c r="Y3238" t="str">
        <f>IF(X3238="","-",TRIM(LEFT(X3238,FIND(",",X3238&amp;",")-1)))</f>
        <v>Louisville/Jefferson County</v>
      </c>
      <c r="Z3238" t="s">
        <v>881</v>
      </c>
      <c r="AA3238" t="s">
        <v>18</v>
      </c>
    </row>
    <row r="3239" spans="1:27" ht="14.4" x14ac:dyDescent="0.3">
      <c r="A3239">
        <v>3229</v>
      </c>
      <c r="B3239" t="s">
        <v>3611</v>
      </c>
      <c r="C3239" t="s">
        <v>3612</v>
      </c>
      <c r="D3239" t="s">
        <v>3613</v>
      </c>
      <c r="E3239" t="s">
        <v>3614</v>
      </c>
      <c r="F3239" s="5">
        <f>_xlfn.TEXTBEFORE(E3239, " ") * 1000000</f>
        <v>209600000</v>
      </c>
      <c r="G3239">
        <v>112.5247</v>
      </c>
      <c r="H3239" t="s">
        <v>153</v>
      </c>
      <c r="I3239">
        <v>90</v>
      </c>
      <c r="J3239">
        <f>IF(I3239="",0,I3239)</f>
        <v>90</v>
      </c>
      <c r="K3239">
        <v>50</v>
      </c>
      <c r="L3239">
        <f>I3239-K3239</f>
        <v>40</v>
      </c>
      <c r="M3239" t="str">
        <f>IF(I3239&lt;100,"small",IF(I3239&lt;500,"medium","large"))</f>
        <v>small</v>
      </c>
      <c r="N3239">
        <f>IF(M3239="small",1,0)</f>
        <v>1</v>
      </c>
      <c r="O3239">
        <f>IF(N3239="medium",1,0)</f>
        <v>0</v>
      </c>
      <c r="P3239">
        <f>IF(O3239="large",1,0)</f>
        <v>0</v>
      </c>
      <c r="Q3239">
        <v>2000</v>
      </c>
      <c r="R3239">
        <v>4</v>
      </c>
      <c r="S3239" t="str">
        <f>IF(R3239=1, "First-time", IF(R3239&lt;=3, "Rising Star", IF(R3239&lt;10, "Established", "Elites")))</f>
        <v>Established</v>
      </c>
      <c r="T3239">
        <f>IF(S3239 = "First-time",1,0)</f>
        <v>0</v>
      </c>
      <c r="U3239">
        <f>IF(S3239 = "Rising Star",1,0)</f>
        <v>0</v>
      </c>
      <c r="V3239">
        <f>IF(S3239 = "Established",1,0)</f>
        <v>1</v>
      </c>
      <c r="W3239">
        <f>IF(S3239 = "Elites",1,0)</f>
        <v>0</v>
      </c>
      <c r="X3239" t="s">
        <v>99</v>
      </c>
      <c r="Y3239" t="str">
        <f>IF(X3239="","-",TRIM(LEFT(X3239,FIND(",",X3239&amp;",")-1)))</f>
        <v>-</v>
      </c>
      <c r="Z3239" t="s">
        <v>3615</v>
      </c>
      <c r="AA3239" t="s">
        <v>14</v>
      </c>
    </row>
    <row r="3240" spans="1:27" ht="14.4" x14ac:dyDescent="0.3">
      <c r="A3240">
        <v>3230</v>
      </c>
      <c r="B3240" t="s">
        <v>4956</v>
      </c>
      <c r="C3240" t="s">
        <v>4957</v>
      </c>
      <c r="D3240" t="s">
        <v>4958</v>
      </c>
      <c r="E3240" t="s">
        <v>2924</v>
      </c>
      <c r="F3240" s="5">
        <f>_xlfn.TEXTBEFORE(E3240, " ") * 1000000</f>
        <v>23900000</v>
      </c>
      <c r="G3240">
        <v>112.4558</v>
      </c>
      <c r="H3240" t="s">
        <v>118</v>
      </c>
      <c r="I3240">
        <v>20</v>
      </c>
      <c r="J3240">
        <f>IF(I3240="",0,I3240)</f>
        <v>20</v>
      </c>
      <c r="K3240">
        <v>10</v>
      </c>
      <c r="L3240">
        <f>I3240-K3240</f>
        <v>10</v>
      </c>
      <c r="M3240" t="str">
        <f>IF(I3240&lt;100,"small",IF(I3240&lt;500,"medium","large"))</f>
        <v>small</v>
      </c>
      <c r="N3240">
        <f>IF(M3240="small",1,0)</f>
        <v>1</v>
      </c>
      <c r="O3240">
        <f>IF(N3240="medium",1,0)</f>
        <v>0</v>
      </c>
      <c r="P3240">
        <f>IF(O3240="large",1,0)</f>
        <v>0</v>
      </c>
      <c r="Q3240">
        <v>2003</v>
      </c>
      <c r="R3240">
        <v>2</v>
      </c>
      <c r="S3240" t="str">
        <f>IF(R3240=1, "First-time", IF(R3240&lt;=3, "Rising Star", IF(R3240&lt;10, "Established", "Elites")))</f>
        <v>Rising Star</v>
      </c>
      <c r="T3240">
        <f>IF(S3240 = "First-time",1,0)</f>
        <v>0</v>
      </c>
      <c r="U3240">
        <f>IF(S3240 = "Rising Star",1,0)</f>
        <v>1</v>
      </c>
      <c r="V3240">
        <f>IF(S3240 = "Established",1,0)</f>
        <v>0</v>
      </c>
      <c r="W3240">
        <f>IF(S3240 = "Elites",1,0)</f>
        <v>0</v>
      </c>
      <c r="X3240" t="s">
        <v>86</v>
      </c>
      <c r="Y3240" t="str">
        <f>IF(X3240="","-",TRIM(LEFT(X3240,FIND(",",X3240&amp;",")-1)))</f>
        <v>New York City</v>
      </c>
      <c r="Z3240" t="s">
        <v>4959</v>
      </c>
      <c r="AA3240" t="s">
        <v>32</v>
      </c>
    </row>
    <row r="3241" spans="1:27" ht="14.4" x14ac:dyDescent="0.3">
      <c r="A3241">
        <v>3231</v>
      </c>
      <c r="B3241" t="s">
        <v>7455</v>
      </c>
      <c r="C3241" t="s">
        <v>7456</v>
      </c>
      <c r="D3241" t="s">
        <v>7457</v>
      </c>
      <c r="E3241" t="s">
        <v>1805</v>
      </c>
      <c r="F3241" s="5">
        <f>_xlfn.TEXTBEFORE(E3241, " ") * 1000000</f>
        <v>9600000</v>
      </c>
      <c r="G3241">
        <v>112.4324</v>
      </c>
      <c r="H3241" t="s">
        <v>1750</v>
      </c>
      <c r="I3241">
        <v>39</v>
      </c>
      <c r="J3241">
        <f>IF(I3241="",0,I3241)</f>
        <v>39</v>
      </c>
      <c r="K3241">
        <v>18</v>
      </c>
      <c r="L3241">
        <f>I3241-K3241</f>
        <v>21</v>
      </c>
      <c r="M3241" t="str">
        <f>IF(I3241&lt;100,"small",IF(I3241&lt;500,"medium","large"))</f>
        <v>small</v>
      </c>
      <c r="N3241">
        <f>IF(M3241="small",1,0)</f>
        <v>1</v>
      </c>
      <c r="O3241">
        <f>IF(N3241="medium",1,0)</f>
        <v>0</v>
      </c>
      <c r="P3241">
        <f>IF(O3241="large",1,0)</f>
        <v>0</v>
      </c>
      <c r="Q3241">
        <v>2007</v>
      </c>
      <c r="R3241">
        <v>1</v>
      </c>
      <c r="S3241" t="str">
        <f>IF(R3241=1, "First-time", IF(R3241&lt;=3, "Rising Star", IF(R3241&lt;10, "Established", "Elites")))</f>
        <v>First-time</v>
      </c>
      <c r="T3241">
        <f>IF(S3241 = "First-time",1,0)</f>
        <v>1</v>
      </c>
      <c r="U3241">
        <f>IF(S3241 = "Rising Star",1,0)</f>
        <v>0</v>
      </c>
      <c r="V3241">
        <f>IF(S3241 = "Established",1,0)</f>
        <v>0</v>
      </c>
      <c r="W3241">
        <f>IF(S3241 = "Elites",1,0)</f>
        <v>0</v>
      </c>
      <c r="X3241" t="s">
        <v>130</v>
      </c>
      <c r="Y3241" t="str">
        <f>IF(X3241="","-",TRIM(LEFT(X3241,FIND(",",X3241&amp;",")-1)))</f>
        <v>Dallas</v>
      </c>
      <c r="Z3241" t="s">
        <v>1046</v>
      </c>
      <c r="AA3241" t="s">
        <v>45</v>
      </c>
    </row>
    <row r="3242" spans="1:27" ht="14.4" x14ac:dyDescent="0.3">
      <c r="A3242">
        <v>3232</v>
      </c>
      <c r="B3242" t="s">
        <v>3488</v>
      </c>
      <c r="C3242" t="s">
        <v>3489</v>
      </c>
      <c r="D3242" t="s">
        <v>3490</v>
      </c>
      <c r="E3242" t="s">
        <v>3491</v>
      </c>
      <c r="F3242" s="5">
        <f>_xlfn.TEXTBEFORE(E3242, " ") * 1000000</f>
        <v>276700000</v>
      </c>
      <c r="G3242">
        <v>112.4089</v>
      </c>
      <c r="H3242" t="s">
        <v>129</v>
      </c>
      <c r="I3242">
        <v>1200</v>
      </c>
      <c r="J3242">
        <f>IF(I3242="",0,I3242)</f>
        <v>1200</v>
      </c>
      <c r="K3242">
        <v>650</v>
      </c>
      <c r="L3242">
        <f>I3242-K3242</f>
        <v>550</v>
      </c>
      <c r="M3242" t="str">
        <f>IF(I3242&lt;100,"small",IF(I3242&lt;500,"medium","large"))</f>
        <v>large</v>
      </c>
      <c r="N3242">
        <f>IF(M3242="small",1,0)</f>
        <v>0</v>
      </c>
      <c r="O3242">
        <f>IF(N3242="medium",1,0)</f>
        <v>0</v>
      </c>
      <c r="P3242">
        <f>IF(O3242="large",1,0)</f>
        <v>0</v>
      </c>
      <c r="Q3242">
        <v>2000</v>
      </c>
      <c r="R3242">
        <v>9</v>
      </c>
      <c r="S3242" t="str">
        <f>IF(R3242=1, "First-time", IF(R3242&lt;=3, "Rising Star", IF(R3242&lt;10, "Established", "Elites")))</f>
        <v>Established</v>
      </c>
      <c r="T3242">
        <f>IF(S3242 = "First-time",1,0)</f>
        <v>0</v>
      </c>
      <c r="U3242">
        <f>IF(S3242 = "Rising Star",1,0)</f>
        <v>0</v>
      </c>
      <c r="V3242">
        <f>IF(S3242 = "Established",1,0)</f>
        <v>1</v>
      </c>
      <c r="W3242">
        <f>IF(S3242 = "Elites",1,0)</f>
        <v>0</v>
      </c>
      <c r="X3242" t="s">
        <v>254</v>
      </c>
      <c r="Y3242" t="str">
        <f>IF(X3242="","-",TRIM(LEFT(X3242,FIND(",",X3242&amp;",")-1)))</f>
        <v>Tulsa</v>
      </c>
      <c r="Z3242" t="s">
        <v>3492</v>
      </c>
      <c r="AA3242" t="s">
        <v>37</v>
      </c>
    </row>
    <row r="3243" spans="1:27" ht="14.4" x14ac:dyDescent="0.3">
      <c r="A3243">
        <v>3233</v>
      </c>
      <c r="B3243" t="s">
        <v>2126</v>
      </c>
      <c r="C3243" t="s">
        <v>2127</v>
      </c>
      <c r="D3243" t="s">
        <v>2128</v>
      </c>
      <c r="E3243" t="s">
        <v>595</v>
      </c>
      <c r="F3243" s="5">
        <f>_xlfn.TEXTBEFORE(E3243, " ") * 1000000</f>
        <v>17800000</v>
      </c>
      <c r="G3243">
        <v>112.3571</v>
      </c>
      <c r="H3243" t="s">
        <v>353</v>
      </c>
      <c r="I3243">
        <v>227</v>
      </c>
      <c r="J3243">
        <f>IF(I3243="",0,I3243)</f>
        <v>227</v>
      </c>
      <c r="K3243">
        <v>101</v>
      </c>
      <c r="L3243">
        <f>I3243-K3243</f>
        <v>126</v>
      </c>
      <c r="M3243" t="str">
        <f>IF(I3243&lt;100,"small",IF(I3243&lt;500,"medium","large"))</f>
        <v>medium</v>
      </c>
      <c r="N3243">
        <f>IF(M3243="small",1,0)</f>
        <v>0</v>
      </c>
      <c r="O3243">
        <f>IF(N3243="medium",1,0)</f>
        <v>0</v>
      </c>
      <c r="P3243">
        <f>IF(O3243="large",1,0)</f>
        <v>0</v>
      </c>
      <c r="Q3243">
        <v>1995</v>
      </c>
      <c r="R3243">
        <v>1</v>
      </c>
      <c r="S3243" t="str">
        <f>IF(R3243=1, "First-time", IF(R3243&lt;=3, "Rising Star", IF(R3243&lt;10, "Established", "Elites")))</f>
        <v>First-time</v>
      </c>
      <c r="T3243">
        <f>IF(S3243 = "First-time",1,0)</f>
        <v>1</v>
      </c>
      <c r="U3243">
        <f>IF(S3243 = "Rising Star",1,0)</f>
        <v>0</v>
      </c>
      <c r="V3243">
        <f>IF(S3243 = "Established",1,0)</f>
        <v>0</v>
      </c>
      <c r="W3243">
        <f>IF(S3243 = "Elites",1,0)</f>
        <v>0</v>
      </c>
      <c r="X3243" t="s">
        <v>112</v>
      </c>
      <c r="Y3243" t="str">
        <f>IF(X3243="","-",TRIM(LEFT(X3243,FIND(",",X3243&amp;",")-1)))</f>
        <v>Richmond</v>
      </c>
      <c r="Z3243" t="s">
        <v>113</v>
      </c>
      <c r="AA3243" t="s">
        <v>47</v>
      </c>
    </row>
    <row r="3244" spans="1:27" ht="14.4" x14ac:dyDescent="0.3">
      <c r="A3244">
        <v>3234</v>
      </c>
      <c r="B3244" t="s">
        <v>17208</v>
      </c>
      <c r="C3244" t="s">
        <v>17209</v>
      </c>
      <c r="D3244" t="s">
        <v>17210</v>
      </c>
      <c r="E3244" t="s">
        <v>732</v>
      </c>
      <c r="F3244" s="5">
        <f>_xlfn.TEXTBEFORE(E3244, " ") * 1000000</f>
        <v>9200000</v>
      </c>
      <c r="G3244">
        <v>112.2928</v>
      </c>
      <c r="H3244" t="s">
        <v>433</v>
      </c>
      <c r="I3244">
        <v>75</v>
      </c>
      <c r="J3244">
        <f>IF(I3244="",0,I3244)</f>
        <v>75</v>
      </c>
      <c r="K3244">
        <v>25</v>
      </c>
      <c r="L3244">
        <f>I3244-K3244</f>
        <v>50</v>
      </c>
      <c r="M3244" t="str">
        <f>IF(I3244&lt;100,"small",IF(I3244&lt;500,"medium","large"))</f>
        <v>small</v>
      </c>
      <c r="N3244">
        <f>IF(M3244="small",1,0)</f>
        <v>1</v>
      </c>
      <c r="O3244">
        <f>IF(N3244="medium",1,0)</f>
        <v>0</v>
      </c>
      <c r="P3244">
        <f>IF(O3244="large",1,0)</f>
        <v>0</v>
      </c>
      <c r="Q3244">
        <v>2015</v>
      </c>
      <c r="R3244">
        <v>1</v>
      </c>
      <c r="S3244" t="str">
        <f>IF(R3244=1, "First-time", IF(R3244&lt;=3, "Rising Star", IF(R3244&lt;10, "Established", "Elites")))</f>
        <v>First-time</v>
      </c>
      <c r="T3244">
        <f>IF(S3244 = "First-time",1,0)</f>
        <v>1</v>
      </c>
      <c r="U3244">
        <f>IF(S3244 = "Rising Star",1,0)</f>
        <v>0</v>
      </c>
      <c r="V3244">
        <f>IF(S3244 = "Established",1,0)</f>
        <v>0</v>
      </c>
      <c r="W3244">
        <f>IF(S3244 = "Elites",1,0)</f>
        <v>0</v>
      </c>
      <c r="X3244" t="s">
        <v>1036</v>
      </c>
      <c r="Y3244" t="str">
        <f>IF(X3244="","-",TRIM(LEFT(X3244,FIND(",",X3244&amp;",")-1)))</f>
        <v>Milwaukee</v>
      </c>
      <c r="Z3244" t="s">
        <v>1036</v>
      </c>
      <c r="AA3244" t="s">
        <v>50</v>
      </c>
    </row>
    <row r="3245" spans="1:27" ht="14.4" x14ac:dyDescent="0.3">
      <c r="A3245">
        <v>3235</v>
      </c>
      <c r="B3245" t="s">
        <v>8093</v>
      </c>
      <c r="C3245" t="s">
        <v>8094</v>
      </c>
      <c r="D3245" t="s">
        <v>8095</v>
      </c>
      <c r="E3245" t="s">
        <v>8096</v>
      </c>
      <c r="F3245" s="5">
        <f>_xlfn.TEXTBEFORE(E3245, " ") * 1000000</f>
        <v>29900000</v>
      </c>
      <c r="G3245">
        <v>112.26139999999999</v>
      </c>
      <c r="H3245" t="s">
        <v>779</v>
      </c>
      <c r="I3245">
        <v>89</v>
      </c>
      <c r="J3245">
        <f>IF(I3245="",0,I3245)</f>
        <v>89</v>
      </c>
      <c r="K3245">
        <v>26</v>
      </c>
      <c r="L3245">
        <f>I3245-K3245</f>
        <v>63</v>
      </c>
      <c r="M3245" t="str">
        <f>IF(I3245&lt;100,"small",IF(I3245&lt;500,"medium","large"))</f>
        <v>small</v>
      </c>
      <c r="N3245">
        <f>IF(M3245="small",1,0)</f>
        <v>1</v>
      </c>
      <c r="O3245">
        <f>IF(N3245="medium",1,0)</f>
        <v>0</v>
      </c>
      <c r="P3245">
        <f>IF(O3245="large",1,0)</f>
        <v>0</v>
      </c>
      <c r="Q3245">
        <v>2007</v>
      </c>
      <c r="R3245">
        <v>2</v>
      </c>
      <c r="S3245" t="str">
        <f>IF(R3245=1, "First-time", IF(R3245&lt;=3, "Rising Star", IF(R3245&lt;10, "Established", "Elites")))</f>
        <v>Rising Star</v>
      </c>
      <c r="T3245">
        <f>IF(S3245 = "First-time",1,0)</f>
        <v>0</v>
      </c>
      <c r="U3245">
        <f>IF(S3245 = "Rising Star",1,0)</f>
        <v>1</v>
      </c>
      <c r="V3245">
        <f>IF(S3245 = "Established",1,0)</f>
        <v>0</v>
      </c>
      <c r="W3245">
        <f>IF(S3245 = "Elites",1,0)</f>
        <v>0</v>
      </c>
      <c r="X3245" t="s">
        <v>1396</v>
      </c>
      <c r="Y3245" t="str">
        <f>IF(X3245="","-",TRIM(LEFT(X3245,FIND(",",X3245&amp;",")-1)))</f>
        <v>San Francisco</v>
      </c>
      <c r="Z3245" t="s">
        <v>5890</v>
      </c>
      <c r="AA3245" t="s">
        <v>5</v>
      </c>
    </row>
    <row r="3246" spans="1:27" ht="14.4" x14ac:dyDescent="0.3">
      <c r="A3246">
        <v>3236</v>
      </c>
      <c r="B3246" t="s">
        <v>10350</v>
      </c>
      <c r="C3246" t="s">
        <v>10351</v>
      </c>
      <c r="D3246" t="s">
        <v>10352</v>
      </c>
      <c r="E3246" t="s">
        <v>438</v>
      </c>
      <c r="F3246" s="5">
        <f>_xlfn.TEXTBEFORE(E3246, " ") * 1000000</f>
        <v>6800000</v>
      </c>
      <c r="G3246">
        <v>112.194</v>
      </c>
      <c r="H3246" t="s">
        <v>353</v>
      </c>
      <c r="I3246">
        <v>74</v>
      </c>
      <c r="J3246">
        <f>IF(I3246="",0,I3246)</f>
        <v>74</v>
      </c>
      <c r="K3246">
        <v>16</v>
      </c>
      <c r="L3246">
        <f>I3246-K3246</f>
        <v>58</v>
      </c>
      <c r="M3246" t="str">
        <f>IF(I3246&lt;100,"small",IF(I3246&lt;500,"medium","large"))</f>
        <v>small</v>
      </c>
      <c r="N3246">
        <f>IF(M3246="small",1,0)</f>
        <v>1</v>
      </c>
      <c r="O3246">
        <f>IF(N3246="medium",1,0)</f>
        <v>0</v>
      </c>
      <c r="P3246">
        <f>IF(O3246="large",1,0)</f>
        <v>0</v>
      </c>
      <c r="Q3246">
        <v>2009</v>
      </c>
      <c r="R3246">
        <v>1</v>
      </c>
      <c r="S3246" t="str">
        <f>IF(R3246=1, "First-time", IF(R3246&lt;=3, "Rising Star", IF(R3246&lt;10, "Established", "Elites")))</f>
        <v>First-time</v>
      </c>
      <c r="T3246">
        <f>IF(S3246 = "First-time",1,0)</f>
        <v>1</v>
      </c>
      <c r="U3246">
        <f>IF(S3246 = "Rising Star",1,0)</f>
        <v>0</v>
      </c>
      <c r="V3246">
        <f>IF(S3246 = "Established",1,0)</f>
        <v>0</v>
      </c>
      <c r="W3246">
        <f>IF(S3246 = "Elites",1,0)</f>
        <v>0</v>
      </c>
      <c r="X3246" t="s">
        <v>325</v>
      </c>
      <c r="Y3246" t="str">
        <f>IF(X3246="","-",TRIM(LEFT(X3246,FIND(",",X3246&amp;",")-1)))</f>
        <v>Los Angeles</v>
      </c>
      <c r="Z3246" t="s">
        <v>8082</v>
      </c>
      <c r="AA3246" t="s">
        <v>5</v>
      </c>
    </row>
    <row r="3247" spans="1:27" ht="14.4" x14ac:dyDescent="0.3">
      <c r="A3247">
        <v>3237</v>
      </c>
      <c r="B3247" t="s">
        <v>14219</v>
      </c>
      <c r="C3247" t="s">
        <v>14220</v>
      </c>
      <c r="D3247" t="s">
        <v>14221</v>
      </c>
      <c r="E3247" t="s">
        <v>5507</v>
      </c>
      <c r="F3247" s="5">
        <f>_xlfn.TEXTBEFORE(E3247, " ") * 1000000</f>
        <v>27600000</v>
      </c>
      <c r="G3247">
        <v>112.1897</v>
      </c>
      <c r="H3247" t="s">
        <v>105</v>
      </c>
      <c r="I3247">
        <v>100</v>
      </c>
      <c r="J3247">
        <f>IF(I3247="",0,I3247)</f>
        <v>100</v>
      </c>
      <c r="K3247">
        <v>50</v>
      </c>
      <c r="L3247">
        <f>I3247-K3247</f>
        <v>50</v>
      </c>
      <c r="M3247" t="str">
        <f>IF(I3247&lt;100,"small",IF(I3247&lt;500,"medium","large"))</f>
        <v>medium</v>
      </c>
      <c r="N3247">
        <f>IF(M3247="small",1,0)</f>
        <v>0</v>
      </c>
      <c r="O3247">
        <f>IF(N3247="medium",1,0)</f>
        <v>0</v>
      </c>
      <c r="P3247">
        <f>IF(O3247="large",1,0)</f>
        <v>0</v>
      </c>
      <c r="Q3247">
        <v>2012</v>
      </c>
      <c r="R3247">
        <v>1</v>
      </c>
      <c r="S3247" t="str">
        <f>IF(R3247=1, "First-time", IF(R3247&lt;=3, "Rising Star", IF(R3247&lt;10, "Established", "Elites")))</f>
        <v>First-time</v>
      </c>
      <c r="T3247">
        <f>IF(S3247 = "First-time",1,0)</f>
        <v>1</v>
      </c>
      <c r="U3247">
        <f>IF(S3247 = "Rising Star",1,0)</f>
        <v>0</v>
      </c>
      <c r="V3247">
        <f>IF(S3247 = "Established",1,0)</f>
        <v>0</v>
      </c>
      <c r="W3247">
        <f>IF(S3247 = "Elites",1,0)</f>
        <v>0</v>
      </c>
      <c r="X3247" t="s">
        <v>99</v>
      </c>
      <c r="Y3247" t="str">
        <f>IF(X3247="","-",TRIM(LEFT(X3247,FIND(",",X3247&amp;",")-1)))</f>
        <v>-</v>
      </c>
      <c r="Z3247" t="s">
        <v>1387</v>
      </c>
      <c r="AA3247" t="s">
        <v>5</v>
      </c>
    </row>
    <row r="3248" spans="1:27" ht="14.4" x14ac:dyDescent="0.3">
      <c r="A3248">
        <v>3238</v>
      </c>
      <c r="B3248" t="s">
        <v>2805</v>
      </c>
      <c r="C3248" t="s">
        <v>2806</v>
      </c>
      <c r="D3248" t="s">
        <v>2807</v>
      </c>
      <c r="E3248" t="s">
        <v>2808</v>
      </c>
      <c r="F3248" s="5">
        <f>_xlfn.TEXTBEFORE(E3248, " ") * 1000000</f>
        <v>9000000</v>
      </c>
      <c r="G3248">
        <v>112.18640000000001</v>
      </c>
      <c r="H3248" t="s">
        <v>85</v>
      </c>
      <c r="I3248">
        <v>38</v>
      </c>
      <c r="J3248">
        <f>IF(I3248="",0,I3248)</f>
        <v>38</v>
      </c>
      <c r="K3248">
        <v>30</v>
      </c>
      <c r="L3248">
        <f>I3248-K3248</f>
        <v>8</v>
      </c>
      <c r="M3248" t="str">
        <f>IF(I3248&lt;100,"small",IF(I3248&lt;500,"medium","large"))</f>
        <v>small</v>
      </c>
      <c r="N3248">
        <f>IF(M3248="small",1,0)</f>
        <v>1</v>
      </c>
      <c r="O3248">
        <f>IF(N3248="medium",1,0)</f>
        <v>0</v>
      </c>
      <c r="P3248">
        <f>IF(O3248="large",1,0)</f>
        <v>0</v>
      </c>
      <c r="Q3248">
        <v>1997</v>
      </c>
      <c r="R3248">
        <v>2</v>
      </c>
      <c r="S3248" t="str">
        <f>IF(R3248=1, "First-time", IF(R3248&lt;=3, "Rising Star", IF(R3248&lt;10, "Established", "Elites")))</f>
        <v>Rising Star</v>
      </c>
      <c r="T3248">
        <f>IF(S3248 = "First-time",1,0)</f>
        <v>0</v>
      </c>
      <c r="U3248">
        <f>IF(S3248 = "Rising Star",1,0)</f>
        <v>1</v>
      </c>
      <c r="V3248">
        <f>IF(S3248 = "Established",1,0)</f>
        <v>0</v>
      </c>
      <c r="W3248">
        <f>IF(S3248 = "Elites",1,0)</f>
        <v>0</v>
      </c>
      <c r="X3248" t="s">
        <v>272</v>
      </c>
      <c r="Y3248" t="str">
        <f>IF(X3248="","-",TRIM(LEFT(X3248,FIND(",",X3248&amp;",")-1)))</f>
        <v>Phoenix</v>
      </c>
      <c r="Z3248" t="s">
        <v>2809</v>
      </c>
      <c r="AA3248" t="s">
        <v>4</v>
      </c>
    </row>
    <row r="3249" spans="1:27" ht="14.4" x14ac:dyDescent="0.3">
      <c r="A3249">
        <v>3239</v>
      </c>
      <c r="B3249" t="s">
        <v>13798</v>
      </c>
      <c r="C3249" t="s">
        <v>13799</v>
      </c>
      <c r="D3249" t="s">
        <v>13800</v>
      </c>
      <c r="E3249" t="s">
        <v>13801</v>
      </c>
      <c r="F3249" s="5">
        <f>_xlfn.TEXTBEFORE(E3249, " ") * 1000000</f>
        <v>65900000.000000007</v>
      </c>
      <c r="G3249">
        <v>112.16160000000001</v>
      </c>
      <c r="H3249" t="s">
        <v>433</v>
      </c>
      <c r="I3249">
        <v>150</v>
      </c>
      <c r="J3249">
        <f>IF(I3249="",0,I3249)</f>
        <v>150</v>
      </c>
      <c r="K3249">
        <v>61</v>
      </c>
      <c r="L3249">
        <f>I3249-K3249</f>
        <v>89</v>
      </c>
      <c r="M3249" t="str">
        <f>IF(I3249&lt;100,"small",IF(I3249&lt;500,"medium","large"))</f>
        <v>medium</v>
      </c>
      <c r="N3249">
        <f>IF(M3249="small",1,0)</f>
        <v>0</v>
      </c>
      <c r="O3249">
        <f>IF(N3249="medium",1,0)</f>
        <v>0</v>
      </c>
      <c r="P3249">
        <f>IF(O3249="large",1,0)</f>
        <v>0</v>
      </c>
      <c r="Q3249">
        <v>2012</v>
      </c>
      <c r="R3249">
        <v>3</v>
      </c>
      <c r="S3249" t="str">
        <f>IF(R3249=1, "First-time", IF(R3249&lt;=3, "Rising Star", IF(R3249&lt;10, "Established", "Elites")))</f>
        <v>Rising Star</v>
      </c>
      <c r="T3249">
        <f>IF(S3249 = "First-time",1,0)</f>
        <v>0</v>
      </c>
      <c r="U3249">
        <f>IF(S3249 = "Rising Star",1,0)</f>
        <v>1</v>
      </c>
      <c r="V3249">
        <f>IF(S3249 = "Established",1,0)</f>
        <v>0</v>
      </c>
      <c r="W3249">
        <f>IF(S3249 = "Elites",1,0)</f>
        <v>0</v>
      </c>
      <c r="X3249" t="s">
        <v>242</v>
      </c>
      <c r="Y3249" t="str">
        <f>IF(X3249="","-",TRIM(LEFT(X3249,FIND(",",X3249&amp;",")-1)))</f>
        <v>Atlanta</v>
      </c>
      <c r="Z3249" t="s">
        <v>242</v>
      </c>
      <c r="AA3249" t="s">
        <v>11</v>
      </c>
    </row>
    <row r="3250" spans="1:27" ht="14.4" x14ac:dyDescent="0.3">
      <c r="A3250">
        <v>3240</v>
      </c>
      <c r="B3250" t="s">
        <v>8097</v>
      </c>
      <c r="C3250" t="s">
        <v>8098</v>
      </c>
      <c r="D3250" t="s">
        <v>8099</v>
      </c>
      <c r="E3250" t="s">
        <v>7777</v>
      </c>
      <c r="F3250" s="5">
        <f>_xlfn.TEXTBEFORE(E3250, " ") * 1000000</f>
        <v>25600000</v>
      </c>
      <c r="G3250">
        <v>112.1448</v>
      </c>
      <c r="H3250" t="s">
        <v>433</v>
      </c>
      <c r="I3250">
        <v>21</v>
      </c>
      <c r="J3250">
        <f>IF(I3250="",0,I3250)</f>
        <v>21</v>
      </c>
      <c r="K3250">
        <v>14</v>
      </c>
      <c r="L3250">
        <f>I3250-K3250</f>
        <v>7</v>
      </c>
      <c r="M3250" t="str">
        <f>IF(I3250&lt;100,"small",IF(I3250&lt;500,"medium","large"))</f>
        <v>small</v>
      </c>
      <c r="N3250">
        <f>IF(M3250="small",1,0)</f>
        <v>1</v>
      </c>
      <c r="O3250">
        <f>IF(N3250="medium",1,0)</f>
        <v>0</v>
      </c>
      <c r="P3250">
        <f>IF(O3250="large",1,0)</f>
        <v>0</v>
      </c>
      <c r="Q3250">
        <v>2007</v>
      </c>
      <c r="R3250">
        <v>9</v>
      </c>
      <c r="S3250" t="str">
        <f>IF(R3250=1, "First-time", IF(R3250&lt;=3, "Rising Star", IF(R3250&lt;10, "Established", "Elites")))</f>
        <v>Established</v>
      </c>
      <c r="T3250">
        <f>IF(S3250 = "First-time",1,0)</f>
        <v>0</v>
      </c>
      <c r="U3250">
        <f>IF(S3250 = "Rising Star",1,0)</f>
        <v>0</v>
      </c>
      <c r="V3250">
        <f>IF(S3250 = "Established",1,0)</f>
        <v>1</v>
      </c>
      <c r="W3250">
        <f>IF(S3250 = "Elites",1,0)</f>
        <v>0</v>
      </c>
      <c r="X3250" t="s">
        <v>325</v>
      </c>
      <c r="Y3250" t="str">
        <f>IF(X3250="","-",TRIM(LEFT(X3250,FIND(",",X3250&amp;",")-1)))</f>
        <v>Los Angeles</v>
      </c>
      <c r="Z3250" t="s">
        <v>326</v>
      </c>
      <c r="AA3250" t="s">
        <v>5</v>
      </c>
    </row>
    <row r="3251" spans="1:27" ht="14.4" x14ac:dyDescent="0.3">
      <c r="A3251">
        <v>3241</v>
      </c>
      <c r="B3251" t="s">
        <v>9082</v>
      </c>
      <c r="C3251" t="s">
        <v>9083</v>
      </c>
      <c r="D3251" t="s">
        <v>9084</v>
      </c>
      <c r="E3251" t="s">
        <v>732</v>
      </c>
      <c r="F3251" s="5">
        <f>_xlfn.TEXTBEFORE(E3251, " ") * 1000000</f>
        <v>9200000</v>
      </c>
      <c r="G3251">
        <v>112.10420000000001</v>
      </c>
      <c r="H3251" t="s">
        <v>167</v>
      </c>
      <c r="I3251">
        <v>209</v>
      </c>
      <c r="J3251">
        <f>IF(I3251="",0,I3251)</f>
        <v>209</v>
      </c>
      <c r="K3251">
        <v>58</v>
      </c>
      <c r="L3251">
        <f>I3251-K3251</f>
        <v>151</v>
      </c>
      <c r="M3251" t="str">
        <f>IF(I3251&lt;100,"small",IF(I3251&lt;500,"medium","large"))</f>
        <v>medium</v>
      </c>
      <c r="N3251">
        <f>IF(M3251="small",1,0)</f>
        <v>0</v>
      </c>
      <c r="O3251">
        <f>IF(N3251="medium",1,0)</f>
        <v>0</v>
      </c>
      <c r="P3251">
        <f>IF(O3251="large",1,0)</f>
        <v>0</v>
      </c>
      <c r="Q3251">
        <v>2008</v>
      </c>
      <c r="R3251">
        <v>2</v>
      </c>
      <c r="S3251" t="str">
        <f>IF(R3251=1, "First-time", IF(R3251&lt;=3, "Rising Star", IF(R3251&lt;10, "Established", "Elites")))</f>
        <v>Rising Star</v>
      </c>
      <c r="T3251">
        <f>IF(S3251 = "First-time",1,0)</f>
        <v>0</v>
      </c>
      <c r="U3251">
        <f>IF(S3251 = "Rising Star",1,0)</f>
        <v>1</v>
      </c>
      <c r="V3251">
        <f>IF(S3251 = "Established",1,0)</f>
        <v>0</v>
      </c>
      <c r="W3251">
        <f>IF(S3251 = "Elites",1,0)</f>
        <v>0</v>
      </c>
      <c r="X3251" t="s">
        <v>325</v>
      </c>
      <c r="Y3251" t="str">
        <f>IF(X3251="","-",TRIM(LEFT(X3251,FIND(",",X3251&amp;",")-1)))</f>
        <v>Los Angeles</v>
      </c>
      <c r="Z3251" t="s">
        <v>495</v>
      </c>
      <c r="AA3251" t="s">
        <v>5</v>
      </c>
    </row>
    <row r="3252" spans="1:27" ht="14.4" x14ac:dyDescent="0.3">
      <c r="A3252">
        <v>3242</v>
      </c>
      <c r="B3252" t="s">
        <v>974</v>
      </c>
      <c r="C3252" t="s">
        <v>975</v>
      </c>
      <c r="D3252" t="s">
        <v>976</v>
      </c>
      <c r="E3252" t="s">
        <v>977</v>
      </c>
      <c r="F3252" s="5">
        <f>_xlfn.TEXTBEFORE(E3252, " ") * 1000000</f>
        <v>31600000</v>
      </c>
      <c r="G3252">
        <v>112.0966</v>
      </c>
      <c r="H3252" t="s">
        <v>111</v>
      </c>
      <c r="I3252">
        <v>162</v>
      </c>
      <c r="J3252">
        <f>IF(I3252="",0,I3252)</f>
        <v>162</v>
      </c>
      <c r="K3252">
        <v>99</v>
      </c>
      <c r="L3252">
        <f>I3252-K3252</f>
        <v>63</v>
      </c>
      <c r="M3252" t="str">
        <f>IF(I3252&lt;100,"small",IF(I3252&lt;500,"medium","large"))</f>
        <v>medium</v>
      </c>
      <c r="N3252">
        <f>IF(M3252="small",1,0)</f>
        <v>0</v>
      </c>
      <c r="O3252">
        <f>IF(N3252="medium",1,0)</f>
        <v>0</v>
      </c>
      <c r="P3252">
        <f>IF(O3252="large",1,0)</f>
        <v>0</v>
      </c>
      <c r="Q3252">
        <v>1983</v>
      </c>
      <c r="R3252">
        <v>2</v>
      </c>
      <c r="S3252" t="str">
        <f>IF(R3252=1, "First-time", IF(R3252&lt;=3, "Rising Star", IF(R3252&lt;10, "Established", "Elites")))</f>
        <v>Rising Star</v>
      </c>
      <c r="T3252">
        <f>IF(S3252 = "First-time",1,0)</f>
        <v>0</v>
      </c>
      <c r="U3252">
        <f>IF(S3252 = "Rising Star",1,0)</f>
        <v>1</v>
      </c>
      <c r="V3252">
        <f>IF(S3252 = "Established",1,0)</f>
        <v>0</v>
      </c>
      <c r="W3252">
        <f>IF(S3252 = "Elites",1,0)</f>
        <v>0</v>
      </c>
      <c r="X3252" t="s">
        <v>978</v>
      </c>
      <c r="Y3252" t="str">
        <f>IF(X3252="","-",TRIM(LEFT(X3252,FIND(",",X3252&amp;",")-1)))</f>
        <v>Huntsville</v>
      </c>
      <c r="Z3252" t="s">
        <v>979</v>
      </c>
      <c r="AA3252" t="s">
        <v>2</v>
      </c>
    </row>
    <row r="3253" spans="1:27" ht="14.4" x14ac:dyDescent="0.3">
      <c r="A3253">
        <v>3243</v>
      </c>
      <c r="B3253" t="s">
        <v>2098</v>
      </c>
      <c r="C3253" t="s">
        <v>2099</v>
      </c>
      <c r="D3253" t="s">
        <v>2100</v>
      </c>
      <c r="E3253" t="s">
        <v>2101</v>
      </c>
      <c r="F3253" s="5">
        <f>_xlfn.TEXTBEFORE(E3253, " ") * 1000000</f>
        <v>9400000</v>
      </c>
      <c r="G3253">
        <v>112.011</v>
      </c>
      <c r="H3253" t="s">
        <v>803</v>
      </c>
      <c r="I3253">
        <v>86</v>
      </c>
      <c r="J3253">
        <f>IF(I3253="",0,I3253)</f>
        <v>86</v>
      </c>
      <c r="K3253">
        <v>30</v>
      </c>
      <c r="L3253">
        <f>I3253-K3253</f>
        <v>56</v>
      </c>
      <c r="M3253" t="str">
        <f>IF(I3253&lt;100,"small",IF(I3253&lt;500,"medium","large"))</f>
        <v>small</v>
      </c>
      <c r="N3253">
        <f>IF(M3253="small",1,0)</f>
        <v>1</v>
      </c>
      <c r="O3253">
        <f>IF(N3253="medium",1,0)</f>
        <v>0</v>
      </c>
      <c r="P3253">
        <f>IF(O3253="large",1,0)</f>
        <v>0</v>
      </c>
      <c r="Q3253">
        <v>1994</v>
      </c>
      <c r="R3253">
        <v>4</v>
      </c>
      <c r="S3253" t="str">
        <f>IF(R3253=1, "First-time", IF(R3253&lt;=3, "Rising Star", IF(R3253&lt;10, "Established", "Elites")))</f>
        <v>Established</v>
      </c>
      <c r="T3253">
        <f>IF(S3253 = "First-time",1,0)</f>
        <v>0</v>
      </c>
      <c r="U3253">
        <f>IF(S3253 = "Rising Star",1,0)</f>
        <v>0</v>
      </c>
      <c r="V3253">
        <f>IF(S3253 = "Established",1,0)</f>
        <v>1</v>
      </c>
      <c r="W3253">
        <f>IF(S3253 = "Elites",1,0)</f>
        <v>0</v>
      </c>
      <c r="X3253" t="s">
        <v>99</v>
      </c>
      <c r="Y3253" t="str">
        <f>IF(X3253="","-",TRIM(LEFT(X3253,FIND(",",X3253&amp;",")-1)))</f>
        <v>-</v>
      </c>
      <c r="Z3253" t="s">
        <v>2102</v>
      </c>
      <c r="AA3253" t="s">
        <v>3</v>
      </c>
    </row>
    <row r="3254" spans="1:27" ht="14.4" x14ac:dyDescent="0.3">
      <c r="A3254">
        <v>3244</v>
      </c>
      <c r="B3254" t="s">
        <v>11693</v>
      </c>
      <c r="C3254" t="s">
        <v>11694</v>
      </c>
      <c r="D3254" t="s">
        <v>11695</v>
      </c>
      <c r="E3254" t="s">
        <v>552</v>
      </c>
      <c r="F3254" s="5">
        <f>_xlfn.TEXTBEFORE(E3254, " ") * 1000000</f>
        <v>6600000</v>
      </c>
      <c r="G3254">
        <v>111.9967</v>
      </c>
      <c r="H3254" t="s">
        <v>433</v>
      </c>
      <c r="I3254">
        <v>55</v>
      </c>
      <c r="J3254">
        <f>IF(I3254="",0,I3254)</f>
        <v>55</v>
      </c>
      <c r="K3254">
        <v>20</v>
      </c>
      <c r="L3254">
        <f>I3254-K3254</f>
        <v>35</v>
      </c>
      <c r="M3254" t="str">
        <f>IF(I3254&lt;100,"small",IF(I3254&lt;500,"medium","large"))</f>
        <v>small</v>
      </c>
      <c r="N3254">
        <f>IF(M3254="small",1,0)</f>
        <v>1</v>
      </c>
      <c r="O3254">
        <f>IF(N3254="medium",1,0)</f>
        <v>0</v>
      </c>
      <c r="P3254">
        <f>IF(O3254="large",1,0)</f>
        <v>0</v>
      </c>
      <c r="Q3254">
        <v>2011</v>
      </c>
      <c r="R3254">
        <v>3</v>
      </c>
      <c r="S3254" t="str">
        <f>IF(R3254=1, "First-time", IF(R3254&lt;=3, "Rising Star", IF(R3254&lt;10, "Established", "Elites")))</f>
        <v>Rising Star</v>
      </c>
      <c r="T3254">
        <f>IF(S3254 = "First-time",1,0)</f>
        <v>0</v>
      </c>
      <c r="U3254">
        <f>IF(S3254 = "Rising Star",1,0)</f>
        <v>1</v>
      </c>
      <c r="V3254">
        <f>IF(S3254 = "Established",1,0)</f>
        <v>0</v>
      </c>
      <c r="W3254">
        <f>IF(S3254 = "Elites",1,0)</f>
        <v>0</v>
      </c>
      <c r="X3254" t="s">
        <v>427</v>
      </c>
      <c r="Y3254" t="str">
        <f>IF(X3254="","-",TRIM(LEFT(X3254,FIND(",",X3254&amp;",")-1)))</f>
        <v>Washington</v>
      </c>
      <c r="Z3254" t="s">
        <v>1964</v>
      </c>
      <c r="AA3254" t="s">
        <v>47</v>
      </c>
    </row>
    <row r="3255" spans="1:27" ht="14.4" x14ac:dyDescent="0.3">
      <c r="A3255">
        <v>3245</v>
      </c>
      <c r="B3255" t="s">
        <v>8100</v>
      </c>
      <c r="C3255" t="s">
        <v>8101</v>
      </c>
      <c r="D3255" t="s">
        <v>8102</v>
      </c>
      <c r="E3255" t="s">
        <v>2766</v>
      </c>
      <c r="F3255" s="5">
        <f>_xlfn.TEXTBEFORE(E3255, " ") * 1000000</f>
        <v>2700000</v>
      </c>
      <c r="G3255">
        <v>111.9337</v>
      </c>
      <c r="H3255" t="s">
        <v>472</v>
      </c>
      <c r="I3255">
        <v>16</v>
      </c>
      <c r="J3255">
        <f>IF(I3255="",0,I3255)</f>
        <v>16</v>
      </c>
      <c r="K3255">
        <v>10</v>
      </c>
      <c r="L3255">
        <f>I3255-K3255</f>
        <v>6</v>
      </c>
      <c r="M3255" t="str">
        <f>IF(I3255&lt;100,"small",IF(I3255&lt;500,"medium","large"))</f>
        <v>small</v>
      </c>
      <c r="N3255">
        <f>IF(M3255="small",1,0)</f>
        <v>1</v>
      </c>
      <c r="O3255">
        <f>IF(N3255="medium",1,0)</f>
        <v>0</v>
      </c>
      <c r="P3255">
        <f>IF(O3255="large",1,0)</f>
        <v>0</v>
      </c>
      <c r="Q3255">
        <v>2007</v>
      </c>
      <c r="R3255">
        <v>2</v>
      </c>
      <c r="S3255" t="str">
        <f>IF(R3255=1, "First-time", IF(R3255&lt;=3, "Rising Star", IF(R3255&lt;10, "Established", "Elites")))</f>
        <v>Rising Star</v>
      </c>
      <c r="T3255">
        <f>IF(S3255 = "First-time",1,0)</f>
        <v>0</v>
      </c>
      <c r="U3255">
        <f>IF(S3255 = "Rising Star",1,0)</f>
        <v>1</v>
      </c>
      <c r="V3255">
        <f>IF(S3255 = "Established",1,0)</f>
        <v>0</v>
      </c>
      <c r="W3255">
        <f>IF(S3255 = "Elites",1,0)</f>
        <v>0</v>
      </c>
      <c r="X3255" t="s">
        <v>99</v>
      </c>
      <c r="Y3255" t="str">
        <f>IF(X3255="","-",TRIM(LEFT(X3255,FIND(",",X3255&amp;",")-1)))</f>
        <v>-</v>
      </c>
      <c r="Z3255" t="s">
        <v>8103</v>
      </c>
      <c r="AA3255" t="s">
        <v>5</v>
      </c>
    </row>
    <row r="3256" spans="1:27" ht="14.4" x14ac:dyDescent="0.3">
      <c r="A3256">
        <v>3246</v>
      </c>
      <c r="B3256" t="s">
        <v>7729</v>
      </c>
      <c r="C3256" t="s">
        <v>7730</v>
      </c>
      <c r="D3256" t="s">
        <v>7731</v>
      </c>
      <c r="E3256" t="s">
        <v>1532</v>
      </c>
      <c r="F3256" s="5">
        <f>_xlfn.TEXTBEFORE(E3256, " ") * 1000000</f>
        <v>14400000</v>
      </c>
      <c r="G3256">
        <v>111.9134</v>
      </c>
      <c r="H3256" t="s">
        <v>118</v>
      </c>
      <c r="I3256">
        <v>120</v>
      </c>
      <c r="J3256">
        <f>IF(I3256="",0,I3256)</f>
        <v>120</v>
      </c>
      <c r="K3256">
        <v>55</v>
      </c>
      <c r="L3256">
        <f>I3256-K3256</f>
        <v>65</v>
      </c>
      <c r="M3256" t="str">
        <f>IF(I3256&lt;100,"small",IF(I3256&lt;500,"medium","large"))</f>
        <v>medium</v>
      </c>
      <c r="N3256">
        <f>IF(M3256="small",1,0)</f>
        <v>0</v>
      </c>
      <c r="O3256">
        <f>IF(N3256="medium",1,0)</f>
        <v>0</v>
      </c>
      <c r="P3256">
        <f>IF(O3256="large",1,0)</f>
        <v>0</v>
      </c>
      <c r="Q3256">
        <v>2007</v>
      </c>
      <c r="R3256">
        <v>3</v>
      </c>
      <c r="S3256" t="str">
        <f>IF(R3256=1, "First-time", IF(R3256&lt;=3, "Rising Star", IF(R3256&lt;10, "Established", "Elites")))</f>
        <v>Rising Star</v>
      </c>
      <c r="T3256">
        <f>IF(S3256 = "First-time",1,0)</f>
        <v>0</v>
      </c>
      <c r="U3256">
        <f>IF(S3256 = "Rising Star",1,0)</f>
        <v>1</v>
      </c>
      <c r="V3256">
        <f>IF(S3256 = "Established",1,0)</f>
        <v>0</v>
      </c>
      <c r="W3256">
        <f>IF(S3256 = "Elites",1,0)</f>
        <v>0</v>
      </c>
      <c r="X3256" t="s">
        <v>2413</v>
      </c>
      <c r="Y3256" t="str">
        <f>IF(X3256="","-",TRIM(LEFT(X3256,FIND(",",X3256&amp;",")-1)))</f>
        <v>Durham</v>
      </c>
      <c r="Z3256" t="s">
        <v>7732</v>
      </c>
      <c r="AA3256" t="s">
        <v>28</v>
      </c>
    </row>
    <row r="3257" spans="1:27" ht="14.4" x14ac:dyDescent="0.3">
      <c r="A3257">
        <v>3247</v>
      </c>
      <c r="B3257" t="s">
        <v>8365</v>
      </c>
      <c r="C3257" t="s">
        <v>8366</v>
      </c>
      <c r="D3257" t="s">
        <v>8367</v>
      </c>
      <c r="E3257" t="s">
        <v>8368</v>
      </c>
      <c r="F3257" s="5">
        <f>_xlfn.TEXTBEFORE(E3257, " ") * 1000000</f>
        <v>87000000</v>
      </c>
      <c r="G3257">
        <v>111.90009999999999</v>
      </c>
      <c r="H3257" t="s">
        <v>353</v>
      </c>
      <c r="I3257">
        <v>750</v>
      </c>
      <c r="J3257">
        <f>IF(I3257="",0,I3257)</f>
        <v>750</v>
      </c>
      <c r="K3257">
        <v>500</v>
      </c>
      <c r="L3257">
        <f>I3257-K3257</f>
        <v>250</v>
      </c>
      <c r="M3257" t="str">
        <f>IF(I3257&lt;100,"small",IF(I3257&lt;500,"medium","large"))</f>
        <v>large</v>
      </c>
      <c r="N3257">
        <f>IF(M3257="small",1,0)</f>
        <v>0</v>
      </c>
      <c r="O3257">
        <f>IF(N3257="medium",1,0)</f>
        <v>0</v>
      </c>
      <c r="P3257">
        <f>IF(O3257="large",1,0)</f>
        <v>0</v>
      </c>
      <c r="Q3257">
        <v>2008</v>
      </c>
      <c r="R3257">
        <v>4</v>
      </c>
      <c r="S3257" t="str">
        <f>IF(R3257=1, "First-time", IF(R3257&lt;=3, "Rising Star", IF(R3257&lt;10, "Established", "Elites")))</f>
        <v>Established</v>
      </c>
      <c r="T3257">
        <f>IF(S3257 = "First-time",1,0)</f>
        <v>0</v>
      </c>
      <c r="U3257">
        <f>IF(S3257 = "Rising Star",1,0)</f>
        <v>0</v>
      </c>
      <c r="V3257">
        <f>IF(S3257 = "Established",1,0)</f>
        <v>1</v>
      </c>
      <c r="W3257">
        <f>IF(S3257 = "Elites",1,0)</f>
        <v>0</v>
      </c>
      <c r="X3257" t="s">
        <v>130</v>
      </c>
      <c r="Y3257" t="str">
        <f>IF(X3257="","-",TRIM(LEFT(X3257,FIND(",",X3257&amp;",")-1)))</f>
        <v>Dallas</v>
      </c>
      <c r="Z3257" t="s">
        <v>130</v>
      </c>
      <c r="AA3257" t="s">
        <v>45</v>
      </c>
    </row>
    <row r="3258" spans="1:27" ht="14.4" x14ac:dyDescent="0.3">
      <c r="A3258">
        <v>3248</v>
      </c>
      <c r="B3258" t="s">
        <v>7050</v>
      </c>
      <c r="C3258" t="s">
        <v>7051</v>
      </c>
      <c r="D3258" t="s">
        <v>7052</v>
      </c>
      <c r="E3258" t="s">
        <v>318</v>
      </c>
      <c r="F3258" s="5">
        <f>_xlfn.TEXTBEFORE(E3258, " ") * 1000000</f>
        <v>10600000</v>
      </c>
      <c r="G3258">
        <v>111.8725</v>
      </c>
      <c r="H3258" t="s">
        <v>779</v>
      </c>
      <c r="I3258">
        <v>75</v>
      </c>
      <c r="J3258">
        <f>IF(I3258="",0,I3258)</f>
        <v>75</v>
      </c>
      <c r="K3258">
        <v>25</v>
      </c>
      <c r="L3258">
        <f>I3258-K3258</f>
        <v>50</v>
      </c>
      <c r="M3258" t="str">
        <f>IF(I3258&lt;100,"small",IF(I3258&lt;500,"medium","large"))</f>
        <v>small</v>
      </c>
      <c r="N3258">
        <f>IF(M3258="small",1,0)</f>
        <v>1</v>
      </c>
      <c r="O3258">
        <f>IF(N3258="medium",1,0)</f>
        <v>0</v>
      </c>
      <c r="P3258">
        <f>IF(O3258="large",1,0)</f>
        <v>0</v>
      </c>
      <c r="Q3258">
        <v>2006</v>
      </c>
      <c r="R3258">
        <v>6</v>
      </c>
      <c r="S3258" t="str">
        <f>IF(R3258=1, "First-time", IF(R3258&lt;=3, "Rising Star", IF(R3258&lt;10, "Established", "Elites")))</f>
        <v>Established</v>
      </c>
      <c r="T3258">
        <f>IF(S3258 = "First-time",1,0)</f>
        <v>0</v>
      </c>
      <c r="U3258">
        <f>IF(S3258 = "Rising Star",1,0)</f>
        <v>0</v>
      </c>
      <c r="V3258">
        <f>IF(S3258 = "Established",1,0)</f>
        <v>1</v>
      </c>
      <c r="W3258">
        <f>IF(S3258 = "Elites",1,0)</f>
        <v>0</v>
      </c>
      <c r="X3258" t="s">
        <v>271</v>
      </c>
      <c r="Y3258" t="str">
        <f>IF(X3258="","-",TRIM(LEFT(X3258,FIND(",",X3258&amp;",")-1)))</f>
        <v>Chicago</v>
      </c>
      <c r="Z3258" t="s">
        <v>271</v>
      </c>
      <c r="AA3258" t="s">
        <v>15</v>
      </c>
    </row>
    <row r="3259" spans="1:27" ht="14.4" x14ac:dyDescent="0.3">
      <c r="A3259">
        <v>3249</v>
      </c>
      <c r="B3259" t="s">
        <v>5971</v>
      </c>
      <c r="C3259" t="s">
        <v>5972</v>
      </c>
      <c r="D3259" t="s">
        <v>5973</v>
      </c>
      <c r="E3259" t="s">
        <v>1391</v>
      </c>
      <c r="F3259" s="5">
        <f>_xlfn.TEXTBEFORE(E3259, " ") * 1000000</f>
        <v>3800000</v>
      </c>
      <c r="G3259">
        <v>111.75879999999999</v>
      </c>
      <c r="H3259" t="s">
        <v>118</v>
      </c>
      <c r="I3259">
        <v>40</v>
      </c>
      <c r="J3259">
        <f>IF(I3259="",0,I3259)</f>
        <v>40</v>
      </c>
      <c r="K3259">
        <v>20</v>
      </c>
      <c r="L3259">
        <f>I3259-K3259</f>
        <v>20</v>
      </c>
      <c r="M3259" t="str">
        <f>IF(I3259&lt;100,"small",IF(I3259&lt;500,"medium","large"))</f>
        <v>small</v>
      </c>
      <c r="N3259">
        <f>IF(M3259="small",1,0)</f>
        <v>1</v>
      </c>
      <c r="O3259">
        <f>IF(N3259="medium",1,0)</f>
        <v>0</v>
      </c>
      <c r="P3259">
        <f>IF(O3259="large",1,0)</f>
        <v>0</v>
      </c>
      <c r="Q3259">
        <v>2004</v>
      </c>
      <c r="R3259">
        <v>1</v>
      </c>
      <c r="S3259" t="str">
        <f>IF(R3259=1, "First-time", IF(R3259&lt;=3, "Rising Star", IF(R3259&lt;10, "Established", "Elites")))</f>
        <v>First-time</v>
      </c>
      <c r="T3259">
        <f>IF(S3259 = "First-time",1,0)</f>
        <v>1</v>
      </c>
      <c r="U3259">
        <f>IF(S3259 = "Rising Star",1,0)</f>
        <v>0</v>
      </c>
      <c r="V3259">
        <f>IF(S3259 = "Established",1,0)</f>
        <v>0</v>
      </c>
      <c r="W3259">
        <f>IF(S3259 = "Elites",1,0)</f>
        <v>0</v>
      </c>
      <c r="X3259" t="s">
        <v>99</v>
      </c>
      <c r="Y3259" t="str">
        <f>IF(X3259="","-",TRIM(LEFT(X3259,FIND(",",X3259&amp;",")-1)))</f>
        <v>-</v>
      </c>
      <c r="Z3259" t="s">
        <v>5970</v>
      </c>
      <c r="AA3259" t="s">
        <v>3</v>
      </c>
    </row>
    <row r="3260" spans="1:27" ht="14.4" x14ac:dyDescent="0.3">
      <c r="A3260">
        <v>3250</v>
      </c>
      <c r="B3260" t="s">
        <v>4671</v>
      </c>
      <c r="C3260" t="s">
        <v>4672</v>
      </c>
      <c r="D3260" t="s">
        <v>4673</v>
      </c>
      <c r="E3260" t="s">
        <v>1942</v>
      </c>
      <c r="F3260" s="5">
        <f>_xlfn.TEXTBEFORE(E3260, " ") * 1000000</f>
        <v>12600000</v>
      </c>
      <c r="G3260">
        <v>111.7286</v>
      </c>
      <c r="H3260" t="s">
        <v>433</v>
      </c>
      <c r="I3260">
        <v>93</v>
      </c>
      <c r="J3260">
        <f>IF(I3260="",0,I3260)</f>
        <v>93</v>
      </c>
      <c r="K3260">
        <v>34</v>
      </c>
      <c r="L3260">
        <f>I3260-K3260</f>
        <v>59</v>
      </c>
      <c r="M3260" t="str">
        <f>IF(I3260&lt;100,"small",IF(I3260&lt;500,"medium","large"))</f>
        <v>small</v>
      </c>
      <c r="N3260">
        <f>IF(M3260="small",1,0)</f>
        <v>1</v>
      </c>
      <c r="O3260">
        <f>IF(N3260="medium",1,0)</f>
        <v>0</v>
      </c>
      <c r="P3260">
        <f>IF(O3260="large",1,0)</f>
        <v>0</v>
      </c>
      <c r="Q3260">
        <v>2002</v>
      </c>
      <c r="R3260">
        <v>1</v>
      </c>
      <c r="S3260" t="str">
        <f>IF(R3260=1, "First-time", IF(R3260&lt;=3, "Rising Star", IF(R3260&lt;10, "Established", "Elites")))</f>
        <v>First-time</v>
      </c>
      <c r="T3260">
        <f>IF(S3260 = "First-time",1,0)</f>
        <v>1</v>
      </c>
      <c r="U3260">
        <f>IF(S3260 = "Rising Star",1,0)</f>
        <v>0</v>
      </c>
      <c r="V3260">
        <f>IF(S3260 = "Established",1,0)</f>
        <v>0</v>
      </c>
      <c r="W3260">
        <f>IF(S3260 = "Elites",1,0)</f>
        <v>0</v>
      </c>
      <c r="X3260" t="s">
        <v>1396</v>
      </c>
      <c r="Y3260" t="str">
        <f>IF(X3260="","-",TRIM(LEFT(X3260,FIND(",",X3260&amp;",")-1)))</f>
        <v>San Francisco</v>
      </c>
      <c r="Z3260" t="s">
        <v>1396</v>
      </c>
      <c r="AA3260" t="s">
        <v>5</v>
      </c>
    </row>
    <row r="3261" spans="1:27" ht="14.4" x14ac:dyDescent="0.3">
      <c r="A3261">
        <v>3251</v>
      </c>
      <c r="B3261" t="s">
        <v>12619</v>
      </c>
      <c r="C3261" t="s">
        <v>12620</v>
      </c>
      <c r="D3261" t="s">
        <v>12621</v>
      </c>
      <c r="E3261" t="s">
        <v>4800</v>
      </c>
      <c r="F3261" s="5">
        <f>_xlfn.TEXTBEFORE(E3261, " ") * 1000000</f>
        <v>3100000</v>
      </c>
      <c r="G3261">
        <v>111.7255</v>
      </c>
      <c r="H3261" t="s">
        <v>803</v>
      </c>
      <c r="I3261">
        <v>11</v>
      </c>
      <c r="J3261">
        <f>IF(I3261="",0,I3261)</f>
        <v>11</v>
      </c>
      <c r="K3261">
        <v>9</v>
      </c>
      <c r="L3261">
        <f>I3261-K3261</f>
        <v>2</v>
      </c>
      <c r="M3261" t="str">
        <f>IF(I3261&lt;100,"small",IF(I3261&lt;500,"medium","large"))</f>
        <v>small</v>
      </c>
      <c r="N3261">
        <f>IF(M3261="small",1,0)</f>
        <v>1</v>
      </c>
      <c r="O3261">
        <f>IF(N3261="medium",1,0)</f>
        <v>0</v>
      </c>
      <c r="P3261">
        <f>IF(O3261="large",1,0)</f>
        <v>0</v>
      </c>
      <c r="Q3261">
        <v>2011</v>
      </c>
      <c r="R3261">
        <v>1</v>
      </c>
      <c r="S3261" t="str">
        <f>IF(R3261=1, "First-time", IF(R3261&lt;=3, "Rising Star", IF(R3261&lt;10, "Established", "Elites")))</f>
        <v>First-time</v>
      </c>
      <c r="T3261">
        <f>IF(S3261 = "First-time",1,0)</f>
        <v>1</v>
      </c>
      <c r="U3261">
        <f>IF(S3261 = "Rising Star",1,0)</f>
        <v>0</v>
      </c>
      <c r="V3261">
        <f>IF(S3261 = "Established",1,0)</f>
        <v>0</v>
      </c>
      <c r="W3261">
        <f>IF(S3261 = "Elites",1,0)</f>
        <v>0</v>
      </c>
      <c r="X3261" t="s">
        <v>1118</v>
      </c>
      <c r="Y3261" t="str">
        <f>IF(X3261="","-",TRIM(LEFT(X3261,FIND(",",X3261&amp;",")-1)))</f>
        <v>Boulder</v>
      </c>
      <c r="Z3261" t="s">
        <v>4646</v>
      </c>
      <c r="AA3261" t="s">
        <v>6</v>
      </c>
    </row>
    <row r="3262" spans="1:27" ht="14.4" x14ac:dyDescent="0.3">
      <c r="A3262">
        <v>3252</v>
      </c>
      <c r="B3262" t="s">
        <v>9485</v>
      </c>
      <c r="C3262" t="s">
        <v>9486</v>
      </c>
      <c r="D3262" t="s">
        <v>9487</v>
      </c>
      <c r="E3262" t="s">
        <v>9488</v>
      </c>
      <c r="F3262" s="5">
        <f>_xlfn.TEXTBEFORE(E3262, " ") * 1000000</f>
        <v>65500000</v>
      </c>
      <c r="G3262">
        <v>111.60599999999999</v>
      </c>
      <c r="H3262" t="s">
        <v>1750</v>
      </c>
      <c r="I3262">
        <v>87</v>
      </c>
      <c r="J3262">
        <f>IF(I3262="",0,I3262)</f>
        <v>87</v>
      </c>
      <c r="K3262">
        <v>25</v>
      </c>
      <c r="L3262">
        <f>I3262-K3262</f>
        <v>62</v>
      </c>
      <c r="M3262" t="str">
        <f>IF(I3262&lt;100,"small",IF(I3262&lt;500,"medium","large"))</f>
        <v>small</v>
      </c>
      <c r="N3262">
        <f>IF(M3262="small",1,0)</f>
        <v>1</v>
      </c>
      <c r="O3262">
        <f>IF(N3262="medium",1,0)</f>
        <v>0</v>
      </c>
      <c r="P3262">
        <f>IF(O3262="large",1,0)</f>
        <v>0</v>
      </c>
      <c r="Q3262">
        <v>2009</v>
      </c>
      <c r="R3262">
        <v>3</v>
      </c>
      <c r="S3262" t="str">
        <f>IF(R3262=1, "First-time", IF(R3262&lt;=3, "Rising Star", IF(R3262&lt;10, "Established", "Elites")))</f>
        <v>Rising Star</v>
      </c>
      <c r="T3262">
        <f>IF(S3262 = "First-time",1,0)</f>
        <v>0</v>
      </c>
      <c r="U3262">
        <f>IF(S3262 = "Rising Star",1,0)</f>
        <v>1</v>
      </c>
      <c r="V3262">
        <f>IF(S3262 = "Established",1,0)</f>
        <v>0</v>
      </c>
      <c r="W3262">
        <f>IF(S3262 = "Elites",1,0)</f>
        <v>0</v>
      </c>
      <c r="X3262" t="s">
        <v>348</v>
      </c>
      <c r="Y3262" t="str">
        <f>IF(X3262="","-",TRIM(LEFT(X3262,FIND(",",X3262&amp;",")-1)))</f>
        <v>Nashville</v>
      </c>
      <c r="Z3262" t="s">
        <v>348</v>
      </c>
      <c r="AA3262" t="s">
        <v>44</v>
      </c>
    </row>
    <row r="3263" spans="1:27" ht="14.4" x14ac:dyDescent="0.3">
      <c r="A3263">
        <v>3253</v>
      </c>
      <c r="B3263" t="s">
        <v>13112</v>
      </c>
      <c r="C3263" t="s">
        <v>13113</v>
      </c>
      <c r="D3263" t="s">
        <v>13114</v>
      </c>
      <c r="E3263" t="s">
        <v>3671</v>
      </c>
      <c r="F3263" s="5">
        <f>_xlfn.TEXTBEFORE(E3263, " ") * 1000000</f>
        <v>11400000</v>
      </c>
      <c r="G3263">
        <v>111.6007</v>
      </c>
      <c r="H3263" t="s">
        <v>803</v>
      </c>
      <c r="I3263">
        <v>50</v>
      </c>
      <c r="J3263">
        <f>IF(I3263="",0,I3263)</f>
        <v>50</v>
      </c>
      <c r="K3263">
        <v>28</v>
      </c>
      <c r="L3263">
        <f>I3263-K3263</f>
        <v>22</v>
      </c>
      <c r="M3263" t="str">
        <f>IF(I3263&lt;100,"small",IF(I3263&lt;500,"medium","large"))</f>
        <v>small</v>
      </c>
      <c r="N3263">
        <f>IF(M3263="small",1,0)</f>
        <v>1</v>
      </c>
      <c r="O3263">
        <f>IF(N3263="medium",1,0)</f>
        <v>0</v>
      </c>
      <c r="P3263">
        <f>IF(O3263="large",1,0)</f>
        <v>0</v>
      </c>
      <c r="Q3263">
        <v>2012</v>
      </c>
      <c r="R3263">
        <v>4</v>
      </c>
      <c r="S3263" t="str">
        <f>IF(R3263=1, "First-time", IF(R3263&lt;=3, "Rising Star", IF(R3263&lt;10, "Established", "Elites")))</f>
        <v>Established</v>
      </c>
      <c r="T3263">
        <f>IF(S3263 = "First-time",1,0)</f>
        <v>0</v>
      </c>
      <c r="U3263">
        <f>IF(S3263 = "Rising Star",1,0)</f>
        <v>0</v>
      </c>
      <c r="V3263">
        <f>IF(S3263 = "Established",1,0)</f>
        <v>1</v>
      </c>
      <c r="W3263">
        <f>IF(S3263 = "Elites",1,0)</f>
        <v>0</v>
      </c>
      <c r="X3263" t="s">
        <v>838</v>
      </c>
      <c r="Y3263" t="str">
        <f>IF(X3263="","-",TRIM(LEFT(X3263,FIND(",",X3263&amp;",")-1)))</f>
        <v>Austin</v>
      </c>
      <c r="Z3263" t="s">
        <v>838</v>
      </c>
      <c r="AA3263" t="s">
        <v>45</v>
      </c>
    </row>
    <row r="3264" spans="1:27" ht="14.4" x14ac:dyDescent="0.3">
      <c r="A3264">
        <v>3254</v>
      </c>
      <c r="B3264" t="s">
        <v>267</v>
      </c>
      <c r="C3264" t="s">
        <v>268</v>
      </c>
      <c r="D3264" t="s">
        <v>269</v>
      </c>
      <c r="E3264" t="s">
        <v>270</v>
      </c>
      <c r="F3264" s="5">
        <f>_xlfn.TEXTBEFORE(E3264, " ") * 1000000</f>
        <v>240800000</v>
      </c>
      <c r="G3264">
        <v>111.5009</v>
      </c>
      <c r="H3264" t="s">
        <v>85</v>
      </c>
      <c r="I3264">
        <v>400</v>
      </c>
      <c r="J3264">
        <f>IF(I3264="",0,I3264)</f>
        <v>400</v>
      </c>
      <c r="K3264">
        <v>186</v>
      </c>
      <c r="L3264">
        <f>I3264-K3264</f>
        <v>214</v>
      </c>
      <c r="M3264" t="str">
        <f>IF(I3264&lt;100,"small",IF(I3264&lt;500,"medium","large"))</f>
        <v>medium</v>
      </c>
      <c r="N3264">
        <f>IF(M3264="small",1,0)</f>
        <v>0</v>
      </c>
      <c r="O3264">
        <f>IF(N3264="medium",1,0)</f>
        <v>0</v>
      </c>
      <c r="P3264">
        <f>IF(O3264="large",1,0)</f>
        <v>0</v>
      </c>
      <c r="Q3264">
        <v>1949</v>
      </c>
      <c r="R3264">
        <v>1</v>
      </c>
      <c r="S3264" t="str">
        <f>IF(R3264=1, "First-time", IF(R3264&lt;=3, "Rising Star", IF(R3264&lt;10, "Established", "Elites")))</f>
        <v>First-time</v>
      </c>
      <c r="T3264">
        <f>IF(S3264 = "First-time",1,0)</f>
        <v>1</v>
      </c>
      <c r="U3264">
        <f>IF(S3264 = "Rising Star",1,0)</f>
        <v>0</v>
      </c>
      <c r="V3264">
        <f>IF(S3264 = "Established",1,0)</f>
        <v>0</v>
      </c>
      <c r="W3264">
        <f>IF(S3264 = "Elites",1,0)</f>
        <v>0</v>
      </c>
      <c r="X3264" t="s">
        <v>271</v>
      </c>
      <c r="Y3264" t="str">
        <f>IF(X3264="","-",TRIM(LEFT(X3264,FIND(",",X3264&amp;",")-1)))</f>
        <v>Chicago</v>
      </c>
      <c r="Z3264" t="s">
        <v>272</v>
      </c>
      <c r="AA3264" t="s">
        <v>15</v>
      </c>
    </row>
    <row r="3265" spans="1:27" ht="14.4" x14ac:dyDescent="0.3">
      <c r="A3265">
        <v>3255</v>
      </c>
      <c r="B3265" t="s">
        <v>7063</v>
      </c>
      <c r="C3265" t="s">
        <v>7064</v>
      </c>
      <c r="D3265" t="s">
        <v>7065</v>
      </c>
      <c r="E3265" t="s">
        <v>7066</v>
      </c>
      <c r="F3265" s="5">
        <f>_xlfn.TEXTBEFORE(E3265, " ") * 1000000</f>
        <v>66099999.999999993</v>
      </c>
      <c r="G3265">
        <v>111.3998</v>
      </c>
      <c r="H3265" t="s">
        <v>353</v>
      </c>
      <c r="I3265">
        <v>9</v>
      </c>
      <c r="J3265">
        <f>IF(I3265="",0,I3265)</f>
        <v>9</v>
      </c>
      <c r="K3265">
        <v>6</v>
      </c>
      <c r="L3265">
        <f>I3265-K3265</f>
        <v>3</v>
      </c>
      <c r="M3265" t="str">
        <f>IF(I3265&lt;100,"small",IF(I3265&lt;500,"medium","large"))</f>
        <v>small</v>
      </c>
      <c r="N3265">
        <f>IF(M3265="small",1,0)</f>
        <v>1</v>
      </c>
      <c r="O3265">
        <f>IF(N3265="medium",1,0)</f>
        <v>0</v>
      </c>
      <c r="P3265">
        <f>IF(O3265="large",1,0)</f>
        <v>0</v>
      </c>
      <c r="Q3265">
        <v>2006</v>
      </c>
      <c r="R3265">
        <v>2</v>
      </c>
      <c r="S3265" t="str">
        <f>IF(R3265=1, "First-time", IF(R3265&lt;=3, "Rising Star", IF(R3265&lt;10, "Established", "Elites")))</f>
        <v>Rising Star</v>
      </c>
      <c r="T3265">
        <f>IF(S3265 = "First-time",1,0)</f>
        <v>0</v>
      </c>
      <c r="U3265">
        <f>IF(S3265 = "Rising Star",1,0)</f>
        <v>1</v>
      </c>
      <c r="V3265">
        <f>IF(S3265 = "Established",1,0)</f>
        <v>0</v>
      </c>
      <c r="W3265">
        <f>IF(S3265 = "Elites",1,0)</f>
        <v>0</v>
      </c>
      <c r="X3265" t="s">
        <v>7067</v>
      </c>
      <c r="Y3265" t="str">
        <f>IF(X3265="","-",TRIM(LEFT(X3265,FIND(",",X3265&amp;",")-1)))</f>
        <v>Boise City-Nampa</v>
      </c>
      <c r="Z3265" t="s">
        <v>7068</v>
      </c>
      <c r="AA3265" t="s">
        <v>14</v>
      </c>
    </row>
    <row r="3266" spans="1:27" ht="14.4" x14ac:dyDescent="0.3">
      <c r="A3266">
        <v>3256</v>
      </c>
      <c r="B3266" t="s">
        <v>12063</v>
      </c>
      <c r="C3266" t="s">
        <v>12064</v>
      </c>
      <c r="D3266" t="s">
        <v>12065</v>
      </c>
      <c r="E3266" t="s">
        <v>1391</v>
      </c>
      <c r="F3266" s="5">
        <f>_xlfn.TEXTBEFORE(E3266, " ") * 1000000</f>
        <v>3800000</v>
      </c>
      <c r="G3266">
        <v>111.34010000000001</v>
      </c>
      <c r="H3266" t="s">
        <v>85</v>
      </c>
      <c r="I3266">
        <v>45</v>
      </c>
      <c r="J3266">
        <f>IF(I3266="",0,I3266)</f>
        <v>45</v>
      </c>
      <c r="K3266">
        <v>20</v>
      </c>
      <c r="L3266">
        <f>I3266-K3266</f>
        <v>25</v>
      </c>
      <c r="M3266" t="str">
        <f>IF(I3266&lt;100,"small",IF(I3266&lt;500,"medium","large"))</f>
        <v>small</v>
      </c>
      <c r="N3266">
        <f>IF(M3266="small",1,0)</f>
        <v>1</v>
      </c>
      <c r="O3266">
        <f>IF(N3266="medium",1,0)</f>
        <v>0</v>
      </c>
      <c r="P3266">
        <f>IF(O3266="large",1,0)</f>
        <v>0</v>
      </c>
      <c r="Q3266">
        <v>2011</v>
      </c>
      <c r="R3266">
        <v>2</v>
      </c>
      <c r="S3266" t="str">
        <f>IF(R3266=1, "First-time", IF(R3266&lt;=3, "Rising Star", IF(R3266&lt;10, "Established", "Elites")))</f>
        <v>Rising Star</v>
      </c>
      <c r="T3266">
        <f>IF(S3266 = "First-time",1,0)</f>
        <v>0</v>
      </c>
      <c r="U3266">
        <f>IF(S3266 = "Rising Star",1,0)</f>
        <v>1</v>
      </c>
      <c r="V3266">
        <f>IF(S3266 = "Established",1,0)</f>
        <v>0</v>
      </c>
      <c r="W3266">
        <f>IF(S3266 = "Elites",1,0)</f>
        <v>0</v>
      </c>
      <c r="X3266" t="s">
        <v>86</v>
      </c>
      <c r="Y3266" t="str">
        <f>IF(X3266="","-",TRIM(LEFT(X3266,FIND(",",X3266&amp;",")-1)))</f>
        <v>New York City</v>
      </c>
      <c r="Z3266" t="s">
        <v>119</v>
      </c>
      <c r="AA3266" t="s">
        <v>35</v>
      </c>
    </row>
    <row r="3267" spans="1:27" ht="14.4" x14ac:dyDescent="0.3">
      <c r="A3267">
        <v>3257</v>
      </c>
      <c r="B3267" t="s">
        <v>4469</v>
      </c>
      <c r="C3267" t="s">
        <v>4470</v>
      </c>
      <c r="D3267" t="s">
        <v>4471</v>
      </c>
      <c r="E3267" t="s">
        <v>4472</v>
      </c>
      <c r="F3267" s="5">
        <f>_xlfn.TEXTBEFORE(E3267, " ") * 1000000</f>
        <v>20100000</v>
      </c>
      <c r="G3267">
        <v>111.28100000000001</v>
      </c>
      <c r="H3267" t="s">
        <v>105</v>
      </c>
      <c r="I3267">
        <v>66</v>
      </c>
      <c r="J3267">
        <f>IF(I3267="",0,I3267)</f>
        <v>66</v>
      </c>
      <c r="K3267">
        <v>33</v>
      </c>
      <c r="L3267">
        <f>I3267-K3267</f>
        <v>33</v>
      </c>
      <c r="M3267" t="str">
        <f>IF(I3267&lt;100,"small",IF(I3267&lt;500,"medium","large"))</f>
        <v>small</v>
      </c>
      <c r="N3267">
        <f>IF(M3267="small",1,0)</f>
        <v>1</v>
      </c>
      <c r="O3267">
        <f>IF(N3267="medium",1,0)</f>
        <v>0</v>
      </c>
      <c r="P3267">
        <f>IF(O3267="large",1,0)</f>
        <v>0</v>
      </c>
      <c r="Q3267">
        <v>2002</v>
      </c>
      <c r="R3267">
        <v>6</v>
      </c>
      <c r="S3267" t="str">
        <f>IF(R3267=1, "First-time", IF(R3267&lt;=3, "Rising Star", IF(R3267&lt;10, "Established", "Elites")))</f>
        <v>Established</v>
      </c>
      <c r="T3267">
        <f>IF(S3267 = "First-time",1,0)</f>
        <v>0</v>
      </c>
      <c r="U3267">
        <f>IF(S3267 = "Rising Star",1,0)</f>
        <v>0</v>
      </c>
      <c r="V3267">
        <f>IF(S3267 = "Established",1,0)</f>
        <v>1</v>
      </c>
      <c r="W3267">
        <f>IF(S3267 = "Elites",1,0)</f>
        <v>0</v>
      </c>
      <c r="X3267" t="s">
        <v>354</v>
      </c>
      <c r="Y3267" t="str">
        <f>IF(X3267="","-",TRIM(LEFT(X3267,FIND(",",X3267&amp;",")-1)))</f>
        <v>Minneapolis</v>
      </c>
      <c r="Z3267" t="s">
        <v>1563</v>
      </c>
      <c r="AA3267" t="s">
        <v>24</v>
      </c>
    </row>
    <row r="3268" spans="1:27" ht="14.4" x14ac:dyDescent="0.3">
      <c r="A3268">
        <v>3258</v>
      </c>
      <c r="B3268" t="s">
        <v>10678</v>
      </c>
      <c r="C3268" t="s">
        <v>10679</v>
      </c>
      <c r="D3268" t="s">
        <v>10680</v>
      </c>
      <c r="E3268" t="s">
        <v>1971</v>
      </c>
      <c r="F3268" s="5">
        <f>_xlfn.TEXTBEFORE(E3268, " ") * 1000000</f>
        <v>7000000</v>
      </c>
      <c r="G3268">
        <v>111.1739</v>
      </c>
      <c r="H3268" t="s">
        <v>167</v>
      </c>
      <c r="I3268">
        <v>71</v>
      </c>
      <c r="J3268">
        <f>IF(I3268="",0,I3268)</f>
        <v>71</v>
      </c>
      <c r="K3268">
        <v>25</v>
      </c>
      <c r="L3268">
        <f>I3268-K3268</f>
        <v>46</v>
      </c>
      <c r="M3268" t="str">
        <f>IF(I3268&lt;100,"small",IF(I3268&lt;500,"medium","large"))</f>
        <v>small</v>
      </c>
      <c r="N3268">
        <f>IF(M3268="small",1,0)</f>
        <v>1</v>
      </c>
      <c r="O3268">
        <f>IF(N3268="medium",1,0)</f>
        <v>0</v>
      </c>
      <c r="P3268">
        <f>IF(O3268="large",1,0)</f>
        <v>0</v>
      </c>
      <c r="Q3268">
        <v>2010</v>
      </c>
      <c r="R3268">
        <v>1</v>
      </c>
      <c r="S3268" t="str">
        <f>IF(R3268=1, "First-time", IF(R3268&lt;=3, "Rising Star", IF(R3268&lt;10, "Established", "Elites")))</f>
        <v>First-time</v>
      </c>
      <c r="T3268">
        <f>IF(S3268 = "First-time",1,0)</f>
        <v>1</v>
      </c>
      <c r="U3268">
        <f>IF(S3268 = "Rising Star",1,0)</f>
        <v>0</v>
      </c>
      <c r="V3268">
        <f>IF(S3268 = "Established",1,0)</f>
        <v>0</v>
      </c>
      <c r="W3268">
        <f>IF(S3268 = "Elites",1,0)</f>
        <v>0</v>
      </c>
      <c r="X3268" t="s">
        <v>838</v>
      </c>
      <c r="Y3268" t="str">
        <f>IF(X3268="","-",TRIM(LEFT(X3268,FIND(",",X3268&amp;",")-1)))</f>
        <v>Austin</v>
      </c>
      <c r="Z3268" t="s">
        <v>838</v>
      </c>
      <c r="AA3268" t="s">
        <v>45</v>
      </c>
    </row>
    <row r="3269" spans="1:27" ht="14.4" x14ac:dyDescent="0.3">
      <c r="A3269">
        <v>3259</v>
      </c>
      <c r="B3269" t="s">
        <v>5642</v>
      </c>
      <c r="C3269" t="s">
        <v>5643</v>
      </c>
      <c r="D3269" t="s">
        <v>5644</v>
      </c>
      <c r="E3269" t="s">
        <v>2072</v>
      </c>
      <c r="F3269" s="5">
        <f>_xlfn.TEXTBEFORE(E3269, " ") * 1000000</f>
        <v>6400000</v>
      </c>
      <c r="G3269">
        <v>111.14409999999999</v>
      </c>
      <c r="H3269" t="s">
        <v>433</v>
      </c>
      <c r="I3269">
        <v>58</v>
      </c>
      <c r="J3269">
        <f>IF(I3269="",0,I3269)</f>
        <v>58</v>
      </c>
      <c r="K3269">
        <v>25</v>
      </c>
      <c r="L3269">
        <f>I3269-K3269</f>
        <v>33</v>
      </c>
      <c r="M3269" t="str">
        <f>IF(I3269&lt;100,"small",IF(I3269&lt;500,"medium","large"))</f>
        <v>small</v>
      </c>
      <c r="N3269">
        <f>IF(M3269="small",1,0)</f>
        <v>1</v>
      </c>
      <c r="O3269">
        <f>IF(N3269="medium",1,0)</f>
        <v>0</v>
      </c>
      <c r="P3269">
        <f>IF(O3269="large",1,0)</f>
        <v>0</v>
      </c>
      <c r="Q3269">
        <v>2004</v>
      </c>
      <c r="R3269">
        <v>6</v>
      </c>
      <c r="S3269" t="str">
        <f>IF(R3269=1, "First-time", IF(R3269&lt;=3, "Rising Star", IF(R3269&lt;10, "Established", "Elites")))</f>
        <v>Established</v>
      </c>
      <c r="T3269">
        <f>IF(S3269 = "First-time",1,0)</f>
        <v>0</v>
      </c>
      <c r="U3269">
        <f>IF(S3269 = "Rising Star",1,0)</f>
        <v>0</v>
      </c>
      <c r="V3269">
        <f>IF(S3269 = "Established",1,0)</f>
        <v>1</v>
      </c>
      <c r="W3269">
        <f>IF(S3269 = "Elites",1,0)</f>
        <v>0</v>
      </c>
      <c r="X3269" t="s">
        <v>185</v>
      </c>
      <c r="Y3269" t="str">
        <f>IF(X3269="","-",TRIM(LEFT(X3269,FIND(",",X3269&amp;",")-1)))</f>
        <v>Boston</v>
      </c>
      <c r="Z3269" t="s">
        <v>5021</v>
      </c>
      <c r="AA3269" t="s">
        <v>20</v>
      </c>
    </row>
    <row r="3270" spans="1:27" ht="14.4" x14ac:dyDescent="0.3">
      <c r="A3270">
        <v>3260</v>
      </c>
      <c r="B3270" t="s">
        <v>4043</v>
      </c>
      <c r="C3270" t="s">
        <v>4044</v>
      </c>
      <c r="D3270" t="s">
        <v>4045</v>
      </c>
      <c r="E3270" t="s">
        <v>4046</v>
      </c>
      <c r="F3270" s="5">
        <f>_xlfn.TEXTBEFORE(E3270, " ") * 1000000</f>
        <v>990600000</v>
      </c>
      <c r="G3270">
        <v>111.14100000000001</v>
      </c>
      <c r="H3270" t="s">
        <v>324</v>
      </c>
      <c r="I3270">
        <v>4112</v>
      </c>
      <c r="J3270">
        <f>IF(I3270="",0,I3270)</f>
        <v>4112</v>
      </c>
      <c r="K3270">
        <v>2136</v>
      </c>
      <c r="L3270">
        <f>I3270-K3270</f>
        <v>1976</v>
      </c>
      <c r="M3270" t="str">
        <f>IF(I3270&lt;100,"small",IF(I3270&lt;500,"medium","large"))</f>
        <v>large</v>
      </c>
      <c r="N3270">
        <f>IF(M3270="small",1,0)</f>
        <v>0</v>
      </c>
      <c r="O3270">
        <f>IF(N3270="medium",1,0)</f>
        <v>0</v>
      </c>
      <c r="P3270">
        <f>IF(O3270="large",1,0)</f>
        <v>0</v>
      </c>
      <c r="Q3270">
        <v>2001</v>
      </c>
      <c r="R3270">
        <v>3</v>
      </c>
      <c r="S3270" t="str">
        <f>IF(R3270=1, "First-time", IF(R3270&lt;=3, "Rising Star", IF(R3270&lt;10, "Established", "Elites")))</f>
        <v>Rising Star</v>
      </c>
      <c r="T3270">
        <f>IF(S3270 = "First-time",1,0)</f>
        <v>0</v>
      </c>
      <c r="U3270">
        <f>IF(S3270 = "Rising Star",1,0)</f>
        <v>1</v>
      </c>
      <c r="V3270">
        <f>IF(S3270 = "Established",1,0)</f>
        <v>0</v>
      </c>
      <c r="W3270">
        <f>IF(S3270 = "Elites",1,0)</f>
        <v>0</v>
      </c>
      <c r="X3270" t="s">
        <v>271</v>
      </c>
      <c r="Y3270" t="str">
        <f>IF(X3270="","-",TRIM(LEFT(X3270,FIND(",",X3270&amp;",")-1)))</f>
        <v>Chicago</v>
      </c>
      <c r="Z3270" t="s">
        <v>819</v>
      </c>
      <c r="AA3270" t="s">
        <v>15</v>
      </c>
    </row>
    <row r="3271" spans="1:27" ht="14.4" x14ac:dyDescent="0.3">
      <c r="A3271">
        <v>3261</v>
      </c>
      <c r="B3271" t="s">
        <v>4248</v>
      </c>
      <c r="C3271" t="s">
        <v>4249</v>
      </c>
      <c r="D3271" t="s">
        <v>4250</v>
      </c>
      <c r="E3271" t="s">
        <v>4251</v>
      </c>
      <c r="F3271" s="5">
        <f>_xlfn.TEXTBEFORE(E3271, " ") * 1000000</f>
        <v>3400000</v>
      </c>
      <c r="G3271">
        <v>111.0335</v>
      </c>
      <c r="H3271" t="s">
        <v>803</v>
      </c>
      <c r="I3271">
        <v>34</v>
      </c>
      <c r="J3271">
        <f>IF(I3271="",0,I3271)</f>
        <v>34</v>
      </c>
      <c r="K3271">
        <v>17</v>
      </c>
      <c r="L3271">
        <f>I3271-K3271</f>
        <v>17</v>
      </c>
      <c r="M3271" t="str">
        <f>IF(I3271&lt;100,"small",IF(I3271&lt;500,"medium","large"))</f>
        <v>small</v>
      </c>
      <c r="N3271">
        <f>IF(M3271="small",1,0)</f>
        <v>1</v>
      </c>
      <c r="O3271">
        <f>IF(N3271="medium",1,0)</f>
        <v>0</v>
      </c>
      <c r="P3271">
        <f>IF(O3271="large",1,0)</f>
        <v>0</v>
      </c>
      <c r="Q3271">
        <v>2002</v>
      </c>
      <c r="R3271">
        <v>2</v>
      </c>
      <c r="S3271" t="str">
        <f>IF(R3271=1, "First-time", IF(R3271&lt;=3, "Rising Star", IF(R3271&lt;10, "Established", "Elites")))</f>
        <v>Rising Star</v>
      </c>
      <c r="T3271">
        <f>IF(S3271 = "First-time",1,0)</f>
        <v>0</v>
      </c>
      <c r="U3271">
        <f>IF(S3271 = "Rising Star",1,0)</f>
        <v>1</v>
      </c>
      <c r="V3271">
        <f>IF(S3271 = "Established",1,0)</f>
        <v>0</v>
      </c>
      <c r="W3271">
        <f>IF(S3271 = "Elites",1,0)</f>
        <v>0</v>
      </c>
      <c r="X3271" t="s">
        <v>99</v>
      </c>
      <c r="Y3271" t="str">
        <f>IF(X3271="","-",TRIM(LEFT(X3271,FIND(",",X3271&amp;",")-1)))</f>
        <v>-</v>
      </c>
      <c r="Z3271" t="s">
        <v>4252</v>
      </c>
      <c r="AA3271" t="s">
        <v>50</v>
      </c>
    </row>
    <row r="3272" spans="1:27" ht="14.4" x14ac:dyDescent="0.3">
      <c r="A3272">
        <v>3262</v>
      </c>
      <c r="B3272" t="s">
        <v>8458</v>
      </c>
      <c r="C3272" t="s">
        <v>8459</v>
      </c>
      <c r="D3272" t="s">
        <v>8460</v>
      </c>
      <c r="E3272" t="s">
        <v>293</v>
      </c>
      <c r="F3272" s="5">
        <f>_xlfn.TEXTBEFORE(E3272, " ") * 1000000</f>
        <v>30600000</v>
      </c>
      <c r="G3272">
        <v>111.026</v>
      </c>
      <c r="H3272" t="s">
        <v>803</v>
      </c>
      <c r="I3272">
        <v>100</v>
      </c>
      <c r="J3272">
        <f>IF(I3272="",0,I3272)</f>
        <v>100</v>
      </c>
      <c r="K3272">
        <v>44</v>
      </c>
      <c r="L3272">
        <f>I3272-K3272</f>
        <v>56</v>
      </c>
      <c r="M3272" t="str">
        <f>IF(I3272&lt;100,"small",IF(I3272&lt;500,"medium","large"))</f>
        <v>medium</v>
      </c>
      <c r="N3272">
        <f>IF(M3272="small",1,0)</f>
        <v>0</v>
      </c>
      <c r="O3272">
        <f>IF(N3272="medium",1,0)</f>
        <v>0</v>
      </c>
      <c r="P3272">
        <f>IF(O3272="large",1,0)</f>
        <v>0</v>
      </c>
      <c r="Q3272">
        <v>2008</v>
      </c>
      <c r="R3272">
        <v>8</v>
      </c>
      <c r="S3272" t="str">
        <f>IF(R3272=1, "First-time", IF(R3272&lt;=3, "Rising Star", IF(R3272&lt;10, "Established", "Elites")))</f>
        <v>Established</v>
      </c>
      <c r="T3272">
        <f>IF(S3272 = "First-time",1,0)</f>
        <v>0</v>
      </c>
      <c r="U3272">
        <f>IF(S3272 = "Rising Star",1,0)</f>
        <v>0</v>
      </c>
      <c r="V3272">
        <f>IF(S3272 = "Established",1,0)</f>
        <v>1</v>
      </c>
      <c r="W3272">
        <f>IF(S3272 = "Elites",1,0)</f>
        <v>0</v>
      </c>
      <c r="X3272" t="s">
        <v>99</v>
      </c>
      <c r="Y3272" t="str">
        <f>IF(X3272="","-",TRIM(LEFT(X3272,FIND(",",X3272&amp;",")-1)))</f>
        <v>-</v>
      </c>
      <c r="Z3272" t="s">
        <v>8461</v>
      </c>
      <c r="AA3272" t="s">
        <v>39</v>
      </c>
    </row>
    <row r="3273" spans="1:27" ht="14.4" x14ac:dyDescent="0.3">
      <c r="A3273">
        <v>3263</v>
      </c>
      <c r="B3273" t="s">
        <v>3708</v>
      </c>
      <c r="C3273" t="s">
        <v>3709</v>
      </c>
      <c r="D3273" t="s">
        <v>3710</v>
      </c>
      <c r="E3273" t="s">
        <v>823</v>
      </c>
      <c r="F3273" s="5">
        <f>_xlfn.TEXTBEFORE(E3273, " ") * 1000000</f>
        <v>5200000</v>
      </c>
      <c r="G3273">
        <v>110.9888</v>
      </c>
      <c r="H3273" t="s">
        <v>105</v>
      </c>
      <c r="I3273">
        <v>16</v>
      </c>
      <c r="J3273">
        <f>IF(I3273="",0,I3273)</f>
        <v>16</v>
      </c>
      <c r="K3273">
        <v>9</v>
      </c>
      <c r="L3273">
        <f>I3273-K3273</f>
        <v>7</v>
      </c>
      <c r="M3273" t="str">
        <f>IF(I3273&lt;100,"small",IF(I3273&lt;500,"medium","large"))</f>
        <v>small</v>
      </c>
      <c r="N3273">
        <f>IF(M3273="small",1,0)</f>
        <v>1</v>
      </c>
      <c r="O3273">
        <f>IF(N3273="medium",1,0)</f>
        <v>0</v>
      </c>
      <c r="P3273">
        <f>IF(O3273="large",1,0)</f>
        <v>0</v>
      </c>
      <c r="Q3273">
        <v>2000</v>
      </c>
      <c r="R3273">
        <v>5</v>
      </c>
      <c r="S3273" t="str">
        <f>IF(R3273=1, "First-time", IF(R3273&lt;=3, "Rising Star", IF(R3273&lt;10, "Established", "Elites")))</f>
        <v>Established</v>
      </c>
      <c r="T3273">
        <f>IF(S3273 = "First-time",1,0)</f>
        <v>0</v>
      </c>
      <c r="U3273">
        <f>IF(S3273 = "Rising Star",1,0)</f>
        <v>0</v>
      </c>
      <c r="V3273">
        <f>IF(S3273 = "Established",1,0)</f>
        <v>1</v>
      </c>
      <c r="W3273">
        <f>IF(S3273 = "Elites",1,0)</f>
        <v>0</v>
      </c>
      <c r="X3273" t="s">
        <v>342</v>
      </c>
      <c r="Y3273" t="str">
        <f>IF(X3273="","-",TRIM(LEFT(X3273,FIND(",",X3273&amp;",")-1)))</f>
        <v>San Diego</v>
      </c>
      <c r="Z3273" t="s">
        <v>3711</v>
      </c>
      <c r="AA3273" t="s">
        <v>5</v>
      </c>
    </row>
    <row r="3274" spans="1:27" ht="14.4" x14ac:dyDescent="0.3">
      <c r="A3274">
        <v>3264</v>
      </c>
      <c r="B3274" t="s">
        <v>1529</v>
      </c>
      <c r="C3274" t="s">
        <v>1530</v>
      </c>
      <c r="D3274" t="s">
        <v>1531</v>
      </c>
      <c r="E3274" t="s">
        <v>1532</v>
      </c>
      <c r="F3274" s="5">
        <f>_xlfn.TEXTBEFORE(E3274, " ") * 1000000</f>
        <v>14400000</v>
      </c>
      <c r="G3274">
        <v>110.9881</v>
      </c>
      <c r="H3274" t="s">
        <v>92</v>
      </c>
      <c r="I3274">
        <v>31</v>
      </c>
      <c r="J3274">
        <f>IF(I3274="",0,I3274)</f>
        <v>31</v>
      </c>
      <c r="K3274">
        <v>21</v>
      </c>
      <c r="L3274">
        <f>I3274-K3274</f>
        <v>10</v>
      </c>
      <c r="M3274" t="str">
        <f>IF(I3274&lt;100,"small",IF(I3274&lt;500,"medium","large"))</f>
        <v>small</v>
      </c>
      <c r="N3274">
        <f>IF(M3274="small",1,0)</f>
        <v>1</v>
      </c>
      <c r="O3274">
        <f>IF(N3274="medium",1,0)</f>
        <v>0</v>
      </c>
      <c r="P3274">
        <f>IF(O3274="large",1,0)</f>
        <v>0</v>
      </c>
      <c r="Q3274">
        <v>1990</v>
      </c>
      <c r="R3274">
        <v>4</v>
      </c>
      <c r="S3274" t="str">
        <f>IF(R3274=1, "First-time", IF(R3274&lt;=3, "Rising Star", IF(R3274&lt;10, "Established", "Elites")))</f>
        <v>Established</v>
      </c>
      <c r="T3274">
        <f>IF(S3274 = "First-time",1,0)</f>
        <v>0</v>
      </c>
      <c r="U3274">
        <f>IF(S3274 = "Rising Star",1,0)</f>
        <v>0</v>
      </c>
      <c r="V3274">
        <f>IF(S3274 = "Established",1,0)</f>
        <v>1</v>
      </c>
      <c r="W3274">
        <f>IF(S3274 = "Elites",1,0)</f>
        <v>0</v>
      </c>
      <c r="X3274" t="s">
        <v>409</v>
      </c>
      <c r="Y3274" t="str">
        <f>IF(X3274="","-",TRIM(LEFT(X3274,FIND(",",X3274&amp;",")-1)))</f>
        <v>Salt Lake City</v>
      </c>
      <c r="Z3274" t="s">
        <v>409</v>
      </c>
      <c r="AA3274" t="s">
        <v>46</v>
      </c>
    </row>
    <row r="3275" spans="1:27" ht="14.4" x14ac:dyDescent="0.3">
      <c r="A3275">
        <v>3265</v>
      </c>
      <c r="B3275" t="s">
        <v>4083</v>
      </c>
      <c r="C3275" t="s">
        <v>4084</v>
      </c>
      <c r="D3275" t="s">
        <v>4085</v>
      </c>
      <c r="E3275" t="s">
        <v>4086</v>
      </c>
      <c r="F3275" s="5">
        <f>_xlfn.TEXTBEFORE(E3275, " ") * 1000000</f>
        <v>219600000</v>
      </c>
      <c r="G3275">
        <v>110.9224</v>
      </c>
      <c r="H3275" t="s">
        <v>433</v>
      </c>
      <c r="I3275">
        <v>258</v>
      </c>
      <c r="J3275">
        <f>IF(I3275="",0,I3275)</f>
        <v>258</v>
      </c>
      <c r="K3275">
        <v>131</v>
      </c>
      <c r="L3275">
        <f>I3275-K3275</f>
        <v>127</v>
      </c>
      <c r="M3275" t="str">
        <f>IF(I3275&lt;100,"small",IF(I3275&lt;500,"medium","large"))</f>
        <v>medium</v>
      </c>
      <c r="N3275">
        <f>IF(M3275="small",1,0)</f>
        <v>0</v>
      </c>
      <c r="O3275">
        <f>IF(N3275="medium",1,0)</f>
        <v>0</v>
      </c>
      <c r="P3275">
        <f>IF(O3275="large",1,0)</f>
        <v>0</v>
      </c>
      <c r="Q3275">
        <v>2001</v>
      </c>
      <c r="R3275">
        <v>9</v>
      </c>
      <c r="S3275" t="str">
        <f>IF(R3275=1, "First-time", IF(R3275&lt;=3, "Rising Star", IF(R3275&lt;10, "Established", "Elites")))</f>
        <v>Established</v>
      </c>
      <c r="T3275">
        <f>IF(S3275 = "First-time",1,0)</f>
        <v>0</v>
      </c>
      <c r="U3275">
        <f>IF(S3275 = "Rising Star",1,0)</f>
        <v>0</v>
      </c>
      <c r="V3275">
        <f>IF(S3275 = "Established",1,0)</f>
        <v>1</v>
      </c>
      <c r="W3275">
        <f>IF(S3275 = "Elites",1,0)</f>
        <v>0</v>
      </c>
      <c r="X3275" t="s">
        <v>242</v>
      </c>
      <c r="Y3275" t="str">
        <f>IF(X3275="","-",TRIM(LEFT(X3275,FIND(",",X3275&amp;",")-1)))</f>
        <v>Atlanta</v>
      </c>
      <c r="Z3275" t="s">
        <v>2735</v>
      </c>
      <c r="AA3275" t="s">
        <v>11</v>
      </c>
    </row>
    <row r="3276" spans="1:27" ht="14.4" x14ac:dyDescent="0.3">
      <c r="A3276">
        <v>3266</v>
      </c>
      <c r="B3276" t="s">
        <v>3503</v>
      </c>
      <c r="C3276" t="s">
        <v>3504</v>
      </c>
      <c r="D3276" t="s">
        <v>3505</v>
      </c>
      <c r="E3276" t="s">
        <v>1015</v>
      </c>
      <c r="F3276" s="5">
        <f>_xlfn.TEXTBEFORE(E3276, " ") * 1000000</f>
        <v>178700000</v>
      </c>
      <c r="G3276">
        <v>110.8883</v>
      </c>
      <c r="H3276" t="s">
        <v>779</v>
      </c>
      <c r="I3276">
        <v>800</v>
      </c>
      <c r="J3276">
        <f>IF(I3276="",0,I3276)</f>
        <v>800</v>
      </c>
      <c r="K3276">
        <v>535</v>
      </c>
      <c r="L3276">
        <f>I3276-K3276</f>
        <v>265</v>
      </c>
      <c r="M3276" t="str">
        <f>IF(I3276&lt;100,"small",IF(I3276&lt;500,"medium","large"))</f>
        <v>large</v>
      </c>
      <c r="N3276">
        <f>IF(M3276="small",1,0)</f>
        <v>0</v>
      </c>
      <c r="O3276">
        <f>IF(N3276="medium",1,0)</f>
        <v>0</v>
      </c>
      <c r="P3276">
        <f>IF(O3276="large",1,0)</f>
        <v>0</v>
      </c>
      <c r="Q3276">
        <v>2000</v>
      </c>
      <c r="R3276">
        <v>13</v>
      </c>
      <c r="S3276" t="str">
        <f>IF(R3276=1, "First-time", IF(R3276&lt;=3, "Rising Star", IF(R3276&lt;10, "Established", "Elites")))</f>
        <v>Elites</v>
      </c>
      <c r="T3276">
        <f>IF(S3276 = "First-time",1,0)</f>
        <v>0</v>
      </c>
      <c r="U3276">
        <f>IF(S3276 = "Rising Star",1,0)</f>
        <v>0</v>
      </c>
      <c r="V3276">
        <f>IF(S3276 = "Established",1,0)</f>
        <v>0</v>
      </c>
      <c r="W3276">
        <f>IF(S3276 = "Elites",1,0)</f>
        <v>1</v>
      </c>
      <c r="X3276" t="s">
        <v>86</v>
      </c>
      <c r="Y3276" t="str">
        <f>IF(X3276="","-",TRIM(LEFT(X3276,FIND(",",X3276&amp;",")-1)))</f>
        <v>New York City</v>
      </c>
      <c r="Z3276" t="s">
        <v>3506</v>
      </c>
      <c r="AA3276" t="s">
        <v>32</v>
      </c>
    </row>
    <row r="3277" spans="1:27" ht="14.4" x14ac:dyDescent="0.3">
      <c r="A3277">
        <v>3267</v>
      </c>
      <c r="B3277" t="s">
        <v>6655</v>
      </c>
      <c r="C3277" t="s">
        <v>6656</v>
      </c>
      <c r="D3277" t="s">
        <v>6657</v>
      </c>
      <c r="E3277" t="s">
        <v>1192</v>
      </c>
      <c r="F3277" s="5">
        <f>_xlfn.TEXTBEFORE(E3277, " ") * 1000000</f>
        <v>2300000</v>
      </c>
      <c r="G3277">
        <v>110.86799999999999</v>
      </c>
      <c r="H3277" t="s">
        <v>353</v>
      </c>
      <c r="I3277">
        <v>14</v>
      </c>
      <c r="J3277">
        <f>IF(I3277="",0,I3277)</f>
        <v>14</v>
      </c>
      <c r="K3277">
        <v>9</v>
      </c>
      <c r="L3277">
        <f>I3277-K3277</f>
        <v>5</v>
      </c>
      <c r="M3277" t="str">
        <f>IF(I3277&lt;100,"small",IF(I3277&lt;500,"medium","large"))</f>
        <v>small</v>
      </c>
      <c r="N3277">
        <f>IF(M3277="small",1,0)</f>
        <v>1</v>
      </c>
      <c r="O3277">
        <f>IF(N3277="medium",1,0)</f>
        <v>0</v>
      </c>
      <c r="P3277">
        <f>IF(O3277="large",1,0)</f>
        <v>0</v>
      </c>
      <c r="Q3277">
        <v>2006</v>
      </c>
      <c r="R3277">
        <v>1</v>
      </c>
      <c r="S3277" t="str">
        <f>IF(R3277=1, "First-time", IF(R3277&lt;=3, "Rising Star", IF(R3277&lt;10, "Established", "Elites")))</f>
        <v>First-time</v>
      </c>
      <c r="T3277">
        <f>IF(S3277 = "First-time",1,0)</f>
        <v>1</v>
      </c>
      <c r="U3277">
        <f>IF(S3277 = "Rising Star",1,0)</f>
        <v>0</v>
      </c>
      <c r="V3277">
        <f>IF(S3277 = "Established",1,0)</f>
        <v>0</v>
      </c>
      <c r="W3277">
        <f>IF(S3277 = "Elites",1,0)</f>
        <v>0</v>
      </c>
      <c r="X3277" t="s">
        <v>154</v>
      </c>
      <c r="Y3277" t="str">
        <f>IF(X3277="","-",TRIM(LEFT(X3277,FIND(",",X3277&amp;",")-1)))</f>
        <v>Virginia Beach</v>
      </c>
      <c r="Z3277" t="s">
        <v>3787</v>
      </c>
      <c r="AA3277" t="s">
        <v>47</v>
      </c>
    </row>
    <row r="3278" spans="1:27" ht="14.4" x14ac:dyDescent="0.3">
      <c r="A3278">
        <v>3268</v>
      </c>
      <c r="B3278" t="s">
        <v>5982</v>
      </c>
      <c r="C3278" t="s">
        <v>5983</v>
      </c>
      <c r="D3278" t="s">
        <v>5984</v>
      </c>
      <c r="E3278" t="s">
        <v>438</v>
      </c>
      <c r="F3278" s="5">
        <f>_xlfn.TEXTBEFORE(E3278, " ") * 1000000</f>
        <v>6800000</v>
      </c>
      <c r="G3278">
        <v>110.8365</v>
      </c>
      <c r="H3278" t="s">
        <v>779</v>
      </c>
      <c r="I3278">
        <v>39</v>
      </c>
      <c r="J3278">
        <f>IF(I3278="",0,I3278)</f>
        <v>39</v>
      </c>
      <c r="K3278">
        <v>32</v>
      </c>
      <c r="L3278">
        <f>I3278-K3278</f>
        <v>7</v>
      </c>
      <c r="M3278" t="str">
        <f>IF(I3278&lt;100,"small",IF(I3278&lt;500,"medium","large"))</f>
        <v>small</v>
      </c>
      <c r="N3278">
        <f>IF(M3278="small",1,0)</f>
        <v>1</v>
      </c>
      <c r="O3278">
        <f>IF(N3278="medium",1,0)</f>
        <v>0</v>
      </c>
      <c r="P3278">
        <f>IF(O3278="large",1,0)</f>
        <v>0</v>
      </c>
      <c r="Q3278">
        <v>2005</v>
      </c>
      <c r="R3278">
        <v>5</v>
      </c>
      <c r="S3278" t="str">
        <f>IF(R3278=1, "First-time", IF(R3278&lt;=3, "Rising Star", IF(R3278&lt;10, "Established", "Elites")))</f>
        <v>Established</v>
      </c>
      <c r="T3278">
        <f>IF(S3278 = "First-time",1,0)</f>
        <v>0</v>
      </c>
      <c r="U3278">
        <f>IF(S3278 = "Rising Star",1,0)</f>
        <v>0</v>
      </c>
      <c r="V3278">
        <f>IF(S3278 = "Established",1,0)</f>
        <v>1</v>
      </c>
      <c r="W3278">
        <f>IF(S3278 = "Elites",1,0)</f>
        <v>0</v>
      </c>
      <c r="X3278" t="s">
        <v>354</v>
      </c>
      <c r="Y3278" t="str">
        <f>IF(X3278="","-",TRIM(LEFT(X3278,FIND(",",X3278&amp;",")-1)))</f>
        <v>Minneapolis</v>
      </c>
      <c r="Z3278" t="s">
        <v>5985</v>
      </c>
      <c r="AA3278" t="s">
        <v>50</v>
      </c>
    </row>
    <row r="3279" spans="1:27" ht="14.4" x14ac:dyDescent="0.3">
      <c r="A3279">
        <v>3269</v>
      </c>
      <c r="B3279" t="s">
        <v>4233</v>
      </c>
      <c r="C3279" t="s">
        <v>4234</v>
      </c>
      <c r="D3279" t="s">
        <v>4235</v>
      </c>
      <c r="E3279" t="s">
        <v>2072</v>
      </c>
      <c r="F3279" s="5">
        <f>_xlfn.TEXTBEFORE(E3279, " ") * 1000000</f>
        <v>6400000</v>
      </c>
      <c r="G3279">
        <v>110.7257</v>
      </c>
      <c r="H3279" t="s">
        <v>353</v>
      </c>
      <c r="I3279">
        <v>113</v>
      </c>
      <c r="J3279">
        <f>IF(I3279="",0,I3279)</f>
        <v>113</v>
      </c>
      <c r="K3279">
        <v>50</v>
      </c>
      <c r="L3279">
        <f>I3279-K3279</f>
        <v>63</v>
      </c>
      <c r="M3279" t="str">
        <f>IF(I3279&lt;100,"small",IF(I3279&lt;500,"medium","large"))</f>
        <v>medium</v>
      </c>
      <c r="N3279">
        <f>IF(M3279="small",1,0)</f>
        <v>0</v>
      </c>
      <c r="O3279">
        <f>IF(N3279="medium",1,0)</f>
        <v>0</v>
      </c>
      <c r="P3279">
        <f>IF(O3279="large",1,0)</f>
        <v>0</v>
      </c>
      <c r="Q3279">
        <v>2001</v>
      </c>
      <c r="R3279">
        <v>3</v>
      </c>
      <c r="S3279" t="str">
        <f>IF(R3279=1, "First-time", IF(R3279&lt;=3, "Rising Star", IF(R3279&lt;10, "Established", "Elites")))</f>
        <v>Rising Star</v>
      </c>
      <c r="T3279">
        <f>IF(S3279 = "First-time",1,0)</f>
        <v>0</v>
      </c>
      <c r="U3279">
        <f>IF(S3279 = "Rising Star",1,0)</f>
        <v>1</v>
      </c>
      <c r="V3279">
        <f>IF(S3279 = "Established",1,0)</f>
        <v>0</v>
      </c>
      <c r="W3279">
        <f>IF(S3279 = "Elites",1,0)</f>
        <v>0</v>
      </c>
      <c r="X3279" t="s">
        <v>99</v>
      </c>
      <c r="Y3279" t="str">
        <f>IF(X3279="","-",TRIM(LEFT(X3279,FIND(",",X3279&amp;",")-1)))</f>
        <v>-</v>
      </c>
      <c r="Z3279" t="s">
        <v>4236</v>
      </c>
      <c r="AA3279" t="s">
        <v>4</v>
      </c>
    </row>
    <row r="3280" spans="1:27" ht="14.4" x14ac:dyDescent="0.3">
      <c r="A3280">
        <v>3270</v>
      </c>
      <c r="B3280" t="s">
        <v>2404</v>
      </c>
      <c r="C3280" t="s">
        <v>2405</v>
      </c>
      <c r="D3280" t="s">
        <v>2406</v>
      </c>
      <c r="E3280" t="s">
        <v>408</v>
      </c>
      <c r="F3280" s="5">
        <f>_xlfn.TEXTBEFORE(E3280, " ") * 1000000</f>
        <v>1500000</v>
      </c>
      <c r="G3280">
        <v>110.70959999999999</v>
      </c>
      <c r="H3280" t="s">
        <v>160</v>
      </c>
      <c r="I3280">
        <v>5000</v>
      </c>
      <c r="J3280">
        <f>IF(I3280="",0,I3280)</f>
        <v>5000</v>
      </c>
      <c r="K3280">
        <v>4500</v>
      </c>
      <c r="L3280">
        <f>I3280-K3280</f>
        <v>500</v>
      </c>
      <c r="M3280" t="str">
        <f>IF(I3280&lt;100,"small",IF(I3280&lt;500,"medium","large"))</f>
        <v>large</v>
      </c>
      <c r="N3280">
        <f>IF(M3280="small",1,0)</f>
        <v>0</v>
      </c>
      <c r="O3280">
        <f>IF(N3280="medium",1,0)</f>
        <v>0</v>
      </c>
      <c r="P3280">
        <f>IF(O3280="large",1,0)</f>
        <v>0</v>
      </c>
      <c r="Q3280">
        <v>1996</v>
      </c>
      <c r="R3280">
        <v>9</v>
      </c>
      <c r="S3280" t="str">
        <f>IF(R3280=1, "First-time", IF(R3280&lt;=3, "Rising Star", IF(R3280&lt;10, "Established", "Elites")))</f>
        <v>Established</v>
      </c>
      <c r="T3280">
        <f>IF(S3280 = "First-time",1,0)</f>
        <v>0</v>
      </c>
      <c r="U3280">
        <f>IF(S3280 = "Rising Star",1,0)</f>
        <v>0</v>
      </c>
      <c r="V3280">
        <f>IF(S3280 = "Established",1,0)</f>
        <v>1</v>
      </c>
      <c r="W3280">
        <f>IF(S3280 = "Elites",1,0)</f>
        <v>0</v>
      </c>
      <c r="X3280" t="s">
        <v>654</v>
      </c>
      <c r="Y3280" t="str">
        <f>IF(X3280="","-",TRIM(LEFT(X3280,FIND(",",X3280&amp;",")-1)))</f>
        <v>Raleigh</v>
      </c>
      <c r="Z3280" t="s">
        <v>1188</v>
      </c>
      <c r="AA3280" t="s">
        <v>28</v>
      </c>
    </row>
    <row r="3281" spans="1:27" ht="14.4" x14ac:dyDescent="0.3">
      <c r="A3281">
        <v>3271</v>
      </c>
      <c r="B3281" t="s">
        <v>441</v>
      </c>
      <c r="C3281" t="s">
        <v>442</v>
      </c>
      <c r="D3281" t="s">
        <v>443</v>
      </c>
      <c r="E3281" t="s">
        <v>444</v>
      </c>
      <c r="F3281" s="5">
        <f>_xlfn.TEXTBEFORE(E3281, " ") * 1000000</f>
        <v>233200000</v>
      </c>
      <c r="G3281">
        <v>110.6665</v>
      </c>
      <c r="H3281" t="s">
        <v>445</v>
      </c>
      <c r="I3281">
        <v>917</v>
      </c>
      <c r="J3281">
        <f>IF(I3281="",0,I3281)</f>
        <v>917</v>
      </c>
      <c r="K3281">
        <v>514</v>
      </c>
      <c r="L3281">
        <f>I3281-K3281</f>
        <v>403</v>
      </c>
      <c r="M3281" t="str">
        <f>IF(I3281&lt;100,"small",IF(I3281&lt;500,"medium","large"))</f>
        <v>large</v>
      </c>
      <c r="N3281">
        <f>IF(M3281="small",1,0)</f>
        <v>0</v>
      </c>
      <c r="O3281">
        <f>IF(N3281="medium",1,0)</f>
        <v>0</v>
      </c>
      <c r="P3281">
        <f>IF(O3281="large",1,0)</f>
        <v>0</v>
      </c>
      <c r="Q3281">
        <v>1969</v>
      </c>
      <c r="R3281">
        <v>5</v>
      </c>
      <c r="S3281" t="str">
        <f>IF(R3281=1, "First-time", IF(R3281&lt;=3, "Rising Star", IF(R3281&lt;10, "Established", "Elites")))</f>
        <v>Established</v>
      </c>
      <c r="T3281">
        <f>IF(S3281 = "First-time",1,0)</f>
        <v>0</v>
      </c>
      <c r="U3281">
        <f>IF(S3281 = "Rising Star",1,0)</f>
        <v>0</v>
      </c>
      <c r="V3281">
        <f>IF(S3281 = "Established",1,0)</f>
        <v>1</v>
      </c>
      <c r="W3281">
        <f>IF(S3281 = "Elites",1,0)</f>
        <v>0</v>
      </c>
      <c r="X3281" t="s">
        <v>185</v>
      </c>
      <c r="Y3281" t="str">
        <f>IF(X3281="","-",TRIM(LEFT(X3281,FIND(",",X3281&amp;",")-1)))</f>
        <v>Boston</v>
      </c>
      <c r="Z3281" t="s">
        <v>446</v>
      </c>
      <c r="AA3281" t="s">
        <v>20</v>
      </c>
    </row>
    <row r="3282" spans="1:27" ht="14.4" x14ac:dyDescent="0.3">
      <c r="A3282">
        <v>3272</v>
      </c>
      <c r="B3282" t="s">
        <v>8547</v>
      </c>
      <c r="C3282" t="s">
        <v>8548</v>
      </c>
      <c r="D3282" t="s">
        <v>8549</v>
      </c>
      <c r="E3282" t="s">
        <v>711</v>
      </c>
      <c r="F3282" s="5">
        <f>_xlfn.TEXTBEFORE(E3282, " ") * 1000000</f>
        <v>44800000</v>
      </c>
      <c r="G3282">
        <v>110.6289</v>
      </c>
      <c r="H3282" t="s">
        <v>803</v>
      </c>
      <c r="I3282">
        <v>220</v>
      </c>
      <c r="J3282">
        <f>IF(I3282="",0,I3282)</f>
        <v>220</v>
      </c>
      <c r="K3282">
        <v>160</v>
      </c>
      <c r="L3282">
        <f>I3282-K3282</f>
        <v>60</v>
      </c>
      <c r="M3282" t="str">
        <f>IF(I3282&lt;100,"small",IF(I3282&lt;500,"medium","large"))</f>
        <v>medium</v>
      </c>
      <c r="N3282">
        <f>IF(M3282="small",1,0)</f>
        <v>0</v>
      </c>
      <c r="O3282">
        <f>IF(N3282="medium",1,0)</f>
        <v>0</v>
      </c>
      <c r="P3282">
        <f>IF(O3282="large",1,0)</f>
        <v>0</v>
      </c>
      <c r="Q3282">
        <v>2008</v>
      </c>
      <c r="R3282">
        <v>7</v>
      </c>
      <c r="S3282" t="str">
        <f>IF(R3282=1, "First-time", IF(R3282&lt;=3, "Rising Star", IF(R3282&lt;10, "Established", "Elites")))</f>
        <v>Established</v>
      </c>
      <c r="T3282">
        <f>IF(S3282 = "First-time",1,0)</f>
        <v>0</v>
      </c>
      <c r="U3282">
        <f>IF(S3282 = "Rising Star",1,0)</f>
        <v>0</v>
      </c>
      <c r="V3282">
        <f>IF(S3282 = "Established",1,0)</f>
        <v>1</v>
      </c>
      <c r="W3282">
        <f>IF(S3282 = "Elites",1,0)</f>
        <v>0</v>
      </c>
      <c r="X3282" t="s">
        <v>5514</v>
      </c>
      <c r="Y3282" t="str">
        <f>IF(X3282="","-",TRIM(LEFT(X3282,FIND(",",X3282&amp;",")-1)))</f>
        <v>Albany-Schenectady-Troy</v>
      </c>
      <c r="Z3282" t="s">
        <v>5515</v>
      </c>
      <c r="AA3282" t="s">
        <v>35</v>
      </c>
    </row>
    <row r="3283" spans="1:27" ht="14.4" x14ac:dyDescent="0.3">
      <c r="A3283">
        <v>3273</v>
      </c>
      <c r="B3283" t="s">
        <v>1654</v>
      </c>
      <c r="C3283" t="s">
        <v>1655</v>
      </c>
      <c r="D3283" t="s">
        <v>1656</v>
      </c>
      <c r="E3283" t="s">
        <v>1657</v>
      </c>
      <c r="F3283" s="5">
        <f>_xlfn.TEXTBEFORE(E3283, " ") * 1000000</f>
        <v>50300000</v>
      </c>
      <c r="G3283">
        <v>110.55159999999999</v>
      </c>
      <c r="H3283" t="s">
        <v>803</v>
      </c>
      <c r="I3283">
        <v>161</v>
      </c>
      <c r="J3283">
        <f>IF(I3283="",0,I3283)</f>
        <v>161</v>
      </c>
      <c r="K3283">
        <v>93</v>
      </c>
      <c r="L3283">
        <f>I3283-K3283</f>
        <v>68</v>
      </c>
      <c r="M3283" t="str">
        <f>IF(I3283&lt;100,"small",IF(I3283&lt;500,"medium","large"))</f>
        <v>medium</v>
      </c>
      <c r="N3283">
        <f>IF(M3283="small",1,0)</f>
        <v>0</v>
      </c>
      <c r="O3283">
        <f>IF(N3283="medium",1,0)</f>
        <v>0</v>
      </c>
      <c r="P3283">
        <f>IF(O3283="large",1,0)</f>
        <v>0</v>
      </c>
      <c r="Q3283">
        <v>1991</v>
      </c>
      <c r="R3283">
        <v>10</v>
      </c>
      <c r="S3283" t="str">
        <f>IF(R3283=1, "First-time", IF(R3283&lt;=3, "Rising Star", IF(R3283&lt;10, "Established", "Elites")))</f>
        <v>Elites</v>
      </c>
      <c r="T3283">
        <f>IF(S3283 = "First-time",1,0)</f>
        <v>0</v>
      </c>
      <c r="U3283">
        <f>IF(S3283 = "Rising Star",1,0)</f>
        <v>0</v>
      </c>
      <c r="V3283">
        <f>IF(S3283 = "Established",1,0)</f>
        <v>0</v>
      </c>
      <c r="W3283">
        <f>IF(S3283 = "Elites",1,0)</f>
        <v>1</v>
      </c>
      <c r="X3283" t="s">
        <v>86</v>
      </c>
      <c r="Y3283" t="str">
        <f>IF(X3283="","-",TRIM(LEFT(X3283,FIND(",",X3283&amp;",")-1)))</f>
        <v>New York City</v>
      </c>
      <c r="Z3283" t="s">
        <v>543</v>
      </c>
      <c r="AA3283" t="s">
        <v>35</v>
      </c>
    </row>
    <row r="3284" spans="1:27" ht="14.4" x14ac:dyDescent="0.3">
      <c r="A3284">
        <v>3274</v>
      </c>
      <c r="B3284" t="s">
        <v>4047</v>
      </c>
      <c r="C3284" t="s">
        <v>4048</v>
      </c>
      <c r="D3284" t="s">
        <v>4049</v>
      </c>
      <c r="E3284" t="s">
        <v>2623</v>
      </c>
      <c r="F3284" s="5">
        <f>_xlfn.TEXTBEFORE(E3284, " ") * 1000000</f>
        <v>15600000</v>
      </c>
      <c r="G3284">
        <v>110.5449</v>
      </c>
      <c r="H3284" t="s">
        <v>803</v>
      </c>
      <c r="I3284">
        <v>114</v>
      </c>
      <c r="J3284">
        <f>IF(I3284="",0,I3284)</f>
        <v>114</v>
      </c>
      <c r="K3284">
        <v>61</v>
      </c>
      <c r="L3284">
        <f>I3284-K3284</f>
        <v>53</v>
      </c>
      <c r="M3284" t="str">
        <f>IF(I3284&lt;100,"small",IF(I3284&lt;500,"medium","large"))</f>
        <v>medium</v>
      </c>
      <c r="N3284">
        <f>IF(M3284="small",1,0)</f>
        <v>0</v>
      </c>
      <c r="O3284">
        <f>IF(N3284="medium",1,0)</f>
        <v>0</v>
      </c>
      <c r="P3284">
        <f>IF(O3284="large",1,0)</f>
        <v>0</v>
      </c>
      <c r="Q3284">
        <v>2001</v>
      </c>
      <c r="R3284">
        <v>7</v>
      </c>
      <c r="S3284" t="str">
        <f>IF(R3284=1, "First-time", IF(R3284&lt;=3, "Rising Star", IF(R3284&lt;10, "Established", "Elites")))</f>
        <v>Established</v>
      </c>
      <c r="T3284">
        <f>IF(S3284 = "First-time",1,0)</f>
        <v>0</v>
      </c>
      <c r="U3284">
        <f>IF(S3284 = "Rising Star",1,0)</f>
        <v>0</v>
      </c>
      <c r="V3284">
        <f>IF(S3284 = "Established",1,0)</f>
        <v>1</v>
      </c>
      <c r="W3284">
        <f>IF(S3284 = "Elites",1,0)</f>
        <v>0</v>
      </c>
      <c r="X3284" t="s">
        <v>271</v>
      </c>
      <c r="Y3284" t="str">
        <f>IF(X3284="","-",TRIM(LEFT(X3284,FIND(",",X3284&amp;",")-1)))</f>
        <v>Chicago</v>
      </c>
      <c r="Z3284" t="s">
        <v>271</v>
      </c>
      <c r="AA3284" t="s">
        <v>15</v>
      </c>
    </row>
    <row r="3285" spans="1:27" ht="14.4" x14ac:dyDescent="0.3">
      <c r="A3285">
        <v>3275</v>
      </c>
      <c r="B3285" t="s">
        <v>753</v>
      </c>
      <c r="C3285" t="s">
        <v>754</v>
      </c>
      <c r="D3285" t="s">
        <v>755</v>
      </c>
      <c r="E3285" t="s">
        <v>418</v>
      </c>
      <c r="F3285" s="5">
        <f>_xlfn.TEXTBEFORE(E3285, " ") * 1000000</f>
        <v>11700000</v>
      </c>
      <c r="G3285">
        <v>110.4584</v>
      </c>
      <c r="H3285" t="s">
        <v>727</v>
      </c>
      <c r="I3285">
        <v>47</v>
      </c>
      <c r="J3285">
        <f>IF(I3285="",0,I3285)</f>
        <v>47</v>
      </c>
      <c r="K3285">
        <v>29</v>
      </c>
      <c r="L3285">
        <f>I3285-K3285</f>
        <v>18</v>
      </c>
      <c r="M3285" t="str">
        <f>IF(I3285&lt;100,"small",IF(I3285&lt;500,"medium","large"))</f>
        <v>small</v>
      </c>
      <c r="N3285">
        <f>IF(M3285="small",1,0)</f>
        <v>1</v>
      </c>
      <c r="O3285">
        <f>IF(N3285="medium",1,0)</f>
        <v>0</v>
      </c>
      <c r="P3285">
        <f>IF(O3285="large",1,0)</f>
        <v>0</v>
      </c>
      <c r="Q3285">
        <v>1980</v>
      </c>
      <c r="R3285">
        <v>5</v>
      </c>
      <c r="S3285" t="str">
        <f>IF(R3285=1, "First-time", IF(R3285&lt;=3, "Rising Star", IF(R3285&lt;10, "Established", "Elites")))</f>
        <v>Established</v>
      </c>
      <c r="T3285">
        <f>IF(S3285 = "First-time",1,0)</f>
        <v>0</v>
      </c>
      <c r="U3285">
        <f>IF(S3285 = "Rising Star",1,0)</f>
        <v>0</v>
      </c>
      <c r="V3285">
        <f>IF(S3285 = "Established",1,0)</f>
        <v>1</v>
      </c>
      <c r="W3285">
        <f>IF(S3285 = "Elites",1,0)</f>
        <v>0</v>
      </c>
      <c r="X3285" t="s">
        <v>185</v>
      </c>
      <c r="Y3285" t="str">
        <f>IF(X3285="","-",TRIM(LEFT(X3285,FIND(",",X3285&amp;",")-1)))</f>
        <v>Boston</v>
      </c>
      <c r="Z3285" t="s">
        <v>756</v>
      </c>
      <c r="AA3285" t="s">
        <v>20</v>
      </c>
    </row>
    <row r="3286" spans="1:27" ht="14.4" x14ac:dyDescent="0.3">
      <c r="A3286">
        <v>3276</v>
      </c>
      <c r="B3286" t="s">
        <v>9696</v>
      </c>
      <c r="C3286" t="s">
        <v>9697</v>
      </c>
      <c r="D3286" t="s">
        <v>9698</v>
      </c>
      <c r="E3286" t="s">
        <v>2451</v>
      </c>
      <c r="F3286" s="5">
        <f>_xlfn.TEXTBEFORE(E3286, " ") * 1000000</f>
        <v>12300000</v>
      </c>
      <c r="G3286">
        <v>110.4096</v>
      </c>
      <c r="H3286" t="s">
        <v>779</v>
      </c>
      <c r="I3286">
        <v>67</v>
      </c>
      <c r="J3286">
        <f>IF(I3286="",0,I3286)</f>
        <v>67</v>
      </c>
      <c r="K3286">
        <v>40</v>
      </c>
      <c r="L3286">
        <f>I3286-K3286</f>
        <v>27</v>
      </c>
      <c r="M3286" t="str">
        <f>IF(I3286&lt;100,"small",IF(I3286&lt;500,"medium","large"))</f>
        <v>small</v>
      </c>
      <c r="N3286">
        <f>IF(M3286="small",1,0)</f>
        <v>1</v>
      </c>
      <c r="O3286">
        <f>IF(N3286="medium",1,0)</f>
        <v>0</v>
      </c>
      <c r="P3286">
        <f>IF(O3286="large",1,0)</f>
        <v>0</v>
      </c>
      <c r="Q3286">
        <v>2009</v>
      </c>
      <c r="R3286">
        <v>6</v>
      </c>
      <c r="S3286" t="str">
        <f>IF(R3286=1, "First-time", IF(R3286&lt;=3, "Rising Star", IF(R3286&lt;10, "Established", "Elites")))</f>
        <v>Established</v>
      </c>
      <c r="T3286">
        <f>IF(S3286 = "First-time",1,0)</f>
        <v>0</v>
      </c>
      <c r="U3286">
        <f>IF(S3286 = "Rising Star",1,0)</f>
        <v>0</v>
      </c>
      <c r="V3286">
        <f>IF(S3286 = "Established",1,0)</f>
        <v>1</v>
      </c>
      <c r="W3286">
        <f>IF(S3286 = "Elites",1,0)</f>
        <v>0</v>
      </c>
      <c r="X3286" t="s">
        <v>86</v>
      </c>
      <c r="Y3286" t="str">
        <f>IF(X3286="","-",TRIM(LEFT(X3286,FIND(",",X3286&amp;",")-1)))</f>
        <v>New York City</v>
      </c>
      <c r="Z3286" t="s">
        <v>543</v>
      </c>
      <c r="AA3286" t="s">
        <v>35</v>
      </c>
    </row>
    <row r="3287" spans="1:27" ht="14.4" x14ac:dyDescent="0.3">
      <c r="A3287">
        <v>3277</v>
      </c>
      <c r="B3287" t="s">
        <v>3129</v>
      </c>
      <c r="C3287" t="s">
        <v>3130</v>
      </c>
      <c r="D3287" t="s">
        <v>3131</v>
      </c>
      <c r="E3287" t="s">
        <v>2072</v>
      </c>
      <c r="F3287" s="5">
        <f>_xlfn.TEXTBEFORE(E3287, " ") * 1000000</f>
        <v>6400000</v>
      </c>
      <c r="G3287">
        <v>110.29559999999999</v>
      </c>
      <c r="H3287" t="s">
        <v>1238</v>
      </c>
      <c r="I3287">
        <v>131</v>
      </c>
      <c r="J3287">
        <f>IF(I3287="",0,I3287)</f>
        <v>131</v>
      </c>
      <c r="K3287">
        <v>77</v>
      </c>
      <c r="L3287">
        <f>I3287-K3287</f>
        <v>54</v>
      </c>
      <c r="M3287" t="str">
        <f>IF(I3287&lt;100,"small",IF(I3287&lt;500,"medium","large"))</f>
        <v>medium</v>
      </c>
      <c r="N3287">
        <f>IF(M3287="small",1,0)</f>
        <v>0</v>
      </c>
      <c r="O3287">
        <f>IF(N3287="medium",1,0)</f>
        <v>0</v>
      </c>
      <c r="P3287">
        <f>IF(O3287="large",1,0)</f>
        <v>0</v>
      </c>
      <c r="Q3287">
        <v>1999</v>
      </c>
      <c r="R3287">
        <v>1</v>
      </c>
      <c r="S3287" t="str">
        <f>IF(R3287=1, "First-time", IF(R3287&lt;=3, "Rising Star", IF(R3287&lt;10, "Established", "Elites")))</f>
        <v>First-time</v>
      </c>
      <c r="T3287">
        <f>IF(S3287 = "First-time",1,0)</f>
        <v>1</v>
      </c>
      <c r="U3287">
        <f>IF(S3287 = "Rising Star",1,0)</f>
        <v>0</v>
      </c>
      <c r="V3287">
        <f>IF(S3287 = "Established",1,0)</f>
        <v>0</v>
      </c>
      <c r="W3287">
        <f>IF(S3287 = "Elites",1,0)</f>
        <v>0</v>
      </c>
      <c r="X3287" t="s">
        <v>106</v>
      </c>
      <c r="Y3287" t="str">
        <f>IF(X3287="","-",TRIM(LEFT(X3287,FIND(",",X3287&amp;",")-1)))</f>
        <v>Cleveland</v>
      </c>
      <c r="Z3287" t="s">
        <v>3132</v>
      </c>
      <c r="AA3287" t="s">
        <v>36</v>
      </c>
    </row>
    <row r="3288" spans="1:27" ht="14.4" x14ac:dyDescent="0.3">
      <c r="A3288">
        <v>3278</v>
      </c>
      <c r="B3288" t="s">
        <v>8955</v>
      </c>
      <c r="C3288" t="s">
        <v>8956</v>
      </c>
      <c r="D3288" t="s">
        <v>8957</v>
      </c>
      <c r="E3288" t="s">
        <v>2623</v>
      </c>
      <c r="F3288" s="5">
        <f>_xlfn.TEXTBEFORE(E3288, " ") * 1000000</f>
        <v>15600000</v>
      </c>
      <c r="G3288">
        <v>110.2749</v>
      </c>
      <c r="H3288" t="s">
        <v>472</v>
      </c>
      <c r="I3288">
        <v>158</v>
      </c>
      <c r="J3288">
        <f>IF(I3288="",0,I3288)</f>
        <v>158</v>
      </c>
      <c r="K3288">
        <v>28</v>
      </c>
      <c r="L3288">
        <f>I3288-K3288</f>
        <v>130</v>
      </c>
      <c r="M3288" t="str">
        <f>IF(I3288&lt;100,"small",IF(I3288&lt;500,"medium","large"))</f>
        <v>medium</v>
      </c>
      <c r="N3288">
        <f>IF(M3288="small",1,0)</f>
        <v>0</v>
      </c>
      <c r="O3288">
        <f>IF(N3288="medium",1,0)</f>
        <v>0</v>
      </c>
      <c r="P3288">
        <f>IF(O3288="large",1,0)</f>
        <v>0</v>
      </c>
      <c r="Q3288">
        <v>2008</v>
      </c>
      <c r="R3288">
        <v>1</v>
      </c>
      <c r="S3288" t="str">
        <f>IF(R3288=1, "First-time", IF(R3288&lt;=3, "Rising Star", IF(R3288&lt;10, "Established", "Elites")))</f>
        <v>First-time</v>
      </c>
      <c r="T3288">
        <f>IF(S3288 = "First-time",1,0)</f>
        <v>1</v>
      </c>
      <c r="U3288">
        <f>IF(S3288 = "Rising Star",1,0)</f>
        <v>0</v>
      </c>
      <c r="V3288">
        <f>IF(S3288 = "Established",1,0)</f>
        <v>0</v>
      </c>
      <c r="W3288">
        <f>IF(S3288 = "Elites",1,0)</f>
        <v>0</v>
      </c>
      <c r="X3288" t="s">
        <v>427</v>
      </c>
      <c r="Y3288" t="str">
        <f>IF(X3288="","-",TRIM(LEFT(X3288,FIND(",",X3288&amp;",")-1)))</f>
        <v>Washington</v>
      </c>
      <c r="Z3288" t="s">
        <v>2498</v>
      </c>
      <c r="AA3288" t="s">
        <v>8</v>
      </c>
    </row>
    <row r="3289" spans="1:27" ht="14.4" x14ac:dyDescent="0.3">
      <c r="A3289">
        <v>3279</v>
      </c>
      <c r="B3289" t="s">
        <v>4282</v>
      </c>
      <c r="C3289" t="s">
        <v>4283</v>
      </c>
      <c r="D3289" t="s">
        <v>4284</v>
      </c>
      <c r="E3289" t="s">
        <v>4285</v>
      </c>
      <c r="F3289" s="5">
        <f>_xlfn.TEXTBEFORE(E3289, " ") * 1000000</f>
        <v>17700000</v>
      </c>
      <c r="G3289">
        <v>110.1746</v>
      </c>
      <c r="H3289" t="s">
        <v>433</v>
      </c>
      <c r="I3289">
        <v>99</v>
      </c>
      <c r="J3289">
        <f>IF(I3289="",0,I3289)</f>
        <v>99</v>
      </c>
      <c r="K3289">
        <v>52</v>
      </c>
      <c r="L3289">
        <f>I3289-K3289</f>
        <v>47</v>
      </c>
      <c r="M3289" t="str">
        <f>IF(I3289&lt;100,"small",IF(I3289&lt;500,"medium","large"))</f>
        <v>small</v>
      </c>
      <c r="N3289">
        <f>IF(M3289="small",1,0)</f>
        <v>1</v>
      </c>
      <c r="O3289">
        <f>IF(N3289="medium",1,0)</f>
        <v>0</v>
      </c>
      <c r="P3289">
        <f>IF(O3289="large",1,0)</f>
        <v>0</v>
      </c>
      <c r="Q3289">
        <v>2002</v>
      </c>
      <c r="R3289">
        <v>10</v>
      </c>
      <c r="S3289" t="str">
        <f>IF(R3289=1, "First-time", IF(R3289&lt;=3, "Rising Star", IF(R3289&lt;10, "Established", "Elites")))</f>
        <v>Elites</v>
      </c>
      <c r="T3289">
        <f>IF(S3289 = "First-time",1,0)</f>
        <v>0</v>
      </c>
      <c r="U3289">
        <f>IF(S3289 = "Rising Star",1,0)</f>
        <v>0</v>
      </c>
      <c r="V3289">
        <f>IF(S3289 = "Established",1,0)</f>
        <v>0</v>
      </c>
      <c r="W3289">
        <f>IF(S3289 = "Elites",1,0)</f>
        <v>1</v>
      </c>
      <c r="X3289" t="s">
        <v>112</v>
      </c>
      <c r="Y3289" t="str">
        <f>IF(X3289="","-",TRIM(LEFT(X3289,FIND(",",X3289&amp;",")-1)))</f>
        <v>Richmond</v>
      </c>
      <c r="Z3289" t="s">
        <v>113</v>
      </c>
      <c r="AA3289" t="s">
        <v>47</v>
      </c>
    </row>
    <row r="3290" spans="1:27" ht="14.4" x14ac:dyDescent="0.3">
      <c r="A3290">
        <v>3280</v>
      </c>
      <c r="B3290" t="s">
        <v>13115</v>
      </c>
      <c r="C3290" t="s">
        <v>13116</v>
      </c>
      <c r="D3290" t="s">
        <v>13117</v>
      </c>
      <c r="E3290" t="s">
        <v>4059</v>
      </c>
      <c r="F3290" s="5">
        <f>_xlfn.TEXTBEFORE(E3290, " ") * 1000000</f>
        <v>8800000</v>
      </c>
      <c r="G3290">
        <v>110.13249999999999</v>
      </c>
      <c r="H3290" t="s">
        <v>85</v>
      </c>
      <c r="I3290">
        <v>22</v>
      </c>
      <c r="J3290">
        <f>IF(I3290="",0,I3290)</f>
        <v>22</v>
      </c>
      <c r="K3290">
        <v>10</v>
      </c>
      <c r="L3290">
        <f>I3290-K3290</f>
        <v>12</v>
      </c>
      <c r="M3290" t="str">
        <f>IF(I3290&lt;100,"small",IF(I3290&lt;500,"medium","large"))</f>
        <v>small</v>
      </c>
      <c r="N3290">
        <f>IF(M3290="small",1,0)</f>
        <v>1</v>
      </c>
      <c r="O3290">
        <f>IF(N3290="medium",1,0)</f>
        <v>0</v>
      </c>
      <c r="P3290">
        <f>IF(O3290="large",1,0)</f>
        <v>0</v>
      </c>
      <c r="Q3290">
        <v>2012</v>
      </c>
      <c r="R3290">
        <v>2</v>
      </c>
      <c r="S3290" t="str">
        <f>IF(R3290=1, "First-time", IF(R3290&lt;=3, "Rising Star", IF(R3290&lt;10, "Established", "Elites")))</f>
        <v>Rising Star</v>
      </c>
      <c r="T3290">
        <f>IF(S3290 = "First-time",1,0)</f>
        <v>0</v>
      </c>
      <c r="U3290">
        <f>IF(S3290 = "Rising Star",1,0)</f>
        <v>1</v>
      </c>
      <c r="V3290">
        <f>IF(S3290 = "Established",1,0)</f>
        <v>0</v>
      </c>
      <c r="W3290">
        <f>IF(S3290 = "Elites",1,0)</f>
        <v>0</v>
      </c>
      <c r="X3290" t="s">
        <v>99</v>
      </c>
      <c r="Y3290" t="str">
        <f>IF(X3290="","-",TRIM(LEFT(X3290,FIND(",",X3290&amp;",")-1)))</f>
        <v>-</v>
      </c>
      <c r="Z3290" t="s">
        <v>13118</v>
      </c>
      <c r="AA3290" t="s">
        <v>45</v>
      </c>
    </row>
    <row r="3291" spans="1:27" ht="14.4" x14ac:dyDescent="0.3">
      <c r="A3291">
        <v>3281</v>
      </c>
      <c r="B3291" t="s">
        <v>10681</v>
      </c>
      <c r="C3291" t="s">
        <v>10682</v>
      </c>
      <c r="D3291" t="s">
        <v>10683</v>
      </c>
      <c r="E3291" t="s">
        <v>1562</v>
      </c>
      <c r="F3291" s="5">
        <f>_xlfn.TEXTBEFORE(E3291, " ") * 1000000</f>
        <v>16700000</v>
      </c>
      <c r="G3291">
        <v>110.0878</v>
      </c>
      <c r="H3291" t="s">
        <v>472</v>
      </c>
      <c r="I3291">
        <v>11</v>
      </c>
      <c r="J3291">
        <f>IF(I3291="",0,I3291)</f>
        <v>11</v>
      </c>
      <c r="K3291">
        <v>7</v>
      </c>
      <c r="L3291">
        <f>I3291-K3291</f>
        <v>4</v>
      </c>
      <c r="M3291" t="str">
        <f>IF(I3291&lt;100,"small",IF(I3291&lt;500,"medium","large"))</f>
        <v>small</v>
      </c>
      <c r="N3291">
        <f>IF(M3291="small",1,0)</f>
        <v>1</v>
      </c>
      <c r="O3291">
        <f>IF(N3291="medium",1,0)</f>
        <v>0</v>
      </c>
      <c r="P3291">
        <f>IF(O3291="large",1,0)</f>
        <v>0</v>
      </c>
      <c r="Q3291">
        <v>2010</v>
      </c>
      <c r="R3291">
        <v>5</v>
      </c>
      <c r="S3291" t="str">
        <f>IF(R3291=1, "First-time", IF(R3291&lt;=3, "Rising Star", IF(R3291&lt;10, "Established", "Elites")))</f>
        <v>Established</v>
      </c>
      <c r="T3291">
        <f>IF(S3291 = "First-time",1,0)</f>
        <v>0</v>
      </c>
      <c r="U3291">
        <f>IF(S3291 = "Rising Star",1,0)</f>
        <v>0</v>
      </c>
      <c r="V3291">
        <f>IF(S3291 = "Established",1,0)</f>
        <v>1</v>
      </c>
      <c r="W3291">
        <f>IF(S3291 = "Elites",1,0)</f>
        <v>0</v>
      </c>
      <c r="X3291" t="s">
        <v>838</v>
      </c>
      <c r="Y3291" t="str">
        <f>IF(X3291="","-",TRIM(LEFT(X3291,FIND(",",X3291&amp;",")-1)))</f>
        <v>Austin</v>
      </c>
      <c r="Z3291" t="s">
        <v>838</v>
      </c>
      <c r="AA3291" t="s">
        <v>45</v>
      </c>
    </row>
    <row r="3292" spans="1:27" ht="14.4" x14ac:dyDescent="0.3">
      <c r="A3292">
        <v>3282</v>
      </c>
      <c r="B3292" t="s">
        <v>9699</v>
      </c>
      <c r="C3292" t="s">
        <v>9700</v>
      </c>
      <c r="D3292" t="s">
        <v>9701</v>
      </c>
      <c r="E3292" t="s">
        <v>4832</v>
      </c>
      <c r="F3292" s="5">
        <f>_xlfn.TEXTBEFORE(E3292, " ") * 1000000</f>
        <v>43100000</v>
      </c>
      <c r="G3292">
        <v>110.0844</v>
      </c>
      <c r="H3292" t="s">
        <v>85</v>
      </c>
      <c r="I3292">
        <v>240</v>
      </c>
      <c r="J3292">
        <f>IF(I3292="",0,I3292)</f>
        <v>240</v>
      </c>
      <c r="K3292">
        <v>225</v>
      </c>
      <c r="L3292">
        <f>I3292-K3292</f>
        <v>15</v>
      </c>
      <c r="M3292" t="str">
        <f>IF(I3292&lt;100,"small",IF(I3292&lt;500,"medium","large"))</f>
        <v>medium</v>
      </c>
      <c r="N3292">
        <f>IF(M3292="small",1,0)</f>
        <v>0</v>
      </c>
      <c r="O3292">
        <f>IF(N3292="medium",1,0)</f>
        <v>0</v>
      </c>
      <c r="P3292">
        <f>IF(O3292="large",1,0)</f>
        <v>0</v>
      </c>
      <c r="Q3292">
        <v>2009</v>
      </c>
      <c r="R3292">
        <v>2</v>
      </c>
      <c r="S3292" t="str">
        <f>IF(R3292=1, "First-time", IF(R3292&lt;=3, "Rising Star", IF(R3292&lt;10, "Established", "Elites")))</f>
        <v>Rising Star</v>
      </c>
      <c r="T3292">
        <f>IF(S3292 = "First-time",1,0)</f>
        <v>0</v>
      </c>
      <c r="U3292">
        <f>IF(S3292 = "Rising Star",1,0)</f>
        <v>1</v>
      </c>
      <c r="V3292">
        <f>IF(S3292 = "Established",1,0)</f>
        <v>0</v>
      </c>
      <c r="W3292">
        <f>IF(S3292 = "Elites",1,0)</f>
        <v>0</v>
      </c>
      <c r="X3292" t="s">
        <v>86</v>
      </c>
      <c r="Y3292" t="str">
        <f>IF(X3292="","-",TRIM(LEFT(X3292,FIND(",",X3292&amp;",")-1)))</f>
        <v>New York City</v>
      </c>
      <c r="Z3292" t="s">
        <v>119</v>
      </c>
      <c r="AA3292" t="s">
        <v>35</v>
      </c>
    </row>
    <row r="3293" spans="1:27" ht="14.4" x14ac:dyDescent="0.3">
      <c r="A3293">
        <v>3283</v>
      </c>
      <c r="B3293" t="s">
        <v>9340</v>
      </c>
      <c r="C3293" t="s">
        <v>9341</v>
      </c>
      <c r="D3293" t="s">
        <v>9342</v>
      </c>
      <c r="E3293" t="s">
        <v>1302</v>
      </c>
      <c r="F3293" s="5">
        <f>_xlfn.TEXTBEFORE(E3293, " ") * 1000000</f>
        <v>7800000</v>
      </c>
      <c r="G3293">
        <v>110.027</v>
      </c>
      <c r="H3293" t="s">
        <v>160</v>
      </c>
      <c r="I3293">
        <v>12</v>
      </c>
      <c r="J3293">
        <f>IF(I3293="",0,I3293)</f>
        <v>12</v>
      </c>
      <c r="K3293">
        <v>6</v>
      </c>
      <c r="L3293">
        <f>I3293-K3293</f>
        <v>6</v>
      </c>
      <c r="M3293" t="str">
        <f>IF(I3293&lt;100,"small",IF(I3293&lt;500,"medium","large"))</f>
        <v>small</v>
      </c>
      <c r="N3293">
        <f>IF(M3293="small",1,0)</f>
        <v>1</v>
      </c>
      <c r="O3293">
        <f>IF(N3293="medium",1,0)</f>
        <v>0</v>
      </c>
      <c r="P3293">
        <f>IF(O3293="large",1,0)</f>
        <v>0</v>
      </c>
      <c r="Q3293">
        <v>2009</v>
      </c>
      <c r="R3293">
        <v>3</v>
      </c>
      <c r="S3293" t="str">
        <f>IF(R3293=1, "First-time", IF(R3293&lt;=3, "Rising Star", IF(R3293&lt;10, "Established", "Elites")))</f>
        <v>Rising Star</v>
      </c>
      <c r="T3293">
        <f>IF(S3293 = "First-time",1,0)</f>
        <v>0</v>
      </c>
      <c r="U3293">
        <f>IF(S3293 = "Rising Star",1,0)</f>
        <v>1</v>
      </c>
      <c r="V3293">
        <f>IF(S3293 = "Established",1,0)</f>
        <v>0</v>
      </c>
      <c r="W3293">
        <f>IF(S3293 = "Elites",1,0)</f>
        <v>0</v>
      </c>
      <c r="X3293" t="s">
        <v>409</v>
      </c>
      <c r="Y3293" t="str">
        <f>IF(X3293="","-",TRIM(LEFT(X3293,FIND(",",X3293&amp;",")-1)))</f>
        <v>Salt Lake City</v>
      </c>
      <c r="Z3293" t="s">
        <v>409</v>
      </c>
      <c r="AA3293" t="s">
        <v>46</v>
      </c>
    </row>
    <row r="3294" spans="1:27" ht="14.4" x14ac:dyDescent="0.3">
      <c r="A3294">
        <v>3284</v>
      </c>
      <c r="B3294" t="s">
        <v>6213</v>
      </c>
      <c r="C3294" t="s">
        <v>6214</v>
      </c>
      <c r="D3294" t="s">
        <v>6215</v>
      </c>
      <c r="E3294" t="s">
        <v>6216</v>
      </c>
      <c r="F3294" s="5">
        <f>_xlfn.TEXTBEFORE(E3294, " ") * 1000000</f>
        <v>69500000</v>
      </c>
      <c r="G3294">
        <v>110.0264</v>
      </c>
      <c r="H3294" t="s">
        <v>129</v>
      </c>
      <c r="I3294">
        <v>400</v>
      </c>
      <c r="J3294">
        <f>IF(I3294="",0,I3294)</f>
        <v>400</v>
      </c>
      <c r="K3294">
        <v>240</v>
      </c>
      <c r="L3294">
        <f>I3294-K3294</f>
        <v>160</v>
      </c>
      <c r="M3294" t="str">
        <f>IF(I3294&lt;100,"small",IF(I3294&lt;500,"medium","large"))</f>
        <v>medium</v>
      </c>
      <c r="N3294">
        <f>IF(M3294="small",1,0)</f>
        <v>0</v>
      </c>
      <c r="O3294">
        <f>IF(N3294="medium",1,0)</f>
        <v>0</v>
      </c>
      <c r="P3294">
        <f>IF(O3294="large",1,0)</f>
        <v>0</v>
      </c>
      <c r="Q3294">
        <v>2005</v>
      </c>
      <c r="R3294">
        <v>1</v>
      </c>
      <c r="S3294" t="str">
        <f>IF(R3294=1, "First-time", IF(R3294&lt;=3, "Rising Star", IF(R3294&lt;10, "Established", "Elites")))</f>
        <v>First-time</v>
      </c>
      <c r="T3294">
        <f>IF(S3294 = "First-time",1,0)</f>
        <v>1</v>
      </c>
      <c r="U3294">
        <f>IF(S3294 = "Rising Star",1,0)</f>
        <v>0</v>
      </c>
      <c r="V3294">
        <f>IF(S3294 = "Established",1,0)</f>
        <v>0</v>
      </c>
      <c r="W3294">
        <f>IF(S3294 = "Elites",1,0)</f>
        <v>0</v>
      </c>
      <c r="X3294" t="s">
        <v>86</v>
      </c>
      <c r="Y3294" t="str">
        <f>IF(X3294="","-",TRIM(LEFT(X3294,FIND(",",X3294&amp;",")-1)))</f>
        <v>New York City</v>
      </c>
      <c r="Z3294" t="s">
        <v>6217</v>
      </c>
      <c r="AA3294" t="s">
        <v>35</v>
      </c>
    </row>
    <row r="3295" spans="1:27" ht="14.4" x14ac:dyDescent="0.3">
      <c r="A3295">
        <v>3285</v>
      </c>
      <c r="B3295" t="s">
        <v>13884</v>
      </c>
      <c r="C3295" t="s">
        <v>13885</v>
      </c>
      <c r="D3295" t="s">
        <v>13886</v>
      </c>
      <c r="E3295" t="s">
        <v>870</v>
      </c>
      <c r="F3295" s="5">
        <f>_xlfn.TEXTBEFORE(E3295, " ") * 1000000</f>
        <v>3000000</v>
      </c>
      <c r="G3295">
        <v>109.9464</v>
      </c>
      <c r="H3295" t="s">
        <v>140</v>
      </c>
      <c r="I3295">
        <v>4</v>
      </c>
      <c r="J3295">
        <f>IF(I3295="",0,I3295)</f>
        <v>4</v>
      </c>
      <c r="K3295">
        <v>1</v>
      </c>
      <c r="L3295">
        <f>I3295-K3295</f>
        <v>3</v>
      </c>
      <c r="M3295" t="str">
        <f>IF(I3295&lt;100,"small",IF(I3295&lt;500,"medium","large"))</f>
        <v>small</v>
      </c>
      <c r="N3295">
        <f>IF(M3295="small",1,0)</f>
        <v>1</v>
      </c>
      <c r="O3295">
        <f>IF(N3295="medium",1,0)</f>
        <v>0</v>
      </c>
      <c r="P3295">
        <f>IF(O3295="large",1,0)</f>
        <v>0</v>
      </c>
      <c r="Q3295">
        <v>2012</v>
      </c>
      <c r="R3295">
        <v>2</v>
      </c>
      <c r="S3295" t="str">
        <f>IF(R3295=1, "First-time", IF(R3295&lt;=3, "Rising Star", IF(R3295&lt;10, "Established", "Elites")))</f>
        <v>Rising Star</v>
      </c>
      <c r="T3295">
        <f>IF(S3295 = "First-time",1,0)</f>
        <v>0</v>
      </c>
      <c r="U3295">
        <f>IF(S3295 = "Rising Star",1,0)</f>
        <v>1</v>
      </c>
      <c r="V3295">
        <f>IF(S3295 = "Established",1,0)</f>
        <v>0</v>
      </c>
      <c r="W3295">
        <f>IF(S3295 = "Elites",1,0)</f>
        <v>0</v>
      </c>
      <c r="X3295" t="s">
        <v>1206</v>
      </c>
      <c r="Y3295" t="str">
        <f>IF(X3295="","-",TRIM(LEFT(X3295,FIND(",",X3295&amp;",")-1)))</f>
        <v>Tampa</v>
      </c>
      <c r="Z3295" t="s">
        <v>1603</v>
      </c>
      <c r="AA3295" t="s">
        <v>10</v>
      </c>
    </row>
    <row r="3296" spans="1:27" ht="14.4" x14ac:dyDescent="0.3">
      <c r="A3296">
        <v>3286</v>
      </c>
      <c r="B3296" t="s">
        <v>3048</v>
      </c>
      <c r="C3296" t="s">
        <v>3049</v>
      </c>
      <c r="D3296" t="s">
        <v>3050</v>
      </c>
      <c r="E3296" t="s">
        <v>1372</v>
      </c>
      <c r="F3296" s="5">
        <f>_xlfn.TEXTBEFORE(E3296, " ") * 1000000</f>
        <v>6900000</v>
      </c>
      <c r="G3296">
        <v>109.9004</v>
      </c>
      <c r="H3296" t="s">
        <v>1750</v>
      </c>
      <c r="I3296">
        <v>42</v>
      </c>
      <c r="J3296">
        <f>IF(I3296="",0,I3296)</f>
        <v>42</v>
      </c>
      <c r="K3296">
        <v>27</v>
      </c>
      <c r="L3296">
        <f>I3296-K3296</f>
        <v>15</v>
      </c>
      <c r="M3296" t="str">
        <f>IF(I3296&lt;100,"small",IF(I3296&lt;500,"medium","large"))</f>
        <v>small</v>
      </c>
      <c r="N3296">
        <f>IF(M3296="small",1,0)</f>
        <v>1</v>
      </c>
      <c r="O3296">
        <f>IF(N3296="medium",1,0)</f>
        <v>0</v>
      </c>
      <c r="P3296">
        <f>IF(O3296="large",1,0)</f>
        <v>0</v>
      </c>
      <c r="Q3296">
        <v>1999</v>
      </c>
      <c r="R3296">
        <v>3</v>
      </c>
      <c r="S3296" t="str">
        <f>IF(R3296=1, "First-time", IF(R3296&lt;=3, "Rising Star", IF(R3296&lt;10, "Established", "Elites")))</f>
        <v>Rising Star</v>
      </c>
      <c r="T3296">
        <f>IF(S3296 = "First-time",1,0)</f>
        <v>0</v>
      </c>
      <c r="U3296">
        <f>IF(S3296 = "Rising Star",1,0)</f>
        <v>1</v>
      </c>
      <c r="V3296">
        <f>IF(S3296 = "Established",1,0)</f>
        <v>0</v>
      </c>
      <c r="W3296">
        <f>IF(S3296 = "Elites",1,0)</f>
        <v>0</v>
      </c>
      <c r="X3296" t="s">
        <v>427</v>
      </c>
      <c r="Y3296" t="str">
        <f>IF(X3296="","-",TRIM(LEFT(X3296,FIND(",",X3296&amp;",")-1)))</f>
        <v>Washington</v>
      </c>
      <c r="Z3296" t="s">
        <v>1317</v>
      </c>
      <c r="AA3296" t="s">
        <v>47</v>
      </c>
    </row>
    <row r="3297" spans="1:27" ht="14.4" x14ac:dyDescent="0.3">
      <c r="A3297">
        <v>3287</v>
      </c>
      <c r="B3297" t="s">
        <v>2810</v>
      </c>
      <c r="C3297" t="s">
        <v>2811</v>
      </c>
      <c r="D3297" t="s">
        <v>2812</v>
      </c>
      <c r="E3297" t="s">
        <v>2813</v>
      </c>
      <c r="F3297" s="5">
        <f>_xlfn.TEXTBEFORE(E3297, " ") * 1000000</f>
        <v>21100000</v>
      </c>
      <c r="G3297">
        <v>109.86190000000001</v>
      </c>
      <c r="H3297" t="s">
        <v>85</v>
      </c>
      <c r="I3297">
        <v>112</v>
      </c>
      <c r="J3297">
        <f>IF(I3297="",0,I3297)</f>
        <v>112</v>
      </c>
      <c r="K3297">
        <v>29</v>
      </c>
      <c r="L3297">
        <f>I3297-K3297</f>
        <v>83</v>
      </c>
      <c r="M3297" t="str">
        <f>IF(I3297&lt;100,"small",IF(I3297&lt;500,"medium","large"))</f>
        <v>medium</v>
      </c>
      <c r="N3297">
        <f>IF(M3297="small",1,0)</f>
        <v>0</v>
      </c>
      <c r="O3297">
        <f>IF(N3297="medium",1,0)</f>
        <v>0</v>
      </c>
      <c r="P3297">
        <f>IF(O3297="large",1,0)</f>
        <v>0</v>
      </c>
      <c r="Q3297">
        <v>1997</v>
      </c>
      <c r="R3297">
        <v>4</v>
      </c>
      <c r="S3297" t="str">
        <f>IF(R3297=1, "First-time", IF(R3297&lt;=3, "Rising Star", IF(R3297&lt;10, "Established", "Elites")))</f>
        <v>Established</v>
      </c>
      <c r="T3297">
        <f>IF(S3297 = "First-time",1,0)</f>
        <v>0</v>
      </c>
      <c r="U3297">
        <f>IF(S3297 = "Rising Star",1,0)</f>
        <v>0</v>
      </c>
      <c r="V3297">
        <f>IF(S3297 = "Established",1,0)</f>
        <v>1</v>
      </c>
      <c r="W3297">
        <f>IF(S3297 = "Elites",1,0)</f>
        <v>0</v>
      </c>
      <c r="X3297" t="s">
        <v>272</v>
      </c>
      <c r="Y3297" t="str">
        <f>IF(X3297="","-",TRIM(LEFT(X3297,FIND(",",X3297&amp;",")-1)))</f>
        <v>Phoenix</v>
      </c>
      <c r="Z3297" t="s">
        <v>272</v>
      </c>
      <c r="AA3297" t="s">
        <v>4</v>
      </c>
    </row>
    <row r="3298" spans="1:27" ht="14.4" x14ac:dyDescent="0.3">
      <c r="A3298">
        <v>3288</v>
      </c>
      <c r="B3298" t="s">
        <v>2313</v>
      </c>
      <c r="C3298" t="s">
        <v>2314</v>
      </c>
      <c r="D3298" t="s">
        <v>2315</v>
      </c>
      <c r="E3298" t="s">
        <v>2316</v>
      </c>
      <c r="F3298" s="5">
        <f>_xlfn.TEXTBEFORE(E3298, " ") * 1000000</f>
        <v>43200000</v>
      </c>
      <c r="G3298">
        <v>109.83629999999999</v>
      </c>
      <c r="H3298" t="s">
        <v>167</v>
      </c>
      <c r="I3298">
        <v>43</v>
      </c>
      <c r="J3298">
        <f>IF(I3298="",0,I3298)</f>
        <v>43</v>
      </c>
      <c r="K3298">
        <v>22</v>
      </c>
      <c r="L3298">
        <f>I3298-K3298</f>
        <v>21</v>
      </c>
      <c r="M3298" t="str">
        <f>IF(I3298&lt;100,"small",IF(I3298&lt;500,"medium","large"))</f>
        <v>small</v>
      </c>
      <c r="N3298">
        <f>IF(M3298="small",1,0)</f>
        <v>1</v>
      </c>
      <c r="O3298">
        <f>IF(N3298="medium",1,0)</f>
        <v>0</v>
      </c>
      <c r="P3298">
        <f>IF(O3298="large",1,0)</f>
        <v>0</v>
      </c>
      <c r="Q3298">
        <v>1996</v>
      </c>
      <c r="R3298">
        <v>5</v>
      </c>
      <c r="S3298" t="str">
        <f>IF(R3298=1, "First-time", IF(R3298&lt;=3, "Rising Star", IF(R3298&lt;10, "Established", "Elites")))</f>
        <v>Established</v>
      </c>
      <c r="T3298">
        <f>IF(S3298 = "First-time",1,0)</f>
        <v>0</v>
      </c>
      <c r="U3298">
        <f>IF(S3298 = "Rising Star",1,0)</f>
        <v>0</v>
      </c>
      <c r="V3298">
        <f>IF(S3298 = "Established",1,0)</f>
        <v>1</v>
      </c>
      <c r="W3298">
        <f>IF(S3298 = "Elites",1,0)</f>
        <v>0</v>
      </c>
      <c r="X3298" t="s">
        <v>130</v>
      </c>
      <c r="Y3298" t="str">
        <f>IF(X3298="","-",TRIM(LEFT(X3298,FIND(",",X3298&amp;",")-1)))</f>
        <v>Dallas</v>
      </c>
      <c r="Z3298" t="s">
        <v>130</v>
      </c>
      <c r="AA3298" t="s">
        <v>45</v>
      </c>
    </row>
    <row r="3299" spans="1:27" ht="14.4" x14ac:dyDescent="0.3">
      <c r="A3299">
        <v>3289</v>
      </c>
      <c r="B3299" t="s">
        <v>14222</v>
      </c>
      <c r="C3299" t="s">
        <v>14223</v>
      </c>
      <c r="D3299" t="s">
        <v>14224</v>
      </c>
      <c r="E3299" t="s">
        <v>392</v>
      </c>
      <c r="F3299" s="5">
        <f>_xlfn.TEXTBEFORE(E3299, " ") * 1000000</f>
        <v>2000000</v>
      </c>
      <c r="G3299">
        <v>109.8185</v>
      </c>
      <c r="H3299" t="s">
        <v>85</v>
      </c>
      <c r="I3299">
        <v>3</v>
      </c>
      <c r="J3299">
        <f>IF(I3299="",0,I3299)</f>
        <v>3</v>
      </c>
      <c r="K3299">
        <v>1</v>
      </c>
      <c r="L3299">
        <f>I3299-K3299</f>
        <v>2</v>
      </c>
      <c r="M3299" t="str">
        <f>IF(I3299&lt;100,"small",IF(I3299&lt;500,"medium","large"))</f>
        <v>small</v>
      </c>
      <c r="N3299">
        <f>IF(M3299="small",1,0)</f>
        <v>1</v>
      </c>
      <c r="O3299">
        <f>IF(N3299="medium",1,0)</f>
        <v>0</v>
      </c>
      <c r="P3299">
        <f>IF(O3299="large",1,0)</f>
        <v>0</v>
      </c>
      <c r="Q3299">
        <v>2012</v>
      </c>
      <c r="R3299">
        <v>1</v>
      </c>
      <c r="S3299" t="str">
        <f>IF(R3299=1, "First-time", IF(R3299&lt;=3, "Rising Star", IF(R3299&lt;10, "Established", "Elites")))</f>
        <v>First-time</v>
      </c>
      <c r="T3299">
        <f>IF(S3299 = "First-time",1,0)</f>
        <v>1</v>
      </c>
      <c r="U3299">
        <f>IF(S3299 = "Rising Star",1,0)</f>
        <v>0</v>
      </c>
      <c r="V3299">
        <f>IF(S3299 = "Established",1,0)</f>
        <v>0</v>
      </c>
      <c r="W3299">
        <f>IF(S3299 = "Elites",1,0)</f>
        <v>0</v>
      </c>
      <c r="X3299" t="s">
        <v>99</v>
      </c>
      <c r="Y3299" t="str">
        <f>IF(X3299="","-",TRIM(LEFT(X3299,FIND(",",X3299&amp;",")-1)))</f>
        <v>-</v>
      </c>
      <c r="Z3299" t="s">
        <v>8132</v>
      </c>
      <c r="AA3299" t="s">
        <v>5</v>
      </c>
    </row>
    <row r="3300" spans="1:27" ht="14.4" x14ac:dyDescent="0.3">
      <c r="A3300">
        <v>3290</v>
      </c>
      <c r="B3300" t="s">
        <v>3581</v>
      </c>
      <c r="C3300" t="s">
        <v>3582</v>
      </c>
      <c r="D3300" t="s">
        <v>3583</v>
      </c>
      <c r="E3300" t="s">
        <v>3584</v>
      </c>
      <c r="F3300" s="5">
        <f>_xlfn.TEXTBEFORE(E3300, " ") * 1000000</f>
        <v>18300000</v>
      </c>
      <c r="G3300">
        <v>109.8082</v>
      </c>
      <c r="H3300" t="s">
        <v>779</v>
      </c>
      <c r="I3300">
        <v>82</v>
      </c>
      <c r="J3300">
        <f>IF(I3300="",0,I3300)</f>
        <v>82</v>
      </c>
      <c r="K3300">
        <v>57</v>
      </c>
      <c r="L3300">
        <f>I3300-K3300</f>
        <v>25</v>
      </c>
      <c r="M3300" t="str">
        <f>IF(I3300&lt;100,"small",IF(I3300&lt;500,"medium","large"))</f>
        <v>small</v>
      </c>
      <c r="N3300">
        <f>IF(M3300="small",1,0)</f>
        <v>1</v>
      </c>
      <c r="O3300">
        <f>IF(N3300="medium",1,0)</f>
        <v>0</v>
      </c>
      <c r="P3300">
        <f>IF(O3300="large",1,0)</f>
        <v>0</v>
      </c>
      <c r="Q3300">
        <v>2000</v>
      </c>
      <c r="R3300">
        <v>1</v>
      </c>
      <c r="S3300" t="str">
        <f>IF(R3300=1, "First-time", IF(R3300&lt;=3, "Rising Star", IF(R3300&lt;10, "Established", "Elites")))</f>
        <v>First-time</v>
      </c>
      <c r="T3300">
        <f>IF(S3300 = "First-time",1,0)</f>
        <v>1</v>
      </c>
      <c r="U3300">
        <f>IF(S3300 = "Rising Star",1,0)</f>
        <v>0</v>
      </c>
      <c r="V3300">
        <f>IF(S3300 = "Established",1,0)</f>
        <v>0</v>
      </c>
      <c r="W3300">
        <f>IF(S3300 = "Elites",1,0)</f>
        <v>0</v>
      </c>
      <c r="X3300" t="s">
        <v>185</v>
      </c>
      <c r="Y3300" t="str">
        <f>IF(X3300="","-",TRIM(LEFT(X3300,FIND(",",X3300&amp;",")-1)))</f>
        <v>Boston</v>
      </c>
      <c r="Z3300" t="s">
        <v>185</v>
      </c>
      <c r="AA3300" t="s">
        <v>20</v>
      </c>
    </row>
    <row r="3301" spans="1:27" ht="14.4" x14ac:dyDescent="0.3">
      <c r="A3301">
        <v>3291</v>
      </c>
      <c r="B3301" t="s">
        <v>10051</v>
      </c>
      <c r="C3301" t="s">
        <v>10052</v>
      </c>
      <c r="D3301" t="s">
        <v>10053</v>
      </c>
      <c r="E3301" t="s">
        <v>1302</v>
      </c>
      <c r="F3301" s="5">
        <f>_xlfn.TEXTBEFORE(E3301, " ") * 1000000</f>
        <v>7800000</v>
      </c>
      <c r="G3301">
        <v>109.79519999999999</v>
      </c>
      <c r="H3301" t="s">
        <v>472</v>
      </c>
      <c r="I3301">
        <v>72</v>
      </c>
      <c r="J3301">
        <f>IF(I3301="",0,I3301)</f>
        <v>72</v>
      </c>
      <c r="K3301">
        <v>32</v>
      </c>
      <c r="L3301">
        <f>I3301-K3301</f>
        <v>40</v>
      </c>
      <c r="M3301" t="str">
        <f>IF(I3301&lt;100,"small",IF(I3301&lt;500,"medium","large"))</f>
        <v>small</v>
      </c>
      <c r="N3301">
        <f>IF(M3301="small",1,0)</f>
        <v>1</v>
      </c>
      <c r="O3301">
        <f>IF(N3301="medium",1,0)</f>
        <v>0</v>
      </c>
      <c r="P3301">
        <f>IF(O3301="large",1,0)</f>
        <v>0</v>
      </c>
      <c r="Q3301">
        <v>2009</v>
      </c>
      <c r="R3301">
        <v>5</v>
      </c>
      <c r="S3301" t="str">
        <f>IF(R3301=1, "First-time", IF(R3301&lt;=3, "Rising Star", IF(R3301&lt;10, "Established", "Elites")))</f>
        <v>Established</v>
      </c>
      <c r="T3301">
        <f>IF(S3301 = "First-time",1,0)</f>
        <v>0</v>
      </c>
      <c r="U3301">
        <f>IF(S3301 = "Rising Star",1,0)</f>
        <v>0</v>
      </c>
      <c r="V3301">
        <f>IF(S3301 = "Established",1,0)</f>
        <v>1</v>
      </c>
      <c r="W3301">
        <f>IF(S3301 = "Elites",1,0)</f>
        <v>0</v>
      </c>
      <c r="X3301" t="s">
        <v>242</v>
      </c>
      <c r="Y3301" t="str">
        <f>IF(X3301="","-",TRIM(LEFT(X3301,FIND(",",X3301&amp;",")-1)))</f>
        <v>Atlanta</v>
      </c>
      <c r="Z3301" t="s">
        <v>243</v>
      </c>
      <c r="AA3301" t="s">
        <v>11</v>
      </c>
    </row>
    <row r="3302" spans="1:27" ht="14.4" x14ac:dyDescent="0.3">
      <c r="A3302">
        <v>3292</v>
      </c>
      <c r="B3302" t="s">
        <v>17120</v>
      </c>
      <c r="C3302" t="s">
        <v>17121</v>
      </c>
      <c r="D3302" t="s">
        <v>17122</v>
      </c>
      <c r="E3302" t="s">
        <v>6796</v>
      </c>
      <c r="F3302" s="5">
        <f>_xlfn.TEXTBEFORE(E3302, " ") * 1000000</f>
        <v>32100000</v>
      </c>
      <c r="G3302">
        <v>109.717</v>
      </c>
      <c r="H3302" t="s">
        <v>761</v>
      </c>
      <c r="I3302">
        <v>37</v>
      </c>
      <c r="J3302">
        <f>IF(I3302="",0,I3302)</f>
        <v>37</v>
      </c>
      <c r="K3302">
        <v>26</v>
      </c>
      <c r="L3302">
        <f>I3302-K3302</f>
        <v>11</v>
      </c>
      <c r="M3302" t="str">
        <f>IF(I3302&lt;100,"small",IF(I3302&lt;500,"medium","large"))</f>
        <v>small</v>
      </c>
      <c r="N3302">
        <f>IF(M3302="small",1,0)</f>
        <v>1</v>
      </c>
      <c r="O3302">
        <f>IF(N3302="medium",1,0)</f>
        <v>0</v>
      </c>
      <c r="P3302">
        <f>IF(O3302="large",1,0)</f>
        <v>0</v>
      </c>
      <c r="Q3302">
        <v>2014</v>
      </c>
      <c r="R3302">
        <v>1</v>
      </c>
      <c r="S3302" t="str">
        <f>IF(R3302=1, "First-time", IF(R3302&lt;=3, "Rising Star", IF(R3302&lt;10, "Established", "Elites")))</f>
        <v>First-time</v>
      </c>
      <c r="T3302">
        <f>IF(S3302 = "First-time",1,0)</f>
        <v>1</v>
      </c>
      <c r="U3302">
        <f>IF(S3302 = "Rising Star",1,0)</f>
        <v>0</v>
      </c>
      <c r="V3302">
        <f>IF(S3302 = "Established",1,0)</f>
        <v>0</v>
      </c>
      <c r="W3302">
        <f>IF(S3302 = "Elites",1,0)</f>
        <v>0</v>
      </c>
      <c r="X3302" t="s">
        <v>325</v>
      </c>
      <c r="Y3302" t="str">
        <f>IF(X3302="","-",TRIM(LEFT(X3302,FIND(",",X3302&amp;",")-1)))</f>
        <v>Los Angeles</v>
      </c>
      <c r="Z3302" t="s">
        <v>2262</v>
      </c>
      <c r="AA3302" t="s">
        <v>5</v>
      </c>
    </row>
    <row r="3303" spans="1:27" ht="14.4" x14ac:dyDescent="0.3">
      <c r="A3303">
        <v>3293</v>
      </c>
      <c r="B3303" t="s">
        <v>15610</v>
      </c>
      <c r="C3303" t="s">
        <v>15611</v>
      </c>
      <c r="D3303" t="s">
        <v>15612</v>
      </c>
      <c r="E3303" t="s">
        <v>2403</v>
      </c>
      <c r="F3303" s="5">
        <f>_xlfn.TEXTBEFORE(E3303, " ") * 1000000</f>
        <v>4300000</v>
      </c>
      <c r="G3303">
        <v>109.65900000000001</v>
      </c>
      <c r="H3303" t="s">
        <v>1069</v>
      </c>
      <c r="I3303">
        <v>19</v>
      </c>
      <c r="J3303">
        <f>IF(I3303="",0,I3303)</f>
        <v>19</v>
      </c>
      <c r="K3303">
        <v>10</v>
      </c>
      <c r="L3303">
        <f>I3303-K3303</f>
        <v>9</v>
      </c>
      <c r="M3303" t="str">
        <f>IF(I3303&lt;100,"small",IF(I3303&lt;500,"medium","large"))</f>
        <v>small</v>
      </c>
      <c r="N3303">
        <f>IF(M3303="small",1,0)</f>
        <v>1</v>
      </c>
      <c r="O3303">
        <f>IF(N3303="medium",1,0)</f>
        <v>0</v>
      </c>
      <c r="P3303">
        <f>IF(O3303="large",1,0)</f>
        <v>0</v>
      </c>
      <c r="Q3303">
        <v>2013</v>
      </c>
      <c r="R3303">
        <v>2</v>
      </c>
      <c r="S3303" t="str">
        <f>IF(R3303=1, "First-time", IF(R3303&lt;=3, "Rising Star", IF(R3303&lt;10, "Established", "Elites")))</f>
        <v>Rising Star</v>
      </c>
      <c r="T3303">
        <f>IF(S3303 = "First-time",1,0)</f>
        <v>0</v>
      </c>
      <c r="U3303">
        <f>IF(S3303 = "Rising Star",1,0)</f>
        <v>1</v>
      </c>
      <c r="V3303">
        <f>IF(S3303 = "Established",1,0)</f>
        <v>0</v>
      </c>
      <c r="W3303">
        <f>IF(S3303 = "Elites",1,0)</f>
        <v>0</v>
      </c>
      <c r="X3303" t="s">
        <v>325</v>
      </c>
      <c r="Y3303" t="str">
        <f>IF(X3303="","-",TRIM(LEFT(X3303,FIND(",",X3303&amp;",")-1)))</f>
        <v>Los Angeles</v>
      </c>
      <c r="Z3303" t="s">
        <v>325</v>
      </c>
      <c r="AA3303" t="s">
        <v>5</v>
      </c>
    </row>
    <row r="3304" spans="1:27" ht="14.4" x14ac:dyDescent="0.3">
      <c r="A3304">
        <v>3294</v>
      </c>
      <c r="B3304" t="s">
        <v>15110</v>
      </c>
      <c r="C3304" t="s">
        <v>15111</v>
      </c>
      <c r="D3304" t="s">
        <v>15112</v>
      </c>
      <c r="E3304" t="s">
        <v>392</v>
      </c>
      <c r="F3304" s="5">
        <f>_xlfn.TEXTBEFORE(E3304, " ") * 1000000</f>
        <v>2000000</v>
      </c>
      <c r="G3304">
        <v>109.62909999999999</v>
      </c>
      <c r="H3304" t="s">
        <v>779</v>
      </c>
      <c r="I3304">
        <v>12</v>
      </c>
      <c r="J3304">
        <f>IF(I3304="",0,I3304)</f>
        <v>12</v>
      </c>
      <c r="K3304">
        <v>21</v>
      </c>
      <c r="L3304">
        <f>I3304-K3304</f>
        <v>-9</v>
      </c>
      <c r="M3304" t="str">
        <f>IF(I3304&lt;100,"small",IF(I3304&lt;500,"medium","large"))</f>
        <v>small</v>
      </c>
      <c r="N3304">
        <f>IF(M3304="small",1,0)</f>
        <v>1</v>
      </c>
      <c r="O3304">
        <f>IF(N3304="medium",1,0)</f>
        <v>0</v>
      </c>
      <c r="P3304">
        <f>IF(O3304="large",1,0)</f>
        <v>0</v>
      </c>
      <c r="Q3304">
        <v>2013</v>
      </c>
      <c r="R3304">
        <v>1</v>
      </c>
      <c r="S3304" t="str">
        <f>IF(R3304=1, "First-time", IF(R3304&lt;=3, "Rising Star", IF(R3304&lt;10, "Established", "Elites")))</f>
        <v>First-time</v>
      </c>
      <c r="T3304">
        <f>IF(S3304 = "First-time",1,0)</f>
        <v>1</v>
      </c>
      <c r="U3304">
        <f>IF(S3304 = "Rising Star",1,0)</f>
        <v>0</v>
      </c>
      <c r="V3304">
        <f>IF(S3304 = "Established",1,0)</f>
        <v>0</v>
      </c>
      <c r="W3304">
        <f>IF(S3304 = "Elites",1,0)</f>
        <v>0</v>
      </c>
      <c r="X3304" t="s">
        <v>99</v>
      </c>
      <c r="Y3304" t="str">
        <f>IF(X3304="","-",TRIM(LEFT(X3304,FIND(",",X3304&amp;",")-1)))</f>
        <v>-</v>
      </c>
      <c r="Z3304" t="s">
        <v>15113</v>
      </c>
      <c r="AA3304" t="s">
        <v>16</v>
      </c>
    </row>
    <row r="3305" spans="1:27" ht="14.4" x14ac:dyDescent="0.3">
      <c r="A3305">
        <v>3295</v>
      </c>
      <c r="B3305" t="s">
        <v>2612</v>
      </c>
      <c r="C3305" t="s">
        <v>2613</v>
      </c>
      <c r="D3305" t="s">
        <v>2614</v>
      </c>
      <c r="E3305" t="s">
        <v>2615</v>
      </c>
      <c r="F3305" s="5">
        <f>_xlfn.TEXTBEFORE(E3305, " ") * 1000000</f>
        <v>29800000</v>
      </c>
      <c r="G3305">
        <v>109.6134</v>
      </c>
      <c r="H3305" t="s">
        <v>779</v>
      </c>
      <c r="I3305">
        <v>100</v>
      </c>
      <c r="J3305">
        <f>IF(I3305="",0,I3305)</f>
        <v>100</v>
      </c>
      <c r="K3305">
        <v>53</v>
      </c>
      <c r="L3305">
        <f>I3305-K3305</f>
        <v>47</v>
      </c>
      <c r="M3305" t="str">
        <f>IF(I3305&lt;100,"small",IF(I3305&lt;500,"medium","large"))</f>
        <v>medium</v>
      </c>
      <c r="N3305">
        <f>IF(M3305="small",1,0)</f>
        <v>0</v>
      </c>
      <c r="O3305">
        <f>IF(N3305="medium",1,0)</f>
        <v>0</v>
      </c>
      <c r="P3305">
        <f>IF(O3305="large",1,0)</f>
        <v>0</v>
      </c>
      <c r="Q3305">
        <v>1997</v>
      </c>
      <c r="R3305">
        <v>5</v>
      </c>
      <c r="S3305" t="str">
        <f>IF(R3305=1, "First-time", IF(R3305&lt;=3, "Rising Star", IF(R3305&lt;10, "Established", "Elites")))</f>
        <v>Established</v>
      </c>
      <c r="T3305">
        <f>IF(S3305 = "First-time",1,0)</f>
        <v>0</v>
      </c>
      <c r="U3305">
        <f>IF(S3305 = "Rising Star",1,0)</f>
        <v>0</v>
      </c>
      <c r="V3305">
        <f>IF(S3305 = "Established",1,0)</f>
        <v>1</v>
      </c>
      <c r="W3305">
        <f>IF(S3305 = "Elites",1,0)</f>
        <v>0</v>
      </c>
      <c r="X3305" t="s">
        <v>332</v>
      </c>
      <c r="Y3305" t="str">
        <f>IF(X3305="","-",TRIM(LEFT(X3305,FIND(",",X3305&amp;",")-1)))</f>
        <v>Columbus</v>
      </c>
      <c r="Z3305" t="s">
        <v>461</v>
      </c>
      <c r="AA3305" t="s">
        <v>36</v>
      </c>
    </row>
    <row r="3306" spans="1:27" ht="14.4" x14ac:dyDescent="0.3">
      <c r="A3306">
        <v>3296</v>
      </c>
      <c r="B3306" t="s">
        <v>13119</v>
      </c>
      <c r="C3306" t="s">
        <v>13120</v>
      </c>
      <c r="D3306" t="s">
        <v>13121</v>
      </c>
      <c r="E3306" t="s">
        <v>4800</v>
      </c>
      <c r="F3306" s="5">
        <f>_xlfn.TEXTBEFORE(E3306, " ") * 1000000</f>
        <v>3100000</v>
      </c>
      <c r="G3306">
        <v>109.6049</v>
      </c>
      <c r="H3306" t="s">
        <v>353</v>
      </c>
      <c r="I3306">
        <v>91</v>
      </c>
      <c r="J3306">
        <f>IF(I3306="",0,I3306)</f>
        <v>91</v>
      </c>
      <c r="K3306">
        <v>40</v>
      </c>
      <c r="L3306">
        <f>I3306-K3306</f>
        <v>51</v>
      </c>
      <c r="M3306" t="str">
        <f>IF(I3306&lt;100,"small",IF(I3306&lt;500,"medium","large"))</f>
        <v>small</v>
      </c>
      <c r="N3306">
        <f>IF(M3306="small",1,0)</f>
        <v>1</v>
      </c>
      <c r="O3306">
        <f>IF(N3306="medium",1,0)</f>
        <v>0</v>
      </c>
      <c r="P3306">
        <f>IF(O3306="large",1,0)</f>
        <v>0</v>
      </c>
      <c r="Q3306">
        <v>2012</v>
      </c>
      <c r="R3306">
        <v>1</v>
      </c>
      <c r="S3306" t="str">
        <f>IF(R3306=1, "First-time", IF(R3306&lt;=3, "Rising Star", IF(R3306&lt;10, "Established", "Elites")))</f>
        <v>First-time</v>
      </c>
      <c r="T3306">
        <f>IF(S3306 = "First-time",1,0)</f>
        <v>1</v>
      </c>
      <c r="U3306">
        <f>IF(S3306 = "Rising Star",1,0)</f>
        <v>0</v>
      </c>
      <c r="V3306">
        <f>IF(S3306 = "Established",1,0)</f>
        <v>0</v>
      </c>
      <c r="W3306">
        <f>IF(S3306 = "Elites",1,0)</f>
        <v>0</v>
      </c>
      <c r="X3306" t="s">
        <v>130</v>
      </c>
      <c r="Y3306" t="str">
        <f>IF(X3306="","-",TRIM(LEFT(X3306,FIND(",",X3306&amp;",")-1)))</f>
        <v>Dallas</v>
      </c>
      <c r="Z3306" t="s">
        <v>130</v>
      </c>
      <c r="AA3306" t="s">
        <v>45</v>
      </c>
    </row>
    <row r="3307" spans="1:27" ht="14.4" x14ac:dyDescent="0.3">
      <c r="A3307">
        <v>3297</v>
      </c>
      <c r="B3307" t="s">
        <v>8550</v>
      </c>
      <c r="C3307" t="s">
        <v>8551</v>
      </c>
      <c r="D3307" t="s">
        <v>8552</v>
      </c>
      <c r="E3307" t="s">
        <v>1079</v>
      </c>
      <c r="F3307" s="5">
        <f>_xlfn.TEXTBEFORE(E3307, " ") * 1000000</f>
        <v>29300000</v>
      </c>
      <c r="G3307">
        <v>109.4765</v>
      </c>
      <c r="H3307" t="s">
        <v>779</v>
      </c>
      <c r="I3307">
        <v>180</v>
      </c>
      <c r="J3307">
        <f>IF(I3307="",0,I3307)</f>
        <v>180</v>
      </c>
      <c r="K3307">
        <v>125</v>
      </c>
      <c r="L3307">
        <f>I3307-K3307</f>
        <v>55</v>
      </c>
      <c r="M3307" t="str">
        <f>IF(I3307&lt;100,"small",IF(I3307&lt;500,"medium","large"))</f>
        <v>medium</v>
      </c>
      <c r="N3307">
        <f>IF(M3307="small",1,0)</f>
        <v>0</v>
      </c>
      <c r="O3307">
        <f>IF(N3307="medium",1,0)</f>
        <v>0</v>
      </c>
      <c r="P3307">
        <f>IF(O3307="large",1,0)</f>
        <v>0</v>
      </c>
      <c r="Q3307">
        <v>2008</v>
      </c>
      <c r="R3307">
        <v>1</v>
      </c>
      <c r="S3307" t="str">
        <f>IF(R3307=1, "First-time", IF(R3307&lt;=3, "Rising Star", IF(R3307&lt;10, "Established", "Elites")))</f>
        <v>First-time</v>
      </c>
      <c r="T3307">
        <f>IF(S3307 = "First-time",1,0)</f>
        <v>1</v>
      </c>
      <c r="U3307">
        <f>IF(S3307 = "Rising Star",1,0)</f>
        <v>0</v>
      </c>
      <c r="V3307">
        <f>IF(S3307 = "Established",1,0)</f>
        <v>0</v>
      </c>
      <c r="W3307">
        <f>IF(S3307 = "Elites",1,0)</f>
        <v>0</v>
      </c>
      <c r="X3307" t="s">
        <v>86</v>
      </c>
      <c r="Y3307" t="str">
        <f>IF(X3307="","-",TRIM(LEFT(X3307,FIND(",",X3307&amp;",")-1)))</f>
        <v>New York City</v>
      </c>
      <c r="Z3307" t="s">
        <v>86</v>
      </c>
      <c r="AA3307" t="s">
        <v>35</v>
      </c>
    </row>
    <row r="3308" spans="1:27" ht="14.4" x14ac:dyDescent="0.3">
      <c r="A3308">
        <v>3298</v>
      </c>
      <c r="B3308" t="s">
        <v>8462</v>
      </c>
      <c r="C3308" t="s">
        <v>8463</v>
      </c>
      <c r="D3308" t="s">
        <v>8464</v>
      </c>
      <c r="E3308" t="s">
        <v>4094</v>
      </c>
      <c r="F3308" s="5">
        <f>_xlfn.TEXTBEFORE(E3308, " ") * 1000000</f>
        <v>31100000</v>
      </c>
      <c r="G3308">
        <v>109.46210000000001</v>
      </c>
      <c r="H3308" t="s">
        <v>779</v>
      </c>
      <c r="I3308">
        <v>150</v>
      </c>
      <c r="J3308">
        <f>IF(I3308="",0,I3308)</f>
        <v>150</v>
      </c>
      <c r="K3308">
        <v>86</v>
      </c>
      <c r="L3308">
        <f>I3308-K3308</f>
        <v>64</v>
      </c>
      <c r="M3308" t="str">
        <f>IF(I3308&lt;100,"small",IF(I3308&lt;500,"medium","large"))</f>
        <v>medium</v>
      </c>
      <c r="N3308">
        <f>IF(M3308="small",1,0)</f>
        <v>0</v>
      </c>
      <c r="O3308">
        <f>IF(N3308="medium",1,0)</f>
        <v>0</v>
      </c>
      <c r="P3308">
        <f>IF(O3308="large",1,0)</f>
        <v>0</v>
      </c>
      <c r="Q3308">
        <v>2008</v>
      </c>
      <c r="R3308">
        <v>7</v>
      </c>
      <c r="S3308" t="str">
        <f>IF(R3308=1, "First-time", IF(R3308&lt;=3, "Rising Star", IF(R3308&lt;10, "Established", "Elites")))</f>
        <v>Established</v>
      </c>
      <c r="T3308">
        <f>IF(S3308 = "First-time",1,0)</f>
        <v>0</v>
      </c>
      <c r="U3308">
        <f>IF(S3308 = "Rising Star",1,0)</f>
        <v>0</v>
      </c>
      <c r="V3308">
        <f>IF(S3308 = "Established",1,0)</f>
        <v>1</v>
      </c>
      <c r="W3308">
        <f>IF(S3308 = "Elites",1,0)</f>
        <v>0</v>
      </c>
      <c r="X3308" t="s">
        <v>191</v>
      </c>
      <c r="Y3308" t="str">
        <f>IF(X3308="","-",TRIM(LEFT(X3308,FIND(",",X3308&amp;",")-1)))</f>
        <v>Philadelphia</v>
      </c>
      <c r="Z3308" t="s">
        <v>1056</v>
      </c>
      <c r="AA3308" t="s">
        <v>39</v>
      </c>
    </row>
    <row r="3309" spans="1:27" ht="14.4" x14ac:dyDescent="0.3">
      <c r="A3309">
        <v>3299</v>
      </c>
      <c r="B3309" t="s">
        <v>17178</v>
      </c>
      <c r="C3309" t="s">
        <v>17179</v>
      </c>
      <c r="D3309" t="s">
        <v>17180</v>
      </c>
      <c r="E3309" t="s">
        <v>2648</v>
      </c>
      <c r="F3309" s="5">
        <f>_xlfn.TEXTBEFORE(E3309, " ") * 1000000</f>
        <v>7400000</v>
      </c>
      <c r="G3309">
        <v>109.4495</v>
      </c>
      <c r="H3309" t="s">
        <v>105</v>
      </c>
      <c r="I3309">
        <v>42</v>
      </c>
      <c r="J3309">
        <f>IF(I3309="",0,I3309)</f>
        <v>42</v>
      </c>
      <c r="K3309">
        <v>9</v>
      </c>
      <c r="L3309">
        <f>I3309-K3309</f>
        <v>33</v>
      </c>
      <c r="M3309" t="str">
        <f>IF(I3309&lt;100,"small",IF(I3309&lt;500,"medium","large"))</f>
        <v>small</v>
      </c>
      <c r="N3309">
        <f>IF(M3309="small",1,0)</f>
        <v>1</v>
      </c>
      <c r="O3309">
        <f>IF(N3309="medium",1,0)</f>
        <v>0</v>
      </c>
      <c r="P3309">
        <f>IF(O3309="large",1,0)</f>
        <v>0</v>
      </c>
      <c r="Q3309">
        <v>2014</v>
      </c>
      <c r="R3309">
        <v>1</v>
      </c>
      <c r="S3309" t="str">
        <f>IF(R3309=1, "First-time", IF(R3309&lt;=3, "Rising Star", IF(R3309&lt;10, "Established", "Elites")))</f>
        <v>First-time</v>
      </c>
      <c r="T3309">
        <f>IF(S3309 = "First-time",1,0)</f>
        <v>1</v>
      </c>
      <c r="U3309">
        <f>IF(S3309 = "Rising Star",1,0)</f>
        <v>0</v>
      </c>
      <c r="V3309">
        <f>IF(S3309 = "Established",1,0)</f>
        <v>0</v>
      </c>
      <c r="W3309">
        <f>IF(S3309 = "Elites",1,0)</f>
        <v>0</v>
      </c>
      <c r="X3309" t="s">
        <v>99</v>
      </c>
      <c r="Y3309" t="str">
        <f>IF(X3309="","-",TRIM(LEFT(X3309,FIND(",",X3309&amp;",")-1)))</f>
        <v>-</v>
      </c>
      <c r="Z3309" t="s">
        <v>17181</v>
      </c>
      <c r="AA3309" t="s">
        <v>3</v>
      </c>
    </row>
    <row r="3310" spans="1:27" ht="14.4" x14ac:dyDescent="0.3">
      <c r="A3310">
        <v>3300</v>
      </c>
      <c r="B3310" t="s">
        <v>6218</v>
      </c>
      <c r="C3310" t="s">
        <v>6219</v>
      </c>
      <c r="D3310" t="s">
        <v>6220</v>
      </c>
      <c r="E3310" t="s">
        <v>2714</v>
      </c>
      <c r="F3310" s="5">
        <f>_xlfn.TEXTBEFORE(E3310, " ") * 1000000</f>
        <v>80500000</v>
      </c>
      <c r="G3310">
        <v>109.4212</v>
      </c>
      <c r="H3310" t="s">
        <v>353</v>
      </c>
      <c r="I3310">
        <v>901</v>
      </c>
      <c r="J3310">
        <f>IF(I3310="",0,I3310)</f>
        <v>901</v>
      </c>
      <c r="K3310">
        <v>249</v>
      </c>
      <c r="L3310">
        <f>I3310-K3310</f>
        <v>652</v>
      </c>
      <c r="M3310" t="str">
        <f>IF(I3310&lt;100,"small",IF(I3310&lt;500,"medium","large"))</f>
        <v>large</v>
      </c>
      <c r="N3310">
        <f>IF(M3310="small",1,0)</f>
        <v>0</v>
      </c>
      <c r="O3310">
        <f>IF(N3310="medium",1,0)</f>
        <v>0</v>
      </c>
      <c r="P3310">
        <f>IF(O3310="large",1,0)</f>
        <v>0</v>
      </c>
      <c r="Q3310">
        <v>2005</v>
      </c>
      <c r="R3310">
        <v>9</v>
      </c>
      <c r="S3310" t="str">
        <f>IF(R3310=1, "First-time", IF(R3310&lt;=3, "Rising Star", IF(R3310&lt;10, "Established", "Elites")))</f>
        <v>Established</v>
      </c>
      <c r="T3310">
        <f>IF(S3310 = "First-time",1,0)</f>
        <v>0</v>
      </c>
      <c r="U3310">
        <f>IF(S3310 = "Rising Star",1,0)</f>
        <v>0</v>
      </c>
      <c r="V3310">
        <f>IF(S3310 = "Established",1,0)</f>
        <v>1</v>
      </c>
      <c r="W3310">
        <f>IF(S3310 = "Elites",1,0)</f>
        <v>0</v>
      </c>
      <c r="X3310" t="s">
        <v>86</v>
      </c>
      <c r="Y3310" t="str">
        <f>IF(X3310="","-",TRIM(LEFT(X3310,FIND(",",X3310&amp;",")-1)))</f>
        <v>New York City</v>
      </c>
      <c r="Z3310" t="s">
        <v>6221</v>
      </c>
      <c r="AA3310" t="s">
        <v>35</v>
      </c>
    </row>
    <row r="3311" spans="1:27" ht="14.4" x14ac:dyDescent="0.3">
      <c r="A3311">
        <v>3301</v>
      </c>
      <c r="B3311" t="s">
        <v>13232</v>
      </c>
      <c r="C3311" t="s">
        <v>13233</v>
      </c>
      <c r="D3311" t="s">
        <v>13234</v>
      </c>
      <c r="E3311" t="s">
        <v>533</v>
      </c>
      <c r="F3311" s="5">
        <f>_xlfn.TEXTBEFORE(E3311, " ") * 1000000</f>
        <v>5400000</v>
      </c>
      <c r="G3311">
        <v>109.3678</v>
      </c>
      <c r="H3311" t="s">
        <v>779</v>
      </c>
      <c r="I3311">
        <v>50</v>
      </c>
      <c r="J3311">
        <f>IF(I3311="",0,I3311)</f>
        <v>50</v>
      </c>
      <c r="K3311">
        <v>43</v>
      </c>
      <c r="L3311">
        <f>I3311-K3311</f>
        <v>7</v>
      </c>
      <c r="M3311" t="str">
        <f>IF(I3311&lt;100,"small",IF(I3311&lt;500,"medium","large"))</f>
        <v>small</v>
      </c>
      <c r="N3311">
        <f>IF(M3311="small",1,0)</f>
        <v>1</v>
      </c>
      <c r="O3311">
        <f>IF(N3311="medium",1,0)</f>
        <v>0</v>
      </c>
      <c r="P3311">
        <f>IF(O3311="large",1,0)</f>
        <v>0</v>
      </c>
      <c r="Q3311">
        <v>2012</v>
      </c>
      <c r="R3311">
        <v>2</v>
      </c>
      <c r="S3311" t="str">
        <f>IF(R3311=1, "First-time", IF(R3311&lt;=3, "Rising Star", IF(R3311&lt;10, "Established", "Elites")))</f>
        <v>Rising Star</v>
      </c>
      <c r="T3311">
        <f>IF(S3311 = "First-time",1,0)</f>
        <v>0</v>
      </c>
      <c r="U3311">
        <f>IF(S3311 = "Rising Star",1,0)</f>
        <v>1</v>
      </c>
      <c r="V3311">
        <f>IF(S3311 = "Established",1,0)</f>
        <v>0</v>
      </c>
      <c r="W3311">
        <f>IF(S3311 = "Elites",1,0)</f>
        <v>0</v>
      </c>
      <c r="X3311" t="s">
        <v>141</v>
      </c>
      <c r="Y3311" t="str">
        <f>IF(X3311="","-",TRIM(LEFT(X3311,FIND(",",X3311&amp;",")-1)))</f>
        <v>Pittsburgh</v>
      </c>
      <c r="Z3311" t="s">
        <v>142</v>
      </c>
      <c r="AA3311" t="s">
        <v>39</v>
      </c>
    </row>
    <row r="3312" spans="1:27" ht="14.4" x14ac:dyDescent="0.3">
      <c r="A3312">
        <v>3302</v>
      </c>
      <c r="B3312" t="s">
        <v>4473</v>
      </c>
      <c r="C3312" t="s">
        <v>4474</v>
      </c>
      <c r="D3312" t="s">
        <v>4475</v>
      </c>
      <c r="E3312" t="s">
        <v>808</v>
      </c>
      <c r="F3312" s="5">
        <f>_xlfn.TEXTBEFORE(E3312, " ") * 1000000</f>
        <v>2200000</v>
      </c>
      <c r="G3312">
        <v>109.30589999999999</v>
      </c>
      <c r="H3312" t="s">
        <v>105</v>
      </c>
      <c r="I3312">
        <v>27</v>
      </c>
      <c r="J3312">
        <f>IF(I3312="",0,I3312)</f>
        <v>27</v>
      </c>
      <c r="K3312">
        <v>15</v>
      </c>
      <c r="L3312">
        <f>I3312-K3312</f>
        <v>12</v>
      </c>
      <c r="M3312" t="str">
        <f>IF(I3312&lt;100,"small",IF(I3312&lt;500,"medium","large"))</f>
        <v>small</v>
      </c>
      <c r="N3312">
        <f>IF(M3312="small",1,0)</f>
        <v>1</v>
      </c>
      <c r="O3312">
        <f>IF(N3312="medium",1,0)</f>
        <v>0</v>
      </c>
      <c r="P3312">
        <f>IF(O3312="large",1,0)</f>
        <v>0</v>
      </c>
      <c r="Q3312">
        <v>2002</v>
      </c>
      <c r="R3312">
        <v>1</v>
      </c>
      <c r="S3312" t="str">
        <f>IF(R3312=1, "First-time", IF(R3312&lt;=3, "Rising Star", IF(R3312&lt;10, "Established", "Elites")))</f>
        <v>First-time</v>
      </c>
      <c r="T3312">
        <f>IF(S3312 = "First-time",1,0)</f>
        <v>1</v>
      </c>
      <c r="U3312">
        <f>IF(S3312 = "Rising Star",1,0)</f>
        <v>0</v>
      </c>
      <c r="V3312">
        <f>IF(S3312 = "Established",1,0)</f>
        <v>0</v>
      </c>
      <c r="W3312">
        <f>IF(S3312 = "Elites",1,0)</f>
        <v>0</v>
      </c>
      <c r="X3312" t="s">
        <v>354</v>
      </c>
      <c r="Y3312" t="str">
        <f>IF(X3312="","-",TRIM(LEFT(X3312,FIND(",",X3312&amp;",")-1)))</f>
        <v>Minneapolis</v>
      </c>
      <c r="Z3312" t="s">
        <v>354</v>
      </c>
      <c r="AA3312" t="s">
        <v>24</v>
      </c>
    </row>
    <row r="3313" spans="1:27" ht="14.4" x14ac:dyDescent="0.3">
      <c r="A3313">
        <v>3303</v>
      </c>
      <c r="B3313" t="s">
        <v>13737</v>
      </c>
      <c r="C3313" t="s">
        <v>13738</v>
      </c>
      <c r="D3313" t="s">
        <v>13739</v>
      </c>
      <c r="E3313" t="s">
        <v>455</v>
      </c>
      <c r="F3313" s="5">
        <f>_xlfn.TEXTBEFORE(E3313, " ") * 1000000</f>
        <v>12200000</v>
      </c>
      <c r="G3313">
        <v>109.2829</v>
      </c>
      <c r="H3313" t="s">
        <v>129</v>
      </c>
      <c r="I3313">
        <v>41</v>
      </c>
      <c r="J3313">
        <f>IF(I3313="",0,I3313)</f>
        <v>41</v>
      </c>
      <c r="K3313">
        <v>20</v>
      </c>
      <c r="L3313">
        <f>I3313-K3313</f>
        <v>21</v>
      </c>
      <c r="M3313" t="str">
        <f>IF(I3313&lt;100,"small",IF(I3313&lt;500,"medium","large"))</f>
        <v>small</v>
      </c>
      <c r="N3313">
        <f>IF(M3313="small",1,0)</f>
        <v>1</v>
      </c>
      <c r="O3313">
        <f>IF(N3313="medium",1,0)</f>
        <v>0</v>
      </c>
      <c r="P3313">
        <f>IF(O3313="large",1,0)</f>
        <v>0</v>
      </c>
      <c r="Q3313">
        <v>2012</v>
      </c>
      <c r="R3313">
        <v>2</v>
      </c>
      <c r="S3313" t="str">
        <f>IF(R3313=1, "First-time", IF(R3313&lt;=3, "Rising Star", IF(R3313&lt;10, "Established", "Elites")))</f>
        <v>Rising Star</v>
      </c>
      <c r="T3313">
        <f>IF(S3313 = "First-time",1,0)</f>
        <v>0</v>
      </c>
      <c r="U3313">
        <f>IF(S3313 = "Rising Star",1,0)</f>
        <v>1</v>
      </c>
      <c r="V3313">
        <f>IF(S3313 = "Established",1,0)</f>
        <v>0</v>
      </c>
      <c r="W3313">
        <f>IF(S3313 = "Elites",1,0)</f>
        <v>0</v>
      </c>
      <c r="X3313" t="s">
        <v>271</v>
      </c>
      <c r="Y3313" t="str">
        <f>IF(X3313="","-",TRIM(LEFT(X3313,FIND(",",X3313&amp;",")-1)))</f>
        <v>Chicago</v>
      </c>
      <c r="Z3313" t="s">
        <v>271</v>
      </c>
      <c r="AA3313" t="s">
        <v>15</v>
      </c>
    </row>
    <row r="3314" spans="1:27" ht="14.4" x14ac:dyDescent="0.3">
      <c r="A3314">
        <v>3304</v>
      </c>
      <c r="B3314" t="s">
        <v>15158</v>
      </c>
      <c r="C3314" t="s">
        <v>15159</v>
      </c>
      <c r="D3314" t="s">
        <v>15160</v>
      </c>
      <c r="E3314" t="s">
        <v>610</v>
      </c>
      <c r="F3314" s="5">
        <f>_xlfn.TEXTBEFORE(E3314, " ") * 1000000</f>
        <v>14600000</v>
      </c>
      <c r="G3314">
        <v>109.25839999999999</v>
      </c>
      <c r="H3314" t="s">
        <v>153</v>
      </c>
      <c r="I3314">
        <v>12</v>
      </c>
      <c r="J3314">
        <f>IF(I3314="",0,I3314)</f>
        <v>12</v>
      </c>
      <c r="K3314">
        <v>3</v>
      </c>
      <c r="L3314">
        <f>I3314-K3314</f>
        <v>9</v>
      </c>
      <c r="M3314" t="str">
        <f>IF(I3314&lt;100,"small",IF(I3314&lt;500,"medium","large"))</f>
        <v>small</v>
      </c>
      <c r="N3314">
        <f>IF(M3314="small",1,0)</f>
        <v>1</v>
      </c>
      <c r="O3314">
        <f>IF(N3314="medium",1,0)</f>
        <v>0</v>
      </c>
      <c r="P3314">
        <f>IF(O3314="large",1,0)</f>
        <v>0</v>
      </c>
      <c r="Q3314">
        <v>2013</v>
      </c>
      <c r="R3314">
        <v>1</v>
      </c>
      <c r="S3314" t="str">
        <f>IF(R3314=1, "First-time", IF(R3314&lt;=3, "Rising Star", IF(R3314&lt;10, "Established", "Elites")))</f>
        <v>First-time</v>
      </c>
      <c r="T3314">
        <f>IF(S3314 = "First-time",1,0)</f>
        <v>1</v>
      </c>
      <c r="U3314">
        <f>IF(S3314 = "Rising Star",1,0)</f>
        <v>0</v>
      </c>
      <c r="V3314">
        <f>IF(S3314 = "Established",1,0)</f>
        <v>0</v>
      </c>
      <c r="W3314">
        <f>IF(S3314 = "Elites",1,0)</f>
        <v>0</v>
      </c>
      <c r="X3314" t="s">
        <v>271</v>
      </c>
      <c r="Y3314" t="str">
        <f>IF(X3314="","-",TRIM(LEFT(X3314,FIND(",",X3314&amp;",")-1)))</f>
        <v>Chicago</v>
      </c>
      <c r="Z3314" t="s">
        <v>5110</v>
      </c>
      <c r="AA3314" t="s">
        <v>15</v>
      </c>
    </row>
    <row r="3315" spans="1:27" ht="14.4" x14ac:dyDescent="0.3">
      <c r="A3315">
        <v>3305</v>
      </c>
      <c r="B3315" t="s">
        <v>7380</v>
      </c>
      <c r="C3315" t="s">
        <v>7381</v>
      </c>
      <c r="D3315" t="s">
        <v>7382</v>
      </c>
      <c r="E3315" t="s">
        <v>302</v>
      </c>
      <c r="F3315" s="5">
        <f>_xlfn.TEXTBEFORE(E3315, " ") * 1000000</f>
        <v>7100000</v>
      </c>
      <c r="G3315">
        <v>109.2418</v>
      </c>
      <c r="H3315" t="s">
        <v>1750</v>
      </c>
      <c r="I3315">
        <v>34</v>
      </c>
      <c r="J3315">
        <f>IF(I3315="",0,I3315)</f>
        <v>34</v>
      </c>
      <c r="K3315">
        <v>18</v>
      </c>
      <c r="L3315">
        <f>I3315-K3315</f>
        <v>16</v>
      </c>
      <c r="M3315" t="str">
        <f>IF(I3315&lt;100,"small",IF(I3315&lt;500,"medium","large"))</f>
        <v>small</v>
      </c>
      <c r="N3315">
        <f>IF(M3315="small",1,0)</f>
        <v>1</v>
      </c>
      <c r="O3315">
        <f>IF(N3315="medium",1,0)</f>
        <v>0</v>
      </c>
      <c r="P3315">
        <f>IF(O3315="large",1,0)</f>
        <v>0</v>
      </c>
      <c r="Q3315">
        <v>2007</v>
      </c>
      <c r="R3315">
        <v>1</v>
      </c>
      <c r="S3315" t="str">
        <f>IF(R3315=1, "First-time", IF(R3315&lt;=3, "Rising Star", IF(R3315&lt;10, "Established", "Elites")))</f>
        <v>First-time</v>
      </c>
      <c r="T3315">
        <f>IF(S3315 = "First-time",1,0)</f>
        <v>1</v>
      </c>
      <c r="U3315">
        <f>IF(S3315 = "Rising Star",1,0)</f>
        <v>0</v>
      </c>
      <c r="V3315">
        <f>IF(S3315 = "Established",1,0)</f>
        <v>0</v>
      </c>
      <c r="W3315">
        <f>IF(S3315 = "Elites",1,0)</f>
        <v>0</v>
      </c>
      <c r="X3315" t="s">
        <v>427</v>
      </c>
      <c r="Y3315" t="str">
        <f>IF(X3315="","-",TRIM(LEFT(X3315,FIND(",",X3315&amp;",")-1)))</f>
        <v>Washington</v>
      </c>
      <c r="Z3315" t="s">
        <v>3770</v>
      </c>
      <c r="AA3315" t="s">
        <v>47</v>
      </c>
    </row>
    <row r="3316" spans="1:27" ht="14.4" x14ac:dyDescent="0.3">
      <c r="A3316">
        <v>3306</v>
      </c>
      <c r="B3316" t="s">
        <v>11843</v>
      </c>
      <c r="C3316" t="s">
        <v>11844</v>
      </c>
      <c r="D3316" t="s">
        <v>11845</v>
      </c>
      <c r="E3316" t="s">
        <v>128</v>
      </c>
      <c r="F3316" s="5">
        <f>_xlfn.TEXTBEFORE(E3316, " ") * 1000000</f>
        <v>7500000</v>
      </c>
      <c r="G3316">
        <v>109.1781</v>
      </c>
      <c r="H3316" t="s">
        <v>779</v>
      </c>
      <c r="I3316">
        <v>30</v>
      </c>
      <c r="J3316">
        <f>IF(I3316="",0,I3316)</f>
        <v>30</v>
      </c>
      <c r="K3316">
        <v>19</v>
      </c>
      <c r="L3316">
        <f>I3316-K3316</f>
        <v>11</v>
      </c>
      <c r="M3316" t="str">
        <f>IF(I3316&lt;100,"small",IF(I3316&lt;500,"medium","large"))</f>
        <v>small</v>
      </c>
      <c r="N3316">
        <f>IF(M3316="small",1,0)</f>
        <v>1</v>
      </c>
      <c r="O3316">
        <f>IF(N3316="medium",1,0)</f>
        <v>0</v>
      </c>
      <c r="P3316">
        <f>IF(O3316="large",1,0)</f>
        <v>0</v>
      </c>
      <c r="Q3316">
        <v>2011</v>
      </c>
      <c r="R3316">
        <v>3</v>
      </c>
      <c r="S3316" t="str">
        <f>IF(R3316=1, "First-time", IF(R3316&lt;=3, "Rising Star", IF(R3316&lt;10, "Established", "Elites")))</f>
        <v>Rising Star</v>
      </c>
      <c r="T3316">
        <f>IF(S3316 = "First-time",1,0)</f>
        <v>0</v>
      </c>
      <c r="U3316">
        <f>IF(S3316 = "Rising Star",1,0)</f>
        <v>1</v>
      </c>
      <c r="V3316">
        <f>IF(S3316 = "Established",1,0)</f>
        <v>0</v>
      </c>
      <c r="W3316">
        <f>IF(S3316 = "Elites",1,0)</f>
        <v>0</v>
      </c>
      <c r="X3316" t="s">
        <v>130</v>
      </c>
      <c r="Y3316" t="str">
        <f>IF(X3316="","-",TRIM(LEFT(X3316,FIND(",",X3316&amp;",")-1)))</f>
        <v>Dallas</v>
      </c>
      <c r="Z3316" t="s">
        <v>993</v>
      </c>
      <c r="AA3316" t="s">
        <v>45</v>
      </c>
    </row>
    <row r="3317" spans="1:27" ht="14.4" x14ac:dyDescent="0.3">
      <c r="A3317">
        <v>3307</v>
      </c>
      <c r="B3317" t="s">
        <v>5273</v>
      </c>
      <c r="C3317" t="s">
        <v>5274</v>
      </c>
      <c r="D3317" t="s">
        <v>5275</v>
      </c>
      <c r="E3317" t="s">
        <v>4645</v>
      </c>
      <c r="F3317" s="5">
        <f>_xlfn.TEXTBEFORE(E3317, " ") * 1000000</f>
        <v>37900000</v>
      </c>
      <c r="G3317">
        <v>108.9532</v>
      </c>
      <c r="H3317" t="s">
        <v>472</v>
      </c>
      <c r="I3317">
        <v>82</v>
      </c>
      <c r="J3317">
        <f>IF(I3317="",0,I3317)</f>
        <v>82</v>
      </c>
      <c r="K3317">
        <v>28</v>
      </c>
      <c r="L3317">
        <f>I3317-K3317</f>
        <v>54</v>
      </c>
      <c r="M3317" t="str">
        <f>IF(I3317&lt;100,"small",IF(I3317&lt;500,"medium","large"))</f>
        <v>small</v>
      </c>
      <c r="N3317">
        <f>IF(M3317="small",1,0)</f>
        <v>1</v>
      </c>
      <c r="O3317">
        <f>IF(N3317="medium",1,0)</f>
        <v>0</v>
      </c>
      <c r="P3317">
        <f>IF(O3317="large",1,0)</f>
        <v>0</v>
      </c>
      <c r="Q3317">
        <v>2003</v>
      </c>
      <c r="R3317">
        <v>6</v>
      </c>
      <c r="S3317" t="str">
        <f>IF(R3317=1, "First-time", IF(R3317&lt;=3, "Rising Star", IF(R3317&lt;10, "Established", "Elites")))</f>
        <v>Established</v>
      </c>
      <c r="T3317">
        <f>IF(S3317 = "First-time",1,0)</f>
        <v>0</v>
      </c>
      <c r="U3317">
        <f>IF(S3317 = "Rising Star",1,0)</f>
        <v>0</v>
      </c>
      <c r="V3317">
        <f>IF(S3317 = "Established",1,0)</f>
        <v>1</v>
      </c>
      <c r="W3317">
        <f>IF(S3317 = "Elites",1,0)</f>
        <v>0</v>
      </c>
      <c r="X3317" t="s">
        <v>325</v>
      </c>
      <c r="Y3317" t="str">
        <f>IF(X3317="","-",TRIM(LEFT(X3317,FIND(",",X3317&amp;",")-1)))</f>
        <v>Los Angeles</v>
      </c>
      <c r="Z3317" t="s">
        <v>495</v>
      </c>
      <c r="AA3317" t="s">
        <v>5</v>
      </c>
    </row>
    <row r="3318" spans="1:27" ht="14.4" x14ac:dyDescent="0.3">
      <c r="A3318">
        <v>3308</v>
      </c>
      <c r="B3318" t="s">
        <v>8913</v>
      </c>
      <c r="C3318" t="s">
        <v>8914</v>
      </c>
      <c r="D3318" t="s">
        <v>8915</v>
      </c>
      <c r="E3318" t="s">
        <v>8916</v>
      </c>
      <c r="F3318" s="5">
        <f>_xlfn.TEXTBEFORE(E3318, " ") * 1000000</f>
        <v>70300000</v>
      </c>
      <c r="G3318">
        <v>108.858</v>
      </c>
      <c r="H3318" t="s">
        <v>174</v>
      </c>
      <c r="I3318">
        <v>35</v>
      </c>
      <c r="J3318">
        <f>IF(I3318="",0,I3318)</f>
        <v>35</v>
      </c>
      <c r="K3318">
        <v>9</v>
      </c>
      <c r="L3318">
        <f>I3318-K3318</f>
        <v>26</v>
      </c>
      <c r="M3318" t="str">
        <f>IF(I3318&lt;100,"small",IF(I3318&lt;500,"medium","large"))</f>
        <v>small</v>
      </c>
      <c r="N3318">
        <f>IF(M3318="small",1,0)</f>
        <v>1</v>
      </c>
      <c r="O3318">
        <f>IF(N3318="medium",1,0)</f>
        <v>0</v>
      </c>
      <c r="P3318">
        <f>IF(O3318="large",1,0)</f>
        <v>0</v>
      </c>
      <c r="Q3318">
        <v>2008</v>
      </c>
      <c r="R3318">
        <v>3</v>
      </c>
      <c r="S3318" t="str">
        <f>IF(R3318=1, "First-time", IF(R3318&lt;=3, "Rising Star", IF(R3318&lt;10, "Established", "Elites")))</f>
        <v>Rising Star</v>
      </c>
      <c r="T3318">
        <f>IF(S3318 = "First-time",1,0)</f>
        <v>0</v>
      </c>
      <c r="U3318">
        <f>IF(S3318 = "Rising Star",1,0)</f>
        <v>1</v>
      </c>
      <c r="V3318">
        <f>IF(S3318 = "Established",1,0)</f>
        <v>0</v>
      </c>
      <c r="W3318">
        <f>IF(S3318 = "Elites",1,0)</f>
        <v>0</v>
      </c>
      <c r="X3318" t="s">
        <v>689</v>
      </c>
      <c r="Y3318" t="str">
        <f>IF(X3318="","-",TRIM(LEFT(X3318,FIND(",",X3318&amp;",")-1)))</f>
        <v>Miami</v>
      </c>
      <c r="Z3318" t="s">
        <v>8917</v>
      </c>
      <c r="AA3318" t="s">
        <v>10</v>
      </c>
    </row>
    <row r="3319" spans="1:27" ht="14.4" x14ac:dyDescent="0.3">
      <c r="A3319">
        <v>3309</v>
      </c>
      <c r="B3319" t="s">
        <v>6732</v>
      </c>
      <c r="C3319" t="s">
        <v>6733</v>
      </c>
      <c r="D3319" t="s">
        <v>6734</v>
      </c>
      <c r="E3319" t="s">
        <v>3113</v>
      </c>
      <c r="F3319" s="5">
        <f>_xlfn.TEXTBEFORE(E3319, " ") * 1000000</f>
        <v>6300000</v>
      </c>
      <c r="G3319">
        <v>108.79810000000001</v>
      </c>
      <c r="H3319" t="s">
        <v>803</v>
      </c>
      <c r="I3319">
        <v>20</v>
      </c>
      <c r="J3319">
        <f>IF(I3319="",0,I3319)</f>
        <v>20</v>
      </c>
      <c r="K3319">
        <v>7</v>
      </c>
      <c r="L3319">
        <f>I3319-K3319</f>
        <v>13</v>
      </c>
      <c r="M3319" t="str">
        <f>IF(I3319&lt;100,"small",IF(I3319&lt;500,"medium","large"))</f>
        <v>small</v>
      </c>
      <c r="N3319">
        <f>IF(M3319="small",1,0)</f>
        <v>1</v>
      </c>
      <c r="O3319">
        <f>IF(N3319="medium",1,0)</f>
        <v>0</v>
      </c>
      <c r="P3319">
        <f>IF(O3319="large",1,0)</f>
        <v>0</v>
      </c>
      <c r="Q3319">
        <v>2006</v>
      </c>
      <c r="R3319">
        <v>4</v>
      </c>
      <c r="S3319" t="str">
        <f>IF(R3319=1, "First-time", IF(R3319&lt;=3, "Rising Star", IF(R3319&lt;10, "Established", "Elites")))</f>
        <v>Established</v>
      </c>
      <c r="T3319">
        <f>IF(S3319 = "First-time",1,0)</f>
        <v>0</v>
      </c>
      <c r="U3319">
        <f>IF(S3319 = "Rising Star",1,0)</f>
        <v>0</v>
      </c>
      <c r="V3319">
        <f>IF(S3319 = "Established",1,0)</f>
        <v>1</v>
      </c>
      <c r="W3319">
        <f>IF(S3319 = "Elites",1,0)</f>
        <v>0</v>
      </c>
      <c r="X3319" t="s">
        <v>838</v>
      </c>
      <c r="Y3319" t="str">
        <f>IF(X3319="","-",TRIM(LEFT(X3319,FIND(",",X3319&amp;",")-1)))</f>
        <v>Austin</v>
      </c>
      <c r="Z3319" t="s">
        <v>838</v>
      </c>
      <c r="AA3319" t="s">
        <v>45</v>
      </c>
    </row>
    <row r="3320" spans="1:27" ht="14.4" x14ac:dyDescent="0.3">
      <c r="A3320">
        <v>3310</v>
      </c>
      <c r="B3320" t="s">
        <v>11545</v>
      </c>
      <c r="C3320" t="s">
        <v>11546</v>
      </c>
      <c r="D3320" t="s">
        <v>11547</v>
      </c>
      <c r="E3320" t="s">
        <v>490</v>
      </c>
      <c r="F3320" s="5">
        <f>_xlfn.TEXTBEFORE(E3320, " ") * 1000000</f>
        <v>7300000</v>
      </c>
      <c r="G3320">
        <v>108.7174</v>
      </c>
      <c r="H3320" t="s">
        <v>779</v>
      </c>
      <c r="I3320">
        <v>62</v>
      </c>
      <c r="J3320">
        <f>IF(I3320="",0,I3320)</f>
        <v>62</v>
      </c>
      <c r="K3320">
        <v>26</v>
      </c>
      <c r="L3320">
        <f>I3320-K3320</f>
        <v>36</v>
      </c>
      <c r="M3320" t="str">
        <f>IF(I3320&lt;100,"small",IF(I3320&lt;500,"medium","large"))</f>
        <v>small</v>
      </c>
      <c r="N3320">
        <f>IF(M3320="small",1,0)</f>
        <v>1</v>
      </c>
      <c r="O3320">
        <f>IF(N3320="medium",1,0)</f>
        <v>0</v>
      </c>
      <c r="P3320">
        <f>IF(O3320="large",1,0)</f>
        <v>0</v>
      </c>
      <c r="Q3320">
        <v>2010</v>
      </c>
      <c r="R3320">
        <v>4</v>
      </c>
      <c r="S3320" t="str">
        <f>IF(R3320=1, "First-time", IF(R3320&lt;=3, "Rising Star", IF(R3320&lt;10, "Established", "Elites")))</f>
        <v>Established</v>
      </c>
      <c r="T3320">
        <f>IF(S3320 = "First-time",1,0)</f>
        <v>0</v>
      </c>
      <c r="U3320">
        <f>IF(S3320 = "Rising Star",1,0)</f>
        <v>0</v>
      </c>
      <c r="V3320">
        <f>IF(S3320 = "Established",1,0)</f>
        <v>1</v>
      </c>
      <c r="W3320">
        <f>IF(S3320 = "Elites",1,0)</f>
        <v>0</v>
      </c>
      <c r="X3320" t="s">
        <v>325</v>
      </c>
      <c r="Y3320" t="str">
        <f>IF(X3320="","-",TRIM(LEFT(X3320,FIND(",",X3320&amp;",")-1)))</f>
        <v>Los Angeles</v>
      </c>
      <c r="Z3320" t="s">
        <v>11548</v>
      </c>
      <c r="AA3320" t="s">
        <v>5</v>
      </c>
    </row>
    <row r="3321" spans="1:27" ht="14.4" x14ac:dyDescent="0.3">
      <c r="A3321">
        <v>3311</v>
      </c>
      <c r="B3321" t="s">
        <v>9519</v>
      </c>
      <c r="C3321" t="s">
        <v>9520</v>
      </c>
      <c r="D3321" t="s">
        <v>9521</v>
      </c>
      <c r="E3321" t="s">
        <v>2952</v>
      </c>
      <c r="F3321" s="5">
        <f>_xlfn.TEXTBEFORE(E3321, " ") * 1000000</f>
        <v>16300000</v>
      </c>
      <c r="G3321">
        <v>108.6943</v>
      </c>
      <c r="H3321" t="s">
        <v>118</v>
      </c>
      <c r="I3321">
        <v>23</v>
      </c>
      <c r="J3321">
        <f>IF(I3321="",0,I3321)</f>
        <v>23</v>
      </c>
      <c r="K3321">
        <v>16</v>
      </c>
      <c r="L3321">
        <f>I3321-K3321</f>
        <v>7</v>
      </c>
      <c r="M3321" t="str">
        <f>IF(I3321&lt;100,"small",IF(I3321&lt;500,"medium","large"))</f>
        <v>small</v>
      </c>
      <c r="N3321">
        <f>IF(M3321="small",1,0)</f>
        <v>1</v>
      </c>
      <c r="O3321">
        <f>IF(N3321="medium",1,0)</f>
        <v>0</v>
      </c>
      <c r="P3321">
        <f>IF(O3321="large",1,0)</f>
        <v>0</v>
      </c>
      <c r="Q3321">
        <v>2009</v>
      </c>
      <c r="R3321">
        <v>1</v>
      </c>
      <c r="S3321" t="str">
        <f>IF(R3321=1, "First-time", IF(R3321&lt;=3, "Rising Star", IF(R3321&lt;10, "Established", "Elites")))</f>
        <v>First-time</v>
      </c>
      <c r="T3321">
        <f>IF(S3321 = "First-time",1,0)</f>
        <v>1</v>
      </c>
      <c r="U3321">
        <f>IF(S3321 = "Rising Star",1,0)</f>
        <v>0</v>
      </c>
      <c r="V3321">
        <f>IF(S3321 = "Established",1,0)</f>
        <v>0</v>
      </c>
      <c r="W3321">
        <f>IF(S3321 = "Elites",1,0)</f>
        <v>0</v>
      </c>
      <c r="X3321" t="s">
        <v>1744</v>
      </c>
      <c r="Y3321" t="str">
        <f>IF(X3321="","-",TRIM(LEFT(X3321,FIND(",",X3321&amp;",")-1)))</f>
        <v>Charleston</v>
      </c>
      <c r="Z3321" t="s">
        <v>5322</v>
      </c>
      <c r="AA3321" t="s">
        <v>42</v>
      </c>
    </row>
    <row r="3322" spans="1:27" ht="14.4" x14ac:dyDescent="0.3">
      <c r="A3322">
        <v>3312</v>
      </c>
      <c r="B3322" t="s">
        <v>2910</v>
      </c>
      <c r="C3322" t="s">
        <v>2911</v>
      </c>
      <c r="D3322" t="s">
        <v>2912</v>
      </c>
      <c r="E3322" t="s">
        <v>517</v>
      </c>
      <c r="F3322" s="5">
        <f>_xlfn.TEXTBEFORE(E3322, " ") * 1000000</f>
        <v>12500000</v>
      </c>
      <c r="G3322">
        <v>108.6371</v>
      </c>
      <c r="H3322" t="s">
        <v>85</v>
      </c>
      <c r="I3322">
        <v>34</v>
      </c>
      <c r="J3322">
        <f>IF(I3322="",0,I3322)</f>
        <v>34</v>
      </c>
      <c r="K3322">
        <v>12</v>
      </c>
      <c r="L3322">
        <f>I3322-K3322</f>
        <v>22</v>
      </c>
      <c r="M3322" t="str">
        <f>IF(I3322&lt;100,"small",IF(I3322&lt;500,"medium","large"))</f>
        <v>small</v>
      </c>
      <c r="N3322">
        <f>IF(M3322="small",1,0)</f>
        <v>1</v>
      </c>
      <c r="O3322">
        <f>IF(N3322="medium",1,0)</f>
        <v>0</v>
      </c>
      <c r="P3322">
        <f>IF(O3322="large",1,0)</f>
        <v>0</v>
      </c>
      <c r="Q3322">
        <v>1998</v>
      </c>
      <c r="R3322">
        <v>6</v>
      </c>
      <c r="S3322" t="str">
        <f>IF(R3322=1, "First-time", IF(R3322&lt;=3, "Rising Star", IF(R3322&lt;10, "Established", "Elites")))</f>
        <v>Established</v>
      </c>
      <c r="T3322">
        <f>IF(S3322 = "First-time",1,0)</f>
        <v>0</v>
      </c>
      <c r="U3322">
        <f>IF(S3322 = "Rising Star",1,0)</f>
        <v>0</v>
      </c>
      <c r="V3322">
        <f>IF(S3322 = "Established",1,0)</f>
        <v>1</v>
      </c>
      <c r="W3322">
        <f>IF(S3322 = "Elites",1,0)</f>
        <v>0</v>
      </c>
      <c r="X3322" t="s">
        <v>168</v>
      </c>
      <c r="Y3322" t="str">
        <f>IF(X3322="","-",TRIM(LEFT(X3322,FIND(",",X3322&amp;",")-1)))</f>
        <v>Kansas City</v>
      </c>
      <c r="Z3322" t="s">
        <v>1904</v>
      </c>
      <c r="AA3322" t="s">
        <v>17</v>
      </c>
    </row>
    <row r="3323" spans="1:27" ht="14.4" x14ac:dyDescent="0.3">
      <c r="A3323">
        <v>3313</v>
      </c>
      <c r="B3323" t="s">
        <v>12260</v>
      </c>
      <c r="C3323" t="s">
        <v>12261</v>
      </c>
      <c r="D3323" t="s">
        <v>12262</v>
      </c>
      <c r="E3323" t="s">
        <v>742</v>
      </c>
      <c r="F3323" s="5">
        <f>_xlfn.TEXTBEFORE(E3323, " ") * 1000000</f>
        <v>23000000</v>
      </c>
      <c r="G3323">
        <v>108.63079999999999</v>
      </c>
      <c r="H3323" t="s">
        <v>353</v>
      </c>
      <c r="I3323">
        <v>115</v>
      </c>
      <c r="J3323">
        <f>IF(I3323="",0,I3323)</f>
        <v>115</v>
      </c>
      <c r="K3323">
        <v>55</v>
      </c>
      <c r="L3323">
        <f>I3323-K3323</f>
        <v>60</v>
      </c>
      <c r="M3323" t="str">
        <f>IF(I3323&lt;100,"small",IF(I3323&lt;500,"medium","large"))</f>
        <v>medium</v>
      </c>
      <c r="N3323">
        <f>IF(M3323="small",1,0)</f>
        <v>0</v>
      </c>
      <c r="O3323">
        <f>IF(N3323="medium",1,0)</f>
        <v>0</v>
      </c>
      <c r="P3323">
        <f>IF(O3323="large",1,0)</f>
        <v>0</v>
      </c>
      <c r="Q3323">
        <v>2011</v>
      </c>
      <c r="R3323">
        <v>5</v>
      </c>
      <c r="S3323" t="str">
        <f>IF(R3323=1, "First-time", IF(R3323&lt;=3, "Rising Star", IF(R3323&lt;10, "Established", "Elites")))</f>
        <v>Established</v>
      </c>
      <c r="T3323">
        <f>IF(S3323 = "First-time",1,0)</f>
        <v>0</v>
      </c>
      <c r="U3323">
        <f>IF(S3323 = "Rising Star",1,0)</f>
        <v>0</v>
      </c>
      <c r="V3323">
        <f>IF(S3323 = "Established",1,0)</f>
        <v>1</v>
      </c>
      <c r="W3323">
        <f>IF(S3323 = "Elites",1,0)</f>
        <v>0</v>
      </c>
      <c r="X3323" t="s">
        <v>185</v>
      </c>
      <c r="Y3323" t="str">
        <f>IF(X3323="","-",TRIM(LEFT(X3323,FIND(",",X3323&amp;",")-1)))</f>
        <v>Boston</v>
      </c>
      <c r="Z3323" t="s">
        <v>2698</v>
      </c>
      <c r="AA3323" t="s">
        <v>20</v>
      </c>
    </row>
    <row r="3324" spans="1:27" ht="14.4" x14ac:dyDescent="0.3">
      <c r="A3324">
        <v>3314</v>
      </c>
      <c r="B3324" t="s">
        <v>1806</v>
      </c>
      <c r="C3324" t="s">
        <v>1807</v>
      </c>
      <c r="D3324" t="s">
        <v>1808</v>
      </c>
      <c r="E3324" t="s">
        <v>418</v>
      </c>
      <c r="F3324" s="5">
        <f>_xlfn.TEXTBEFORE(E3324, " ") * 1000000</f>
        <v>11700000</v>
      </c>
      <c r="G3324">
        <v>108.6153</v>
      </c>
      <c r="H3324" t="s">
        <v>174</v>
      </c>
      <c r="I3324">
        <v>50</v>
      </c>
      <c r="J3324">
        <f>IF(I3324="",0,I3324)</f>
        <v>50</v>
      </c>
      <c r="K3324">
        <v>40</v>
      </c>
      <c r="L3324">
        <f>I3324-K3324</f>
        <v>10</v>
      </c>
      <c r="M3324" t="str">
        <f>IF(I3324&lt;100,"small",IF(I3324&lt;500,"medium","large"))</f>
        <v>small</v>
      </c>
      <c r="N3324">
        <f>IF(M3324="small",1,0)</f>
        <v>1</v>
      </c>
      <c r="O3324">
        <f>IF(N3324="medium",1,0)</f>
        <v>0</v>
      </c>
      <c r="P3324">
        <f>IF(O3324="large",1,0)</f>
        <v>0</v>
      </c>
      <c r="Q3324">
        <v>1992</v>
      </c>
      <c r="R3324">
        <v>3</v>
      </c>
      <c r="S3324" t="str">
        <f>IF(R3324=1, "First-time", IF(R3324&lt;=3, "Rising Star", IF(R3324&lt;10, "Established", "Elites")))</f>
        <v>Rising Star</v>
      </c>
      <c r="T3324">
        <f>IF(S3324 = "First-time",1,0)</f>
        <v>0</v>
      </c>
      <c r="U3324">
        <f>IF(S3324 = "Rising Star",1,0)</f>
        <v>1</v>
      </c>
      <c r="V3324">
        <f>IF(S3324 = "Established",1,0)</f>
        <v>0</v>
      </c>
      <c r="W3324">
        <f>IF(S3324 = "Elites",1,0)</f>
        <v>0</v>
      </c>
      <c r="X3324" t="s">
        <v>689</v>
      </c>
      <c r="Y3324" t="str">
        <f>IF(X3324="","-",TRIM(LEFT(X3324,FIND(",",X3324&amp;",")-1)))</f>
        <v>Miami</v>
      </c>
      <c r="Z3324" t="s">
        <v>824</v>
      </c>
      <c r="AA3324" t="s">
        <v>10</v>
      </c>
    </row>
    <row r="3325" spans="1:27" ht="14.4" x14ac:dyDescent="0.3">
      <c r="A3325">
        <v>3315</v>
      </c>
      <c r="B3325" t="s">
        <v>12263</v>
      </c>
      <c r="C3325" t="s">
        <v>12264</v>
      </c>
      <c r="D3325" t="s">
        <v>12265</v>
      </c>
      <c r="E3325" t="s">
        <v>12266</v>
      </c>
      <c r="F3325" s="5">
        <f>_xlfn.TEXTBEFORE(E3325, " ") * 1000000</f>
        <v>53600000</v>
      </c>
      <c r="G3325">
        <v>108.6036</v>
      </c>
      <c r="H3325" t="s">
        <v>472</v>
      </c>
      <c r="I3325">
        <v>97</v>
      </c>
      <c r="J3325">
        <f>IF(I3325="",0,I3325)</f>
        <v>97</v>
      </c>
      <c r="K3325">
        <v>33</v>
      </c>
      <c r="L3325">
        <f>I3325-K3325</f>
        <v>64</v>
      </c>
      <c r="M3325" t="str">
        <f>IF(I3325&lt;100,"small",IF(I3325&lt;500,"medium","large"))</f>
        <v>small</v>
      </c>
      <c r="N3325">
        <f>IF(M3325="small",1,0)</f>
        <v>1</v>
      </c>
      <c r="O3325">
        <f>IF(N3325="medium",1,0)</f>
        <v>0</v>
      </c>
      <c r="P3325">
        <f>IF(O3325="large",1,0)</f>
        <v>0</v>
      </c>
      <c r="Q3325">
        <v>2011</v>
      </c>
      <c r="R3325">
        <v>4</v>
      </c>
      <c r="S3325" t="str">
        <f>IF(R3325=1, "First-time", IF(R3325&lt;=3, "Rising Star", IF(R3325&lt;10, "Established", "Elites")))</f>
        <v>Established</v>
      </c>
      <c r="T3325">
        <f>IF(S3325 = "First-time",1,0)</f>
        <v>0</v>
      </c>
      <c r="U3325">
        <f>IF(S3325 = "Rising Star",1,0)</f>
        <v>0</v>
      </c>
      <c r="V3325">
        <f>IF(S3325 = "Established",1,0)</f>
        <v>1</v>
      </c>
      <c r="W3325">
        <f>IF(S3325 = "Elites",1,0)</f>
        <v>0</v>
      </c>
      <c r="X3325" t="s">
        <v>185</v>
      </c>
      <c r="Y3325" t="str">
        <f>IF(X3325="","-",TRIM(LEFT(X3325,FIND(",",X3325&amp;",")-1)))</f>
        <v>Boston</v>
      </c>
      <c r="Z3325" t="s">
        <v>1899</v>
      </c>
      <c r="AA3325" t="s">
        <v>20</v>
      </c>
    </row>
    <row r="3326" spans="1:27" ht="14.4" x14ac:dyDescent="0.3">
      <c r="A3326">
        <v>3316</v>
      </c>
      <c r="B3326" t="s">
        <v>6888</v>
      </c>
      <c r="C3326" t="s">
        <v>6889</v>
      </c>
      <c r="D3326" t="s">
        <v>6890</v>
      </c>
      <c r="E3326" t="s">
        <v>1916</v>
      </c>
      <c r="F3326" s="5">
        <f>_xlfn.TEXTBEFORE(E3326, " ") * 1000000</f>
        <v>15000000</v>
      </c>
      <c r="G3326">
        <v>108.5993</v>
      </c>
      <c r="H3326" t="s">
        <v>445</v>
      </c>
      <c r="I3326">
        <v>64</v>
      </c>
      <c r="J3326">
        <f>IF(I3326="",0,I3326)</f>
        <v>64</v>
      </c>
      <c r="K3326">
        <v>44</v>
      </c>
      <c r="L3326">
        <f>I3326-K3326</f>
        <v>20</v>
      </c>
      <c r="M3326" t="str">
        <f>IF(I3326&lt;100,"small",IF(I3326&lt;500,"medium","large"))</f>
        <v>small</v>
      </c>
      <c r="N3326">
        <f>IF(M3326="small",1,0)</f>
        <v>1</v>
      </c>
      <c r="O3326">
        <f>IF(N3326="medium",1,0)</f>
        <v>0</v>
      </c>
      <c r="P3326">
        <f>IF(O3326="large",1,0)</f>
        <v>0</v>
      </c>
      <c r="Q3326">
        <v>2006</v>
      </c>
      <c r="R3326">
        <v>4</v>
      </c>
      <c r="S3326" t="str">
        <f>IF(R3326=1, "First-time", IF(R3326&lt;=3, "Rising Star", IF(R3326&lt;10, "Established", "Elites")))</f>
        <v>Established</v>
      </c>
      <c r="T3326">
        <f>IF(S3326 = "First-time",1,0)</f>
        <v>0</v>
      </c>
      <c r="U3326">
        <f>IF(S3326 = "Rising Star",1,0)</f>
        <v>0</v>
      </c>
      <c r="V3326">
        <f>IF(S3326 = "Established",1,0)</f>
        <v>1</v>
      </c>
      <c r="W3326">
        <f>IF(S3326 = "Elites",1,0)</f>
        <v>0</v>
      </c>
      <c r="X3326" t="s">
        <v>202</v>
      </c>
      <c r="Y3326" t="str">
        <f>IF(X3326="","-",TRIM(LEFT(X3326,FIND(",",X3326&amp;",")-1)))</f>
        <v>Las Vegas</v>
      </c>
      <c r="Z3326" t="s">
        <v>203</v>
      </c>
      <c r="AA3326" t="s">
        <v>34</v>
      </c>
    </row>
    <row r="3327" spans="1:27" ht="14.4" x14ac:dyDescent="0.3">
      <c r="A3327">
        <v>3317</v>
      </c>
      <c r="B3327" t="s">
        <v>1541</v>
      </c>
      <c r="C3327" t="s">
        <v>1542</v>
      </c>
      <c r="D3327" t="s">
        <v>1543</v>
      </c>
      <c r="E3327" t="s">
        <v>1544</v>
      </c>
      <c r="F3327" s="5">
        <f>_xlfn.TEXTBEFORE(E3327, " ") * 1000000</f>
        <v>20300000</v>
      </c>
      <c r="G3327">
        <v>108.41840000000001</v>
      </c>
      <c r="H3327" t="s">
        <v>105</v>
      </c>
      <c r="I3327">
        <v>66</v>
      </c>
      <c r="J3327">
        <f>IF(I3327="",0,I3327)</f>
        <v>66</v>
      </c>
      <c r="K3327">
        <v>47</v>
      </c>
      <c r="L3327">
        <f>I3327-K3327</f>
        <v>19</v>
      </c>
      <c r="M3327" t="str">
        <f>IF(I3327&lt;100,"small",IF(I3327&lt;500,"medium","large"))</f>
        <v>small</v>
      </c>
      <c r="N3327">
        <f>IF(M3327="small",1,0)</f>
        <v>1</v>
      </c>
      <c r="O3327">
        <f>IF(N3327="medium",1,0)</f>
        <v>0</v>
      </c>
      <c r="P3327">
        <f>IF(O3327="large",1,0)</f>
        <v>0</v>
      </c>
      <c r="Q3327">
        <v>1990</v>
      </c>
      <c r="R3327">
        <v>1</v>
      </c>
      <c r="S3327" t="str">
        <f>IF(R3327=1, "First-time", IF(R3327&lt;=3, "Rising Star", IF(R3327&lt;10, "Established", "Elites")))</f>
        <v>First-time</v>
      </c>
      <c r="T3327">
        <f>IF(S3327 = "First-time",1,0)</f>
        <v>1</v>
      </c>
      <c r="U3327">
        <f>IF(S3327 = "Rising Star",1,0)</f>
        <v>0</v>
      </c>
      <c r="V3327">
        <f>IF(S3327 = "Established",1,0)</f>
        <v>0</v>
      </c>
      <c r="W3327">
        <f>IF(S3327 = "Elites",1,0)</f>
        <v>0</v>
      </c>
      <c r="X3327" t="s">
        <v>1545</v>
      </c>
      <c r="Y3327" t="str">
        <f>IF(X3327="","-",TRIM(LEFT(X3327,FIND(",",X3327&amp;",")-1)))</f>
        <v>Columbia</v>
      </c>
      <c r="Z3327" t="s">
        <v>1546</v>
      </c>
      <c r="AA3327" t="s">
        <v>42</v>
      </c>
    </row>
    <row r="3328" spans="1:27" ht="14.4" x14ac:dyDescent="0.3">
      <c r="A3328">
        <v>3318</v>
      </c>
      <c r="B3328" t="s">
        <v>14616</v>
      </c>
      <c r="C3328" t="s">
        <v>14617</v>
      </c>
      <c r="D3328" t="s">
        <v>14618</v>
      </c>
      <c r="E3328" t="s">
        <v>1178</v>
      </c>
      <c r="F3328" s="5">
        <f>_xlfn.TEXTBEFORE(E3328, " ") * 1000000</f>
        <v>81200000</v>
      </c>
      <c r="G3328">
        <v>108.4007</v>
      </c>
      <c r="H3328" t="s">
        <v>353</v>
      </c>
      <c r="I3328">
        <v>1080</v>
      </c>
      <c r="J3328">
        <f>IF(I3328="",0,I3328)</f>
        <v>1080</v>
      </c>
      <c r="K3328">
        <v>450</v>
      </c>
      <c r="L3328">
        <f>I3328-K3328</f>
        <v>630</v>
      </c>
      <c r="M3328" t="str">
        <f>IF(I3328&lt;100,"small",IF(I3328&lt;500,"medium","large"))</f>
        <v>large</v>
      </c>
      <c r="N3328">
        <f>IF(M3328="small",1,0)</f>
        <v>0</v>
      </c>
      <c r="O3328">
        <f>IF(N3328="medium",1,0)</f>
        <v>0</v>
      </c>
      <c r="P3328">
        <f>IF(O3328="large",1,0)</f>
        <v>0</v>
      </c>
      <c r="Q3328">
        <v>2013</v>
      </c>
      <c r="R3328">
        <v>5</v>
      </c>
      <c r="S3328" t="str">
        <f>IF(R3328=1, "First-time", IF(R3328&lt;=3, "Rising Star", IF(R3328&lt;10, "Established", "Elites")))</f>
        <v>Established</v>
      </c>
      <c r="T3328">
        <f>IF(S3328 = "First-time",1,0)</f>
        <v>0</v>
      </c>
      <c r="U3328">
        <f>IF(S3328 = "Rising Star",1,0)</f>
        <v>0</v>
      </c>
      <c r="V3328">
        <f>IF(S3328 = "Established",1,0)</f>
        <v>1</v>
      </c>
      <c r="W3328">
        <f>IF(S3328 = "Elites",1,0)</f>
        <v>0</v>
      </c>
      <c r="X3328" t="s">
        <v>191</v>
      </c>
      <c r="Y3328" t="str">
        <f>IF(X3328="","-",TRIM(LEFT(X3328,FIND(",",X3328&amp;",")-1)))</f>
        <v>Philadelphia</v>
      </c>
      <c r="Z3328" t="s">
        <v>14619</v>
      </c>
      <c r="AA3328" t="s">
        <v>39</v>
      </c>
    </row>
    <row r="3329" spans="1:27" ht="14.4" x14ac:dyDescent="0.3">
      <c r="A3329">
        <v>3319</v>
      </c>
      <c r="B3329" t="s">
        <v>4567</v>
      </c>
      <c r="C3329" t="s">
        <v>4568</v>
      </c>
      <c r="D3329" t="s">
        <v>4569</v>
      </c>
      <c r="E3329" t="s">
        <v>4570</v>
      </c>
      <c r="F3329" s="5">
        <f>_xlfn.TEXTBEFORE(E3329, " ") * 1000000</f>
        <v>54600000</v>
      </c>
      <c r="G3329">
        <v>108.20269999999999</v>
      </c>
      <c r="H3329" t="s">
        <v>174</v>
      </c>
      <c r="I3329">
        <v>401</v>
      </c>
      <c r="J3329">
        <f>IF(I3329="",0,I3329)</f>
        <v>401</v>
      </c>
      <c r="K3329">
        <v>260</v>
      </c>
      <c r="L3329">
        <f>I3329-K3329</f>
        <v>141</v>
      </c>
      <c r="M3329" t="str">
        <f>IF(I3329&lt;100,"small",IF(I3329&lt;500,"medium","large"))</f>
        <v>medium</v>
      </c>
      <c r="N3329">
        <f>IF(M3329="small",1,0)</f>
        <v>0</v>
      </c>
      <c r="O3329">
        <f>IF(N3329="medium",1,0)</f>
        <v>0</v>
      </c>
      <c r="P3329">
        <f>IF(O3329="large",1,0)</f>
        <v>0</v>
      </c>
      <c r="Q3329">
        <v>2002</v>
      </c>
      <c r="R3329">
        <v>8</v>
      </c>
      <c r="S3329" t="str">
        <f>IF(R3329=1, "First-time", IF(R3329&lt;=3, "Rising Star", IF(R3329&lt;10, "Established", "Elites")))</f>
        <v>Established</v>
      </c>
      <c r="T3329">
        <f>IF(S3329 = "First-time",1,0)</f>
        <v>0</v>
      </c>
      <c r="U3329">
        <f>IF(S3329 = "Rising Star",1,0)</f>
        <v>0</v>
      </c>
      <c r="V3329">
        <f>IF(S3329 = "Established",1,0)</f>
        <v>1</v>
      </c>
      <c r="W3329">
        <f>IF(S3329 = "Elites",1,0)</f>
        <v>0</v>
      </c>
      <c r="X3329" t="s">
        <v>99</v>
      </c>
      <c r="Y3329" t="str">
        <f>IF(X3329="","-",TRIM(LEFT(X3329,FIND(",",X3329&amp;",")-1)))</f>
        <v>-</v>
      </c>
      <c r="Z3329" t="s">
        <v>4571</v>
      </c>
      <c r="AA3329" t="s">
        <v>11</v>
      </c>
    </row>
    <row r="3330" spans="1:27" ht="14.4" x14ac:dyDescent="0.3">
      <c r="A3330">
        <v>3320</v>
      </c>
      <c r="B3330" t="s">
        <v>10134</v>
      </c>
      <c r="C3330" t="s">
        <v>10135</v>
      </c>
      <c r="D3330" t="s">
        <v>10136</v>
      </c>
      <c r="E3330" t="s">
        <v>1805</v>
      </c>
      <c r="F3330" s="5">
        <f>_xlfn.TEXTBEFORE(E3330, " ") * 1000000</f>
        <v>9600000</v>
      </c>
      <c r="G3330">
        <v>108.2013</v>
      </c>
      <c r="H3330" t="s">
        <v>803</v>
      </c>
      <c r="I3330">
        <v>25</v>
      </c>
      <c r="J3330">
        <f>IF(I3330="",0,I3330)</f>
        <v>25</v>
      </c>
      <c r="K3330">
        <v>14</v>
      </c>
      <c r="L3330">
        <f>I3330-K3330</f>
        <v>11</v>
      </c>
      <c r="M3330" t="str">
        <f>IF(I3330&lt;100,"small",IF(I3330&lt;500,"medium","large"))</f>
        <v>small</v>
      </c>
      <c r="N3330">
        <f>IF(M3330="small",1,0)</f>
        <v>1</v>
      </c>
      <c r="O3330">
        <f>IF(N3330="medium",1,0)</f>
        <v>0</v>
      </c>
      <c r="P3330">
        <f>IF(O3330="large",1,0)</f>
        <v>0</v>
      </c>
      <c r="Q3330">
        <v>2009</v>
      </c>
      <c r="R3330">
        <v>3</v>
      </c>
      <c r="S3330" t="str">
        <f>IF(R3330=1, "First-time", IF(R3330&lt;=3, "Rising Star", IF(R3330&lt;10, "Established", "Elites")))</f>
        <v>Rising Star</v>
      </c>
      <c r="T3330">
        <f>IF(S3330 = "First-time",1,0)</f>
        <v>0</v>
      </c>
      <c r="U3330">
        <f>IF(S3330 = "Rising Star",1,0)</f>
        <v>1</v>
      </c>
      <c r="V3330">
        <f>IF(S3330 = "Established",1,0)</f>
        <v>0</v>
      </c>
      <c r="W3330">
        <f>IF(S3330 = "Elites",1,0)</f>
        <v>0</v>
      </c>
      <c r="X3330" t="s">
        <v>689</v>
      </c>
      <c r="Y3330" t="str">
        <f>IF(X3330="","-",TRIM(LEFT(X3330,FIND(",",X3330&amp;",")-1)))</f>
        <v>Miami</v>
      </c>
      <c r="Z3330" t="s">
        <v>1487</v>
      </c>
      <c r="AA3330" t="s">
        <v>10</v>
      </c>
    </row>
    <row r="3331" spans="1:27" ht="14.4" x14ac:dyDescent="0.3">
      <c r="A3331">
        <v>3321</v>
      </c>
      <c r="B3331" t="s">
        <v>10940</v>
      </c>
      <c r="C3331" t="s">
        <v>10941</v>
      </c>
      <c r="D3331" t="s">
        <v>10942</v>
      </c>
      <c r="E3331" t="s">
        <v>5012</v>
      </c>
      <c r="F3331" s="5">
        <f>_xlfn.TEXTBEFORE(E3331, " ") * 1000000</f>
        <v>13500000</v>
      </c>
      <c r="G3331">
        <v>108.1803</v>
      </c>
      <c r="H3331" t="s">
        <v>167</v>
      </c>
      <c r="I3331">
        <v>18</v>
      </c>
      <c r="J3331">
        <f>IF(I3331="",0,I3331)</f>
        <v>18</v>
      </c>
      <c r="K3331">
        <v>9</v>
      </c>
      <c r="L3331">
        <f>I3331-K3331</f>
        <v>9</v>
      </c>
      <c r="M3331" t="str">
        <f>IF(I3331&lt;100,"small",IF(I3331&lt;500,"medium","large"))</f>
        <v>small</v>
      </c>
      <c r="N3331">
        <f>IF(M3331="small",1,0)</f>
        <v>1</v>
      </c>
      <c r="O3331">
        <f>IF(N3331="medium",1,0)</f>
        <v>0</v>
      </c>
      <c r="P3331">
        <f>IF(O3331="large",1,0)</f>
        <v>0</v>
      </c>
      <c r="Q3331">
        <v>2010</v>
      </c>
      <c r="R3331">
        <v>2</v>
      </c>
      <c r="S3331" t="str">
        <f>IF(R3331=1, "First-time", IF(R3331&lt;=3, "Rising Star", IF(R3331&lt;10, "Established", "Elites")))</f>
        <v>Rising Star</v>
      </c>
      <c r="T3331">
        <f>IF(S3331 = "First-time",1,0)</f>
        <v>0</v>
      </c>
      <c r="U3331">
        <f>IF(S3331 = "Rising Star",1,0)</f>
        <v>1</v>
      </c>
      <c r="V3331">
        <f>IF(S3331 = "Established",1,0)</f>
        <v>0</v>
      </c>
      <c r="W3331">
        <f>IF(S3331 = "Elites",1,0)</f>
        <v>0</v>
      </c>
      <c r="X3331" t="s">
        <v>86</v>
      </c>
      <c r="Y3331" t="str">
        <f>IF(X3331="","-",TRIM(LEFT(X3331,FIND(",",X3331&amp;",")-1)))</f>
        <v>New York City</v>
      </c>
      <c r="Z3331" t="s">
        <v>2649</v>
      </c>
      <c r="AA3331" t="s">
        <v>32</v>
      </c>
    </row>
    <row r="3332" spans="1:27" ht="14.4" x14ac:dyDescent="0.3">
      <c r="A3332">
        <v>3322</v>
      </c>
      <c r="B3332" t="s">
        <v>15040</v>
      </c>
      <c r="C3332" t="s">
        <v>15041</v>
      </c>
      <c r="D3332" t="s">
        <v>15042</v>
      </c>
      <c r="E3332" t="s">
        <v>2447</v>
      </c>
      <c r="F3332" s="5">
        <f>_xlfn.TEXTBEFORE(E3332, " ") * 1000000</f>
        <v>8600000</v>
      </c>
      <c r="G3332">
        <v>107.992</v>
      </c>
      <c r="H3332" t="s">
        <v>353</v>
      </c>
      <c r="I3332">
        <v>100</v>
      </c>
      <c r="J3332">
        <f>IF(I3332="",0,I3332)</f>
        <v>100</v>
      </c>
      <c r="K3332">
        <v>42</v>
      </c>
      <c r="L3332">
        <f>I3332-K3332</f>
        <v>58</v>
      </c>
      <c r="M3332" t="str">
        <f>IF(I3332&lt;100,"small",IF(I3332&lt;500,"medium","large"))</f>
        <v>medium</v>
      </c>
      <c r="N3332">
        <f>IF(M3332="small",1,0)</f>
        <v>0</v>
      </c>
      <c r="O3332">
        <f>IF(N3332="medium",1,0)</f>
        <v>0</v>
      </c>
      <c r="P3332">
        <f>IF(O3332="large",1,0)</f>
        <v>0</v>
      </c>
      <c r="Q3332">
        <v>2013</v>
      </c>
      <c r="R3332">
        <v>2</v>
      </c>
      <c r="S3332" t="str">
        <f>IF(R3332=1, "First-time", IF(R3332&lt;=3, "Rising Star", IF(R3332&lt;10, "Established", "Elites")))</f>
        <v>Rising Star</v>
      </c>
      <c r="T3332">
        <f>IF(S3332 = "First-time",1,0)</f>
        <v>0</v>
      </c>
      <c r="U3332">
        <f>IF(S3332 = "Rising Star",1,0)</f>
        <v>1</v>
      </c>
      <c r="V3332">
        <f>IF(S3332 = "Established",1,0)</f>
        <v>0</v>
      </c>
      <c r="W3332">
        <f>IF(S3332 = "Elites",1,0)</f>
        <v>0</v>
      </c>
      <c r="X3332" t="s">
        <v>427</v>
      </c>
      <c r="Y3332" t="str">
        <f>IF(X3332="","-",TRIM(LEFT(X3332,FIND(",",X3332&amp;",")-1)))</f>
        <v>Washington</v>
      </c>
      <c r="Z3332" t="s">
        <v>8673</v>
      </c>
      <c r="AA3332" t="s">
        <v>21</v>
      </c>
    </row>
    <row r="3333" spans="1:27" ht="14.4" x14ac:dyDescent="0.3">
      <c r="A3333">
        <v>3323</v>
      </c>
      <c r="B3333" t="s">
        <v>6611</v>
      </c>
      <c r="C3333" t="s">
        <v>6612</v>
      </c>
      <c r="D3333" t="s">
        <v>6613</v>
      </c>
      <c r="E3333" t="s">
        <v>1360</v>
      </c>
      <c r="F3333" s="5">
        <f>_xlfn.TEXTBEFORE(E3333, " ") * 1000000</f>
        <v>12000000</v>
      </c>
      <c r="G3333">
        <v>107.9585</v>
      </c>
      <c r="H3333" t="s">
        <v>353</v>
      </c>
      <c r="I3333">
        <v>81</v>
      </c>
      <c r="J3333">
        <f>IF(I3333="",0,I3333)</f>
        <v>81</v>
      </c>
      <c r="K3333">
        <v>47</v>
      </c>
      <c r="L3333">
        <f>I3333-K3333</f>
        <v>34</v>
      </c>
      <c r="M3333" t="str">
        <f>IF(I3333&lt;100,"small",IF(I3333&lt;500,"medium","large"))</f>
        <v>small</v>
      </c>
      <c r="N3333">
        <f>IF(M3333="small",1,0)</f>
        <v>1</v>
      </c>
      <c r="O3333">
        <f>IF(N3333="medium",1,0)</f>
        <v>0</v>
      </c>
      <c r="P3333">
        <f>IF(O3333="large",1,0)</f>
        <v>0</v>
      </c>
      <c r="Q3333">
        <v>2005</v>
      </c>
      <c r="R3333">
        <v>2</v>
      </c>
      <c r="S3333" t="str">
        <f>IF(R3333=1, "First-time", IF(R3333&lt;=3, "Rising Star", IF(R3333&lt;10, "Established", "Elites")))</f>
        <v>Rising Star</v>
      </c>
      <c r="T3333">
        <f>IF(S3333 = "First-time",1,0)</f>
        <v>0</v>
      </c>
      <c r="U3333">
        <f>IF(S3333 = "Rising Star",1,0)</f>
        <v>1</v>
      </c>
      <c r="V3333">
        <f>IF(S3333 = "Established",1,0)</f>
        <v>0</v>
      </c>
      <c r="W3333">
        <f>IF(S3333 = "Elites",1,0)</f>
        <v>0</v>
      </c>
      <c r="X3333" t="s">
        <v>99</v>
      </c>
      <c r="Y3333" t="str">
        <f>IF(X3333="","-",TRIM(LEFT(X3333,FIND(",",X3333&amp;",")-1)))</f>
        <v>-</v>
      </c>
      <c r="Z3333" t="s">
        <v>694</v>
      </c>
      <c r="AA3333" t="s">
        <v>2</v>
      </c>
    </row>
    <row r="3334" spans="1:27" ht="14.4" x14ac:dyDescent="0.3">
      <c r="A3334">
        <v>3324</v>
      </c>
      <c r="B3334" t="s">
        <v>8369</v>
      </c>
      <c r="C3334" t="s">
        <v>8370</v>
      </c>
      <c r="D3334" t="s">
        <v>8371</v>
      </c>
      <c r="E3334" t="s">
        <v>352</v>
      </c>
      <c r="F3334" s="5">
        <f>_xlfn.TEXTBEFORE(E3334, " ") * 1000000</f>
        <v>2100000</v>
      </c>
      <c r="G3334">
        <v>107.941</v>
      </c>
      <c r="H3334" t="s">
        <v>92</v>
      </c>
      <c r="I3334">
        <v>24</v>
      </c>
      <c r="J3334">
        <f>IF(I3334="",0,I3334)</f>
        <v>24</v>
      </c>
      <c r="K3334">
        <v>15</v>
      </c>
      <c r="L3334">
        <f>I3334-K3334</f>
        <v>9</v>
      </c>
      <c r="M3334" t="str">
        <f>IF(I3334&lt;100,"small",IF(I3334&lt;500,"medium","large"))</f>
        <v>small</v>
      </c>
      <c r="N3334">
        <f>IF(M3334="small",1,0)</f>
        <v>1</v>
      </c>
      <c r="O3334">
        <f>IF(N3334="medium",1,0)</f>
        <v>0</v>
      </c>
      <c r="P3334">
        <f>IF(O3334="large",1,0)</f>
        <v>0</v>
      </c>
      <c r="Q3334">
        <v>2008</v>
      </c>
      <c r="R3334">
        <v>1</v>
      </c>
      <c r="S3334" t="str">
        <f>IF(R3334=1, "First-time", IF(R3334&lt;=3, "Rising Star", IF(R3334&lt;10, "Established", "Elites")))</f>
        <v>First-time</v>
      </c>
      <c r="T3334">
        <f>IF(S3334 = "First-time",1,0)</f>
        <v>1</v>
      </c>
      <c r="U3334">
        <f>IF(S3334 = "Rising Star",1,0)</f>
        <v>0</v>
      </c>
      <c r="V3334">
        <f>IF(S3334 = "Established",1,0)</f>
        <v>0</v>
      </c>
      <c r="W3334">
        <f>IF(S3334 = "Elites",1,0)</f>
        <v>0</v>
      </c>
      <c r="X3334" t="s">
        <v>232</v>
      </c>
      <c r="Y3334" t="str">
        <f>IF(X3334="","-",TRIM(LEFT(X3334,FIND(",",X3334&amp;",")-1)))</f>
        <v>Houston</v>
      </c>
      <c r="Z3334" t="s">
        <v>113</v>
      </c>
      <c r="AA3334" t="s">
        <v>45</v>
      </c>
    </row>
    <row r="3335" spans="1:27" ht="14.4" x14ac:dyDescent="0.3">
      <c r="A3335">
        <v>3325</v>
      </c>
      <c r="B3335" t="s">
        <v>14225</v>
      </c>
      <c r="C3335" t="s">
        <v>14226</v>
      </c>
      <c r="D3335" t="s">
        <v>14227</v>
      </c>
      <c r="E3335" t="s">
        <v>2766</v>
      </c>
      <c r="F3335" s="5">
        <f>_xlfn.TEXTBEFORE(E3335, " ") * 1000000</f>
        <v>2700000</v>
      </c>
      <c r="G3335">
        <v>107.89790000000001</v>
      </c>
      <c r="H3335" t="s">
        <v>779</v>
      </c>
      <c r="I3335">
        <v>12</v>
      </c>
      <c r="J3335">
        <f>IF(I3335="",0,I3335)</f>
        <v>12</v>
      </c>
      <c r="K3335">
        <v>10</v>
      </c>
      <c r="L3335">
        <f>I3335-K3335</f>
        <v>2</v>
      </c>
      <c r="M3335" t="str">
        <f>IF(I3335&lt;100,"small",IF(I3335&lt;500,"medium","large"))</f>
        <v>small</v>
      </c>
      <c r="N3335">
        <f>IF(M3335="small",1,0)</f>
        <v>1</v>
      </c>
      <c r="O3335">
        <f>IF(N3335="medium",1,0)</f>
        <v>0</v>
      </c>
      <c r="P3335">
        <f>IF(O3335="large",1,0)</f>
        <v>0</v>
      </c>
      <c r="Q3335">
        <v>2012</v>
      </c>
      <c r="R3335">
        <v>2</v>
      </c>
      <c r="S3335" t="str">
        <f>IF(R3335=1, "First-time", IF(R3335&lt;=3, "Rising Star", IF(R3335&lt;10, "Established", "Elites")))</f>
        <v>Rising Star</v>
      </c>
      <c r="T3335">
        <f>IF(S3335 = "First-time",1,0)</f>
        <v>0</v>
      </c>
      <c r="U3335">
        <f>IF(S3335 = "Rising Star",1,0)</f>
        <v>1</v>
      </c>
      <c r="V3335">
        <f>IF(S3335 = "Established",1,0)</f>
        <v>0</v>
      </c>
      <c r="W3335">
        <f>IF(S3335 = "Elites",1,0)</f>
        <v>0</v>
      </c>
      <c r="X3335" t="s">
        <v>325</v>
      </c>
      <c r="Y3335" t="str">
        <f>IF(X3335="","-",TRIM(LEFT(X3335,FIND(",",X3335&amp;",")-1)))</f>
        <v>Los Angeles</v>
      </c>
      <c r="Z3335" t="s">
        <v>2994</v>
      </c>
      <c r="AA3335" t="s">
        <v>5</v>
      </c>
    </row>
    <row r="3336" spans="1:27" ht="14.4" x14ac:dyDescent="0.3">
      <c r="A3336">
        <v>3326</v>
      </c>
      <c r="B3336" t="s">
        <v>1794</v>
      </c>
      <c r="C3336" t="s">
        <v>1795</v>
      </c>
      <c r="D3336" t="s">
        <v>1796</v>
      </c>
      <c r="E3336" t="s">
        <v>1797</v>
      </c>
      <c r="F3336" s="5">
        <f>_xlfn.TEXTBEFORE(E3336, " ") * 1000000</f>
        <v>58400000</v>
      </c>
      <c r="G3336">
        <v>107.76139999999999</v>
      </c>
      <c r="H3336" t="s">
        <v>751</v>
      </c>
      <c r="I3336">
        <v>281</v>
      </c>
      <c r="J3336">
        <f>IF(I3336="",0,I3336)</f>
        <v>281</v>
      </c>
      <c r="K3336">
        <v>211</v>
      </c>
      <c r="L3336">
        <f>I3336-K3336</f>
        <v>70</v>
      </c>
      <c r="M3336" t="str">
        <f>IF(I3336&lt;100,"small",IF(I3336&lt;500,"medium","large"))</f>
        <v>medium</v>
      </c>
      <c r="N3336">
        <f>IF(M3336="small",1,0)</f>
        <v>0</v>
      </c>
      <c r="O3336">
        <f>IF(N3336="medium",1,0)</f>
        <v>0</v>
      </c>
      <c r="P3336">
        <f>IF(O3336="large",1,0)</f>
        <v>0</v>
      </c>
      <c r="Q3336">
        <v>1992</v>
      </c>
      <c r="R3336">
        <v>5</v>
      </c>
      <c r="S3336" t="str">
        <f>IF(R3336=1, "First-time", IF(R3336&lt;=3, "Rising Star", IF(R3336&lt;10, "Established", "Elites")))</f>
        <v>Established</v>
      </c>
      <c r="T3336">
        <f>IF(S3336 = "First-time",1,0)</f>
        <v>0</v>
      </c>
      <c r="U3336">
        <f>IF(S3336 = "Rising Star",1,0)</f>
        <v>0</v>
      </c>
      <c r="V3336">
        <f>IF(S3336 = "Established",1,0)</f>
        <v>1</v>
      </c>
      <c r="W3336">
        <f>IF(S3336 = "Elites",1,0)</f>
        <v>0</v>
      </c>
      <c r="X3336" t="s">
        <v>500</v>
      </c>
      <c r="Y3336" t="str">
        <f>IF(X3336="","-",TRIM(LEFT(X3336,FIND(",",X3336&amp;",")-1)))</f>
        <v>New Orleans</v>
      </c>
      <c r="Z3336" t="s">
        <v>1798</v>
      </c>
      <c r="AA3336" t="s">
        <v>19</v>
      </c>
    </row>
    <row r="3337" spans="1:27" ht="14.4" x14ac:dyDescent="0.3">
      <c r="A3337">
        <v>3327</v>
      </c>
      <c r="B3337" t="s">
        <v>5233</v>
      </c>
      <c r="C3337" t="s">
        <v>5234</v>
      </c>
      <c r="D3337" t="s">
        <v>5235</v>
      </c>
      <c r="E3337" t="s">
        <v>499</v>
      </c>
      <c r="F3337" s="5">
        <f>_xlfn.TEXTBEFORE(E3337, " ") * 1000000</f>
        <v>49300000</v>
      </c>
      <c r="G3337">
        <v>107.6841</v>
      </c>
      <c r="H3337" t="s">
        <v>118</v>
      </c>
      <c r="I3337">
        <v>69</v>
      </c>
      <c r="J3337">
        <f>IF(I3337="",0,I3337)</f>
        <v>69</v>
      </c>
      <c r="K3337">
        <v>32</v>
      </c>
      <c r="L3337">
        <f>I3337-K3337</f>
        <v>37</v>
      </c>
      <c r="M3337" t="str">
        <f>IF(I3337&lt;100,"small",IF(I3337&lt;500,"medium","large"))</f>
        <v>small</v>
      </c>
      <c r="N3337">
        <f>IF(M3337="small",1,0)</f>
        <v>1</v>
      </c>
      <c r="O3337">
        <f>IF(N3337="medium",1,0)</f>
        <v>0</v>
      </c>
      <c r="P3337">
        <f>IF(O3337="large",1,0)</f>
        <v>0</v>
      </c>
      <c r="Q3337">
        <v>2003</v>
      </c>
      <c r="R3337">
        <v>2</v>
      </c>
      <c r="S3337" t="str">
        <f>IF(R3337=1, "First-time", IF(R3337&lt;=3, "Rising Star", IF(R3337&lt;10, "Established", "Elites")))</f>
        <v>Rising Star</v>
      </c>
      <c r="T3337">
        <f>IF(S3337 = "First-time",1,0)</f>
        <v>0</v>
      </c>
      <c r="U3337">
        <f>IF(S3337 = "Rising Star",1,0)</f>
        <v>1</v>
      </c>
      <c r="V3337">
        <f>IF(S3337 = "Established",1,0)</f>
        <v>0</v>
      </c>
      <c r="W3337">
        <f>IF(S3337 = "Elites",1,0)</f>
        <v>0</v>
      </c>
      <c r="X3337" t="s">
        <v>99</v>
      </c>
      <c r="Y3337" t="str">
        <f>IF(X3337="","-",TRIM(LEFT(X3337,FIND(",",X3337&amp;",")-1)))</f>
        <v>-</v>
      </c>
      <c r="Z3337" t="s">
        <v>5236</v>
      </c>
      <c r="AA3337" t="s">
        <v>6</v>
      </c>
    </row>
    <row r="3338" spans="1:27" ht="14.4" x14ac:dyDescent="0.3">
      <c r="A3338">
        <v>3328</v>
      </c>
      <c r="B3338" t="s">
        <v>6533</v>
      </c>
      <c r="C3338" t="s">
        <v>6534</v>
      </c>
      <c r="D3338" t="s">
        <v>6535</v>
      </c>
      <c r="E3338" t="s">
        <v>992</v>
      </c>
      <c r="F3338" s="5">
        <f>_xlfn.TEXTBEFORE(E3338, " ") * 1000000</f>
        <v>7200000</v>
      </c>
      <c r="G3338">
        <v>107.6502</v>
      </c>
      <c r="H3338" t="s">
        <v>472</v>
      </c>
      <c r="I3338">
        <v>545</v>
      </c>
      <c r="J3338">
        <f>IF(I3338="",0,I3338)</f>
        <v>545</v>
      </c>
      <c r="K3338">
        <v>297</v>
      </c>
      <c r="L3338">
        <f>I3338-K3338</f>
        <v>248</v>
      </c>
      <c r="M3338" t="str">
        <f>IF(I3338&lt;100,"small",IF(I3338&lt;500,"medium","large"))</f>
        <v>large</v>
      </c>
      <c r="N3338">
        <f>IF(M3338="small",1,0)</f>
        <v>0</v>
      </c>
      <c r="O3338">
        <f>IF(N3338="medium",1,0)</f>
        <v>0</v>
      </c>
      <c r="P3338">
        <f>IF(O3338="large",1,0)</f>
        <v>0</v>
      </c>
      <c r="Q3338">
        <v>2005</v>
      </c>
      <c r="R3338">
        <v>3</v>
      </c>
      <c r="S3338" t="str">
        <f>IF(R3338=1, "First-time", IF(R3338&lt;=3, "Rising Star", IF(R3338&lt;10, "Established", "Elites")))</f>
        <v>Rising Star</v>
      </c>
      <c r="T3338">
        <f>IF(S3338 = "First-time",1,0)</f>
        <v>0</v>
      </c>
      <c r="U3338">
        <f>IF(S3338 = "Rising Star",1,0)</f>
        <v>1</v>
      </c>
      <c r="V3338">
        <f>IF(S3338 = "Established",1,0)</f>
        <v>0</v>
      </c>
      <c r="W3338">
        <f>IF(S3338 = "Elites",1,0)</f>
        <v>0</v>
      </c>
      <c r="X3338" t="s">
        <v>325</v>
      </c>
      <c r="Y3338" t="str">
        <f>IF(X3338="","-",TRIM(LEFT(X3338,FIND(",",X3338&amp;",")-1)))</f>
        <v>Los Angeles</v>
      </c>
      <c r="Z3338" t="s">
        <v>6536</v>
      </c>
      <c r="AA3338" t="s">
        <v>5</v>
      </c>
    </row>
    <row r="3339" spans="1:27" ht="14.4" x14ac:dyDescent="0.3">
      <c r="A3339">
        <v>3329</v>
      </c>
      <c r="B3339" t="s">
        <v>815</v>
      </c>
      <c r="C3339" t="s">
        <v>816</v>
      </c>
      <c r="D3339" t="s">
        <v>817</v>
      </c>
      <c r="E3339" t="s">
        <v>818</v>
      </c>
      <c r="F3339" s="5">
        <f>_xlfn.TEXTBEFORE(E3339, " ") * 1000000</f>
        <v>22400000</v>
      </c>
      <c r="G3339">
        <v>107.6126</v>
      </c>
      <c r="H3339" t="s">
        <v>111</v>
      </c>
      <c r="I3339">
        <v>170</v>
      </c>
      <c r="J3339">
        <f>IF(I3339="",0,I3339)</f>
        <v>170</v>
      </c>
      <c r="K3339">
        <v>100</v>
      </c>
      <c r="L3339">
        <f>I3339-K3339</f>
        <v>70</v>
      </c>
      <c r="M3339" t="str">
        <f>IF(I3339&lt;100,"small",IF(I3339&lt;500,"medium","large"))</f>
        <v>medium</v>
      </c>
      <c r="N3339">
        <f>IF(M3339="small",1,0)</f>
        <v>0</v>
      </c>
      <c r="O3339">
        <f>IF(N3339="medium",1,0)</f>
        <v>0</v>
      </c>
      <c r="P3339">
        <f>IF(O3339="large",1,0)</f>
        <v>0</v>
      </c>
      <c r="Q3339">
        <v>1981</v>
      </c>
      <c r="R3339">
        <v>6</v>
      </c>
      <c r="S3339" t="str">
        <f>IF(R3339=1, "First-time", IF(R3339&lt;=3, "Rising Star", IF(R3339&lt;10, "Established", "Elites")))</f>
        <v>Established</v>
      </c>
      <c r="T3339">
        <f>IF(S3339 = "First-time",1,0)</f>
        <v>0</v>
      </c>
      <c r="U3339">
        <f>IF(S3339 = "Rising Star",1,0)</f>
        <v>0</v>
      </c>
      <c r="V3339">
        <f>IF(S3339 = "Established",1,0)</f>
        <v>1</v>
      </c>
      <c r="W3339">
        <f>IF(S3339 = "Elites",1,0)</f>
        <v>0</v>
      </c>
      <c r="X3339" t="s">
        <v>271</v>
      </c>
      <c r="Y3339" t="str">
        <f>IF(X3339="","-",TRIM(LEFT(X3339,FIND(",",X3339&amp;",")-1)))</f>
        <v>Chicago</v>
      </c>
      <c r="Z3339" t="s">
        <v>819</v>
      </c>
      <c r="AA3339" t="s">
        <v>15</v>
      </c>
    </row>
    <row r="3340" spans="1:27" ht="14.4" x14ac:dyDescent="0.3">
      <c r="A3340">
        <v>3330</v>
      </c>
      <c r="B3340" t="s">
        <v>1415</v>
      </c>
      <c r="C3340" t="s">
        <v>1416</v>
      </c>
      <c r="D3340" t="s">
        <v>1417</v>
      </c>
      <c r="E3340" t="s">
        <v>1418</v>
      </c>
      <c r="F3340" s="5">
        <f>_xlfn.TEXTBEFORE(E3340, " ") * 1000000</f>
        <v>26900000</v>
      </c>
      <c r="G3340">
        <v>107.5981</v>
      </c>
      <c r="H3340" t="s">
        <v>331</v>
      </c>
      <c r="I3340">
        <v>100</v>
      </c>
      <c r="J3340">
        <f>IF(I3340="",0,I3340)</f>
        <v>100</v>
      </c>
      <c r="K3340">
        <v>50</v>
      </c>
      <c r="L3340">
        <f>I3340-K3340</f>
        <v>50</v>
      </c>
      <c r="M3340" t="str">
        <f>IF(I3340&lt;100,"small",IF(I3340&lt;500,"medium","large"))</f>
        <v>medium</v>
      </c>
      <c r="N3340">
        <f>IF(M3340="small",1,0)</f>
        <v>0</v>
      </c>
      <c r="O3340">
        <f>IF(N3340="medium",1,0)</f>
        <v>0</v>
      </c>
      <c r="P3340">
        <f>IF(O3340="large",1,0)</f>
        <v>0</v>
      </c>
      <c r="Q3340">
        <v>1989</v>
      </c>
      <c r="R3340">
        <v>1</v>
      </c>
      <c r="S3340" t="str">
        <f>IF(R3340=1, "First-time", IF(R3340&lt;=3, "Rising Star", IF(R3340&lt;10, "Established", "Elites")))</f>
        <v>First-time</v>
      </c>
      <c r="T3340">
        <f>IF(S3340 = "First-time",1,0)</f>
        <v>1</v>
      </c>
      <c r="U3340">
        <f>IF(S3340 = "Rising Star",1,0)</f>
        <v>0</v>
      </c>
      <c r="V3340">
        <f>IF(S3340 = "Established",1,0)</f>
        <v>0</v>
      </c>
      <c r="W3340">
        <f>IF(S3340 = "Elites",1,0)</f>
        <v>0</v>
      </c>
      <c r="X3340" t="s">
        <v>99</v>
      </c>
      <c r="Y3340" t="str">
        <f>IF(X3340="","-",TRIM(LEFT(X3340,FIND(",",X3340&amp;",")-1)))</f>
        <v>-</v>
      </c>
      <c r="Z3340" t="s">
        <v>1419</v>
      </c>
      <c r="AA3340" t="s">
        <v>43</v>
      </c>
    </row>
    <row r="3341" spans="1:27" ht="14.4" x14ac:dyDescent="0.3">
      <c r="A3341">
        <v>3331</v>
      </c>
      <c r="B3341" t="s">
        <v>7458</v>
      </c>
      <c r="C3341" t="s">
        <v>7459</v>
      </c>
      <c r="D3341" t="s">
        <v>7460</v>
      </c>
      <c r="E3341" t="s">
        <v>7461</v>
      </c>
      <c r="F3341" s="5">
        <f>_xlfn.TEXTBEFORE(E3341, " ") * 1000000</f>
        <v>132100000</v>
      </c>
      <c r="G3341">
        <v>107.5904</v>
      </c>
      <c r="H3341" t="s">
        <v>727</v>
      </c>
      <c r="I3341">
        <v>403</v>
      </c>
      <c r="J3341">
        <f>IF(I3341="",0,I3341)</f>
        <v>403</v>
      </c>
      <c r="K3341">
        <v>86</v>
      </c>
      <c r="L3341">
        <f>I3341-K3341</f>
        <v>317</v>
      </c>
      <c r="M3341" t="str">
        <f>IF(I3341&lt;100,"small",IF(I3341&lt;500,"medium","large"))</f>
        <v>medium</v>
      </c>
      <c r="N3341">
        <f>IF(M3341="small",1,0)</f>
        <v>0</v>
      </c>
      <c r="O3341">
        <f>IF(N3341="medium",1,0)</f>
        <v>0</v>
      </c>
      <c r="P3341">
        <f>IF(O3341="large",1,0)</f>
        <v>0</v>
      </c>
      <c r="Q3341">
        <v>2007</v>
      </c>
      <c r="R3341">
        <v>9</v>
      </c>
      <c r="S3341" t="str">
        <f>IF(R3341=1, "First-time", IF(R3341&lt;=3, "Rising Star", IF(R3341&lt;10, "Established", "Elites")))</f>
        <v>Established</v>
      </c>
      <c r="T3341">
        <f>IF(S3341 = "First-time",1,0)</f>
        <v>0</v>
      </c>
      <c r="U3341">
        <f>IF(S3341 = "Rising Star",1,0)</f>
        <v>0</v>
      </c>
      <c r="V3341">
        <f>IF(S3341 = "Established",1,0)</f>
        <v>1</v>
      </c>
      <c r="W3341">
        <f>IF(S3341 = "Elites",1,0)</f>
        <v>0</v>
      </c>
      <c r="X3341" t="s">
        <v>232</v>
      </c>
      <c r="Y3341" t="str">
        <f>IF(X3341="","-",TRIM(LEFT(X3341,FIND(",",X3341&amp;",")-1)))</f>
        <v>Houston</v>
      </c>
      <c r="Z3341" t="s">
        <v>232</v>
      </c>
      <c r="AA3341" t="s">
        <v>45</v>
      </c>
    </row>
    <row r="3342" spans="1:27" ht="14.4" x14ac:dyDescent="0.3">
      <c r="A3342">
        <v>3332</v>
      </c>
      <c r="B3342" t="s">
        <v>5645</v>
      </c>
      <c r="C3342" t="s">
        <v>5646</v>
      </c>
      <c r="D3342" t="s">
        <v>5647</v>
      </c>
      <c r="E3342" t="s">
        <v>5240</v>
      </c>
      <c r="F3342" s="5">
        <f>_xlfn.TEXTBEFORE(E3342, " ") * 1000000</f>
        <v>98900000</v>
      </c>
      <c r="G3342">
        <v>107.5645</v>
      </c>
      <c r="H3342" t="s">
        <v>85</v>
      </c>
      <c r="I3342">
        <v>400</v>
      </c>
      <c r="J3342">
        <f>IF(I3342="",0,I3342)</f>
        <v>400</v>
      </c>
      <c r="K3342">
        <v>300</v>
      </c>
      <c r="L3342">
        <f>I3342-K3342</f>
        <v>100</v>
      </c>
      <c r="M3342" t="str">
        <f>IF(I3342&lt;100,"small",IF(I3342&lt;500,"medium","large"))</f>
        <v>medium</v>
      </c>
      <c r="N3342">
        <f>IF(M3342="small",1,0)</f>
        <v>0</v>
      </c>
      <c r="O3342">
        <f>IF(N3342="medium",1,0)</f>
        <v>0</v>
      </c>
      <c r="P3342">
        <f>IF(O3342="large",1,0)</f>
        <v>0</v>
      </c>
      <c r="Q3342">
        <v>2004</v>
      </c>
      <c r="R3342">
        <v>2</v>
      </c>
      <c r="S3342" t="str">
        <f>IF(R3342=1, "First-time", IF(R3342&lt;=3, "Rising Star", IF(R3342&lt;10, "Established", "Elites")))</f>
        <v>Rising Star</v>
      </c>
      <c r="T3342">
        <f>IF(S3342 = "First-time",1,0)</f>
        <v>0</v>
      </c>
      <c r="U3342">
        <f>IF(S3342 = "Rising Star",1,0)</f>
        <v>1</v>
      </c>
      <c r="V3342">
        <f>IF(S3342 = "Established",1,0)</f>
        <v>0</v>
      </c>
      <c r="W3342">
        <f>IF(S3342 = "Elites",1,0)</f>
        <v>0</v>
      </c>
      <c r="X3342" t="s">
        <v>185</v>
      </c>
      <c r="Y3342" t="str">
        <f>IF(X3342="","-",TRIM(LEFT(X3342,FIND(",",X3342&amp;",")-1)))</f>
        <v>Boston</v>
      </c>
      <c r="Z3342" t="s">
        <v>208</v>
      </c>
      <c r="AA3342" t="s">
        <v>20</v>
      </c>
    </row>
    <row r="3343" spans="1:27" ht="14.4" x14ac:dyDescent="0.3">
      <c r="A3343">
        <v>3333</v>
      </c>
      <c r="B3343" t="s">
        <v>6440</v>
      </c>
      <c r="C3343" t="s">
        <v>6441</v>
      </c>
      <c r="D3343" t="s">
        <v>6442</v>
      </c>
      <c r="E3343" t="s">
        <v>870</v>
      </c>
      <c r="F3343" s="5">
        <f>_xlfn.TEXTBEFORE(E3343, " ") * 1000000</f>
        <v>3000000</v>
      </c>
      <c r="G3343">
        <v>107.54819999999999</v>
      </c>
      <c r="H3343" t="s">
        <v>353</v>
      </c>
      <c r="I3343">
        <v>30</v>
      </c>
      <c r="J3343">
        <f>IF(I3343="",0,I3343)</f>
        <v>30</v>
      </c>
      <c r="K3343">
        <v>20</v>
      </c>
      <c r="L3343">
        <f>I3343-K3343</f>
        <v>10</v>
      </c>
      <c r="M3343" t="str">
        <f>IF(I3343&lt;100,"small",IF(I3343&lt;500,"medium","large"))</f>
        <v>small</v>
      </c>
      <c r="N3343">
        <f>IF(M3343="small",1,0)</f>
        <v>1</v>
      </c>
      <c r="O3343">
        <f>IF(N3343="medium",1,0)</f>
        <v>0</v>
      </c>
      <c r="P3343">
        <f>IF(O3343="large",1,0)</f>
        <v>0</v>
      </c>
      <c r="Q3343">
        <v>2005</v>
      </c>
      <c r="R3343">
        <v>2</v>
      </c>
      <c r="S3343" t="str">
        <f>IF(R3343=1, "First-time", IF(R3343&lt;=3, "Rising Star", IF(R3343&lt;10, "Established", "Elites")))</f>
        <v>Rising Star</v>
      </c>
      <c r="T3343">
        <f>IF(S3343 = "First-time",1,0)</f>
        <v>0</v>
      </c>
      <c r="U3343">
        <f>IF(S3343 = "Rising Star",1,0)</f>
        <v>1</v>
      </c>
      <c r="V3343">
        <f>IF(S3343 = "Established",1,0)</f>
        <v>0</v>
      </c>
      <c r="W3343">
        <f>IF(S3343 = "Elites",1,0)</f>
        <v>0</v>
      </c>
      <c r="X3343" t="s">
        <v>99</v>
      </c>
      <c r="Y3343" t="str">
        <f>IF(X3343="","-",TRIM(LEFT(X3343,FIND(",",X3343&amp;",")-1)))</f>
        <v>-</v>
      </c>
      <c r="Z3343" t="s">
        <v>242</v>
      </c>
      <c r="AA3343" t="s">
        <v>11</v>
      </c>
    </row>
    <row r="3344" spans="1:27" ht="14.4" x14ac:dyDescent="0.3">
      <c r="A3344">
        <v>3334</v>
      </c>
      <c r="B3344" t="s">
        <v>3682</v>
      </c>
      <c r="C3344" t="s">
        <v>3683</v>
      </c>
      <c r="D3344" t="s">
        <v>3684</v>
      </c>
      <c r="E3344" t="s">
        <v>3685</v>
      </c>
      <c r="F3344" s="5">
        <f>_xlfn.TEXTBEFORE(E3344, " ") * 1000000</f>
        <v>17100000</v>
      </c>
      <c r="G3344">
        <v>107.4033</v>
      </c>
      <c r="H3344" t="s">
        <v>105</v>
      </c>
      <c r="I3344">
        <v>63</v>
      </c>
      <c r="J3344">
        <f>IF(I3344="",0,I3344)</f>
        <v>63</v>
      </c>
      <c r="K3344">
        <v>31</v>
      </c>
      <c r="L3344">
        <f>I3344-K3344</f>
        <v>32</v>
      </c>
      <c r="M3344" t="str">
        <f>IF(I3344&lt;100,"small",IF(I3344&lt;500,"medium","large"))</f>
        <v>small</v>
      </c>
      <c r="N3344">
        <f>IF(M3344="small",1,0)</f>
        <v>1</v>
      </c>
      <c r="O3344">
        <f>IF(N3344="medium",1,0)</f>
        <v>0</v>
      </c>
      <c r="P3344">
        <f>IF(O3344="large",1,0)</f>
        <v>0</v>
      </c>
      <c r="Q3344">
        <v>2000</v>
      </c>
      <c r="R3344">
        <v>2</v>
      </c>
      <c r="S3344" t="str">
        <f>IF(R3344=1, "First-time", IF(R3344&lt;=3, "Rising Star", IF(R3344&lt;10, "Established", "Elites")))</f>
        <v>Rising Star</v>
      </c>
      <c r="T3344">
        <f>IF(S3344 = "First-time",1,0)</f>
        <v>0</v>
      </c>
      <c r="U3344">
        <f>IF(S3344 = "Rising Star",1,0)</f>
        <v>1</v>
      </c>
      <c r="V3344">
        <f>IF(S3344 = "Established",1,0)</f>
        <v>0</v>
      </c>
      <c r="W3344">
        <f>IF(S3344 = "Elites",1,0)</f>
        <v>0</v>
      </c>
      <c r="X3344" t="s">
        <v>1118</v>
      </c>
      <c r="Y3344" t="str">
        <f>IF(X3344="","-",TRIM(LEFT(X3344,FIND(",",X3344&amp;",")-1)))</f>
        <v>Boulder</v>
      </c>
      <c r="Z3344" t="s">
        <v>2233</v>
      </c>
      <c r="AA3344" t="s">
        <v>6</v>
      </c>
    </row>
    <row r="3345" spans="1:27" ht="14.4" x14ac:dyDescent="0.3">
      <c r="A3345">
        <v>3335</v>
      </c>
      <c r="B3345" t="s">
        <v>5846</v>
      </c>
      <c r="C3345" t="s">
        <v>5847</v>
      </c>
      <c r="D3345" t="s">
        <v>5848</v>
      </c>
      <c r="E3345" t="s">
        <v>2225</v>
      </c>
      <c r="F3345" s="5">
        <f>_xlfn.TEXTBEFORE(E3345, " ") * 1000000</f>
        <v>5900000</v>
      </c>
      <c r="G3345">
        <v>107.3937</v>
      </c>
      <c r="H3345" t="s">
        <v>779</v>
      </c>
      <c r="I3345">
        <v>10</v>
      </c>
      <c r="J3345">
        <f>IF(I3345="",0,I3345)</f>
        <v>10</v>
      </c>
      <c r="K3345">
        <v>5</v>
      </c>
      <c r="L3345">
        <f>I3345-K3345</f>
        <v>5</v>
      </c>
      <c r="M3345" t="str">
        <f>IF(I3345&lt;100,"small",IF(I3345&lt;500,"medium","large"))</f>
        <v>small</v>
      </c>
      <c r="N3345">
        <f>IF(M3345="small",1,0)</f>
        <v>1</v>
      </c>
      <c r="O3345">
        <f>IF(N3345="medium",1,0)</f>
        <v>0</v>
      </c>
      <c r="P3345">
        <f>IF(O3345="large",1,0)</f>
        <v>0</v>
      </c>
      <c r="Q3345">
        <v>2004</v>
      </c>
      <c r="R3345">
        <v>1</v>
      </c>
      <c r="S3345" t="str">
        <f>IF(R3345=1, "First-time", IF(R3345&lt;=3, "Rising Star", IF(R3345&lt;10, "Established", "Elites")))</f>
        <v>First-time</v>
      </c>
      <c r="T3345">
        <f>IF(S3345 = "First-time",1,0)</f>
        <v>1</v>
      </c>
      <c r="U3345">
        <f>IF(S3345 = "Rising Star",1,0)</f>
        <v>0</v>
      </c>
      <c r="V3345">
        <f>IF(S3345 = "Established",1,0)</f>
        <v>0</v>
      </c>
      <c r="W3345">
        <f>IF(S3345 = "Elites",1,0)</f>
        <v>0</v>
      </c>
      <c r="X3345" t="s">
        <v>611</v>
      </c>
      <c r="Y3345" t="str">
        <f>IF(X3345="","-",TRIM(LEFT(X3345,FIND(",",X3345&amp;",")-1)))</f>
        <v>Denver</v>
      </c>
      <c r="Z3345" t="s">
        <v>611</v>
      </c>
      <c r="AA3345" t="s">
        <v>6</v>
      </c>
    </row>
    <row r="3346" spans="1:27" ht="14.4" x14ac:dyDescent="0.3">
      <c r="A3346">
        <v>3336</v>
      </c>
      <c r="B3346" t="s">
        <v>7733</v>
      </c>
      <c r="C3346" t="s">
        <v>7734</v>
      </c>
      <c r="D3346" t="s">
        <v>7735</v>
      </c>
      <c r="E3346" t="s">
        <v>1079</v>
      </c>
      <c r="F3346" s="5">
        <f>_xlfn.TEXTBEFORE(E3346, " ") * 1000000</f>
        <v>29300000</v>
      </c>
      <c r="G3346">
        <v>107.3775</v>
      </c>
      <c r="H3346" t="s">
        <v>167</v>
      </c>
      <c r="I3346">
        <v>150</v>
      </c>
      <c r="J3346">
        <f>IF(I3346="",0,I3346)</f>
        <v>150</v>
      </c>
      <c r="K3346">
        <v>70</v>
      </c>
      <c r="L3346">
        <f>I3346-K3346</f>
        <v>80</v>
      </c>
      <c r="M3346" t="str">
        <f>IF(I3346&lt;100,"small",IF(I3346&lt;500,"medium","large"))</f>
        <v>medium</v>
      </c>
      <c r="N3346">
        <f>IF(M3346="small",1,0)</f>
        <v>0</v>
      </c>
      <c r="O3346">
        <f>IF(N3346="medium",1,0)</f>
        <v>0</v>
      </c>
      <c r="P3346">
        <f>IF(O3346="large",1,0)</f>
        <v>0</v>
      </c>
      <c r="Q3346">
        <v>2007</v>
      </c>
      <c r="R3346">
        <v>4</v>
      </c>
      <c r="S3346" t="str">
        <f>IF(R3346=1, "First-time", IF(R3346&lt;=3, "Rising Star", IF(R3346&lt;10, "Established", "Elites")))</f>
        <v>Established</v>
      </c>
      <c r="T3346">
        <f>IF(S3346 = "First-time",1,0)</f>
        <v>0</v>
      </c>
      <c r="U3346">
        <f>IF(S3346 = "Rising Star",1,0)</f>
        <v>0</v>
      </c>
      <c r="V3346">
        <f>IF(S3346 = "Established",1,0)</f>
        <v>1</v>
      </c>
      <c r="W3346">
        <f>IF(S3346 = "Elites",1,0)</f>
        <v>0</v>
      </c>
      <c r="X3346" t="s">
        <v>654</v>
      </c>
      <c r="Y3346" t="str">
        <f>IF(X3346="","-",TRIM(LEFT(X3346,FIND(",",X3346&amp;",")-1)))</f>
        <v>Raleigh</v>
      </c>
      <c r="Z3346" t="s">
        <v>5576</v>
      </c>
      <c r="AA3346" t="s">
        <v>28</v>
      </c>
    </row>
    <row r="3347" spans="1:27" ht="14.4" x14ac:dyDescent="0.3">
      <c r="A3347">
        <v>3337</v>
      </c>
      <c r="B3347" t="s">
        <v>3461</v>
      </c>
      <c r="C3347" t="s">
        <v>3462</v>
      </c>
      <c r="D3347" t="s">
        <v>3463</v>
      </c>
      <c r="E3347" t="s">
        <v>190</v>
      </c>
      <c r="F3347" s="5">
        <f>_xlfn.TEXTBEFORE(E3347, " ") * 1000000</f>
        <v>18800000</v>
      </c>
      <c r="G3347">
        <v>107.3476</v>
      </c>
      <c r="H3347" t="s">
        <v>1238</v>
      </c>
      <c r="I3347">
        <v>33</v>
      </c>
      <c r="J3347">
        <f>IF(I3347="",0,I3347)</f>
        <v>33</v>
      </c>
      <c r="K3347">
        <v>14</v>
      </c>
      <c r="L3347">
        <f>I3347-K3347</f>
        <v>19</v>
      </c>
      <c r="M3347" t="str">
        <f>IF(I3347&lt;100,"small",IF(I3347&lt;500,"medium","large"))</f>
        <v>small</v>
      </c>
      <c r="N3347">
        <f>IF(M3347="small",1,0)</f>
        <v>1</v>
      </c>
      <c r="O3347">
        <f>IF(N3347="medium",1,0)</f>
        <v>0</v>
      </c>
      <c r="P3347">
        <f>IF(O3347="large",1,0)</f>
        <v>0</v>
      </c>
      <c r="Q3347">
        <v>2000</v>
      </c>
      <c r="R3347">
        <v>9</v>
      </c>
      <c r="S3347" t="str">
        <f>IF(R3347=1, "First-time", IF(R3347&lt;=3, "Rising Star", IF(R3347&lt;10, "Established", "Elites")))</f>
        <v>Established</v>
      </c>
      <c r="T3347">
        <f>IF(S3347 = "First-time",1,0)</f>
        <v>0</v>
      </c>
      <c r="U3347">
        <f>IF(S3347 = "Rising Star",1,0)</f>
        <v>0</v>
      </c>
      <c r="V3347">
        <f>IF(S3347 = "Established",1,0)</f>
        <v>1</v>
      </c>
      <c r="W3347">
        <f>IF(S3347 = "Elites",1,0)</f>
        <v>0</v>
      </c>
      <c r="X3347" t="s">
        <v>809</v>
      </c>
      <c r="Y3347" t="str">
        <f>IF(X3347="","-",TRIM(LEFT(X3347,FIND(",",X3347&amp;",")-1)))</f>
        <v>Greenville-Mauldin-Easley</v>
      </c>
      <c r="Z3347" t="s">
        <v>303</v>
      </c>
      <c r="AA3347" t="s">
        <v>42</v>
      </c>
    </row>
    <row r="3348" spans="1:27" ht="14.4" x14ac:dyDescent="0.3">
      <c r="A3348">
        <v>3338</v>
      </c>
      <c r="B3348" t="s">
        <v>5343</v>
      </c>
      <c r="C3348" t="s">
        <v>5344</v>
      </c>
      <c r="D3348" t="s">
        <v>5345</v>
      </c>
      <c r="E3348" t="s">
        <v>3580</v>
      </c>
      <c r="F3348" s="5">
        <f>_xlfn.TEXTBEFORE(E3348, " ") * 1000000</f>
        <v>72800000</v>
      </c>
      <c r="G3348">
        <v>107.3082</v>
      </c>
      <c r="H3348" t="s">
        <v>1750</v>
      </c>
      <c r="I3348">
        <v>836</v>
      </c>
      <c r="J3348">
        <f>IF(I3348="",0,I3348)</f>
        <v>836</v>
      </c>
      <c r="K3348">
        <v>411</v>
      </c>
      <c r="L3348">
        <f>I3348-K3348</f>
        <v>425</v>
      </c>
      <c r="M3348" t="str">
        <f>IF(I3348&lt;100,"small",IF(I3348&lt;500,"medium","large"))</f>
        <v>large</v>
      </c>
      <c r="N3348">
        <f>IF(M3348="small",1,0)</f>
        <v>0</v>
      </c>
      <c r="O3348">
        <f>IF(N3348="medium",1,0)</f>
        <v>0</v>
      </c>
      <c r="P3348">
        <f>IF(O3348="large",1,0)</f>
        <v>0</v>
      </c>
      <c r="Q3348">
        <v>2004</v>
      </c>
      <c r="R3348">
        <v>9</v>
      </c>
      <c r="S3348" t="str">
        <f>IF(R3348=1, "First-time", IF(R3348&lt;=3, "Rising Star", IF(R3348&lt;10, "Established", "Elites")))</f>
        <v>Established</v>
      </c>
      <c r="T3348">
        <f>IF(S3348 = "First-time",1,0)</f>
        <v>0</v>
      </c>
      <c r="U3348">
        <f>IF(S3348 = "Rising Star",1,0)</f>
        <v>0</v>
      </c>
      <c r="V3348">
        <f>IF(S3348 = "Established",1,0)</f>
        <v>1</v>
      </c>
      <c r="W3348">
        <f>IF(S3348 = "Elites",1,0)</f>
        <v>0</v>
      </c>
      <c r="X3348" t="s">
        <v>427</v>
      </c>
      <c r="Y3348" t="str">
        <f>IF(X3348="","-",TRIM(LEFT(X3348,FIND(",",X3348&amp;",")-1)))</f>
        <v>Washington</v>
      </c>
      <c r="Z3348" t="s">
        <v>428</v>
      </c>
      <c r="AA3348" t="s">
        <v>47</v>
      </c>
    </row>
    <row r="3349" spans="1:27" ht="14.4" x14ac:dyDescent="0.3">
      <c r="A3349">
        <v>3339</v>
      </c>
      <c r="B3349" t="s">
        <v>16230</v>
      </c>
      <c r="C3349" t="s">
        <v>16231</v>
      </c>
      <c r="D3349" t="s">
        <v>16232</v>
      </c>
      <c r="E3349" t="s">
        <v>1276</v>
      </c>
      <c r="F3349" s="5">
        <f>_xlfn.TEXTBEFORE(E3349, " ") * 1000000</f>
        <v>5000000</v>
      </c>
      <c r="G3349">
        <v>107.2731</v>
      </c>
      <c r="H3349" t="s">
        <v>129</v>
      </c>
      <c r="I3349">
        <v>55</v>
      </c>
      <c r="J3349">
        <f>IF(I3349="",0,I3349)</f>
        <v>55</v>
      </c>
      <c r="K3349">
        <v>25</v>
      </c>
      <c r="L3349">
        <f>I3349-K3349</f>
        <v>30</v>
      </c>
      <c r="M3349" t="str">
        <f>IF(I3349&lt;100,"small",IF(I3349&lt;500,"medium","large"))</f>
        <v>small</v>
      </c>
      <c r="N3349">
        <f>IF(M3349="small",1,0)</f>
        <v>1</v>
      </c>
      <c r="O3349">
        <f>IF(N3349="medium",1,0)</f>
        <v>0</v>
      </c>
      <c r="P3349">
        <f>IF(O3349="large",1,0)</f>
        <v>0</v>
      </c>
      <c r="Q3349">
        <v>2014</v>
      </c>
      <c r="R3349">
        <v>2</v>
      </c>
      <c r="S3349" t="str">
        <f>IF(R3349=1, "First-time", IF(R3349&lt;=3, "Rising Star", IF(R3349&lt;10, "Established", "Elites")))</f>
        <v>Rising Star</v>
      </c>
      <c r="T3349">
        <f>IF(S3349 = "First-time",1,0)</f>
        <v>0</v>
      </c>
      <c r="U3349">
        <f>IF(S3349 = "Rising Star",1,0)</f>
        <v>1</v>
      </c>
      <c r="V3349">
        <f>IF(S3349 = "Established",1,0)</f>
        <v>0</v>
      </c>
      <c r="W3349">
        <f>IF(S3349 = "Elites",1,0)</f>
        <v>0</v>
      </c>
      <c r="X3349" t="s">
        <v>86</v>
      </c>
      <c r="Y3349" t="str">
        <f>IF(X3349="","-",TRIM(LEFT(X3349,FIND(",",X3349&amp;",")-1)))</f>
        <v>New York City</v>
      </c>
      <c r="Z3349" t="s">
        <v>12002</v>
      </c>
      <c r="AA3349" t="s">
        <v>35</v>
      </c>
    </row>
    <row r="3350" spans="1:27" ht="14.4" x14ac:dyDescent="0.3">
      <c r="A3350">
        <v>3340</v>
      </c>
      <c r="B3350" t="s">
        <v>708</v>
      </c>
      <c r="C3350" t="s">
        <v>709</v>
      </c>
      <c r="D3350" t="s">
        <v>710</v>
      </c>
      <c r="E3350" t="s">
        <v>711</v>
      </c>
      <c r="F3350" s="5">
        <f>_xlfn.TEXTBEFORE(E3350, " ") * 1000000</f>
        <v>44800000</v>
      </c>
      <c r="G3350">
        <v>107.2637</v>
      </c>
      <c r="H3350" t="s">
        <v>153</v>
      </c>
      <c r="I3350">
        <v>305</v>
      </c>
      <c r="J3350">
        <f>IF(I3350="",0,I3350)</f>
        <v>305</v>
      </c>
      <c r="K3350">
        <v>165</v>
      </c>
      <c r="L3350">
        <f>I3350-K3350</f>
        <v>140</v>
      </c>
      <c r="M3350" t="str">
        <f>IF(I3350&lt;100,"small",IF(I3350&lt;500,"medium","large"))</f>
        <v>medium</v>
      </c>
      <c r="N3350">
        <f>IF(M3350="small",1,0)</f>
        <v>0</v>
      </c>
      <c r="O3350">
        <f>IF(N3350="medium",1,0)</f>
        <v>0</v>
      </c>
      <c r="P3350">
        <f>IF(O3350="large",1,0)</f>
        <v>0</v>
      </c>
      <c r="Q3350">
        <v>1979</v>
      </c>
      <c r="R3350">
        <v>1</v>
      </c>
      <c r="S3350" t="str">
        <f>IF(R3350=1, "First-time", IF(R3350&lt;=3, "Rising Star", IF(R3350&lt;10, "Established", "Elites")))</f>
        <v>First-time</v>
      </c>
      <c r="T3350">
        <f>IF(S3350 = "First-time",1,0)</f>
        <v>1</v>
      </c>
      <c r="U3350">
        <f>IF(S3350 = "Rising Star",1,0)</f>
        <v>0</v>
      </c>
      <c r="V3350">
        <f>IF(S3350 = "Established",1,0)</f>
        <v>0</v>
      </c>
      <c r="W3350">
        <f>IF(S3350 = "Elites",1,0)</f>
        <v>0</v>
      </c>
      <c r="X3350" t="s">
        <v>712</v>
      </c>
      <c r="Y3350" t="str">
        <f>IF(X3350="","-",TRIM(LEFT(X3350,FIND(",",X3350&amp;",")-1)))</f>
        <v>Oklahoma City</v>
      </c>
      <c r="Z3350" t="s">
        <v>713</v>
      </c>
      <c r="AA3350" t="s">
        <v>37</v>
      </c>
    </row>
    <row r="3351" spans="1:27" ht="14.4" x14ac:dyDescent="0.3">
      <c r="A3351">
        <v>3341</v>
      </c>
      <c r="B3351" t="s">
        <v>8284</v>
      </c>
      <c r="C3351" t="s">
        <v>8285</v>
      </c>
      <c r="D3351" t="s">
        <v>8286</v>
      </c>
      <c r="E3351" t="s">
        <v>460</v>
      </c>
      <c r="F3351" s="5">
        <f>_xlfn.TEXTBEFORE(E3351, " ") * 1000000</f>
        <v>12900000</v>
      </c>
      <c r="G3351">
        <v>107.2599</v>
      </c>
      <c r="H3351" t="s">
        <v>803</v>
      </c>
      <c r="I3351">
        <v>152</v>
      </c>
      <c r="J3351">
        <f>IF(I3351="",0,I3351)</f>
        <v>152</v>
      </c>
      <c r="K3351">
        <v>87</v>
      </c>
      <c r="L3351">
        <f>I3351-K3351</f>
        <v>65</v>
      </c>
      <c r="M3351" t="str">
        <f>IF(I3351&lt;100,"small",IF(I3351&lt;500,"medium","large"))</f>
        <v>medium</v>
      </c>
      <c r="N3351">
        <f>IF(M3351="small",1,0)</f>
        <v>0</v>
      </c>
      <c r="O3351">
        <f>IF(N3351="medium",1,0)</f>
        <v>0</v>
      </c>
      <c r="P3351">
        <f>IF(O3351="large",1,0)</f>
        <v>0</v>
      </c>
      <c r="Q3351">
        <v>2008</v>
      </c>
      <c r="R3351">
        <v>5</v>
      </c>
      <c r="S3351" t="str">
        <f>IF(R3351=1, "First-time", IF(R3351&lt;=3, "Rising Star", IF(R3351&lt;10, "Established", "Elites")))</f>
        <v>Established</v>
      </c>
      <c r="T3351">
        <f>IF(S3351 = "First-time",1,0)</f>
        <v>0</v>
      </c>
      <c r="U3351">
        <f>IF(S3351 = "Rising Star",1,0)</f>
        <v>0</v>
      </c>
      <c r="V3351">
        <f>IF(S3351 = "Established",1,0)</f>
        <v>1</v>
      </c>
      <c r="W3351">
        <f>IF(S3351 = "Elites",1,0)</f>
        <v>0</v>
      </c>
      <c r="X3351" t="s">
        <v>3805</v>
      </c>
      <c r="Y3351" t="str">
        <f>IF(X3351="","-",TRIM(LEFT(X3351,FIND(",",X3351&amp;",")-1)))</f>
        <v>Provo-Orem</v>
      </c>
      <c r="Z3351" t="s">
        <v>7420</v>
      </c>
      <c r="AA3351" t="s">
        <v>46</v>
      </c>
    </row>
    <row r="3352" spans="1:27" ht="14.4" x14ac:dyDescent="0.3">
      <c r="A3352">
        <v>3342</v>
      </c>
      <c r="B3352" t="s">
        <v>16801</v>
      </c>
      <c r="C3352" t="s">
        <v>16802</v>
      </c>
      <c r="D3352" t="s">
        <v>16803</v>
      </c>
      <c r="E3352" t="s">
        <v>16804</v>
      </c>
      <c r="F3352" s="5">
        <f>_xlfn.TEXTBEFORE(E3352, " ") * 1000000</f>
        <v>54300000</v>
      </c>
      <c r="G3352">
        <v>107.2561</v>
      </c>
      <c r="H3352" t="s">
        <v>779</v>
      </c>
      <c r="I3352">
        <v>35</v>
      </c>
      <c r="J3352">
        <f>IF(I3352="",0,I3352)</f>
        <v>35</v>
      </c>
      <c r="K3352">
        <v>15</v>
      </c>
      <c r="L3352">
        <f>I3352-K3352</f>
        <v>20</v>
      </c>
      <c r="M3352" t="str">
        <f>IF(I3352&lt;100,"small",IF(I3352&lt;500,"medium","large"))</f>
        <v>small</v>
      </c>
      <c r="N3352">
        <f>IF(M3352="small",1,0)</f>
        <v>1</v>
      </c>
      <c r="O3352">
        <f>IF(N3352="medium",1,0)</f>
        <v>0</v>
      </c>
      <c r="P3352">
        <f>IF(O3352="large",1,0)</f>
        <v>0</v>
      </c>
      <c r="Q3352">
        <v>2014</v>
      </c>
      <c r="R3352">
        <v>1</v>
      </c>
      <c r="S3352" t="str">
        <f>IF(R3352=1, "First-time", IF(R3352&lt;=3, "Rising Star", IF(R3352&lt;10, "Established", "Elites")))</f>
        <v>First-time</v>
      </c>
      <c r="T3352">
        <f>IF(S3352 = "First-time",1,0)</f>
        <v>1</v>
      </c>
      <c r="U3352">
        <f>IF(S3352 = "Rising Star",1,0)</f>
        <v>0</v>
      </c>
      <c r="V3352">
        <f>IF(S3352 = "Established",1,0)</f>
        <v>0</v>
      </c>
      <c r="W3352">
        <f>IF(S3352 = "Elites",1,0)</f>
        <v>0</v>
      </c>
      <c r="X3352" t="s">
        <v>1206</v>
      </c>
      <c r="Y3352" t="str">
        <f>IF(X3352="","-",TRIM(LEFT(X3352,FIND(",",X3352&amp;",")-1)))</f>
        <v>Tampa</v>
      </c>
      <c r="Z3352" t="s">
        <v>1206</v>
      </c>
      <c r="AA3352" t="s">
        <v>10</v>
      </c>
    </row>
    <row r="3353" spans="1:27" ht="14.4" x14ac:dyDescent="0.3">
      <c r="A3353">
        <v>3343</v>
      </c>
      <c r="B3353" t="s">
        <v>667</v>
      </c>
      <c r="C3353" t="s">
        <v>668</v>
      </c>
      <c r="D3353" t="s">
        <v>669</v>
      </c>
      <c r="E3353" t="s">
        <v>670</v>
      </c>
      <c r="F3353" s="5">
        <f>_xlfn.TEXTBEFORE(E3353, " ") * 1000000</f>
        <v>30200000</v>
      </c>
      <c r="G3353">
        <v>107.2115</v>
      </c>
      <c r="H3353" t="s">
        <v>174</v>
      </c>
      <c r="I3353">
        <v>140</v>
      </c>
      <c r="J3353">
        <f>IF(I3353="",0,I3353)</f>
        <v>140</v>
      </c>
      <c r="K3353">
        <v>80</v>
      </c>
      <c r="L3353">
        <f>I3353-K3353</f>
        <v>60</v>
      </c>
      <c r="M3353" t="str">
        <f>IF(I3353&lt;100,"small",IF(I3353&lt;500,"medium","large"))</f>
        <v>medium</v>
      </c>
      <c r="N3353">
        <f>IF(M3353="small",1,0)</f>
        <v>0</v>
      </c>
      <c r="O3353">
        <f>IF(N3353="medium",1,0)</f>
        <v>0</v>
      </c>
      <c r="P3353">
        <f>IF(O3353="large",1,0)</f>
        <v>0</v>
      </c>
      <c r="Q3353">
        <v>1978</v>
      </c>
      <c r="R3353">
        <v>2</v>
      </c>
      <c r="S3353" t="str">
        <f>IF(R3353=1, "First-time", IF(R3353&lt;=3, "Rising Star", IF(R3353&lt;10, "Established", "Elites")))</f>
        <v>Rising Star</v>
      </c>
      <c r="T3353">
        <f>IF(S3353 = "First-time",1,0)</f>
        <v>0</v>
      </c>
      <c r="U3353">
        <f>IF(S3353 = "Rising Star",1,0)</f>
        <v>1</v>
      </c>
      <c r="V3353">
        <f>IF(S3353 = "Established",1,0)</f>
        <v>0</v>
      </c>
      <c r="W3353">
        <f>IF(S3353 = "Elites",1,0)</f>
        <v>0</v>
      </c>
      <c r="X3353" t="s">
        <v>185</v>
      </c>
      <c r="Y3353" t="str">
        <f>IF(X3353="","-",TRIM(LEFT(X3353,FIND(",",X3353&amp;",")-1)))</f>
        <v>Boston</v>
      </c>
      <c r="Z3353" t="s">
        <v>671</v>
      </c>
      <c r="AA3353" t="s">
        <v>20</v>
      </c>
    </row>
    <row r="3354" spans="1:27" ht="14.4" x14ac:dyDescent="0.3">
      <c r="A3354">
        <v>3344</v>
      </c>
      <c r="B3354" t="s">
        <v>9305</v>
      </c>
      <c r="C3354" t="s">
        <v>9306</v>
      </c>
      <c r="D3354" t="s">
        <v>9307</v>
      </c>
      <c r="E3354" t="s">
        <v>552</v>
      </c>
      <c r="F3354" s="5">
        <f>_xlfn.TEXTBEFORE(E3354, " ") * 1000000</f>
        <v>6600000</v>
      </c>
      <c r="G3354">
        <v>107.0859</v>
      </c>
      <c r="H3354" t="s">
        <v>803</v>
      </c>
      <c r="I3354">
        <v>17</v>
      </c>
      <c r="J3354">
        <f>IF(I3354="",0,I3354)</f>
        <v>17</v>
      </c>
      <c r="K3354">
        <v>7</v>
      </c>
      <c r="L3354">
        <f>I3354-K3354</f>
        <v>10</v>
      </c>
      <c r="M3354" t="str">
        <f>IF(I3354&lt;100,"small",IF(I3354&lt;500,"medium","large"))</f>
        <v>small</v>
      </c>
      <c r="N3354">
        <f>IF(M3354="small",1,0)</f>
        <v>1</v>
      </c>
      <c r="O3354">
        <f>IF(N3354="medium",1,0)</f>
        <v>0</v>
      </c>
      <c r="P3354">
        <f>IF(O3354="large",1,0)</f>
        <v>0</v>
      </c>
      <c r="Q3354">
        <v>2009</v>
      </c>
      <c r="R3354">
        <v>4</v>
      </c>
      <c r="S3354" t="str">
        <f>IF(R3354=1, "First-time", IF(R3354&lt;=3, "Rising Star", IF(R3354&lt;10, "Established", "Elites")))</f>
        <v>Established</v>
      </c>
      <c r="T3354">
        <f>IF(S3354 = "First-time",1,0)</f>
        <v>0</v>
      </c>
      <c r="U3354">
        <f>IF(S3354 = "Rising Star",1,0)</f>
        <v>0</v>
      </c>
      <c r="V3354">
        <f>IF(S3354 = "Established",1,0)</f>
        <v>1</v>
      </c>
      <c r="W3354">
        <f>IF(S3354 = "Elites",1,0)</f>
        <v>0</v>
      </c>
      <c r="X3354" t="s">
        <v>112</v>
      </c>
      <c r="Y3354" t="str">
        <f>IF(X3354="","-",TRIM(LEFT(X3354,FIND(",",X3354&amp;",")-1)))</f>
        <v>Richmond</v>
      </c>
      <c r="Z3354" t="s">
        <v>113</v>
      </c>
      <c r="AA3354" t="s">
        <v>47</v>
      </c>
    </row>
    <row r="3355" spans="1:27" ht="14.4" x14ac:dyDescent="0.3">
      <c r="A3355">
        <v>3345</v>
      </c>
      <c r="B3355" t="s">
        <v>1110</v>
      </c>
      <c r="C3355" t="s">
        <v>1111</v>
      </c>
      <c r="D3355" t="s">
        <v>1112</v>
      </c>
      <c r="E3355" t="s">
        <v>1113</v>
      </c>
      <c r="F3355" s="5">
        <f>_xlfn.TEXTBEFORE(E3355, " ") * 1000000</f>
        <v>92500000</v>
      </c>
      <c r="G3355">
        <v>107.0616</v>
      </c>
      <c r="H3355" t="s">
        <v>129</v>
      </c>
      <c r="I3355">
        <v>386</v>
      </c>
      <c r="J3355">
        <f>IF(I3355="",0,I3355)</f>
        <v>386</v>
      </c>
      <c r="K3355">
        <v>161</v>
      </c>
      <c r="L3355">
        <f>I3355-K3355</f>
        <v>225</v>
      </c>
      <c r="M3355" t="str">
        <f>IF(I3355&lt;100,"small",IF(I3355&lt;500,"medium","large"))</f>
        <v>medium</v>
      </c>
      <c r="N3355">
        <f>IF(M3355="small",1,0)</f>
        <v>0</v>
      </c>
      <c r="O3355">
        <f>IF(N3355="medium",1,0)</f>
        <v>0</v>
      </c>
      <c r="P3355">
        <f>IF(O3355="large",1,0)</f>
        <v>0</v>
      </c>
      <c r="Q3355">
        <v>1985</v>
      </c>
      <c r="R3355">
        <v>2</v>
      </c>
      <c r="S3355" t="str">
        <f>IF(R3355=1, "First-time", IF(R3355&lt;=3, "Rising Star", IF(R3355&lt;10, "Established", "Elites")))</f>
        <v>Rising Star</v>
      </c>
      <c r="T3355">
        <f>IF(S3355 = "First-time",1,0)</f>
        <v>0</v>
      </c>
      <c r="U3355">
        <f>IF(S3355 = "Rising Star",1,0)</f>
        <v>1</v>
      </c>
      <c r="V3355">
        <f>IF(S3355 = "Established",1,0)</f>
        <v>0</v>
      </c>
      <c r="W3355">
        <f>IF(S3355 = "Elites",1,0)</f>
        <v>0</v>
      </c>
      <c r="X3355" t="s">
        <v>1114</v>
      </c>
      <c r="Y3355" t="str">
        <f>IF(X3355="","-",TRIM(LEFT(X3355,FIND(",",X3355&amp;",")-1)))</f>
        <v>Santa Barbara-Santa Maria-Goleta</v>
      </c>
      <c r="Z3355" t="s">
        <v>611</v>
      </c>
      <c r="AA3355" t="s">
        <v>6</v>
      </c>
    </row>
    <row r="3356" spans="1:27" ht="14.4" x14ac:dyDescent="0.3">
      <c r="A3356">
        <v>3346</v>
      </c>
      <c r="B3356" t="s">
        <v>14775</v>
      </c>
      <c r="C3356" t="s">
        <v>14776</v>
      </c>
      <c r="D3356" t="s">
        <v>14777</v>
      </c>
      <c r="E3356" t="s">
        <v>615</v>
      </c>
      <c r="F3356" s="5">
        <f>_xlfn.TEXTBEFORE(E3356, " ") * 1000000</f>
        <v>2800000</v>
      </c>
      <c r="G3356">
        <v>107.0517</v>
      </c>
      <c r="H3356" t="s">
        <v>1238</v>
      </c>
      <c r="I3356">
        <v>50</v>
      </c>
      <c r="J3356">
        <f>IF(I3356="",0,I3356)</f>
        <v>50</v>
      </c>
      <c r="K3356">
        <v>12</v>
      </c>
      <c r="L3356">
        <f>I3356-K3356</f>
        <v>38</v>
      </c>
      <c r="M3356" t="str">
        <f>IF(I3356&lt;100,"small",IF(I3356&lt;500,"medium","large"))</f>
        <v>small</v>
      </c>
      <c r="N3356">
        <f>IF(M3356="small",1,0)</f>
        <v>1</v>
      </c>
      <c r="O3356">
        <f>IF(N3356="medium",1,0)</f>
        <v>0</v>
      </c>
      <c r="P3356">
        <f>IF(O3356="large",1,0)</f>
        <v>0</v>
      </c>
      <c r="Q3356">
        <v>2013</v>
      </c>
      <c r="R3356">
        <v>2</v>
      </c>
      <c r="S3356" t="str">
        <f>IF(R3356=1, "First-time", IF(R3356&lt;=3, "Rising Star", IF(R3356&lt;10, "Established", "Elites")))</f>
        <v>Rising Star</v>
      </c>
      <c r="T3356">
        <f>IF(S3356 = "First-time",1,0)</f>
        <v>0</v>
      </c>
      <c r="U3356">
        <f>IF(S3356 = "Rising Star",1,0)</f>
        <v>1</v>
      </c>
      <c r="V3356">
        <f>IF(S3356 = "Established",1,0)</f>
        <v>0</v>
      </c>
      <c r="W3356">
        <f>IF(S3356 = "Elites",1,0)</f>
        <v>0</v>
      </c>
      <c r="X3356" t="s">
        <v>86</v>
      </c>
      <c r="Y3356" t="str">
        <f>IF(X3356="","-",TRIM(LEFT(X3356,FIND(",",X3356&amp;",")-1)))</f>
        <v>New York City</v>
      </c>
      <c r="Z3356" t="s">
        <v>543</v>
      </c>
      <c r="AA3356" t="s">
        <v>35</v>
      </c>
    </row>
    <row r="3357" spans="1:27" ht="14.4" x14ac:dyDescent="0.3">
      <c r="A3357">
        <v>3347</v>
      </c>
      <c r="B3357" t="s">
        <v>15973</v>
      </c>
      <c r="C3357" t="s">
        <v>15974</v>
      </c>
      <c r="D3357" t="s">
        <v>15975</v>
      </c>
      <c r="E3357" t="s">
        <v>1496</v>
      </c>
      <c r="F3357" s="5">
        <f>_xlfn.TEXTBEFORE(E3357, " ") * 1000000</f>
        <v>6500000</v>
      </c>
      <c r="G3357">
        <v>106.94289999999999</v>
      </c>
      <c r="H3357" t="s">
        <v>85</v>
      </c>
      <c r="I3357">
        <v>42</v>
      </c>
      <c r="J3357">
        <f>IF(I3357="",0,I3357)</f>
        <v>42</v>
      </c>
      <c r="K3357">
        <v>20</v>
      </c>
      <c r="L3357">
        <f>I3357-K3357</f>
        <v>22</v>
      </c>
      <c r="M3357" t="str">
        <f>IF(I3357&lt;100,"small",IF(I3357&lt;500,"medium","large"))</f>
        <v>small</v>
      </c>
      <c r="N3357">
        <f>IF(M3357="small",1,0)</f>
        <v>1</v>
      </c>
      <c r="O3357">
        <f>IF(N3357="medium",1,0)</f>
        <v>0</v>
      </c>
      <c r="P3357">
        <f>IF(O3357="large",1,0)</f>
        <v>0</v>
      </c>
      <c r="Q3357">
        <v>2014</v>
      </c>
      <c r="R3357">
        <v>2</v>
      </c>
      <c r="S3357" t="str">
        <f>IF(R3357=1, "First-time", IF(R3357&lt;=3, "Rising Star", IF(R3357&lt;10, "Established", "Elites")))</f>
        <v>Rising Star</v>
      </c>
      <c r="T3357">
        <f>IF(S3357 = "First-time",1,0)</f>
        <v>0</v>
      </c>
      <c r="U3357">
        <f>IF(S3357 = "Rising Star",1,0)</f>
        <v>1</v>
      </c>
      <c r="V3357">
        <f>IF(S3357 = "Established",1,0)</f>
        <v>0</v>
      </c>
      <c r="W3357">
        <f>IF(S3357 = "Elites",1,0)</f>
        <v>0</v>
      </c>
      <c r="X3357" t="s">
        <v>99</v>
      </c>
      <c r="Y3357" t="str">
        <f>IF(X3357="","-",TRIM(LEFT(X3357,FIND(",",X3357&amp;",")-1)))</f>
        <v>-</v>
      </c>
      <c r="Z3357" t="s">
        <v>15976</v>
      </c>
      <c r="AA3357" t="s">
        <v>45</v>
      </c>
    </row>
    <row r="3358" spans="1:27" ht="14.4" x14ac:dyDescent="0.3">
      <c r="A3358">
        <v>3348</v>
      </c>
      <c r="B3358" t="s">
        <v>5130</v>
      </c>
      <c r="C3358" t="s">
        <v>5131</v>
      </c>
      <c r="D3358" t="s">
        <v>5132</v>
      </c>
      <c r="E3358" t="s">
        <v>5133</v>
      </c>
      <c r="F3358" s="5">
        <f>_xlfn.TEXTBEFORE(E3358, " ") * 1000000</f>
        <v>57500000</v>
      </c>
      <c r="G3358">
        <v>106.9379</v>
      </c>
      <c r="H3358" t="s">
        <v>353</v>
      </c>
      <c r="I3358">
        <v>73</v>
      </c>
      <c r="J3358">
        <f>IF(I3358="",0,I3358)</f>
        <v>73</v>
      </c>
      <c r="K3358">
        <v>28</v>
      </c>
      <c r="L3358">
        <f>I3358-K3358</f>
        <v>45</v>
      </c>
      <c r="M3358" t="str">
        <f>IF(I3358&lt;100,"small",IF(I3358&lt;500,"medium","large"))</f>
        <v>small</v>
      </c>
      <c r="N3358">
        <f>IF(M3358="small",1,0)</f>
        <v>1</v>
      </c>
      <c r="O3358">
        <f>IF(N3358="medium",1,0)</f>
        <v>0</v>
      </c>
      <c r="P3358">
        <f>IF(O3358="large",1,0)</f>
        <v>0</v>
      </c>
      <c r="Q3358">
        <v>2003</v>
      </c>
      <c r="R3358">
        <v>11</v>
      </c>
      <c r="S3358" t="str">
        <f>IF(R3358=1, "First-time", IF(R3358&lt;=3, "Rising Star", IF(R3358&lt;10, "Established", "Elites")))</f>
        <v>Elites</v>
      </c>
      <c r="T3358">
        <f>IF(S3358 = "First-time",1,0)</f>
        <v>0</v>
      </c>
      <c r="U3358">
        <f>IF(S3358 = "Rising Star",1,0)</f>
        <v>0</v>
      </c>
      <c r="V3358">
        <f>IF(S3358 = "Established",1,0)</f>
        <v>0</v>
      </c>
      <c r="W3358">
        <f>IF(S3358 = "Elites",1,0)</f>
        <v>1</v>
      </c>
      <c r="X3358" t="s">
        <v>242</v>
      </c>
      <c r="Y3358" t="str">
        <f>IF(X3358="","-",TRIM(LEFT(X3358,FIND(",",X3358&amp;",")-1)))</f>
        <v>Atlanta</v>
      </c>
      <c r="Z3358" t="s">
        <v>242</v>
      </c>
      <c r="AA3358" t="s">
        <v>11</v>
      </c>
    </row>
    <row r="3359" spans="1:27" ht="14.4" x14ac:dyDescent="0.3">
      <c r="A3359">
        <v>3349</v>
      </c>
      <c r="B3359" t="s">
        <v>12157</v>
      </c>
      <c r="C3359" t="s">
        <v>12158</v>
      </c>
      <c r="D3359" t="s">
        <v>12159</v>
      </c>
      <c r="E3359" t="s">
        <v>823</v>
      </c>
      <c r="F3359" s="5">
        <f>_xlfn.TEXTBEFORE(E3359, " ") * 1000000</f>
        <v>5200000</v>
      </c>
      <c r="G3359">
        <v>106.9165</v>
      </c>
      <c r="H3359" t="s">
        <v>167</v>
      </c>
      <c r="I3359">
        <v>18</v>
      </c>
      <c r="J3359">
        <f>IF(I3359="",0,I3359)</f>
        <v>18</v>
      </c>
      <c r="K3359">
        <v>7</v>
      </c>
      <c r="L3359">
        <f>I3359-K3359</f>
        <v>11</v>
      </c>
      <c r="M3359" t="str">
        <f>IF(I3359&lt;100,"small",IF(I3359&lt;500,"medium","large"))</f>
        <v>small</v>
      </c>
      <c r="N3359">
        <f>IF(M3359="small",1,0)</f>
        <v>1</v>
      </c>
      <c r="O3359">
        <f>IF(N3359="medium",1,0)</f>
        <v>0</v>
      </c>
      <c r="P3359">
        <f>IF(O3359="large",1,0)</f>
        <v>0</v>
      </c>
      <c r="Q3359">
        <v>2011</v>
      </c>
      <c r="R3359">
        <v>2</v>
      </c>
      <c r="S3359" t="str">
        <f>IF(R3359=1, "First-time", IF(R3359&lt;=3, "Rising Star", IF(R3359&lt;10, "Established", "Elites")))</f>
        <v>Rising Star</v>
      </c>
      <c r="T3359">
        <f>IF(S3359 = "First-time",1,0)</f>
        <v>0</v>
      </c>
      <c r="U3359">
        <f>IF(S3359 = "Rising Star",1,0)</f>
        <v>1</v>
      </c>
      <c r="V3359">
        <f>IF(S3359 = "Established",1,0)</f>
        <v>0</v>
      </c>
      <c r="W3359">
        <f>IF(S3359 = "Elites",1,0)</f>
        <v>0</v>
      </c>
      <c r="X3359" t="s">
        <v>168</v>
      </c>
      <c r="Y3359" t="str">
        <f>IF(X3359="","-",TRIM(LEFT(X3359,FIND(",",X3359&amp;",")-1)))</f>
        <v>Kansas City</v>
      </c>
      <c r="Z3359" t="s">
        <v>169</v>
      </c>
      <c r="AA3359" t="s">
        <v>25</v>
      </c>
    </row>
    <row r="3360" spans="1:27" ht="14.4" x14ac:dyDescent="0.3">
      <c r="A3360">
        <v>3350</v>
      </c>
      <c r="B3360" t="s">
        <v>1521</v>
      </c>
      <c r="C3360" t="s">
        <v>1522</v>
      </c>
      <c r="D3360" t="s">
        <v>1523</v>
      </c>
      <c r="E3360" t="s">
        <v>547</v>
      </c>
      <c r="F3360" s="5">
        <f>_xlfn.TEXTBEFORE(E3360, " ") * 1000000</f>
        <v>14200000</v>
      </c>
      <c r="G3360">
        <v>106.8857</v>
      </c>
      <c r="H3360" t="s">
        <v>751</v>
      </c>
      <c r="I3360">
        <v>75</v>
      </c>
      <c r="J3360">
        <f>IF(I3360="",0,I3360)</f>
        <v>75</v>
      </c>
      <c r="K3360">
        <v>37</v>
      </c>
      <c r="L3360">
        <f>I3360-K3360</f>
        <v>38</v>
      </c>
      <c r="M3360" t="str">
        <f>IF(I3360&lt;100,"small",IF(I3360&lt;500,"medium","large"))</f>
        <v>small</v>
      </c>
      <c r="N3360">
        <f>IF(M3360="small",1,0)</f>
        <v>1</v>
      </c>
      <c r="O3360">
        <f>IF(N3360="medium",1,0)</f>
        <v>0</v>
      </c>
      <c r="P3360">
        <f>IF(O3360="large",1,0)</f>
        <v>0</v>
      </c>
      <c r="Q3360">
        <v>1990</v>
      </c>
      <c r="R3360">
        <v>5</v>
      </c>
      <c r="S3360" t="str">
        <f>IF(R3360=1, "First-time", IF(R3360&lt;=3, "Rising Star", IF(R3360&lt;10, "Established", "Elites")))</f>
        <v>Established</v>
      </c>
      <c r="T3360">
        <f>IF(S3360 = "First-time",1,0)</f>
        <v>0</v>
      </c>
      <c r="U3360">
        <f>IF(S3360 = "Rising Star",1,0)</f>
        <v>0</v>
      </c>
      <c r="V3360">
        <f>IF(S3360 = "Established",1,0)</f>
        <v>1</v>
      </c>
      <c r="W3360">
        <f>IF(S3360 = "Elites",1,0)</f>
        <v>0</v>
      </c>
      <c r="X3360" t="s">
        <v>427</v>
      </c>
      <c r="Y3360" t="str">
        <f>IF(X3360="","-",TRIM(LEFT(X3360,FIND(",",X3360&amp;",")-1)))</f>
        <v>Washington</v>
      </c>
      <c r="Z3360" t="s">
        <v>1407</v>
      </c>
      <c r="AA3360" t="s">
        <v>47</v>
      </c>
    </row>
    <row r="3361" spans="1:27" ht="14.4" x14ac:dyDescent="0.3">
      <c r="A3361">
        <v>3351</v>
      </c>
      <c r="B3361" t="s">
        <v>1213</v>
      </c>
      <c r="C3361" t="s">
        <v>1214</v>
      </c>
      <c r="D3361" t="s">
        <v>1215</v>
      </c>
      <c r="E3361" t="s">
        <v>1216</v>
      </c>
      <c r="F3361" s="5">
        <f>_xlfn.TEXTBEFORE(E3361, " ") * 1000000</f>
        <v>51100000</v>
      </c>
      <c r="G3361">
        <v>106.8083</v>
      </c>
      <c r="H3361" t="s">
        <v>1069</v>
      </c>
      <c r="I3361">
        <v>62</v>
      </c>
      <c r="J3361">
        <f>IF(I3361="",0,I3361)</f>
        <v>62</v>
      </c>
      <c r="K3361">
        <v>30</v>
      </c>
      <c r="L3361">
        <f>I3361-K3361</f>
        <v>32</v>
      </c>
      <c r="M3361" t="str">
        <f>IF(I3361&lt;100,"small",IF(I3361&lt;500,"medium","large"))</f>
        <v>small</v>
      </c>
      <c r="N3361">
        <f>IF(M3361="small",1,0)</f>
        <v>1</v>
      </c>
      <c r="O3361">
        <f>IF(N3361="medium",1,0)</f>
        <v>0</v>
      </c>
      <c r="P3361">
        <f>IF(O3361="large",1,0)</f>
        <v>0</v>
      </c>
      <c r="Q3361">
        <v>1986</v>
      </c>
      <c r="R3361">
        <v>1</v>
      </c>
      <c r="S3361" t="str">
        <f>IF(R3361=1, "First-time", IF(R3361&lt;=3, "Rising Star", IF(R3361&lt;10, "Established", "Elites")))</f>
        <v>First-time</v>
      </c>
      <c r="T3361">
        <f>IF(S3361 = "First-time",1,0)</f>
        <v>1</v>
      </c>
      <c r="U3361">
        <f>IF(S3361 = "Rising Star",1,0)</f>
        <v>0</v>
      </c>
      <c r="V3361">
        <f>IF(S3361 = "Established",1,0)</f>
        <v>0</v>
      </c>
      <c r="W3361">
        <f>IF(S3361 = "Elites",1,0)</f>
        <v>0</v>
      </c>
      <c r="X3361" t="s">
        <v>737</v>
      </c>
      <c r="Y3361" t="str">
        <f>IF(X3361="","-",TRIM(LEFT(X3361,FIND(",",X3361&amp;",")-1)))</f>
        <v>Sacramento</v>
      </c>
      <c r="Z3361" t="s">
        <v>1217</v>
      </c>
      <c r="AA3361" t="s">
        <v>5</v>
      </c>
    </row>
    <row r="3362" spans="1:27" ht="14.4" x14ac:dyDescent="0.3">
      <c r="A3362">
        <v>3352</v>
      </c>
      <c r="B3362" t="s">
        <v>10460</v>
      </c>
      <c r="C3362" t="s">
        <v>10461</v>
      </c>
      <c r="D3362" t="s">
        <v>10462</v>
      </c>
      <c r="E3362" t="s">
        <v>2062</v>
      </c>
      <c r="F3362" s="5">
        <f>_xlfn.TEXTBEFORE(E3362, " ") * 1000000</f>
        <v>6100000</v>
      </c>
      <c r="G3362">
        <v>106.7961</v>
      </c>
      <c r="H3362" t="s">
        <v>472</v>
      </c>
      <c r="I3362">
        <v>35</v>
      </c>
      <c r="J3362">
        <f>IF(I3362="",0,I3362)</f>
        <v>35</v>
      </c>
      <c r="K3362">
        <v>15</v>
      </c>
      <c r="L3362">
        <f>I3362-K3362</f>
        <v>20</v>
      </c>
      <c r="M3362" t="str">
        <f>IF(I3362&lt;100,"small",IF(I3362&lt;500,"medium","large"))</f>
        <v>small</v>
      </c>
      <c r="N3362">
        <f>IF(M3362="small",1,0)</f>
        <v>1</v>
      </c>
      <c r="O3362">
        <f>IF(N3362="medium",1,0)</f>
        <v>0</v>
      </c>
      <c r="P3362">
        <f>IF(O3362="large",1,0)</f>
        <v>0</v>
      </c>
      <c r="Q3362">
        <v>2010</v>
      </c>
      <c r="R3362">
        <v>3</v>
      </c>
      <c r="S3362" t="str">
        <f>IF(R3362=1, "First-time", IF(R3362&lt;=3, "Rising Star", IF(R3362&lt;10, "Established", "Elites")))</f>
        <v>Rising Star</v>
      </c>
      <c r="T3362">
        <f>IF(S3362 = "First-time",1,0)</f>
        <v>0</v>
      </c>
      <c r="U3362">
        <f>IF(S3362 = "Rising Star",1,0)</f>
        <v>1</v>
      </c>
      <c r="V3362">
        <f>IF(S3362 = "Established",1,0)</f>
        <v>0</v>
      </c>
      <c r="W3362">
        <f>IF(S3362 = "Elites",1,0)</f>
        <v>0</v>
      </c>
      <c r="X3362" t="s">
        <v>260</v>
      </c>
      <c r="Y3362" t="str">
        <f>IF(X3362="","-",TRIM(LEFT(X3362,FIND(",",X3362&amp;",")-1)))</f>
        <v>Seattle</v>
      </c>
      <c r="Z3362" t="s">
        <v>260</v>
      </c>
      <c r="AA3362" t="s">
        <v>49</v>
      </c>
    </row>
    <row r="3363" spans="1:27" ht="14.4" x14ac:dyDescent="0.3">
      <c r="A3363">
        <v>3353</v>
      </c>
      <c r="B3363" t="s">
        <v>3801</v>
      </c>
      <c r="C3363" t="s">
        <v>3802</v>
      </c>
      <c r="D3363" t="s">
        <v>3803</v>
      </c>
      <c r="E3363" t="s">
        <v>3804</v>
      </c>
      <c r="F3363" s="5">
        <f>_xlfn.TEXTBEFORE(E3363, " ") * 1000000</f>
        <v>189600000</v>
      </c>
      <c r="G3363">
        <v>106.7585</v>
      </c>
      <c r="H3363" t="s">
        <v>779</v>
      </c>
      <c r="I3363">
        <v>975</v>
      </c>
      <c r="J3363">
        <f>IF(I3363="",0,I3363)</f>
        <v>975</v>
      </c>
      <c r="K3363">
        <v>590</v>
      </c>
      <c r="L3363">
        <f>I3363-K3363</f>
        <v>385</v>
      </c>
      <c r="M3363" t="str">
        <f>IF(I3363&lt;100,"small",IF(I3363&lt;500,"medium","large"))</f>
        <v>large</v>
      </c>
      <c r="N3363">
        <f>IF(M3363="small",1,0)</f>
        <v>0</v>
      </c>
      <c r="O3363">
        <f>IF(N3363="medium",1,0)</f>
        <v>0</v>
      </c>
      <c r="P3363">
        <f>IF(O3363="large",1,0)</f>
        <v>0</v>
      </c>
      <c r="Q3363">
        <v>2001</v>
      </c>
      <c r="R3363">
        <v>1</v>
      </c>
      <c r="S3363" t="str">
        <f>IF(R3363=1, "First-time", IF(R3363&lt;=3, "Rising Star", IF(R3363&lt;10, "Established", "Elites")))</f>
        <v>First-time</v>
      </c>
      <c r="T3363">
        <f>IF(S3363 = "First-time",1,0)</f>
        <v>1</v>
      </c>
      <c r="U3363">
        <f>IF(S3363 = "Rising Star",1,0)</f>
        <v>0</v>
      </c>
      <c r="V3363">
        <f>IF(S3363 = "Established",1,0)</f>
        <v>0</v>
      </c>
      <c r="W3363">
        <f>IF(S3363 = "Elites",1,0)</f>
        <v>0</v>
      </c>
      <c r="X3363" t="s">
        <v>3805</v>
      </c>
      <c r="Y3363" t="str">
        <f>IF(X3363="","-",TRIM(LEFT(X3363,FIND(",",X3363&amp;",")-1)))</f>
        <v>Provo-Orem</v>
      </c>
      <c r="Z3363" t="s">
        <v>3806</v>
      </c>
      <c r="AA3363" t="s">
        <v>46</v>
      </c>
    </row>
    <row r="3364" spans="1:27" ht="14.4" x14ac:dyDescent="0.3">
      <c r="A3364">
        <v>3354</v>
      </c>
      <c r="B3364" t="s">
        <v>8372</v>
      </c>
      <c r="C3364" t="s">
        <v>8373</v>
      </c>
      <c r="D3364" t="s">
        <v>8374</v>
      </c>
      <c r="E3364" t="s">
        <v>2245</v>
      </c>
      <c r="F3364" s="5">
        <f>_xlfn.TEXTBEFORE(E3364, " ") * 1000000</f>
        <v>28300000</v>
      </c>
      <c r="G3364">
        <v>106.7487</v>
      </c>
      <c r="H3364" t="s">
        <v>105</v>
      </c>
      <c r="I3364">
        <v>103</v>
      </c>
      <c r="J3364">
        <f>IF(I3364="",0,I3364)</f>
        <v>103</v>
      </c>
      <c r="K3364">
        <v>60</v>
      </c>
      <c r="L3364">
        <f>I3364-K3364</f>
        <v>43</v>
      </c>
      <c r="M3364" t="str">
        <f>IF(I3364&lt;100,"small",IF(I3364&lt;500,"medium","large"))</f>
        <v>medium</v>
      </c>
      <c r="N3364">
        <f>IF(M3364="small",1,0)</f>
        <v>0</v>
      </c>
      <c r="O3364">
        <f>IF(N3364="medium",1,0)</f>
        <v>0</v>
      </c>
      <c r="P3364">
        <f>IF(O3364="large",1,0)</f>
        <v>0</v>
      </c>
      <c r="Q3364">
        <v>2008</v>
      </c>
      <c r="R3364">
        <v>3</v>
      </c>
      <c r="S3364" t="str">
        <f>IF(R3364=1, "First-time", IF(R3364&lt;=3, "Rising Star", IF(R3364&lt;10, "Established", "Elites")))</f>
        <v>Rising Star</v>
      </c>
      <c r="T3364">
        <f>IF(S3364 = "First-time",1,0)</f>
        <v>0</v>
      </c>
      <c r="U3364">
        <f>IF(S3364 = "Rising Star",1,0)</f>
        <v>1</v>
      </c>
      <c r="V3364">
        <f>IF(S3364 = "Established",1,0)</f>
        <v>0</v>
      </c>
      <c r="W3364">
        <f>IF(S3364 = "Elites",1,0)</f>
        <v>0</v>
      </c>
      <c r="X3364" t="s">
        <v>130</v>
      </c>
      <c r="Y3364" t="str">
        <f>IF(X3364="","-",TRIM(LEFT(X3364,FIND(",",X3364&amp;",")-1)))</f>
        <v>Dallas</v>
      </c>
      <c r="Z3364" t="s">
        <v>3817</v>
      </c>
      <c r="AA3364" t="s">
        <v>45</v>
      </c>
    </row>
    <row r="3365" spans="1:27" ht="14.4" x14ac:dyDescent="0.3">
      <c r="A3365">
        <v>3355</v>
      </c>
      <c r="B3365" t="s">
        <v>11133</v>
      </c>
      <c r="C3365" t="s">
        <v>11134</v>
      </c>
      <c r="D3365" t="s">
        <v>11135</v>
      </c>
      <c r="E3365" t="s">
        <v>1372</v>
      </c>
      <c r="F3365" s="5">
        <f>_xlfn.TEXTBEFORE(E3365, " ") * 1000000</f>
        <v>6900000</v>
      </c>
      <c r="G3365">
        <v>106.7274</v>
      </c>
      <c r="H3365" t="s">
        <v>472</v>
      </c>
      <c r="I3365">
        <v>75</v>
      </c>
      <c r="J3365">
        <f>IF(I3365="",0,I3365)</f>
        <v>75</v>
      </c>
      <c r="K3365">
        <v>40</v>
      </c>
      <c r="L3365">
        <f>I3365-K3365</f>
        <v>35</v>
      </c>
      <c r="M3365" t="str">
        <f>IF(I3365&lt;100,"small",IF(I3365&lt;500,"medium","large"))</f>
        <v>small</v>
      </c>
      <c r="N3365">
        <f>IF(M3365="small",1,0)</f>
        <v>1</v>
      </c>
      <c r="O3365">
        <f>IF(N3365="medium",1,0)</f>
        <v>0</v>
      </c>
      <c r="P3365">
        <f>IF(O3365="large",1,0)</f>
        <v>0</v>
      </c>
      <c r="Q3365">
        <v>2010</v>
      </c>
      <c r="R3365">
        <v>5</v>
      </c>
      <c r="S3365" t="str">
        <f>IF(R3365=1, "First-time", IF(R3365&lt;=3, "Rising Star", IF(R3365&lt;10, "Established", "Elites")))</f>
        <v>Established</v>
      </c>
      <c r="T3365">
        <f>IF(S3365 = "First-time",1,0)</f>
        <v>0</v>
      </c>
      <c r="U3365">
        <f>IF(S3365 = "Rising Star",1,0)</f>
        <v>0</v>
      </c>
      <c r="V3365">
        <f>IF(S3365 = "Established",1,0)</f>
        <v>1</v>
      </c>
      <c r="W3365">
        <f>IF(S3365 = "Elites",1,0)</f>
        <v>0</v>
      </c>
      <c r="X3365" t="s">
        <v>168</v>
      </c>
      <c r="Y3365" t="str">
        <f>IF(X3365="","-",TRIM(LEFT(X3365,FIND(",",X3365&amp;",")-1)))</f>
        <v>Kansas City</v>
      </c>
      <c r="Z3365" t="s">
        <v>11136</v>
      </c>
      <c r="AA3365" t="s">
        <v>17</v>
      </c>
    </row>
    <row r="3366" spans="1:27" ht="14.4" x14ac:dyDescent="0.3">
      <c r="A3366">
        <v>3356</v>
      </c>
      <c r="B3366" t="s">
        <v>381</v>
      </c>
      <c r="C3366" t="s">
        <v>382</v>
      </c>
      <c r="D3366" t="s">
        <v>383</v>
      </c>
      <c r="E3366" t="s">
        <v>384</v>
      </c>
      <c r="F3366" s="5">
        <f>_xlfn.TEXTBEFORE(E3366, " ") * 1000000</f>
        <v>11900000</v>
      </c>
      <c r="G3366">
        <v>106.6485</v>
      </c>
      <c r="H3366" t="s">
        <v>118</v>
      </c>
      <c r="I3366">
        <v>75</v>
      </c>
      <c r="J3366">
        <f>IF(I3366="",0,I3366)</f>
        <v>75</v>
      </c>
      <c r="K3366">
        <v>30</v>
      </c>
      <c r="L3366">
        <f>I3366-K3366</f>
        <v>45</v>
      </c>
      <c r="M3366" t="str">
        <f>IF(I3366&lt;100,"small",IF(I3366&lt;500,"medium","large"))</f>
        <v>small</v>
      </c>
      <c r="N3366">
        <f>IF(M3366="small",1,0)</f>
        <v>1</v>
      </c>
      <c r="O3366">
        <f>IF(N3366="medium",1,0)</f>
        <v>0</v>
      </c>
      <c r="P3366">
        <f>IF(O3366="large",1,0)</f>
        <v>0</v>
      </c>
      <c r="Q3366">
        <v>1965</v>
      </c>
      <c r="R3366">
        <v>1</v>
      </c>
      <c r="S3366" t="str">
        <f>IF(R3366=1, "First-time", IF(R3366&lt;=3, "Rising Star", IF(R3366&lt;10, "Established", "Elites")))</f>
        <v>First-time</v>
      </c>
      <c r="T3366">
        <f>IF(S3366 = "First-time",1,0)</f>
        <v>1</v>
      </c>
      <c r="U3366">
        <f>IF(S3366 = "Rising Star",1,0)</f>
        <v>0</v>
      </c>
      <c r="V3366">
        <f>IF(S3366 = "Established",1,0)</f>
        <v>0</v>
      </c>
      <c r="W3366">
        <f>IF(S3366 = "Elites",1,0)</f>
        <v>0</v>
      </c>
      <c r="X3366" t="s">
        <v>130</v>
      </c>
      <c r="Y3366" t="str">
        <f>IF(X3366="","-",TRIM(LEFT(X3366,FIND(",",X3366&amp;",")-1)))</f>
        <v>Dallas</v>
      </c>
      <c r="Z3366" t="s">
        <v>130</v>
      </c>
      <c r="AA3366" t="s">
        <v>45</v>
      </c>
    </row>
    <row r="3367" spans="1:27" ht="14.4" x14ac:dyDescent="0.3">
      <c r="A3367">
        <v>3357</v>
      </c>
      <c r="B3367" t="s">
        <v>7383</v>
      </c>
      <c r="C3367" t="s">
        <v>7384</v>
      </c>
      <c r="D3367" t="s">
        <v>7385</v>
      </c>
      <c r="E3367" t="s">
        <v>789</v>
      </c>
      <c r="F3367" s="5">
        <f>_xlfn.TEXTBEFORE(E3367, " ") * 1000000</f>
        <v>15200000</v>
      </c>
      <c r="G3367">
        <v>106.5775</v>
      </c>
      <c r="H3367" t="s">
        <v>118</v>
      </c>
      <c r="I3367">
        <v>45</v>
      </c>
      <c r="J3367">
        <f>IF(I3367="",0,I3367)</f>
        <v>45</v>
      </c>
      <c r="K3367">
        <v>15</v>
      </c>
      <c r="L3367">
        <f>I3367-K3367</f>
        <v>30</v>
      </c>
      <c r="M3367" t="str">
        <f>IF(I3367&lt;100,"small",IF(I3367&lt;500,"medium","large"))</f>
        <v>small</v>
      </c>
      <c r="N3367">
        <f>IF(M3367="small",1,0)</f>
        <v>1</v>
      </c>
      <c r="O3367">
        <f>IF(N3367="medium",1,0)</f>
        <v>0</v>
      </c>
      <c r="P3367">
        <f>IF(O3367="large",1,0)</f>
        <v>0</v>
      </c>
      <c r="Q3367">
        <v>2007</v>
      </c>
      <c r="R3367">
        <v>5</v>
      </c>
      <c r="S3367" t="str">
        <f>IF(R3367=1, "First-time", IF(R3367&lt;=3, "Rising Star", IF(R3367&lt;10, "Established", "Elites")))</f>
        <v>Established</v>
      </c>
      <c r="T3367">
        <f>IF(S3367 = "First-time",1,0)</f>
        <v>0</v>
      </c>
      <c r="U3367">
        <f>IF(S3367 = "Rising Star",1,0)</f>
        <v>0</v>
      </c>
      <c r="V3367">
        <f>IF(S3367 = "Established",1,0)</f>
        <v>1</v>
      </c>
      <c r="W3367">
        <f>IF(S3367 = "Elites",1,0)</f>
        <v>0</v>
      </c>
      <c r="X3367" t="s">
        <v>427</v>
      </c>
      <c r="Y3367" t="str">
        <f>IF(X3367="","-",TRIM(LEFT(X3367,FIND(",",X3367&amp;",")-1)))</f>
        <v>Washington</v>
      </c>
      <c r="Z3367" t="s">
        <v>1789</v>
      </c>
      <c r="AA3367" t="s">
        <v>47</v>
      </c>
    </row>
    <row r="3368" spans="1:27" ht="14.4" x14ac:dyDescent="0.3">
      <c r="A3368">
        <v>3358</v>
      </c>
      <c r="B3368" t="s">
        <v>15613</v>
      </c>
      <c r="C3368" t="s">
        <v>15614</v>
      </c>
      <c r="D3368" t="s">
        <v>15615</v>
      </c>
      <c r="E3368" t="s">
        <v>615</v>
      </c>
      <c r="F3368" s="5">
        <f>_xlfn.TEXTBEFORE(E3368, " ") * 1000000</f>
        <v>2800000</v>
      </c>
      <c r="G3368">
        <v>106.55540000000001</v>
      </c>
      <c r="H3368" t="s">
        <v>85</v>
      </c>
      <c r="I3368">
        <v>70</v>
      </c>
      <c r="J3368">
        <f>IF(I3368="",0,I3368)</f>
        <v>70</v>
      </c>
      <c r="K3368">
        <v>35</v>
      </c>
      <c r="L3368">
        <f>I3368-K3368</f>
        <v>35</v>
      </c>
      <c r="M3368" t="str">
        <f>IF(I3368&lt;100,"small",IF(I3368&lt;500,"medium","large"))</f>
        <v>small</v>
      </c>
      <c r="N3368">
        <f>IF(M3368="small",1,0)</f>
        <v>1</v>
      </c>
      <c r="O3368">
        <f>IF(N3368="medium",1,0)</f>
        <v>0</v>
      </c>
      <c r="P3368">
        <f>IF(O3368="large",1,0)</f>
        <v>0</v>
      </c>
      <c r="Q3368">
        <v>2013</v>
      </c>
      <c r="R3368">
        <v>2</v>
      </c>
      <c r="S3368" t="str">
        <f>IF(R3368=1, "First-time", IF(R3368&lt;=3, "Rising Star", IF(R3368&lt;10, "Established", "Elites")))</f>
        <v>Rising Star</v>
      </c>
      <c r="T3368">
        <f>IF(S3368 = "First-time",1,0)</f>
        <v>0</v>
      </c>
      <c r="U3368">
        <f>IF(S3368 = "Rising Star",1,0)</f>
        <v>1</v>
      </c>
      <c r="V3368">
        <f>IF(S3368 = "Established",1,0)</f>
        <v>0</v>
      </c>
      <c r="W3368">
        <f>IF(S3368 = "Elites",1,0)</f>
        <v>0</v>
      </c>
      <c r="X3368" t="s">
        <v>342</v>
      </c>
      <c r="Y3368" t="str">
        <f>IF(X3368="","-",TRIM(LEFT(X3368,FIND(",",X3368&amp;",")-1)))</f>
        <v>San Diego</v>
      </c>
      <c r="Z3368" t="s">
        <v>342</v>
      </c>
      <c r="AA3368" t="s">
        <v>5</v>
      </c>
    </row>
    <row r="3369" spans="1:27" ht="14.4" x14ac:dyDescent="0.3">
      <c r="A3369">
        <v>3359</v>
      </c>
      <c r="B3369" t="s">
        <v>3941</v>
      </c>
      <c r="C3369" t="s">
        <v>3942</v>
      </c>
      <c r="D3369" t="s">
        <v>3943</v>
      </c>
      <c r="E3369" t="s">
        <v>1496</v>
      </c>
      <c r="F3369" s="5">
        <f>_xlfn.TEXTBEFORE(E3369, " ") * 1000000</f>
        <v>6500000</v>
      </c>
      <c r="G3369">
        <v>106.50790000000001</v>
      </c>
      <c r="H3369" t="s">
        <v>803</v>
      </c>
      <c r="I3369">
        <v>66</v>
      </c>
      <c r="J3369">
        <f>IF(I3369="",0,I3369)</f>
        <v>66</v>
      </c>
      <c r="K3369">
        <v>27</v>
      </c>
      <c r="L3369">
        <f>I3369-K3369</f>
        <v>39</v>
      </c>
      <c r="M3369" t="str">
        <f>IF(I3369&lt;100,"small",IF(I3369&lt;500,"medium","large"))</f>
        <v>small</v>
      </c>
      <c r="N3369">
        <f>IF(M3369="small",1,0)</f>
        <v>1</v>
      </c>
      <c r="O3369">
        <f>IF(N3369="medium",1,0)</f>
        <v>0</v>
      </c>
      <c r="P3369">
        <f>IF(O3369="large",1,0)</f>
        <v>0</v>
      </c>
      <c r="Q3369">
        <v>2001</v>
      </c>
      <c r="R3369">
        <v>5</v>
      </c>
      <c r="S3369" t="str">
        <f>IF(R3369=1, "First-time", IF(R3369&lt;=3, "Rising Star", IF(R3369&lt;10, "Established", "Elites")))</f>
        <v>Established</v>
      </c>
      <c r="T3369">
        <f>IF(S3369 = "First-time",1,0)</f>
        <v>0</v>
      </c>
      <c r="U3369">
        <f>IF(S3369 = "Rising Star",1,0)</f>
        <v>0</v>
      </c>
      <c r="V3369">
        <f>IF(S3369 = "Established",1,0)</f>
        <v>1</v>
      </c>
      <c r="W3369">
        <f>IF(S3369 = "Elites",1,0)</f>
        <v>0</v>
      </c>
      <c r="X3369" t="s">
        <v>185</v>
      </c>
      <c r="Y3369" t="str">
        <f>IF(X3369="","-",TRIM(LEFT(X3369,FIND(",",X3369&amp;",")-1)))</f>
        <v>Boston</v>
      </c>
      <c r="Z3369" t="s">
        <v>3944</v>
      </c>
      <c r="AA3369" t="s">
        <v>31</v>
      </c>
    </row>
    <row r="3370" spans="1:27" ht="14.4" x14ac:dyDescent="0.3">
      <c r="A3370">
        <v>3360</v>
      </c>
      <c r="B3370" t="s">
        <v>8375</v>
      </c>
      <c r="C3370" t="s">
        <v>8376</v>
      </c>
      <c r="D3370" t="s">
        <v>8377</v>
      </c>
      <c r="E3370" t="s">
        <v>289</v>
      </c>
      <c r="F3370" s="5">
        <f>_xlfn.TEXTBEFORE(E3370, " ") * 1000000</f>
        <v>3700000</v>
      </c>
      <c r="G3370">
        <v>106.4825</v>
      </c>
      <c r="H3370" t="s">
        <v>105</v>
      </c>
      <c r="I3370">
        <v>8</v>
      </c>
      <c r="J3370">
        <f>IF(I3370="",0,I3370)</f>
        <v>8</v>
      </c>
      <c r="K3370">
        <v>5</v>
      </c>
      <c r="L3370">
        <f>I3370-K3370</f>
        <v>3</v>
      </c>
      <c r="M3370" t="str">
        <f>IF(I3370&lt;100,"small",IF(I3370&lt;500,"medium","large"))</f>
        <v>small</v>
      </c>
      <c r="N3370">
        <f>IF(M3370="small",1,0)</f>
        <v>1</v>
      </c>
      <c r="O3370">
        <f>IF(N3370="medium",1,0)</f>
        <v>0</v>
      </c>
      <c r="P3370">
        <f>IF(O3370="large",1,0)</f>
        <v>0</v>
      </c>
      <c r="Q3370">
        <v>2008</v>
      </c>
      <c r="R3370">
        <v>2</v>
      </c>
      <c r="S3370" t="str">
        <f>IF(R3370=1, "First-time", IF(R3370&lt;=3, "Rising Star", IF(R3370&lt;10, "Established", "Elites")))</f>
        <v>Rising Star</v>
      </c>
      <c r="T3370">
        <f>IF(S3370 = "First-time",1,0)</f>
        <v>0</v>
      </c>
      <c r="U3370">
        <f>IF(S3370 = "Rising Star",1,0)</f>
        <v>1</v>
      </c>
      <c r="V3370">
        <f>IF(S3370 = "Established",1,0)</f>
        <v>0</v>
      </c>
      <c r="W3370">
        <f>IF(S3370 = "Elites",1,0)</f>
        <v>0</v>
      </c>
      <c r="X3370" t="s">
        <v>130</v>
      </c>
      <c r="Y3370" t="str">
        <f>IF(X3370="","-",TRIM(LEFT(X3370,FIND(",",X3370&amp;",")-1)))</f>
        <v>Dallas</v>
      </c>
      <c r="Z3370" t="s">
        <v>130</v>
      </c>
      <c r="AA3370" t="s">
        <v>45</v>
      </c>
    </row>
    <row r="3371" spans="1:27" ht="14.4" x14ac:dyDescent="0.3">
      <c r="A3371">
        <v>3361</v>
      </c>
      <c r="B3371" t="s">
        <v>646</v>
      </c>
      <c r="C3371" t="s">
        <v>647</v>
      </c>
      <c r="D3371" t="s">
        <v>648</v>
      </c>
      <c r="E3371" t="s">
        <v>226</v>
      </c>
      <c r="F3371" s="5">
        <f>_xlfn.TEXTBEFORE(E3371, " ") * 1000000</f>
        <v>14900000</v>
      </c>
      <c r="G3371">
        <v>106.4439</v>
      </c>
      <c r="H3371" t="s">
        <v>153</v>
      </c>
      <c r="I3371">
        <v>10</v>
      </c>
      <c r="J3371">
        <f>IF(I3371="",0,I3371)</f>
        <v>10</v>
      </c>
      <c r="K3371">
        <v>5</v>
      </c>
      <c r="L3371">
        <f>I3371-K3371</f>
        <v>5</v>
      </c>
      <c r="M3371" t="str">
        <f>IF(I3371&lt;100,"small",IF(I3371&lt;500,"medium","large"))</f>
        <v>small</v>
      </c>
      <c r="N3371">
        <f>IF(M3371="small",1,0)</f>
        <v>1</v>
      </c>
      <c r="O3371">
        <f>IF(N3371="medium",1,0)</f>
        <v>0</v>
      </c>
      <c r="P3371">
        <f>IF(O3371="large",1,0)</f>
        <v>0</v>
      </c>
      <c r="Q3371">
        <v>1978</v>
      </c>
      <c r="R3371">
        <v>1</v>
      </c>
      <c r="S3371" t="str">
        <f>IF(R3371=1, "First-time", IF(R3371&lt;=3, "Rising Star", IF(R3371&lt;10, "Established", "Elites")))</f>
        <v>First-time</v>
      </c>
      <c r="T3371">
        <f>IF(S3371 = "First-time",1,0)</f>
        <v>1</v>
      </c>
      <c r="U3371">
        <f>IF(S3371 = "Rising Star",1,0)</f>
        <v>0</v>
      </c>
      <c r="V3371">
        <f>IF(S3371 = "Established",1,0)</f>
        <v>0</v>
      </c>
      <c r="W3371">
        <f>IF(S3371 = "Elites",1,0)</f>
        <v>0</v>
      </c>
      <c r="X3371" t="s">
        <v>99</v>
      </c>
      <c r="Y3371" t="str">
        <f>IF(X3371="","-",TRIM(LEFT(X3371,FIND(",",X3371&amp;",")-1)))</f>
        <v>-</v>
      </c>
      <c r="Z3371" t="s">
        <v>649</v>
      </c>
      <c r="AA3371" t="s">
        <v>36</v>
      </c>
    </row>
    <row r="3372" spans="1:27" ht="14.4" x14ac:dyDescent="0.3">
      <c r="A3372">
        <v>3362</v>
      </c>
      <c r="B3372" t="s">
        <v>457</v>
      </c>
      <c r="C3372" t="s">
        <v>458</v>
      </c>
      <c r="D3372" t="s">
        <v>459</v>
      </c>
      <c r="E3372" t="s">
        <v>460</v>
      </c>
      <c r="F3372" s="5">
        <f>_xlfn.TEXTBEFORE(E3372, " ") * 1000000</f>
        <v>12900000</v>
      </c>
      <c r="G3372">
        <v>106.38679999999999</v>
      </c>
      <c r="H3372" t="s">
        <v>111</v>
      </c>
      <c r="I3372">
        <v>73</v>
      </c>
      <c r="J3372">
        <f>IF(I3372="",0,I3372)</f>
        <v>73</v>
      </c>
      <c r="K3372">
        <v>46</v>
      </c>
      <c r="L3372">
        <f>I3372-K3372</f>
        <v>27</v>
      </c>
      <c r="M3372" t="str">
        <f>IF(I3372&lt;100,"small",IF(I3372&lt;500,"medium","large"))</f>
        <v>small</v>
      </c>
      <c r="N3372">
        <f>IF(M3372="small",1,0)</f>
        <v>1</v>
      </c>
      <c r="O3372">
        <f>IF(N3372="medium",1,0)</f>
        <v>0</v>
      </c>
      <c r="P3372">
        <f>IF(O3372="large",1,0)</f>
        <v>0</v>
      </c>
      <c r="Q3372">
        <v>1970</v>
      </c>
      <c r="R3372">
        <v>5</v>
      </c>
      <c r="S3372" t="str">
        <f>IF(R3372=1, "First-time", IF(R3372&lt;=3, "Rising Star", IF(R3372&lt;10, "Established", "Elites")))</f>
        <v>Established</v>
      </c>
      <c r="T3372">
        <f>IF(S3372 = "First-time",1,0)</f>
        <v>0</v>
      </c>
      <c r="U3372">
        <f>IF(S3372 = "Rising Star",1,0)</f>
        <v>0</v>
      </c>
      <c r="V3372">
        <f>IF(S3372 = "Established",1,0)</f>
        <v>1</v>
      </c>
      <c r="W3372">
        <f>IF(S3372 = "Elites",1,0)</f>
        <v>0</v>
      </c>
      <c r="X3372" t="s">
        <v>99</v>
      </c>
      <c r="Y3372" t="str">
        <f>IF(X3372="","-",TRIM(LEFT(X3372,FIND(",",X3372&amp;",")-1)))</f>
        <v>-</v>
      </c>
      <c r="Z3372" t="s">
        <v>461</v>
      </c>
      <c r="AA3372" t="s">
        <v>45</v>
      </c>
    </row>
    <row r="3373" spans="1:27" ht="14.4" x14ac:dyDescent="0.3">
      <c r="A3373">
        <v>3363</v>
      </c>
      <c r="B3373" t="s">
        <v>5395</v>
      </c>
      <c r="C3373" t="s">
        <v>5396</v>
      </c>
      <c r="D3373" t="s">
        <v>5397</v>
      </c>
      <c r="E3373" t="s">
        <v>590</v>
      </c>
      <c r="F3373" s="5">
        <f>_xlfn.TEXTBEFORE(E3373, " ") * 1000000</f>
        <v>9900000</v>
      </c>
      <c r="G3373">
        <v>106.2123</v>
      </c>
      <c r="H3373" t="s">
        <v>433</v>
      </c>
      <c r="I3373">
        <v>22</v>
      </c>
      <c r="J3373">
        <f>IF(I3373="",0,I3373)</f>
        <v>22</v>
      </c>
      <c r="K3373">
        <v>15</v>
      </c>
      <c r="L3373">
        <f>I3373-K3373</f>
        <v>7</v>
      </c>
      <c r="M3373" t="str">
        <f>IF(I3373&lt;100,"small",IF(I3373&lt;500,"medium","large"))</f>
        <v>small</v>
      </c>
      <c r="N3373">
        <f>IF(M3373="small",1,0)</f>
        <v>1</v>
      </c>
      <c r="O3373">
        <f>IF(N3373="medium",1,0)</f>
        <v>0</v>
      </c>
      <c r="P3373">
        <f>IF(O3373="large",1,0)</f>
        <v>0</v>
      </c>
      <c r="Q3373">
        <v>2004</v>
      </c>
      <c r="R3373">
        <v>4</v>
      </c>
      <c r="S3373" t="str">
        <f>IF(R3373=1, "First-time", IF(R3373&lt;=3, "Rising Star", IF(R3373&lt;10, "Established", "Elites")))</f>
        <v>Established</v>
      </c>
      <c r="T3373">
        <f>IF(S3373 = "First-time",1,0)</f>
        <v>0</v>
      </c>
      <c r="U3373">
        <f>IF(S3373 = "Rising Star",1,0)</f>
        <v>0</v>
      </c>
      <c r="V3373">
        <f>IF(S3373 = "Established",1,0)</f>
        <v>1</v>
      </c>
      <c r="W3373">
        <f>IF(S3373 = "Elites",1,0)</f>
        <v>0</v>
      </c>
      <c r="X3373" t="s">
        <v>130</v>
      </c>
      <c r="Y3373" t="str">
        <f>IF(X3373="","-",TRIM(LEFT(X3373,FIND(",",X3373&amp;",")-1)))</f>
        <v>Dallas</v>
      </c>
      <c r="Z3373" t="s">
        <v>130</v>
      </c>
      <c r="AA3373" t="s">
        <v>45</v>
      </c>
    </row>
    <row r="3374" spans="1:27" ht="14.4" x14ac:dyDescent="0.3">
      <c r="A3374">
        <v>3364</v>
      </c>
      <c r="B3374" t="s">
        <v>17361</v>
      </c>
      <c r="C3374" t="s">
        <v>17362</v>
      </c>
      <c r="D3374" t="s">
        <v>17363</v>
      </c>
      <c r="E3374" t="s">
        <v>778</v>
      </c>
      <c r="F3374" s="5">
        <f>_xlfn.TEXTBEFORE(E3374, " ") * 1000000</f>
        <v>18200000</v>
      </c>
      <c r="G3374">
        <v>106.2046</v>
      </c>
      <c r="H3374" t="s">
        <v>779</v>
      </c>
      <c r="I3374">
        <v>145</v>
      </c>
      <c r="J3374">
        <f>IF(I3374="",0,I3374)</f>
        <v>145</v>
      </c>
      <c r="K3374">
        <v>60</v>
      </c>
      <c r="L3374">
        <f>I3374-K3374</f>
        <v>85</v>
      </c>
      <c r="M3374" t="str">
        <f>IF(I3374&lt;100,"small",IF(I3374&lt;500,"medium","large"))</f>
        <v>medium</v>
      </c>
      <c r="N3374">
        <f>IF(M3374="small",1,0)</f>
        <v>0</v>
      </c>
      <c r="O3374">
        <f>IF(N3374="medium",1,0)</f>
        <v>0</v>
      </c>
      <c r="P3374">
        <f>IF(O3374="large",1,0)</f>
        <v>0</v>
      </c>
      <c r="Q3374">
        <v>2015</v>
      </c>
      <c r="R3374">
        <v>1</v>
      </c>
      <c r="S3374" t="str">
        <f>IF(R3374=1, "First-time", IF(R3374&lt;=3, "Rising Star", IF(R3374&lt;10, "Established", "Elites")))</f>
        <v>First-time</v>
      </c>
      <c r="T3374">
        <f>IF(S3374 = "First-time",1,0)</f>
        <v>1</v>
      </c>
      <c r="U3374">
        <f>IF(S3374 = "Rising Star",1,0)</f>
        <v>0</v>
      </c>
      <c r="V3374">
        <f>IF(S3374 = "Established",1,0)</f>
        <v>0</v>
      </c>
      <c r="W3374">
        <f>IF(S3374 = "Elites",1,0)</f>
        <v>0</v>
      </c>
      <c r="X3374" t="s">
        <v>99</v>
      </c>
      <c r="Y3374" t="str">
        <f>IF(X3374="","-",TRIM(LEFT(X3374,FIND(",",X3374&amp;",")-1)))</f>
        <v>-</v>
      </c>
      <c r="Z3374" t="s">
        <v>17364</v>
      </c>
      <c r="AA3374" t="s">
        <v>38</v>
      </c>
    </row>
    <row r="3375" spans="1:27" ht="14.4" x14ac:dyDescent="0.3">
      <c r="A3375">
        <v>3365</v>
      </c>
      <c r="B3375" t="s">
        <v>4709</v>
      </c>
      <c r="C3375" t="s">
        <v>4710</v>
      </c>
      <c r="D3375" t="s">
        <v>4711</v>
      </c>
      <c r="E3375" t="s">
        <v>992</v>
      </c>
      <c r="F3375" s="5">
        <f>_xlfn.TEXTBEFORE(E3375, " ") * 1000000</f>
        <v>7200000</v>
      </c>
      <c r="G3375">
        <v>106.05840000000001</v>
      </c>
      <c r="H3375" t="s">
        <v>174</v>
      </c>
      <c r="I3375">
        <v>21</v>
      </c>
      <c r="J3375">
        <f>IF(I3375="",0,I3375)</f>
        <v>21</v>
      </c>
      <c r="K3375">
        <v>12</v>
      </c>
      <c r="L3375">
        <f>I3375-K3375</f>
        <v>9</v>
      </c>
      <c r="M3375" t="str">
        <f>IF(I3375&lt;100,"small",IF(I3375&lt;500,"medium","large"))</f>
        <v>small</v>
      </c>
      <c r="N3375">
        <f>IF(M3375="small",1,0)</f>
        <v>1</v>
      </c>
      <c r="O3375">
        <f>IF(N3375="medium",1,0)</f>
        <v>0</v>
      </c>
      <c r="P3375">
        <f>IF(O3375="large",1,0)</f>
        <v>0</v>
      </c>
      <c r="Q3375">
        <v>2002</v>
      </c>
      <c r="R3375">
        <v>5</v>
      </c>
      <c r="S3375" t="str">
        <f>IF(R3375=1, "First-time", IF(R3375&lt;=3, "Rising Star", IF(R3375&lt;10, "Established", "Elites")))</f>
        <v>Established</v>
      </c>
      <c r="T3375">
        <f>IF(S3375 = "First-time",1,0)</f>
        <v>0</v>
      </c>
      <c r="U3375">
        <f>IF(S3375 = "Rising Star",1,0)</f>
        <v>0</v>
      </c>
      <c r="V3375">
        <f>IF(S3375 = "Established",1,0)</f>
        <v>1</v>
      </c>
      <c r="W3375">
        <f>IF(S3375 = "Elites",1,0)</f>
        <v>0</v>
      </c>
      <c r="X3375" t="s">
        <v>272</v>
      </c>
      <c r="Y3375" t="str">
        <f>IF(X3375="","-",TRIM(LEFT(X3375,FIND(",",X3375&amp;",")-1)))</f>
        <v>Phoenix</v>
      </c>
      <c r="Z3375" t="s">
        <v>2809</v>
      </c>
      <c r="AA3375" t="s">
        <v>4</v>
      </c>
    </row>
    <row r="3376" spans="1:27" ht="14.4" x14ac:dyDescent="0.3">
      <c r="A3376">
        <v>3366</v>
      </c>
      <c r="B3376" t="s">
        <v>4492</v>
      </c>
      <c r="C3376" t="s">
        <v>4493</v>
      </c>
      <c r="D3376" t="s">
        <v>4494</v>
      </c>
      <c r="E3376" t="s">
        <v>1476</v>
      </c>
      <c r="F3376" s="5">
        <f>_xlfn.TEXTBEFORE(E3376, " ") * 1000000</f>
        <v>10100000</v>
      </c>
      <c r="G3376">
        <v>106.0201</v>
      </c>
      <c r="H3376" t="s">
        <v>751</v>
      </c>
      <c r="I3376">
        <v>130</v>
      </c>
      <c r="J3376">
        <f>IF(I3376="",0,I3376)</f>
        <v>130</v>
      </c>
      <c r="K3376">
        <v>63</v>
      </c>
      <c r="L3376">
        <f>I3376-K3376</f>
        <v>67</v>
      </c>
      <c r="M3376" t="str">
        <f>IF(I3376&lt;100,"small",IF(I3376&lt;500,"medium","large"))</f>
        <v>medium</v>
      </c>
      <c r="N3376">
        <f>IF(M3376="small",1,0)</f>
        <v>0</v>
      </c>
      <c r="O3376">
        <f>IF(N3376="medium",1,0)</f>
        <v>0</v>
      </c>
      <c r="P3376">
        <f>IF(O3376="large",1,0)</f>
        <v>0</v>
      </c>
      <c r="Q3376">
        <v>2002</v>
      </c>
      <c r="R3376">
        <v>3</v>
      </c>
      <c r="S3376" t="str">
        <f>IF(R3376=1, "First-time", IF(R3376&lt;=3, "Rising Star", IF(R3376&lt;10, "Established", "Elites")))</f>
        <v>Rising Star</v>
      </c>
      <c r="T3376">
        <f>IF(S3376 = "First-time",1,0)</f>
        <v>0</v>
      </c>
      <c r="U3376">
        <f>IF(S3376 = "Rising Star",1,0)</f>
        <v>1</v>
      </c>
      <c r="V3376">
        <f>IF(S3376 = "Established",1,0)</f>
        <v>0</v>
      </c>
      <c r="W3376">
        <f>IF(S3376 = "Elites",1,0)</f>
        <v>0</v>
      </c>
      <c r="X3376" t="s">
        <v>427</v>
      </c>
      <c r="Y3376" t="str">
        <f>IF(X3376="","-",TRIM(LEFT(X3376,FIND(",",X3376&amp;",")-1)))</f>
        <v>Washington</v>
      </c>
      <c r="Z3376" t="s">
        <v>4495</v>
      </c>
      <c r="AA3376" t="s">
        <v>21</v>
      </c>
    </row>
    <row r="3377" spans="1:27" ht="14.4" x14ac:dyDescent="0.3">
      <c r="A3377">
        <v>3367</v>
      </c>
      <c r="B3377" t="s">
        <v>10996</v>
      </c>
      <c r="C3377" t="s">
        <v>10997</v>
      </c>
      <c r="D3377" t="s">
        <v>10998</v>
      </c>
      <c r="E3377" t="s">
        <v>1267</v>
      </c>
      <c r="F3377" s="5">
        <f>_xlfn.TEXTBEFORE(E3377, " ") * 1000000</f>
        <v>2400000</v>
      </c>
      <c r="G3377">
        <v>106.00149999999999</v>
      </c>
      <c r="H3377" t="s">
        <v>85</v>
      </c>
      <c r="I3377">
        <v>10</v>
      </c>
      <c r="J3377">
        <f>IF(I3377="",0,I3377)</f>
        <v>10</v>
      </c>
      <c r="K3377">
        <v>3</v>
      </c>
      <c r="L3377">
        <f>I3377-K3377</f>
        <v>7</v>
      </c>
      <c r="M3377" t="str">
        <f>IF(I3377&lt;100,"small",IF(I3377&lt;500,"medium","large"))</f>
        <v>small</v>
      </c>
      <c r="N3377">
        <f>IF(M3377="small",1,0)</f>
        <v>1</v>
      </c>
      <c r="O3377">
        <f>IF(N3377="medium",1,0)</f>
        <v>0</v>
      </c>
      <c r="P3377">
        <f>IF(O3377="large",1,0)</f>
        <v>0</v>
      </c>
      <c r="Q3377">
        <v>2010</v>
      </c>
      <c r="R3377">
        <v>1</v>
      </c>
      <c r="S3377" t="str">
        <f>IF(R3377=1, "First-time", IF(R3377&lt;=3, "Rising Star", IF(R3377&lt;10, "Established", "Elites")))</f>
        <v>First-time</v>
      </c>
      <c r="T3377">
        <f>IF(S3377 = "First-time",1,0)</f>
        <v>1</v>
      </c>
      <c r="U3377">
        <f>IF(S3377 = "Rising Star",1,0)</f>
        <v>0</v>
      </c>
      <c r="V3377">
        <f>IF(S3377 = "Established",1,0)</f>
        <v>0</v>
      </c>
      <c r="W3377">
        <f>IF(S3377 = "Elites",1,0)</f>
        <v>0</v>
      </c>
      <c r="X3377" t="s">
        <v>466</v>
      </c>
      <c r="Y3377" t="str">
        <f>IF(X3377="","-",TRIM(LEFT(X3377,FIND(",",X3377&amp;",")-1)))</f>
        <v>Charlotte</v>
      </c>
      <c r="Z3377" t="s">
        <v>466</v>
      </c>
      <c r="AA3377" t="s">
        <v>28</v>
      </c>
    </row>
    <row r="3378" spans="1:27" ht="14.4" x14ac:dyDescent="0.3">
      <c r="A3378">
        <v>3368</v>
      </c>
      <c r="B3378" t="s">
        <v>6863</v>
      </c>
      <c r="C3378" t="s">
        <v>6864</v>
      </c>
      <c r="D3378" t="s">
        <v>6865</v>
      </c>
      <c r="E3378" t="s">
        <v>823</v>
      </c>
      <c r="F3378" s="5">
        <f>_xlfn.TEXTBEFORE(E3378, " ") * 1000000</f>
        <v>5200000</v>
      </c>
      <c r="G3378">
        <v>105.97490000000001</v>
      </c>
      <c r="H3378" t="s">
        <v>160</v>
      </c>
      <c r="I3378">
        <v>13</v>
      </c>
      <c r="J3378">
        <f>IF(I3378="",0,I3378)</f>
        <v>13</v>
      </c>
      <c r="K3378">
        <v>8</v>
      </c>
      <c r="L3378">
        <f>I3378-K3378</f>
        <v>5</v>
      </c>
      <c r="M3378" t="str">
        <f>IF(I3378&lt;100,"small",IF(I3378&lt;500,"medium","large"))</f>
        <v>small</v>
      </c>
      <c r="N3378">
        <f>IF(M3378="small",1,0)</f>
        <v>1</v>
      </c>
      <c r="O3378">
        <f>IF(N3378="medium",1,0)</f>
        <v>0</v>
      </c>
      <c r="P3378">
        <f>IF(O3378="large",1,0)</f>
        <v>0</v>
      </c>
      <c r="Q3378">
        <v>2006</v>
      </c>
      <c r="R3378">
        <v>5</v>
      </c>
      <c r="S3378" t="str">
        <f>IF(R3378=1, "First-time", IF(R3378&lt;=3, "Rising Star", IF(R3378&lt;10, "Established", "Elites")))</f>
        <v>Established</v>
      </c>
      <c r="T3378">
        <f>IF(S3378 = "First-time",1,0)</f>
        <v>0</v>
      </c>
      <c r="U3378">
        <f>IF(S3378 = "Rising Star",1,0)</f>
        <v>0</v>
      </c>
      <c r="V3378">
        <f>IF(S3378 = "Established",1,0)</f>
        <v>1</v>
      </c>
      <c r="W3378">
        <f>IF(S3378 = "Elites",1,0)</f>
        <v>0</v>
      </c>
      <c r="X3378" t="s">
        <v>5514</v>
      </c>
      <c r="Y3378" t="str">
        <f>IF(X3378="","-",TRIM(LEFT(X3378,FIND(",",X3378&amp;",")-1)))</f>
        <v>Albany-Schenectady-Troy</v>
      </c>
      <c r="Z3378" t="s">
        <v>6866</v>
      </c>
      <c r="AA3378" t="s">
        <v>35</v>
      </c>
    </row>
    <row r="3379" spans="1:27" ht="14.4" x14ac:dyDescent="0.3">
      <c r="A3379">
        <v>3369</v>
      </c>
      <c r="B3379" t="s">
        <v>2407</v>
      </c>
      <c r="C3379" t="s">
        <v>2408</v>
      </c>
      <c r="D3379" t="s">
        <v>2409</v>
      </c>
      <c r="E3379" t="s">
        <v>595</v>
      </c>
      <c r="F3379" s="5">
        <f>_xlfn.TEXTBEFORE(E3379, " ") * 1000000</f>
        <v>17800000</v>
      </c>
      <c r="G3379">
        <v>105.9455</v>
      </c>
      <c r="H3379" t="s">
        <v>118</v>
      </c>
      <c r="I3379">
        <v>62</v>
      </c>
      <c r="J3379">
        <f>IF(I3379="",0,I3379)</f>
        <v>62</v>
      </c>
      <c r="K3379">
        <v>42</v>
      </c>
      <c r="L3379">
        <f>I3379-K3379</f>
        <v>20</v>
      </c>
      <c r="M3379" t="str">
        <f>IF(I3379&lt;100,"small",IF(I3379&lt;500,"medium","large"))</f>
        <v>small</v>
      </c>
      <c r="N3379">
        <f>IF(M3379="small",1,0)</f>
        <v>1</v>
      </c>
      <c r="O3379">
        <f>IF(N3379="medium",1,0)</f>
        <v>0</v>
      </c>
      <c r="P3379">
        <f>IF(O3379="large",1,0)</f>
        <v>0</v>
      </c>
      <c r="Q3379">
        <v>1996</v>
      </c>
      <c r="R3379">
        <v>1</v>
      </c>
      <c r="S3379" t="str">
        <f>IF(R3379=1, "First-time", IF(R3379&lt;=3, "Rising Star", IF(R3379&lt;10, "Established", "Elites")))</f>
        <v>First-time</v>
      </c>
      <c r="T3379">
        <f>IF(S3379 = "First-time",1,0)</f>
        <v>1</v>
      </c>
      <c r="U3379">
        <f>IF(S3379 = "Rising Star",1,0)</f>
        <v>0</v>
      </c>
      <c r="V3379">
        <f>IF(S3379 = "Established",1,0)</f>
        <v>0</v>
      </c>
      <c r="W3379">
        <f>IF(S3379 = "Elites",1,0)</f>
        <v>0</v>
      </c>
      <c r="X3379" t="s">
        <v>99</v>
      </c>
      <c r="Y3379" t="str">
        <f>IF(X3379="","-",TRIM(LEFT(X3379,FIND(",",X3379&amp;",")-1)))</f>
        <v>-</v>
      </c>
      <c r="Z3379" t="s">
        <v>303</v>
      </c>
      <c r="AA3379" t="s">
        <v>28</v>
      </c>
    </row>
    <row r="3380" spans="1:27" ht="14.4" x14ac:dyDescent="0.3">
      <c r="A3380">
        <v>3370</v>
      </c>
      <c r="B3380" t="s">
        <v>10597</v>
      </c>
      <c r="C3380" t="s">
        <v>10598</v>
      </c>
      <c r="D3380" t="s">
        <v>10599</v>
      </c>
      <c r="E3380" t="s">
        <v>1246</v>
      </c>
      <c r="F3380" s="5">
        <f>_xlfn.TEXTBEFORE(E3380, " ") * 1000000</f>
        <v>2900000</v>
      </c>
      <c r="G3380">
        <v>105.7779</v>
      </c>
      <c r="H3380" t="s">
        <v>472</v>
      </c>
      <c r="I3380">
        <v>11</v>
      </c>
      <c r="J3380">
        <f>IF(I3380="",0,I3380)</f>
        <v>11</v>
      </c>
      <c r="K3380">
        <v>17</v>
      </c>
      <c r="L3380">
        <f>I3380-K3380</f>
        <v>-6</v>
      </c>
      <c r="M3380" t="str">
        <f>IF(I3380&lt;100,"small",IF(I3380&lt;500,"medium","large"))</f>
        <v>small</v>
      </c>
      <c r="N3380">
        <f>IF(M3380="small",1,0)</f>
        <v>1</v>
      </c>
      <c r="O3380">
        <f>IF(N3380="medium",1,0)</f>
        <v>0</v>
      </c>
      <c r="P3380">
        <f>IF(O3380="large",1,0)</f>
        <v>0</v>
      </c>
      <c r="Q3380">
        <v>2010</v>
      </c>
      <c r="R3380">
        <v>3</v>
      </c>
      <c r="S3380" t="str">
        <f>IF(R3380=1, "First-time", IF(R3380&lt;=3, "Rising Star", IF(R3380&lt;10, "Established", "Elites")))</f>
        <v>Rising Star</v>
      </c>
      <c r="T3380">
        <f>IF(S3380 = "First-time",1,0)</f>
        <v>0</v>
      </c>
      <c r="U3380">
        <f>IF(S3380 = "Rising Star",1,0)</f>
        <v>1</v>
      </c>
      <c r="V3380">
        <f>IF(S3380 = "Established",1,0)</f>
        <v>0</v>
      </c>
      <c r="W3380">
        <f>IF(S3380 = "Elites",1,0)</f>
        <v>0</v>
      </c>
      <c r="X3380" t="s">
        <v>409</v>
      </c>
      <c r="Y3380" t="str">
        <f>IF(X3380="","-",TRIM(LEFT(X3380,FIND(",",X3380&amp;",")-1)))</f>
        <v>Salt Lake City</v>
      </c>
      <c r="Z3380" t="s">
        <v>409</v>
      </c>
      <c r="AA3380" t="s">
        <v>46</v>
      </c>
    </row>
    <row r="3381" spans="1:27" ht="14.4" x14ac:dyDescent="0.3">
      <c r="A3381">
        <v>3371</v>
      </c>
      <c r="B3381" t="s">
        <v>7331</v>
      </c>
      <c r="C3381" t="s">
        <v>7332</v>
      </c>
      <c r="D3381" t="s">
        <v>7333</v>
      </c>
      <c r="E3381" t="s">
        <v>1372</v>
      </c>
      <c r="F3381" s="5">
        <f>_xlfn.TEXTBEFORE(E3381, " ") * 1000000</f>
        <v>6900000</v>
      </c>
      <c r="G3381">
        <v>105.7624</v>
      </c>
      <c r="H3381" t="s">
        <v>433</v>
      </c>
      <c r="I3381">
        <v>40</v>
      </c>
      <c r="J3381">
        <f>IF(I3381="",0,I3381)</f>
        <v>40</v>
      </c>
      <c r="K3381">
        <v>28</v>
      </c>
      <c r="L3381">
        <f>I3381-K3381</f>
        <v>12</v>
      </c>
      <c r="M3381" t="str">
        <f>IF(I3381&lt;100,"small",IF(I3381&lt;500,"medium","large"))</f>
        <v>small</v>
      </c>
      <c r="N3381">
        <f>IF(M3381="small",1,0)</f>
        <v>1</v>
      </c>
      <c r="O3381">
        <f>IF(N3381="medium",1,0)</f>
        <v>0</v>
      </c>
      <c r="P3381">
        <f>IF(O3381="large",1,0)</f>
        <v>0</v>
      </c>
      <c r="Q3381">
        <v>2007</v>
      </c>
      <c r="R3381">
        <v>4</v>
      </c>
      <c r="S3381" t="str">
        <f>IF(R3381=1, "First-time", IF(R3381&lt;=3, "Rising Star", IF(R3381&lt;10, "Established", "Elites")))</f>
        <v>Established</v>
      </c>
      <c r="T3381">
        <f>IF(S3381 = "First-time",1,0)</f>
        <v>0</v>
      </c>
      <c r="U3381">
        <f>IF(S3381 = "Rising Star",1,0)</f>
        <v>0</v>
      </c>
      <c r="V3381">
        <f>IF(S3381 = "Established",1,0)</f>
        <v>1</v>
      </c>
      <c r="W3381">
        <f>IF(S3381 = "Elites",1,0)</f>
        <v>0</v>
      </c>
      <c r="X3381" t="s">
        <v>260</v>
      </c>
      <c r="Y3381" t="str">
        <f>IF(X3381="","-",TRIM(LEFT(X3381,FIND(",",X3381&amp;",")-1)))</f>
        <v>Seattle</v>
      </c>
      <c r="Z3381" t="s">
        <v>260</v>
      </c>
      <c r="AA3381" t="s">
        <v>49</v>
      </c>
    </row>
    <row r="3382" spans="1:27" ht="14.4" x14ac:dyDescent="0.3">
      <c r="A3382">
        <v>3372</v>
      </c>
      <c r="B3382" t="s">
        <v>12776</v>
      </c>
      <c r="C3382" t="s">
        <v>12777</v>
      </c>
      <c r="D3382" t="s">
        <v>12778</v>
      </c>
      <c r="E3382" t="s">
        <v>2284</v>
      </c>
      <c r="F3382" s="5">
        <f>_xlfn.TEXTBEFORE(E3382, " ") * 1000000</f>
        <v>19500000</v>
      </c>
      <c r="G3382">
        <v>105.7479</v>
      </c>
      <c r="H3382" t="s">
        <v>153</v>
      </c>
      <c r="I3382">
        <v>30</v>
      </c>
      <c r="J3382">
        <f>IF(I3382="",0,I3382)</f>
        <v>30</v>
      </c>
      <c r="K3382">
        <v>10</v>
      </c>
      <c r="L3382">
        <f>I3382-K3382</f>
        <v>20</v>
      </c>
      <c r="M3382" t="str">
        <f>IF(I3382&lt;100,"small",IF(I3382&lt;500,"medium","large"))</f>
        <v>small</v>
      </c>
      <c r="N3382">
        <f>IF(M3382="small",1,0)</f>
        <v>1</v>
      </c>
      <c r="O3382">
        <f>IF(N3382="medium",1,0)</f>
        <v>0</v>
      </c>
      <c r="P3382">
        <f>IF(O3382="large",1,0)</f>
        <v>0</v>
      </c>
      <c r="Q3382">
        <v>2011</v>
      </c>
      <c r="R3382">
        <v>4</v>
      </c>
      <c r="S3382" t="str">
        <f>IF(R3382=1, "First-time", IF(R3382&lt;=3, "Rising Star", IF(R3382&lt;10, "Established", "Elites")))</f>
        <v>Established</v>
      </c>
      <c r="T3382">
        <f>IF(S3382 = "First-time",1,0)</f>
        <v>0</v>
      </c>
      <c r="U3382">
        <f>IF(S3382 = "Rising Star",1,0)</f>
        <v>0</v>
      </c>
      <c r="V3382">
        <f>IF(S3382 = "Established",1,0)</f>
        <v>1</v>
      </c>
      <c r="W3382">
        <f>IF(S3382 = "Elites",1,0)</f>
        <v>0</v>
      </c>
      <c r="X3382" t="s">
        <v>325</v>
      </c>
      <c r="Y3382" t="str">
        <f>IF(X3382="","-",TRIM(LEFT(X3382,FIND(",",X3382&amp;",")-1)))</f>
        <v>Los Angeles</v>
      </c>
      <c r="Z3382" t="s">
        <v>12779</v>
      </c>
      <c r="AA3382" t="s">
        <v>5</v>
      </c>
    </row>
    <row r="3383" spans="1:27" ht="14.4" x14ac:dyDescent="0.3">
      <c r="A3383">
        <v>3373</v>
      </c>
      <c r="B3383" t="s">
        <v>6636</v>
      </c>
      <c r="C3383" t="s">
        <v>6637</v>
      </c>
      <c r="D3383" t="s">
        <v>6638</v>
      </c>
      <c r="E3383" t="s">
        <v>117</v>
      </c>
      <c r="F3383" s="5">
        <f>_xlfn.TEXTBEFORE(E3383, " ") * 1000000</f>
        <v>40100000</v>
      </c>
      <c r="G3383">
        <v>105.7372</v>
      </c>
      <c r="H3383" t="s">
        <v>779</v>
      </c>
      <c r="I3383">
        <v>225</v>
      </c>
      <c r="J3383">
        <f>IF(I3383="",0,I3383)</f>
        <v>225</v>
      </c>
      <c r="K3383">
        <v>162</v>
      </c>
      <c r="L3383">
        <f>I3383-K3383</f>
        <v>63</v>
      </c>
      <c r="M3383" t="str">
        <f>IF(I3383&lt;100,"small",IF(I3383&lt;500,"medium","large"))</f>
        <v>medium</v>
      </c>
      <c r="N3383">
        <f>IF(M3383="small",1,0)</f>
        <v>0</v>
      </c>
      <c r="O3383">
        <f>IF(N3383="medium",1,0)</f>
        <v>0</v>
      </c>
      <c r="P3383">
        <f>IF(O3383="large",1,0)</f>
        <v>0</v>
      </c>
      <c r="Q3383">
        <v>2006</v>
      </c>
      <c r="R3383">
        <v>4</v>
      </c>
      <c r="S3383" t="str">
        <f>IF(R3383=1, "First-time", IF(R3383&lt;=3, "Rising Star", IF(R3383&lt;10, "Established", "Elites")))</f>
        <v>Established</v>
      </c>
      <c r="T3383">
        <f>IF(S3383 = "First-time",1,0)</f>
        <v>0</v>
      </c>
      <c r="U3383">
        <f>IF(S3383 = "Rising Star",1,0)</f>
        <v>0</v>
      </c>
      <c r="V3383">
        <f>IF(S3383 = "Established",1,0)</f>
        <v>1</v>
      </c>
      <c r="W3383">
        <f>IF(S3383 = "Elites",1,0)</f>
        <v>0</v>
      </c>
      <c r="X3383" t="s">
        <v>260</v>
      </c>
      <c r="Y3383" t="str">
        <f>IF(X3383="","-",TRIM(LEFT(X3383,FIND(",",X3383&amp;",")-1)))</f>
        <v>Seattle</v>
      </c>
      <c r="Z3383" t="s">
        <v>261</v>
      </c>
      <c r="AA3383" t="s">
        <v>49</v>
      </c>
    </row>
    <row r="3384" spans="1:27" ht="14.4" x14ac:dyDescent="0.3">
      <c r="A3384">
        <v>3374</v>
      </c>
      <c r="B3384" t="s">
        <v>4384</v>
      </c>
      <c r="C3384" t="s">
        <v>4385</v>
      </c>
      <c r="D3384" t="s">
        <v>4386</v>
      </c>
      <c r="E3384" t="s">
        <v>2430</v>
      </c>
      <c r="F3384" s="5">
        <f>_xlfn.TEXTBEFORE(E3384, " ") * 1000000</f>
        <v>10800000</v>
      </c>
      <c r="G3384">
        <v>105.69750000000001</v>
      </c>
      <c r="H3384" t="s">
        <v>803</v>
      </c>
      <c r="I3384">
        <v>83</v>
      </c>
      <c r="J3384">
        <f>IF(I3384="",0,I3384)</f>
        <v>83</v>
      </c>
      <c r="K3384">
        <v>50</v>
      </c>
      <c r="L3384">
        <f>I3384-K3384</f>
        <v>33</v>
      </c>
      <c r="M3384" t="str">
        <f>IF(I3384&lt;100,"small",IF(I3384&lt;500,"medium","large"))</f>
        <v>small</v>
      </c>
      <c r="N3384">
        <f>IF(M3384="small",1,0)</f>
        <v>1</v>
      </c>
      <c r="O3384">
        <f>IF(N3384="medium",1,0)</f>
        <v>0</v>
      </c>
      <c r="P3384">
        <f>IF(O3384="large",1,0)</f>
        <v>0</v>
      </c>
      <c r="Q3384">
        <v>2002</v>
      </c>
      <c r="R3384">
        <v>8</v>
      </c>
      <c r="S3384" t="str">
        <f>IF(R3384=1, "First-time", IF(R3384&lt;=3, "Rising Star", IF(R3384&lt;10, "Established", "Elites")))</f>
        <v>Established</v>
      </c>
      <c r="T3384">
        <f>IF(S3384 = "First-time",1,0)</f>
        <v>0</v>
      </c>
      <c r="U3384">
        <f>IF(S3384 = "Rising Star",1,0)</f>
        <v>0</v>
      </c>
      <c r="V3384">
        <f>IF(S3384 = "Established",1,0)</f>
        <v>1</v>
      </c>
      <c r="W3384">
        <f>IF(S3384 = "Elites",1,0)</f>
        <v>0</v>
      </c>
      <c r="X3384" t="s">
        <v>99</v>
      </c>
      <c r="Y3384" t="str">
        <f>IF(X3384="","-",TRIM(LEFT(X3384,FIND(",",X3384&amp;",")-1)))</f>
        <v>-</v>
      </c>
      <c r="Z3384" t="s">
        <v>1992</v>
      </c>
      <c r="AA3384" t="s">
        <v>38</v>
      </c>
    </row>
    <row r="3385" spans="1:27" ht="14.4" x14ac:dyDescent="0.3">
      <c r="A3385">
        <v>3375</v>
      </c>
      <c r="B3385" t="s">
        <v>1445</v>
      </c>
      <c r="C3385" t="s">
        <v>1446</v>
      </c>
      <c r="D3385" t="s">
        <v>1447</v>
      </c>
      <c r="E3385" t="s">
        <v>1448</v>
      </c>
      <c r="F3385" s="5">
        <f>_xlfn.TEXTBEFORE(E3385, " ") * 1000000</f>
        <v>106000000</v>
      </c>
      <c r="G3385">
        <v>105.68989999999999</v>
      </c>
      <c r="H3385" t="s">
        <v>118</v>
      </c>
      <c r="I3385">
        <v>620</v>
      </c>
      <c r="J3385">
        <f>IF(I3385="",0,I3385)</f>
        <v>620</v>
      </c>
      <c r="K3385">
        <v>355</v>
      </c>
      <c r="L3385">
        <f>I3385-K3385</f>
        <v>265</v>
      </c>
      <c r="M3385" t="str">
        <f>IF(I3385&lt;100,"small",IF(I3385&lt;500,"medium","large"))</f>
        <v>large</v>
      </c>
      <c r="N3385">
        <f>IF(M3385="small",1,0)</f>
        <v>0</v>
      </c>
      <c r="O3385">
        <f>IF(N3385="medium",1,0)</f>
        <v>0</v>
      </c>
      <c r="P3385">
        <f>IF(O3385="large",1,0)</f>
        <v>0</v>
      </c>
      <c r="Q3385">
        <v>1989</v>
      </c>
      <c r="R3385">
        <v>2</v>
      </c>
      <c r="S3385" t="str">
        <f>IF(R3385=1, "First-time", IF(R3385&lt;=3, "Rising Star", IF(R3385&lt;10, "Established", "Elites")))</f>
        <v>Rising Star</v>
      </c>
      <c r="T3385">
        <f>IF(S3385 = "First-time",1,0)</f>
        <v>0</v>
      </c>
      <c r="U3385">
        <f>IF(S3385 = "Rising Star",1,0)</f>
        <v>1</v>
      </c>
      <c r="V3385">
        <f>IF(S3385 = "Established",1,0)</f>
        <v>0</v>
      </c>
      <c r="W3385">
        <f>IF(S3385 = "Elites",1,0)</f>
        <v>0</v>
      </c>
      <c r="X3385" t="s">
        <v>99</v>
      </c>
      <c r="Y3385" t="str">
        <f>IF(X3385="","-",TRIM(LEFT(X3385,FIND(",",X3385&amp;",")-1)))</f>
        <v>-</v>
      </c>
      <c r="Z3385" t="s">
        <v>1449</v>
      </c>
      <c r="AA3385" t="s">
        <v>33</v>
      </c>
    </row>
    <row r="3386" spans="1:27" ht="14.4" x14ac:dyDescent="0.3">
      <c r="A3386">
        <v>3376</v>
      </c>
      <c r="B3386" t="s">
        <v>4990</v>
      </c>
      <c r="C3386" t="s">
        <v>4991</v>
      </c>
      <c r="D3386" t="s">
        <v>4992</v>
      </c>
      <c r="E3386" t="s">
        <v>4251</v>
      </c>
      <c r="F3386" s="5">
        <f>_xlfn.TEXTBEFORE(E3386, " ") * 1000000</f>
        <v>3400000</v>
      </c>
      <c r="G3386">
        <v>105.6763</v>
      </c>
      <c r="H3386" t="s">
        <v>1406</v>
      </c>
      <c r="I3386">
        <v>10</v>
      </c>
      <c r="J3386">
        <f>IF(I3386="",0,I3386)</f>
        <v>10</v>
      </c>
      <c r="K3386">
        <v>6</v>
      </c>
      <c r="L3386">
        <f>I3386-K3386</f>
        <v>4</v>
      </c>
      <c r="M3386" t="str">
        <f>IF(I3386&lt;100,"small",IF(I3386&lt;500,"medium","large"))</f>
        <v>small</v>
      </c>
      <c r="N3386">
        <f>IF(M3386="small",1,0)</f>
        <v>1</v>
      </c>
      <c r="O3386">
        <f>IF(N3386="medium",1,0)</f>
        <v>0</v>
      </c>
      <c r="P3386">
        <f>IF(O3386="large",1,0)</f>
        <v>0</v>
      </c>
      <c r="Q3386">
        <v>2003</v>
      </c>
      <c r="R3386">
        <v>1</v>
      </c>
      <c r="S3386" t="str">
        <f>IF(R3386=1, "First-time", IF(R3386&lt;=3, "Rising Star", IF(R3386&lt;10, "Established", "Elites")))</f>
        <v>First-time</v>
      </c>
      <c r="T3386">
        <f>IF(S3386 = "First-time",1,0)</f>
        <v>1</v>
      </c>
      <c r="U3386">
        <f>IF(S3386 = "Rising Star",1,0)</f>
        <v>0</v>
      </c>
      <c r="V3386">
        <f>IF(S3386 = "Established",1,0)</f>
        <v>0</v>
      </c>
      <c r="W3386">
        <f>IF(S3386 = "Elites",1,0)</f>
        <v>0</v>
      </c>
      <c r="X3386" t="s">
        <v>354</v>
      </c>
      <c r="Y3386" t="str">
        <f>IF(X3386="","-",TRIM(LEFT(X3386,FIND(",",X3386&amp;",")-1)))</f>
        <v>Minneapolis</v>
      </c>
      <c r="Z3386" t="s">
        <v>4993</v>
      </c>
      <c r="AA3386" t="s">
        <v>24</v>
      </c>
    </row>
    <row r="3387" spans="1:27" ht="14.4" x14ac:dyDescent="0.3">
      <c r="A3387">
        <v>3377</v>
      </c>
      <c r="B3387" t="s">
        <v>12780</v>
      </c>
      <c r="C3387" t="s">
        <v>12781</v>
      </c>
      <c r="D3387" t="s">
        <v>12782</v>
      </c>
      <c r="E3387" t="s">
        <v>347</v>
      </c>
      <c r="F3387" s="5">
        <f>_xlfn.TEXTBEFORE(E3387, " ") * 1000000</f>
        <v>6000000</v>
      </c>
      <c r="G3387">
        <v>105.6058</v>
      </c>
      <c r="H3387" t="s">
        <v>433</v>
      </c>
      <c r="I3387">
        <v>32</v>
      </c>
      <c r="J3387">
        <f>IF(I3387="",0,I3387)</f>
        <v>32</v>
      </c>
      <c r="K3387">
        <v>15</v>
      </c>
      <c r="L3387">
        <f>I3387-K3387</f>
        <v>17</v>
      </c>
      <c r="M3387" t="str">
        <f>IF(I3387&lt;100,"small",IF(I3387&lt;500,"medium","large"))</f>
        <v>small</v>
      </c>
      <c r="N3387">
        <f>IF(M3387="small",1,0)</f>
        <v>1</v>
      </c>
      <c r="O3387">
        <f>IF(N3387="medium",1,0)</f>
        <v>0</v>
      </c>
      <c r="P3387">
        <f>IF(O3387="large",1,0)</f>
        <v>0</v>
      </c>
      <c r="Q3387">
        <v>2011</v>
      </c>
      <c r="R3387">
        <v>2</v>
      </c>
      <c r="S3387" t="str">
        <f>IF(R3387=1, "First-time", IF(R3387&lt;=3, "Rising Star", IF(R3387&lt;10, "Established", "Elites")))</f>
        <v>Rising Star</v>
      </c>
      <c r="T3387">
        <f>IF(S3387 = "First-time",1,0)</f>
        <v>0</v>
      </c>
      <c r="U3387">
        <f>IF(S3387 = "Rising Star",1,0)</f>
        <v>1</v>
      </c>
      <c r="V3387">
        <f>IF(S3387 = "Established",1,0)</f>
        <v>0</v>
      </c>
      <c r="W3387">
        <f>IF(S3387 = "Elites",1,0)</f>
        <v>0</v>
      </c>
      <c r="X3387" t="s">
        <v>1396</v>
      </c>
      <c r="Y3387" t="str">
        <f>IF(X3387="","-",TRIM(LEFT(X3387,FIND(",",X3387&amp;",")-1)))</f>
        <v>San Francisco</v>
      </c>
      <c r="Z3387" t="s">
        <v>1119</v>
      </c>
      <c r="AA3387" t="s">
        <v>5</v>
      </c>
    </row>
    <row r="3388" spans="1:27" ht="14.4" x14ac:dyDescent="0.3">
      <c r="A3388">
        <v>3378</v>
      </c>
      <c r="B3388" t="s">
        <v>4317</v>
      </c>
      <c r="C3388" t="s">
        <v>4318</v>
      </c>
      <c r="D3388" t="s">
        <v>4319</v>
      </c>
      <c r="E3388" t="s">
        <v>426</v>
      </c>
      <c r="F3388" s="5">
        <f>_xlfn.TEXTBEFORE(E3388, " ") * 1000000</f>
        <v>73500000</v>
      </c>
      <c r="G3388">
        <v>105.57689999999999</v>
      </c>
      <c r="H3388" t="s">
        <v>85</v>
      </c>
      <c r="I3388">
        <v>55</v>
      </c>
      <c r="J3388">
        <f>IF(I3388="",0,I3388)</f>
        <v>55</v>
      </c>
      <c r="K3388">
        <v>35</v>
      </c>
      <c r="L3388">
        <f>I3388-K3388</f>
        <v>20</v>
      </c>
      <c r="M3388" t="str">
        <f>IF(I3388&lt;100,"small",IF(I3388&lt;500,"medium","large"))</f>
        <v>small</v>
      </c>
      <c r="N3388">
        <f>IF(M3388="small",1,0)</f>
        <v>1</v>
      </c>
      <c r="O3388">
        <f>IF(N3388="medium",1,0)</f>
        <v>0</v>
      </c>
      <c r="P3388">
        <f>IF(O3388="large",1,0)</f>
        <v>0</v>
      </c>
      <c r="Q3388">
        <v>2002</v>
      </c>
      <c r="R3388">
        <v>12</v>
      </c>
      <c r="S3388" t="str">
        <f>IF(R3388=1, "First-time", IF(R3388&lt;=3, "Rising Star", IF(R3388&lt;10, "Established", "Elites")))</f>
        <v>Elites</v>
      </c>
      <c r="T3388">
        <f>IF(S3388 = "First-time",1,0)</f>
        <v>0</v>
      </c>
      <c r="U3388">
        <f>IF(S3388 = "Rising Star",1,0)</f>
        <v>0</v>
      </c>
      <c r="V3388">
        <f>IF(S3388 = "Established",1,0)</f>
        <v>0</v>
      </c>
      <c r="W3388">
        <f>IF(S3388 = "Elites",1,0)</f>
        <v>1</v>
      </c>
      <c r="X3388" t="s">
        <v>130</v>
      </c>
      <c r="Y3388" t="str">
        <f>IF(X3388="","-",TRIM(LEFT(X3388,FIND(",",X3388&amp;",")-1)))</f>
        <v>Dallas</v>
      </c>
      <c r="Z3388" t="s">
        <v>130</v>
      </c>
      <c r="AA3388" t="s">
        <v>45</v>
      </c>
    </row>
    <row r="3389" spans="1:27" ht="14.4" x14ac:dyDescent="0.3">
      <c r="A3389">
        <v>3379</v>
      </c>
      <c r="B3389" t="s">
        <v>5463</v>
      </c>
      <c r="C3389" t="s">
        <v>5464</v>
      </c>
      <c r="D3389" t="s">
        <v>5465</v>
      </c>
      <c r="E3389" t="s">
        <v>1026</v>
      </c>
      <c r="F3389" s="5">
        <f>_xlfn.TEXTBEFORE(E3389, " ") * 1000000</f>
        <v>4900000</v>
      </c>
      <c r="G3389">
        <v>105.5471</v>
      </c>
      <c r="H3389" t="s">
        <v>472</v>
      </c>
      <c r="I3389">
        <v>65</v>
      </c>
      <c r="J3389">
        <f>IF(I3389="",0,I3389)</f>
        <v>65</v>
      </c>
      <c r="K3389">
        <v>35</v>
      </c>
      <c r="L3389">
        <f>I3389-K3389</f>
        <v>30</v>
      </c>
      <c r="M3389" t="str">
        <f>IF(I3389&lt;100,"small",IF(I3389&lt;500,"medium","large"))</f>
        <v>small</v>
      </c>
      <c r="N3389">
        <f>IF(M3389="small",1,0)</f>
        <v>1</v>
      </c>
      <c r="O3389">
        <f>IF(N3389="medium",1,0)</f>
        <v>0</v>
      </c>
      <c r="P3389">
        <f>IF(O3389="large",1,0)</f>
        <v>0</v>
      </c>
      <c r="Q3389">
        <v>2004</v>
      </c>
      <c r="R3389">
        <v>4</v>
      </c>
      <c r="S3389" t="str">
        <f>IF(R3389=1, "First-time", IF(R3389&lt;=3, "Rising Star", IF(R3389&lt;10, "Established", "Elites")))</f>
        <v>Established</v>
      </c>
      <c r="T3389">
        <f>IF(S3389 = "First-time",1,0)</f>
        <v>0</v>
      </c>
      <c r="U3389">
        <f>IF(S3389 = "Rising Star",1,0)</f>
        <v>0</v>
      </c>
      <c r="V3389">
        <f>IF(S3389 = "Established",1,0)</f>
        <v>1</v>
      </c>
      <c r="W3389">
        <f>IF(S3389 = "Elites",1,0)</f>
        <v>0</v>
      </c>
      <c r="X3389" t="s">
        <v>99</v>
      </c>
      <c r="Y3389" t="str">
        <f>IF(X3389="","-",TRIM(LEFT(X3389,FIND(",",X3389&amp;",")-1)))</f>
        <v>-</v>
      </c>
      <c r="Z3389" t="s">
        <v>1992</v>
      </c>
      <c r="AA3389" t="s">
        <v>38</v>
      </c>
    </row>
    <row r="3390" spans="1:27" ht="14.4" x14ac:dyDescent="0.3">
      <c r="A3390">
        <v>3380</v>
      </c>
      <c r="B3390" t="s">
        <v>14677</v>
      </c>
      <c r="C3390" t="s">
        <v>14678</v>
      </c>
      <c r="D3390" t="s">
        <v>14679</v>
      </c>
      <c r="E3390" t="s">
        <v>4251</v>
      </c>
      <c r="F3390" s="5">
        <f>_xlfn.TEXTBEFORE(E3390, " ") * 1000000</f>
        <v>3400000</v>
      </c>
      <c r="G3390">
        <v>105.495</v>
      </c>
      <c r="H3390" t="s">
        <v>779</v>
      </c>
      <c r="I3390">
        <v>21</v>
      </c>
      <c r="J3390">
        <f>IF(I3390="",0,I3390)</f>
        <v>21</v>
      </c>
      <c r="K3390">
        <v>15</v>
      </c>
      <c r="L3390">
        <f>I3390-K3390</f>
        <v>6</v>
      </c>
      <c r="M3390" t="str">
        <f>IF(I3390&lt;100,"small",IF(I3390&lt;500,"medium","large"))</f>
        <v>small</v>
      </c>
      <c r="N3390">
        <f>IF(M3390="small",1,0)</f>
        <v>1</v>
      </c>
      <c r="O3390">
        <f>IF(N3390="medium",1,0)</f>
        <v>0</v>
      </c>
      <c r="P3390">
        <f>IF(O3390="large",1,0)</f>
        <v>0</v>
      </c>
      <c r="Q3390">
        <v>2013</v>
      </c>
      <c r="R3390">
        <v>1</v>
      </c>
      <c r="S3390" t="str">
        <f>IF(R3390=1, "First-time", IF(R3390&lt;=3, "Rising Star", IF(R3390&lt;10, "Established", "Elites")))</f>
        <v>First-time</v>
      </c>
      <c r="T3390">
        <f>IF(S3390 = "First-time",1,0)</f>
        <v>1</v>
      </c>
      <c r="U3390">
        <f>IF(S3390 = "Rising Star",1,0)</f>
        <v>0</v>
      </c>
      <c r="V3390">
        <f>IF(S3390 = "Established",1,0)</f>
        <v>0</v>
      </c>
      <c r="W3390">
        <f>IF(S3390 = "Elites",1,0)</f>
        <v>0</v>
      </c>
      <c r="X3390" t="s">
        <v>180</v>
      </c>
      <c r="Y3390" t="str">
        <f>IF(X3390="","-",TRIM(LEFT(X3390,FIND(",",X3390&amp;",")-1)))</f>
        <v>Cincinnati</v>
      </c>
      <c r="Z3390" t="s">
        <v>180</v>
      </c>
      <c r="AA3390" t="s">
        <v>36</v>
      </c>
    </row>
    <row r="3391" spans="1:27" ht="14.4" x14ac:dyDescent="0.3">
      <c r="A3391">
        <v>3381</v>
      </c>
      <c r="B3391" t="s">
        <v>8578</v>
      </c>
      <c r="C3391" t="s">
        <v>8579</v>
      </c>
      <c r="D3391" t="s">
        <v>8580</v>
      </c>
      <c r="E3391" t="s">
        <v>529</v>
      </c>
      <c r="F3391" s="5">
        <f>_xlfn.TEXTBEFORE(E3391, " ") * 1000000</f>
        <v>4200000</v>
      </c>
      <c r="G3391">
        <v>105.45359999999999</v>
      </c>
      <c r="H3391" t="s">
        <v>803</v>
      </c>
      <c r="I3391">
        <v>33</v>
      </c>
      <c r="J3391">
        <f>IF(I3391="",0,I3391)</f>
        <v>33</v>
      </c>
      <c r="K3391">
        <v>12</v>
      </c>
      <c r="L3391">
        <f>I3391-K3391</f>
        <v>21</v>
      </c>
      <c r="M3391" t="str">
        <f>IF(I3391&lt;100,"small",IF(I3391&lt;500,"medium","large"))</f>
        <v>small</v>
      </c>
      <c r="N3391">
        <f>IF(M3391="small",1,0)</f>
        <v>1</v>
      </c>
      <c r="O3391">
        <f>IF(N3391="medium",1,0)</f>
        <v>0</v>
      </c>
      <c r="P3391">
        <f>IF(O3391="large",1,0)</f>
        <v>0</v>
      </c>
      <c r="Q3391">
        <v>2008</v>
      </c>
      <c r="R3391">
        <v>4</v>
      </c>
      <c r="S3391" t="str">
        <f>IF(R3391=1, "First-time", IF(R3391&lt;=3, "Rising Star", IF(R3391&lt;10, "Established", "Elites")))</f>
        <v>Established</v>
      </c>
      <c r="T3391">
        <f>IF(S3391 = "First-time",1,0)</f>
        <v>0</v>
      </c>
      <c r="U3391">
        <f>IF(S3391 = "Rising Star",1,0)</f>
        <v>0</v>
      </c>
      <c r="V3391">
        <f>IF(S3391 = "Established",1,0)</f>
        <v>1</v>
      </c>
      <c r="W3391">
        <f>IF(S3391 = "Elites",1,0)</f>
        <v>0</v>
      </c>
      <c r="X3391" t="s">
        <v>99</v>
      </c>
      <c r="Y3391" t="str">
        <f>IF(X3391="","-",TRIM(LEFT(X3391,FIND(",",X3391&amp;",")-1)))</f>
        <v>-</v>
      </c>
      <c r="Z3391" t="s">
        <v>7687</v>
      </c>
      <c r="AA3391" t="s">
        <v>34</v>
      </c>
    </row>
    <row r="3392" spans="1:27" ht="14.4" x14ac:dyDescent="0.3">
      <c r="A3392">
        <v>3382</v>
      </c>
      <c r="B3392" t="s">
        <v>4410</v>
      </c>
      <c r="C3392" t="s">
        <v>4411</v>
      </c>
      <c r="D3392" t="s">
        <v>4412</v>
      </c>
      <c r="E3392" t="s">
        <v>123</v>
      </c>
      <c r="F3392" s="5">
        <f>_xlfn.TEXTBEFORE(E3392, " ") * 1000000</f>
        <v>11300000</v>
      </c>
      <c r="G3392">
        <v>105.41540000000001</v>
      </c>
      <c r="H3392" t="s">
        <v>472</v>
      </c>
      <c r="I3392">
        <v>49</v>
      </c>
      <c r="J3392">
        <f>IF(I3392="",0,I3392)</f>
        <v>49</v>
      </c>
      <c r="K3392">
        <v>23</v>
      </c>
      <c r="L3392">
        <f>I3392-K3392</f>
        <v>26</v>
      </c>
      <c r="M3392" t="str">
        <f>IF(I3392&lt;100,"small",IF(I3392&lt;500,"medium","large"))</f>
        <v>small</v>
      </c>
      <c r="N3392">
        <f>IF(M3392="small",1,0)</f>
        <v>1</v>
      </c>
      <c r="O3392">
        <f>IF(N3392="medium",1,0)</f>
        <v>0</v>
      </c>
      <c r="P3392">
        <f>IF(O3392="large",1,0)</f>
        <v>0</v>
      </c>
      <c r="Q3392">
        <v>2002</v>
      </c>
      <c r="R3392">
        <v>1</v>
      </c>
      <c r="S3392" t="str">
        <f>IF(R3392=1, "First-time", IF(R3392&lt;=3, "Rising Star", IF(R3392&lt;10, "Established", "Elites")))</f>
        <v>First-time</v>
      </c>
      <c r="T3392">
        <f>IF(S3392 = "First-time",1,0)</f>
        <v>1</v>
      </c>
      <c r="U3392">
        <f>IF(S3392 = "Rising Star",1,0)</f>
        <v>0</v>
      </c>
      <c r="V3392">
        <f>IF(S3392 = "Established",1,0)</f>
        <v>0</v>
      </c>
      <c r="W3392">
        <f>IF(S3392 = "Elites",1,0)</f>
        <v>0</v>
      </c>
      <c r="X3392" t="s">
        <v>332</v>
      </c>
      <c r="Y3392" t="str">
        <f>IF(X3392="","-",TRIM(LEFT(X3392,FIND(",",X3392&amp;",")-1)))</f>
        <v>Columbus</v>
      </c>
      <c r="Z3392" t="s">
        <v>2175</v>
      </c>
      <c r="AA3392" t="s">
        <v>36</v>
      </c>
    </row>
    <row r="3393" spans="1:27" ht="14.4" x14ac:dyDescent="0.3">
      <c r="A3393">
        <v>3383</v>
      </c>
      <c r="B3393" t="s">
        <v>8595</v>
      </c>
      <c r="C3393" t="s">
        <v>8596</v>
      </c>
      <c r="D3393" t="s">
        <v>8597</v>
      </c>
      <c r="E3393" t="s">
        <v>533</v>
      </c>
      <c r="F3393" s="5">
        <f>_xlfn.TEXTBEFORE(E3393, " ") * 1000000</f>
        <v>5400000</v>
      </c>
      <c r="G3393">
        <v>105.36279999999999</v>
      </c>
      <c r="H3393" t="s">
        <v>751</v>
      </c>
      <c r="I3393">
        <v>72</v>
      </c>
      <c r="J3393">
        <f>IF(I3393="",0,I3393)</f>
        <v>72</v>
      </c>
      <c r="K3393">
        <v>50</v>
      </c>
      <c r="L3393">
        <f>I3393-K3393</f>
        <v>22</v>
      </c>
      <c r="M3393" t="str">
        <f>IF(I3393&lt;100,"small",IF(I3393&lt;500,"medium","large"))</f>
        <v>small</v>
      </c>
      <c r="N3393">
        <f>IF(M3393="small",1,0)</f>
        <v>1</v>
      </c>
      <c r="O3393">
        <f>IF(N3393="medium",1,0)</f>
        <v>0</v>
      </c>
      <c r="P3393">
        <f>IF(O3393="large",1,0)</f>
        <v>0</v>
      </c>
      <c r="Q3393">
        <v>2008</v>
      </c>
      <c r="R3393">
        <v>5</v>
      </c>
      <c r="S3393" t="str">
        <f>IF(R3393=1, "First-time", IF(R3393&lt;=3, "Rising Star", IF(R3393&lt;10, "Established", "Elites")))</f>
        <v>Established</v>
      </c>
      <c r="T3393">
        <f>IF(S3393 = "First-time",1,0)</f>
        <v>0</v>
      </c>
      <c r="U3393">
        <f>IF(S3393 = "Rising Star",1,0)</f>
        <v>0</v>
      </c>
      <c r="V3393">
        <f>IF(S3393 = "Established",1,0)</f>
        <v>1</v>
      </c>
      <c r="W3393">
        <f>IF(S3393 = "Elites",1,0)</f>
        <v>0</v>
      </c>
      <c r="X3393" t="s">
        <v>86</v>
      </c>
      <c r="Y3393" t="str">
        <f>IF(X3393="","-",TRIM(LEFT(X3393,FIND(",",X3393&amp;",")-1)))</f>
        <v>New York City</v>
      </c>
      <c r="Z3393" t="s">
        <v>521</v>
      </c>
      <c r="AA3393" t="s">
        <v>32</v>
      </c>
    </row>
    <row r="3394" spans="1:27" ht="14.4" x14ac:dyDescent="0.3">
      <c r="A3394">
        <v>3384</v>
      </c>
      <c r="B3394" t="s">
        <v>250</v>
      </c>
      <c r="C3394" t="s">
        <v>251</v>
      </c>
      <c r="D3394" t="s">
        <v>252</v>
      </c>
      <c r="E3394" t="s">
        <v>253</v>
      </c>
      <c r="F3394" s="5">
        <f>_xlfn.TEXTBEFORE(E3394, " ") * 1000000</f>
        <v>16500000</v>
      </c>
      <c r="G3394">
        <v>105.3526</v>
      </c>
      <c r="H3394" t="s">
        <v>105</v>
      </c>
      <c r="I3394">
        <v>70</v>
      </c>
      <c r="J3394">
        <f>IF(I3394="",0,I3394)</f>
        <v>70</v>
      </c>
      <c r="K3394">
        <v>36</v>
      </c>
      <c r="L3394">
        <f>I3394-K3394</f>
        <v>34</v>
      </c>
      <c r="M3394" t="str">
        <f>IF(I3394&lt;100,"small",IF(I3394&lt;500,"medium","large"))</f>
        <v>small</v>
      </c>
      <c r="N3394">
        <f>IF(M3394="small",1,0)</f>
        <v>1</v>
      </c>
      <c r="O3394">
        <f>IF(N3394="medium",1,0)</f>
        <v>0</v>
      </c>
      <c r="P3394">
        <f>IF(O3394="large",1,0)</f>
        <v>0</v>
      </c>
      <c r="Q3394">
        <v>1948</v>
      </c>
      <c r="R3394">
        <v>1</v>
      </c>
      <c r="S3394" t="str">
        <f>IF(R3394=1, "First-time", IF(R3394&lt;=3, "Rising Star", IF(R3394&lt;10, "Established", "Elites")))</f>
        <v>First-time</v>
      </c>
      <c r="T3394">
        <f>IF(S3394 = "First-time",1,0)</f>
        <v>1</v>
      </c>
      <c r="U3394">
        <f>IF(S3394 = "Rising Star",1,0)</f>
        <v>0</v>
      </c>
      <c r="V3394">
        <f>IF(S3394 = "Established",1,0)</f>
        <v>0</v>
      </c>
      <c r="W3394">
        <f>IF(S3394 = "Elites",1,0)</f>
        <v>0</v>
      </c>
      <c r="X3394" t="s">
        <v>254</v>
      </c>
      <c r="Y3394" t="str">
        <f>IF(X3394="","-",TRIM(LEFT(X3394,FIND(",",X3394&amp;",")-1)))</f>
        <v>Tulsa</v>
      </c>
      <c r="Z3394" t="s">
        <v>255</v>
      </c>
      <c r="AA3394" t="s">
        <v>37</v>
      </c>
    </row>
    <row r="3395" spans="1:27" ht="14.4" x14ac:dyDescent="0.3">
      <c r="A3395">
        <v>3385</v>
      </c>
      <c r="B3395" t="s">
        <v>12783</v>
      </c>
      <c r="C3395" t="s">
        <v>12784</v>
      </c>
      <c r="D3395" t="s">
        <v>12785</v>
      </c>
      <c r="E3395" t="s">
        <v>4256</v>
      </c>
      <c r="F3395" s="5">
        <f>_xlfn.TEXTBEFORE(E3395, " ") * 1000000</f>
        <v>10400000</v>
      </c>
      <c r="G3395">
        <v>105.34139999999999</v>
      </c>
      <c r="H3395" t="s">
        <v>160</v>
      </c>
      <c r="I3395">
        <v>7</v>
      </c>
      <c r="J3395">
        <f>IF(I3395="",0,I3395)</f>
        <v>7</v>
      </c>
      <c r="K3395">
        <v>7</v>
      </c>
      <c r="L3395">
        <f>I3395-K3395</f>
        <v>0</v>
      </c>
      <c r="M3395" t="str">
        <f>IF(I3395&lt;100,"small",IF(I3395&lt;500,"medium","large"))</f>
        <v>small</v>
      </c>
      <c r="N3395">
        <f>IF(M3395="small",1,0)</f>
        <v>1</v>
      </c>
      <c r="O3395">
        <f>IF(N3395="medium",1,0)</f>
        <v>0</v>
      </c>
      <c r="P3395">
        <f>IF(O3395="large",1,0)</f>
        <v>0</v>
      </c>
      <c r="Q3395">
        <v>2011</v>
      </c>
      <c r="R3395">
        <v>4</v>
      </c>
      <c r="S3395" t="str">
        <f>IF(R3395=1, "First-time", IF(R3395&lt;=3, "Rising Star", IF(R3395&lt;10, "Established", "Elites")))</f>
        <v>Established</v>
      </c>
      <c r="T3395">
        <f>IF(S3395 = "First-time",1,0)</f>
        <v>0</v>
      </c>
      <c r="U3395">
        <f>IF(S3395 = "Rising Star",1,0)</f>
        <v>0</v>
      </c>
      <c r="V3395">
        <f>IF(S3395 = "Established",1,0)</f>
        <v>1</v>
      </c>
      <c r="W3395">
        <f>IF(S3395 = "Elites",1,0)</f>
        <v>0</v>
      </c>
      <c r="X3395" t="s">
        <v>1396</v>
      </c>
      <c r="Y3395" t="str">
        <f>IF(X3395="","-",TRIM(LEFT(X3395,FIND(",",X3395&amp;",")-1)))</f>
        <v>San Francisco</v>
      </c>
      <c r="Z3395" t="s">
        <v>1396</v>
      </c>
      <c r="AA3395" t="s">
        <v>5</v>
      </c>
    </row>
    <row r="3396" spans="1:27" ht="14.4" x14ac:dyDescent="0.3">
      <c r="A3396">
        <v>3386</v>
      </c>
      <c r="B3396" t="s">
        <v>11549</v>
      </c>
      <c r="C3396" t="s">
        <v>11550</v>
      </c>
      <c r="D3396" t="s">
        <v>11551</v>
      </c>
      <c r="E3396" t="s">
        <v>1306</v>
      </c>
      <c r="F3396" s="5">
        <f>_xlfn.TEXTBEFORE(E3396, " ") * 1000000</f>
        <v>11500000</v>
      </c>
      <c r="G3396">
        <v>105.3408</v>
      </c>
      <c r="H3396" t="s">
        <v>118</v>
      </c>
      <c r="I3396">
        <v>20</v>
      </c>
      <c r="J3396">
        <f>IF(I3396="",0,I3396)</f>
        <v>20</v>
      </c>
      <c r="K3396">
        <v>11</v>
      </c>
      <c r="L3396">
        <f>I3396-K3396</f>
        <v>9</v>
      </c>
      <c r="M3396" t="str">
        <f>IF(I3396&lt;100,"small",IF(I3396&lt;500,"medium","large"))</f>
        <v>small</v>
      </c>
      <c r="N3396">
        <f>IF(M3396="small",1,0)</f>
        <v>1</v>
      </c>
      <c r="O3396">
        <f>IF(N3396="medium",1,0)</f>
        <v>0</v>
      </c>
      <c r="P3396">
        <f>IF(O3396="large",1,0)</f>
        <v>0</v>
      </c>
      <c r="Q3396">
        <v>2010</v>
      </c>
      <c r="R3396">
        <v>2</v>
      </c>
      <c r="S3396" t="str">
        <f>IF(R3396=1, "First-time", IF(R3396&lt;=3, "Rising Star", IF(R3396&lt;10, "Established", "Elites")))</f>
        <v>Rising Star</v>
      </c>
      <c r="T3396">
        <f>IF(S3396 = "First-time",1,0)</f>
        <v>0</v>
      </c>
      <c r="U3396">
        <f>IF(S3396 = "Rising Star",1,0)</f>
        <v>1</v>
      </c>
      <c r="V3396">
        <f>IF(S3396 = "Established",1,0)</f>
        <v>0</v>
      </c>
      <c r="W3396">
        <f>IF(S3396 = "Elites",1,0)</f>
        <v>0</v>
      </c>
      <c r="X3396" t="s">
        <v>1396</v>
      </c>
      <c r="Y3396" t="str">
        <f>IF(X3396="","-",TRIM(LEFT(X3396,FIND(",",X3396&amp;",")-1)))</f>
        <v>San Francisco</v>
      </c>
      <c r="Z3396" t="s">
        <v>3342</v>
      </c>
      <c r="AA3396" t="s">
        <v>5</v>
      </c>
    </row>
    <row r="3397" spans="1:27" ht="14.4" x14ac:dyDescent="0.3">
      <c r="A3397">
        <v>3387</v>
      </c>
      <c r="B3397" t="s">
        <v>3334</v>
      </c>
      <c r="C3397" t="s">
        <v>3335</v>
      </c>
      <c r="D3397" t="s">
        <v>3336</v>
      </c>
      <c r="E3397" t="s">
        <v>3337</v>
      </c>
      <c r="F3397" s="5">
        <f>_xlfn.TEXTBEFORE(E3397, " ") * 1000000</f>
        <v>121300000</v>
      </c>
      <c r="G3397">
        <v>105.2864</v>
      </c>
      <c r="H3397" t="s">
        <v>129</v>
      </c>
      <c r="I3397">
        <v>230</v>
      </c>
      <c r="J3397">
        <f>IF(I3397="",0,I3397)</f>
        <v>230</v>
      </c>
      <c r="K3397">
        <v>150</v>
      </c>
      <c r="L3397">
        <f>I3397-K3397</f>
        <v>80</v>
      </c>
      <c r="M3397" t="str">
        <f>IF(I3397&lt;100,"small",IF(I3397&lt;500,"medium","large"))</f>
        <v>medium</v>
      </c>
      <c r="N3397">
        <f>IF(M3397="small",1,0)</f>
        <v>0</v>
      </c>
      <c r="O3397">
        <f>IF(N3397="medium",1,0)</f>
        <v>0</v>
      </c>
      <c r="P3397">
        <f>IF(O3397="large",1,0)</f>
        <v>0</v>
      </c>
      <c r="Q3397">
        <v>1999</v>
      </c>
      <c r="R3397">
        <v>7</v>
      </c>
      <c r="S3397" t="str">
        <f>IF(R3397=1, "First-time", IF(R3397&lt;=3, "Rising Star", IF(R3397&lt;10, "Established", "Elites")))</f>
        <v>Established</v>
      </c>
      <c r="T3397">
        <f>IF(S3397 = "First-time",1,0)</f>
        <v>0</v>
      </c>
      <c r="U3397">
        <f>IF(S3397 = "Rising Star",1,0)</f>
        <v>0</v>
      </c>
      <c r="V3397">
        <f>IF(S3397 = "Established",1,0)</f>
        <v>1</v>
      </c>
      <c r="W3397">
        <f>IF(S3397 = "Elites",1,0)</f>
        <v>0</v>
      </c>
      <c r="X3397" t="s">
        <v>342</v>
      </c>
      <c r="Y3397" t="str">
        <f>IF(X3397="","-",TRIM(LEFT(X3397,FIND(",",X3397&amp;",")-1)))</f>
        <v>San Diego</v>
      </c>
      <c r="Z3397" t="s">
        <v>342</v>
      </c>
      <c r="AA3397" t="s">
        <v>5</v>
      </c>
    </row>
    <row r="3398" spans="1:27" ht="14.4" x14ac:dyDescent="0.3">
      <c r="A3398">
        <v>3388</v>
      </c>
      <c r="B3398" t="s">
        <v>11345</v>
      </c>
      <c r="C3398" t="s">
        <v>11346</v>
      </c>
      <c r="D3398" t="s">
        <v>11347</v>
      </c>
      <c r="E3398" t="s">
        <v>1933</v>
      </c>
      <c r="F3398" s="5">
        <f>_xlfn.TEXTBEFORE(E3398, " ") * 1000000</f>
        <v>6200000</v>
      </c>
      <c r="G3398">
        <v>105.191</v>
      </c>
      <c r="H3398" t="s">
        <v>160</v>
      </c>
      <c r="I3398">
        <v>18</v>
      </c>
      <c r="J3398">
        <f>IF(I3398="",0,I3398)</f>
        <v>18</v>
      </c>
      <c r="K3398">
        <v>8</v>
      </c>
      <c r="L3398">
        <f>I3398-K3398</f>
        <v>10</v>
      </c>
      <c r="M3398" t="str">
        <f>IF(I3398&lt;100,"small",IF(I3398&lt;500,"medium","large"))</f>
        <v>small</v>
      </c>
      <c r="N3398">
        <f>IF(M3398="small",1,0)</f>
        <v>1</v>
      </c>
      <c r="O3398">
        <f>IF(N3398="medium",1,0)</f>
        <v>0</v>
      </c>
      <c r="P3398">
        <f>IF(O3398="large",1,0)</f>
        <v>0</v>
      </c>
      <c r="Q3398">
        <v>2010</v>
      </c>
      <c r="R3398">
        <v>4</v>
      </c>
      <c r="S3398" t="str">
        <f>IF(R3398=1, "First-time", IF(R3398&lt;=3, "Rising Star", IF(R3398&lt;10, "Established", "Elites")))</f>
        <v>Established</v>
      </c>
      <c r="T3398">
        <f>IF(S3398 = "First-time",1,0)</f>
        <v>0</v>
      </c>
      <c r="U3398">
        <f>IF(S3398 = "Rising Star",1,0)</f>
        <v>0</v>
      </c>
      <c r="V3398">
        <f>IF(S3398 = "Established",1,0)</f>
        <v>1</v>
      </c>
      <c r="W3398">
        <f>IF(S3398 = "Elites",1,0)</f>
        <v>0</v>
      </c>
      <c r="X3398" t="s">
        <v>99</v>
      </c>
      <c r="Y3398" t="str">
        <f>IF(X3398="","-",TRIM(LEFT(X3398,FIND(",",X3398&amp;",")-1)))</f>
        <v>-</v>
      </c>
      <c r="Z3398" t="s">
        <v>11348</v>
      </c>
      <c r="AA3398" t="s">
        <v>10</v>
      </c>
    </row>
    <row r="3399" spans="1:27" ht="14.4" x14ac:dyDescent="0.3">
      <c r="A3399">
        <v>3389</v>
      </c>
      <c r="B3399" t="s">
        <v>14228</v>
      </c>
      <c r="C3399" t="s">
        <v>14229</v>
      </c>
      <c r="D3399" t="s">
        <v>14230</v>
      </c>
      <c r="E3399" t="s">
        <v>2403</v>
      </c>
      <c r="F3399" s="5">
        <f>_xlfn.TEXTBEFORE(E3399, " ") * 1000000</f>
        <v>4300000</v>
      </c>
      <c r="G3399">
        <v>105.1348</v>
      </c>
      <c r="H3399" t="s">
        <v>433</v>
      </c>
      <c r="I3399">
        <v>13</v>
      </c>
      <c r="J3399">
        <f>IF(I3399="",0,I3399)</f>
        <v>13</v>
      </c>
      <c r="K3399">
        <v>15</v>
      </c>
      <c r="L3399">
        <f>I3399-K3399</f>
        <v>-2</v>
      </c>
      <c r="M3399" t="str">
        <f>IF(I3399&lt;100,"small",IF(I3399&lt;500,"medium","large"))</f>
        <v>small</v>
      </c>
      <c r="N3399">
        <f>IF(M3399="small",1,0)</f>
        <v>1</v>
      </c>
      <c r="O3399">
        <f>IF(N3399="medium",1,0)</f>
        <v>0</v>
      </c>
      <c r="P3399">
        <f>IF(O3399="large",1,0)</f>
        <v>0</v>
      </c>
      <c r="Q3399">
        <v>2012</v>
      </c>
      <c r="R3399">
        <v>2</v>
      </c>
      <c r="S3399" t="str">
        <f>IF(R3399=1, "First-time", IF(R3399&lt;=3, "Rising Star", IF(R3399&lt;10, "Established", "Elites")))</f>
        <v>Rising Star</v>
      </c>
      <c r="T3399">
        <f>IF(S3399 = "First-time",1,0)</f>
        <v>0</v>
      </c>
      <c r="U3399">
        <f>IF(S3399 = "Rising Star",1,0)</f>
        <v>1</v>
      </c>
      <c r="V3399">
        <f>IF(S3399 = "Established",1,0)</f>
        <v>0</v>
      </c>
      <c r="W3399">
        <f>IF(S3399 = "Elites",1,0)</f>
        <v>0</v>
      </c>
      <c r="X3399" t="s">
        <v>1396</v>
      </c>
      <c r="Y3399" t="str">
        <f>IF(X3399="","-",TRIM(LEFT(X3399,FIND(",",X3399&amp;",")-1)))</f>
        <v>San Francisco</v>
      </c>
      <c r="Z3399" t="s">
        <v>5247</v>
      </c>
      <c r="AA3399" t="s">
        <v>5</v>
      </c>
    </row>
    <row r="3400" spans="1:27" ht="14.4" x14ac:dyDescent="0.3">
      <c r="A3400">
        <v>3390</v>
      </c>
      <c r="B3400" t="s">
        <v>2263</v>
      </c>
      <c r="C3400" t="s">
        <v>2264</v>
      </c>
      <c r="D3400" t="s">
        <v>2265</v>
      </c>
      <c r="E3400" t="s">
        <v>2266</v>
      </c>
      <c r="F3400" s="5">
        <f>_xlfn.TEXTBEFORE(E3400, " ") * 1000000</f>
        <v>43900000</v>
      </c>
      <c r="G3400">
        <v>105.0909</v>
      </c>
      <c r="H3400" t="s">
        <v>803</v>
      </c>
      <c r="I3400">
        <v>35</v>
      </c>
      <c r="J3400">
        <f>IF(I3400="",0,I3400)</f>
        <v>35</v>
      </c>
      <c r="K3400">
        <v>29</v>
      </c>
      <c r="L3400">
        <f>I3400-K3400</f>
        <v>6</v>
      </c>
      <c r="M3400" t="str">
        <f>IF(I3400&lt;100,"small",IF(I3400&lt;500,"medium","large"))</f>
        <v>small</v>
      </c>
      <c r="N3400">
        <f>IF(M3400="small",1,0)</f>
        <v>1</v>
      </c>
      <c r="O3400">
        <f>IF(N3400="medium",1,0)</f>
        <v>0</v>
      </c>
      <c r="P3400">
        <f>IF(O3400="large",1,0)</f>
        <v>0</v>
      </c>
      <c r="Q3400">
        <v>1995</v>
      </c>
      <c r="R3400">
        <v>1</v>
      </c>
      <c r="S3400" t="str">
        <f>IF(R3400=1, "First-time", IF(R3400&lt;=3, "Rising Star", IF(R3400&lt;10, "Established", "Elites")))</f>
        <v>First-time</v>
      </c>
      <c r="T3400">
        <f>IF(S3400 = "First-time",1,0)</f>
        <v>1</v>
      </c>
      <c r="U3400">
        <f>IF(S3400 = "Rising Star",1,0)</f>
        <v>0</v>
      </c>
      <c r="V3400">
        <f>IF(S3400 = "Established",1,0)</f>
        <v>0</v>
      </c>
      <c r="W3400">
        <f>IF(S3400 = "Elites",1,0)</f>
        <v>0</v>
      </c>
      <c r="X3400" t="s">
        <v>325</v>
      </c>
      <c r="Y3400" t="str">
        <f>IF(X3400="","-",TRIM(LEFT(X3400,FIND(",",X3400&amp;",")-1)))</f>
        <v>Los Angeles</v>
      </c>
      <c r="Z3400" t="s">
        <v>1714</v>
      </c>
      <c r="AA3400" t="s">
        <v>5</v>
      </c>
    </row>
    <row r="3401" spans="1:27" ht="14.4" x14ac:dyDescent="0.3">
      <c r="A3401">
        <v>3391</v>
      </c>
      <c r="B3401" t="s">
        <v>6537</v>
      </c>
      <c r="C3401" t="s">
        <v>6538</v>
      </c>
      <c r="D3401" t="s">
        <v>6539</v>
      </c>
      <c r="E3401" t="s">
        <v>6540</v>
      </c>
      <c r="F3401" s="5">
        <f>_xlfn.TEXTBEFORE(E3401, " ") * 1000000</f>
        <v>80100000</v>
      </c>
      <c r="G3401">
        <v>104.9806</v>
      </c>
      <c r="H3401" t="s">
        <v>118</v>
      </c>
      <c r="I3401">
        <v>40</v>
      </c>
      <c r="J3401">
        <f>IF(I3401="",0,I3401)</f>
        <v>40</v>
      </c>
      <c r="K3401">
        <v>27</v>
      </c>
      <c r="L3401">
        <f>I3401-K3401</f>
        <v>13</v>
      </c>
      <c r="M3401" t="str">
        <f>IF(I3401&lt;100,"small",IF(I3401&lt;500,"medium","large"))</f>
        <v>small</v>
      </c>
      <c r="N3401">
        <f>IF(M3401="small",1,0)</f>
        <v>1</v>
      </c>
      <c r="O3401">
        <f>IF(N3401="medium",1,0)</f>
        <v>0</v>
      </c>
      <c r="P3401">
        <f>IF(O3401="large",1,0)</f>
        <v>0</v>
      </c>
      <c r="Q3401">
        <v>2005</v>
      </c>
      <c r="R3401">
        <v>7</v>
      </c>
      <c r="S3401" t="str">
        <f>IF(R3401=1, "First-time", IF(R3401&lt;=3, "Rising Star", IF(R3401&lt;10, "Established", "Elites")))</f>
        <v>Established</v>
      </c>
      <c r="T3401">
        <f>IF(S3401 = "First-time",1,0)</f>
        <v>0</v>
      </c>
      <c r="U3401">
        <f>IF(S3401 = "Rising Star",1,0)</f>
        <v>0</v>
      </c>
      <c r="V3401">
        <f>IF(S3401 = "Established",1,0)</f>
        <v>1</v>
      </c>
      <c r="W3401">
        <f>IF(S3401 = "Elites",1,0)</f>
        <v>0</v>
      </c>
      <c r="X3401" t="s">
        <v>325</v>
      </c>
      <c r="Y3401" t="str">
        <f>IF(X3401="","-",TRIM(LEFT(X3401,FIND(",",X3401&amp;",")-1)))</f>
        <v>Los Angeles</v>
      </c>
      <c r="Z3401" t="s">
        <v>6541</v>
      </c>
      <c r="AA3401" t="s">
        <v>5</v>
      </c>
    </row>
    <row r="3402" spans="1:27" ht="14.4" x14ac:dyDescent="0.3">
      <c r="A3402">
        <v>3391</v>
      </c>
      <c r="B3402" t="s">
        <v>2511</v>
      </c>
      <c r="C3402" t="s">
        <v>2512</v>
      </c>
      <c r="D3402" t="s">
        <v>2513</v>
      </c>
      <c r="E3402" t="s">
        <v>347</v>
      </c>
      <c r="F3402" s="5">
        <f>_xlfn.TEXTBEFORE(E3402, " ") * 1000000</f>
        <v>6000000</v>
      </c>
      <c r="G3402">
        <v>104.96469999999999</v>
      </c>
      <c r="H3402" t="s">
        <v>472</v>
      </c>
      <c r="I3402">
        <v>22</v>
      </c>
      <c r="J3402">
        <f>IF(I3402="",0,I3402)</f>
        <v>22</v>
      </c>
      <c r="K3402">
        <v>15</v>
      </c>
      <c r="L3402">
        <f>I3402-K3402</f>
        <v>7</v>
      </c>
      <c r="M3402" t="str">
        <f>IF(I3402&lt;100,"small",IF(I3402&lt;500,"medium","large"))</f>
        <v>small</v>
      </c>
      <c r="N3402">
        <f>IF(M3402="small",1,0)</f>
        <v>1</v>
      </c>
      <c r="O3402">
        <f>IF(N3402="medium",1,0)</f>
        <v>0</v>
      </c>
      <c r="P3402">
        <f>IF(O3402="large",1,0)</f>
        <v>0</v>
      </c>
      <c r="Q3402">
        <v>1996</v>
      </c>
      <c r="R3402">
        <v>2</v>
      </c>
      <c r="S3402" t="str">
        <f>IF(R3402=1, "First-time", IF(R3402&lt;=3, "Rising Star", IF(R3402&lt;10, "Established", "Elites")))</f>
        <v>Rising Star</v>
      </c>
      <c r="T3402">
        <f>IF(S3402 = "First-time",1,0)</f>
        <v>0</v>
      </c>
      <c r="U3402">
        <f>IF(S3402 = "Rising Star",1,0)</f>
        <v>1</v>
      </c>
      <c r="V3402">
        <f>IF(S3402 = "Established",1,0)</f>
        <v>0</v>
      </c>
      <c r="W3402">
        <f>IF(S3402 = "Elites",1,0)</f>
        <v>0</v>
      </c>
      <c r="X3402" t="s">
        <v>1396</v>
      </c>
      <c r="Y3402" t="str">
        <f>IF(X3402="","-",TRIM(LEFT(X3402,FIND(",",X3402&amp;",")-1)))</f>
        <v>San Francisco</v>
      </c>
      <c r="Z3402" t="s">
        <v>1396</v>
      </c>
      <c r="AA3402" t="s">
        <v>5</v>
      </c>
    </row>
    <row r="3403" spans="1:27" ht="14.4" x14ac:dyDescent="0.3">
      <c r="A3403">
        <v>3392</v>
      </c>
      <c r="B3403" t="s">
        <v>3423</v>
      </c>
      <c r="C3403" t="s">
        <v>3424</v>
      </c>
      <c r="D3403" t="s">
        <v>3425</v>
      </c>
      <c r="E3403" t="s">
        <v>3426</v>
      </c>
      <c r="F3403" s="5">
        <f>_xlfn.TEXTBEFORE(E3403, " ") * 1000000</f>
        <v>133400000</v>
      </c>
      <c r="G3403">
        <v>104.91670000000001</v>
      </c>
      <c r="H3403" t="s">
        <v>1069</v>
      </c>
      <c r="I3403">
        <v>15</v>
      </c>
      <c r="J3403">
        <f>IF(I3403="",0,I3403)</f>
        <v>15</v>
      </c>
      <c r="K3403">
        <v>10</v>
      </c>
      <c r="L3403">
        <f>I3403-K3403</f>
        <v>5</v>
      </c>
      <c r="M3403" t="str">
        <f>IF(I3403&lt;100,"small",IF(I3403&lt;500,"medium","large"))</f>
        <v>small</v>
      </c>
      <c r="N3403">
        <f>IF(M3403="small",1,0)</f>
        <v>1</v>
      </c>
      <c r="O3403">
        <f>IF(N3403="medium",1,0)</f>
        <v>0</v>
      </c>
      <c r="P3403">
        <f>IF(O3403="large",1,0)</f>
        <v>0</v>
      </c>
      <c r="Q3403">
        <v>2000</v>
      </c>
      <c r="R3403">
        <v>6</v>
      </c>
      <c r="S3403" t="str">
        <f>IF(R3403=1, "First-time", IF(R3403&lt;=3, "Rising Star", IF(R3403&lt;10, "Established", "Elites")))</f>
        <v>Established</v>
      </c>
      <c r="T3403">
        <f>IF(S3403 = "First-time",1,0)</f>
        <v>0</v>
      </c>
      <c r="U3403">
        <f>IF(S3403 = "Rising Star",1,0)</f>
        <v>0</v>
      </c>
      <c r="V3403">
        <f>IF(S3403 = "Established",1,0)</f>
        <v>1</v>
      </c>
      <c r="W3403">
        <f>IF(S3403 = "Elites",1,0)</f>
        <v>0</v>
      </c>
      <c r="X3403" t="s">
        <v>99</v>
      </c>
      <c r="Y3403" t="str">
        <f>IF(X3403="","-",TRIM(LEFT(X3403,FIND(",",X3403&amp;",")-1)))</f>
        <v>-</v>
      </c>
      <c r="Z3403" t="s">
        <v>232</v>
      </c>
      <c r="AA3403" t="s">
        <v>45</v>
      </c>
    </row>
    <row r="3404" spans="1:27" ht="14.4" x14ac:dyDescent="0.3">
      <c r="A3404">
        <v>3393</v>
      </c>
      <c r="B3404" t="s">
        <v>9085</v>
      </c>
      <c r="C3404" t="s">
        <v>9086</v>
      </c>
      <c r="D3404" t="s">
        <v>9087</v>
      </c>
      <c r="E3404" t="s">
        <v>4472</v>
      </c>
      <c r="F3404" s="5">
        <f>_xlfn.TEXTBEFORE(E3404, " ") * 1000000</f>
        <v>20100000</v>
      </c>
      <c r="G3404">
        <v>104.8366</v>
      </c>
      <c r="H3404" t="s">
        <v>174</v>
      </c>
      <c r="I3404">
        <v>37</v>
      </c>
      <c r="J3404">
        <f>IF(I3404="",0,I3404)</f>
        <v>37</v>
      </c>
      <c r="K3404">
        <v>21</v>
      </c>
      <c r="L3404">
        <f>I3404-K3404</f>
        <v>16</v>
      </c>
      <c r="M3404" t="str">
        <f>IF(I3404&lt;100,"small",IF(I3404&lt;500,"medium","large"))</f>
        <v>small</v>
      </c>
      <c r="N3404">
        <f>IF(M3404="small",1,0)</f>
        <v>1</v>
      </c>
      <c r="O3404">
        <f>IF(N3404="medium",1,0)</f>
        <v>0</v>
      </c>
      <c r="P3404">
        <f>IF(O3404="large",1,0)</f>
        <v>0</v>
      </c>
      <c r="Q3404">
        <v>2008</v>
      </c>
      <c r="R3404">
        <v>6</v>
      </c>
      <c r="S3404" t="str">
        <f>IF(R3404=1, "First-time", IF(R3404&lt;=3, "Rising Star", IF(R3404&lt;10, "Established", "Elites")))</f>
        <v>Established</v>
      </c>
      <c r="T3404">
        <f>IF(S3404 = "First-time",1,0)</f>
        <v>0</v>
      </c>
      <c r="U3404">
        <f>IF(S3404 = "Rising Star",1,0)</f>
        <v>0</v>
      </c>
      <c r="V3404">
        <f>IF(S3404 = "Established",1,0)</f>
        <v>1</v>
      </c>
      <c r="W3404">
        <f>IF(S3404 = "Elites",1,0)</f>
        <v>0</v>
      </c>
      <c r="X3404" t="s">
        <v>325</v>
      </c>
      <c r="Y3404" t="str">
        <f>IF(X3404="","-",TRIM(LEFT(X3404,FIND(",",X3404&amp;",")-1)))</f>
        <v>Los Angeles</v>
      </c>
      <c r="Z3404" t="s">
        <v>9088</v>
      </c>
      <c r="AA3404" t="s">
        <v>5</v>
      </c>
    </row>
    <row r="3405" spans="1:27" ht="14.4" x14ac:dyDescent="0.3">
      <c r="A3405">
        <v>3394</v>
      </c>
      <c r="B3405" t="s">
        <v>8694</v>
      </c>
      <c r="C3405" t="s">
        <v>8695</v>
      </c>
      <c r="D3405" t="s">
        <v>8696</v>
      </c>
      <c r="E3405" t="s">
        <v>8697</v>
      </c>
      <c r="F3405" s="5">
        <f>_xlfn.TEXTBEFORE(E3405, " ") * 1000000</f>
        <v>458000000</v>
      </c>
      <c r="G3405">
        <v>104.7641</v>
      </c>
      <c r="H3405" t="s">
        <v>433</v>
      </c>
      <c r="I3405">
        <v>58145</v>
      </c>
      <c r="J3405">
        <f>IF(I3405="",0,I3405)</f>
        <v>58145</v>
      </c>
      <c r="K3405">
        <v>21000</v>
      </c>
      <c r="L3405">
        <f>I3405-K3405</f>
        <v>37145</v>
      </c>
      <c r="M3405" t="str">
        <f>IF(I3405&lt;100,"small",IF(I3405&lt;500,"medium","large"))</f>
        <v>large</v>
      </c>
      <c r="N3405">
        <f>IF(M3405="small",1,0)</f>
        <v>0</v>
      </c>
      <c r="O3405">
        <f>IF(N3405="medium",1,0)</f>
        <v>0</v>
      </c>
      <c r="P3405">
        <f>IF(O3405="large",1,0)</f>
        <v>0</v>
      </c>
      <c r="Q3405">
        <v>2008</v>
      </c>
      <c r="R3405">
        <v>7</v>
      </c>
      <c r="S3405" t="str">
        <f>IF(R3405=1, "First-time", IF(R3405&lt;=3, "Rising Star", IF(R3405&lt;10, "Established", "Elites")))</f>
        <v>Established</v>
      </c>
      <c r="T3405">
        <f>IF(S3405 = "First-time",1,0)</f>
        <v>0</v>
      </c>
      <c r="U3405">
        <f>IF(S3405 = "Rising Star",1,0)</f>
        <v>0</v>
      </c>
      <c r="V3405">
        <f>IF(S3405 = "Established",1,0)</f>
        <v>1</v>
      </c>
      <c r="W3405">
        <f>IF(S3405 = "Elites",1,0)</f>
        <v>0</v>
      </c>
      <c r="X3405" t="s">
        <v>427</v>
      </c>
      <c r="Y3405" t="str">
        <f>IF(X3405="","-",TRIM(LEFT(X3405,FIND(",",X3405&amp;",")-1)))</f>
        <v>Washington</v>
      </c>
      <c r="Z3405" t="s">
        <v>8698</v>
      </c>
      <c r="AA3405" t="s">
        <v>21</v>
      </c>
    </row>
    <row r="3406" spans="1:27" ht="14.4" x14ac:dyDescent="0.3">
      <c r="A3406">
        <v>3395</v>
      </c>
      <c r="B3406" t="s">
        <v>8553</v>
      </c>
      <c r="C3406" t="s">
        <v>8554</v>
      </c>
      <c r="D3406" t="s">
        <v>8555</v>
      </c>
      <c r="E3406" t="s">
        <v>1142</v>
      </c>
      <c r="F3406" s="5">
        <f>_xlfn.TEXTBEFORE(E3406, " ") * 1000000</f>
        <v>68600000</v>
      </c>
      <c r="G3406">
        <v>104.7276</v>
      </c>
      <c r="H3406" t="s">
        <v>129</v>
      </c>
      <c r="I3406">
        <v>102</v>
      </c>
      <c r="J3406">
        <f>IF(I3406="",0,I3406)</f>
        <v>102</v>
      </c>
      <c r="K3406">
        <v>122</v>
      </c>
      <c r="L3406">
        <f>I3406-K3406</f>
        <v>-20</v>
      </c>
      <c r="M3406" t="str">
        <f>IF(I3406&lt;100,"small",IF(I3406&lt;500,"medium","large"))</f>
        <v>medium</v>
      </c>
      <c r="N3406">
        <f>IF(M3406="small",1,0)</f>
        <v>0</v>
      </c>
      <c r="O3406">
        <f>IF(N3406="medium",1,0)</f>
        <v>0</v>
      </c>
      <c r="P3406">
        <f>IF(O3406="large",1,0)</f>
        <v>0</v>
      </c>
      <c r="Q3406">
        <v>2008</v>
      </c>
      <c r="R3406">
        <v>6</v>
      </c>
      <c r="S3406" t="str">
        <f>IF(R3406=1, "First-time", IF(R3406&lt;=3, "Rising Star", IF(R3406&lt;10, "Established", "Elites")))</f>
        <v>Established</v>
      </c>
      <c r="T3406">
        <f>IF(S3406 = "First-time",1,0)</f>
        <v>0</v>
      </c>
      <c r="U3406">
        <f>IF(S3406 = "Rising Star",1,0)</f>
        <v>0</v>
      </c>
      <c r="V3406">
        <f>IF(S3406 = "Established",1,0)</f>
        <v>1</v>
      </c>
      <c r="W3406">
        <f>IF(S3406 = "Elites",1,0)</f>
        <v>0</v>
      </c>
      <c r="X3406" t="s">
        <v>86</v>
      </c>
      <c r="Y3406" t="str">
        <f>IF(X3406="","-",TRIM(LEFT(X3406,FIND(",",X3406&amp;",")-1)))</f>
        <v>New York City</v>
      </c>
      <c r="Z3406" t="s">
        <v>543</v>
      </c>
      <c r="AA3406" t="s">
        <v>35</v>
      </c>
    </row>
    <row r="3407" spans="1:27" ht="14.4" x14ac:dyDescent="0.3">
      <c r="A3407">
        <v>3396</v>
      </c>
      <c r="B3407" t="s">
        <v>5331</v>
      </c>
      <c r="C3407" t="s">
        <v>5332</v>
      </c>
      <c r="D3407" t="s">
        <v>5333</v>
      </c>
      <c r="E3407" t="s">
        <v>1391</v>
      </c>
      <c r="F3407" s="5">
        <f>_xlfn.TEXTBEFORE(E3407, " ") * 1000000</f>
        <v>3800000</v>
      </c>
      <c r="G3407">
        <v>104.66240000000001</v>
      </c>
      <c r="H3407" t="s">
        <v>433</v>
      </c>
      <c r="I3407">
        <v>25</v>
      </c>
      <c r="J3407">
        <f>IF(I3407="",0,I3407)</f>
        <v>25</v>
      </c>
      <c r="K3407">
        <v>14</v>
      </c>
      <c r="L3407">
        <f>I3407-K3407</f>
        <v>11</v>
      </c>
      <c r="M3407" t="str">
        <f>IF(I3407&lt;100,"small",IF(I3407&lt;500,"medium","large"))</f>
        <v>small</v>
      </c>
      <c r="N3407">
        <f>IF(M3407="small",1,0)</f>
        <v>1</v>
      </c>
      <c r="O3407">
        <f>IF(N3407="medium",1,0)</f>
        <v>0</v>
      </c>
      <c r="P3407">
        <f>IF(O3407="large",1,0)</f>
        <v>0</v>
      </c>
      <c r="Q3407">
        <v>2004</v>
      </c>
      <c r="R3407">
        <v>2</v>
      </c>
      <c r="S3407" t="str">
        <f>IF(R3407=1, "First-time", IF(R3407&lt;=3, "Rising Star", IF(R3407&lt;10, "Established", "Elites")))</f>
        <v>Rising Star</v>
      </c>
      <c r="T3407">
        <f>IF(S3407 = "First-time",1,0)</f>
        <v>0</v>
      </c>
      <c r="U3407">
        <f>IF(S3407 = "Rising Star",1,0)</f>
        <v>1</v>
      </c>
      <c r="V3407">
        <f>IF(S3407 = "Established",1,0)</f>
        <v>0</v>
      </c>
      <c r="W3407">
        <f>IF(S3407 = "Elites",1,0)</f>
        <v>0</v>
      </c>
      <c r="X3407" t="s">
        <v>260</v>
      </c>
      <c r="Y3407" t="str">
        <f>IF(X3407="","-",TRIM(LEFT(X3407,FIND(",",X3407&amp;",")-1)))</f>
        <v>Seattle</v>
      </c>
      <c r="Z3407" t="s">
        <v>261</v>
      </c>
      <c r="AA3407" t="s">
        <v>49</v>
      </c>
    </row>
    <row r="3408" spans="1:27" ht="14.4" x14ac:dyDescent="0.3">
      <c r="A3408">
        <v>3397</v>
      </c>
      <c r="B3408" t="s">
        <v>578</v>
      </c>
      <c r="C3408" t="s">
        <v>579</v>
      </c>
      <c r="D3408" t="s">
        <v>580</v>
      </c>
      <c r="E3408" t="s">
        <v>302</v>
      </c>
      <c r="F3408" s="5">
        <f>_xlfn.TEXTBEFORE(E3408, " ") * 1000000</f>
        <v>7100000</v>
      </c>
      <c r="G3408">
        <v>104.6266</v>
      </c>
      <c r="H3408" t="s">
        <v>85</v>
      </c>
      <c r="I3408">
        <v>69</v>
      </c>
      <c r="J3408">
        <f>IF(I3408="",0,I3408)</f>
        <v>69</v>
      </c>
      <c r="K3408">
        <v>26</v>
      </c>
      <c r="L3408">
        <f>I3408-K3408</f>
        <v>43</v>
      </c>
      <c r="M3408" t="str">
        <f>IF(I3408&lt;100,"small",IF(I3408&lt;500,"medium","large"))</f>
        <v>small</v>
      </c>
      <c r="N3408">
        <f>IF(M3408="small",1,0)</f>
        <v>1</v>
      </c>
      <c r="O3408">
        <f>IF(N3408="medium",1,0)</f>
        <v>0</v>
      </c>
      <c r="P3408">
        <f>IF(O3408="large",1,0)</f>
        <v>0</v>
      </c>
      <c r="Q3408">
        <v>1976</v>
      </c>
      <c r="R3408">
        <v>2</v>
      </c>
      <c r="S3408" t="str">
        <f>IF(R3408=1, "First-time", IF(R3408&lt;=3, "Rising Star", IF(R3408&lt;10, "Established", "Elites")))</f>
        <v>Rising Star</v>
      </c>
      <c r="T3408">
        <f>IF(S3408 = "First-time",1,0)</f>
        <v>0</v>
      </c>
      <c r="U3408">
        <f>IF(S3408 = "Rising Star",1,0)</f>
        <v>1</v>
      </c>
      <c r="V3408">
        <f>IF(S3408 = "Established",1,0)</f>
        <v>0</v>
      </c>
      <c r="W3408">
        <f>IF(S3408 = "Elites",1,0)</f>
        <v>0</v>
      </c>
      <c r="X3408" t="s">
        <v>86</v>
      </c>
      <c r="Y3408" t="str">
        <f>IF(X3408="","-",TRIM(LEFT(X3408,FIND(",",X3408&amp;",")-1)))</f>
        <v>New York City</v>
      </c>
      <c r="Z3408" t="s">
        <v>581</v>
      </c>
      <c r="AA3408" t="s">
        <v>32</v>
      </c>
    </row>
    <row r="3409" spans="1:27" ht="14.4" x14ac:dyDescent="0.3">
      <c r="A3409">
        <v>3398</v>
      </c>
      <c r="B3409" t="s">
        <v>15789</v>
      </c>
      <c r="C3409" t="s">
        <v>15790</v>
      </c>
      <c r="D3409" t="s">
        <v>15791</v>
      </c>
      <c r="E3409" t="s">
        <v>352</v>
      </c>
      <c r="F3409" s="5">
        <f>_xlfn.TEXTBEFORE(E3409, " ") * 1000000</f>
        <v>2100000</v>
      </c>
      <c r="G3409">
        <v>104.56699999999999</v>
      </c>
      <c r="H3409" t="s">
        <v>174</v>
      </c>
      <c r="I3409">
        <v>29</v>
      </c>
      <c r="J3409">
        <f>IF(I3409="",0,I3409)</f>
        <v>29</v>
      </c>
      <c r="K3409">
        <v>18</v>
      </c>
      <c r="L3409">
        <f>I3409-K3409</f>
        <v>11</v>
      </c>
      <c r="M3409" t="str">
        <f>IF(I3409&lt;100,"small",IF(I3409&lt;500,"medium","large"))</f>
        <v>small</v>
      </c>
      <c r="N3409">
        <f>IF(M3409="small",1,0)</f>
        <v>1</v>
      </c>
      <c r="O3409">
        <f>IF(N3409="medium",1,0)</f>
        <v>0</v>
      </c>
      <c r="P3409">
        <f>IF(O3409="large",1,0)</f>
        <v>0</v>
      </c>
      <c r="Q3409">
        <v>2014</v>
      </c>
      <c r="R3409">
        <v>1</v>
      </c>
      <c r="S3409" t="str">
        <f>IF(R3409=1, "First-time", IF(R3409&lt;=3, "Rising Star", IF(R3409&lt;10, "Established", "Elites")))</f>
        <v>First-time</v>
      </c>
      <c r="T3409">
        <f>IF(S3409 = "First-time",1,0)</f>
        <v>1</v>
      </c>
      <c r="U3409">
        <f>IF(S3409 = "Rising Star",1,0)</f>
        <v>0</v>
      </c>
      <c r="V3409">
        <f>IF(S3409 = "Established",1,0)</f>
        <v>0</v>
      </c>
      <c r="W3409">
        <f>IF(S3409 = "Elites",1,0)</f>
        <v>0</v>
      </c>
      <c r="X3409" t="s">
        <v>427</v>
      </c>
      <c r="Y3409" t="str">
        <f>IF(X3409="","-",TRIM(LEFT(X3409,FIND(",",X3409&amp;",")-1)))</f>
        <v>Washington</v>
      </c>
      <c r="Z3409" t="s">
        <v>15792</v>
      </c>
      <c r="AA3409" t="s">
        <v>47</v>
      </c>
    </row>
    <row r="3410" spans="1:27" ht="14.4" x14ac:dyDescent="0.3">
      <c r="A3410">
        <v>3399</v>
      </c>
      <c r="B3410" t="s">
        <v>11894</v>
      </c>
      <c r="C3410" t="s">
        <v>11895</v>
      </c>
      <c r="D3410" t="s">
        <v>11896</v>
      </c>
      <c r="E3410" t="s">
        <v>937</v>
      </c>
      <c r="F3410" s="5">
        <f>_xlfn.TEXTBEFORE(E3410, " ") * 1000000</f>
        <v>9700000</v>
      </c>
      <c r="G3410">
        <v>104.4843</v>
      </c>
      <c r="H3410" t="s">
        <v>433</v>
      </c>
      <c r="I3410">
        <v>85</v>
      </c>
      <c r="J3410">
        <f>IF(I3410="",0,I3410)</f>
        <v>85</v>
      </c>
      <c r="K3410">
        <v>35</v>
      </c>
      <c r="L3410">
        <f>I3410-K3410</f>
        <v>50</v>
      </c>
      <c r="M3410" t="str">
        <f>IF(I3410&lt;100,"small",IF(I3410&lt;500,"medium","large"))</f>
        <v>small</v>
      </c>
      <c r="N3410">
        <f>IF(M3410="small",1,0)</f>
        <v>1</v>
      </c>
      <c r="O3410">
        <f>IF(N3410="medium",1,0)</f>
        <v>0</v>
      </c>
      <c r="P3410">
        <f>IF(O3410="large",1,0)</f>
        <v>0</v>
      </c>
      <c r="Q3410">
        <v>2011</v>
      </c>
      <c r="R3410">
        <v>2</v>
      </c>
      <c r="S3410" t="str">
        <f>IF(R3410=1, "First-time", IF(R3410&lt;=3, "Rising Star", IF(R3410&lt;10, "Established", "Elites")))</f>
        <v>Rising Star</v>
      </c>
      <c r="T3410">
        <f>IF(S3410 = "First-time",1,0)</f>
        <v>0</v>
      </c>
      <c r="U3410">
        <f>IF(S3410 = "Rising Star",1,0)</f>
        <v>1</v>
      </c>
      <c r="V3410">
        <f>IF(S3410 = "Established",1,0)</f>
        <v>0</v>
      </c>
      <c r="W3410">
        <f>IF(S3410 = "Elites",1,0)</f>
        <v>0</v>
      </c>
      <c r="X3410" t="s">
        <v>348</v>
      </c>
      <c r="Y3410" t="str">
        <f>IF(X3410="","-",TRIM(LEFT(X3410,FIND(",",X3410&amp;",")-1)))</f>
        <v>Nashville</v>
      </c>
      <c r="Z3410" t="s">
        <v>11897</v>
      </c>
      <c r="AA3410" t="s">
        <v>44</v>
      </c>
    </row>
    <row r="3411" spans="1:27" ht="14.4" x14ac:dyDescent="0.3">
      <c r="A3411">
        <v>3400</v>
      </c>
      <c r="B3411" t="s">
        <v>156</v>
      </c>
      <c r="C3411" t="s">
        <v>157</v>
      </c>
      <c r="D3411" t="s">
        <v>158</v>
      </c>
      <c r="E3411" t="s">
        <v>159</v>
      </c>
      <c r="F3411" s="5">
        <f>_xlfn.TEXTBEFORE(E3411, " ") * 1000000</f>
        <v>886500000</v>
      </c>
      <c r="G3411">
        <v>104.28570000000001</v>
      </c>
      <c r="H3411" t="s">
        <v>160</v>
      </c>
      <c r="I3411">
        <v>864</v>
      </c>
      <c r="J3411">
        <f>IF(I3411="",0,I3411)</f>
        <v>864</v>
      </c>
      <c r="K3411">
        <v>606</v>
      </c>
      <c r="L3411">
        <f>I3411-K3411</f>
        <v>258</v>
      </c>
      <c r="M3411" t="str">
        <f>IF(I3411&lt;100,"small",IF(I3411&lt;500,"medium","large"))</f>
        <v>large</v>
      </c>
      <c r="N3411">
        <f>IF(M3411="small",1,0)</f>
        <v>0</v>
      </c>
      <c r="O3411">
        <f>IF(N3411="medium",1,0)</f>
        <v>0</v>
      </c>
      <c r="P3411">
        <f>IF(O3411="large",1,0)</f>
        <v>0</v>
      </c>
      <c r="Q3411">
        <v>1925</v>
      </c>
      <c r="R3411">
        <v>2</v>
      </c>
      <c r="S3411" t="str">
        <f>IF(R3411=1, "First-time", IF(R3411&lt;=3, "Rising Star", IF(R3411&lt;10, "Established", "Elites")))</f>
        <v>Rising Star</v>
      </c>
      <c r="T3411">
        <f>IF(S3411 = "First-time",1,0)</f>
        <v>0</v>
      </c>
      <c r="U3411">
        <f>IF(S3411 = "Rising Star",1,0)</f>
        <v>1</v>
      </c>
      <c r="V3411">
        <f>IF(S3411 = "Established",1,0)</f>
        <v>0</v>
      </c>
      <c r="W3411">
        <f>IF(S3411 = "Elites",1,0)</f>
        <v>0</v>
      </c>
      <c r="X3411" t="s">
        <v>161</v>
      </c>
      <c r="Y3411" t="str">
        <f>IF(X3411="","-",TRIM(LEFT(X3411,FIND(",",X3411&amp;",")-1)))</f>
        <v>Ogden-Clearfield</v>
      </c>
      <c r="Z3411" t="s">
        <v>162</v>
      </c>
      <c r="AA3411" t="s">
        <v>46</v>
      </c>
    </row>
    <row r="3412" spans="1:27" ht="14.4" x14ac:dyDescent="0.3">
      <c r="A3412">
        <v>3401</v>
      </c>
      <c r="B3412" t="s">
        <v>7386</v>
      </c>
      <c r="C3412" t="s">
        <v>7387</v>
      </c>
      <c r="D3412" t="s">
        <v>7388</v>
      </c>
      <c r="E3412" t="s">
        <v>2632</v>
      </c>
      <c r="F3412" s="5">
        <f>_xlfn.TEXTBEFORE(E3412, " ") * 1000000</f>
        <v>10500000</v>
      </c>
      <c r="G3412">
        <v>104.2672</v>
      </c>
      <c r="H3412" t="s">
        <v>111</v>
      </c>
      <c r="I3412">
        <v>68</v>
      </c>
      <c r="J3412">
        <f>IF(I3412="",0,I3412)</f>
        <v>68</v>
      </c>
      <c r="K3412">
        <v>37</v>
      </c>
      <c r="L3412">
        <f>I3412-K3412</f>
        <v>31</v>
      </c>
      <c r="M3412" t="str">
        <f>IF(I3412&lt;100,"small",IF(I3412&lt;500,"medium","large"))</f>
        <v>small</v>
      </c>
      <c r="N3412">
        <f>IF(M3412="small",1,0)</f>
        <v>1</v>
      </c>
      <c r="O3412">
        <f>IF(N3412="medium",1,0)</f>
        <v>0</v>
      </c>
      <c r="P3412">
        <f>IF(O3412="large",1,0)</f>
        <v>0</v>
      </c>
      <c r="Q3412">
        <v>2007</v>
      </c>
      <c r="R3412">
        <v>1</v>
      </c>
      <c r="S3412" t="str">
        <f>IF(R3412=1, "First-time", IF(R3412&lt;=3, "Rising Star", IF(R3412&lt;10, "Established", "Elites")))</f>
        <v>First-time</v>
      </c>
      <c r="T3412">
        <f>IF(S3412 = "First-time",1,0)</f>
        <v>1</v>
      </c>
      <c r="U3412">
        <f>IF(S3412 = "Rising Star",1,0)</f>
        <v>0</v>
      </c>
      <c r="V3412">
        <f>IF(S3412 = "Established",1,0)</f>
        <v>0</v>
      </c>
      <c r="W3412">
        <f>IF(S3412 = "Elites",1,0)</f>
        <v>0</v>
      </c>
      <c r="X3412" t="s">
        <v>154</v>
      </c>
      <c r="Y3412" t="str">
        <f>IF(X3412="","-",TRIM(LEFT(X3412,FIND(",",X3412&amp;",")-1)))</f>
        <v>Virginia Beach</v>
      </c>
      <c r="Z3412" t="s">
        <v>3944</v>
      </c>
      <c r="AA3412" t="s">
        <v>47</v>
      </c>
    </row>
    <row r="3413" spans="1:27" ht="14.4" x14ac:dyDescent="0.3">
      <c r="A3413">
        <v>3402</v>
      </c>
      <c r="B3413" t="s">
        <v>13122</v>
      </c>
      <c r="C3413" t="s">
        <v>13123</v>
      </c>
      <c r="D3413" t="s">
        <v>13124</v>
      </c>
      <c r="E3413" t="s">
        <v>3207</v>
      </c>
      <c r="F3413" s="5">
        <f>_xlfn.TEXTBEFORE(E3413, " ") * 1000000</f>
        <v>9800000</v>
      </c>
      <c r="G3413">
        <v>104.246</v>
      </c>
      <c r="H3413" t="s">
        <v>1750</v>
      </c>
      <c r="I3413">
        <v>322</v>
      </c>
      <c r="J3413">
        <f>IF(I3413="",0,I3413)</f>
        <v>322</v>
      </c>
      <c r="K3413">
        <v>119</v>
      </c>
      <c r="L3413">
        <f>I3413-K3413</f>
        <v>203</v>
      </c>
      <c r="M3413" t="str">
        <f>IF(I3413&lt;100,"small",IF(I3413&lt;500,"medium","large"))</f>
        <v>medium</v>
      </c>
      <c r="N3413">
        <f>IF(M3413="small",1,0)</f>
        <v>0</v>
      </c>
      <c r="O3413">
        <f>IF(N3413="medium",1,0)</f>
        <v>0</v>
      </c>
      <c r="P3413">
        <f>IF(O3413="large",1,0)</f>
        <v>0</v>
      </c>
      <c r="Q3413">
        <v>2012</v>
      </c>
      <c r="R3413">
        <v>4</v>
      </c>
      <c r="S3413" t="str">
        <f>IF(R3413=1, "First-time", IF(R3413&lt;=3, "Rising Star", IF(R3413&lt;10, "Established", "Elites")))</f>
        <v>Established</v>
      </c>
      <c r="T3413">
        <f>IF(S3413 = "First-time",1,0)</f>
        <v>0</v>
      </c>
      <c r="U3413">
        <f>IF(S3413 = "Rising Star",1,0)</f>
        <v>0</v>
      </c>
      <c r="V3413">
        <f>IF(S3413 = "Established",1,0)</f>
        <v>1</v>
      </c>
      <c r="W3413">
        <f>IF(S3413 = "Elites",1,0)</f>
        <v>0</v>
      </c>
      <c r="X3413" t="s">
        <v>838</v>
      </c>
      <c r="Y3413" t="str">
        <f>IF(X3413="","-",TRIM(LEFT(X3413,FIND(",",X3413&amp;",")-1)))</f>
        <v>Austin</v>
      </c>
      <c r="Z3413" t="s">
        <v>838</v>
      </c>
      <c r="AA3413" t="s">
        <v>45</v>
      </c>
    </row>
    <row r="3414" spans="1:27" ht="14.4" x14ac:dyDescent="0.3">
      <c r="A3414">
        <v>3403</v>
      </c>
      <c r="B3414" t="s">
        <v>679</v>
      </c>
      <c r="C3414" t="s">
        <v>680</v>
      </c>
      <c r="D3414" t="s">
        <v>681</v>
      </c>
      <c r="E3414" t="s">
        <v>682</v>
      </c>
      <c r="F3414" s="5">
        <f>_xlfn.TEXTBEFORE(E3414, " ") * 1000000</f>
        <v>13200000</v>
      </c>
      <c r="G3414">
        <v>104.1345</v>
      </c>
      <c r="H3414" t="s">
        <v>105</v>
      </c>
      <c r="I3414">
        <v>77</v>
      </c>
      <c r="J3414">
        <f>IF(I3414="",0,I3414)</f>
        <v>77</v>
      </c>
      <c r="K3414">
        <v>43</v>
      </c>
      <c r="L3414">
        <f>I3414-K3414</f>
        <v>34</v>
      </c>
      <c r="M3414" t="str">
        <f>IF(I3414&lt;100,"small",IF(I3414&lt;500,"medium","large"))</f>
        <v>small</v>
      </c>
      <c r="N3414">
        <f>IF(M3414="small",1,0)</f>
        <v>1</v>
      </c>
      <c r="O3414">
        <f>IF(N3414="medium",1,0)</f>
        <v>0</v>
      </c>
      <c r="P3414">
        <f>IF(O3414="large",1,0)</f>
        <v>0</v>
      </c>
      <c r="Q3414">
        <v>1978</v>
      </c>
      <c r="R3414">
        <v>1</v>
      </c>
      <c r="S3414" t="str">
        <f>IF(R3414=1, "First-time", IF(R3414&lt;=3, "Rising Star", IF(R3414&lt;10, "Established", "Elites")))</f>
        <v>First-time</v>
      </c>
      <c r="T3414">
        <f>IF(S3414 = "First-time",1,0)</f>
        <v>1</v>
      </c>
      <c r="U3414">
        <f>IF(S3414 = "Rising Star",1,0)</f>
        <v>0</v>
      </c>
      <c r="V3414">
        <f>IF(S3414 = "Established",1,0)</f>
        <v>0</v>
      </c>
      <c r="W3414">
        <f>IF(S3414 = "Elites",1,0)</f>
        <v>0</v>
      </c>
      <c r="X3414" t="s">
        <v>683</v>
      </c>
      <c r="Y3414" t="str">
        <f>IF(X3414="","-",TRIM(LEFT(X3414,FIND(",",X3414&amp;",")-1)))</f>
        <v>Orlando</v>
      </c>
      <c r="Z3414" t="s">
        <v>684</v>
      </c>
      <c r="AA3414" t="s">
        <v>10</v>
      </c>
    </row>
    <row r="3415" spans="1:27" ht="14.4" x14ac:dyDescent="0.3">
      <c r="A3415">
        <v>3404</v>
      </c>
      <c r="B3415" t="s">
        <v>6269</v>
      </c>
      <c r="C3415" t="s">
        <v>6270</v>
      </c>
      <c r="D3415" t="s">
        <v>6271</v>
      </c>
      <c r="E3415" t="s">
        <v>4615</v>
      </c>
      <c r="F3415" s="5">
        <f>_xlfn.TEXTBEFORE(E3415, " ") * 1000000</f>
        <v>22500000</v>
      </c>
      <c r="G3415">
        <v>104.08280000000001</v>
      </c>
      <c r="H3415" t="s">
        <v>751</v>
      </c>
      <c r="I3415">
        <v>121</v>
      </c>
      <c r="J3415">
        <f>IF(I3415="",0,I3415)</f>
        <v>121</v>
      </c>
      <c r="K3415">
        <v>65</v>
      </c>
      <c r="L3415">
        <f>I3415-K3415</f>
        <v>56</v>
      </c>
      <c r="M3415" t="str">
        <f>IF(I3415&lt;100,"small",IF(I3415&lt;500,"medium","large"))</f>
        <v>medium</v>
      </c>
      <c r="N3415">
        <f>IF(M3415="small",1,0)</f>
        <v>0</v>
      </c>
      <c r="O3415">
        <f>IF(N3415="medium",1,0)</f>
        <v>0</v>
      </c>
      <c r="P3415">
        <f>IF(O3415="large",1,0)</f>
        <v>0</v>
      </c>
      <c r="Q3415">
        <v>2005</v>
      </c>
      <c r="R3415">
        <v>5</v>
      </c>
      <c r="S3415" t="str">
        <f>IF(R3415=1, "First-time", IF(R3415&lt;=3, "Rising Star", IF(R3415&lt;10, "Established", "Elites")))</f>
        <v>Established</v>
      </c>
      <c r="T3415">
        <f>IF(S3415 = "First-time",1,0)</f>
        <v>0</v>
      </c>
      <c r="U3415">
        <f>IF(S3415 = "Rising Star",1,0)</f>
        <v>0</v>
      </c>
      <c r="V3415">
        <f>IF(S3415 = "Established",1,0)</f>
        <v>1</v>
      </c>
      <c r="W3415">
        <f>IF(S3415 = "Elites",1,0)</f>
        <v>0</v>
      </c>
      <c r="X3415" t="s">
        <v>99</v>
      </c>
      <c r="Y3415" t="str">
        <f>IF(X3415="","-",TRIM(LEFT(X3415,FIND(",",X3415&amp;",")-1)))</f>
        <v>-</v>
      </c>
      <c r="Z3415" t="s">
        <v>6272</v>
      </c>
      <c r="AA3415" t="s">
        <v>28</v>
      </c>
    </row>
    <row r="3416" spans="1:27" ht="14.4" x14ac:dyDescent="0.3">
      <c r="A3416">
        <v>3405</v>
      </c>
      <c r="B3416" t="s">
        <v>2119</v>
      </c>
      <c r="C3416" t="s">
        <v>2120</v>
      </c>
      <c r="D3416" t="s">
        <v>2121</v>
      </c>
      <c r="E3416" t="s">
        <v>1875</v>
      </c>
      <c r="F3416" s="5">
        <f>_xlfn.TEXTBEFORE(E3416, " ") * 1000000</f>
        <v>5100000</v>
      </c>
      <c r="G3416">
        <v>103.9819</v>
      </c>
      <c r="H3416" t="s">
        <v>105</v>
      </c>
      <c r="I3416">
        <v>50</v>
      </c>
      <c r="J3416">
        <f>IF(I3416="",0,I3416)</f>
        <v>50</v>
      </c>
      <c r="K3416">
        <v>30</v>
      </c>
      <c r="L3416">
        <f>I3416-K3416</f>
        <v>20</v>
      </c>
      <c r="M3416" t="str">
        <f>IF(I3416&lt;100,"small",IF(I3416&lt;500,"medium","large"))</f>
        <v>small</v>
      </c>
      <c r="N3416">
        <f>IF(M3416="small",1,0)</f>
        <v>1</v>
      </c>
      <c r="O3416">
        <f>IF(N3416="medium",1,0)</f>
        <v>0</v>
      </c>
      <c r="P3416">
        <f>IF(O3416="large",1,0)</f>
        <v>0</v>
      </c>
      <c r="Q3416">
        <v>1995</v>
      </c>
      <c r="R3416">
        <v>2</v>
      </c>
      <c r="S3416" t="str">
        <f>IF(R3416=1, "First-time", IF(R3416&lt;=3, "Rising Star", IF(R3416&lt;10, "Established", "Elites")))</f>
        <v>Rising Star</v>
      </c>
      <c r="T3416">
        <f>IF(S3416 = "First-time",1,0)</f>
        <v>0</v>
      </c>
      <c r="U3416">
        <f>IF(S3416 = "Rising Star",1,0)</f>
        <v>1</v>
      </c>
      <c r="V3416">
        <f>IF(S3416 = "Established",1,0)</f>
        <v>0</v>
      </c>
      <c r="W3416">
        <f>IF(S3416 = "Elites",1,0)</f>
        <v>0</v>
      </c>
      <c r="X3416" t="s">
        <v>99</v>
      </c>
      <c r="Y3416" t="str">
        <f>IF(X3416="","-",TRIM(LEFT(X3416,FIND(",",X3416&amp;",")-1)))</f>
        <v>-</v>
      </c>
      <c r="Z3416" t="s">
        <v>2122</v>
      </c>
      <c r="AA3416" t="s">
        <v>48</v>
      </c>
    </row>
    <row r="3417" spans="1:27" ht="14.4" x14ac:dyDescent="0.3">
      <c r="A3417">
        <v>3406</v>
      </c>
      <c r="B3417" t="s">
        <v>10137</v>
      </c>
      <c r="C3417" t="s">
        <v>10138</v>
      </c>
      <c r="D3417" t="s">
        <v>10139</v>
      </c>
      <c r="E3417" t="s">
        <v>10140</v>
      </c>
      <c r="F3417" s="5">
        <f>_xlfn.TEXTBEFORE(E3417, " ") * 1000000</f>
        <v>75400000</v>
      </c>
      <c r="G3417">
        <v>103.9534</v>
      </c>
      <c r="H3417" t="s">
        <v>92</v>
      </c>
      <c r="I3417">
        <v>1114</v>
      </c>
      <c r="J3417">
        <f>IF(I3417="",0,I3417)</f>
        <v>1114</v>
      </c>
      <c r="K3417">
        <v>520</v>
      </c>
      <c r="L3417">
        <f>I3417-K3417</f>
        <v>594</v>
      </c>
      <c r="M3417" t="str">
        <f>IF(I3417&lt;100,"small",IF(I3417&lt;500,"medium","large"))</f>
        <v>large</v>
      </c>
      <c r="N3417">
        <f>IF(M3417="small",1,0)</f>
        <v>0</v>
      </c>
      <c r="O3417">
        <f>IF(N3417="medium",1,0)</f>
        <v>0</v>
      </c>
      <c r="P3417">
        <f>IF(O3417="large",1,0)</f>
        <v>0</v>
      </c>
      <c r="Q3417">
        <v>2009</v>
      </c>
      <c r="R3417">
        <v>1</v>
      </c>
      <c r="S3417" t="str">
        <f>IF(R3417=1, "First-time", IF(R3417&lt;=3, "Rising Star", IF(R3417&lt;10, "Established", "Elites")))</f>
        <v>First-time</v>
      </c>
      <c r="T3417">
        <f>IF(S3417 = "First-time",1,0)</f>
        <v>1</v>
      </c>
      <c r="U3417">
        <f>IF(S3417 = "Rising Star",1,0)</f>
        <v>0</v>
      </c>
      <c r="V3417">
        <f>IF(S3417 = "Established",1,0)</f>
        <v>0</v>
      </c>
      <c r="W3417">
        <f>IF(S3417 = "Elites",1,0)</f>
        <v>0</v>
      </c>
      <c r="X3417" t="s">
        <v>689</v>
      </c>
      <c r="Y3417" t="str">
        <f>IF(X3417="","-",TRIM(LEFT(X3417,FIND(",",X3417&amp;",")-1)))</f>
        <v>Miami</v>
      </c>
      <c r="Z3417" t="s">
        <v>689</v>
      </c>
      <c r="AA3417" t="s">
        <v>10</v>
      </c>
    </row>
    <row r="3418" spans="1:27" ht="14.4" x14ac:dyDescent="0.3">
      <c r="A3418">
        <v>3407</v>
      </c>
      <c r="B3418" t="s">
        <v>2317</v>
      </c>
      <c r="C3418" t="s">
        <v>2318</v>
      </c>
      <c r="D3418" t="s">
        <v>2319</v>
      </c>
      <c r="E3418" t="s">
        <v>947</v>
      </c>
      <c r="F3418" s="5">
        <f>_xlfn.TEXTBEFORE(E3418, " ") * 1000000</f>
        <v>4600000</v>
      </c>
      <c r="G3418">
        <v>103.91370000000001</v>
      </c>
      <c r="H3418" t="s">
        <v>118</v>
      </c>
      <c r="I3418">
        <v>45</v>
      </c>
      <c r="J3418">
        <f>IF(I3418="",0,I3418)</f>
        <v>45</v>
      </c>
      <c r="K3418">
        <v>35</v>
      </c>
      <c r="L3418">
        <f>I3418-K3418</f>
        <v>10</v>
      </c>
      <c r="M3418" t="str">
        <f>IF(I3418&lt;100,"small",IF(I3418&lt;500,"medium","large"))</f>
        <v>small</v>
      </c>
      <c r="N3418">
        <f>IF(M3418="small",1,0)</f>
        <v>1</v>
      </c>
      <c r="O3418">
        <f>IF(N3418="medium",1,0)</f>
        <v>0</v>
      </c>
      <c r="P3418">
        <f>IF(O3418="large",1,0)</f>
        <v>0</v>
      </c>
      <c r="Q3418">
        <v>1996</v>
      </c>
      <c r="R3418">
        <v>1</v>
      </c>
      <c r="S3418" t="str">
        <f>IF(R3418=1, "First-time", IF(R3418&lt;=3, "Rising Star", IF(R3418&lt;10, "Established", "Elites")))</f>
        <v>First-time</v>
      </c>
      <c r="T3418">
        <f>IF(S3418 = "First-time",1,0)</f>
        <v>1</v>
      </c>
      <c r="U3418">
        <f>IF(S3418 = "Rising Star",1,0)</f>
        <v>0</v>
      </c>
      <c r="V3418">
        <f>IF(S3418 = "Established",1,0)</f>
        <v>0</v>
      </c>
      <c r="W3418">
        <f>IF(S3418 = "Elites",1,0)</f>
        <v>0</v>
      </c>
      <c r="X3418" t="s">
        <v>232</v>
      </c>
      <c r="Y3418" t="str">
        <f>IF(X3418="","-",TRIM(LEFT(X3418,FIND(",",X3418&amp;",")-1)))</f>
        <v>Houston</v>
      </c>
      <c r="Z3418" t="s">
        <v>232</v>
      </c>
      <c r="AA3418" t="s">
        <v>45</v>
      </c>
    </row>
    <row r="3419" spans="1:27" ht="14.4" x14ac:dyDescent="0.3">
      <c r="A3419">
        <v>3408</v>
      </c>
      <c r="B3419" t="s">
        <v>3176</v>
      </c>
      <c r="C3419" t="s">
        <v>3177</v>
      </c>
      <c r="D3419" t="s">
        <v>3178</v>
      </c>
      <c r="E3419" t="s">
        <v>610</v>
      </c>
      <c r="F3419" s="5">
        <f>_xlfn.TEXTBEFORE(E3419, " ") * 1000000</f>
        <v>14600000</v>
      </c>
      <c r="G3419">
        <v>103.91240000000001</v>
      </c>
      <c r="H3419" t="s">
        <v>118</v>
      </c>
      <c r="I3419">
        <v>108</v>
      </c>
      <c r="J3419">
        <f>IF(I3419="",0,I3419)</f>
        <v>108</v>
      </c>
      <c r="K3419">
        <v>69</v>
      </c>
      <c r="L3419">
        <f>I3419-K3419</f>
        <v>39</v>
      </c>
      <c r="M3419" t="str">
        <f>IF(I3419&lt;100,"small",IF(I3419&lt;500,"medium","large"))</f>
        <v>medium</v>
      </c>
      <c r="N3419">
        <f>IF(M3419="small",1,0)</f>
        <v>0</v>
      </c>
      <c r="O3419">
        <f>IF(N3419="medium",1,0)</f>
        <v>0</v>
      </c>
      <c r="P3419">
        <f>IF(O3419="large",1,0)</f>
        <v>0</v>
      </c>
      <c r="Q3419">
        <v>1999</v>
      </c>
      <c r="R3419">
        <v>1</v>
      </c>
      <c r="S3419" t="str">
        <f>IF(R3419=1, "First-time", IF(R3419&lt;=3, "Rising Star", IF(R3419&lt;10, "Established", "Elites")))</f>
        <v>First-time</v>
      </c>
      <c r="T3419">
        <f>IF(S3419 = "First-time",1,0)</f>
        <v>1</v>
      </c>
      <c r="U3419">
        <f>IF(S3419 = "Rising Star",1,0)</f>
        <v>0</v>
      </c>
      <c r="V3419">
        <f>IF(S3419 = "Established",1,0)</f>
        <v>0</v>
      </c>
      <c r="W3419">
        <f>IF(S3419 = "Elites",1,0)</f>
        <v>0</v>
      </c>
      <c r="X3419" t="s">
        <v>466</v>
      </c>
      <c r="Y3419" t="str">
        <f>IF(X3419="","-",TRIM(LEFT(X3419,FIND(",",X3419&amp;",")-1)))</f>
        <v>Charlotte</v>
      </c>
      <c r="Z3419" t="s">
        <v>466</v>
      </c>
      <c r="AA3419" t="s">
        <v>28</v>
      </c>
    </row>
    <row r="3420" spans="1:27" ht="14.4" x14ac:dyDescent="0.3">
      <c r="A3420">
        <v>3409</v>
      </c>
      <c r="B3420" t="s">
        <v>6102</v>
      </c>
      <c r="C3420" t="s">
        <v>6103</v>
      </c>
      <c r="D3420" t="s">
        <v>6104</v>
      </c>
      <c r="E3420" t="s">
        <v>746</v>
      </c>
      <c r="F3420" s="5">
        <f>_xlfn.TEXTBEFORE(E3420, " ") * 1000000</f>
        <v>9500000</v>
      </c>
      <c r="G3420">
        <v>103.89919999999999</v>
      </c>
      <c r="H3420" t="s">
        <v>1750</v>
      </c>
      <c r="I3420">
        <v>84</v>
      </c>
      <c r="J3420">
        <f>IF(I3420="",0,I3420)</f>
        <v>84</v>
      </c>
      <c r="K3420">
        <v>42</v>
      </c>
      <c r="L3420">
        <f>I3420-K3420</f>
        <v>42</v>
      </c>
      <c r="M3420" t="str">
        <f>IF(I3420&lt;100,"small",IF(I3420&lt;500,"medium","large"))</f>
        <v>small</v>
      </c>
      <c r="N3420">
        <f>IF(M3420="small",1,0)</f>
        <v>1</v>
      </c>
      <c r="O3420">
        <f>IF(N3420="medium",1,0)</f>
        <v>0</v>
      </c>
      <c r="P3420">
        <f>IF(O3420="large",1,0)</f>
        <v>0</v>
      </c>
      <c r="Q3420">
        <v>2005</v>
      </c>
      <c r="R3420">
        <v>1</v>
      </c>
      <c r="S3420" t="str">
        <f>IF(R3420=1, "First-time", IF(R3420&lt;=3, "Rising Star", IF(R3420&lt;10, "Established", "Elites")))</f>
        <v>First-time</v>
      </c>
      <c r="T3420">
        <f>IF(S3420 = "First-time",1,0)</f>
        <v>1</v>
      </c>
      <c r="U3420">
        <f>IF(S3420 = "Rising Star",1,0)</f>
        <v>0</v>
      </c>
      <c r="V3420">
        <f>IF(S3420 = "Established",1,0)</f>
        <v>0</v>
      </c>
      <c r="W3420">
        <f>IF(S3420 = "Elites",1,0)</f>
        <v>0</v>
      </c>
      <c r="X3420" t="s">
        <v>4323</v>
      </c>
      <c r="Y3420" t="str">
        <f>IF(X3420="","-",TRIM(LEFT(X3420,FIND(",",X3420&amp;",")-1)))</f>
        <v>San Antonio</v>
      </c>
      <c r="Z3420" t="s">
        <v>839</v>
      </c>
      <c r="AA3420" t="s">
        <v>45</v>
      </c>
    </row>
    <row r="3421" spans="1:27" ht="14.4" x14ac:dyDescent="0.3">
      <c r="A3421">
        <v>3410</v>
      </c>
      <c r="B3421" t="s">
        <v>3776</v>
      </c>
      <c r="C3421" t="s">
        <v>3777</v>
      </c>
      <c r="D3421" t="s">
        <v>3778</v>
      </c>
      <c r="E3421" t="s">
        <v>3779</v>
      </c>
      <c r="F3421" s="5">
        <f>_xlfn.TEXTBEFORE(E3421, " ") * 1000000</f>
        <v>49600000</v>
      </c>
      <c r="G3421">
        <v>103.8981</v>
      </c>
      <c r="H3421" t="s">
        <v>153</v>
      </c>
      <c r="I3421">
        <v>85</v>
      </c>
      <c r="J3421">
        <f>IF(I3421="",0,I3421)</f>
        <v>85</v>
      </c>
      <c r="K3421">
        <v>35</v>
      </c>
      <c r="L3421">
        <f>I3421-K3421</f>
        <v>50</v>
      </c>
      <c r="M3421" t="str">
        <f>IF(I3421&lt;100,"small",IF(I3421&lt;500,"medium","large"))</f>
        <v>small</v>
      </c>
      <c r="N3421">
        <f>IF(M3421="small",1,0)</f>
        <v>1</v>
      </c>
      <c r="O3421">
        <f>IF(N3421="medium",1,0)</f>
        <v>0</v>
      </c>
      <c r="P3421">
        <f>IF(O3421="large",1,0)</f>
        <v>0</v>
      </c>
      <c r="Q3421">
        <v>2001</v>
      </c>
      <c r="R3421">
        <v>2</v>
      </c>
      <c r="S3421" t="str">
        <f>IF(R3421=1, "First-time", IF(R3421&lt;=3, "Rising Star", IF(R3421&lt;10, "Established", "Elites")))</f>
        <v>Rising Star</v>
      </c>
      <c r="T3421">
        <f>IF(S3421 = "First-time",1,0)</f>
        <v>0</v>
      </c>
      <c r="U3421">
        <f>IF(S3421 = "Rising Star",1,0)</f>
        <v>1</v>
      </c>
      <c r="V3421">
        <f>IF(S3421 = "Established",1,0)</f>
        <v>0</v>
      </c>
      <c r="W3421">
        <f>IF(S3421 = "Elites",1,0)</f>
        <v>0</v>
      </c>
      <c r="X3421" t="s">
        <v>427</v>
      </c>
      <c r="Y3421" t="str">
        <f>IF(X3421="","-",TRIM(LEFT(X3421,FIND(",",X3421&amp;",")-1)))</f>
        <v>Washington</v>
      </c>
      <c r="Z3421" t="s">
        <v>1411</v>
      </c>
      <c r="AA3421" t="s">
        <v>47</v>
      </c>
    </row>
    <row r="3422" spans="1:27" ht="14.4" x14ac:dyDescent="0.3">
      <c r="A3422">
        <v>3411</v>
      </c>
      <c r="B3422" t="s">
        <v>1685</v>
      </c>
      <c r="C3422" t="s">
        <v>1686</v>
      </c>
      <c r="D3422" t="s">
        <v>1687</v>
      </c>
      <c r="E3422" t="s">
        <v>909</v>
      </c>
      <c r="F3422" s="5">
        <f>_xlfn.TEXTBEFORE(E3422, " ") * 1000000</f>
        <v>10900000</v>
      </c>
      <c r="G3422">
        <v>103.8763</v>
      </c>
      <c r="H3422" t="s">
        <v>105</v>
      </c>
      <c r="I3422">
        <v>24</v>
      </c>
      <c r="J3422">
        <f>IF(I3422="",0,I3422)</f>
        <v>24</v>
      </c>
      <c r="K3422">
        <v>18</v>
      </c>
      <c r="L3422">
        <f>I3422-K3422</f>
        <v>6</v>
      </c>
      <c r="M3422" t="str">
        <f>IF(I3422&lt;100,"small",IF(I3422&lt;500,"medium","large"))</f>
        <v>small</v>
      </c>
      <c r="N3422">
        <f>IF(M3422="small",1,0)</f>
        <v>1</v>
      </c>
      <c r="O3422">
        <f>IF(N3422="medium",1,0)</f>
        <v>0</v>
      </c>
      <c r="P3422">
        <f>IF(O3422="large",1,0)</f>
        <v>0</v>
      </c>
      <c r="Q3422">
        <v>1991</v>
      </c>
      <c r="R3422">
        <v>3</v>
      </c>
      <c r="S3422" t="str">
        <f>IF(R3422=1, "First-time", IF(R3422&lt;=3, "Rising Star", IF(R3422&lt;10, "Established", "Elites")))</f>
        <v>Rising Star</v>
      </c>
      <c r="T3422">
        <f>IF(S3422 = "First-time",1,0)</f>
        <v>0</v>
      </c>
      <c r="U3422">
        <f>IF(S3422 = "Rising Star",1,0)</f>
        <v>1</v>
      </c>
      <c r="V3422">
        <f>IF(S3422 = "Established",1,0)</f>
        <v>0</v>
      </c>
      <c r="W3422">
        <f>IF(S3422 = "Elites",1,0)</f>
        <v>0</v>
      </c>
      <c r="X3422" t="s">
        <v>271</v>
      </c>
      <c r="Y3422" t="str">
        <f>IF(X3422="","-",TRIM(LEFT(X3422,FIND(",",X3422&amp;",")-1)))</f>
        <v>Chicago</v>
      </c>
      <c r="Z3422" t="s">
        <v>1688</v>
      </c>
      <c r="AA3422" t="s">
        <v>15</v>
      </c>
    </row>
    <row r="3423" spans="1:27" ht="14.4" x14ac:dyDescent="0.3">
      <c r="A3423">
        <v>3412</v>
      </c>
      <c r="B3423" t="s">
        <v>5134</v>
      </c>
      <c r="C3423" t="s">
        <v>5135</v>
      </c>
      <c r="D3423" t="s">
        <v>5136</v>
      </c>
      <c r="E3423" t="s">
        <v>1661</v>
      </c>
      <c r="F3423" s="5">
        <f>_xlfn.TEXTBEFORE(E3423, " ") * 1000000</f>
        <v>5300000</v>
      </c>
      <c r="G3423">
        <v>103.6251</v>
      </c>
      <c r="H3423" t="s">
        <v>353</v>
      </c>
      <c r="I3423">
        <v>17</v>
      </c>
      <c r="J3423">
        <f>IF(I3423="",0,I3423)</f>
        <v>17</v>
      </c>
      <c r="K3423">
        <v>12</v>
      </c>
      <c r="L3423">
        <f>I3423-K3423</f>
        <v>5</v>
      </c>
      <c r="M3423" t="str">
        <f>IF(I3423&lt;100,"small",IF(I3423&lt;500,"medium","large"))</f>
        <v>small</v>
      </c>
      <c r="N3423">
        <f>IF(M3423="small",1,0)</f>
        <v>1</v>
      </c>
      <c r="O3423">
        <f>IF(N3423="medium",1,0)</f>
        <v>0</v>
      </c>
      <c r="P3423">
        <f>IF(O3423="large",1,0)</f>
        <v>0</v>
      </c>
      <c r="Q3423">
        <v>2003</v>
      </c>
      <c r="R3423">
        <v>1</v>
      </c>
      <c r="S3423" t="str">
        <f>IF(R3423=1, "First-time", IF(R3423&lt;=3, "Rising Star", IF(R3423&lt;10, "Established", "Elites")))</f>
        <v>First-time</v>
      </c>
      <c r="T3423">
        <f>IF(S3423 = "First-time",1,0)</f>
        <v>1</v>
      </c>
      <c r="U3423">
        <f>IF(S3423 = "Rising Star",1,0)</f>
        <v>0</v>
      </c>
      <c r="V3423">
        <f>IF(S3423 = "Established",1,0)</f>
        <v>0</v>
      </c>
      <c r="W3423">
        <f>IF(S3423 = "Elites",1,0)</f>
        <v>0</v>
      </c>
      <c r="X3423" t="s">
        <v>242</v>
      </c>
      <c r="Y3423" t="str">
        <f>IF(X3423="","-",TRIM(LEFT(X3423,FIND(",",X3423&amp;",")-1)))</f>
        <v>Atlanta</v>
      </c>
      <c r="Z3423" t="s">
        <v>242</v>
      </c>
      <c r="AA3423" t="s">
        <v>11</v>
      </c>
    </row>
    <row r="3424" spans="1:27" ht="14.4" x14ac:dyDescent="0.3">
      <c r="A3424">
        <v>3413</v>
      </c>
      <c r="B3424" t="s">
        <v>13632</v>
      </c>
      <c r="C3424" t="s">
        <v>13633</v>
      </c>
      <c r="D3424" t="s">
        <v>13634</v>
      </c>
      <c r="E3424" t="s">
        <v>1942</v>
      </c>
      <c r="F3424" s="5">
        <f>_xlfn.TEXTBEFORE(E3424, " ") * 1000000</f>
        <v>12600000</v>
      </c>
      <c r="G3424">
        <v>103.60550000000001</v>
      </c>
      <c r="H3424" t="s">
        <v>433</v>
      </c>
      <c r="I3424">
        <v>68</v>
      </c>
      <c r="J3424">
        <f>IF(I3424="",0,I3424)</f>
        <v>68</v>
      </c>
      <c r="K3424">
        <v>44</v>
      </c>
      <c r="L3424">
        <f>I3424-K3424</f>
        <v>24</v>
      </c>
      <c r="M3424" t="str">
        <f>IF(I3424&lt;100,"small",IF(I3424&lt;500,"medium","large"))</f>
        <v>small</v>
      </c>
      <c r="N3424">
        <f>IF(M3424="small",1,0)</f>
        <v>1</v>
      </c>
      <c r="O3424">
        <f>IF(N3424="medium",1,0)</f>
        <v>0</v>
      </c>
      <c r="P3424">
        <f>IF(O3424="large",1,0)</f>
        <v>0</v>
      </c>
      <c r="Q3424">
        <v>2012</v>
      </c>
      <c r="R3424">
        <v>2</v>
      </c>
      <c r="S3424" t="str">
        <f>IF(R3424=1, "First-time", IF(R3424&lt;=3, "Rising Star", IF(R3424&lt;10, "Established", "Elites")))</f>
        <v>Rising Star</v>
      </c>
      <c r="T3424">
        <f>IF(S3424 = "First-time",1,0)</f>
        <v>0</v>
      </c>
      <c r="U3424">
        <f>IF(S3424 = "Rising Star",1,0)</f>
        <v>1</v>
      </c>
      <c r="V3424">
        <f>IF(S3424 = "Established",1,0)</f>
        <v>0</v>
      </c>
      <c r="W3424">
        <f>IF(S3424 = "Elites",1,0)</f>
        <v>0</v>
      </c>
      <c r="X3424" t="s">
        <v>185</v>
      </c>
      <c r="Y3424" t="str">
        <f>IF(X3424="","-",TRIM(LEFT(X3424,FIND(",",X3424&amp;",")-1)))</f>
        <v>Boston</v>
      </c>
      <c r="Z3424" t="s">
        <v>185</v>
      </c>
      <c r="AA3424" t="s">
        <v>20</v>
      </c>
    </row>
    <row r="3425" spans="1:27" ht="14.4" x14ac:dyDescent="0.3">
      <c r="A3425">
        <v>3414</v>
      </c>
      <c r="B3425" t="s">
        <v>3278</v>
      </c>
      <c r="C3425" t="s">
        <v>3279</v>
      </c>
      <c r="D3425" t="s">
        <v>3280</v>
      </c>
      <c r="E3425" t="s">
        <v>3281</v>
      </c>
      <c r="F3425" s="5">
        <f>_xlfn.TEXTBEFORE(E3425, " ") * 1000000</f>
        <v>114600000</v>
      </c>
      <c r="G3425">
        <v>103.596</v>
      </c>
      <c r="H3425" t="s">
        <v>85</v>
      </c>
      <c r="I3425">
        <v>551</v>
      </c>
      <c r="J3425">
        <f>IF(I3425="",0,I3425)</f>
        <v>551</v>
      </c>
      <c r="K3425">
        <v>222</v>
      </c>
      <c r="L3425">
        <f>I3425-K3425</f>
        <v>329</v>
      </c>
      <c r="M3425" t="str">
        <f>IF(I3425&lt;100,"small",IF(I3425&lt;500,"medium","large"))</f>
        <v>large</v>
      </c>
      <c r="N3425">
        <f>IF(M3425="small",1,0)</f>
        <v>0</v>
      </c>
      <c r="O3425">
        <f>IF(N3425="medium",1,0)</f>
        <v>0</v>
      </c>
      <c r="P3425">
        <f>IF(O3425="large",1,0)</f>
        <v>0</v>
      </c>
      <c r="Q3425">
        <v>1999</v>
      </c>
      <c r="R3425">
        <v>10</v>
      </c>
      <c r="S3425" t="str">
        <f>IF(R3425=1, "First-time", IF(R3425&lt;=3, "Rising Star", IF(R3425&lt;10, "Established", "Elites")))</f>
        <v>Elites</v>
      </c>
      <c r="T3425">
        <f>IF(S3425 = "First-time",1,0)</f>
        <v>0</v>
      </c>
      <c r="U3425">
        <f>IF(S3425 = "Rising Star",1,0)</f>
        <v>0</v>
      </c>
      <c r="V3425">
        <f>IF(S3425 = "Established",1,0)</f>
        <v>0</v>
      </c>
      <c r="W3425">
        <f>IF(S3425 = "Elites",1,0)</f>
        <v>1</v>
      </c>
      <c r="X3425" t="s">
        <v>271</v>
      </c>
      <c r="Y3425" t="str">
        <f>IF(X3425="","-",TRIM(LEFT(X3425,FIND(",",X3425&amp;",")-1)))</f>
        <v>Chicago</v>
      </c>
      <c r="Z3425" t="s">
        <v>2518</v>
      </c>
      <c r="AA3425" t="s">
        <v>15</v>
      </c>
    </row>
    <row r="3426" spans="1:27" ht="14.4" x14ac:dyDescent="0.3">
      <c r="A3426">
        <v>3415</v>
      </c>
      <c r="B3426" t="s">
        <v>15083</v>
      </c>
      <c r="C3426" t="s">
        <v>15084</v>
      </c>
      <c r="D3426" t="s">
        <v>15085</v>
      </c>
      <c r="E3426" t="s">
        <v>1192</v>
      </c>
      <c r="F3426" s="5">
        <f>_xlfn.TEXTBEFORE(E3426, " ") * 1000000</f>
        <v>2300000</v>
      </c>
      <c r="G3426">
        <v>103.5829</v>
      </c>
      <c r="H3426" t="s">
        <v>118</v>
      </c>
      <c r="I3426">
        <v>6</v>
      </c>
      <c r="J3426">
        <f>IF(I3426="",0,I3426)</f>
        <v>6</v>
      </c>
      <c r="K3426">
        <v>3</v>
      </c>
      <c r="L3426">
        <f>I3426-K3426</f>
        <v>3</v>
      </c>
      <c r="M3426" t="str">
        <f>IF(I3426&lt;100,"small",IF(I3426&lt;500,"medium","large"))</f>
        <v>small</v>
      </c>
      <c r="N3426">
        <f>IF(M3426="small",1,0)</f>
        <v>1</v>
      </c>
      <c r="O3426">
        <f>IF(N3426="medium",1,0)</f>
        <v>0</v>
      </c>
      <c r="P3426">
        <f>IF(O3426="large",1,0)</f>
        <v>0</v>
      </c>
      <c r="Q3426">
        <v>2013</v>
      </c>
      <c r="R3426">
        <v>1</v>
      </c>
      <c r="S3426" t="str">
        <f>IF(R3426=1, "First-time", IF(R3426&lt;=3, "Rising Star", IF(R3426&lt;10, "Established", "Elites")))</f>
        <v>First-time</v>
      </c>
      <c r="T3426">
        <f>IF(S3426 = "First-time",1,0)</f>
        <v>1</v>
      </c>
      <c r="U3426">
        <f>IF(S3426 = "Rising Star",1,0)</f>
        <v>0</v>
      </c>
      <c r="V3426">
        <f>IF(S3426 = "Established",1,0)</f>
        <v>0</v>
      </c>
      <c r="W3426">
        <f>IF(S3426 = "Elites",1,0)</f>
        <v>0</v>
      </c>
      <c r="X3426" t="s">
        <v>99</v>
      </c>
      <c r="Y3426" t="str">
        <f>IF(X3426="","-",TRIM(LEFT(X3426,FIND(",",X3426&amp;",")-1)))</f>
        <v>-</v>
      </c>
      <c r="Z3426" t="s">
        <v>1798</v>
      </c>
      <c r="AA3426" t="s">
        <v>19</v>
      </c>
    </row>
    <row r="3427" spans="1:27" ht="14.4" x14ac:dyDescent="0.3">
      <c r="A3427">
        <v>3416</v>
      </c>
      <c r="B3427" t="s">
        <v>4674</v>
      </c>
      <c r="C3427" t="s">
        <v>4675</v>
      </c>
      <c r="D3427" t="s">
        <v>4676</v>
      </c>
      <c r="E3427" t="s">
        <v>499</v>
      </c>
      <c r="F3427" s="5">
        <f>_xlfn.TEXTBEFORE(E3427, " ") * 1000000</f>
        <v>49300000</v>
      </c>
      <c r="G3427">
        <v>103.5715</v>
      </c>
      <c r="H3427" t="s">
        <v>174</v>
      </c>
      <c r="I3427">
        <v>49</v>
      </c>
      <c r="J3427">
        <f>IF(I3427="",0,I3427)</f>
        <v>49</v>
      </c>
      <c r="K3427">
        <v>44</v>
      </c>
      <c r="L3427">
        <f>I3427-K3427</f>
        <v>5</v>
      </c>
      <c r="M3427" t="str">
        <f>IF(I3427&lt;100,"small",IF(I3427&lt;500,"medium","large"))</f>
        <v>small</v>
      </c>
      <c r="N3427">
        <f>IF(M3427="small",1,0)</f>
        <v>1</v>
      </c>
      <c r="O3427">
        <f>IF(N3427="medium",1,0)</f>
        <v>0</v>
      </c>
      <c r="P3427">
        <f>IF(O3427="large",1,0)</f>
        <v>0</v>
      </c>
      <c r="Q3427">
        <v>2002</v>
      </c>
      <c r="R3427">
        <v>4</v>
      </c>
      <c r="S3427" t="str">
        <f>IF(R3427=1, "First-time", IF(R3427&lt;=3, "Rising Star", IF(R3427&lt;10, "Established", "Elites")))</f>
        <v>Established</v>
      </c>
      <c r="T3427">
        <f>IF(S3427 = "First-time",1,0)</f>
        <v>0</v>
      </c>
      <c r="U3427">
        <f>IF(S3427 = "Rising Star",1,0)</f>
        <v>0</v>
      </c>
      <c r="V3427">
        <f>IF(S3427 = "Established",1,0)</f>
        <v>1</v>
      </c>
      <c r="W3427">
        <f>IF(S3427 = "Elites",1,0)</f>
        <v>0</v>
      </c>
      <c r="X3427" t="s">
        <v>325</v>
      </c>
      <c r="Y3427" t="str">
        <f>IF(X3427="","-",TRIM(LEFT(X3427,FIND(",",X3427&amp;",")-1)))</f>
        <v>Los Angeles</v>
      </c>
      <c r="Z3427" t="s">
        <v>1027</v>
      </c>
      <c r="AA3427" t="s">
        <v>5</v>
      </c>
    </row>
    <row r="3428" spans="1:27" ht="14.4" x14ac:dyDescent="0.3">
      <c r="A3428">
        <v>3417</v>
      </c>
      <c r="B3428" t="s">
        <v>15616</v>
      </c>
      <c r="C3428" t="s">
        <v>15617</v>
      </c>
      <c r="D3428" t="s">
        <v>15618</v>
      </c>
      <c r="E3428" t="s">
        <v>12350</v>
      </c>
      <c r="F3428" s="5">
        <f>_xlfn.TEXTBEFORE(E3428, " ") * 1000000</f>
        <v>70800000</v>
      </c>
      <c r="G3428">
        <v>103.5633</v>
      </c>
      <c r="H3428" t="s">
        <v>803</v>
      </c>
      <c r="I3428">
        <v>153</v>
      </c>
      <c r="J3428">
        <f>IF(I3428="",0,I3428)</f>
        <v>153</v>
      </c>
      <c r="K3428">
        <v>120</v>
      </c>
      <c r="L3428">
        <f>I3428-K3428</f>
        <v>33</v>
      </c>
      <c r="M3428" t="str">
        <f>IF(I3428&lt;100,"small",IF(I3428&lt;500,"medium","large"))</f>
        <v>medium</v>
      </c>
      <c r="N3428">
        <f>IF(M3428="small",1,0)</f>
        <v>0</v>
      </c>
      <c r="O3428">
        <f>IF(N3428="medium",1,0)</f>
        <v>0</v>
      </c>
      <c r="P3428">
        <f>IF(O3428="large",1,0)</f>
        <v>0</v>
      </c>
      <c r="Q3428">
        <v>2013</v>
      </c>
      <c r="R3428">
        <v>3</v>
      </c>
      <c r="S3428" t="str">
        <f>IF(R3428=1, "First-time", IF(R3428&lt;=3, "Rising Star", IF(R3428&lt;10, "Established", "Elites")))</f>
        <v>Rising Star</v>
      </c>
      <c r="T3428">
        <f>IF(S3428 = "First-time",1,0)</f>
        <v>0</v>
      </c>
      <c r="U3428">
        <f>IF(S3428 = "Rising Star",1,0)</f>
        <v>1</v>
      </c>
      <c r="V3428">
        <f>IF(S3428 = "Established",1,0)</f>
        <v>0</v>
      </c>
      <c r="W3428">
        <f>IF(S3428 = "Elites",1,0)</f>
        <v>0</v>
      </c>
      <c r="X3428" t="s">
        <v>325</v>
      </c>
      <c r="Y3428" t="str">
        <f>IF(X3428="","-",TRIM(LEFT(X3428,FIND(",",X3428&amp;",")-1)))</f>
        <v>Los Angeles</v>
      </c>
      <c r="Z3428" t="s">
        <v>2994</v>
      </c>
      <c r="AA3428" t="s">
        <v>5</v>
      </c>
    </row>
    <row r="3429" spans="1:27" ht="14.4" x14ac:dyDescent="0.3">
      <c r="A3429">
        <v>3418</v>
      </c>
      <c r="B3429" t="s">
        <v>3840</v>
      </c>
      <c r="C3429" t="s">
        <v>3841</v>
      </c>
      <c r="D3429" t="s">
        <v>3842</v>
      </c>
      <c r="E3429" t="s">
        <v>3087</v>
      </c>
      <c r="F3429" s="5">
        <f>_xlfn.TEXTBEFORE(E3429, " ") * 1000000</f>
        <v>22700000</v>
      </c>
      <c r="G3429">
        <v>103.53879999999999</v>
      </c>
      <c r="H3429" t="s">
        <v>472</v>
      </c>
      <c r="I3429">
        <v>120</v>
      </c>
      <c r="J3429">
        <f>IF(I3429="",0,I3429)</f>
        <v>120</v>
      </c>
      <c r="K3429">
        <v>75</v>
      </c>
      <c r="L3429">
        <f>I3429-K3429</f>
        <v>45</v>
      </c>
      <c r="M3429" t="str">
        <f>IF(I3429&lt;100,"small",IF(I3429&lt;500,"medium","large"))</f>
        <v>medium</v>
      </c>
      <c r="N3429">
        <f>IF(M3429="small",1,0)</f>
        <v>0</v>
      </c>
      <c r="O3429">
        <f>IF(N3429="medium",1,0)</f>
        <v>0</v>
      </c>
      <c r="P3429">
        <f>IF(O3429="large",1,0)</f>
        <v>0</v>
      </c>
      <c r="Q3429">
        <v>2001</v>
      </c>
      <c r="R3429">
        <v>11</v>
      </c>
      <c r="S3429" t="str">
        <f>IF(R3429=1, "First-time", IF(R3429&lt;=3, "Rising Star", IF(R3429&lt;10, "Established", "Elites")))</f>
        <v>Elites</v>
      </c>
      <c r="T3429">
        <f>IF(S3429 = "First-time",1,0)</f>
        <v>0</v>
      </c>
      <c r="U3429">
        <f>IF(S3429 = "Rising Star",1,0)</f>
        <v>0</v>
      </c>
      <c r="V3429">
        <f>IF(S3429 = "Established",1,0)</f>
        <v>0</v>
      </c>
      <c r="W3429">
        <f>IF(S3429 = "Elites",1,0)</f>
        <v>1</v>
      </c>
      <c r="X3429" t="s">
        <v>3843</v>
      </c>
      <c r="Y3429" t="str">
        <f>IF(X3429="","-",TRIM(LEFT(X3429,FIND(",",X3429&amp;",")-1)))</f>
        <v>Allentown-Bethlehem-Easton</v>
      </c>
      <c r="Z3429" t="s">
        <v>3844</v>
      </c>
      <c r="AA3429" t="s">
        <v>39</v>
      </c>
    </row>
    <row r="3430" spans="1:27" ht="14.4" x14ac:dyDescent="0.3">
      <c r="A3430">
        <v>3419</v>
      </c>
      <c r="B3430" t="s">
        <v>7235</v>
      </c>
      <c r="C3430" t="s">
        <v>7236</v>
      </c>
      <c r="D3430" t="s">
        <v>7237</v>
      </c>
      <c r="E3430" t="s">
        <v>5016</v>
      </c>
      <c r="F3430" s="5">
        <f>_xlfn.TEXTBEFORE(E3430, " ") * 1000000</f>
        <v>34800000</v>
      </c>
      <c r="G3430">
        <v>103.5068</v>
      </c>
      <c r="H3430" t="s">
        <v>779</v>
      </c>
      <c r="I3430">
        <v>374</v>
      </c>
      <c r="J3430">
        <f>IF(I3430="",0,I3430)</f>
        <v>374</v>
      </c>
      <c r="K3430">
        <v>183</v>
      </c>
      <c r="L3430">
        <f>I3430-K3430</f>
        <v>191</v>
      </c>
      <c r="M3430" t="str">
        <f>IF(I3430&lt;100,"small",IF(I3430&lt;500,"medium","large"))</f>
        <v>medium</v>
      </c>
      <c r="N3430">
        <f>IF(M3430="small",1,0)</f>
        <v>0</v>
      </c>
      <c r="O3430">
        <f>IF(N3430="medium",1,0)</f>
        <v>0</v>
      </c>
      <c r="P3430">
        <f>IF(O3430="large",1,0)</f>
        <v>0</v>
      </c>
      <c r="Q3430">
        <v>2006</v>
      </c>
      <c r="R3430">
        <v>8</v>
      </c>
      <c r="S3430" t="str">
        <f>IF(R3430=1, "First-time", IF(R3430&lt;=3, "Rising Star", IF(R3430&lt;10, "Established", "Elites")))</f>
        <v>Established</v>
      </c>
      <c r="T3430">
        <f>IF(S3430 = "First-time",1,0)</f>
        <v>0</v>
      </c>
      <c r="U3430">
        <f>IF(S3430 = "Rising Star",1,0)</f>
        <v>0</v>
      </c>
      <c r="V3430">
        <f>IF(S3430 = "Established",1,0)</f>
        <v>1</v>
      </c>
      <c r="W3430">
        <f>IF(S3430 = "Elites",1,0)</f>
        <v>0</v>
      </c>
      <c r="X3430" t="s">
        <v>325</v>
      </c>
      <c r="Y3430" t="str">
        <f>IF(X3430="","-",TRIM(LEFT(X3430,FIND(",",X3430&amp;",")-1)))</f>
        <v>Los Angeles</v>
      </c>
      <c r="Z3430" t="s">
        <v>495</v>
      </c>
      <c r="AA3430" t="s">
        <v>5</v>
      </c>
    </row>
    <row r="3431" spans="1:27" ht="14.4" x14ac:dyDescent="0.3">
      <c r="A3431">
        <v>3420</v>
      </c>
      <c r="B3431" t="s">
        <v>12786</v>
      </c>
      <c r="C3431" t="s">
        <v>12787</v>
      </c>
      <c r="D3431" t="s">
        <v>12788</v>
      </c>
      <c r="E3431" t="s">
        <v>2403</v>
      </c>
      <c r="F3431" s="5">
        <f>_xlfn.TEXTBEFORE(E3431, " ") * 1000000</f>
        <v>4300000</v>
      </c>
      <c r="G3431">
        <v>103.3605</v>
      </c>
      <c r="H3431" t="s">
        <v>118</v>
      </c>
      <c r="I3431">
        <v>23</v>
      </c>
      <c r="J3431">
        <f>IF(I3431="",0,I3431)</f>
        <v>23</v>
      </c>
      <c r="K3431">
        <v>12</v>
      </c>
      <c r="L3431">
        <f>I3431-K3431</f>
        <v>11</v>
      </c>
      <c r="M3431" t="str">
        <f>IF(I3431&lt;100,"small",IF(I3431&lt;500,"medium","large"))</f>
        <v>small</v>
      </c>
      <c r="N3431">
        <f>IF(M3431="small",1,0)</f>
        <v>1</v>
      </c>
      <c r="O3431">
        <f>IF(N3431="medium",1,0)</f>
        <v>0</v>
      </c>
      <c r="P3431">
        <f>IF(O3431="large",1,0)</f>
        <v>0</v>
      </c>
      <c r="Q3431">
        <v>2011</v>
      </c>
      <c r="R3431">
        <v>3</v>
      </c>
      <c r="S3431" t="str">
        <f>IF(R3431=1, "First-time", IF(R3431&lt;=3, "Rising Star", IF(R3431&lt;10, "Established", "Elites")))</f>
        <v>Rising Star</v>
      </c>
      <c r="T3431">
        <f>IF(S3431 = "First-time",1,0)</f>
        <v>0</v>
      </c>
      <c r="U3431">
        <f>IF(S3431 = "Rising Star",1,0)</f>
        <v>1</v>
      </c>
      <c r="V3431">
        <f>IF(S3431 = "Established",1,0)</f>
        <v>0</v>
      </c>
      <c r="W3431">
        <f>IF(S3431 = "Elites",1,0)</f>
        <v>0</v>
      </c>
      <c r="X3431" t="s">
        <v>99</v>
      </c>
      <c r="Y3431" t="str">
        <f>IF(X3431="","-",TRIM(LEFT(X3431,FIND(",",X3431&amp;",")-1)))</f>
        <v>-</v>
      </c>
      <c r="Z3431" t="s">
        <v>12789</v>
      </c>
      <c r="AA3431" t="s">
        <v>5</v>
      </c>
    </row>
    <row r="3432" spans="1:27" ht="14.4" x14ac:dyDescent="0.3">
      <c r="A3432">
        <v>3421</v>
      </c>
      <c r="B3432" t="s">
        <v>6658</v>
      </c>
      <c r="C3432" t="s">
        <v>6659</v>
      </c>
      <c r="D3432" t="s">
        <v>6660</v>
      </c>
      <c r="E3432" t="s">
        <v>2092</v>
      </c>
      <c r="F3432" s="5">
        <f>_xlfn.TEXTBEFORE(E3432, " ") * 1000000</f>
        <v>5600000</v>
      </c>
      <c r="G3432">
        <v>103.26430000000001</v>
      </c>
      <c r="H3432" t="s">
        <v>803</v>
      </c>
      <c r="I3432">
        <v>33</v>
      </c>
      <c r="J3432">
        <f>IF(I3432="",0,I3432)</f>
        <v>33</v>
      </c>
      <c r="K3432">
        <v>22</v>
      </c>
      <c r="L3432">
        <f>I3432-K3432</f>
        <v>11</v>
      </c>
      <c r="M3432" t="str">
        <f>IF(I3432&lt;100,"small",IF(I3432&lt;500,"medium","large"))</f>
        <v>small</v>
      </c>
      <c r="N3432">
        <f>IF(M3432="small",1,0)</f>
        <v>1</v>
      </c>
      <c r="O3432">
        <f>IF(N3432="medium",1,0)</f>
        <v>0</v>
      </c>
      <c r="P3432">
        <f>IF(O3432="large",1,0)</f>
        <v>0</v>
      </c>
      <c r="Q3432">
        <v>2006</v>
      </c>
      <c r="R3432">
        <v>5</v>
      </c>
      <c r="S3432" t="str">
        <f>IF(R3432=1, "First-time", IF(R3432&lt;=3, "Rising Star", IF(R3432&lt;10, "Established", "Elites")))</f>
        <v>Established</v>
      </c>
      <c r="T3432">
        <f>IF(S3432 = "First-time",1,0)</f>
        <v>0</v>
      </c>
      <c r="U3432">
        <f>IF(S3432 = "Rising Star",1,0)</f>
        <v>0</v>
      </c>
      <c r="V3432">
        <f>IF(S3432 = "Established",1,0)</f>
        <v>1</v>
      </c>
      <c r="W3432">
        <f>IF(S3432 = "Elites",1,0)</f>
        <v>0</v>
      </c>
      <c r="X3432" t="s">
        <v>112</v>
      </c>
      <c r="Y3432" t="str">
        <f>IF(X3432="","-",TRIM(LEFT(X3432,FIND(",",X3432&amp;",")-1)))</f>
        <v>Richmond</v>
      </c>
      <c r="Z3432" t="s">
        <v>113</v>
      </c>
      <c r="AA3432" t="s">
        <v>47</v>
      </c>
    </row>
    <row r="3433" spans="1:27" ht="14.4" x14ac:dyDescent="0.3">
      <c r="A3433">
        <v>3422</v>
      </c>
      <c r="B3433" t="s">
        <v>4518</v>
      </c>
      <c r="C3433" t="s">
        <v>4519</v>
      </c>
      <c r="D3433" t="s">
        <v>4520</v>
      </c>
      <c r="E3433" t="s">
        <v>226</v>
      </c>
      <c r="F3433" s="5">
        <f>_xlfn.TEXTBEFORE(E3433, " ") * 1000000</f>
        <v>14900000</v>
      </c>
      <c r="G3433">
        <v>103.0705</v>
      </c>
      <c r="H3433" t="s">
        <v>433</v>
      </c>
      <c r="I3433">
        <v>170</v>
      </c>
      <c r="J3433">
        <f>IF(I3433="",0,I3433)</f>
        <v>170</v>
      </c>
      <c r="K3433">
        <v>100</v>
      </c>
      <c r="L3433">
        <f>I3433-K3433</f>
        <v>70</v>
      </c>
      <c r="M3433" t="str">
        <f>IF(I3433&lt;100,"small",IF(I3433&lt;500,"medium","large"))</f>
        <v>medium</v>
      </c>
      <c r="N3433">
        <f>IF(M3433="small",1,0)</f>
        <v>0</v>
      </c>
      <c r="O3433">
        <f>IF(N3433="medium",1,0)</f>
        <v>0</v>
      </c>
      <c r="P3433">
        <f>IF(O3433="large",1,0)</f>
        <v>0</v>
      </c>
      <c r="Q3433">
        <v>2002</v>
      </c>
      <c r="R3433">
        <v>2</v>
      </c>
      <c r="S3433" t="str">
        <f>IF(R3433=1, "First-time", IF(R3433&lt;=3, "Rising Star", IF(R3433&lt;10, "Established", "Elites")))</f>
        <v>Rising Star</v>
      </c>
      <c r="T3433">
        <f>IF(S3433 = "First-time",1,0)</f>
        <v>0</v>
      </c>
      <c r="U3433">
        <f>IF(S3433 = "Rising Star",1,0)</f>
        <v>1</v>
      </c>
      <c r="V3433">
        <f>IF(S3433 = "Established",1,0)</f>
        <v>0</v>
      </c>
      <c r="W3433">
        <f>IF(S3433 = "Elites",1,0)</f>
        <v>0</v>
      </c>
      <c r="X3433" t="s">
        <v>185</v>
      </c>
      <c r="Y3433" t="str">
        <f>IF(X3433="","-",TRIM(LEFT(X3433,FIND(",",X3433&amp;",")-1)))</f>
        <v>Boston</v>
      </c>
      <c r="Z3433" t="s">
        <v>4521</v>
      </c>
      <c r="AA3433" t="s">
        <v>20</v>
      </c>
    </row>
    <row r="3434" spans="1:27" ht="14.4" x14ac:dyDescent="0.3">
      <c r="A3434">
        <v>3423</v>
      </c>
      <c r="B3434" t="s">
        <v>4731</v>
      </c>
      <c r="C3434" t="s">
        <v>4732</v>
      </c>
      <c r="D3434" t="s">
        <v>4733</v>
      </c>
      <c r="E3434" t="s">
        <v>746</v>
      </c>
      <c r="F3434" s="5">
        <f>_xlfn.TEXTBEFORE(E3434, " ") * 1000000</f>
        <v>9500000</v>
      </c>
      <c r="G3434">
        <v>103.0304</v>
      </c>
      <c r="H3434" t="s">
        <v>472</v>
      </c>
      <c r="I3434">
        <v>56</v>
      </c>
      <c r="J3434">
        <f>IF(I3434="",0,I3434)</f>
        <v>56</v>
      </c>
      <c r="K3434">
        <v>10</v>
      </c>
      <c r="L3434">
        <f>I3434-K3434</f>
        <v>46</v>
      </c>
      <c r="M3434" t="str">
        <f>IF(I3434&lt;100,"small",IF(I3434&lt;500,"medium","large"))</f>
        <v>small</v>
      </c>
      <c r="N3434">
        <f>IF(M3434="small",1,0)</f>
        <v>1</v>
      </c>
      <c r="O3434">
        <f>IF(N3434="medium",1,0)</f>
        <v>0</v>
      </c>
      <c r="P3434">
        <f>IF(O3434="large",1,0)</f>
        <v>0</v>
      </c>
      <c r="Q3434">
        <v>2003</v>
      </c>
      <c r="R3434">
        <v>5</v>
      </c>
      <c r="S3434" t="str">
        <f>IF(R3434=1, "First-time", IF(R3434&lt;=3, "Rising Star", IF(R3434&lt;10, "Established", "Elites")))</f>
        <v>Established</v>
      </c>
      <c r="T3434">
        <f>IF(S3434 = "First-time",1,0)</f>
        <v>0</v>
      </c>
      <c r="U3434">
        <f>IF(S3434 = "Rising Star",1,0)</f>
        <v>0</v>
      </c>
      <c r="V3434">
        <f>IF(S3434 = "Established",1,0)</f>
        <v>1</v>
      </c>
      <c r="W3434">
        <f>IF(S3434 = "Elites",1,0)</f>
        <v>0</v>
      </c>
      <c r="X3434" t="s">
        <v>147</v>
      </c>
      <c r="Y3434" t="str">
        <f>IF(X3434="","-",TRIM(LEFT(X3434,FIND(",",X3434&amp;",")-1)))</f>
        <v>Madison</v>
      </c>
      <c r="Z3434" t="s">
        <v>4257</v>
      </c>
      <c r="AA3434" t="s">
        <v>50</v>
      </c>
    </row>
    <row r="3435" spans="1:27" ht="14.4" x14ac:dyDescent="0.3">
      <c r="A3435">
        <v>3424</v>
      </c>
      <c r="B3435" t="s">
        <v>6105</v>
      </c>
      <c r="C3435" t="s">
        <v>6106</v>
      </c>
      <c r="D3435" t="s">
        <v>6107</v>
      </c>
      <c r="E3435" t="s">
        <v>6108</v>
      </c>
      <c r="F3435" s="5">
        <f>_xlfn.TEXTBEFORE(E3435, " ") * 1000000</f>
        <v>72100000</v>
      </c>
      <c r="G3435">
        <v>102.9873</v>
      </c>
      <c r="H3435" t="s">
        <v>174</v>
      </c>
      <c r="I3435">
        <v>37</v>
      </c>
      <c r="J3435">
        <f>IF(I3435="",0,I3435)</f>
        <v>37</v>
      </c>
      <c r="K3435">
        <v>28</v>
      </c>
      <c r="L3435">
        <f>I3435-K3435</f>
        <v>9</v>
      </c>
      <c r="M3435" t="str">
        <f>IF(I3435&lt;100,"small",IF(I3435&lt;500,"medium","large"))</f>
        <v>small</v>
      </c>
      <c r="N3435">
        <f>IF(M3435="small",1,0)</f>
        <v>1</v>
      </c>
      <c r="O3435">
        <f>IF(N3435="medium",1,0)</f>
        <v>0</v>
      </c>
      <c r="P3435">
        <f>IF(O3435="large",1,0)</f>
        <v>0</v>
      </c>
      <c r="Q3435">
        <v>2005</v>
      </c>
      <c r="R3435">
        <v>2</v>
      </c>
      <c r="S3435" t="str">
        <f>IF(R3435=1, "First-time", IF(R3435&lt;=3, "Rising Star", IF(R3435&lt;10, "Established", "Elites")))</f>
        <v>Rising Star</v>
      </c>
      <c r="T3435">
        <f>IF(S3435 = "First-time",1,0)</f>
        <v>0</v>
      </c>
      <c r="U3435">
        <f>IF(S3435 = "Rising Star",1,0)</f>
        <v>1</v>
      </c>
      <c r="V3435">
        <f>IF(S3435 = "Established",1,0)</f>
        <v>0</v>
      </c>
      <c r="W3435">
        <f>IF(S3435 = "Elites",1,0)</f>
        <v>0</v>
      </c>
      <c r="X3435" t="s">
        <v>130</v>
      </c>
      <c r="Y3435" t="str">
        <f>IF(X3435="","-",TRIM(LEFT(X3435,FIND(",",X3435&amp;",")-1)))</f>
        <v>Dallas</v>
      </c>
      <c r="Z3435" t="s">
        <v>6109</v>
      </c>
      <c r="AA3435" t="s">
        <v>45</v>
      </c>
    </row>
    <row r="3436" spans="1:27" ht="14.4" x14ac:dyDescent="0.3">
      <c r="A3436">
        <v>3425</v>
      </c>
      <c r="B3436" t="s">
        <v>3835</v>
      </c>
      <c r="C3436" t="s">
        <v>3836</v>
      </c>
      <c r="D3436" t="s">
        <v>3837</v>
      </c>
      <c r="E3436" t="s">
        <v>3838</v>
      </c>
      <c r="F3436" s="5">
        <f>_xlfn.TEXTBEFORE(E3436, " ") * 1000000</f>
        <v>14800000</v>
      </c>
      <c r="G3436">
        <v>102.97150000000001</v>
      </c>
      <c r="H3436" t="s">
        <v>174</v>
      </c>
      <c r="I3436">
        <v>47</v>
      </c>
      <c r="J3436">
        <f>IF(I3436="",0,I3436)</f>
        <v>47</v>
      </c>
      <c r="K3436">
        <v>31</v>
      </c>
      <c r="L3436">
        <f>I3436-K3436</f>
        <v>16</v>
      </c>
      <c r="M3436" t="str">
        <f>IF(I3436&lt;100,"small",IF(I3436&lt;500,"medium","large"))</f>
        <v>small</v>
      </c>
      <c r="N3436">
        <f>IF(M3436="small",1,0)</f>
        <v>1</v>
      </c>
      <c r="O3436">
        <f>IF(N3436="medium",1,0)</f>
        <v>0</v>
      </c>
      <c r="P3436">
        <f>IF(O3436="large",1,0)</f>
        <v>0</v>
      </c>
      <c r="Q3436">
        <v>2001</v>
      </c>
      <c r="R3436">
        <v>7</v>
      </c>
      <c r="S3436" t="str">
        <f>IF(R3436=1, "First-time", IF(R3436&lt;=3, "Rising Star", IF(R3436&lt;10, "Established", "Elites")))</f>
        <v>Established</v>
      </c>
      <c r="T3436">
        <f>IF(S3436 = "First-time",1,0)</f>
        <v>0</v>
      </c>
      <c r="U3436">
        <f>IF(S3436 = "Rising Star",1,0)</f>
        <v>0</v>
      </c>
      <c r="V3436">
        <f>IF(S3436 = "Established",1,0)</f>
        <v>1</v>
      </c>
      <c r="W3436">
        <f>IF(S3436 = "Elites",1,0)</f>
        <v>0</v>
      </c>
      <c r="X3436" t="s">
        <v>1545</v>
      </c>
      <c r="Y3436" t="str">
        <f>IF(X3436="","-",TRIM(LEFT(X3436,FIND(",",X3436&amp;",")-1)))</f>
        <v>Columbia</v>
      </c>
      <c r="Z3436" t="s">
        <v>3839</v>
      </c>
      <c r="AA3436" t="s">
        <v>42</v>
      </c>
    </row>
    <row r="3437" spans="1:27" ht="14.4" x14ac:dyDescent="0.3">
      <c r="A3437">
        <v>3426</v>
      </c>
      <c r="B3437" t="s">
        <v>506</v>
      </c>
      <c r="C3437" t="s">
        <v>507</v>
      </c>
      <c r="D3437" t="s">
        <v>508</v>
      </c>
      <c r="E3437" t="s">
        <v>465</v>
      </c>
      <c r="F3437" s="5">
        <f>_xlfn.TEXTBEFORE(E3437, " ") * 1000000</f>
        <v>52300000</v>
      </c>
      <c r="G3437">
        <v>102.8775</v>
      </c>
      <c r="H3437" t="s">
        <v>111</v>
      </c>
      <c r="I3437">
        <v>300</v>
      </c>
      <c r="J3437">
        <f>IF(I3437="",0,I3437)</f>
        <v>300</v>
      </c>
      <c r="K3437">
        <v>175</v>
      </c>
      <c r="L3437">
        <f>I3437-K3437</f>
        <v>125</v>
      </c>
      <c r="M3437" t="str">
        <f>IF(I3437&lt;100,"small",IF(I3437&lt;500,"medium","large"))</f>
        <v>medium</v>
      </c>
      <c r="N3437">
        <f>IF(M3437="small",1,0)</f>
        <v>0</v>
      </c>
      <c r="O3437">
        <f>IF(N3437="medium",1,0)</f>
        <v>0</v>
      </c>
      <c r="P3437">
        <f>IF(O3437="large",1,0)</f>
        <v>0</v>
      </c>
      <c r="Q3437">
        <v>1973</v>
      </c>
      <c r="R3437">
        <v>2</v>
      </c>
      <c r="S3437" t="str">
        <f>IF(R3437=1, "First-time", IF(R3437&lt;=3, "Rising Star", IF(R3437&lt;10, "Established", "Elites")))</f>
        <v>Rising Star</v>
      </c>
      <c r="T3437">
        <f>IF(S3437 = "First-time",1,0)</f>
        <v>0</v>
      </c>
      <c r="U3437">
        <f>IF(S3437 = "Rising Star",1,0)</f>
        <v>1</v>
      </c>
      <c r="V3437">
        <f>IF(S3437 = "Established",1,0)</f>
        <v>0</v>
      </c>
      <c r="W3437">
        <f>IF(S3437 = "Elites",1,0)</f>
        <v>0</v>
      </c>
      <c r="X3437" t="s">
        <v>99</v>
      </c>
      <c r="Y3437" t="str">
        <f>IF(X3437="","-",TRIM(LEFT(X3437,FIND(",",X3437&amp;",")-1)))</f>
        <v>-</v>
      </c>
      <c r="Z3437" t="s">
        <v>509</v>
      </c>
      <c r="AA3437" t="s">
        <v>24</v>
      </c>
    </row>
    <row r="3438" spans="1:27" ht="14.4" x14ac:dyDescent="0.3">
      <c r="A3438">
        <v>3427</v>
      </c>
      <c r="B3438" t="s">
        <v>795</v>
      </c>
      <c r="C3438" t="s">
        <v>796</v>
      </c>
      <c r="D3438" t="s">
        <v>797</v>
      </c>
      <c r="E3438" t="s">
        <v>798</v>
      </c>
      <c r="F3438" s="5">
        <f>_xlfn.TEXTBEFORE(E3438, " ") * 1000000</f>
        <v>237600000</v>
      </c>
      <c r="G3438">
        <v>102.8096</v>
      </c>
      <c r="H3438" t="s">
        <v>174</v>
      </c>
      <c r="I3438">
        <v>843</v>
      </c>
      <c r="J3438">
        <f>IF(I3438="",0,I3438)</f>
        <v>843</v>
      </c>
      <c r="K3438">
        <v>625</v>
      </c>
      <c r="L3438">
        <f>I3438-K3438</f>
        <v>218</v>
      </c>
      <c r="M3438" t="str">
        <f>IF(I3438&lt;100,"small",IF(I3438&lt;500,"medium","large"))</f>
        <v>large</v>
      </c>
      <c r="N3438">
        <f>IF(M3438="small",1,0)</f>
        <v>0</v>
      </c>
      <c r="O3438">
        <f>IF(N3438="medium",1,0)</f>
        <v>0</v>
      </c>
      <c r="P3438">
        <f>IF(O3438="large",1,0)</f>
        <v>0</v>
      </c>
      <c r="Q3438">
        <v>1981</v>
      </c>
      <c r="R3438">
        <v>1</v>
      </c>
      <c r="S3438" t="str">
        <f>IF(R3438=1, "First-time", IF(R3438&lt;=3, "Rising Star", IF(R3438&lt;10, "Established", "Elites")))</f>
        <v>First-time</v>
      </c>
      <c r="T3438">
        <f>IF(S3438 = "First-time",1,0)</f>
        <v>1</v>
      </c>
      <c r="U3438">
        <f>IF(S3438 = "Rising Star",1,0)</f>
        <v>0</v>
      </c>
      <c r="V3438">
        <f>IF(S3438 = "Established",1,0)</f>
        <v>0</v>
      </c>
      <c r="W3438">
        <f>IF(S3438 = "Elites",1,0)</f>
        <v>0</v>
      </c>
      <c r="X3438" t="s">
        <v>99</v>
      </c>
      <c r="Y3438" t="str">
        <f>IF(X3438="","-",TRIM(LEFT(X3438,FIND(",",X3438&amp;",")-1)))</f>
        <v>-</v>
      </c>
      <c r="Z3438" t="s">
        <v>799</v>
      </c>
      <c r="AA3438" t="s">
        <v>45</v>
      </c>
    </row>
    <row r="3439" spans="1:27" ht="14.4" x14ac:dyDescent="0.3">
      <c r="A3439">
        <v>3428</v>
      </c>
      <c r="B3439" t="s">
        <v>12543</v>
      </c>
      <c r="C3439" t="s">
        <v>12544</v>
      </c>
      <c r="D3439" t="s">
        <v>12545</v>
      </c>
      <c r="E3439" t="s">
        <v>2889</v>
      </c>
      <c r="F3439" s="5">
        <f>_xlfn.TEXTBEFORE(E3439, " ") * 1000000</f>
        <v>7700000</v>
      </c>
      <c r="G3439">
        <v>102.7831</v>
      </c>
      <c r="H3439" t="s">
        <v>92</v>
      </c>
      <c r="I3439">
        <v>15</v>
      </c>
      <c r="J3439">
        <f>IF(I3439="",0,I3439)</f>
        <v>15</v>
      </c>
      <c r="K3439">
        <v>6</v>
      </c>
      <c r="L3439">
        <f>I3439-K3439</f>
        <v>9</v>
      </c>
      <c r="M3439" t="str">
        <f>IF(I3439&lt;100,"small",IF(I3439&lt;500,"medium","large"))</f>
        <v>small</v>
      </c>
      <c r="N3439">
        <f>IF(M3439="small",1,0)</f>
        <v>1</v>
      </c>
      <c r="O3439">
        <f>IF(N3439="medium",1,0)</f>
        <v>0</v>
      </c>
      <c r="P3439">
        <f>IF(O3439="large",1,0)</f>
        <v>0</v>
      </c>
      <c r="Q3439">
        <v>2011</v>
      </c>
      <c r="R3439">
        <v>4</v>
      </c>
      <c r="S3439" t="str">
        <f>IF(R3439=1, "First-time", IF(R3439&lt;=3, "Rising Star", IF(R3439&lt;10, "Established", "Elites")))</f>
        <v>Established</v>
      </c>
      <c r="T3439">
        <f>IF(S3439 = "First-time",1,0)</f>
        <v>0</v>
      </c>
      <c r="U3439">
        <f>IF(S3439 = "Rising Star",1,0)</f>
        <v>0</v>
      </c>
      <c r="V3439">
        <f>IF(S3439 = "Established",1,0)</f>
        <v>1</v>
      </c>
      <c r="W3439">
        <f>IF(S3439 = "Elites",1,0)</f>
        <v>0</v>
      </c>
      <c r="X3439" t="s">
        <v>689</v>
      </c>
      <c r="Y3439" t="str">
        <f>IF(X3439="","-",TRIM(LEFT(X3439,FIND(",",X3439&amp;",")-1)))</f>
        <v>Miami</v>
      </c>
      <c r="Z3439" t="s">
        <v>8917</v>
      </c>
      <c r="AA3439" t="s">
        <v>10</v>
      </c>
    </row>
    <row r="3440" spans="1:27" ht="14.4" x14ac:dyDescent="0.3">
      <c r="A3440">
        <v>3429</v>
      </c>
      <c r="B3440" t="s">
        <v>7091</v>
      </c>
      <c r="C3440" t="s">
        <v>7092</v>
      </c>
      <c r="D3440" t="s">
        <v>7093</v>
      </c>
      <c r="E3440" t="s">
        <v>3006</v>
      </c>
      <c r="F3440" s="5">
        <f>_xlfn.TEXTBEFORE(E3440, " ") * 1000000</f>
        <v>10000000</v>
      </c>
      <c r="G3440">
        <v>102.7041</v>
      </c>
      <c r="H3440" t="s">
        <v>118</v>
      </c>
      <c r="I3440">
        <v>65</v>
      </c>
      <c r="J3440">
        <f>IF(I3440="",0,I3440)</f>
        <v>65</v>
      </c>
      <c r="K3440">
        <v>54</v>
      </c>
      <c r="L3440">
        <f>I3440-K3440</f>
        <v>11</v>
      </c>
      <c r="M3440" t="str">
        <f>IF(I3440&lt;100,"small",IF(I3440&lt;500,"medium","large"))</f>
        <v>small</v>
      </c>
      <c r="N3440">
        <f>IF(M3440="small",1,0)</f>
        <v>1</v>
      </c>
      <c r="O3440">
        <f>IF(N3440="medium",1,0)</f>
        <v>0</v>
      </c>
      <c r="P3440">
        <f>IF(O3440="large",1,0)</f>
        <v>0</v>
      </c>
      <c r="Q3440">
        <v>2006</v>
      </c>
      <c r="R3440">
        <v>3</v>
      </c>
      <c r="S3440" t="str">
        <f>IF(R3440=1, "First-time", IF(R3440&lt;=3, "Rising Star", IF(R3440&lt;10, "Established", "Elites")))</f>
        <v>Rising Star</v>
      </c>
      <c r="T3440">
        <f>IF(S3440 = "First-time",1,0)</f>
        <v>0</v>
      </c>
      <c r="U3440">
        <f>IF(S3440 = "Rising Star",1,0)</f>
        <v>1</v>
      </c>
      <c r="V3440">
        <f>IF(S3440 = "Established",1,0)</f>
        <v>0</v>
      </c>
      <c r="W3440">
        <f>IF(S3440 = "Elites",1,0)</f>
        <v>0</v>
      </c>
      <c r="X3440" t="s">
        <v>242</v>
      </c>
      <c r="Y3440" t="str">
        <f>IF(X3440="","-",TRIM(LEFT(X3440,FIND(",",X3440&amp;",")-1)))</f>
        <v>Atlanta</v>
      </c>
      <c r="Z3440" t="s">
        <v>7094</v>
      </c>
      <c r="AA3440" t="s">
        <v>11</v>
      </c>
    </row>
    <row r="3441" spans="1:27" ht="14.4" x14ac:dyDescent="0.3">
      <c r="A3441">
        <v>3430</v>
      </c>
      <c r="B3441" t="s">
        <v>7607</v>
      </c>
      <c r="C3441" t="s">
        <v>7608</v>
      </c>
      <c r="D3441" t="s">
        <v>7609</v>
      </c>
      <c r="E3441" t="s">
        <v>302</v>
      </c>
      <c r="F3441" s="5">
        <f>_xlfn.TEXTBEFORE(E3441, " ") * 1000000</f>
        <v>7100000</v>
      </c>
      <c r="G3441">
        <v>102.7041</v>
      </c>
      <c r="H3441" t="s">
        <v>118</v>
      </c>
      <c r="I3441">
        <v>82</v>
      </c>
      <c r="J3441">
        <f>IF(I3441="",0,I3441)</f>
        <v>82</v>
      </c>
      <c r="K3441">
        <v>26</v>
      </c>
      <c r="L3441">
        <f>I3441-K3441</f>
        <v>56</v>
      </c>
      <c r="M3441" t="str">
        <f>IF(I3441&lt;100,"small",IF(I3441&lt;500,"medium","large"))</f>
        <v>small</v>
      </c>
      <c r="N3441">
        <f>IF(M3441="small",1,0)</f>
        <v>1</v>
      </c>
      <c r="O3441">
        <f>IF(N3441="medium",1,0)</f>
        <v>0</v>
      </c>
      <c r="P3441">
        <f>IF(O3441="large",1,0)</f>
        <v>0</v>
      </c>
      <c r="Q3441">
        <v>2007</v>
      </c>
      <c r="R3441">
        <v>3</v>
      </c>
      <c r="S3441" t="str">
        <f>IF(R3441=1, "First-time", IF(R3441&lt;=3, "Rising Star", IF(R3441&lt;10, "Established", "Elites")))</f>
        <v>Rising Star</v>
      </c>
      <c r="T3441">
        <f>IF(S3441 = "First-time",1,0)</f>
        <v>0</v>
      </c>
      <c r="U3441">
        <f>IF(S3441 = "Rising Star",1,0)</f>
        <v>1</v>
      </c>
      <c r="V3441">
        <f>IF(S3441 = "Established",1,0)</f>
        <v>0</v>
      </c>
      <c r="W3441">
        <f>IF(S3441 = "Elites",1,0)</f>
        <v>0</v>
      </c>
      <c r="X3441" t="s">
        <v>106</v>
      </c>
      <c r="Y3441" t="str">
        <f>IF(X3441="","-",TRIM(LEFT(X3441,FIND(",",X3441&amp;",")-1)))</f>
        <v>Cleveland</v>
      </c>
      <c r="Z3441" t="s">
        <v>7610</v>
      </c>
      <c r="AA3441" t="s">
        <v>36</v>
      </c>
    </row>
    <row r="3442" spans="1:27" ht="14.4" x14ac:dyDescent="0.3">
      <c r="A3442">
        <v>3431</v>
      </c>
      <c r="B3442" t="s">
        <v>17168</v>
      </c>
      <c r="C3442" t="s">
        <v>17169</v>
      </c>
      <c r="D3442" t="s">
        <v>17170</v>
      </c>
      <c r="E3442" t="s">
        <v>5593</v>
      </c>
      <c r="F3442" s="5">
        <f>_xlfn.TEXTBEFORE(E3442, " ") * 1000000</f>
        <v>8400000</v>
      </c>
      <c r="G3442">
        <v>102.693</v>
      </c>
      <c r="H3442" t="s">
        <v>445</v>
      </c>
      <c r="I3442">
        <v>79</v>
      </c>
      <c r="J3442">
        <f>IF(I3442="",0,I3442)</f>
        <v>79</v>
      </c>
      <c r="K3442">
        <v>11</v>
      </c>
      <c r="L3442">
        <f>I3442-K3442</f>
        <v>68</v>
      </c>
      <c r="M3442" t="str">
        <f>IF(I3442&lt;100,"small",IF(I3442&lt;500,"medium","large"))</f>
        <v>small</v>
      </c>
      <c r="N3442">
        <f>IF(M3442="small",1,0)</f>
        <v>1</v>
      </c>
      <c r="O3442">
        <f>IF(N3442="medium",1,0)</f>
        <v>0</v>
      </c>
      <c r="P3442">
        <f>IF(O3442="large",1,0)</f>
        <v>0</v>
      </c>
      <c r="Q3442">
        <v>2014</v>
      </c>
      <c r="R3442">
        <v>1</v>
      </c>
      <c r="S3442" t="str">
        <f>IF(R3442=1, "First-time", IF(R3442&lt;=3, "Rising Star", IF(R3442&lt;10, "Established", "Elites")))</f>
        <v>First-time</v>
      </c>
      <c r="T3442">
        <f>IF(S3442 = "First-time",1,0)</f>
        <v>1</v>
      </c>
      <c r="U3442">
        <f>IF(S3442 = "Rising Star",1,0)</f>
        <v>0</v>
      </c>
      <c r="V3442">
        <f>IF(S3442 = "Established",1,0)</f>
        <v>0</v>
      </c>
      <c r="W3442">
        <f>IF(S3442 = "Elites",1,0)</f>
        <v>0</v>
      </c>
      <c r="X3442" t="s">
        <v>272</v>
      </c>
      <c r="Y3442" t="str">
        <f>IF(X3442="","-",TRIM(LEFT(X3442,FIND(",",X3442&amp;",")-1)))</f>
        <v>Phoenix</v>
      </c>
      <c r="Z3442" t="s">
        <v>2809</v>
      </c>
      <c r="AA3442" t="s">
        <v>4</v>
      </c>
    </row>
    <row r="3443" spans="1:27" ht="14.4" x14ac:dyDescent="0.3">
      <c r="A3443">
        <v>3432</v>
      </c>
      <c r="B3443" t="s">
        <v>5786</v>
      </c>
      <c r="C3443" t="s">
        <v>5787</v>
      </c>
      <c r="D3443" t="s">
        <v>5788</v>
      </c>
      <c r="E3443" t="s">
        <v>808</v>
      </c>
      <c r="F3443" s="5">
        <f>_xlfn.TEXTBEFORE(E3443, " ") * 1000000</f>
        <v>2200000</v>
      </c>
      <c r="G3443">
        <v>102.6846</v>
      </c>
      <c r="H3443" t="s">
        <v>803</v>
      </c>
      <c r="I3443">
        <v>15</v>
      </c>
      <c r="J3443">
        <f>IF(I3443="",0,I3443)</f>
        <v>15</v>
      </c>
      <c r="K3443">
        <v>8</v>
      </c>
      <c r="L3443">
        <f>I3443-K3443</f>
        <v>7</v>
      </c>
      <c r="M3443" t="str">
        <f>IF(I3443&lt;100,"small",IF(I3443&lt;500,"medium","large"))</f>
        <v>small</v>
      </c>
      <c r="N3443">
        <f>IF(M3443="small",1,0)</f>
        <v>1</v>
      </c>
      <c r="O3443">
        <f>IF(N3443="medium",1,0)</f>
        <v>0</v>
      </c>
      <c r="P3443">
        <f>IF(O3443="large",1,0)</f>
        <v>0</v>
      </c>
      <c r="Q3443">
        <v>2004</v>
      </c>
      <c r="R3443">
        <v>1</v>
      </c>
      <c r="S3443" t="str">
        <f>IF(R3443=1, "First-time", IF(R3443&lt;=3, "Rising Star", IF(R3443&lt;10, "Established", "Elites")))</f>
        <v>First-time</v>
      </c>
      <c r="T3443">
        <f>IF(S3443 = "First-time",1,0)</f>
        <v>1</v>
      </c>
      <c r="U3443">
        <f>IF(S3443 = "Rising Star",1,0)</f>
        <v>0</v>
      </c>
      <c r="V3443">
        <f>IF(S3443 = "Established",1,0)</f>
        <v>0</v>
      </c>
      <c r="W3443">
        <f>IF(S3443 = "Elites",1,0)</f>
        <v>0</v>
      </c>
      <c r="X3443" t="s">
        <v>689</v>
      </c>
      <c r="Y3443" t="str">
        <f>IF(X3443="","-",TRIM(LEFT(X3443,FIND(",",X3443&amp;",")-1)))</f>
        <v>Miami</v>
      </c>
      <c r="Z3443" t="s">
        <v>5789</v>
      </c>
      <c r="AA3443" t="s">
        <v>10</v>
      </c>
    </row>
    <row r="3444" spans="1:27" ht="14.4" x14ac:dyDescent="0.3">
      <c r="A3444">
        <v>3433</v>
      </c>
      <c r="B3444" t="s">
        <v>3733</v>
      </c>
      <c r="C3444" t="s">
        <v>3734</v>
      </c>
      <c r="D3444" t="s">
        <v>3735</v>
      </c>
      <c r="E3444" t="s">
        <v>1805</v>
      </c>
      <c r="F3444" s="5">
        <f>_xlfn.TEXTBEFORE(E3444, " ") * 1000000</f>
        <v>9600000</v>
      </c>
      <c r="G3444">
        <v>102.68210000000001</v>
      </c>
      <c r="H3444" t="s">
        <v>167</v>
      </c>
      <c r="I3444">
        <v>109</v>
      </c>
      <c r="J3444">
        <f>IF(I3444="",0,I3444)</f>
        <v>109</v>
      </c>
      <c r="K3444">
        <v>48</v>
      </c>
      <c r="L3444">
        <f>I3444-K3444</f>
        <v>61</v>
      </c>
      <c r="M3444" t="str">
        <f>IF(I3444&lt;100,"small",IF(I3444&lt;500,"medium","large"))</f>
        <v>medium</v>
      </c>
      <c r="N3444">
        <f>IF(M3444="small",1,0)</f>
        <v>0</v>
      </c>
      <c r="O3444">
        <f>IF(N3444="medium",1,0)</f>
        <v>0</v>
      </c>
      <c r="P3444">
        <f>IF(O3444="large",1,0)</f>
        <v>0</v>
      </c>
      <c r="Q3444">
        <v>2000</v>
      </c>
      <c r="R3444">
        <v>7</v>
      </c>
      <c r="S3444" t="str">
        <f>IF(R3444=1, "First-time", IF(R3444&lt;=3, "Rising Star", IF(R3444&lt;10, "Established", "Elites")))</f>
        <v>Established</v>
      </c>
      <c r="T3444">
        <f>IF(S3444 = "First-time",1,0)</f>
        <v>0</v>
      </c>
      <c r="U3444">
        <f>IF(S3444 = "Rising Star",1,0)</f>
        <v>0</v>
      </c>
      <c r="V3444">
        <f>IF(S3444 = "Established",1,0)</f>
        <v>1</v>
      </c>
      <c r="W3444">
        <f>IF(S3444 = "Elites",1,0)</f>
        <v>0</v>
      </c>
      <c r="X3444" t="s">
        <v>272</v>
      </c>
      <c r="Y3444" t="str">
        <f>IF(X3444="","-",TRIM(LEFT(X3444,FIND(",",X3444&amp;",")-1)))</f>
        <v>Phoenix</v>
      </c>
      <c r="Z3444" t="s">
        <v>2809</v>
      </c>
      <c r="AA3444" t="s">
        <v>4</v>
      </c>
    </row>
    <row r="3445" spans="1:27" ht="14.4" x14ac:dyDescent="0.3">
      <c r="A3445">
        <v>3434</v>
      </c>
      <c r="B3445" t="s">
        <v>12546</v>
      </c>
      <c r="C3445" t="s">
        <v>12547</v>
      </c>
      <c r="D3445" t="s">
        <v>12548</v>
      </c>
      <c r="E3445" t="s">
        <v>392</v>
      </c>
      <c r="F3445" s="5">
        <f>_xlfn.TEXTBEFORE(E3445, " ") * 1000000</f>
        <v>2000000</v>
      </c>
      <c r="G3445">
        <v>102.5932</v>
      </c>
      <c r="H3445" t="s">
        <v>803</v>
      </c>
      <c r="I3445">
        <v>13</v>
      </c>
      <c r="J3445">
        <f>IF(I3445="",0,I3445)</f>
        <v>13</v>
      </c>
      <c r="K3445">
        <v>8</v>
      </c>
      <c r="L3445">
        <f>I3445-K3445</f>
        <v>5</v>
      </c>
      <c r="M3445" t="str">
        <f>IF(I3445&lt;100,"small",IF(I3445&lt;500,"medium","large"))</f>
        <v>small</v>
      </c>
      <c r="N3445">
        <f>IF(M3445="small",1,0)</f>
        <v>1</v>
      </c>
      <c r="O3445">
        <f>IF(N3445="medium",1,0)</f>
        <v>0</v>
      </c>
      <c r="P3445">
        <f>IF(O3445="large",1,0)</f>
        <v>0</v>
      </c>
      <c r="Q3445">
        <v>2011</v>
      </c>
      <c r="R3445">
        <v>1</v>
      </c>
      <c r="S3445" t="str">
        <f>IF(R3445=1, "First-time", IF(R3445&lt;=3, "Rising Star", IF(R3445&lt;10, "Established", "Elites")))</f>
        <v>First-time</v>
      </c>
      <c r="T3445">
        <f>IF(S3445 = "First-time",1,0)</f>
        <v>1</v>
      </c>
      <c r="U3445">
        <f>IF(S3445 = "Rising Star",1,0)</f>
        <v>0</v>
      </c>
      <c r="V3445">
        <f>IF(S3445 = "Established",1,0)</f>
        <v>0</v>
      </c>
      <c r="W3445">
        <f>IF(S3445 = "Elites",1,0)</f>
        <v>0</v>
      </c>
      <c r="X3445" t="s">
        <v>900</v>
      </c>
      <c r="Y3445" t="str">
        <f>IF(X3445="","-",TRIM(LEFT(X3445,FIND(",",X3445&amp;",")-1)))</f>
        <v>Jacksonville</v>
      </c>
      <c r="Z3445" t="s">
        <v>901</v>
      </c>
      <c r="AA3445" t="s">
        <v>10</v>
      </c>
    </row>
    <row r="3446" spans="1:27" ht="14.4" x14ac:dyDescent="0.3">
      <c r="A3446">
        <v>3435</v>
      </c>
      <c r="B3446" t="s">
        <v>15362</v>
      </c>
      <c r="C3446" t="s">
        <v>15363</v>
      </c>
      <c r="D3446" t="s">
        <v>15364</v>
      </c>
      <c r="E3446" t="s">
        <v>352</v>
      </c>
      <c r="F3446" s="5">
        <f>_xlfn.TEXTBEFORE(E3446, " ") * 1000000</f>
        <v>2100000</v>
      </c>
      <c r="G3446">
        <v>102.572</v>
      </c>
      <c r="H3446" t="s">
        <v>85</v>
      </c>
      <c r="I3446">
        <v>9</v>
      </c>
      <c r="J3446">
        <f>IF(I3446="",0,I3446)</f>
        <v>9</v>
      </c>
      <c r="K3446">
        <v>4</v>
      </c>
      <c r="L3446">
        <f>I3446-K3446</f>
        <v>5</v>
      </c>
      <c r="M3446" t="str">
        <f>IF(I3446&lt;100,"small",IF(I3446&lt;500,"medium","large"))</f>
        <v>small</v>
      </c>
      <c r="N3446">
        <f>IF(M3446="small",1,0)</f>
        <v>1</v>
      </c>
      <c r="O3446">
        <f>IF(N3446="medium",1,0)</f>
        <v>0</v>
      </c>
      <c r="P3446">
        <f>IF(O3446="large",1,0)</f>
        <v>0</v>
      </c>
      <c r="Q3446">
        <v>2013</v>
      </c>
      <c r="R3446">
        <v>1</v>
      </c>
      <c r="S3446" t="str">
        <f>IF(R3446=1, "First-time", IF(R3446&lt;=3, "Rising Star", IF(R3446&lt;10, "Established", "Elites")))</f>
        <v>First-time</v>
      </c>
      <c r="T3446">
        <f>IF(S3446 = "First-time",1,0)</f>
        <v>1</v>
      </c>
      <c r="U3446">
        <f>IF(S3446 = "Rising Star",1,0)</f>
        <v>0</v>
      </c>
      <c r="V3446">
        <f>IF(S3446 = "Established",1,0)</f>
        <v>0</v>
      </c>
      <c r="W3446">
        <f>IF(S3446 = "Elites",1,0)</f>
        <v>0</v>
      </c>
      <c r="X3446" t="s">
        <v>1206</v>
      </c>
      <c r="Y3446" t="str">
        <f>IF(X3446="","-",TRIM(LEFT(X3446,FIND(",",X3446&amp;",")-1)))</f>
        <v>Tampa</v>
      </c>
      <c r="Z3446" t="s">
        <v>1206</v>
      </c>
      <c r="AA3446" t="s">
        <v>10</v>
      </c>
    </row>
    <row r="3447" spans="1:27" ht="14.4" x14ac:dyDescent="0.3">
      <c r="A3447">
        <v>3436</v>
      </c>
      <c r="B3447" t="s">
        <v>6051</v>
      </c>
      <c r="C3447" t="s">
        <v>6052</v>
      </c>
      <c r="D3447" t="s">
        <v>6053</v>
      </c>
      <c r="E3447" t="s">
        <v>6054</v>
      </c>
      <c r="F3447" s="5">
        <f>_xlfn.TEXTBEFORE(E3447, " ") * 1000000</f>
        <v>61700000</v>
      </c>
      <c r="G3447">
        <v>102.5654</v>
      </c>
      <c r="H3447" t="s">
        <v>174</v>
      </c>
      <c r="I3447">
        <v>25</v>
      </c>
      <c r="J3447">
        <f>IF(I3447="",0,I3447)</f>
        <v>25</v>
      </c>
      <c r="K3447">
        <v>20</v>
      </c>
      <c r="L3447">
        <f>I3447-K3447</f>
        <v>5</v>
      </c>
      <c r="M3447" t="str">
        <f>IF(I3447&lt;100,"small",IF(I3447&lt;500,"medium","large"))</f>
        <v>small</v>
      </c>
      <c r="N3447">
        <f>IF(M3447="small",1,0)</f>
        <v>1</v>
      </c>
      <c r="O3447">
        <f>IF(N3447="medium",1,0)</f>
        <v>0</v>
      </c>
      <c r="P3447">
        <f>IF(O3447="large",1,0)</f>
        <v>0</v>
      </c>
      <c r="Q3447">
        <v>2005</v>
      </c>
      <c r="R3447">
        <v>9</v>
      </c>
      <c r="S3447" t="str">
        <f>IF(R3447=1, "First-time", IF(R3447&lt;=3, "Rising Star", IF(R3447&lt;10, "Established", "Elites")))</f>
        <v>Established</v>
      </c>
      <c r="T3447">
        <f>IF(S3447 = "First-time",1,0)</f>
        <v>0</v>
      </c>
      <c r="U3447">
        <f>IF(S3447 = "Rising Star",1,0)</f>
        <v>0</v>
      </c>
      <c r="V3447">
        <f>IF(S3447 = "Established",1,0)</f>
        <v>1</v>
      </c>
      <c r="W3447">
        <f>IF(S3447 = "Elites",1,0)</f>
        <v>0</v>
      </c>
      <c r="X3447" t="s">
        <v>112</v>
      </c>
      <c r="Y3447" t="str">
        <f>IF(X3447="","-",TRIM(LEFT(X3447,FIND(",",X3447&amp;",")-1)))</f>
        <v>Richmond</v>
      </c>
      <c r="Z3447" t="s">
        <v>113</v>
      </c>
      <c r="AA3447" t="s">
        <v>47</v>
      </c>
    </row>
    <row r="3448" spans="1:27" ht="14.4" x14ac:dyDescent="0.3">
      <c r="A3448">
        <v>3437</v>
      </c>
      <c r="B3448" t="s">
        <v>14271</v>
      </c>
      <c r="C3448" t="s">
        <v>14272</v>
      </c>
      <c r="D3448" t="s">
        <v>14273</v>
      </c>
      <c r="E3448" t="s">
        <v>318</v>
      </c>
      <c r="F3448" s="5">
        <f>_xlfn.TEXTBEFORE(E3448, " ") * 1000000</f>
        <v>10600000</v>
      </c>
      <c r="G3448">
        <v>102.53870000000001</v>
      </c>
      <c r="H3448" t="s">
        <v>803</v>
      </c>
      <c r="I3448">
        <v>94</v>
      </c>
      <c r="J3448">
        <f>IF(I3448="",0,I3448)</f>
        <v>94</v>
      </c>
      <c r="K3448">
        <v>66</v>
      </c>
      <c r="L3448">
        <f>I3448-K3448</f>
        <v>28</v>
      </c>
      <c r="M3448" t="str">
        <f>IF(I3448&lt;100,"small",IF(I3448&lt;500,"medium","large"))</f>
        <v>small</v>
      </c>
      <c r="N3448">
        <f>IF(M3448="small",1,0)</f>
        <v>1</v>
      </c>
      <c r="O3448">
        <f>IF(N3448="medium",1,0)</f>
        <v>0</v>
      </c>
      <c r="P3448">
        <f>IF(O3448="large",1,0)</f>
        <v>0</v>
      </c>
      <c r="Q3448">
        <v>2012</v>
      </c>
      <c r="R3448">
        <v>4</v>
      </c>
      <c r="S3448" t="str">
        <f>IF(R3448=1, "First-time", IF(R3448&lt;=3, "Rising Star", IF(R3448&lt;10, "Established", "Elites")))</f>
        <v>Established</v>
      </c>
      <c r="T3448">
        <f>IF(S3448 = "First-time",1,0)</f>
        <v>0</v>
      </c>
      <c r="U3448">
        <f>IF(S3448 = "Rising Star",1,0)</f>
        <v>0</v>
      </c>
      <c r="V3448">
        <f>IF(S3448 = "Established",1,0)</f>
        <v>1</v>
      </c>
      <c r="W3448">
        <f>IF(S3448 = "Elites",1,0)</f>
        <v>0</v>
      </c>
      <c r="X3448" t="s">
        <v>272</v>
      </c>
      <c r="Y3448" t="str">
        <f>IF(X3448="","-",TRIM(LEFT(X3448,FIND(",",X3448&amp;",")-1)))</f>
        <v>Phoenix</v>
      </c>
      <c r="Z3448" t="s">
        <v>272</v>
      </c>
      <c r="AA3448" t="s">
        <v>4</v>
      </c>
    </row>
    <row r="3449" spans="1:27" ht="14.4" x14ac:dyDescent="0.3">
      <c r="A3449">
        <v>3438</v>
      </c>
      <c r="B3449" t="s">
        <v>11552</v>
      </c>
      <c r="C3449" t="s">
        <v>11553</v>
      </c>
      <c r="D3449" t="s">
        <v>11554</v>
      </c>
      <c r="E3449" t="s">
        <v>2072</v>
      </c>
      <c r="F3449" s="5">
        <f>_xlfn.TEXTBEFORE(E3449, " ") * 1000000</f>
        <v>6400000</v>
      </c>
      <c r="G3449">
        <v>102.5239</v>
      </c>
      <c r="H3449" t="s">
        <v>118</v>
      </c>
      <c r="I3449">
        <v>33</v>
      </c>
      <c r="J3449">
        <f>IF(I3449="",0,I3449)</f>
        <v>33</v>
      </c>
      <c r="K3449">
        <v>15</v>
      </c>
      <c r="L3449">
        <f>I3449-K3449</f>
        <v>18</v>
      </c>
      <c r="M3449" t="str">
        <f>IF(I3449&lt;100,"small",IF(I3449&lt;500,"medium","large"))</f>
        <v>small</v>
      </c>
      <c r="N3449">
        <f>IF(M3449="small",1,0)</f>
        <v>1</v>
      </c>
      <c r="O3449">
        <f>IF(N3449="medium",1,0)</f>
        <v>0</v>
      </c>
      <c r="P3449">
        <f>IF(O3449="large",1,0)</f>
        <v>0</v>
      </c>
      <c r="Q3449">
        <v>2010</v>
      </c>
      <c r="R3449">
        <v>1</v>
      </c>
      <c r="S3449" t="str">
        <f>IF(R3449=1, "First-time", IF(R3449&lt;=3, "Rising Star", IF(R3449&lt;10, "Established", "Elites")))</f>
        <v>First-time</v>
      </c>
      <c r="T3449">
        <f>IF(S3449 = "First-time",1,0)</f>
        <v>1</v>
      </c>
      <c r="U3449">
        <f>IF(S3449 = "Rising Star",1,0)</f>
        <v>0</v>
      </c>
      <c r="V3449">
        <f>IF(S3449 = "Established",1,0)</f>
        <v>0</v>
      </c>
      <c r="W3449">
        <f>IF(S3449 = "Elites",1,0)</f>
        <v>0</v>
      </c>
      <c r="X3449" t="s">
        <v>99</v>
      </c>
      <c r="Y3449" t="str">
        <f>IF(X3449="","-",TRIM(LEFT(X3449,FIND(",",X3449&amp;",")-1)))</f>
        <v>-</v>
      </c>
      <c r="Z3449" t="s">
        <v>1610</v>
      </c>
      <c r="AA3449" t="s">
        <v>5</v>
      </c>
    </row>
    <row r="3450" spans="1:27" ht="14.4" x14ac:dyDescent="0.3">
      <c r="A3450">
        <v>3439</v>
      </c>
      <c r="B3450" t="s">
        <v>8994</v>
      </c>
      <c r="C3450" t="s">
        <v>8995</v>
      </c>
      <c r="D3450" t="s">
        <v>8996</v>
      </c>
      <c r="E3450" t="s">
        <v>318</v>
      </c>
      <c r="F3450" s="5">
        <f>_xlfn.TEXTBEFORE(E3450, " ") * 1000000</f>
        <v>10600000</v>
      </c>
      <c r="G3450">
        <v>102.4842</v>
      </c>
      <c r="H3450" t="s">
        <v>779</v>
      </c>
      <c r="I3450">
        <v>83</v>
      </c>
      <c r="J3450">
        <f>IF(I3450="",0,I3450)</f>
        <v>83</v>
      </c>
      <c r="K3450">
        <v>49</v>
      </c>
      <c r="L3450">
        <f>I3450-K3450</f>
        <v>34</v>
      </c>
      <c r="M3450" t="str">
        <f>IF(I3450&lt;100,"small",IF(I3450&lt;500,"medium","large"))</f>
        <v>small</v>
      </c>
      <c r="N3450">
        <f>IF(M3450="small",1,0)</f>
        <v>1</v>
      </c>
      <c r="O3450">
        <f>IF(N3450="medium",1,0)</f>
        <v>0</v>
      </c>
      <c r="P3450">
        <f>IF(O3450="large",1,0)</f>
        <v>0</v>
      </c>
      <c r="Q3450">
        <v>2008</v>
      </c>
      <c r="R3450">
        <v>5</v>
      </c>
      <c r="S3450" t="str">
        <f>IF(R3450=1, "First-time", IF(R3450&lt;=3, "Rising Star", IF(R3450&lt;10, "Established", "Elites")))</f>
        <v>Established</v>
      </c>
      <c r="T3450">
        <f>IF(S3450 = "First-time",1,0)</f>
        <v>0</v>
      </c>
      <c r="U3450">
        <f>IF(S3450 = "Rising Star",1,0)</f>
        <v>0</v>
      </c>
      <c r="V3450">
        <f>IF(S3450 = "Established",1,0)</f>
        <v>1</v>
      </c>
      <c r="W3450">
        <f>IF(S3450 = "Elites",1,0)</f>
        <v>0</v>
      </c>
      <c r="X3450" t="s">
        <v>611</v>
      </c>
      <c r="Y3450" t="str">
        <f>IF(X3450="","-",TRIM(LEFT(X3450,FIND(",",X3450&amp;",")-1)))</f>
        <v>Denver</v>
      </c>
      <c r="Z3450" t="s">
        <v>2771</v>
      </c>
      <c r="AA3450" t="s">
        <v>6</v>
      </c>
    </row>
    <row r="3451" spans="1:27" ht="14.4" x14ac:dyDescent="0.3">
      <c r="A3451">
        <v>3440</v>
      </c>
      <c r="B3451" t="s">
        <v>15619</v>
      </c>
      <c r="C3451" t="s">
        <v>15620</v>
      </c>
      <c r="D3451" t="s">
        <v>15621</v>
      </c>
      <c r="E3451" t="s">
        <v>397</v>
      </c>
      <c r="F3451" s="5">
        <f>_xlfn.TEXTBEFORE(E3451, " ") * 1000000</f>
        <v>13600000</v>
      </c>
      <c r="G3451">
        <v>102.4528</v>
      </c>
      <c r="H3451" t="s">
        <v>353</v>
      </c>
      <c r="I3451">
        <v>90</v>
      </c>
      <c r="J3451">
        <f>IF(I3451="",0,I3451)</f>
        <v>90</v>
      </c>
      <c r="K3451">
        <v>35</v>
      </c>
      <c r="L3451">
        <f>I3451-K3451</f>
        <v>55</v>
      </c>
      <c r="M3451" t="str">
        <f>IF(I3451&lt;100,"small",IF(I3451&lt;500,"medium","large"))</f>
        <v>small</v>
      </c>
      <c r="N3451">
        <f>IF(M3451="small",1,0)</f>
        <v>1</v>
      </c>
      <c r="O3451">
        <f>IF(N3451="medium",1,0)</f>
        <v>0</v>
      </c>
      <c r="P3451">
        <f>IF(O3451="large",1,0)</f>
        <v>0</v>
      </c>
      <c r="Q3451">
        <v>2013</v>
      </c>
      <c r="R3451">
        <v>2</v>
      </c>
      <c r="S3451" t="str">
        <f>IF(R3451=1, "First-time", IF(R3451&lt;=3, "Rising Star", IF(R3451&lt;10, "Established", "Elites")))</f>
        <v>Rising Star</v>
      </c>
      <c r="T3451">
        <f>IF(S3451 = "First-time",1,0)</f>
        <v>0</v>
      </c>
      <c r="U3451">
        <f>IF(S3451 = "Rising Star",1,0)</f>
        <v>1</v>
      </c>
      <c r="V3451">
        <f>IF(S3451 = "Established",1,0)</f>
        <v>0</v>
      </c>
      <c r="W3451">
        <f>IF(S3451 = "Elites",1,0)</f>
        <v>0</v>
      </c>
      <c r="X3451" t="s">
        <v>325</v>
      </c>
      <c r="Y3451" t="str">
        <f>IF(X3451="","-",TRIM(LEFT(X3451,FIND(",",X3451&amp;",")-1)))</f>
        <v>Los Angeles</v>
      </c>
      <c r="Z3451" t="s">
        <v>15622</v>
      </c>
      <c r="AA3451" t="s">
        <v>5</v>
      </c>
    </row>
    <row r="3452" spans="1:27" ht="14.4" x14ac:dyDescent="0.3">
      <c r="A3452">
        <v>3441</v>
      </c>
      <c r="B3452" t="s">
        <v>3564</v>
      </c>
      <c r="C3452" t="s">
        <v>3565</v>
      </c>
      <c r="D3452" t="s">
        <v>3566</v>
      </c>
      <c r="E3452" t="s">
        <v>2889</v>
      </c>
      <c r="F3452" s="5">
        <f>_xlfn.TEXTBEFORE(E3452, " ") * 1000000</f>
        <v>7700000</v>
      </c>
      <c r="G3452">
        <v>102.4166</v>
      </c>
      <c r="H3452" t="s">
        <v>779</v>
      </c>
      <c r="I3452">
        <v>65</v>
      </c>
      <c r="J3452">
        <f>IF(I3452="",0,I3452)</f>
        <v>65</v>
      </c>
      <c r="K3452">
        <v>30</v>
      </c>
      <c r="L3452">
        <f>I3452-K3452</f>
        <v>35</v>
      </c>
      <c r="M3452" t="str">
        <f>IF(I3452&lt;100,"small",IF(I3452&lt;500,"medium","large"))</f>
        <v>small</v>
      </c>
      <c r="N3452">
        <f>IF(M3452="small",1,0)</f>
        <v>1</v>
      </c>
      <c r="O3452">
        <f>IF(N3452="medium",1,0)</f>
        <v>0</v>
      </c>
      <c r="P3452">
        <f>IF(O3452="large",1,0)</f>
        <v>0</v>
      </c>
      <c r="Q3452">
        <v>2000</v>
      </c>
      <c r="R3452">
        <v>4</v>
      </c>
      <c r="S3452" t="str">
        <f>IF(R3452=1, "First-time", IF(R3452&lt;=3, "Rising Star", IF(R3452&lt;10, "Established", "Elites")))</f>
        <v>Established</v>
      </c>
      <c r="T3452">
        <f>IF(S3452 = "First-time",1,0)</f>
        <v>0</v>
      </c>
      <c r="U3452">
        <f>IF(S3452 = "Rising Star",1,0)</f>
        <v>0</v>
      </c>
      <c r="V3452">
        <f>IF(S3452 = "Established",1,0)</f>
        <v>1</v>
      </c>
      <c r="W3452">
        <f>IF(S3452 = "Elites",1,0)</f>
        <v>0</v>
      </c>
      <c r="X3452" t="s">
        <v>93</v>
      </c>
      <c r="Y3452" t="str">
        <f>IF(X3452="","-",TRIM(LEFT(X3452,FIND(",",X3452&amp;",")-1)))</f>
        <v>Baltimore</v>
      </c>
      <c r="Z3452" t="s">
        <v>2894</v>
      </c>
      <c r="AA3452" t="s">
        <v>21</v>
      </c>
    </row>
    <row r="3453" spans="1:27" ht="14.4" x14ac:dyDescent="0.3">
      <c r="A3453">
        <v>3442</v>
      </c>
      <c r="B3453" t="s">
        <v>4977</v>
      </c>
      <c r="C3453" t="s">
        <v>4978</v>
      </c>
      <c r="D3453" t="s">
        <v>4979</v>
      </c>
      <c r="E3453" t="s">
        <v>1329</v>
      </c>
      <c r="F3453" s="5">
        <f>_xlfn.TEXTBEFORE(E3453, " ") * 1000000</f>
        <v>3600000</v>
      </c>
      <c r="G3453">
        <v>102.3862</v>
      </c>
      <c r="H3453" t="s">
        <v>324</v>
      </c>
      <c r="I3453">
        <v>18</v>
      </c>
      <c r="J3453">
        <f>IF(I3453="",0,I3453)</f>
        <v>18</v>
      </c>
      <c r="K3453">
        <v>15</v>
      </c>
      <c r="L3453">
        <f>I3453-K3453</f>
        <v>3</v>
      </c>
      <c r="M3453" t="str">
        <f>IF(I3453&lt;100,"small",IF(I3453&lt;500,"medium","large"))</f>
        <v>small</v>
      </c>
      <c r="N3453">
        <f>IF(M3453="small",1,0)</f>
        <v>1</v>
      </c>
      <c r="O3453">
        <f>IF(N3453="medium",1,0)</f>
        <v>0</v>
      </c>
      <c r="P3453">
        <f>IF(O3453="large",1,0)</f>
        <v>0</v>
      </c>
      <c r="Q3453">
        <v>2003</v>
      </c>
      <c r="R3453">
        <v>3</v>
      </c>
      <c r="S3453" t="str">
        <f>IF(R3453=1, "First-time", IF(R3453&lt;=3, "Rising Star", IF(R3453&lt;10, "Established", "Elites")))</f>
        <v>Rising Star</v>
      </c>
      <c r="T3453">
        <f>IF(S3453 = "First-time",1,0)</f>
        <v>0</v>
      </c>
      <c r="U3453">
        <f>IF(S3453 = "Rising Star",1,0)</f>
        <v>1</v>
      </c>
      <c r="V3453">
        <f>IF(S3453 = "Established",1,0)</f>
        <v>0</v>
      </c>
      <c r="W3453">
        <f>IF(S3453 = "Elites",1,0)</f>
        <v>0</v>
      </c>
      <c r="X3453" t="s">
        <v>942</v>
      </c>
      <c r="Y3453" t="str">
        <f>IF(X3453="","-",TRIM(LEFT(X3453,FIND(",",X3453&amp;",")-1)))</f>
        <v>Omaha-Council Bluffs</v>
      </c>
      <c r="Z3453" t="s">
        <v>943</v>
      </c>
      <c r="AA3453" t="s">
        <v>30</v>
      </c>
    </row>
    <row r="3454" spans="1:27" ht="14.4" x14ac:dyDescent="0.3">
      <c r="A3454">
        <v>3443</v>
      </c>
      <c r="B3454" t="s">
        <v>13296</v>
      </c>
      <c r="C3454" t="s">
        <v>13297</v>
      </c>
      <c r="D3454" t="s">
        <v>13298</v>
      </c>
      <c r="E3454" t="s">
        <v>789</v>
      </c>
      <c r="F3454" s="5">
        <f>_xlfn.TEXTBEFORE(E3454, " ") * 1000000</f>
        <v>15200000</v>
      </c>
      <c r="G3454">
        <v>102.33159999999999</v>
      </c>
      <c r="H3454" t="s">
        <v>353</v>
      </c>
      <c r="I3454">
        <v>41</v>
      </c>
      <c r="J3454">
        <f>IF(I3454="",0,I3454)</f>
        <v>41</v>
      </c>
      <c r="K3454">
        <v>15</v>
      </c>
      <c r="L3454">
        <f>I3454-K3454</f>
        <v>26</v>
      </c>
      <c r="M3454" t="str">
        <f>IF(I3454&lt;100,"small",IF(I3454&lt;500,"medium","large"))</f>
        <v>small</v>
      </c>
      <c r="N3454">
        <f>IF(M3454="small",1,0)</f>
        <v>1</v>
      </c>
      <c r="O3454">
        <f>IF(N3454="medium",1,0)</f>
        <v>0</v>
      </c>
      <c r="P3454">
        <f>IF(O3454="large",1,0)</f>
        <v>0</v>
      </c>
      <c r="Q3454">
        <v>2012</v>
      </c>
      <c r="R3454">
        <v>2</v>
      </c>
      <c r="S3454" t="str">
        <f>IF(R3454=1, "First-time", IF(R3454&lt;=3, "Rising Star", IF(R3454&lt;10, "Established", "Elites")))</f>
        <v>Rising Star</v>
      </c>
      <c r="T3454">
        <f>IF(S3454 = "First-time",1,0)</f>
        <v>0</v>
      </c>
      <c r="U3454">
        <f>IF(S3454 = "Rising Star",1,0)</f>
        <v>1</v>
      </c>
      <c r="V3454">
        <f>IF(S3454 = "Established",1,0)</f>
        <v>0</v>
      </c>
      <c r="W3454">
        <f>IF(S3454 = "Elites",1,0)</f>
        <v>0</v>
      </c>
      <c r="X3454" t="s">
        <v>180</v>
      </c>
      <c r="Y3454" t="str">
        <f>IF(X3454="","-",TRIM(LEFT(X3454,FIND(",",X3454&amp;",")-1)))</f>
        <v>Cincinnati</v>
      </c>
      <c r="Z3454" t="s">
        <v>180</v>
      </c>
      <c r="AA3454" t="s">
        <v>36</v>
      </c>
    </row>
    <row r="3455" spans="1:27" ht="14.4" x14ac:dyDescent="0.3">
      <c r="A3455">
        <v>3444</v>
      </c>
      <c r="B3455" t="s">
        <v>4637</v>
      </c>
      <c r="C3455" t="s">
        <v>4638</v>
      </c>
      <c r="D3455" t="s">
        <v>4639</v>
      </c>
      <c r="E3455" t="s">
        <v>4640</v>
      </c>
      <c r="F3455" s="5">
        <f>_xlfn.TEXTBEFORE(E3455, " ") * 1000000</f>
        <v>93600000</v>
      </c>
      <c r="G3455">
        <v>102.2595</v>
      </c>
      <c r="H3455" t="s">
        <v>118</v>
      </c>
      <c r="I3455">
        <v>512</v>
      </c>
      <c r="J3455">
        <f>IF(I3455="",0,I3455)</f>
        <v>512</v>
      </c>
      <c r="K3455">
        <v>227</v>
      </c>
      <c r="L3455">
        <f>I3455-K3455</f>
        <v>285</v>
      </c>
      <c r="M3455" t="str">
        <f>IF(I3455&lt;100,"small",IF(I3455&lt;500,"medium","large"))</f>
        <v>large</v>
      </c>
      <c r="N3455">
        <f>IF(M3455="small",1,0)</f>
        <v>0</v>
      </c>
      <c r="O3455">
        <f>IF(N3455="medium",1,0)</f>
        <v>0</v>
      </c>
      <c r="P3455">
        <f>IF(O3455="large",1,0)</f>
        <v>0</v>
      </c>
      <c r="Q3455">
        <v>2002</v>
      </c>
      <c r="R3455">
        <v>6</v>
      </c>
      <c r="S3455" t="str">
        <f>IF(R3455=1, "First-time", IF(R3455&lt;=3, "Rising Star", IF(R3455&lt;10, "Established", "Elites")))</f>
        <v>Established</v>
      </c>
      <c r="T3455">
        <f>IF(S3455 = "First-time",1,0)</f>
        <v>0</v>
      </c>
      <c r="U3455">
        <f>IF(S3455 = "Rising Star",1,0)</f>
        <v>0</v>
      </c>
      <c r="V3455">
        <f>IF(S3455 = "Established",1,0)</f>
        <v>1</v>
      </c>
      <c r="W3455">
        <f>IF(S3455 = "Elites",1,0)</f>
        <v>0</v>
      </c>
      <c r="X3455" t="s">
        <v>611</v>
      </c>
      <c r="Y3455" t="str">
        <f>IF(X3455="","-",TRIM(LEFT(X3455,FIND(",",X3455&amp;",")-1)))</f>
        <v>Denver</v>
      </c>
      <c r="Z3455" t="s">
        <v>4641</v>
      </c>
      <c r="AA3455" t="s">
        <v>6</v>
      </c>
    </row>
    <row r="3456" spans="1:27" ht="14.4" x14ac:dyDescent="0.3">
      <c r="A3456">
        <v>3445</v>
      </c>
      <c r="B3456" t="s">
        <v>10141</v>
      </c>
      <c r="C3456" t="s">
        <v>10142</v>
      </c>
      <c r="D3456" t="s">
        <v>10143</v>
      </c>
      <c r="E3456" t="s">
        <v>5568</v>
      </c>
      <c r="F3456" s="5">
        <f>_xlfn.TEXTBEFORE(E3456, " ") * 1000000</f>
        <v>17400000</v>
      </c>
      <c r="G3456">
        <v>102.2437</v>
      </c>
      <c r="H3456" t="s">
        <v>153</v>
      </c>
      <c r="I3456">
        <v>26</v>
      </c>
      <c r="J3456">
        <f>IF(I3456="",0,I3456)</f>
        <v>26</v>
      </c>
      <c r="K3456">
        <v>15</v>
      </c>
      <c r="L3456">
        <f>I3456-K3456</f>
        <v>11</v>
      </c>
      <c r="M3456" t="str">
        <f>IF(I3456&lt;100,"small",IF(I3456&lt;500,"medium","large"))</f>
        <v>small</v>
      </c>
      <c r="N3456">
        <f>IF(M3456="small",1,0)</f>
        <v>1</v>
      </c>
      <c r="O3456">
        <f>IF(N3456="medium",1,0)</f>
        <v>0</v>
      </c>
      <c r="P3456">
        <f>IF(O3456="large",1,0)</f>
        <v>0</v>
      </c>
      <c r="Q3456">
        <v>2009</v>
      </c>
      <c r="R3456">
        <v>1</v>
      </c>
      <c r="S3456" t="str">
        <f>IF(R3456=1, "First-time", IF(R3456&lt;=3, "Rising Star", IF(R3456&lt;10, "Established", "Elites")))</f>
        <v>First-time</v>
      </c>
      <c r="T3456">
        <f>IF(S3456 = "First-time",1,0)</f>
        <v>1</v>
      </c>
      <c r="U3456">
        <f>IF(S3456 = "Rising Star",1,0)</f>
        <v>0</v>
      </c>
      <c r="V3456">
        <f>IF(S3456 = "Established",1,0)</f>
        <v>0</v>
      </c>
      <c r="W3456">
        <f>IF(S3456 = "Elites",1,0)</f>
        <v>0</v>
      </c>
      <c r="X3456" t="s">
        <v>99</v>
      </c>
      <c r="Y3456" t="str">
        <f>IF(X3456="","-",TRIM(LEFT(X3456,FIND(",",X3456&amp;",")-1)))</f>
        <v>-</v>
      </c>
      <c r="Z3456" t="s">
        <v>10144</v>
      </c>
      <c r="AA3456" t="s">
        <v>10</v>
      </c>
    </row>
    <row r="3457" spans="1:27" ht="14.4" x14ac:dyDescent="0.3">
      <c r="A3457">
        <v>3446</v>
      </c>
      <c r="B3457" t="s">
        <v>2112</v>
      </c>
      <c r="C3457" t="s">
        <v>2113</v>
      </c>
      <c r="D3457" t="s">
        <v>2114</v>
      </c>
      <c r="E3457" t="s">
        <v>1064</v>
      </c>
      <c r="F3457" s="5">
        <f>_xlfn.TEXTBEFORE(E3457, " ") * 1000000</f>
        <v>13700000</v>
      </c>
      <c r="G3457">
        <v>102.13420000000001</v>
      </c>
      <c r="H3457" t="s">
        <v>472</v>
      </c>
      <c r="I3457">
        <v>71</v>
      </c>
      <c r="J3457">
        <f>IF(I3457="",0,I3457)</f>
        <v>71</v>
      </c>
      <c r="K3457">
        <v>48</v>
      </c>
      <c r="L3457">
        <f>I3457-K3457</f>
        <v>23</v>
      </c>
      <c r="M3457" t="str">
        <f>IF(I3457&lt;100,"small",IF(I3457&lt;500,"medium","large"))</f>
        <v>small</v>
      </c>
      <c r="N3457">
        <f>IF(M3457="small",1,0)</f>
        <v>1</v>
      </c>
      <c r="O3457">
        <f>IF(N3457="medium",1,0)</f>
        <v>0</v>
      </c>
      <c r="P3457">
        <f>IF(O3457="large",1,0)</f>
        <v>0</v>
      </c>
      <c r="Q3457">
        <v>1995</v>
      </c>
      <c r="R3457">
        <v>4</v>
      </c>
      <c r="S3457" t="str">
        <f>IF(R3457=1, "First-time", IF(R3457&lt;=3, "Rising Star", IF(R3457&lt;10, "Established", "Elites")))</f>
        <v>Established</v>
      </c>
      <c r="T3457">
        <f>IF(S3457 = "First-time",1,0)</f>
        <v>0</v>
      </c>
      <c r="U3457">
        <f>IF(S3457 = "Rising Star",1,0)</f>
        <v>0</v>
      </c>
      <c r="V3457">
        <f>IF(S3457 = "Established",1,0)</f>
        <v>1</v>
      </c>
      <c r="W3457">
        <f>IF(S3457 = "Elites",1,0)</f>
        <v>0</v>
      </c>
      <c r="X3457" t="s">
        <v>260</v>
      </c>
      <c r="Y3457" t="str">
        <f>IF(X3457="","-",TRIM(LEFT(X3457,FIND(",",X3457&amp;",")-1)))</f>
        <v>Seattle</v>
      </c>
      <c r="Z3457" t="s">
        <v>261</v>
      </c>
      <c r="AA3457" t="s">
        <v>49</v>
      </c>
    </row>
    <row r="3458" spans="1:27" ht="14.4" x14ac:dyDescent="0.3">
      <c r="A3458">
        <v>3447</v>
      </c>
      <c r="B3458" t="s">
        <v>775</v>
      </c>
      <c r="C3458" t="s">
        <v>776</v>
      </c>
      <c r="D3458" t="s">
        <v>777</v>
      </c>
      <c r="E3458" t="s">
        <v>778</v>
      </c>
      <c r="F3458" s="5">
        <f>_xlfn.TEXTBEFORE(E3458, " ") * 1000000</f>
        <v>18200000</v>
      </c>
      <c r="G3458">
        <v>102.119</v>
      </c>
      <c r="H3458" t="s">
        <v>779</v>
      </c>
      <c r="I3458">
        <v>140</v>
      </c>
      <c r="J3458">
        <f>IF(I3458="",0,I3458)</f>
        <v>140</v>
      </c>
      <c r="K3458">
        <v>50</v>
      </c>
      <c r="L3458">
        <f>I3458-K3458</f>
        <v>90</v>
      </c>
      <c r="M3458" t="str">
        <f>IF(I3458&lt;100,"small",IF(I3458&lt;500,"medium","large"))</f>
        <v>medium</v>
      </c>
      <c r="N3458">
        <f>IF(M3458="small",1,0)</f>
        <v>0</v>
      </c>
      <c r="O3458">
        <f>IF(N3458="medium",1,0)</f>
        <v>0</v>
      </c>
      <c r="P3458">
        <f>IF(O3458="large",1,0)</f>
        <v>0</v>
      </c>
      <c r="Q3458">
        <v>1980</v>
      </c>
      <c r="R3458">
        <v>3</v>
      </c>
      <c r="S3458" t="str">
        <f>IF(R3458=1, "First-time", IF(R3458&lt;=3, "Rising Star", IF(R3458&lt;10, "Established", "Elites")))</f>
        <v>Rising Star</v>
      </c>
      <c r="T3458">
        <f>IF(S3458 = "First-time",1,0)</f>
        <v>0</v>
      </c>
      <c r="U3458">
        <f>IF(S3458 = "Rising Star",1,0)</f>
        <v>1</v>
      </c>
      <c r="V3458">
        <f>IF(S3458 = "Established",1,0)</f>
        <v>0</v>
      </c>
      <c r="W3458">
        <f>IF(S3458 = "Elites",1,0)</f>
        <v>0</v>
      </c>
      <c r="X3458" t="s">
        <v>99</v>
      </c>
      <c r="Y3458" t="str">
        <f>IF(X3458="","-",TRIM(LEFT(X3458,FIND(",",X3458&amp;",")-1)))</f>
        <v>-</v>
      </c>
      <c r="Z3458" t="s">
        <v>780</v>
      </c>
      <c r="AA3458" t="s">
        <v>10</v>
      </c>
    </row>
    <row r="3459" spans="1:27" ht="14.4" x14ac:dyDescent="0.3">
      <c r="A3459">
        <v>3448</v>
      </c>
      <c r="B3459" t="s">
        <v>10779</v>
      </c>
      <c r="C3459" t="s">
        <v>10780</v>
      </c>
      <c r="D3459" t="s">
        <v>10781</v>
      </c>
      <c r="E3459" t="s">
        <v>3198</v>
      </c>
      <c r="F3459" s="5">
        <f>_xlfn.TEXTBEFORE(E3459, " ") * 1000000</f>
        <v>15500000</v>
      </c>
      <c r="G3459">
        <v>102.0776</v>
      </c>
      <c r="H3459" t="s">
        <v>353</v>
      </c>
      <c r="I3459">
        <v>88</v>
      </c>
      <c r="J3459">
        <f>IF(I3459="",0,I3459)</f>
        <v>88</v>
      </c>
      <c r="K3459">
        <v>35</v>
      </c>
      <c r="L3459">
        <f>I3459-K3459</f>
        <v>53</v>
      </c>
      <c r="M3459" t="str">
        <f>IF(I3459&lt;100,"small",IF(I3459&lt;500,"medium","large"))</f>
        <v>small</v>
      </c>
      <c r="N3459">
        <f>IF(M3459="small",1,0)</f>
        <v>1</v>
      </c>
      <c r="O3459">
        <f>IF(N3459="medium",1,0)</f>
        <v>0</v>
      </c>
      <c r="P3459">
        <f>IF(O3459="large",1,0)</f>
        <v>0</v>
      </c>
      <c r="Q3459">
        <v>2010</v>
      </c>
      <c r="R3459">
        <v>1</v>
      </c>
      <c r="S3459" t="str">
        <f>IF(R3459=1, "First-time", IF(R3459&lt;=3, "Rising Star", IF(R3459&lt;10, "Established", "Elites")))</f>
        <v>First-time</v>
      </c>
      <c r="T3459">
        <f>IF(S3459 = "First-time",1,0)</f>
        <v>1</v>
      </c>
      <c r="U3459">
        <f>IF(S3459 = "Rising Star",1,0)</f>
        <v>0</v>
      </c>
      <c r="V3459">
        <f>IF(S3459 = "Established",1,0)</f>
        <v>0</v>
      </c>
      <c r="W3459">
        <f>IF(S3459 = "Elites",1,0)</f>
        <v>0</v>
      </c>
      <c r="X3459" t="s">
        <v>3843</v>
      </c>
      <c r="Y3459" t="str">
        <f>IF(X3459="","-",TRIM(LEFT(X3459,FIND(",",X3459&amp;",")-1)))</f>
        <v>Allentown-Bethlehem-Easton</v>
      </c>
      <c r="Z3459" t="s">
        <v>10767</v>
      </c>
      <c r="AA3459" t="s">
        <v>39</v>
      </c>
    </row>
    <row r="3460" spans="1:27" ht="14.4" x14ac:dyDescent="0.3">
      <c r="A3460">
        <v>3449</v>
      </c>
      <c r="B3460" t="s">
        <v>4484</v>
      </c>
      <c r="C3460" t="s">
        <v>4485</v>
      </c>
      <c r="D3460" t="s">
        <v>4486</v>
      </c>
      <c r="E3460" t="s">
        <v>870</v>
      </c>
      <c r="F3460" s="5">
        <f>_xlfn.TEXTBEFORE(E3460, " ") * 1000000</f>
        <v>3000000</v>
      </c>
      <c r="G3460">
        <v>102.0694</v>
      </c>
      <c r="H3460" t="s">
        <v>140</v>
      </c>
      <c r="I3460">
        <v>90</v>
      </c>
      <c r="J3460">
        <f>IF(I3460="",0,I3460)</f>
        <v>90</v>
      </c>
      <c r="K3460">
        <v>60</v>
      </c>
      <c r="L3460">
        <f>I3460-K3460</f>
        <v>30</v>
      </c>
      <c r="M3460" t="str">
        <f>IF(I3460&lt;100,"small",IF(I3460&lt;500,"medium","large"))</f>
        <v>small</v>
      </c>
      <c r="N3460">
        <f>IF(M3460="small",1,0)</f>
        <v>1</v>
      </c>
      <c r="O3460">
        <f>IF(N3460="medium",1,0)</f>
        <v>0</v>
      </c>
      <c r="P3460">
        <f>IF(O3460="large",1,0)</f>
        <v>0</v>
      </c>
      <c r="Q3460">
        <v>2002</v>
      </c>
      <c r="R3460">
        <v>2</v>
      </c>
      <c r="S3460" t="str">
        <f>IF(R3460=1, "First-time", IF(R3460&lt;=3, "Rising Star", IF(R3460&lt;10, "Established", "Elites")))</f>
        <v>Rising Star</v>
      </c>
      <c r="T3460">
        <f>IF(S3460 = "First-time",1,0)</f>
        <v>0</v>
      </c>
      <c r="U3460">
        <f>IF(S3460 = "Rising Star",1,0)</f>
        <v>1</v>
      </c>
      <c r="V3460">
        <f>IF(S3460 = "Established",1,0)</f>
        <v>0</v>
      </c>
      <c r="W3460">
        <f>IF(S3460 = "Elites",1,0)</f>
        <v>0</v>
      </c>
      <c r="X3460" t="s">
        <v>99</v>
      </c>
      <c r="Y3460" t="str">
        <f>IF(X3460="","-",TRIM(LEFT(X3460,FIND(",",X3460&amp;",")-1)))</f>
        <v>-</v>
      </c>
      <c r="Z3460" t="s">
        <v>4487</v>
      </c>
      <c r="AA3460" t="s">
        <v>23</v>
      </c>
    </row>
    <row r="3461" spans="1:27" ht="14.4" x14ac:dyDescent="0.3">
      <c r="A3461">
        <v>3450</v>
      </c>
      <c r="B3461" t="s">
        <v>938</v>
      </c>
      <c r="C3461" t="s">
        <v>939</v>
      </c>
      <c r="D3461" t="s">
        <v>940</v>
      </c>
      <c r="E3461" t="s">
        <v>941</v>
      </c>
      <c r="F3461" s="5">
        <f>_xlfn.TEXTBEFORE(E3461, " ") * 1000000</f>
        <v>95400000</v>
      </c>
      <c r="G3461">
        <v>102.0175</v>
      </c>
      <c r="H3461" t="s">
        <v>129</v>
      </c>
      <c r="I3461">
        <v>200</v>
      </c>
      <c r="J3461">
        <f>IF(I3461="",0,I3461)</f>
        <v>200</v>
      </c>
      <c r="K3461">
        <v>150</v>
      </c>
      <c r="L3461">
        <f>I3461-K3461</f>
        <v>50</v>
      </c>
      <c r="M3461" t="str">
        <f>IF(I3461&lt;100,"small",IF(I3461&lt;500,"medium","large"))</f>
        <v>medium</v>
      </c>
      <c r="N3461">
        <f>IF(M3461="small",1,0)</f>
        <v>0</v>
      </c>
      <c r="O3461">
        <f>IF(N3461="medium",1,0)</f>
        <v>0</v>
      </c>
      <c r="P3461">
        <f>IF(O3461="large",1,0)</f>
        <v>0</v>
      </c>
      <c r="Q3461">
        <v>1983</v>
      </c>
      <c r="R3461">
        <v>3</v>
      </c>
      <c r="S3461" t="str">
        <f>IF(R3461=1, "First-time", IF(R3461&lt;=3, "Rising Star", IF(R3461&lt;10, "Established", "Elites")))</f>
        <v>Rising Star</v>
      </c>
      <c r="T3461">
        <f>IF(S3461 = "First-time",1,0)</f>
        <v>0</v>
      </c>
      <c r="U3461">
        <f>IF(S3461 = "Rising Star",1,0)</f>
        <v>1</v>
      </c>
      <c r="V3461">
        <f>IF(S3461 = "Established",1,0)</f>
        <v>0</v>
      </c>
      <c r="W3461">
        <f>IF(S3461 = "Elites",1,0)</f>
        <v>0</v>
      </c>
      <c r="X3461" t="s">
        <v>942</v>
      </c>
      <c r="Y3461" t="str">
        <f>IF(X3461="","-",TRIM(LEFT(X3461,FIND(",",X3461&amp;",")-1)))</f>
        <v>Omaha-Council Bluffs</v>
      </c>
      <c r="Z3461" t="s">
        <v>943</v>
      </c>
      <c r="AA3461" t="s">
        <v>30</v>
      </c>
    </row>
    <row r="3462" spans="1:27" ht="14.4" x14ac:dyDescent="0.3">
      <c r="A3462">
        <v>3451</v>
      </c>
      <c r="B3462" t="s">
        <v>5323</v>
      </c>
      <c r="C3462" t="s">
        <v>5324</v>
      </c>
      <c r="D3462" t="s">
        <v>5325</v>
      </c>
      <c r="E3462" t="s">
        <v>5326</v>
      </c>
      <c r="F3462" s="5">
        <f>_xlfn.TEXTBEFORE(E3462, " ") * 1000000</f>
        <v>72600000</v>
      </c>
      <c r="G3462">
        <v>101.9258</v>
      </c>
      <c r="H3462" t="s">
        <v>331</v>
      </c>
      <c r="I3462">
        <v>72</v>
      </c>
      <c r="J3462">
        <f>IF(I3462="",0,I3462)</f>
        <v>72</v>
      </c>
      <c r="K3462">
        <v>33</v>
      </c>
      <c r="L3462">
        <f>I3462-K3462</f>
        <v>39</v>
      </c>
      <c r="M3462" t="str">
        <f>IF(I3462&lt;100,"small",IF(I3462&lt;500,"medium","large"))</f>
        <v>small</v>
      </c>
      <c r="N3462">
        <f>IF(M3462="small",1,0)</f>
        <v>1</v>
      </c>
      <c r="O3462">
        <f>IF(N3462="medium",1,0)</f>
        <v>0</v>
      </c>
      <c r="P3462">
        <f>IF(O3462="large",1,0)</f>
        <v>0</v>
      </c>
      <c r="Q3462">
        <v>2004</v>
      </c>
      <c r="R3462">
        <v>5</v>
      </c>
      <c r="S3462" t="str">
        <f>IF(R3462=1, "First-time", IF(R3462&lt;=3, "Rising Star", IF(R3462&lt;10, "Established", "Elites")))</f>
        <v>Established</v>
      </c>
      <c r="T3462">
        <f>IF(S3462 = "First-time",1,0)</f>
        <v>0</v>
      </c>
      <c r="U3462">
        <f>IF(S3462 = "Rising Star",1,0)</f>
        <v>0</v>
      </c>
      <c r="V3462">
        <f>IF(S3462 = "Established",1,0)</f>
        <v>1</v>
      </c>
      <c r="W3462">
        <f>IF(S3462 = "Elites",1,0)</f>
        <v>0</v>
      </c>
      <c r="X3462" t="s">
        <v>99</v>
      </c>
      <c r="Y3462" t="str">
        <f>IF(X3462="","-",TRIM(LEFT(X3462,FIND(",",X3462&amp;",")-1)))</f>
        <v>-</v>
      </c>
      <c r="Z3462" t="s">
        <v>5327</v>
      </c>
      <c r="AA3462" t="s">
        <v>50</v>
      </c>
    </row>
    <row r="3463" spans="1:27" ht="14.4" x14ac:dyDescent="0.3">
      <c r="A3463">
        <v>3452</v>
      </c>
      <c r="B3463" t="s">
        <v>7238</v>
      </c>
      <c r="C3463" t="s">
        <v>7239</v>
      </c>
      <c r="D3463" t="s">
        <v>7240</v>
      </c>
      <c r="E3463" t="s">
        <v>7241</v>
      </c>
      <c r="F3463" s="5">
        <f>_xlfn.TEXTBEFORE(E3463, " ") * 1000000</f>
        <v>25900000</v>
      </c>
      <c r="G3463">
        <v>101.83880000000001</v>
      </c>
      <c r="H3463" t="s">
        <v>803</v>
      </c>
      <c r="I3463">
        <v>80</v>
      </c>
      <c r="J3463">
        <f>IF(I3463="",0,I3463)</f>
        <v>80</v>
      </c>
      <c r="K3463">
        <v>62</v>
      </c>
      <c r="L3463">
        <f>I3463-K3463</f>
        <v>18</v>
      </c>
      <c r="M3463" t="str">
        <f>IF(I3463&lt;100,"small",IF(I3463&lt;500,"medium","large"))</f>
        <v>small</v>
      </c>
      <c r="N3463">
        <f>IF(M3463="small",1,0)</f>
        <v>1</v>
      </c>
      <c r="O3463">
        <f>IF(N3463="medium",1,0)</f>
        <v>0</v>
      </c>
      <c r="P3463">
        <f>IF(O3463="large",1,0)</f>
        <v>0</v>
      </c>
      <c r="Q3463">
        <v>2006</v>
      </c>
      <c r="R3463">
        <v>5</v>
      </c>
      <c r="S3463" t="str">
        <f>IF(R3463=1, "First-time", IF(R3463&lt;=3, "Rising Star", IF(R3463&lt;10, "Established", "Elites")))</f>
        <v>Established</v>
      </c>
      <c r="T3463">
        <f>IF(S3463 = "First-time",1,0)</f>
        <v>0</v>
      </c>
      <c r="U3463">
        <f>IF(S3463 = "Rising Star",1,0)</f>
        <v>0</v>
      </c>
      <c r="V3463">
        <f>IF(S3463 = "Established",1,0)</f>
        <v>1</v>
      </c>
      <c r="W3463">
        <f>IF(S3463 = "Elites",1,0)</f>
        <v>0</v>
      </c>
      <c r="X3463" t="s">
        <v>325</v>
      </c>
      <c r="Y3463" t="str">
        <f>IF(X3463="","-",TRIM(LEFT(X3463,FIND(",",X3463&amp;",")-1)))</f>
        <v>Los Angeles</v>
      </c>
      <c r="Z3463" t="s">
        <v>6520</v>
      </c>
      <c r="AA3463" t="s">
        <v>5</v>
      </c>
    </row>
    <row r="3464" spans="1:27" ht="14.4" x14ac:dyDescent="0.3">
      <c r="A3464">
        <v>3453</v>
      </c>
      <c r="B3464" t="s">
        <v>13125</v>
      </c>
      <c r="C3464" t="s">
        <v>13126</v>
      </c>
      <c r="D3464" t="s">
        <v>13127</v>
      </c>
      <c r="E3464" t="s">
        <v>533</v>
      </c>
      <c r="F3464" s="5">
        <f>_xlfn.TEXTBEFORE(E3464, " ") * 1000000</f>
        <v>5400000</v>
      </c>
      <c r="G3464">
        <v>101.8222</v>
      </c>
      <c r="H3464" t="s">
        <v>85</v>
      </c>
      <c r="I3464">
        <v>12</v>
      </c>
      <c r="J3464">
        <f>IF(I3464="",0,I3464)</f>
        <v>12</v>
      </c>
      <c r="K3464">
        <v>7</v>
      </c>
      <c r="L3464">
        <f>I3464-K3464</f>
        <v>5</v>
      </c>
      <c r="M3464" t="str">
        <f>IF(I3464&lt;100,"small",IF(I3464&lt;500,"medium","large"))</f>
        <v>small</v>
      </c>
      <c r="N3464">
        <f>IF(M3464="small",1,0)</f>
        <v>1</v>
      </c>
      <c r="O3464">
        <f>IF(N3464="medium",1,0)</f>
        <v>0</v>
      </c>
      <c r="P3464">
        <f>IF(O3464="large",1,0)</f>
        <v>0</v>
      </c>
      <c r="Q3464">
        <v>2012</v>
      </c>
      <c r="R3464">
        <v>3</v>
      </c>
      <c r="S3464" t="str">
        <f>IF(R3464=1, "First-time", IF(R3464&lt;=3, "Rising Star", IF(R3464&lt;10, "Established", "Elites")))</f>
        <v>Rising Star</v>
      </c>
      <c r="T3464">
        <f>IF(S3464 = "First-time",1,0)</f>
        <v>0</v>
      </c>
      <c r="U3464">
        <f>IF(S3464 = "Rising Star",1,0)</f>
        <v>1</v>
      </c>
      <c r="V3464">
        <f>IF(S3464 = "Established",1,0)</f>
        <v>0</v>
      </c>
      <c r="W3464">
        <f>IF(S3464 = "Elites",1,0)</f>
        <v>0</v>
      </c>
      <c r="X3464" t="s">
        <v>130</v>
      </c>
      <c r="Y3464" t="str">
        <f>IF(X3464="","-",TRIM(LEFT(X3464,FIND(",",X3464&amp;",")-1)))</f>
        <v>Dallas</v>
      </c>
      <c r="Z3464" t="s">
        <v>130</v>
      </c>
      <c r="AA3464" t="s">
        <v>45</v>
      </c>
    </row>
    <row r="3465" spans="1:27" ht="14.4" x14ac:dyDescent="0.3">
      <c r="A3465">
        <v>3454</v>
      </c>
      <c r="B3465" t="s">
        <v>2379</v>
      </c>
      <c r="C3465" t="s">
        <v>2380</v>
      </c>
      <c r="D3465" t="s">
        <v>2381</v>
      </c>
      <c r="E3465" t="s">
        <v>217</v>
      </c>
      <c r="F3465" s="5">
        <f>_xlfn.TEXTBEFORE(E3465, " ") * 1000000</f>
        <v>3300000</v>
      </c>
      <c r="G3465">
        <v>101.8168</v>
      </c>
      <c r="H3465" t="s">
        <v>174</v>
      </c>
      <c r="I3465">
        <v>26</v>
      </c>
      <c r="J3465">
        <f>IF(I3465="",0,I3465)</f>
        <v>26</v>
      </c>
      <c r="K3465">
        <v>10</v>
      </c>
      <c r="L3465">
        <f>I3465-K3465</f>
        <v>16</v>
      </c>
      <c r="M3465" t="str">
        <f>IF(I3465&lt;100,"small",IF(I3465&lt;500,"medium","large"))</f>
        <v>small</v>
      </c>
      <c r="N3465">
        <f>IF(M3465="small",1,0)</f>
        <v>1</v>
      </c>
      <c r="O3465">
        <f>IF(N3465="medium",1,0)</f>
        <v>0</v>
      </c>
      <c r="P3465">
        <f>IF(O3465="large",1,0)</f>
        <v>0</v>
      </c>
      <c r="Q3465">
        <v>1996</v>
      </c>
      <c r="R3465">
        <v>1</v>
      </c>
      <c r="S3465" t="str">
        <f>IF(R3465=1, "First-time", IF(R3465&lt;=3, "Rising Star", IF(R3465&lt;10, "Established", "Elites")))</f>
        <v>First-time</v>
      </c>
      <c r="T3465">
        <f>IF(S3465 = "First-time",1,0)</f>
        <v>1</v>
      </c>
      <c r="U3465">
        <f>IF(S3465 = "Rising Star",1,0)</f>
        <v>0</v>
      </c>
      <c r="V3465">
        <f>IF(S3465 = "Established",1,0)</f>
        <v>0</v>
      </c>
      <c r="W3465">
        <f>IF(S3465 = "Elites",1,0)</f>
        <v>0</v>
      </c>
      <c r="X3465" t="s">
        <v>86</v>
      </c>
      <c r="Y3465" t="str">
        <f>IF(X3465="","-",TRIM(LEFT(X3465,FIND(",",X3465&amp;",")-1)))</f>
        <v>New York City</v>
      </c>
      <c r="Z3465" t="s">
        <v>543</v>
      </c>
      <c r="AA3465" t="s">
        <v>35</v>
      </c>
    </row>
    <row r="3466" spans="1:27" ht="14.4" x14ac:dyDescent="0.3">
      <c r="A3466">
        <v>3455</v>
      </c>
      <c r="B3466" t="s">
        <v>6891</v>
      </c>
      <c r="C3466" t="s">
        <v>6892</v>
      </c>
      <c r="D3466" t="s">
        <v>6893</v>
      </c>
      <c r="E3466" t="s">
        <v>2062</v>
      </c>
      <c r="F3466" s="5">
        <f>_xlfn.TEXTBEFORE(E3466, " ") * 1000000</f>
        <v>6100000</v>
      </c>
      <c r="G3466">
        <v>101.7861</v>
      </c>
      <c r="H3466" t="s">
        <v>174</v>
      </c>
      <c r="I3466">
        <v>16</v>
      </c>
      <c r="J3466">
        <f>IF(I3466="",0,I3466)</f>
        <v>16</v>
      </c>
      <c r="K3466">
        <v>11</v>
      </c>
      <c r="L3466">
        <f>I3466-K3466</f>
        <v>5</v>
      </c>
      <c r="M3466" t="str">
        <f>IF(I3466&lt;100,"small",IF(I3466&lt;500,"medium","large"))</f>
        <v>small</v>
      </c>
      <c r="N3466">
        <f>IF(M3466="small",1,0)</f>
        <v>1</v>
      </c>
      <c r="O3466">
        <f>IF(N3466="medium",1,0)</f>
        <v>0</v>
      </c>
      <c r="P3466">
        <f>IF(O3466="large",1,0)</f>
        <v>0</v>
      </c>
      <c r="Q3466">
        <v>2006</v>
      </c>
      <c r="R3466">
        <v>4</v>
      </c>
      <c r="S3466" t="str">
        <f>IF(R3466=1, "First-time", IF(R3466&lt;=3, "Rising Star", IF(R3466&lt;10, "Established", "Elites")))</f>
        <v>Established</v>
      </c>
      <c r="T3466">
        <f>IF(S3466 = "First-time",1,0)</f>
        <v>0</v>
      </c>
      <c r="U3466">
        <f>IF(S3466 = "Rising Star",1,0)</f>
        <v>0</v>
      </c>
      <c r="V3466">
        <f>IF(S3466 = "Established",1,0)</f>
        <v>1</v>
      </c>
      <c r="W3466">
        <f>IF(S3466 = "Elites",1,0)</f>
        <v>0</v>
      </c>
      <c r="X3466" t="s">
        <v>202</v>
      </c>
      <c r="Y3466" t="str">
        <f>IF(X3466="","-",TRIM(LEFT(X3466,FIND(",",X3466&amp;",")-1)))</f>
        <v>Las Vegas</v>
      </c>
      <c r="Z3466" t="s">
        <v>203</v>
      </c>
      <c r="AA3466" t="s">
        <v>34</v>
      </c>
    </row>
    <row r="3467" spans="1:27" ht="14.4" x14ac:dyDescent="0.3">
      <c r="A3467">
        <v>3456</v>
      </c>
      <c r="B3467" t="s">
        <v>6735</v>
      </c>
      <c r="C3467" t="s">
        <v>6736</v>
      </c>
      <c r="D3467" t="s">
        <v>6737</v>
      </c>
      <c r="E3467" t="s">
        <v>128</v>
      </c>
      <c r="F3467" s="5">
        <f>_xlfn.TEXTBEFORE(E3467, " ") * 1000000</f>
        <v>7500000</v>
      </c>
      <c r="G3467">
        <v>101.7814</v>
      </c>
      <c r="H3467" t="s">
        <v>118</v>
      </c>
      <c r="I3467">
        <v>52</v>
      </c>
      <c r="J3467">
        <f>IF(I3467="",0,I3467)</f>
        <v>52</v>
      </c>
      <c r="K3467">
        <v>33</v>
      </c>
      <c r="L3467">
        <f>I3467-K3467</f>
        <v>19</v>
      </c>
      <c r="M3467" t="str">
        <f>IF(I3467&lt;100,"small",IF(I3467&lt;500,"medium","large"))</f>
        <v>small</v>
      </c>
      <c r="N3467">
        <f>IF(M3467="small",1,0)</f>
        <v>1</v>
      </c>
      <c r="O3467">
        <f>IF(N3467="medium",1,0)</f>
        <v>0</v>
      </c>
      <c r="P3467">
        <f>IF(O3467="large",1,0)</f>
        <v>0</v>
      </c>
      <c r="Q3467">
        <v>2006</v>
      </c>
      <c r="R3467">
        <v>2</v>
      </c>
      <c r="S3467" t="str">
        <f>IF(R3467=1, "First-time", IF(R3467&lt;=3, "Rising Star", IF(R3467&lt;10, "Established", "Elites")))</f>
        <v>Rising Star</v>
      </c>
      <c r="T3467">
        <f>IF(S3467 = "First-time",1,0)</f>
        <v>0</v>
      </c>
      <c r="U3467">
        <f>IF(S3467 = "Rising Star",1,0)</f>
        <v>1</v>
      </c>
      <c r="V3467">
        <f>IF(S3467 = "Established",1,0)</f>
        <v>0</v>
      </c>
      <c r="W3467">
        <f>IF(S3467 = "Elites",1,0)</f>
        <v>0</v>
      </c>
      <c r="X3467" t="s">
        <v>838</v>
      </c>
      <c r="Y3467" t="str">
        <f>IF(X3467="","-",TRIM(LEFT(X3467,FIND(",",X3467&amp;",")-1)))</f>
        <v>Austin</v>
      </c>
      <c r="Z3467" t="s">
        <v>838</v>
      </c>
      <c r="AA3467" t="s">
        <v>45</v>
      </c>
    </row>
    <row r="3468" spans="1:27" ht="14.4" x14ac:dyDescent="0.3">
      <c r="A3468">
        <v>3457</v>
      </c>
      <c r="B3468" t="s">
        <v>4113</v>
      </c>
      <c r="C3468" t="s">
        <v>4114</v>
      </c>
      <c r="D3468" t="s">
        <v>4115</v>
      </c>
      <c r="E3468" t="s">
        <v>1496</v>
      </c>
      <c r="F3468" s="5">
        <f>_xlfn.TEXTBEFORE(E3468, " ") * 1000000</f>
        <v>6500000</v>
      </c>
      <c r="G3468">
        <v>101.7719</v>
      </c>
      <c r="H3468" t="s">
        <v>803</v>
      </c>
      <c r="I3468">
        <v>28</v>
      </c>
      <c r="J3468">
        <f>IF(I3468="",0,I3468)</f>
        <v>28</v>
      </c>
      <c r="K3468">
        <v>17</v>
      </c>
      <c r="L3468">
        <f>I3468-K3468</f>
        <v>11</v>
      </c>
      <c r="M3468" t="str">
        <f>IF(I3468&lt;100,"small",IF(I3468&lt;500,"medium","large"))</f>
        <v>small</v>
      </c>
      <c r="N3468">
        <f>IF(M3468="small",1,0)</f>
        <v>1</v>
      </c>
      <c r="O3468">
        <f>IF(N3468="medium",1,0)</f>
        <v>0</v>
      </c>
      <c r="P3468">
        <f>IF(O3468="large",1,0)</f>
        <v>0</v>
      </c>
      <c r="Q3468">
        <v>2001</v>
      </c>
      <c r="R3468">
        <v>1</v>
      </c>
      <c r="S3468" t="str">
        <f>IF(R3468=1, "First-time", IF(R3468&lt;=3, "Rising Star", IF(R3468&lt;10, "Established", "Elites")))</f>
        <v>First-time</v>
      </c>
      <c r="T3468">
        <f>IF(S3468 = "First-time",1,0)</f>
        <v>1</v>
      </c>
      <c r="U3468">
        <f>IF(S3468 = "Rising Star",1,0)</f>
        <v>0</v>
      </c>
      <c r="V3468">
        <f>IF(S3468 = "Established",1,0)</f>
        <v>0</v>
      </c>
      <c r="W3468">
        <f>IF(S3468 = "Elites",1,0)</f>
        <v>0</v>
      </c>
      <c r="X3468" t="s">
        <v>689</v>
      </c>
      <c r="Y3468" t="str">
        <f>IF(X3468="","-",TRIM(LEFT(X3468,FIND(",",X3468&amp;",")-1)))</f>
        <v>Miami</v>
      </c>
      <c r="Z3468" t="s">
        <v>4116</v>
      </c>
      <c r="AA3468" t="s">
        <v>10</v>
      </c>
    </row>
    <row r="3469" spans="1:27" ht="14.4" x14ac:dyDescent="0.3">
      <c r="A3469">
        <v>3458</v>
      </c>
      <c r="B3469" t="s">
        <v>3192</v>
      </c>
      <c r="C3469" t="s">
        <v>3193</v>
      </c>
      <c r="D3469" t="s">
        <v>3194</v>
      </c>
      <c r="E3469" t="s">
        <v>217</v>
      </c>
      <c r="F3469" s="5">
        <f>_xlfn.TEXTBEFORE(E3469, " ") * 1000000</f>
        <v>3300000</v>
      </c>
      <c r="G3469">
        <v>101.7693</v>
      </c>
      <c r="H3469" t="s">
        <v>472</v>
      </c>
      <c r="I3469">
        <v>17</v>
      </c>
      <c r="J3469">
        <f>IF(I3469="",0,I3469)</f>
        <v>17</v>
      </c>
      <c r="K3469">
        <v>15</v>
      </c>
      <c r="L3469">
        <f>I3469-K3469</f>
        <v>2</v>
      </c>
      <c r="M3469" t="str">
        <f>IF(I3469&lt;100,"small",IF(I3469&lt;500,"medium","large"))</f>
        <v>small</v>
      </c>
      <c r="N3469">
        <f>IF(M3469="small",1,0)</f>
        <v>1</v>
      </c>
      <c r="O3469">
        <f>IF(N3469="medium",1,0)</f>
        <v>0</v>
      </c>
      <c r="P3469">
        <f>IF(O3469="large",1,0)</f>
        <v>0</v>
      </c>
      <c r="Q3469">
        <v>1999</v>
      </c>
      <c r="R3469">
        <v>1</v>
      </c>
      <c r="S3469" t="str">
        <f>IF(R3469=1, "First-time", IF(R3469&lt;=3, "Rising Star", IF(R3469&lt;10, "Established", "Elites")))</f>
        <v>First-time</v>
      </c>
      <c r="T3469">
        <f>IF(S3469 = "First-time",1,0)</f>
        <v>1</v>
      </c>
      <c r="U3469">
        <f>IF(S3469 = "Rising Star",1,0)</f>
        <v>0</v>
      </c>
      <c r="V3469">
        <f>IF(S3469 = "Established",1,0)</f>
        <v>0</v>
      </c>
      <c r="W3469">
        <f>IF(S3469 = "Elites",1,0)</f>
        <v>0</v>
      </c>
      <c r="X3469" t="s">
        <v>99</v>
      </c>
      <c r="Y3469" t="str">
        <f>IF(X3469="","-",TRIM(LEFT(X3469,FIND(",",X3469&amp;",")-1)))</f>
        <v>-</v>
      </c>
      <c r="Z3469" t="s">
        <v>666</v>
      </c>
      <c r="AA3469" t="s">
        <v>23</v>
      </c>
    </row>
    <row r="3470" spans="1:27" ht="14.4" x14ac:dyDescent="0.3">
      <c r="A3470">
        <v>3459</v>
      </c>
      <c r="B3470" t="s">
        <v>4050</v>
      </c>
      <c r="C3470" t="s">
        <v>4051</v>
      </c>
      <c r="D3470" t="s">
        <v>4052</v>
      </c>
      <c r="E3470" t="s">
        <v>947</v>
      </c>
      <c r="F3470" s="5">
        <f>_xlfn.TEXTBEFORE(E3470, " ") * 1000000</f>
        <v>4600000</v>
      </c>
      <c r="G3470">
        <v>101.7504</v>
      </c>
      <c r="H3470" t="s">
        <v>779</v>
      </c>
      <c r="I3470">
        <v>45</v>
      </c>
      <c r="J3470">
        <f>IF(I3470="",0,I3470)</f>
        <v>45</v>
      </c>
      <c r="K3470">
        <v>15</v>
      </c>
      <c r="L3470">
        <f>I3470-K3470</f>
        <v>30</v>
      </c>
      <c r="M3470" t="str">
        <f>IF(I3470&lt;100,"small",IF(I3470&lt;500,"medium","large"))</f>
        <v>small</v>
      </c>
      <c r="N3470">
        <f>IF(M3470="small",1,0)</f>
        <v>1</v>
      </c>
      <c r="O3470">
        <f>IF(N3470="medium",1,0)</f>
        <v>0</v>
      </c>
      <c r="P3470">
        <f>IF(O3470="large",1,0)</f>
        <v>0</v>
      </c>
      <c r="Q3470">
        <v>2001</v>
      </c>
      <c r="R3470">
        <v>1</v>
      </c>
      <c r="S3470" t="str">
        <f>IF(R3470=1, "First-time", IF(R3470&lt;=3, "Rising Star", IF(R3470&lt;10, "Established", "Elites")))</f>
        <v>First-time</v>
      </c>
      <c r="T3470">
        <f>IF(S3470 = "First-time",1,0)</f>
        <v>1</v>
      </c>
      <c r="U3470">
        <f>IF(S3470 = "Rising Star",1,0)</f>
        <v>0</v>
      </c>
      <c r="V3470">
        <f>IF(S3470 = "Established",1,0)</f>
        <v>0</v>
      </c>
      <c r="W3470">
        <f>IF(S3470 = "Elites",1,0)</f>
        <v>0</v>
      </c>
      <c r="X3470" t="s">
        <v>271</v>
      </c>
      <c r="Y3470" t="str">
        <f>IF(X3470="","-",TRIM(LEFT(X3470,FIND(",",X3470&amp;",")-1)))</f>
        <v>Chicago</v>
      </c>
      <c r="Z3470" t="s">
        <v>271</v>
      </c>
      <c r="AA3470" t="s">
        <v>15</v>
      </c>
    </row>
    <row r="3471" spans="1:27" ht="14.4" x14ac:dyDescent="0.3">
      <c r="A3471">
        <v>3460</v>
      </c>
      <c r="B3471" t="s">
        <v>14296</v>
      </c>
      <c r="C3471" t="s">
        <v>14297</v>
      </c>
      <c r="D3471" t="s">
        <v>14298</v>
      </c>
      <c r="E3471" t="s">
        <v>1466</v>
      </c>
      <c r="F3471" s="5">
        <f>_xlfn.TEXTBEFORE(E3471, " ") * 1000000</f>
        <v>4000000</v>
      </c>
      <c r="G3471">
        <v>101.72969999999999</v>
      </c>
      <c r="H3471" t="s">
        <v>353</v>
      </c>
      <c r="I3471">
        <v>17</v>
      </c>
      <c r="J3471">
        <f>IF(I3471="",0,I3471)</f>
        <v>17</v>
      </c>
      <c r="K3471">
        <v>7</v>
      </c>
      <c r="L3471">
        <f>I3471-K3471</f>
        <v>10</v>
      </c>
      <c r="M3471" t="str">
        <f>IF(I3471&lt;100,"small",IF(I3471&lt;500,"medium","large"))</f>
        <v>small</v>
      </c>
      <c r="N3471">
        <f>IF(M3471="small",1,0)</f>
        <v>1</v>
      </c>
      <c r="O3471">
        <f>IF(N3471="medium",1,0)</f>
        <v>0</v>
      </c>
      <c r="P3471">
        <f>IF(O3471="large",1,0)</f>
        <v>0</v>
      </c>
      <c r="Q3471">
        <v>2012</v>
      </c>
      <c r="R3471">
        <v>2</v>
      </c>
      <c r="S3471" t="str">
        <f>IF(R3471=1, "First-time", IF(R3471&lt;=3, "Rising Star", IF(R3471&lt;10, "Established", "Elites")))</f>
        <v>Rising Star</v>
      </c>
      <c r="T3471">
        <f>IF(S3471 = "First-time",1,0)</f>
        <v>0</v>
      </c>
      <c r="U3471">
        <f>IF(S3471 = "Rising Star",1,0)</f>
        <v>1</v>
      </c>
      <c r="V3471">
        <f>IF(S3471 = "Established",1,0)</f>
        <v>0</v>
      </c>
      <c r="W3471">
        <f>IF(S3471 = "Elites",1,0)</f>
        <v>0</v>
      </c>
      <c r="X3471" t="s">
        <v>248</v>
      </c>
      <c r="Y3471" t="str">
        <f>IF(X3471="","-",TRIM(LEFT(X3471,FIND(",",X3471&amp;",")-1)))</f>
        <v>Birmingham</v>
      </c>
      <c r="Z3471" t="s">
        <v>14299</v>
      </c>
      <c r="AA3471" t="s">
        <v>2</v>
      </c>
    </row>
    <row r="3472" spans="1:27" ht="14.4" x14ac:dyDescent="0.3">
      <c r="A3472">
        <v>3461</v>
      </c>
      <c r="B3472" t="s">
        <v>8918</v>
      </c>
      <c r="C3472" t="s">
        <v>8919</v>
      </c>
      <c r="D3472" t="s">
        <v>8920</v>
      </c>
      <c r="E3472" t="s">
        <v>1237</v>
      </c>
      <c r="F3472" s="5">
        <f>_xlfn.TEXTBEFORE(E3472, " ") * 1000000</f>
        <v>11600000</v>
      </c>
      <c r="G3472">
        <v>101.688</v>
      </c>
      <c r="H3472" t="s">
        <v>85</v>
      </c>
      <c r="I3472">
        <v>35</v>
      </c>
      <c r="J3472">
        <f>IF(I3472="",0,I3472)</f>
        <v>35</v>
      </c>
      <c r="K3472">
        <v>8</v>
      </c>
      <c r="L3472">
        <f>I3472-K3472</f>
        <v>27</v>
      </c>
      <c r="M3472" t="str">
        <f>IF(I3472&lt;100,"small",IF(I3472&lt;500,"medium","large"))</f>
        <v>small</v>
      </c>
      <c r="N3472">
        <f>IF(M3472="small",1,0)</f>
        <v>1</v>
      </c>
      <c r="O3472">
        <f>IF(N3472="medium",1,0)</f>
        <v>0</v>
      </c>
      <c r="P3472">
        <f>IF(O3472="large",1,0)</f>
        <v>0</v>
      </c>
      <c r="Q3472">
        <v>2008</v>
      </c>
      <c r="R3472">
        <v>4</v>
      </c>
      <c r="S3472" t="str">
        <f>IF(R3472=1, "First-time", IF(R3472&lt;=3, "Rising Star", IF(R3472&lt;10, "Established", "Elites")))</f>
        <v>Established</v>
      </c>
      <c r="T3472">
        <f>IF(S3472 = "First-time",1,0)</f>
        <v>0</v>
      </c>
      <c r="U3472">
        <f>IF(S3472 = "Rising Star",1,0)</f>
        <v>0</v>
      </c>
      <c r="V3472">
        <f>IF(S3472 = "Established",1,0)</f>
        <v>1</v>
      </c>
      <c r="W3472">
        <f>IF(S3472 = "Elites",1,0)</f>
        <v>0</v>
      </c>
      <c r="X3472" t="s">
        <v>683</v>
      </c>
      <c r="Y3472" t="str">
        <f>IF(X3472="","-",TRIM(LEFT(X3472,FIND(",",X3472&amp;",")-1)))</f>
        <v>Orlando</v>
      </c>
      <c r="Z3472" t="s">
        <v>1016</v>
      </c>
      <c r="AA3472" t="s">
        <v>10</v>
      </c>
    </row>
    <row r="3473" spans="1:27" ht="14.4" x14ac:dyDescent="0.3">
      <c r="A3473">
        <v>3462</v>
      </c>
      <c r="B3473" t="s">
        <v>9911</v>
      </c>
      <c r="C3473" t="s">
        <v>9912</v>
      </c>
      <c r="D3473" t="s">
        <v>9913</v>
      </c>
      <c r="E3473" t="s">
        <v>1959</v>
      </c>
      <c r="F3473" s="5">
        <f>_xlfn.TEXTBEFORE(E3473, " ") * 1000000</f>
        <v>16100000.000000002</v>
      </c>
      <c r="G3473">
        <v>101.6439</v>
      </c>
      <c r="H3473" t="s">
        <v>85</v>
      </c>
      <c r="I3473">
        <v>750</v>
      </c>
      <c r="J3473">
        <f>IF(I3473="",0,I3473)</f>
        <v>750</v>
      </c>
      <c r="K3473">
        <v>502</v>
      </c>
      <c r="L3473">
        <f>I3473-K3473</f>
        <v>248</v>
      </c>
      <c r="M3473" t="str">
        <f>IF(I3473&lt;100,"small",IF(I3473&lt;500,"medium","large"))</f>
        <v>large</v>
      </c>
      <c r="N3473">
        <f>IF(M3473="small",1,0)</f>
        <v>0</v>
      </c>
      <c r="O3473">
        <f>IF(N3473="medium",1,0)</f>
        <v>0</v>
      </c>
      <c r="P3473">
        <f>IF(O3473="large",1,0)</f>
        <v>0</v>
      </c>
      <c r="Q3473">
        <v>2009</v>
      </c>
      <c r="R3473">
        <v>5</v>
      </c>
      <c r="S3473" t="str">
        <f>IF(R3473=1, "First-time", IF(R3473&lt;=3, "Rising Star", IF(R3473&lt;10, "Established", "Elites")))</f>
        <v>Established</v>
      </c>
      <c r="T3473">
        <f>IF(S3473 = "First-time",1,0)</f>
        <v>0</v>
      </c>
      <c r="U3473">
        <f>IF(S3473 = "Rising Star",1,0)</f>
        <v>0</v>
      </c>
      <c r="V3473">
        <f>IF(S3473 = "Established",1,0)</f>
        <v>1</v>
      </c>
      <c r="W3473">
        <f>IF(S3473 = "Elites",1,0)</f>
        <v>0</v>
      </c>
      <c r="X3473" t="s">
        <v>427</v>
      </c>
      <c r="Y3473" t="str">
        <f>IF(X3473="","-",TRIM(LEFT(X3473,FIND(",",X3473&amp;",")-1)))</f>
        <v>Washington</v>
      </c>
      <c r="Z3473" t="s">
        <v>9914</v>
      </c>
      <c r="AA3473" t="s">
        <v>21</v>
      </c>
    </row>
    <row r="3474" spans="1:27" ht="14.4" x14ac:dyDescent="0.3">
      <c r="A3474">
        <v>3463</v>
      </c>
      <c r="B3474" t="s">
        <v>8921</v>
      </c>
      <c r="C3474" t="s">
        <v>8922</v>
      </c>
      <c r="D3474" t="s">
        <v>8923</v>
      </c>
      <c r="E3474" t="s">
        <v>2766</v>
      </c>
      <c r="F3474" s="5">
        <f>_xlfn.TEXTBEFORE(E3474, " ") * 1000000</f>
        <v>2700000</v>
      </c>
      <c r="G3474">
        <v>101.6126</v>
      </c>
      <c r="H3474" t="s">
        <v>727</v>
      </c>
      <c r="I3474">
        <v>17</v>
      </c>
      <c r="J3474">
        <f>IF(I3474="",0,I3474)</f>
        <v>17</v>
      </c>
      <c r="K3474">
        <v>10</v>
      </c>
      <c r="L3474">
        <f>I3474-K3474</f>
        <v>7</v>
      </c>
      <c r="M3474" t="str">
        <f>IF(I3474&lt;100,"small",IF(I3474&lt;500,"medium","large"))</f>
        <v>small</v>
      </c>
      <c r="N3474">
        <f>IF(M3474="small",1,0)</f>
        <v>1</v>
      </c>
      <c r="O3474">
        <f>IF(N3474="medium",1,0)</f>
        <v>0</v>
      </c>
      <c r="P3474">
        <f>IF(O3474="large",1,0)</f>
        <v>0</v>
      </c>
      <c r="Q3474">
        <v>2008</v>
      </c>
      <c r="R3474">
        <v>1</v>
      </c>
      <c r="S3474" t="str">
        <f>IF(R3474=1, "First-time", IF(R3474&lt;=3, "Rising Star", IF(R3474&lt;10, "Established", "Elites")))</f>
        <v>First-time</v>
      </c>
      <c r="T3474">
        <f>IF(S3474 = "First-time",1,0)</f>
        <v>1</v>
      </c>
      <c r="U3474">
        <f>IF(S3474 = "Rising Star",1,0)</f>
        <v>0</v>
      </c>
      <c r="V3474">
        <f>IF(S3474 = "Established",1,0)</f>
        <v>0</v>
      </c>
      <c r="W3474">
        <f>IF(S3474 = "Elites",1,0)</f>
        <v>0</v>
      </c>
      <c r="X3474" t="s">
        <v>1206</v>
      </c>
      <c r="Y3474" t="str">
        <f>IF(X3474="","-",TRIM(LEFT(X3474,FIND(",",X3474&amp;",")-1)))</f>
        <v>Tampa</v>
      </c>
      <c r="Z3474" t="s">
        <v>8924</v>
      </c>
      <c r="AA3474" t="s">
        <v>10</v>
      </c>
    </row>
    <row r="3475" spans="1:27" ht="14.4" x14ac:dyDescent="0.3">
      <c r="A3475">
        <v>3464</v>
      </c>
      <c r="B3475" t="s">
        <v>12790</v>
      </c>
      <c r="C3475" t="s">
        <v>12791</v>
      </c>
      <c r="D3475" t="s">
        <v>12792</v>
      </c>
      <c r="E3475" t="s">
        <v>1764</v>
      </c>
      <c r="F3475" s="5">
        <f>_xlfn.TEXTBEFORE(E3475, " ") * 1000000</f>
        <v>17600000</v>
      </c>
      <c r="G3475">
        <v>101.6112</v>
      </c>
      <c r="H3475" t="s">
        <v>167</v>
      </c>
      <c r="I3475">
        <v>31</v>
      </c>
      <c r="J3475">
        <f>IF(I3475="",0,I3475)</f>
        <v>31</v>
      </c>
      <c r="K3475">
        <v>16</v>
      </c>
      <c r="L3475">
        <f>I3475-K3475</f>
        <v>15</v>
      </c>
      <c r="M3475" t="str">
        <f>IF(I3475&lt;100,"small",IF(I3475&lt;500,"medium","large"))</f>
        <v>small</v>
      </c>
      <c r="N3475">
        <f>IF(M3475="small",1,0)</f>
        <v>1</v>
      </c>
      <c r="O3475">
        <f>IF(N3475="medium",1,0)</f>
        <v>0</v>
      </c>
      <c r="P3475">
        <f>IF(O3475="large",1,0)</f>
        <v>0</v>
      </c>
      <c r="Q3475">
        <v>2011</v>
      </c>
      <c r="R3475">
        <v>5</v>
      </c>
      <c r="S3475" t="str">
        <f>IF(R3475=1, "First-time", IF(R3475&lt;=3, "Rising Star", IF(R3475&lt;10, "Established", "Elites")))</f>
        <v>Established</v>
      </c>
      <c r="T3475">
        <f>IF(S3475 = "First-time",1,0)</f>
        <v>0</v>
      </c>
      <c r="U3475">
        <f>IF(S3475 = "Rising Star",1,0)</f>
        <v>0</v>
      </c>
      <c r="V3475">
        <f>IF(S3475 = "Established",1,0)</f>
        <v>1</v>
      </c>
      <c r="W3475">
        <f>IF(S3475 = "Elites",1,0)</f>
        <v>0</v>
      </c>
      <c r="X3475" t="s">
        <v>325</v>
      </c>
      <c r="Y3475" t="str">
        <f>IF(X3475="","-",TRIM(LEFT(X3475,FIND(",",X3475&amp;",")-1)))</f>
        <v>Los Angeles</v>
      </c>
      <c r="Z3475" t="s">
        <v>12793</v>
      </c>
      <c r="AA3475" t="s">
        <v>5</v>
      </c>
    </row>
    <row r="3476" spans="1:27" ht="14.4" x14ac:dyDescent="0.3">
      <c r="A3476">
        <v>3465</v>
      </c>
      <c r="B3476" t="s">
        <v>5485</v>
      </c>
      <c r="C3476" t="s">
        <v>5486</v>
      </c>
      <c r="D3476" t="s">
        <v>5487</v>
      </c>
      <c r="E3476" t="s">
        <v>5488</v>
      </c>
      <c r="F3476" s="5">
        <f>_xlfn.TEXTBEFORE(E3476, " ") * 1000000</f>
        <v>28000000</v>
      </c>
      <c r="G3476">
        <v>101.5663</v>
      </c>
      <c r="H3476" t="s">
        <v>111</v>
      </c>
      <c r="I3476">
        <v>278</v>
      </c>
      <c r="J3476">
        <f>IF(I3476="",0,I3476)</f>
        <v>278</v>
      </c>
      <c r="K3476">
        <v>153</v>
      </c>
      <c r="L3476">
        <f>I3476-K3476</f>
        <v>125</v>
      </c>
      <c r="M3476" t="str">
        <f>IF(I3476&lt;100,"small",IF(I3476&lt;500,"medium","large"))</f>
        <v>medium</v>
      </c>
      <c r="N3476">
        <f>IF(M3476="small",1,0)</f>
        <v>0</v>
      </c>
      <c r="O3476">
        <f>IF(N3476="medium",1,0)</f>
        <v>0</v>
      </c>
      <c r="P3476">
        <f>IF(O3476="large",1,0)</f>
        <v>0</v>
      </c>
      <c r="Q3476">
        <v>2004</v>
      </c>
      <c r="R3476">
        <v>3</v>
      </c>
      <c r="S3476" t="str">
        <f>IF(R3476=1, "First-time", IF(R3476&lt;=3, "Rising Star", IF(R3476&lt;10, "Established", "Elites")))</f>
        <v>Rising Star</v>
      </c>
      <c r="T3476">
        <f>IF(S3476 = "First-time",1,0)</f>
        <v>0</v>
      </c>
      <c r="U3476">
        <f>IF(S3476 = "Rising Star",1,0)</f>
        <v>1</v>
      </c>
      <c r="V3476">
        <f>IF(S3476 = "Established",1,0)</f>
        <v>0</v>
      </c>
      <c r="W3476">
        <f>IF(S3476 = "Elites",1,0)</f>
        <v>0</v>
      </c>
      <c r="X3476" t="s">
        <v>332</v>
      </c>
      <c r="Y3476" t="str">
        <f>IF(X3476="","-",TRIM(LEFT(X3476,FIND(",",X3476&amp;",")-1)))</f>
        <v>Columbus</v>
      </c>
      <c r="Z3476" t="s">
        <v>2175</v>
      </c>
      <c r="AA3476" t="s">
        <v>36</v>
      </c>
    </row>
    <row r="3477" spans="1:27" ht="14.4" x14ac:dyDescent="0.3">
      <c r="A3477">
        <v>3466</v>
      </c>
      <c r="B3477" t="s">
        <v>8860</v>
      </c>
      <c r="C3477" t="s">
        <v>8861</v>
      </c>
      <c r="D3477" t="s">
        <v>8862</v>
      </c>
      <c r="E3477" t="s">
        <v>217</v>
      </c>
      <c r="F3477" s="5">
        <f>_xlfn.TEXTBEFORE(E3477, " ") * 1000000</f>
        <v>3300000</v>
      </c>
      <c r="G3477">
        <v>101.548</v>
      </c>
      <c r="H3477" t="s">
        <v>779</v>
      </c>
      <c r="I3477">
        <v>28</v>
      </c>
      <c r="J3477">
        <f>IF(I3477="",0,I3477)</f>
        <v>28</v>
      </c>
      <c r="K3477">
        <v>15</v>
      </c>
      <c r="L3477">
        <f>I3477-K3477</f>
        <v>13</v>
      </c>
      <c r="M3477" t="str">
        <f>IF(I3477&lt;100,"small",IF(I3477&lt;500,"medium","large"))</f>
        <v>small</v>
      </c>
      <c r="N3477">
        <f>IF(M3477="small",1,0)</f>
        <v>1</v>
      </c>
      <c r="O3477">
        <f>IF(N3477="medium",1,0)</f>
        <v>0</v>
      </c>
      <c r="P3477">
        <f>IF(O3477="large",1,0)</f>
        <v>0</v>
      </c>
      <c r="Q3477">
        <v>2008</v>
      </c>
      <c r="R3477">
        <v>1</v>
      </c>
      <c r="S3477" t="str">
        <f>IF(R3477=1, "First-time", IF(R3477&lt;=3, "Rising Star", IF(R3477&lt;10, "Established", "Elites")))</f>
        <v>First-time</v>
      </c>
      <c r="T3477">
        <f>IF(S3477 = "First-time",1,0)</f>
        <v>1</v>
      </c>
      <c r="U3477">
        <f>IF(S3477 = "Rising Star",1,0)</f>
        <v>0</v>
      </c>
      <c r="V3477">
        <f>IF(S3477 = "Established",1,0)</f>
        <v>0</v>
      </c>
      <c r="W3477">
        <f>IF(S3477 = "Elites",1,0)</f>
        <v>0</v>
      </c>
      <c r="X3477" t="s">
        <v>99</v>
      </c>
      <c r="Y3477" t="str">
        <f>IF(X3477="","-",TRIM(LEFT(X3477,FIND(",",X3477&amp;",")-1)))</f>
        <v>-</v>
      </c>
      <c r="Z3477" t="s">
        <v>4571</v>
      </c>
      <c r="AA3477" t="s">
        <v>11</v>
      </c>
    </row>
    <row r="3478" spans="1:27" ht="14.4" x14ac:dyDescent="0.3">
      <c r="A3478">
        <v>3467</v>
      </c>
      <c r="B3478" t="s">
        <v>8640</v>
      </c>
      <c r="C3478" t="s">
        <v>8641</v>
      </c>
      <c r="D3478" t="s">
        <v>8642</v>
      </c>
      <c r="E3478" t="s">
        <v>1562</v>
      </c>
      <c r="F3478" s="5">
        <f>_xlfn.TEXTBEFORE(E3478, " ") * 1000000</f>
        <v>16700000</v>
      </c>
      <c r="G3478">
        <v>101.46720000000001</v>
      </c>
      <c r="H3478" t="s">
        <v>1406</v>
      </c>
      <c r="I3478">
        <v>32</v>
      </c>
      <c r="J3478">
        <f>IF(I3478="",0,I3478)</f>
        <v>32</v>
      </c>
      <c r="K3478">
        <v>19</v>
      </c>
      <c r="L3478">
        <f>I3478-K3478</f>
        <v>13</v>
      </c>
      <c r="M3478" t="str">
        <f>IF(I3478&lt;100,"small",IF(I3478&lt;500,"medium","large"))</f>
        <v>small</v>
      </c>
      <c r="N3478">
        <f>IF(M3478="small",1,0)</f>
        <v>1</v>
      </c>
      <c r="O3478">
        <f>IF(N3478="medium",1,0)</f>
        <v>0</v>
      </c>
      <c r="P3478">
        <f>IF(O3478="large",1,0)</f>
        <v>0</v>
      </c>
      <c r="Q3478">
        <v>2008</v>
      </c>
      <c r="R3478">
        <v>5</v>
      </c>
      <c r="S3478" t="str">
        <f>IF(R3478=1, "First-time", IF(R3478&lt;=3, "Rising Star", IF(R3478&lt;10, "Established", "Elites")))</f>
        <v>Established</v>
      </c>
      <c r="T3478">
        <f>IF(S3478 = "First-time",1,0)</f>
        <v>0</v>
      </c>
      <c r="U3478">
        <f>IF(S3478 = "Rising Star",1,0)</f>
        <v>0</v>
      </c>
      <c r="V3478">
        <f>IF(S3478 = "Established",1,0)</f>
        <v>1</v>
      </c>
      <c r="W3478">
        <f>IF(S3478 = "Elites",1,0)</f>
        <v>0</v>
      </c>
      <c r="X3478" t="s">
        <v>168</v>
      </c>
      <c r="Y3478" t="str">
        <f>IF(X3478="","-",TRIM(LEFT(X3478,FIND(",",X3478&amp;",")-1)))</f>
        <v>Kansas City</v>
      </c>
      <c r="Z3478" t="s">
        <v>169</v>
      </c>
      <c r="AA3478" t="s">
        <v>25</v>
      </c>
    </row>
    <row r="3479" spans="1:27" ht="14.4" x14ac:dyDescent="0.3">
      <c r="A3479">
        <v>3468</v>
      </c>
      <c r="B3479" t="s">
        <v>9089</v>
      </c>
      <c r="C3479" t="s">
        <v>9090</v>
      </c>
      <c r="D3479" t="s">
        <v>9091</v>
      </c>
      <c r="E3479" t="s">
        <v>557</v>
      </c>
      <c r="F3479" s="5">
        <f>_xlfn.TEXTBEFORE(E3479, " ") * 1000000</f>
        <v>17200000</v>
      </c>
      <c r="G3479">
        <v>101.432</v>
      </c>
      <c r="H3479" t="s">
        <v>129</v>
      </c>
      <c r="I3479">
        <v>130</v>
      </c>
      <c r="J3479">
        <f>IF(I3479="",0,I3479)</f>
        <v>130</v>
      </c>
      <c r="K3479">
        <v>70</v>
      </c>
      <c r="L3479">
        <f>I3479-K3479</f>
        <v>60</v>
      </c>
      <c r="M3479" t="str">
        <f>IF(I3479&lt;100,"small",IF(I3479&lt;500,"medium","large"))</f>
        <v>medium</v>
      </c>
      <c r="N3479">
        <f>IF(M3479="small",1,0)</f>
        <v>0</v>
      </c>
      <c r="O3479">
        <f>IF(N3479="medium",1,0)</f>
        <v>0</v>
      </c>
      <c r="P3479">
        <f>IF(O3479="large",1,0)</f>
        <v>0</v>
      </c>
      <c r="Q3479">
        <v>2008</v>
      </c>
      <c r="R3479">
        <v>5</v>
      </c>
      <c r="S3479" t="str">
        <f>IF(R3479=1, "First-time", IF(R3479&lt;=3, "Rising Star", IF(R3479&lt;10, "Established", "Elites")))</f>
        <v>Established</v>
      </c>
      <c r="T3479">
        <f>IF(S3479 = "First-time",1,0)</f>
        <v>0</v>
      </c>
      <c r="U3479">
        <f>IF(S3479 = "Rising Star",1,0)</f>
        <v>0</v>
      </c>
      <c r="V3479">
        <f>IF(S3479 = "Established",1,0)</f>
        <v>1</v>
      </c>
      <c r="W3479">
        <f>IF(S3479 = "Elites",1,0)</f>
        <v>0</v>
      </c>
      <c r="X3479" t="s">
        <v>3010</v>
      </c>
      <c r="Y3479" t="str">
        <f>IF(X3479="","-",TRIM(LEFT(X3479,FIND(",",X3479&amp;",")-1)))</f>
        <v>San Jose</v>
      </c>
      <c r="Z3479" t="s">
        <v>3010</v>
      </c>
      <c r="AA3479" t="s">
        <v>5</v>
      </c>
    </row>
    <row r="3480" spans="1:27" ht="14.4" x14ac:dyDescent="0.3">
      <c r="A3480">
        <v>3469</v>
      </c>
      <c r="B3480" t="s">
        <v>10054</v>
      </c>
      <c r="C3480" t="s">
        <v>10055</v>
      </c>
      <c r="D3480" t="s">
        <v>10056</v>
      </c>
      <c r="E3480" t="s">
        <v>957</v>
      </c>
      <c r="F3480" s="5">
        <f>_xlfn.TEXTBEFORE(E3480, " ") * 1000000</f>
        <v>3500000</v>
      </c>
      <c r="G3480">
        <v>101.3948</v>
      </c>
      <c r="H3480" t="s">
        <v>153</v>
      </c>
      <c r="I3480">
        <v>62</v>
      </c>
      <c r="J3480">
        <f>IF(I3480="",0,I3480)</f>
        <v>62</v>
      </c>
      <c r="K3480">
        <v>31</v>
      </c>
      <c r="L3480">
        <f>I3480-K3480</f>
        <v>31</v>
      </c>
      <c r="M3480" t="str">
        <f>IF(I3480&lt;100,"small",IF(I3480&lt;500,"medium","large"))</f>
        <v>small</v>
      </c>
      <c r="N3480">
        <f>IF(M3480="small",1,0)</f>
        <v>1</v>
      </c>
      <c r="O3480">
        <f>IF(N3480="medium",1,0)</f>
        <v>0</v>
      </c>
      <c r="P3480">
        <f>IF(O3480="large",1,0)</f>
        <v>0</v>
      </c>
      <c r="Q3480">
        <v>2009</v>
      </c>
      <c r="R3480">
        <v>3</v>
      </c>
      <c r="S3480" t="str">
        <f>IF(R3480=1, "First-time", IF(R3480&lt;=3, "Rising Star", IF(R3480&lt;10, "Established", "Elites")))</f>
        <v>Rising Star</v>
      </c>
      <c r="T3480">
        <f>IF(S3480 = "First-time",1,0)</f>
        <v>0</v>
      </c>
      <c r="U3480">
        <f>IF(S3480 = "Rising Star",1,0)</f>
        <v>1</v>
      </c>
      <c r="V3480">
        <f>IF(S3480 = "Established",1,0)</f>
        <v>0</v>
      </c>
      <c r="W3480">
        <f>IF(S3480 = "Elites",1,0)</f>
        <v>0</v>
      </c>
      <c r="X3480" t="s">
        <v>242</v>
      </c>
      <c r="Y3480" t="str">
        <f>IF(X3480="","-",TRIM(LEFT(X3480,FIND(",",X3480&amp;",")-1)))</f>
        <v>Atlanta</v>
      </c>
      <c r="Z3480" t="s">
        <v>2063</v>
      </c>
      <c r="AA3480" t="s">
        <v>11</v>
      </c>
    </row>
    <row r="3481" spans="1:27" ht="14.4" x14ac:dyDescent="0.3">
      <c r="A3481">
        <v>3470</v>
      </c>
      <c r="B3481" t="s">
        <v>15623</v>
      </c>
      <c r="C3481" t="s">
        <v>15624</v>
      </c>
      <c r="D3481" t="s">
        <v>15625</v>
      </c>
      <c r="E3481" t="s">
        <v>947</v>
      </c>
      <c r="F3481" s="5">
        <f>_xlfn.TEXTBEFORE(E3481, " ") * 1000000</f>
        <v>4600000</v>
      </c>
      <c r="G3481">
        <v>101.37730000000001</v>
      </c>
      <c r="H3481" t="s">
        <v>174</v>
      </c>
      <c r="I3481">
        <v>50</v>
      </c>
      <c r="J3481">
        <f>IF(I3481="",0,I3481)</f>
        <v>50</v>
      </c>
      <c r="K3481">
        <v>25</v>
      </c>
      <c r="L3481">
        <f>I3481-K3481</f>
        <v>25</v>
      </c>
      <c r="M3481" t="str">
        <f>IF(I3481&lt;100,"small",IF(I3481&lt;500,"medium","large"))</f>
        <v>small</v>
      </c>
      <c r="N3481">
        <f>IF(M3481="small",1,0)</f>
        <v>1</v>
      </c>
      <c r="O3481">
        <f>IF(N3481="medium",1,0)</f>
        <v>0</v>
      </c>
      <c r="P3481">
        <f>IF(O3481="large",1,0)</f>
        <v>0</v>
      </c>
      <c r="Q3481">
        <v>2013</v>
      </c>
      <c r="R3481">
        <v>1</v>
      </c>
      <c r="S3481" t="str">
        <f>IF(R3481=1, "First-time", IF(R3481&lt;=3, "Rising Star", IF(R3481&lt;10, "Established", "Elites")))</f>
        <v>First-time</v>
      </c>
      <c r="T3481">
        <f>IF(S3481 = "First-time",1,0)</f>
        <v>1</v>
      </c>
      <c r="U3481">
        <f>IF(S3481 = "Rising Star",1,0)</f>
        <v>0</v>
      </c>
      <c r="V3481">
        <f>IF(S3481 = "Established",1,0)</f>
        <v>0</v>
      </c>
      <c r="W3481">
        <f>IF(S3481 = "Elites",1,0)</f>
        <v>0</v>
      </c>
      <c r="X3481" t="s">
        <v>325</v>
      </c>
      <c r="Y3481" t="str">
        <f>IF(X3481="","-",TRIM(LEFT(X3481,FIND(",",X3481&amp;",")-1)))</f>
        <v>Los Angeles</v>
      </c>
      <c r="Z3481" t="s">
        <v>4653</v>
      </c>
      <c r="AA3481" t="s">
        <v>5</v>
      </c>
    </row>
    <row r="3482" spans="1:27" ht="14.4" x14ac:dyDescent="0.3">
      <c r="A3482">
        <v>3471</v>
      </c>
      <c r="B3482" t="s">
        <v>4180</v>
      </c>
      <c r="C3482" t="s">
        <v>4181</v>
      </c>
      <c r="D3482" t="s">
        <v>4182</v>
      </c>
      <c r="E3482" t="s">
        <v>894</v>
      </c>
      <c r="F3482" s="5">
        <f>_xlfn.TEXTBEFORE(E3482, " ") * 1000000</f>
        <v>18900000</v>
      </c>
      <c r="G3482">
        <v>101.3326</v>
      </c>
      <c r="H3482" t="s">
        <v>105</v>
      </c>
      <c r="I3482">
        <v>33</v>
      </c>
      <c r="J3482">
        <f>IF(I3482="",0,I3482)</f>
        <v>33</v>
      </c>
      <c r="K3482">
        <v>22</v>
      </c>
      <c r="L3482">
        <f>I3482-K3482</f>
        <v>11</v>
      </c>
      <c r="M3482" t="str">
        <f>IF(I3482&lt;100,"small",IF(I3482&lt;500,"medium","large"))</f>
        <v>small</v>
      </c>
      <c r="N3482">
        <f>IF(M3482="small",1,0)</f>
        <v>1</v>
      </c>
      <c r="O3482">
        <f>IF(N3482="medium",1,0)</f>
        <v>0</v>
      </c>
      <c r="P3482">
        <f>IF(O3482="large",1,0)</f>
        <v>0</v>
      </c>
      <c r="Q3482">
        <v>2001</v>
      </c>
      <c r="R3482">
        <v>4</v>
      </c>
      <c r="S3482" t="str">
        <f>IF(R3482=1, "First-time", IF(R3482&lt;=3, "Rising Star", IF(R3482&lt;10, "Established", "Elites")))</f>
        <v>Established</v>
      </c>
      <c r="T3482">
        <f>IF(S3482 = "First-time",1,0)</f>
        <v>0</v>
      </c>
      <c r="U3482">
        <f>IF(S3482 = "Rising Star",1,0)</f>
        <v>0</v>
      </c>
      <c r="V3482">
        <f>IF(S3482 = "Established",1,0)</f>
        <v>1</v>
      </c>
      <c r="W3482">
        <f>IF(S3482 = "Elites",1,0)</f>
        <v>0</v>
      </c>
      <c r="X3482" t="s">
        <v>1396</v>
      </c>
      <c r="Y3482" t="str">
        <f>IF(X3482="","-",TRIM(LEFT(X3482,FIND(",",X3482&amp;",")-1)))</f>
        <v>San Francisco</v>
      </c>
      <c r="Z3482" t="s">
        <v>2792</v>
      </c>
      <c r="AA3482" t="s">
        <v>5</v>
      </c>
    </row>
    <row r="3483" spans="1:27" ht="14.4" x14ac:dyDescent="0.3">
      <c r="A3483">
        <v>3472</v>
      </c>
      <c r="B3483" t="s">
        <v>4823</v>
      </c>
      <c r="C3483" t="s">
        <v>4824</v>
      </c>
      <c r="D3483" t="s">
        <v>4825</v>
      </c>
      <c r="E3483" t="s">
        <v>4251</v>
      </c>
      <c r="F3483" s="5">
        <f>_xlfn.TEXTBEFORE(E3483, " ") * 1000000</f>
        <v>3400000</v>
      </c>
      <c r="G3483">
        <v>101.2561</v>
      </c>
      <c r="H3483" t="s">
        <v>803</v>
      </c>
      <c r="I3483">
        <v>24</v>
      </c>
      <c r="J3483">
        <f>IF(I3483="",0,I3483)</f>
        <v>24</v>
      </c>
      <c r="K3483">
        <v>16</v>
      </c>
      <c r="L3483">
        <f>I3483-K3483</f>
        <v>8</v>
      </c>
      <c r="M3483" t="str">
        <f>IF(I3483&lt;100,"small",IF(I3483&lt;500,"medium","large"))</f>
        <v>small</v>
      </c>
      <c r="N3483">
        <f>IF(M3483="small",1,0)</f>
        <v>1</v>
      </c>
      <c r="O3483">
        <f>IF(N3483="medium",1,0)</f>
        <v>0</v>
      </c>
      <c r="P3483">
        <f>IF(O3483="large",1,0)</f>
        <v>0</v>
      </c>
      <c r="Q3483">
        <v>2003</v>
      </c>
      <c r="R3483">
        <v>3</v>
      </c>
      <c r="S3483" t="str">
        <f>IF(R3483=1, "First-time", IF(R3483&lt;=3, "Rising Star", IF(R3483&lt;10, "Established", "Elites")))</f>
        <v>Rising Star</v>
      </c>
      <c r="T3483">
        <f>IF(S3483 = "First-time",1,0)</f>
        <v>0</v>
      </c>
      <c r="U3483">
        <f>IF(S3483 = "Rising Star",1,0)</f>
        <v>1</v>
      </c>
      <c r="V3483">
        <f>IF(S3483 = "Established",1,0)</f>
        <v>0</v>
      </c>
      <c r="W3483">
        <f>IF(S3483 = "Elites",1,0)</f>
        <v>0</v>
      </c>
      <c r="X3483" t="s">
        <v>838</v>
      </c>
      <c r="Y3483" t="str">
        <f>IF(X3483="","-",TRIM(LEFT(X3483,FIND(",",X3483&amp;",")-1)))</f>
        <v>Austin</v>
      </c>
      <c r="Z3483" t="s">
        <v>838</v>
      </c>
      <c r="AA3483" t="s">
        <v>45</v>
      </c>
    </row>
    <row r="3484" spans="1:27" ht="14.4" x14ac:dyDescent="0.3">
      <c r="A3484">
        <v>3473</v>
      </c>
      <c r="B3484" t="s">
        <v>4572</v>
      </c>
      <c r="C3484" t="s">
        <v>4573</v>
      </c>
      <c r="D3484" t="s">
        <v>4574</v>
      </c>
      <c r="E3484" t="s">
        <v>3689</v>
      </c>
      <c r="F3484" s="5">
        <f>_xlfn.TEXTBEFORE(E3484, " ") * 1000000</f>
        <v>8199999.9999999991</v>
      </c>
      <c r="G3484">
        <v>101.2261</v>
      </c>
      <c r="H3484" t="s">
        <v>779</v>
      </c>
      <c r="I3484">
        <v>50</v>
      </c>
      <c r="J3484">
        <f>IF(I3484="",0,I3484)</f>
        <v>50</v>
      </c>
      <c r="K3484">
        <v>23</v>
      </c>
      <c r="L3484">
        <f>I3484-K3484</f>
        <v>27</v>
      </c>
      <c r="M3484" t="str">
        <f>IF(I3484&lt;100,"small",IF(I3484&lt;500,"medium","large"))</f>
        <v>small</v>
      </c>
      <c r="N3484">
        <f>IF(M3484="small",1,0)</f>
        <v>1</v>
      </c>
      <c r="O3484">
        <f>IF(N3484="medium",1,0)</f>
        <v>0</v>
      </c>
      <c r="P3484">
        <f>IF(O3484="large",1,0)</f>
        <v>0</v>
      </c>
      <c r="Q3484">
        <v>2002</v>
      </c>
      <c r="R3484">
        <v>6</v>
      </c>
      <c r="S3484" t="str">
        <f>IF(R3484=1, "First-time", IF(R3484&lt;=3, "Rising Star", IF(R3484&lt;10, "Established", "Elites")))</f>
        <v>Established</v>
      </c>
      <c r="T3484">
        <f>IF(S3484 = "First-time",1,0)</f>
        <v>0</v>
      </c>
      <c r="U3484">
        <f>IF(S3484 = "Rising Star",1,0)</f>
        <v>0</v>
      </c>
      <c r="V3484">
        <f>IF(S3484 = "Established",1,0)</f>
        <v>1</v>
      </c>
      <c r="W3484">
        <f>IF(S3484 = "Elites",1,0)</f>
        <v>0</v>
      </c>
      <c r="X3484" t="s">
        <v>242</v>
      </c>
      <c r="Y3484" t="str">
        <f>IF(X3484="","-",TRIM(LEFT(X3484,FIND(",",X3484&amp;",")-1)))</f>
        <v>Atlanta</v>
      </c>
      <c r="Z3484" t="s">
        <v>242</v>
      </c>
      <c r="AA3484" t="s">
        <v>11</v>
      </c>
    </row>
    <row r="3485" spans="1:27" ht="14.4" x14ac:dyDescent="0.3">
      <c r="A3485">
        <v>3474</v>
      </c>
      <c r="B3485" t="s">
        <v>6273</v>
      </c>
      <c r="C3485" t="s">
        <v>6274</v>
      </c>
      <c r="D3485" t="s">
        <v>6275</v>
      </c>
      <c r="E3485" t="s">
        <v>1192</v>
      </c>
      <c r="F3485" s="5">
        <f>_xlfn.TEXTBEFORE(E3485, " ") * 1000000</f>
        <v>2300000</v>
      </c>
      <c r="G3485">
        <v>101.1995</v>
      </c>
      <c r="H3485" t="s">
        <v>331</v>
      </c>
      <c r="I3485">
        <v>11</v>
      </c>
      <c r="J3485">
        <f>IF(I3485="",0,I3485)</f>
        <v>11</v>
      </c>
      <c r="K3485">
        <v>6</v>
      </c>
      <c r="L3485">
        <f>I3485-K3485</f>
        <v>5</v>
      </c>
      <c r="M3485" t="str">
        <f>IF(I3485&lt;100,"small",IF(I3485&lt;500,"medium","large"))</f>
        <v>small</v>
      </c>
      <c r="N3485">
        <f>IF(M3485="small",1,0)</f>
        <v>1</v>
      </c>
      <c r="O3485">
        <f>IF(N3485="medium",1,0)</f>
        <v>0</v>
      </c>
      <c r="P3485">
        <f>IF(O3485="large",1,0)</f>
        <v>0</v>
      </c>
      <c r="Q3485">
        <v>2005</v>
      </c>
      <c r="R3485">
        <v>2</v>
      </c>
      <c r="S3485" t="str">
        <f>IF(R3485=1, "First-time", IF(R3485&lt;=3, "Rising Star", IF(R3485&lt;10, "Established", "Elites")))</f>
        <v>Rising Star</v>
      </c>
      <c r="T3485">
        <f>IF(S3485 = "First-time",1,0)</f>
        <v>0</v>
      </c>
      <c r="U3485">
        <f>IF(S3485 = "Rising Star",1,0)</f>
        <v>1</v>
      </c>
      <c r="V3485">
        <f>IF(S3485 = "Established",1,0)</f>
        <v>0</v>
      </c>
      <c r="W3485">
        <f>IF(S3485 = "Elites",1,0)</f>
        <v>0</v>
      </c>
      <c r="X3485" t="s">
        <v>466</v>
      </c>
      <c r="Y3485" t="str">
        <f>IF(X3485="","-",TRIM(LEFT(X3485,FIND(",",X3485&amp;",")-1)))</f>
        <v>Charlotte</v>
      </c>
      <c r="Z3485" t="s">
        <v>1259</v>
      </c>
      <c r="AA3485" t="s">
        <v>28</v>
      </c>
    </row>
    <row r="3486" spans="1:27" ht="14.4" x14ac:dyDescent="0.3">
      <c r="A3486">
        <v>3475</v>
      </c>
      <c r="B3486" t="s">
        <v>8378</v>
      </c>
      <c r="C3486" t="s">
        <v>8379</v>
      </c>
      <c r="D3486" t="s">
        <v>8380</v>
      </c>
      <c r="E3486" t="s">
        <v>894</v>
      </c>
      <c r="F3486" s="5">
        <f>_xlfn.TEXTBEFORE(E3486, " ") * 1000000</f>
        <v>18900000</v>
      </c>
      <c r="G3486">
        <v>101.18640000000001</v>
      </c>
      <c r="H3486" t="s">
        <v>118</v>
      </c>
      <c r="I3486">
        <v>80</v>
      </c>
      <c r="J3486">
        <f>IF(I3486="",0,I3486)</f>
        <v>80</v>
      </c>
      <c r="K3486">
        <v>36</v>
      </c>
      <c r="L3486">
        <f>I3486-K3486</f>
        <v>44</v>
      </c>
      <c r="M3486" t="str">
        <f>IF(I3486&lt;100,"small",IF(I3486&lt;500,"medium","large"))</f>
        <v>small</v>
      </c>
      <c r="N3486">
        <f>IF(M3486="small",1,0)</f>
        <v>1</v>
      </c>
      <c r="O3486">
        <f>IF(N3486="medium",1,0)</f>
        <v>0</v>
      </c>
      <c r="P3486">
        <f>IF(O3486="large",1,0)</f>
        <v>0</v>
      </c>
      <c r="Q3486">
        <v>2008</v>
      </c>
      <c r="R3486">
        <v>8</v>
      </c>
      <c r="S3486" t="str">
        <f>IF(R3486=1, "First-time", IF(R3486&lt;=3, "Rising Star", IF(R3486&lt;10, "Established", "Elites")))</f>
        <v>Established</v>
      </c>
      <c r="T3486">
        <f>IF(S3486 = "First-time",1,0)</f>
        <v>0</v>
      </c>
      <c r="U3486">
        <f>IF(S3486 = "Rising Star",1,0)</f>
        <v>0</v>
      </c>
      <c r="V3486">
        <f>IF(S3486 = "Established",1,0)</f>
        <v>1</v>
      </c>
      <c r="W3486">
        <f>IF(S3486 = "Elites",1,0)</f>
        <v>0</v>
      </c>
      <c r="X3486" t="s">
        <v>130</v>
      </c>
      <c r="Y3486" t="str">
        <f>IF(X3486="","-",TRIM(LEFT(X3486,FIND(",",X3486&amp;",")-1)))</f>
        <v>Dallas</v>
      </c>
      <c r="Z3486" t="s">
        <v>1322</v>
      </c>
      <c r="AA3486" t="s">
        <v>45</v>
      </c>
    </row>
    <row r="3487" spans="1:27" ht="14.4" x14ac:dyDescent="0.3">
      <c r="A3487">
        <v>3476</v>
      </c>
      <c r="B3487" t="s">
        <v>5276</v>
      </c>
      <c r="C3487" t="s">
        <v>5277</v>
      </c>
      <c r="D3487" t="s">
        <v>5278</v>
      </c>
      <c r="E3487" t="s">
        <v>5279</v>
      </c>
      <c r="F3487" s="5">
        <f>_xlfn.TEXTBEFORE(E3487, " ") * 1000000</f>
        <v>56400000</v>
      </c>
      <c r="G3487">
        <v>101.0311</v>
      </c>
      <c r="H3487" t="s">
        <v>779</v>
      </c>
      <c r="I3487">
        <v>389</v>
      </c>
      <c r="J3487">
        <f>IF(I3487="",0,I3487)</f>
        <v>389</v>
      </c>
      <c r="K3487">
        <v>315</v>
      </c>
      <c r="L3487">
        <f>I3487-K3487</f>
        <v>74</v>
      </c>
      <c r="M3487" t="str">
        <f>IF(I3487&lt;100,"small",IF(I3487&lt;500,"medium","large"))</f>
        <v>medium</v>
      </c>
      <c r="N3487">
        <f>IF(M3487="small",1,0)</f>
        <v>0</v>
      </c>
      <c r="O3487">
        <f>IF(N3487="medium",1,0)</f>
        <v>0</v>
      </c>
      <c r="P3487">
        <f>IF(O3487="large",1,0)</f>
        <v>0</v>
      </c>
      <c r="Q3487">
        <v>2003</v>
      </c>
      <c r="R3487">
        <v>8</v>
      </c>
      <c r="S3487" t="str">
        <f>IF(R3487=1, "First-time", IF(R3487&lt;=3, "Rising Star", IF(R3487&lt;10, "Established", "Elites")))</f>
        <v>Established</v>
      </c>
      <c r="T3487">
        <f>IF(S3487 = "First-time",1,0)</f>
        <v>0</v>
      </c>
      <c r="U3487">
        <f>IF(S3487 = "Rising Star",1,0)</f>
        <v>0</v>
      </c>
      <c r="V3487">
        <f>IF(S3487 = "Established",1,0)</f>
        <v>1</v>
      </c>
      <c r="W3487">
        <f>IF(S3487 = "Elites",1,0)</f>
        <v>0</v>
      </c>
      <c r="X3487" t="s">
        <v>325</v>
      </c>
      <c r="Y3487" t="str">
        <f>IF(X3487="","-",TRIM(LEFT(X3487,FIND(",",X3487&amp;",")-1)))</f>
        <v>Los Angeles</v>
      </c>
      <c r="Z3487" t="s">
        <v>495</v>
      </c>
      <c r="AA3487" t="s">
        <v>5</v>
      </c>
    </row>
    <row r="3488" spans="1:27" ht="14.4" x14ac:dyDescent="0.3">
      <c r="A3488">
        <v>3477</v>
      </c>
      <c r="B3488" t="s">
        <v>2285</v>
      </c>
      <c r="C3488" t="s">
        <v>2286</v>
      </c>
      <c r="D3488" t="s">
        <v>2287</v>
      </c>
      <c r="E3488" t="s">
        <v>2288</v>
      </c>
      <c r="F3488" s="5">
        <f>_xlfn.TEXTBEFORE(E3488, " ") * 1000000</f>
        <v>355300000</v>
      </c>
      <c r="G3488">
        <v>101.02419999999999</v>
      </c>
      <c r="H3488" t="s">
        <v>111</v>
      </c>
      <c r="I3488">
        <v>2103</v>
      </c>
      <c r="J3488">
        <f>IF(I3488="",0,I3488)</f>
        <v>2103</v>
      </c>
      <c r="K3488">
        <v>1203</v>
      </c>
      <c r="L3488">
        <f>I3488-K3488</f>
        <v>900</v>
      </c>
      <c r="M3488" t="str">
        <f>IF(I3488&lt;100,"small",IF(I3488&lt;500,"medium","large"))</f>
        <v>large</v>
      </c>
      <c r="N3488">
        <f>IF(M3488="small",1,0)</f>
        <v>0</v>
      </c>
      <c r="O3488">
        <f>IF(N3488="medium",1,0)</f>
        <v>0</v>
      </c>
      <c r="P3488">
        <f>IF(O3488="large",1,0)</f>
        <v>0</v>
      </c>
      <c r="Q3488">
        <v>1995</v>
      </c>
      <c r="R3488">
        <v>12</v>
      </c>
      <c r="S3488" t="str">
        <f>IF(R3488=1, "First-time", IF(R3488&lt;=3, "Rising Star", IF(R3488&lt;10, "Established", "Elites")))</f>
        <v>Elites</v>
      </c>
      <c r="T3488">
        <f>IF(S3488 = "First-time",1,0)</f>
        <v>0</v>
      </c>
      <c r="U3488">
        <f>IF(S3488 = "Rising Star",1,0)</f>
        <v>0</v>
      </c>
      <c r="V3488">
        <f>IF(S3488 = "Established",1,0)</f>
        <v>0</v>
      </c>
      <c r="W3488">
        <f>IF(S3488 = "Elites",1,0)</f>
        <v>1</v>
      </c>
      <c r="X3488" t="s">
        <v>99</v>
      </c>
      <c r="Y3488" t="str">
        <f>IF(X3488="","-",TRIM(LEFT(X3488,FIND(",",X3488&amp;",")-1)))</f>
        <v>-</v>
      </c>
      <c r="Z3488" t="s">
        <v>694</v>
      </c>
      <c r="AA3488" t="s">
        <v>2</v>
      </c>
    </row>
    <row r="3489" spans="1:27" ht="14.4" x14ac:dyDescent="0.3">
      <c r="A3489">
        <v>3478</v>
      </c>
      <c r="B3489" t="s">
        <v>11898</v>
      </c>
      <c r="C3489" t="s">
        <v>11899</v>
      </c>
      <c r="D3489" t="s">
        <v>11900</v>
      </c>
      <c r="E3489" t="s">
        <v>347</v>
      </c>
      <c r="F3489" s="5">
        <f>_xlfn.TEXTBEFORE(E3489, " ") * 1000000</f>
        <v>6000000</v>
      </c>
      <c r="G3489">
        <v>101.014</v>
      </c>
      <c r="H3489" t="s">
        <v>85</v>
      </c>
      <c r="I3489">
        <v>32</v>
      </c>
      <c r="J3489">
        <f>IF(I3489="",0,I3489)</f>
        <v>32</v>
      </c>
      <c r="K3489">
        <v>24</v>
      </c>
      <c r="L3489">
        <f>I3489-K3489</f>
        <v>8</v>
      </c>
      <c r="M3489" t="str">
        <f>IF(I3489&lt;100,"small",IF(I3489&lt;500,"medium","large"))</f>
        <v>small</v>
      </c>
      <c r="N3489">
        <f>IF(M3489="small",1,0)</f>
        <v>1</v>
      </c>
      <c r="O3489">
        <f>IF(N3489="medium",1,0)</f>
        <v>0</v>
      </c>
      <c r="P3489">
        <f>IF(O3489="large",1,0)</f>
        <v>0</v>
      </c>
      <c r="Q3489">
        <v>2011</v>
      </c>
      <c r="R3489">
        <v>3</v>
      </c>
      <c r="S3489" t="str">
        <f>IF(R3489=1, "First-time", IF(R3489&lt;=3, "Rising Star", IF(R3489&lt;10, "Established", "Elites")))</f>
        <v>Rising Star</v>
      </c>
      <c r="T3489">
        <f>IF(S3489 = "First-time",1,0)</f>
        <v>0</v>
      </c>
      <c r="U3489">
        <f>IF(S3489 = "Rising Star",1,0)</f>
        <v>1</v>
      </c>
      <c r="V3489">
        <f>IF(S3489 = "Established",1,0)</f>
        <v>0</v>
      </c>
      <c r="W3489">
        <f>IF(S3489 = "Elites",1,0)</f>
        <v>0</v>
      </c>
      <c r="X3489" t="s">
        <v>99</v>
      </c>
      <c r="Y3489" t="str">
        <f>IF(X3489="","-",TRIM(LEFT(X3489,FIND(",",X3489&amp;",")-1)))</f>
        <v>-</v>
      </c>
      <c r="Z3489" t="s">
        <v>11901</v>
      </c>
      <c r="AA3489" t="s">
        <v>44</v>
      </c>
    </row>
    <row r="3490" spans="1:27" ht="14.4" x14ac:dyDescent="0.3">
      <c r="A3490">
        <v>3479</v>
      </c>
      <c r="B3490" t="s">
        <v>5901</v>
      </c>
      <c r="C3490" t="s">
        <v>5902</v>
      </c>
      <c r="D3490" t="s">
        <v>5903</v>
      </c>
      <c r="E3490" t="s">
        <v>5904</v>
      </c>
      <c r="F3490" s="5">
        <f>_xlfn.TEXTBEFORE(E3490, " ") * 1000000</f>
        <v>96600000</v>
      </c>
      <c r="G3490">
        <v>101.0076</v>
      </c>
      <c r="H3490" t="s">
        <v>174</v>
      </c>
      <c r="I3490">
        <v>99</v>
      </c>
      <c r="J3490">
        <f>IF(I3490="",0,I3490)</f>
        <v>99</v>
      </c>
      <c r="K3490">
        <v>55</v>
      </c>
      <c r="L3490">
        <f>I3490-K3490</f>
        <v>44</v>
      </c>
      <c r="M3490" t="str">
        <f>IF(I3490&lt;100,"small",IF(I3490&lt;500,"medium","large"))</f>
        <v>small</v>
      </c>
      <c r="N3490">
        <f>IF(M3490="small",1,0)</f>
        <v>1</v>
      </c>
      <c r="O3490">
        <f>IF(N3490="medium",1,0)</f>
        <v>0</v>
      </c>
      <c r="P3490">
        <f>IF(O3490="large",1,0)</f>
        <v>0</v>
      </c>
      <c r="Q3490">
        <v>2004</v>
      </c>
      <c r="R3490">
        <v>2</v>
      </c>
      <c r="S3490" t="str">
        <f>IF(R3490=1, "First-time", IF(R3490&lt;=3, "Rising Star", IF(R3490&lt;10, "Established", "Elites")))</f>
        <v>Rising Star</v>
      </c>
      <c r="T3490">
        <f>IF(S3490 = "First-time",1,0)</f>
        <v>0</v>
      </c>
      <c r="U3490">
        <f>IF(S3490 = "Rising Star",1,0)</f>
        <v>1</v>
      </c>
      <c r="V3490">
        <f>IF(S3490 = "Established",1,0)</f>
        <v>0</v>
      </c>
      <c r="W3490">
        <f>IF(S3490 = "Elites",1,0)</f>
        <v>0</v>
      </c>
      <c r="X3490" t="s">
        <v>325</v>
      </c>
      <c r="Y3490" t="str">
        <f>IF(X3490="","-",TRIM(LEFT(X3490,FIND(",",X3490&amp;",")-1)))</f>
        <v>Los Angeles</v>
      </c>
      <c r="Z3490" t="s">
        <v>495</v>
      </c>
      <c r="AA3490" t="s">
        <v>5</v>
      </c>
    </row>
    <row r="3491" spans="1:27" ht="14.4" x14ac:dyDescent="0.3">
      <c r="A3491">
        <v>3480</v>
      </c>
      <c r="B3491" t="s">
        <v>9915</v>
      </c>
      <c r="C3491" t="s">
        <v>9916</v>
      </c>
      <c r="D3491" t="s">
        <v>9917</v>
      </c>
      <c r="E3491" t="s">
        <v>1276</v>
      </c>
      <c r="F3491" s="5">
        <f>_xlfn.TEXTBEFORE(E3491, " ") * 1000000</f>
        <v>5000000</v>
      </c>
      <c r="G3491">
        <v>100.9632</v>
      </c>
      <c r="H3491" t="s">
        <v>803</v>
      </c>
      <c r="I3491">
        <v>45</v>
      </c>
      <c r="J3491">
        <f>IF(I3491="",0,I3491)</f>
        <v>45</v>
      </c>
      <c r="K3491">
        <v>23</v>
      </c>
      <c r="L3491">
        <f>I3491-K3491</f>
        <v>22</v>
      </c>
      <c r="M3491" t="str">
        <f>IF(I3491&lt;100,"small",IF(I3491&lt;500,"medium","large"))</f>
        <v>small</v>
      </c>
      <c r="N3491">
        <f>IF(M3491="small",1,0)</f>
        <v>1</v>
      </c>
      <c r="O3491">
        <f>IF(N3491="medium",1,0)</f>
        <v>0</v>
      </c>
      <c r="P3491">
        <f>IF(O3491="large",1,0)</f>
        <v>0</v>
      </c>
      <c r="Q3491">
        <v>2009</v>
      </c>
      <c r="R3491">
        <v>5</v>
      </c>
      <c r="S3491" t="str">
        <f>IF(R3491=1, "First-time", IF(R3491&lt;=3, "Rising Star", IF(R3491&lt;10, "Established", "Elites")))</f>
        <v>Established</v>
      </c>
      <c r="T3491">
        <f>IF(S3491 = "First-time",1,0)</f>
        <v>0</v>
      </c>
      <c r="U3491">
        <f>IF(S3491 = "Rising Star",1,0)</f>
        <v>0</v>
      </c>
      <c r="V3491">
        <f>IF(S3491 = "Established",1,0)</f>
        <v>1</v>
      </c>
      <c r="W3491">
        <f>IF(S3491 = "Elites",1,0)</f>
        <v>0</v>
      </c>
      <c r="X3491" t="s">
        <v>93</v>
      </c>
      <c r="Y3491" t="str">
        <f>IF(X3491="","-",TRIM(LEFT(X3491,FIND(",",X3491&amp;",")-1)))</f>
        <v>Baltimore</v>
      </c>
      <c r="Z3491" t="s">
        <v>1546</v>
      </c>
      <c r="AA3491" t="s">
        <v>21</v>
      </c>
    </row>
    <row r="3492" spans="1:27" ht="14.4" x14ac:dyDescent="0.3">
      <c r="A3492">
        <v>3481</v>
      </c>
      <c r="B3492" t="s">
        <v>1166</v>
      </c>
      <c r="C3492" t="s">
        <v>1167</v>
      </c>
      <c r="D3492" t="s">
        <v>1168</v>
      </c>
      <c r="E3492" t="s">
        <v>1169</v>
      </c>
      <c r="F3492" s="5">
        <f>_xlfn.TEXTBEFORE(E3492, " ") * 1000000</f>
        <v>22900000</v>
      </c>
      <c r="G3492">
        <v>100.9087</v>
      </c>
      <c r="H3492" t="s">
        <v>85</v>
      </c>
      <c r="I3492">
        <v>77</v>
      </c>
      <c r="J3492">
        <f>IF(I3492="",0,I3492)</f>
        <v>77</v>
      </c>
      <c r="K3492">
        <v>61</v>
      </c>
      <c r="L3492">
        <f>I3492-K3492</f>
        <v>16</v>
      </c>
      <c r="M3492" t="str">
        <f>IF(I3492&lt;100,"small",IF(I3492&lt;500,"medium","large"))</f>
        <v>small</v>
      </c>
      <c r="N3492">
        <f>IF(M3492="small",1,0)</f>
        <v>1</v>
      </c>
      <c r="O3492">
        <f>IF(N3492="medium",1,0)</f>
        <v>0</v>
      </c>
      <c r="P3492">
        <f>IF(O3492="large",1,0)</f>
        <v>0</v>
      </c>
      <c r="Q3492">
        <v>1986</v>
      </c>
      <c r="R3492">
        <v>4</v>
      </c>
      <c r="S3492" t="str">
        <f>IF(R3492=1, "First-time", IF(R3492&lt;=3, "Rising Star", IF(R3492&lt;10, "Established", "Elites")))</f>
        <v>Established</v>
      </c>
      <c r="T3492">
        <f>IF(S3492 = "First-time",1,0)</f>
        <v>0</v>
      </c>
      <c r="U3492">
        <f>IF(S3492 = "Rising Star",1,0)</f>
        <v>0</v>
      </c>
      <c r="V3492">
        <f>IF(S3492 = "Established",1,0)</f>
        <v>1</v>
      </c>
      <c r="W3492">
        <f>IF(S3492 = "Elites",1,0)</f>
        <v>0</v>
      </c>
      <c r="X3492" t="s">
        <v>99</v>
      </c>
      <c r="Y3492" t="str">
        <f>IF(X3492="","-",TRIM(LEFT(X3492,FIND(",",X3492&amp;",")-1)))</f>
        <v>-</v>
      </c>
      <c r="Z3492" t="s">
        <v>1170</v>
      </c>
      <c r="AA3492" t="s">
        <v>36</v>
      </c>
    </row>
    <row r="3493" spans="1:27" ht="14.4" x14ac:dyDescent="0.3">
      <c r="A3493">
        <v>3482</v>
      </c>
      <c r="B3493" t="s">
        <v>2600</v>
      </c>
      <c r="C3493" t="s">
        <v>2601</v>
      </c>
      <c r="D3493" t="s">
        <v>2602</v>
      </c>
      <c r="E3493" t="s">
        <v>923</v>
      </c>
      <c r="F3493" s="5">
        <f>_xlfn.TEXTBEFORE(E3493, " ") * 1000000</f>
        <v>5500000</v>
      </c>
      <c r="G3493">
        <v>100.84229999999999</v>
      </c>
      <c r="H3493" t="s">
        <v>1750</v>
      </c>
      <c r="I3493">
        <v>36</v>
      </c>
      <c r="J3493">
        <f>IF(I3493="",0,I3493)</f>
        <v>36</v>
      </c>
      <c r="K3493">
        <v>20</v>
      </c>
      <c r="L3493">
        <f>I3493-K3493</f>
        <v>16</v>
      </c>
      <c r="M3493" t="str">
        <f>IF(I3493&lt;100,"small",IF(I3493&lt;500,"medium","large"))</f>
        <v>small</v>
      </c>
      <c r="N3493">
        <f>IF(M3493="small",1,0)</f>
        <v>1</v>
      </c>
      <c r="O3493">
        <f>IF(N3493="medium",1,0)</f>
        <v>0</v>
      </c>
      <c r="P3493">
        <f>IF(O3493="large",1,0)</f>
        <v>0</v>
      </c>
      <c r="Q3493">
        <v>1997</v>
      </c>
      <c r="R3493">
        <v>5</v>
      </c>
      <c r="S3493" t="str">
        <f>IF(R3493=1, "First-time", IF(R3493&lt;=3, "Rising Star", IF(R3493&lt;10, "Established", "Elites")))</f>
        <v>Established</v>
      </c>
      <c r="T3493">
        <f>IF(S3493 = "First-time",1,0)</f>
        <v>0</v>
      </c>
      <c r="U3493">
        <f>IF(S3493 = "Rising Star",1,0)</f>
        <v>0</v>
      </c>
      <c r="V3493">
        <f>IF(S3493 = "Established",1,0)</f>
        <v>1</v>
      </c>
      <c r="W3493">
        <f>IF(S3493 = "Elites",1,0)</f>
        <v>0</v>
      </c>
      <c r="X3493" t="s">
        <v>99</v>
      </c>
      <c r="Y3493" t="str">
        <f>IF(X3493="","-",TRIM(LEFT(X3493,FIND(",",X3493&amp;",")-1)))</f>
        <v>-</v>
      </c>
      <c r="Z3493" t="s">
        <v>1992</v>
      </c>
      <c r="AA3493" t="s">
        <v>38</v>
      </c>
    </row>
    <row r="3494" spans="1:27" ht="14.4" x14ac:dyDescent="0.3">
      <c r="A3494">
        <v>3483</v>
      </c>
      <c r="B3494" t="s">
        <v>8802</v>
      </c>
      <c r="C3494" t="s">
        <v>8803</v>
      </c>
      <c r="D3494" t="s">
        <v>8804</v>
      </c>
      <c r="E3494" t="s">
        <v>8805</v>
      </c>
      <c r="F3494" s="5">
        <f>_xlfn.TEXTBEFORE(E3494, " ") * 1000000</f>
        <v>51700000</v>
      </c>
      <c r="G3494">
        <v>100.8335</v>
      </c>
      <c r="H3494" t="s">
        <v>85</v>
      </c>
      <c r="I3494">
        <v>225</v>
      </c>
      <c r="J3494">
        <f>IF(I3494="",0,I3494)</f>
        <v>225</v>
      </c>
      <c r="K3494">
        <v>50</v>
      </c>
      <c r="L3494">
        <f>I3494-K3494</f>
        <v>175</v>
      </c>
      <c r="M3494" t="str">
        <f>IF(I3494&lt;100,"small",IF(I3494&lt;500,"medium","large"))</f>
        <v>medium</v>
      </c>
      <c r="N3494">
        <f>IF(M3494="small",1,0)</f>
        <v>0</v>
      </c>
      <c r="O3494">
        <f>IF(N3494="medium",1,0)</f>
        <v>0</v>
      </c>
      <c r="P3494">
        <f>IF(O3494="large",1,0)</f>
        <v>0</v>
      </c>
      <c r="Q3494">
        <v>2008</v>
      </c>
      <c r="R3494">
        <v>4</v>
      </c>
      <c r="S3494" t="str">
        <f>IF(R3494=1, "First-time", IF(R3494&lt;=3, "Rising Star", IF(R3494&lt;10, "Established", "Elites")))</f>
        <v>Established</v>
      </c>
      <c r="T3494">
        <f>IF(S3494 = "First-time",1,0)</f>
        <v>0</v>
      </c>
      <c r="U3494">
        <f>IF(S3494 = "Rising Star",1,0)</f>
        <v>0</v>
      </c>
      <c r="V3494">
        <f>IF(S3494 = "Established",1,0)</f>
        <v>1</v>
      </c>
      <c r="W3494">
        <f>IF(S3494 = "Elites",1,0)</f>
        <v>0</v>
      </c>
      <c r="X3494" t="s">
        <v>271</v>
      </c>
      <c r="Y3494" t="str">
        <f>IF(X3494="","-",TRIM(LEFT(X3494,FIND(",",X3494&amp;",")-1)))</f>
        <v>Chicago</v>
      </c>
      <c r="Z3494" t="s">
        <v>271</v>
      </c>
      <c r="AA3494" t="s">
        <v>15</v>
      </c>
    </row>
    <row r="3495" spans="1:27" ht="14.4" x14ac:dyDescent="0.3">
      <c r="A3495">
        <v>3484</v>
      </c>
      <c r="B3495" t="s">
        <v>3957</v>
      </c>
      <c r="C3495" t="s">
        <v>3958</v>
      </c>
      <c r="D3495" t="s">
        <v>3959</v>
      </c>
      <c r="E3495" t="s">
        <v>3960</v>
      </c>
      <c r="F3495" s="5">
        <f>_xlfn.TEXTBEFORE(E3495, " ") * 1000000</f>
        <v>117900000</v>
      </c>
      <c r="G3495">
        <v>100.8317</v>
      </c>
      <c r="H3495" t="s">
        <v>353</v>
      </c>
      <c r="I3495">
        <v>318</v>
      </c>
      <c r="J3495">
        <f>IF(I3495="",0,I3495)</f>
        <v>318</v>
      </c>
      <c r="K3495">
        <v>101</v>
      </c>
      <c r="L3495">
        <f>I3495-K3495</f>
        <v>217</v>
      </c>
      <c r="M3495" t="str">
        <f>IF(I3495&lt;100,"small",IF(I3495&lt;500,"medium","large"))</f>
        <v>medium</v>
      </c>
      <c r="N3495">
        <f>IF(M3495="small",1,0)</f>
        <v>0</v>
      </c>
      <c r="O3495">
        <f>IF(N3495="medium",1,0)</f>
        <v>0</v>
      </c>
      <c r="P3495">
        <f>IF(O3495="large",1,0)</f>
        <v>0</v>
      </c>
      <c r="Q3495">
        <v>2001</v>
      </c>
      <c r="R3495">
        <v>4</v>
      </c>
      <c r="S3495" t="str">
        <f>IF(R3495=1, "First-time", IF(R3495&lt;=3, "Rising Star", IF(R3495&lt;10, "Established", "Elites")))</f>
        <v>Established</v>
      </c>
      <c r="T3495">
        <f>IF(S3495 = "First-time",1,0)</f>
        <v>0</v>
      </c>
      <c r="U3495">
        <f>IF(S3495 = "Rising Star",1,0)</f>
        <v>0</v>
      </c>
      <c r="V3495">
        <f>IF(S3495 = "Established",1,0)</f>
        <v>1</v>
      </c>
      <c r="W3495">
        <f>IF(S3495 = "Elites",1,0)</f>
        <v>0</v>
      </c>
      <c r="X3495" t="s">
        <v>660</v>
      </c>
      <c r="Y3495" t="str">
        <f>IF(X3495="","-",TRIM(LEFT(X3495,FIND(",",X3495&amp;",")-1)))</f>
        <v>Asheville</v>
      </c>
      <c r="Z3495" t="s">
        <v>3961</v>
      </c>
      <c r="AA3495" t="s">
        <v>28</v>
      </c>
    </row>
    <row r="3496" spans="1:27" ht="14.4" x14ac:dyDescent="0.3">
      <c r="A3496">
        <v>3485</v>
      </c>
      <c r="B3496" t="s">
        <v>2843</v>
      </c>
      <c r="C3496" t="s">
        <v>2844</v>
      </c>
      <c r="D3496" t="s">
        <v>2845</v>
      </c>
      <c r="E3496" t="s">
        <v>562</v>
      </c>
      <c r="F3496" s="5">
        <f>_xlfn.TEXTBEFORE(E3496, " ") * 1000000</f>
        <v>14500000</v>
      </c>
      <c r="G3496">
        <v>100.7959</v>
      </c>
      <c r="H3496" t="s">
        <v>779</v>
      </c>
      <c r="I3496">
        <v>88</v>
      </c>
      <c r="J3496">
        <f>IF(I3496="",0,I3496)</f>
        <v>88</v>
      </c>
      <c r="K3496">
        <v>54</v>
      </c>
      <c r="L3496">
        <f>I3496-K3496</f>
        <v>34</v>
      </c>
      <c r="M3496" t="str">
        <f>IF(I3496&lt;100,"small",IF(I3496&lt;500,"medium","large"))</f>
        <v>small</v>
      </c>
      <c r="N3496">
        <f>IF(M3496="small",1,0)</f>
        <v>1</v>
      </c>
      <c r="O3496">
        <f>IF(N3496="medium",1,0)</f>
        <v>0</v>
      </c>
      <c r="P3496">
        <f>IF(O3496="large",1,0)</f>
        <v>0</v>
      </c>
      <c r="Q3496">
        <v>1998</v>
      </c>
      <c r="R3496">
        <v>5</v>
      </c>
      <c r="S3496" t="str">
        <f>IF(R3496=1, "First-time", IF(R3496&lt;=3, "Rising Star", IF(R3496&lt;10, "Established", "Elites")))</f>
        <v>Established</v>
      </c>
      <c r="T3496">
        <f>IF(S3496 = "First-time",1,0)</f>
        <v>0</v>
      </c>
      <c r="U3496">
        <f>IF(S3496 = "Rising Star",1,0)</f>
        <v>0</v>
      </c>
      <c r="V3496">
        <f>IF(S3496 = "Established",1,0)</f>
        <v>1</v>
      </c>
      <c r="W3496">
        <f>IF(S3496 = "Elites",1,0)</f>
        <v>0</v>
      </c>
      <c r="X3496" t="s">
        <v>1545</v>
      </c>
      <c r="Y3496" t="str">
        <f>IF(X3496="","-",TRIM(LEFT(X3496,FIND(",",X3496&amp;",")-1)))</f>
        <v>Columbia</v>
      </c>
      <c r="Z3496" t="s">
        <v>1546</v>
      </c>
      <c r="AA3496" t="s">
        <v>42</v>
      </c>
    </row>
    <row r="3497" spans="1:27" ht="14.4" x14ac:dyDescent="0.3">
      <c r="A3497">
        <v>3486</v>
      </c>
      <c r="B3497" t="s">
        <v>10884</v>
      </c>
      <c r="C3497" t="s">
        <v>10885</v>
      </c>
      <c r="D3497" t="s">
        <v>10886</v>
      </c>
      <c r="E3497" t="s">
        <v>5568</v>
      </c>
      <c r="F3497" s="5">
        <f>_xlfn.TEXTBEFORE(E3497, " ") * 1000000</f>
        <v>17400000</v>
      </c>
      <c r="G3497">
        <v>100.7406</v>
      </c>
      <c r="H3497" t="s">
        <v>353</v>
      </c>
      <c r="I3497">
        <v>475</v>
      </c>
      <c r="J3497">
        <f>IF(I3497="",0,I3497)</f>
        <v>475</v>
      </c>
      <c r="K3497">
        <v>270</v>
      </c>
      <c r="L3497">
        <f>I3497-K3497</f>
        <v>205</v>
      </c>
      <c r="M3497" t="str">
        <f>IF(I3497&lt;100,"small",IF(I3497&lt;500,"medium","large"))</f>
        <v>medium</v>
      </c>
      <c r="N3497">
        <f>IF(M3497="small",1,0)</f>
        <v>0</v>
      </c>
      <c r="O3497">
        <f>IF(N3497="medium",1,0)</f>
        <v>0</v>
      </c>
      <c r="P3497">
        <f>IF(O3497="large",1,0)</f>
        <v>0</v>
      </c>
      <c r="Q3497">
        <v>2010</v>
      </c>
      <c r="R3497">
        <v>2</v>
      </c>
      <c r="S3497" t="str">
        <f>IF(R3497=1, "First-time", IF(R3497&lt;=3, "Rising Star", IF(R3497&lt;10, "Established", "Elites")))</f>
        <v>Rising Star</v>
      </c>
      <c r="T3497">
        <f>IF(S3497 = "First-time",1,0)</f>
        <v>0</v>
      </c>
      <c r="U3497">
        <f>IF(S3497 = "Rising Star",1,0)</f>
        <v>1</v>
      </c>
      <c r="V3497">
        <f>IF(S3497 = "Established",1,0)</f>
        <v>0</v>
      </c>
      <c r="W3497">
        <f>IF(S3497 = "Elites",1,0)</f>
        <v>0</v>
      </c>
      <c r="X3497" t="s">
        <v>99</v>
      </c>
      <c r="Y3497" t="str">
        <f>IF(X3497="","-",TRIM(LEFT(X3497,FIND(",",X3497&amp;",")-1)))</f>
        <v>-</v>
      </c>
      <c r="Z3497" t="s">
        <v>2628</v>
      </c>
      <c r="AA3497" t="s">
        <v>35</v>
      </c>
    </row>
    <row r="3498" spans="1:27" ht="14.4" x14ac:dyDescent="0.3">
      <c r="A3498">
        <v>3487</v>
      </c>
      <c r="B3498" t="s">
        <v>7242</v>
      </c>
      <c r="C3498" t="s">
        <v>7243</v>
      </c>
      <c r="D3498" t="s">
        <v>7244</v>
      </c>
      <c r="E3498" t="s">
        <v>7245</v>
      </c>
      <c r="F3498" s="5">
        <f>_xlfn.TEXTBEFORE(E3498, " ") * 1000000</f>
        <v>37100000</v>
      </c>
      <c r="G3498">
        <v>100.7201</v>
      </c>
      <c r="H3498" t="s">
        <v>174</v>
      </c>
      <c r="I3498">
        <v>54</v>
      </c>
      <c r="J3498">
        <f>IF(I3498="",0,I3498)</f>
        <v>54</v>
      </c>
      <c r="K3498">
        <v>20</v>
      </c>
      <c r="L3498">
        <f>I3498-K3498</f>
        <v>34</v>
      </c>
      <c r="M3498" t="str">
        <f>IF(I3498&lt;100,"small",IF(I3498&lt;500,"medium","large"))</f>
        <v>small</v>
      </c>
      <c r="N3498">
        <f>IF(M3498="small",1,0)</f>
        <v>1</v>
      </c>
      <c r="O3498">
        <f>IF(N3498="medium",1,0)</f>
        <v>0</v>
      </c>
      <c r="P3498">
        <f>IF(O3498="large",1,0)</f>
        <v>0</v>
      </c>
      <c r="Q3498">
        <v>2006</v>
      </c>
      <c r="R3498">
        <v>5</v>
      </c>
      <c r="S3498" t="str">
        <f>IF(R3498=1, "First-time", IF(R3498&lt;=3, "Rising Star", IF(R3498&lt;10, "Established", "Elites")))</f>
        <v>Established</v>
      </c>
      <c r="T3498">
        <f>IF(S3498 = "First-time",1,0)</f>
        <v>0</v>
      </c>
      <c r="U3498">
        <f>IF(S3498 = "Rising Star",1,0)</f>
        <v>0</v>
      </c>
      <c r="V3498">
        <f>IF(S3498 = "Established",1,0)</f>
        <v>1</v>
      </c>
      <c r="W3498">
        <f>IF(S3498 = "Elites",1,0)</f>
        <v>0</v>
      </c>
      <c r="X3498" t="s">
        <v>342</v>
      </c>
      <c r="Y3498" t="str">
        <f>IF(X3498="","-",TRIM(LEFT(X3498,FIND(",",X3498&amp;",")-1)))</f>
        <v>San Diego</v>
      </c>
      <c r="Z3498" t="s">
        <v>5923</v>
      </c>
      <c r="AA3498" t="s">
        <v>5</v>
      </c>
    </row>
    <row r="3499" spans="1:27" ht="14.4" x14ac:dyDescent="0.3">
      <c r="A3499">
        <v>3488</v>
      </c>
      <c r="B3499" t="s">
        <v>7739</v>
      </c>
      <c r="C3499" t="s">
        <v>7740</v>
      </c>
      <c r="D3499" t="s">
        <v>7741</v>
      </c>
      <c r="E3499" t="s">
        <v>3035</v>
      </c>
      <c r="F3499" s="5">
        <f>_xlfn.TEXTBEFORE(E3499, " ") * 1000000</f>
        <v>8100000</v>
      </c>
      <c r="G3499">
        <v>100.6917</v>
      </c>
      <c r="H3499" t="s">
        <v>779</v>
      </c>
      <c r="I3499">
        <v>96</v>
      </c>
      <c r="J3499">
        <f>IF(I3499="",0,I3499)</f>
        <v>96</v>
      </c>
      <c r="K3499">
        <v>43</v>
      </c>
      <c r="L3499">
        <f>I3499-K3499</f>
        <v>53</v>
      </c>
      <c r="M3499" t="str">
        <f>IF(I3499&lt;100,"small",IF(I3499&lt;500,"medium","large"))</f>
        <v>small</v>
      </c>
      <c r="N3499">
        <f>IF(M3499="small",1,0)</f>
        <v>1</v>
      </c>
      <c r="O3499">
        <f>IF(N3499="medium",1,0)</f>
        <v>0</v>
      </c>
      <c r="P3499">
        <f>IF(O3499="large",1,0)</f>
        <v>0</v>
      </c>
      <c r="Q3499">
        <v>2007</v>
      </c>
      <c r="R3499">
        <v>6</v>
      </c>
      <c r="S3499" t="str">
        <f>IF(R3499=1, "First-time", IF(R3499&lt;=3, "Rising Star", IF(R3499&lt;10, "Established", "Elites")))</f>
        <v>Established</v>
      </c>
      <c r="T3499">
        <f>IF(S3499 = "First-time",1,0)</f>
        <v>0</v>
      </c>
      <c r="U3499">
        <f>IF(S3499 = "Rising Star",1,0)</f>
        <v>0</v>
      </c>
      <c r="V3499">
        <f>IF(S3499 = "Established",1,0)</f>
        <v>1</v>
      </c>
      <c r="W3499">
        <f>IF(S3499 = "Elites",1,0)</f>
        <v>0</v>
      </c>
      <c r="X3499" t="s">
        <v>99</v>
      </c>
      <c r="Y3499" t="str">
        <f>IF(X3499="","-",TRIM(LEFT(X3499,FIND(",",X3499&amp;",")-1)))</f>
        <v>-</v>
      </c>
      <c r="Z3499" t="s">
        <v>2029</v>
      </c>
      <c r="AA3499" t="s">
        <v>27</v>
      </c>
    </row>
    <row r="3500" spans="1:27" ht="14.4" x14ac:dyDescent="0.3">
      <c r="A3500">
        <v>3489</v>
      </c>
      <c r="B3500" t="s">
        <v>6542</v>
      </c>
      <c r="C3500" t="s">
        <v>6543</v>
      </c>
      <c r="D3500" t="s">
        <v>6544</v>
      </c>
      <c r="E3500" t="s">
        <v>6545</v>
      </c>
      <c r="F3500" s="5">
        <f>_xlfn.TEXTBEFORE(E3500, " ") * 1000000</f>
        <v>34500000</v>
      </c>
      <c r="G3500">
        <v>100.62179999999999</v>
      </c>
      <c r="H3500" t="s">
        <v>353</v>
      </c>
      <c r="I3500">
        <v>497</v>
      </c>
      <c r="J3500">
        <f>IF(I3500="",0,I3500)</f>
        <v>497</v>
      </c>
      <c r="K3500">
        <v>304</v>
      </c>
      <c r="L3500">
        <f>I3500-K3500</f>
        <v>193</v>
      </c>
      <c r="M3500" t="str">
        <f>IF(I3500&lt;100,"small",IF(I3500&lt;500,"medium","large"))</f>
        <v>medium</v>
      </c>
      <c r="N3500">
        <f>IF(M3500="small",1,0)</f>
        <v>0</v>
      </c>
      <c r="O3500">
        <f>IF(N3500="medium",1,0)</f>
        <v>0</v>
      </c>
      <c r="P3500">
        <f>IF(O3500="large",1,0)</f>
        <v>0</v>
      </c>
      <c r="Q3500">
        <v>2005</v>
      </c>
      <c r="R3500">
        <v>3</v>
      </c>
      <c r="S3500" t="str">
        <f>IF(R3500=1, "First-time", IF(R3500&lt;=3, "Rising Star", IF(R3500&lt;10, "Established", "Elites")))</f>
        <v>Rising Star</v>
      </c>
      <c r="T3500">
        <f>IF(S3500 = "First-time",1,0)</f>
        <v>0</v>
      </c>
      <c r="U3500">
        <f>IF(S3500 = "Rising Star",1,0)</f>
        <v>1</v>
      </c>
      <c r="V3500">
        <f>IF(S3500 = "Established",1,0)</f>
        <v>0</v>
      </c>
      <c r="W3500">
        <f>IF(S3500 = "Elites",1,0)</f>
        <v>0</v>
      </c>
      <c r="X3500" t="s">
        <v>1396</v>
      </c>
      <c r="Y3500" t="str">
        <f>IF(X3500="","-",TRIM(LEFT(X3500,FIND(",",X3500&amp;",")-1)))</f>
        <v>San Francisco</v>
      </c>
      <c r="Z3500" t="s">
        <v>6546</v>
      </c>
      <c r="AA3500" t="s">
        <v>5</v>
      </c>
    </row>
    <row r="3501" spans="1:27" ht="14.4" x14ac:dyDescent="0.3">
      <c r="A3501">
        <v>3490</v>
      </c>
      <c r="B3501" t="s">
        <v>6547</v>
      </c>
      <c r="C3501" t="s">
        <v>6548</v>
      </c>
      <c r="D3501" t="s">
        <v>6549</v>
      </c>
      <c r="E3501" t="s">
        <v>98</v>
      </c>
      <c r="F3501" s="5">
        <f>_xlfn.TEXTBEFORE(E3501, " ") * 1000000</f>
        <v>11200000</v>
      </c>
      <c r="G3501">
        <v>100.6153</v>
      </c>
      <c r="H3501" t="s">
        <v>803</v>
      </c>
      <c r="I3501">
        <v>47</v>
      </c>
      <c r="J3501">
        <f>IF(I3501="",0,I3501)</f>
        <v>47</v>
      </c>
      <c r="K3501">
        <v>33</v>
      </c>
      <c r="L3501">
        <f>I3501-K3501</f>
        <v>14</v>
      </c>
      <c r="M3501" t="str">
        <f>IF(I3501&lt;100,"small",IF(I3501&lt;500,"medium","large"))</f>
        <v>small</v>
      </c>
      <c r="N3501">
        <f>IF(M3501="small",1,0)</f>
        <v>1</v>
      </c>
      <c r="O3501">
        <f>IF(N3501="medium",1,0)</f>
        <v>0</v>
      </c>
      <c r="P3501">
        <f>IF(O3501="large",1,0)</f>
        <v>0</v>
      </c>
      <c r="Q3501">
        <v>2005</v>
      </c>
      <c r="R3501">
        <v>4</v>
      </c>
      <c r="S3501" t="str">
        <f>IF(R3501=1, "First-time", IF(R3501&lt;=3, "Rising Star", IF(R3501&lt;10, "Established", "Elites")))</f>
        <v>Established</v>
      </c>
      <c r="T3501">
        <f>IF(S3501 = "First-time",1,0)</f>
        <v>0</v>
      </c>
      <c r="U3501">
        <f>IF(S3501 = "Rising Star",1,0)</f>
        <v>0</v>
      </c>
      <c r="V3501">
        <f>IF(S3501 = "Established",1,0)</f>
        <v>1</v>
      </c>
      <c r="W3501">
        <f>IF(S3501 = "Elites",1,0)</f>
        <v>0</v>
      </c>
      <c r="X3501" t="s">
        <v>342</v>
      </c>
      <c r="Y3501" t="str">
        <f>IF(X3501="","-",TRIM(LEFT(X3501,FIND(",",X3501&amp;",")-1)))</f>
        <v>San Diego</v>
      </c>
      <c r="Z3501" t="s">
        <v>342</v>
      </c>
      <c r="AA3501" t="s">
        <v>5</v>
      </c>
    </row>
    <row r="3502" spans="1:27" ht="14.4" x14ac:dyDescent="0.3">
      <c r="A3502">
        <v>3491</v>
      </c>
      <c r="B3502" t="s">
        <v>10353</v>
      </c>
      <c r="C3502" t="s">
        <v>10354</v>
      </c>
      <c r="D3502" t="s">
        <v>10355</v>
      </c>
      <c r="E3502" t="s">
        <v>1933</v>
      </c>
      <c r="F3502" s="5">
        <f>_xlfn.TEXTBEFORE(E3502, " ") * 1000000</f>
        <v>6200000</v>
      </c>
      <c r="G3502">
        <v>100.5959</v>
      </c>
      <c r="H3502" t="s">
        <v>160</v>
      </c>
      <c r="I3502">
        <v>10</v>
      </c>
      <c r="J3502">
        <f>IF(I3502="",0,I3502)</f>
        <v>10</v>
      </c>
      <c r="K3502">
        <v>5</v>
      </c>
      <c r="L3502">
        <f>I3502-K3502</f>
        <v>5</v>
      </c>
      <c r="M3502" t="str">
        <f>IF(I3502&lt;100,"small",IF(I3502&lt;500,"medium","large"))</f>
        <v>small</v>
      </c>
      <c r="N3502">
        <f>IF(M3502="small",1,0)</f>
        <v>1</v>
      </c>
      <c r="O3502">
        <f>IF(N3502="medium",1,0)</f>
        <v>0</v>
      </c>
      <c r="P3502">
        <f>IF(O3502="large",1,0)</f>
        <v>0</v>
      </c>
      <c r="Q3502">
        <v>2009</v>
      </c>
      <c r="R3502">
        <v>4</v>
      </c>
      <c r="S3502" t="str">
        <f>IF(R3502=1, "First-time", IF(R3502&lt;=3, "Rising Star", IF(R3502&lt;10, "Established", "Elites")))</f>
        <v>Established</v>
      </c>
      <c r="T3502">
        <f>IF(S3502 = "First-time",1,0)</f>
        <v>0</v>
      </c>
      <c r="U3502">
        <f>IF(S3502 = "Rising Star",1,0)</f>
        <v>0</v>
      </c>
      <c r="V3502">
        <f>IF(S3502 = "Established",1,0)</f>
        <v>1</v>
      </c>
      <c r="W3502">
        <f>IF(S3502 = "Elites",1,0)</f>
        <v>0</v>
      </c>
      <c r="X3502" t="s">
        <v>1396</v>
      </c>
      <c r="Y3502" t="str">
        <f>IF(X3502="","-",TRIM(LEFT(X3502,FIND(",",X3502&amp;",")-1)))</f>
        <v>San Francisco</v>
      </c>
      <c r="Z3502" t="s">
        <v>1396</v>
      </c>
      <c r="AA3502" t="s">
        <v>5</v>
      </c>
    </row>
    <row r="3503" spans="1:27" ht="14.4" x14ac:dyDescent="0.3">
      <c r="A3503">
        <v>3492</v>
      </c>
      <c r="B3503" t="s">
        <v>5030</v>
      </c>
      <c r="C3503" t="s">
        <v>5031</v>
      </c>
      <c r="D3503" t="s">
        <v>5032</v>
      </c>
      <c r="E3503" t="s">
        <v>5033</v>
      </c>
      <c r="F3503" s="5">
        <f>_xlfn.TEXTBEFORE(E3503, " ") * 1000000</f>
        <v>36500000</v>
      </c>
      <c r="G3503">
        <v>100.5956</v>
      </c>
      <c r="H3503" t="s">
        <v>472</v>
      </c>
      <c r="I3503">
        <v>41</v>
      </c>
      <c r="J3503">
        <f>IF(I3503="",0,I3503)</f>
        <v>41</v>
      </c>
      <c r="K3503">
        <v>23</v>
      </c>
      <c r="L3503">
        <f>I3503-K3503</f>
        <v>18</v>
      </c>
      <c r="M3503" t="str">
        <f>IF(I3503&lt;100,"small",IF(I3503&lt;500,"medium","large"))</f>
        <v>small</v>
      </c>
      <c r="N3503">
        <f>IF(M3503="small",1,0)</f>
        <v>1</v>
      </c>
      <c r="O3503">
        <f>IF(N3503="medium",1,0)</f>
        <v>0</v>
      </c>
      <c r="P3503">
        <f>IF(O3503="large",1,0)</f>
        <v>0</v>
      </c>
      <c r="Q3503">
        <v>2003</v>
      </c>
      <c r="R3503">
        <v>8</v>
      </c>
      <c r="S3503" t="str">
        <f>IF(R3503=1, "First-time", IF(R3503&lt;=3, "Rising Star", IF(R3503&lt;10, "Established", "Elites")))</f>
        <v>Established</v>
      </c>
      <c r="T3503">
        <f>IF(S3503 = "First-time",1,0)</f>
        <v>0</v>
      </c>
      <c r="U3503">
        <f>IF(S3503 = "Rising Star",1,0)</f>
        <v>0</v>
      </c>
      <c r="V3503">
        <f>IF(S3503 = "Established",1,0)</f>
        <v>1</v>
      </c>
      <c r="W3503">
        <f>IF(S3503 = "Elites",1,0)</f>
        <v>0</v>
      </c>
      <c r="X3503" t="s">
        <v>185</v>
      </c>
      <c r="Y3503" t="str">
        <f>IF(X3503="","-",TRIM(LEFT(X3503,FIND(",",X3503&amp;",")-1)))</f>
        <v>Boston</v>
      </c>
      <c r="Z3503" t="s">
        <v>1899</v>
      </c>
      <c r="AA3503" t="s">
        <v>20</v>
      </c>
    </row>
    <row r="3504" spans="1:27" ht="14.4" x14ac:dyDescent="0.3">
      <c r="A3504">
        <v>3493</v>
      </c>
      <c r="B3504" t="s">
        <v>691</v>
      </c>
      <c r="C3504" t="s">
        <v>692</v>
      </c>
      <c r="D3504" t="s">
        <v>693</v>
      </c>
      <c r="E3504" t="s">
        <v>659</v>
      </c>
      <c r="F3504" s="5">
        <f>_xlfn.TEXTBEFORE(E3504, " ") * 1000000</f>
        <v>26800000</v>
      </c>
      <c r="G3504">
        <v>100.5809</v>
      </c>
      <c r="H3504" t="s">
        <v>118</v>
      </c>
      <c r="I3504">
        <v>105</v>
      </c>
      <c r="J3504">
        <f>IF(I3504="",0,I3504)</f>
        <v>105</v>
      </c>
      <c r="K3504">
        <v>65</v>
      </c>
      <c r="L3504">
        <f>I3504-K3504</f>
        <v>40</v>
      </c>
      <c r="M3504" t="str">
        <f>IF(I3504&lt;100,"small",IF(I3504&lt;500,"medium","large"))</f>
        <v>medium</v>
      </c>
      <c r="N3504">
        <f>IF(M3504="small",1,0)</f>
        <v>0</v>
      </c>
      <c r="O3504">
        <f>IF(N3504="medium",1,0)</f>
        <v>0</v>
      </c>
      <c r="P3504">
        <f>IF(O3504="large",1,0)</f>
        <v>0</v>
      </c>
      <c r="Q3504">
        <v>1978</v>
      </c>
      <c r="R3504">
        <v>1</v>
      </c>
      <c r="S3504" t="str">
        <f>IF(R3504=1, "First-time", IF(R3504&lt;=3, "Rising Star", IF(R3504&lt;10, "Established", "Elites")))</f>
        <v>First-time</v>
      </c>
      <c r="T3504">
        <f>IF(S3504 = "First-time",1,0)</f>
        <v>1</v>
      </c>
      <c r="U3504">
        <f>IF(S3504 = "Rising Star",1,0)</f>
        <v>0</v>
      </c>
      <c r="V3504">
        <f>IF(S3504 = "Established",1,0)</f>
        <v>0</v>
      </c>
      <c r="W3504">
        <f>IF(S3504 = "Elites",1,0)</f>
        <v>0</v>
      </c>
      <c r="X3504" t="s">
        <v>99</v>
      </c>
      <c r="Y3504" t="str">
        <f>IF(X3504="","-",TRIM(LEFT(X3504,FIND(",",X3504&amp;",")-1)))</f>
        <v>-</v>
      </c>
      <c r="Z3504" t="s">
        <v>694</v>
      </c>
      <c r="AA3504" t="s">
        <v>2</v>
      </c>
    </row>
    <row r="3505" spans="1:27" ht="14.4" x14ac:dyDescent="0.3">
      <c r="A3505">
        <v>3494</v>
      </c>
      <c r="B3505" t="s">
        <v>5065</v>
      </c>
      <c r="C3505" t="s">
        <v>5066</v>
      </c>
      <c r="D3505" t="s">
        <v>5067</v>
      </c>
      <c r="E3505" t="s">
        <v>212</v>
      </c>
      <c r="F3505" s="5">
        <f>_xlfn.TEXTBEFORE(E3505, " ") * 1000000</f>
        <v>4400000</v>
      </c>
      <c r="G3505">
        <v>100.5645</v>
      </c>
      <c r="H3505" t="s">
        <v>779</v>
      </c>
      <c r="I3505">
        <v>26</v>
      </c>
      <c r="J3505">
        <f>IF(I3505="",0,I3505)</f>
        <v>26</v>
      </c>
      <c r="K3505">
        <v>11</v>
      </c>
      <c r="L3505">
        <f>I3505-K3505</f>
        <v>15</v>
      </c>
      <c r="M3505" t="str">
        <f>IF(I3505&lt;100,"small",IF(I3505&lt;500,"medium","large"))</f>
        <v>small</v>
      </c>
      <c r="N3505">
        <f>IF(M3505="small",1,0)</f>
        <v>1</v>
      </c>
      <c r="O3505">
        <f>IF(N3505="medium",1,0)</f>
        <v>0</v>
      </c>
      <c r="P3505">
        <f>IF(O3505="large",1,0)</f>
        <v>0</v>
      </c>
      <c r="Q3505">
        <v>2003</v>
      </c>
      <c r="R3505">
        <v>1</v>
      </c>
      <c r="S3505" t="str">
        <f>IF(R3505=1, "First-time", IF(R3505&lt;=3, "Rising Star", IF(R3505&lt;10, "Established", "Elites")))</f>
        <v>First-time</v>
      </c>
      <c r="T3505">
        <f>IF(S3505 = "First-time",1,0)</f>
        <v>1</v>
      </c>
      <c r="U3505">
        <f>IF(S3505 = "Rising Star",1,0)</f>
        <v>0</v>
      </c>
      <c r="V3505">
        <f>IF(S3505 = "Established",1,0)</f>
        <v>0</v>
      </c>
      <c r="W3505">
        <f>IF(S3505 = "Elites",1,0)</f>
        <v>0</v>
      </c>
      <c r="X3505" t="s">
        <v>636</v>
      </c>
      <c r="Y3505" t="str">
        <f>IF(X3505="","-",TRIM(LEFT(X3505,FIND(",",X3505&amp;",")-1)))</f>
        <v>Indianapolis</v>
      </c>
      <c r="Z3505" t="s">
        <v>1196</v>
      </c>
      <c r="AA3505" t="s">
        <v>16</v>
      </c>
    </row>
    <row r="3506" spans="1:27" ht="14.4" x14ac:dyDescent="0.3">
      <c r="A3506">
        <v>3495</v>
      </c>
      <c r="B3506" t="s">
        <v>12794</v>
      </c>
      <c r="C3506" t="s">
        <v>12795</v>
      </c>
      <c r="D3506" t="s">
        <v>12796</v>
      </c>
      <c r="E3506" t="s">
        <v>1026</v>
      </c>
      <c r="F3506" s="5">
        <f>_xlfn.TEXTBEFORE(E3506, " ") * 1000000</f>
        <v>4900000</v>
      </c>
      <c r="G3506">
        <v>100.5579</v>
      </c>
      <c r="H3506" t="s">
        <v>174</v>
      </c>
      <c r="I3506">
        <v>25</v>
      </c>
      <c r="J3506">
        <f>IF(I3506="",0,I3506)</f>
        <v>25</v>
      </c>
      <c r="K3506">
        <v>8</v>
      </c>
      <c r="L3506">
        <f>I3506-K3506</f>
        <v>17</v>
      </c>
      <c r="M3506" t="str">
        <f>IF(I3506&lt;100,"small",IF(I3506&lt;500,"medium","large"))</f>
        <v>small</v>
      </c>
      <c r="N3506">
        <f>IF(M3506="small",1,0)</f>
        <v>1</v>
      </c>
      <c r="O3506">
        <f>IF(N3506="medium",1,0)</f>
        <v>0</v>
      </c>
      <c r="P3506">
        <f>IF(O3506="large",1,0)</f>
        <v>0</v>
      </c>
      <c r="Q3506">
        <v>2011</v>
      </c>
      <c r="R3506">
        <v>1</v>
      </c>
      <c r="S3506" t="str">
        <f>IF(R3506=1, "First-time", IF(R3506&lt;=3, "Rising Star", IF(R3506&lt;10, "Established", "Elites")))</f>
        <v>First-time</v>
      </c>
      <c r="T3506">
        <f>IF(S3506 = "First-time",1,0)</f>
        <v>1</v>
      </c>
      <c r="U3506">
        <f>IF(S3506 = "Rising Star",1,0)</f>
        <v>0</v>
      </c>
      <c r="V3506">
        <f>IF(S3506 = "Established",1,0)</f>
        <v>0</v>
      </c>
      <c r="W3506">
        <f>IF(S3506 = "Elites",1,0)</f>
        <v>0</v>
      </c>
      <c r="X3506" t="s">
        <v>3010</v>
      </c>
      <c r="Y3506" t="str">
        <f>IF(X3506="","-",TRIM(LEFT(X3506,FIND(",",X3506&amp;",")-1)))</f>
        <v>San Jose</v>
      </c>
      <c r="Z3506" t="s">
        <v>12797</v>
      </c>
      <c r="AA3506" t="s">
        <v>5</v>
      </c>
    </row>
    <row r="3507" spans="1:27" ht="14.4" x14ac:dyDescent="0.3">
      <c r="A3507">
        <v>3496</v>
      </c>
      <c r="B3507" t="s">
        <v>6867</v>
      </c>
      <c r="C3507" t="s">
        <v>6868</v>
      </c>
      <c r="D3507" t="s">
        <v>6869</v>
      </c>
      <c r="E3507" t="s">
        <v>6870</v>
      </c>
      <c r="F3507" s="5">
        <f>_xlfn.TEXTBEFORE(E3507, " ") * 1000000</f>
        <v>983300000</v>
      </c>
      <c r="G3507">
        <v>100.48009999999999</v>
      </c>
      <c r="H3507" t="s">
        <v>92</v>
      </c>
      <c r="I3507">
        <v>650</v>
      </c>
      <c r="J3507">
        <f>IF(I3507="",0,I3507)</f>
        <v>650</v>
      </c>
      <c r="K3507">
        <v>380</v>
      </c>
      <c r="L3507">
        <f>I3507-K3507</f>
        <v>270</v>
      </c>
      <c r="M3507" t="str">
        <f>IF(I3507&lt;100,"small",IF(I3507&lt;500,"medium","large"))</f>
        <v>large</v>
      </c>
      <c r="N3507">
        <f>IF(M3507="small",1,0)</f>
        <v>0</v>
      </c>
      <c r="O3507">
        <f>IF(N3507="medium",1,0)</f>
        <v>0</v>
      </c>
      <c r="P3507">
        <f>IF(O3507="large",1,0)</f>
        <v>0</v>
      </c>
      <c r="Q3507">
        <v>2006</v>
      </c>
      <c r="R3507">
        <v>1</v>
      </c>
      <c r="S3507" t="str">
        <f>IF(R3507=1, "First-time", IF(R3507&lt;=3, "Rising Star", IF(R3507&lt;10, "Established", "Elites")))</f>
        <v>First-time</v>
      </c>
      <c r="T3507">
        <f>IF(S3507 = "First-time",1,0)</f>
        <v>1</v>
      </c>
      <c r="U3507">
        <f>IF(S3507 = "Rising Star",1,0)</f>
        <v>0</v>
      </c>
      <c r="V3507">
        <f>IF(S3507 = "Established",1,0)</f>
        <v>0</v>
      </c>
      <c r="W3507">
        <f>IF(S3507 = "Elites",1,0)</f>
        <v>0</v>
      </c>
      <c r="X3507" t="s">
        <v>86</v>
      </c>
      <c r="Y3507" t="str">
        <f>IF(X3507="","-",TRIM(LEFT(X3507,FIND(",",X3507&amp;",")-1)))</f>
        <v>New York City</v>
      </c>
      <c r="Z3507" t="s">
        <v>6871</v>
      </c>
      <c r="AA3507" t="s">
        <v>35</v>
      </c>
    </row>
    <row r="3508" spans="1:27" ht="14.4" x14ac:dyDescent="0.3">
      <c r="A3508">
        <v>3497</v>
      </c>
      <c r="B3508" t="s">
        <v>13367</v>
      </c>
      <c r="C3508" t="s">
        <v>13368</v>
      </c>
      <c r="D3508" t="s">
        <v>13369</v>
      </c>
      <c r="E3508" t="s">
        <v>1147</v>
      </c>
      <c r="F3508" s="5">
        <f>_xlfn.TEXTBEFORE(E3508, " ") * 1000000</f>
        <v>3900000</v>
      </c>
      <c r="G3508">
        <v>100.4776</v>
      </c>
      <c r="H3508" t="s">
        <v>1750</v>
      </c>
      <c r="I3508">
        <v>27</v>
      </c>
      <c r="J3508">
        <f>IF(I3508="",0,I3508)</f>
        <v>27</v>
      </c>
      <c r="K3508">
        <v>13</v>
      </c>
      <c r="L3508">
        <f>I3508-K3508</f>
        <v>14</v>
      </c>
      <c r="M3508" t="str">
        <f>IF(I3508&lt;100,"small",IF(I3508&lt;500,"medium","large"))</f>
        <v>small</v>
      </c>
      <c r="N3508">
        <f>IF(M3508="small",1,0)</f>
        <v>1</v>
      </c>
      <c r="O3508">
        <f>IF(N3508="medium",1,0)</f>
        <v>0</v>
      </c>
      <c r="P3508">
        <f>IF(O3508="large",1,0)</f>
        <v>0</v>
      </c>
      <c r="Q3508">
        <v>2012</v>
      </c>
      <c r="R3508">
        <v>1</v>
      </c>
      <c r="S3508" t="str">
        <f>IF(R3508=1, "First-time", IF(R3508&lt;=3, "Rising Star", IF(R3508&lt;10, "Established", "Elites")))</f>
        <v>First-time</v>
      </c>
      <c r="T3508">
        <f>IF(S3508 = "First-time",1,0)</f>
        <v>1</v>
      </c>
      <c r="U3508">
        <f>IF(S3508 = "Rising Star",1,0)</f>
        <v>0</v>
      </c>
      <c r="V3508">
        <f>IF(S3508 = "Established",1,0)</f>
        <v>0</v>
      </c>
      <c r="W3508">
        <f>IF(S3508 = "Elites",1,0)</f>
        <v>0</v>
      </c>
      <c r="X3508" t="s">
        <v>86</v>
      </c>
      <c r="Y3508" t="str">
        <f>IF(X3508="","-",TRIM(LEFT(X3508,FIND(",",X3508&amp;",")-1)))</f>
        <v>New York City</v>
      </c>
      <c r="Z3508" t="s">
        <v>543</v>
      </c>
      <c r="AA3508" t="s">
        <v>35</v>
      </c>
    </row>
    <row r="3509" spans="1:27" ht="14.4" x14ac:dyDescent="0.3">
      <c r="A3509">
        <v>3498</v>
      </c>
      <c r="B3509" t="s">
        <v>9843</v>
      </c>
      <c r="C3509" t="s">
        <v>9844</v>
      </c>
      <c r="D3509" t="s">
        <v>9845</v>
      </c>
      <c r="E3509" t="s">
        <v>2889</v>
      </c>
      <c r="F3509" s="5">
        <f>_xlfn.TEXTBEFORE(E3509, " ") * 1000000</f>
        <v>7700000</v>
      </c>
      <c r="G3509">
        <v>100.47669999999999</v>
      </c>
      <c r="H3509" t="s">
        <v>803</v>
      </c>
      <c r="I3509">
        <v>46</v>
      </c>
      <c r="J3509">
        <f>IF(I3509="",0,I3509)</f>
        <v>46</v>
      </c>
      <c r="K3509">
        <v>25</v>
      </c>
      <c r="L3509">
        <f>I3509-K3509</f>
        <v>21</v>
      </c>
      <c r="M3509" t="str">
        <f>IF(I3509&lt;100,"small",IF(I3509&lt;500,"medium","large"))</f>
        <v>small</v>
      </c>
      <c r="N3509">
        <f>IF(M3509="small",1,0)</f>
        <v>1</v>
      </c>
      <c r="O3509">
        <f>IF(N3509="medium",1,0)</f>
        <v>0</v>
      </c>
      <c r="P3509">
        <f>IF(O3509="large",1,0)</f>
        <v>0</v>
      </c>
      <c r="Q3509">
        <v>2009</v>
      </c>
      <c r="R3509">
        <v>3</v>
      </c>
      <c r="S3509" t="str">
        <f>IF(R3509=1, "First-time", IF(R3509&lt;=3, "Rising Star", IF(R3509&lt;10, "Established", "Elites")))</f>
        <v>Rising Star</v>
      </c>
      <c r="T3509">
        <f>IF(S3509 = "First-time",1,0)</f>
        <v>0</v>
      </c>
      <c r="U3509">
        <f>IF(S3509 = "Rising Star",1,0)</f>
        <v>1</v>
      </c>
      <c r="V3509">
        <f>IF(S3509 = "Established",1,0)</f>
        <v>0</v>
      </c>
      <c r="W3509">
        <f>IF(S3509 = "Elites",1,0)</f>
        <v>0</v>
      </c>
      <c r="X3509" t="s">
        <v>354</v>
      </c>
      <c r="Y3509" t="str">
        <f>IF(X3509="","-",TRIM(LEFT(X3509,FIND(",",X3509&amp;",")-1)))</f>
        <v>Minneapolis</v>
      </c>
      <c r="Z3509" t="s">
        <v>354</v>
      </c>
      <c r="AA3509" t="s">
        <v>24</v>
      </c>
    </row>
    <row r="3510" spans="1:27" ht="14.4" x14ac:dyDescent="0.3">
      <c r="A3510">
        <v>3499</v>
      </c>
      <c r="B3510" t="s">
        <v>1340</v>
      </c>
      <c r="C3510" t="s">
        <v>1341</v>
      </c>
      <c r="D3510" t="s">
        <v>1342</v>
      </c>
      <c r="E3510" t="s">
        <v>1343</v>
      </c>
      <c r="F3510" s="5">
        <f>_xlfn.TEXTBEFORE(E3510, " ") * 1000000</f>
        <v>182300000</v>
      </c>
      <c r="G3510">
        <v>100.4319</v>
      </c>
      <c r="H3510" t="s">
        <v>105</v>
      </c>
      <c r="I3510">
        <v>1036</v>
      </c>
      <c r="J3510">
        <f>IF(I3510="",0,I3510)</f>
        <v>1036</v>
      </c>
      <c r="K3510">
        <v>620</v>
      </c>
      <c r="L3510">
        <f>I3510-K3510</f>
        <v>416</v>
      </c>
      <c r="M3510" t="str">
        <f>IF(I3510&lt;100,"small",IF(I3510&lt;500,"medium","large"))</f>
        <v>large</v>
      </c>
      <c r="N3510">
        <f>IF(M3510="small",1,0)</f>
        <v>0</v>
      </c>
      <c r="O3510">
        <f>IF(N3510="medium",1,0)</f>
        <v>0</v>
      </c>
      <c r="P3510">
        <f>IF(O3510="large",1,0)</f>
        <v>0</v>
      </c>
      <c r="Q3510">
        <v>1988</v>
      </c>
      <c r="R3510">
        <v>10</v>
      </c>
      <c r="S3510" t="str">
        <f>IF(R3510=1, "First-time", IF(R3510&lt;=3, "Rising Star", IF(R3510&lt;10, "Established", "Elites")))</f>
        <v>Elites</v>
      </c>
      <c r="T3510">
        <f>IF(S3510 = "First-time",1,0)</f>
        <v>0</v>
      </c>
      <c r="U3510">
        <f>IF(S3510 = "Rising Star",1,0)</f>
        <v>0</v>
      </c>
      <c r="V3510">
        <f>IF(S3510 = "Established",1,0)</f>
        <v>0</v>
      </c>
      <c r="W3510">
        <f>IF(S3510 = "Elites",1,0)</f>
        <v>1</v>
      </c>
      <c r="X3510" t="s">
        <v>202</v>
      </c>
      <c r="Y3510" t="str">
        <f>IF(X3510="","-",TRIM(LEFT(X3510,FIND(",",X3510&amp;",")-1)))</f>
        <v>Las Vegas</v>
      </c>
      <c r="Z3510" t="s">
        <v>1344</v>
      </c>
      <c r="AA3510" t="s">
        <v>34</v>
      </c>
    </row>
    <row r="3511" spans="1:27" ht="14.4" x14ac:dyDescent="0.3">
      <c r="A3511">
        <v>3500</v>
      </c>
      <c r="B3511" t="s">
        <v>4183</v>
      </c>
      <c r="C3511" t="s">
        <v>4184</v>
      </c>
      <c r="D3511" t="s">
        <v>4185</v>
      </c>
      <c r="E3511" t="s">
        <v>302</v>
      </c>
      <c r="F3511" s="5">
        <f>_xlfn.TEXTBEFORE(E3511, " ") * 1000000</f>
        <v>7100000</v>
      </c>
      <c r="G3511">
        <v>100.42100000000001</v>
      </c>
      <c r="H3511" t="s">
        <v>751</v>
      </c>
      <c r="I3511">
        <v>15</v>
      </c>
      <c r="J3511">
        <f>IF(I3511="",0,I3511)</f>
        <v>15</v>
      </c>
      <c r="K3511">
        <v>10</v>
      </c>
      <c r="L3511">
        <f>I3511-K3511</f>
        <v>5</v>
      </c>
      <c r="M3511" t="str">
        <f>IF(I3511&lt;100,"small",IF(I3511&lt;500,"medium","large"))</f>
        <v>small</v>
      </c>
      <c r="N3511">
        <f>IF(M3511="small",1,0)</f>
        <v>1</v>
      </c>
      <c r="O3511">
        <f>IF(N3511="medium",1,0)</f>
        <v>0</v>
      </c>
      <c r="P3511">
        <f>IF(O3511="large",1,0)</f>
        <v>0</v>
      </c>
      <c r="Q3511">
        <v>2001</v>
      </c>
      <c r="R3511">
        <v>1</v>
      </c>
      <c r="S3511" t="str">
        <f>IF(R3511=1, "First-time", IF(R3511&lt;=3, "Rising Star", IF(R3511&lt;10, "Established", "Elites")))</f>
        <v>First-time</v>
      </c>
      <c r="T3511">
        <f>IF(S3511 = "First-time",1,0)</f>
        <v>1</v>
      </c>
      <c r="U3511">
        <f>IF(S3511 = "Rising Star",1,0)</f>
        <v>0</v>
      </c>
      <c r="V3511">
        <f>IF(S3511 = "Established",1,0)</f>
        <v>0</v>
      </c>
      <c r="W3511">
        <f>IF(S3511 = "Elites",1,0)</f>
        <v>0</v>
      </c>
      <c r="X3511" t="s">
        <v>99</v>
      </c>
      <c r="Y3511" t="str">
        <f>IF(X3511="","-",TRIM(LEFT(X3511,FIND(",",X3511&amp;",")-1)))</f>
        <v>-</v>
      </c>
      <c r="Z3511" t="s">
        <v>4186</v>
      </c>
      <c r="AA3511" t="s">
        <v>5</v>
      </c>
    </row>
    <row r="3512" spans="1:27" ht="14.4" x14ac:dyDescent="0.3">
      <c r="A3512">
        <v>3501</v>
      </c>
      <c r="B3512" t="s">
        <v>8806</v>
      </c>
      <c r="C3512" t="s">
        <v>8807</v>
      </c>
      <c r="D3512" t="s">
        <v>8808</v>
      </c>
      <c r="E3512" t="s">
        <v>8809</v>
      </c>
      <c r="F3512" s="5">
        <f>_xlfn.TEXTBEFORE(E3512, " ") * 1000000</f>
        <v>165600000</v>
      </c>
      <c r="G3512">
        <v>100.4066</v>
      </c>
      <c r="H3512" t="s">
        <v>153</v>
      </c>
      <c r="I3512">
        <v>119</v>
      </c>
      <c r="J3512">
        <f>IF(I3512="",0,I3512)</f>
        <v>119</v>
      </c>
      <c r="K3512">
        <v>102</v>
      </c>
      <c r="L3512">
        <f>I3512-K3512</f>
        <v>17</v>
      </c>
      <c r="M3512" t="str">
        <f>IF(I3512&lt;100,"small",IF(I3512&lt;500,"medium","large"))</f>
        <v>medium</v>
      </c>
      <c r="N3512">
        <f>IF(M3512="small",1,0)</f>
        <v>0</v>
      </c>
      <c r="O3512">
        <f>IF(N3512="medium",1,0)</f>
        <v>0</v>
      </c>
      <c r="P3512">
        <f>IF(O3512="large",1,0)</f>
        <v>0</v>
      </c>
      <c r="Q3512">
        <v>2008</v>
      </c>
      <c r="R3512">
        <v>7</v>
      </c>
      <c r="S3512" t="str">
        <f>IF(R3512=1, "First-time", IF(R3512&lt;=3, "Rising Star", IF(R3512&lt;10, "Established", "Elites")))</f>
        <v>Established</v>
      </c>
      <c r="T3512">
        <f>IF(S3512 = "First-time",1,0)</f>
        <v>0</v>
      </c>
      <c r="U3512">
        <f>IF(S3512 = "Rising Star",1,0)</f>
        <v>0</v>
      </c>
      <c r="V3512">
        <f>IF(S3512 = "Established",1,0)</f>
        <v>1</v>
      </c>
      <c r="W3512">
        <f>IF(S3512 = "Elites",1,0)</f>
        <v>0</v>
      </c>
      <c r="X3512" t="s">
        <v>271</v>
      </c>
      <c r="Y3512" t="str">
        <f>IF(X3512="","-",TRIM(LEFT(X3512,FIND(",",X3512&amp;",")-1)))</f>
        <v>Chicago</v>
      </c>
      <c r="Z3512" t="s">
        <v>271</v>
      </c>
      <c r="AA3512" t="s">
        <v>15</v>
      </c>
    </row>
    <row r="3513" spans="1:27" ht="14.4" x14ac:dyDescent="0.3">
      <c r="A3513">
        <v>3502</v>
      </c>
      <c r="B3513" t="s">
        <v>12267</v>
      </c>
      <c r="C3513" t="s">
        <v>12268</v>
      </c>
      <c r="D3513" t="s">
        <v>12269</v>
      </c>
      <c r="E3513" t="s">
        <v>1103</v>
      </c>
      <c r="F3513" s="5">
        <f>_xlfn.TEXTBEFORE(E3513, " ") * 1000000</f>
        <v>4500000</v>
      </c>
      <c r="G3513">
        <v>100.3036</v>
      </c>
      <c r="H3513" t="s">
        <v>445</v>
      </c>
      <c r="I3513">
        <v>20</v>
      </c>
      <c r="J3513">
        <f>IF(I3513="",0,I3513)</f>
        <v>20</v>
      </c>
      <c r="K3513">
        <v>18</v>
      </c>
      <c r="L3513">
        <f>I3513-K3513</f>
        <v>2</v>
      </c>
      <c r="M3513" t="str">
        <f>IF(I3513&lt;100,"small",IF(I3513&lt;500,"medium","large"))</f>
        <v>small</v>
      </c>
      <c r="N3513">
        <f>IF(M3513="small",1,0)</f>
        <v>1</v>
      </c>
      <c r="O3513">
        <f>IF(N3513="medium",1,0)</f>
        <v>0</v>
      </c>
      <c r="P3513">
        <f>IF(O3513="large",1,0)</f>
        <v>0</v>
      </c>
      <c r="Q3513">
        <v>2011</v>
      </c>
      <c r="R3513">
        <v>4</v>
      </c>
      <c r="S3513" t="str">
        <f>IF(R3513=1, "First-time", IF(R3513&lt;=3, "Rising Star", IF(R3513&lt;10, "Established", "Elites")))</f>
        <v>Established</v>
      </c>
      <c r="T3513">
        <f>IF(S3513 = "First-time",1,0)</f>
        <v>0</v>
      </c>
      <c r="U3513">
        <f>IF(S3513 = "Rising Star",1,0)</f>
        <v>0</v>
      </c>
      <c r="V3513">
        <f>IF(S3513 = "Established",1,0)</f>
        <v>1</v>
      </c>
      <c r="W3513">
        <f>IF(S3513 = "Elites",1,0)</f>
        <v>0</v>
      </c>
      <c r="X3513" t="s">
        <v>185</v>
      </c>
      <c r="Y3513" t="str">
        <f>IF(X3513="","-",TRIM(LEFT(X3513,FIND(",",X3513&amp;",")-1)))</f>
        <v>Boston</v>
      </c>
      <c r="Z3513" t="s">
        <v>185</v>
      </c>
      <c r="AA3513" t="s">
        <v>20</v>
      </c>
    </row>
    <row r="3514" spans="1:27" ht="14.4" x14ac:dyDescent="0.3">
      <c r="A3514">
        <v>3503</v>
      </c>
      <c r="B3514" t="s">
        <v>8104</v>
      </c>
      <c r="C3514" t="s">
        <v>8105</v>
      </c>
      <c r="D3514" t="s">
        <v>8106</v>
      </c>
      <c r="E3514" t="s">
        <v>330</v>
      </c>
      <c r="F3514" s="5">
        <f>_xlfn.TEXTBEFORE(E3514, " ") * 1000000</f>
        <v>4099999.9999999995</v>
      </c>
      <c r="G3514">
        <v>100.1905</v>
      </c>
      <c r="H3514" t="s">
        <v>118</v>
      </c>
      <c r="I3514">
        <v>11</v>
      </c>
      <c r="J3514">
        <f>IF(I3514="",0,I3514)</f>
        <v>11</v>
      </c>
      <c r="K3514">
        <v>5</v>
      </c>
      <c r="L3514">
        <f>I3514-K3514</f>
        <v>6</v>
      </c>
      <c r="M3514" t="str">
        <f>IF(I3514&lt;100,"small",IF(I3514&lt;500,"medium","large"))</f>
        <v>small</v>
      </c>
      <c r="N3514">
        <f>IF(M3514="small",1,0)</f>
        <v>1</v>
      </c>
      <c r="O3514">
        <f>IF(N3514="medium",1,0)</f>
        <v>0</v>
      </c>
      <c r="P3514">
        <f>IF(O3514="large",1,0)</f>
        <v>0</v>
      </c>
      <c r="Q3514">
        <v>2007</v>
      </c>
      <c r="R3514">
        <v>4</v>
      </c>
      <c r="S3514" t="str">
        <f>IF(R3514=1, "First-time", IF(R3514&lt;=3, "Rising Star", IF(R3514&lt;10, "Established", "Elites")))</f>
        <v>Established</v>
      </c>
      <c r="T3514">
        <f>IF(S3514 = "First-time",1,0)</f>
        <v>0</v>
      </c>
      <c r="U3514">
        <f>IF(S3514 = "Rising Star",1,0)</f>
        <v>0</v>
      </c>
      <c r="V3514">
        <f>IF(S3514 = "Established",1,0)</f>
        <v>1</v>
      </c>
      <c r="W3514">
        <f>IF(S3514 = "Elites",1,0)</f>
        <v>0</v>
      </c>
      <c r="X3514" t="s">
        <v>325</v>
      </c>
      <c r="Y3514" t="str">
        <f>IF(X3514="","-",TRIM(LEFT(X3514,FIND(",",X3514&amp;",")-1)))</f>
        <v>Los Angeles</v>
      </c>
      <c r="Z3514" t="s">
        <v>5867</v>
      </c>
      <c r="AA3514" t="s">
        <v>5</v>
      </c>
    </row>
    <row r="3515" spans="1:27" ht="14.4" x14ac:dyDescent="0.3">
      <c r="A3515">
        <v>3504</v>
      </c>
      <c r="B3515" t="s">
        <v>2410</v>
      </c>
      <c r="C3515" t="s">
        <v>2411</v>
      </c>
      <c r="D3515" t="s">
        <v>2412</v>
      </c>
      <c r="E3515" t="s">
        <v>923</v>
      </c>
      <c r="F3515" s="5">
        <f>_xlfn.TEXTBEFORE(E3515, " ") * 1000000</f>
        <v>5500000</v>
      </c>
      <c r="G3515">
        <v>100.1349</v>
      </c>
      <c r="H3515" t="s">
        <v>803</v>
      </c>
      <c r="I3515">
        <v>22</v>
      </c>
      <c r="J3515">
        <f>IF(I3515="",0,I3515)</f>
        <v>22</v>
      </c>
      <c r="K3515">
        <v>15</v>
      </c>
      <c r="L3515">
        <f>I3515-K3515</f>
        <v>7</v>
      </c>
      <c r="M3515" t="str">
        <f>IF(I3515&lt;100,"small",IF(I3515&lt;500,"medium","large"))</f>
        <v>small</v>
      </c>
      <c r="N3515">
        <f>IF(M3515="small",1,0)</f>
        <v>1</v>
      </c>
      <c r="O3515">
        <f>IF(N3515="medium",1,0)</f>
        <v>0</v>
      </c>
      <c r="P3515">
        <f>IF(O3515="large",1,0)</f>
        <v>0</v>
      </c>
      <c r="Q3515">
        <v>1996</v>
      </c>
      <c r="R3515">
        <v>3</v>
      </c>
      <c r="S3515" t="str">
        <f>IF(R3515=1, "First-time", IF(R3515&lt;=3, "Rising Star", IF(R3515&lt;10, "Established", "Elites")))</f>
        <v>Rising Star</v>
      </c>
      <c r="T3515">
        <f>IF(S3515 = "First-time",1,0)</f>
        <v>0</v>
      </c>
      <c r="U3515">
        <f>IF(S3515 = "Rising Star",1,0)</f>
        <v>1</v>
      </c>
      <c r="V3515">
        <f>IF(S3515 = "Established",1,0)</f>
        <v>0</v>
      </c>
      <c r="W3515">
        <f>IF(S3515 = "Elites",1,0)</f>
        <v>0</v>
      </c>
      <c r="X3515" t="s">
        <v>2413</v>
      </c>
      <c r="Y3515" t="str">
        <f>IF(X3515="","-",TRIM(LEFT(X3515,FIND(",",X3515&amp;",")-1)))</f>
        <v>Durham</v>
      </c>
      <c r="Z3515" t="s">
        <v>2414</v>
      </c>
      <c r="AA3515" t="s">
        <v>28</v>
      </c>
    </row>
    <row r="3516" spans="1:27" ht="14.4" x14ac:dyDescent="0.3">
      <c r="A3516">
        <v>3505</v>
      </c>
      <c r="B3516" t="s">
        <v>4028</v>
      </c>
      <c r="C3516" t="s">
        <v>4029</v>
      </c>
      <c r="D3516" t="s">
        <v>4030</v>
      </c>
      <c r="E3516" t="s">
        <v>1237</v>
      </c>
      <c r="F3516" s="5">
        <f>_xlfn.TEXTBEFORE(E3516, " ") * 1000000</f>
        <v>11600000</v>
      </c>
      <c r="G3516">
        <v>100.0959</v>
      </c>
      <c r="H3516" t="s">
        <v>727</v>
      </c>
      <c r="I3516">
        <v>98</v>
      </c>
      <c r="J3516">
        <f>IF(I3516="",0,I3516)</f>
        <v>98</v>
      </c>
      <c r="K3516">
        <v>59</v>
      </c>
      <c r="L3516">
        <f>I3516-K3516</f>
        <v>39</v>
      </c>
      <c r="M3516" t="str">
        <f>IF(I3516&lt;100,"small",IF(I3516&lt;500,"medium","large"))</f>
        <v>small</v>
      </c>
      <c r="N3516">
        <f>IF(M3516="small",1,0)</f>
        <v>1</v>
      </c>
      <c r="O3516">
        <f>IF(N3516="medium",1,0)</f>
        <v>0</v>
      </c>
      <c r="P3516">
        <f>IF(O3516="large",1,0)</f>
        <v>0</v>
      </c>
      <c r="Q3516">
        <v>2001</v>
      </c>
      <c r="R3516">
        <v>2</v>
      </c>
      <c r="S3516" t="str">
        <f>IF(R3516=1, "First-time", IF(R3516&lt;=3, "Rising Star", IF(R3516&lt;10, "Established", "Elites")))</f>
        <v>Rising Star</v>
      </c>
      <c r="T3516">
        <f>IF(S3516 = "First-time",1,0)</f>
        <v>0</v>
      </c>
      <c r="U3516">
        <f>IF(S3516 = "Rising Star",1,0)</f>
        <v>1</v>
      </c>
      <c r="V3516">
        <f>IF(S3516 = "Established",1,0)</f>
        <v>0</v>
      </c>
      <c r="W3516">
        <f>IF(S3516 = "Elites",1,0)</f>
        <v>0</v>
      </c>
      <c r="X3516" t="s">
        <v>99</v>
      </c>
      <c r="Y3516" t="str">
        <f>IF(X3516="","-",TRIM(LEFT(X3516,FIND(",",X3516&amp;",")-1)))</f>
        <v>-</v>
      </c>
      <c r="Z3516" t="s">
        <v>4031</v>
      </c>
      <c r="AA3516" t="s">
        <v>16</v>
      </c>
    </row>
    <row r="3517" spans="1:27" ht="14.4" x14ac:dyDescent="0.3">
      <c r="A3517">
        <v>3506</v>
      </c>
      <c r="B3517" t="s">
        <v>6550</v>
      </c>
      <c r="C3517" t="s">
        <v>6551</v>
      </c>
      <c r="D3517" t="s">
        <v>6552</v>
      </c>
      <c r="E3517" t="s">
        <v>460</v>
      </c>
      <c r="F3517" s="5">
        <f>_xlfn.TEXTBEFORE(E3517, " ") * 1000000</f>
        <v>12900000</v>
      </c>
      <c r="G3517">
        <v>100.0009</v>
      </c>
      <c r="H3517" t="s">
        <v>85</v>
      </c>
      <c r="I3517">
        <v>27</v>
      </c>
      <c r="J3517">
        <f>IF(I3517="",0,I3517)</f>
        <v>27</v>
      </c>
      <c r="K3517">
        <v>21</v>
      </c>
      <c r="L3517">
        <f>I3517-K3517</f>
        <v>6</v>
      </c>
      <c r="M3517" t="str">
        <f>IF(I3517&lt;100,"small",IF(I3517&lt;500,"medium","large"))</f>
        <v>small</v>
      </c>
      <c r="N3517">
        <f>IF(M3517="small",1,0)</f>
        <v>1</v>
      </c>
      <c r="O3517">
        <f>IF(N3517="medium",1,0)</f>
        <v>0</v>
      </c>
      <c r="P3517">
        <f>IF(O3517="large",1,0)</f>
        <v>0</v>
      </c>
      <c r="Q3517">
        <v>2005</v>
      </c>
      <c r="R3517">
        <v>5</v>
      </c>
      <c r="S3517" t="str">
        <f>IF(R3517=1, "First-time", IF(R3517&lt;=3, "Rising Star", IF(R3517&lt;10, "Established", "Elites")))</f>
        <v>Established</v>
      </c>
      <c r="T3517">
        <f>IF(S3517 = "First-time",1,0)</f>
        <v>0</v>
      </c>
      <c r="U3517">
        <f>IF(S3517 = "Rising Star",1,0)</f>
        <v>0</v>
      </c>
      <c r="V3517">
        <f>IF(S3517 = "Established",1,0)</f>
        <v>1</v>
      </c>
      <c r="W3517">
        <f>IF(S3517 = "Elites",1,0)</f>
        <v>0</v>
      </c>
      <c r="X3517" t="s">
        <v>325</v>
      </c>
      <c r="Y3517" t="str">
        <f>IF(X3517="","-",TRIM(LEFT(X3517,FIND(",",X3517&amp;",")-1)))</f>
        <v>Los Angeles</v>
      </c>
      <c r="Z3517" t="s">
        <v>1133</v>
      </c>
      <c r="AA3517" t="s">
        <v>5</v>
      </c>
    </row>
    <row r="3518" spans="1:27" ht="14.4" x14ac:dyDescent="0.3">
      <c r="A3518">
        <v>3507</v>
      </c>
      <c r="B3518" t="s">
        <v>4320</v>
      </c>
      <c r="C3518" t="s">
        <v>4321</v>
      </c>
      <c r="D3518" t="s">
        <v>4322</v>
      </c>
      <c r="E3518" t="s">
        <v>3584</v>
      </c>
      <c r="F3518" s="5">
        <f>_xlfn.TEXTBEFORE(E3518, " ") * 1000000</f>
        <v>18300000</v>
      </c>
      <c r="G3518">
        <v>99.968000000000004</v>
      </c>
      <c r="H3518" t="s">
        <v>324</v>
      </c>
      <c r="I3518">
        <v>55</v>
      </c>
      <c r="J3518">
        <f>IF(I3518="",0,I3518)</f>
        <v>55</v>
      </c>
      <c r="K3518">
        <v>30</v>
      </c>
      <c r="L3518">
        <f>I3518-K3518</f>
        <v>25</v>
      </c>
      <c r="M3518" t="str">
        <f>IF(I3518&lt;100,"small",IF(I3518&lt;500,"medium","large"))</f>
        <v>small</v>
      </c>
      <c r="N3518">
        <f>IF(M3518="small",1,0)</f>
        <v>1</v>
      </c>
      <c r="O3518">
        <f>IF(N3518="medium",1,0)</f>
        <v>0</v>
      </c>
      <c r="P3518">
        <f>IF(O3518="large",1,0)</f>
        <v>0</v>
      </c>
      <c r="Q3518">
        <v>2002</v>
      </c>
      <c r="R3518">
        <v>1</v>
      </c>
      <c r="S3518" t="str">
        <f>IF(R3518=1, "First-time", IF(R3518&lt;=3, "Rising Star", IF(R3518&lt;10, "Established", "Elites")))</f>
        <v>First-time</v>
      </c>
      <c r="T3518">
        <f>IF(S3518 = "First-time",1,0)</f>
        <v>1</v>
      </c>
      <c r="U3518">
        <f>IF(S3518 = "Rising Star",1,0)</f>
        <v>0</v>
      </c>
      <c r="V3518">
        <f>IF(S3518 = "Established",1,0)</f>
        <v>0</v>
      </c>
      <c r="W3518">
        <f>IF(S3518 = "Elites",1,0)</f>
        <v>0</v>
      </c>
      <c r="X3518" t="s">
        <v>4323</v>
      </c>
      <c r="Y3518" t="str">
        <f>IF(X3518="","-",TRIM(LEFT(X3518,FIND(",",X3518&amp;",")-1)))</f>
        <v>San Antonio</v>
      </c>
      <c r="Z3518" t="s">
        <v>839</v>
      </c>
      <c r="AA3518" t="s">
        <v>45</v>
      </c>
    </row>
    <row r="3519" spans="1:27" ht="14.4" x14ac:dyDescent="0.3">
      <c r="A3519">
        <v>3508</v>
      </c>
      <c r="B3519" t="s">
        <v>6228</v>
      </c>
      <c r="C3519" t="s">
        <v>6229</v>
      </c>
      <c r="D3519" t="s">
        <v>6230</v>
      </c>
      <c r="E3519" t="s">
        <v>1532</v>
      </c>
      <c r="F3519" s="5">
        <f>_xlfn.TEXTBEFORE(E3519, " ") * 1000000</f>
        <v>14400000</v>
      </c>
      <c r="G3519">
        <v>99.959699999999998</v>
      </c>
      <c r="H3519" t="s">
        <v>105</v>
      </c>
      <c r="I3519">
        <v>30</v>
      </c>
      <c r="J3519">
        <f>IF(I3519="",0,I3519)</f>
        <v>30</v>
      </c>
      <c r="K3519">
        <v>20</v>
      </c>
      <c r="L3519">
        <f>I3519-K3519</f>
        <v>10</v>
      </c>
      <c r="M3519" t="str">
        <f>IF(I3519&lt;100,"small",IF(I3519&lt;500,"medium","large"))</f>
        <v>small</v>
      </c>
      <c r="N3519">
        <f>IF(M3519="small",1,0)</f>
        <v>1</v>
      </c>
      <c r="O3519">
        <f>IF(N3519="medium",1,0)</f>
        <v>0</v>
      </c>
      <c r="P3519">
        <f>IF(O3519="large",1,0)</f>
        <v>0</v>
      </c>
      <c r="Q3519">
        <v>2005</v>
      </c>
      <c r="R3519">
        <v>3</v>
      </c>
      <c r="S3519" t="str">
        <f>IF(R3519=1, "First-time", IF(R3519&lt;=3, "Rising Star", IF(R3519&lt;10, "Established", "Elites")))</f>
        <v>Rising Star</v>
      </c>
      <c r="T3519">
        <f>IF(S3519 = "First-time",1,0)</f>
        <v>0</v>
      </c>
      <c r="U3519">
        <f>IF(S3519 = "Rising Star",1,0)</f>
        <v>1</v>
      </c>
      <c r="V3519">
        <f>IF(S3519 = "Established",1,0)</f>
        <v>0</v>
      </c>
      <c r="W3519">
        <f>IF(S3519 = "Elites",1,0)</f>
        <v>0</v>
      </c>
      <c r="X3519" t="s">
        <v>202</v>
      </c>
      <c r="Y3519" t="str">
        <f>IF(X3519="","-",TRIM(LEFT(X3519,FIND(",",X3519&amp;",")-1)))</f>
        <v>Las Vegas</v>
      </c>
      <c r="Z3519" t="s">
        <v>203</v>
      </c>
      <c r="AA3519" t="s">
        <v>34</v>
      </c>
    </row>
    <row r="3520" spans="1:27" ht="14.4" x14ac:dyDescent="0.3">
      <c r="A3520">
        <v>3509</v>
      </c>
      <c r="B3520" t="s">
        <v>7389</v>
      </c>
      <c r="C3520" t="s">
        <v>7390</v>
      </c>
      <c r="D3520" t="s">
        <v>7391</v>
      </c>
      <c r="E3520" t="s">
        <v>1933</v>
      </c>
      <c r="F3520" s="5">
        <f>_xlfn.TEXTBEFORE(E3520, " ") * 1000000</f>
        <v>6200000</v>
      </c>
      <c r="G3520">
        <v>99.95</v>
      </c>
      <c r="H3520" t="s">
        <v>85</v>
      </c>
      <c r="I3520">
        <v>80</v>
      </c>
      <c r="J3520">
        <f>IF(I3520="",0,I3520)</f>
        <v>80</v>
      </c>
      <c r="K3520">
        <v>35</v>
      </c>
      <c r="L3520">
        <f>I3520-K3520</f>
        <v>45</v>
      </c>
      <c r="M3520" t="str">
        <f>IF(I3520&lt;100,"small",IF(I3520&lt;500,"medium","large"))</f>
        <v>small</v>
      </c>
      <c r="N3520">
        <f>IF(M3520="small",1,0)</f>
        <v>1</v>
      </c>
      <c r="O3520">
        <f>IF(N3520="medium",1,0)</f>
        <v>0</v>
      </c>
      <c r="P3520">
        <f>IF(O3520="large",1,0)</f>
        <v>0</v>
      </c>
      <c r="Q3520">
        <v>2007</v>
      </c>
      <c r="R3520">
        <v>6</v>
      </c>
      <c r="S3520" t="str">
        <f>IF(R3520=1, "First-time", IF(R3520&lt;=3, "Rising Star", IF(R3520&lt;10, "Established", "Elites")))</f>
        <v>Established</v>
      </c>
      <c r="T3520">
        <f>IF(S3520 = "First-time",1,0)</f>
        <v>0</v>
      </c>
      <c r="U3520">
        <f>IF(S3520 = "Rising Star",1,0)</f>
        <v>0</v>
      </c>
      <c r="V3520">
        <f>IF(S3520 = "Established",1,0)</f>
        <v>1</v>
      </c>
      <c r="W3520">
        <f>IF(S3520 = "Elites",1,0)</f>
        <v>0</v>
      </c>
      <c r="X3520" t="s">
        <v>427</v>
      </c>
      <c r="Y3520" t="str">
        <f>IF(X3520="","-",TRIM(LEFT(X3520,FIND(",",X3520&amp;",")-1)))</f>
        <v>Washington</v>
      </c>
      <c r="Z3520" t="s">
        <v>1317</v>
      </c>
      <c r="AA3520" t="s">
        <v>47</v>
      </c>
    </row>
    <row r="3521" spans="1:27" ht="14.4" x14ac:dyDescent="0.3">
      <c r="A3521">
        <v>3510</v>
      </c>
      <c r="B3521" t="s">
        <v>11120</v>
      </c>
      <c r="C3521" t="s">
        <v>11121</v>
      </c>
      <c r="D3521" t="s">
        <v>11122</v>
      </c>
      <c r="E3521" t="s">
        <v>1391</v>
      </c>
      <c r="F3521" s="5">
        <f>_xlfn.TEXTBEFORE(E3521, " ") * 1000000</f>
        <v>3800000</v>
      </c>
      <c r="G3521">
        <v>99.901799999999994</v>
      </c>
      <c r="H3521" t="s">
        <v>92</v>
      </c>
      <c r="I3521">
        <v>32</v>
      </c>
      <c r="J3521">
        <f>IF(I3521="",0,I3521)</f>
        <v>32</v>
      </c>
      <c r="K3521">
        <v>25</v>
      </c>
      <c r="L3521">
        <f>I3521-K3521</f>
        <v>7</v>
      </c>
      <c r="M3521" t="str">
        <f>IF(I3521&lt;100,"small",IF(I3521&lt;500,"medium","large"))</f>
        <v>small</v>
      </c>
      <c r="N3521">
        <f>IF(M3521="small",1,0)</f>
        <v>1</v>
      </c>
      <c r="O3521">
        <f>IF(N3521="medium",1,0)</f>
        <v>0</v>
      </c>
      <c r="P3521">
        <f>IF(O3521="large",1,0)</f>
        <v>0</v>
      </c>
      <c r="Q3521">
        <v>2010</v>
      </c>
      <c r="R3521">
        <v>3</v>
      </c>
      <c r="S3521" t="str">
        <f>IF(R3521=1, "First-time", IF(R3521&lt;=3, "Rising Star", IF(R3521&lt;10, "Established", "Elites")))</f>
        <v>Rising Star</v>
      </c>
      <c r="T3521">
        <f>IF(S3521 = "First-time",1,0)</f>
        <v>0</v>
      </c>
      <c r="U3521">
        <f>IF(S3521 = "Rising Star",1,0)</f>
        <v>1</v>
      </c>
      <c r="V3521">
        <f>IF(S3521 = "Established",1,0)</f>
        <v>0</v>
      </c>
      <c r="W3521">
        <f>IF(S3521 = "Elites",1,0)</f>
        <v>0</v>
      </c>
      <c r="X3521" t="s">
        <v>99</v>
      </c>
      <c r="Y3521" t="str">
        <f>IF(X3521="","-",TRIM(LEFT(X3521,FIND(",",X3521&amp;",")-1)))</f>
        <v>-</v>
      </c>
      <c r="Z3521" t="s">
        <v>11123</v>
      </c>
      <c r="AA3521" t="s">
        <v>20</v>
      </c>
    </row>
    <row r="3522" spans="1:27" ht="14.4" x14ac:dyDescent="0.3">
      <c r="A3522">
        <v>3511</v>
      </c>
      <c r="B3522" t="s">
        <v>13740</v>
      </c>
      <c r="C3522" t="s">
        <v>13741</v>
      </c>
      <c r="D3522" t="s">
        <v>13742</v>
      </c>
      <c r="E3522" t="s">
        <v>1466</v>
      </c>
      <c r="F3522" s="5">
        <f>_xlfn.TEXTBEFORE(E3522, " ") * 1000000</f>
        <v>4000000</v>
      </c>
      <c r="G3522">
        <v>99.882800000000003</v>
      </c>
      <c r="H3522" t="s">
        <v>118</v>
      </c>
      <c r="I3522">
        <v>18</v>
      </c>
      <c r="J3522">
        <f>IF(I3522="",0,I3522)</f>
        <v>18</v>
      </c>
      <c r="K3522">
        <v>5</v>
      </c>
      <c r="L3522">
        <f>I3522-K3522</f>
        <v>13</v>
      </c>
      <c r="M3522" t="str">
        <f>IF(I3522&lt;100,"small",IF(I3522&lt;500,"medium","large"))</f>
        <v>small</v>
      </c>
      <c r="N3522">
        <f>IF(M3522="small",1,0)</f>
        <v>1</v>
      </c>
      <c r="O3522">
        <f>IF(N3522="medium",1,0)</f>
        <v>0</v>
      </c>
      <c r="P3522">
        <f>IF(O3522="large",1,0)</f>
        <v>0</v>
      </c>
      <c r="Q3522">
        <v>2012</v>
      </c>
      <c r="R3522">
        <v>3</v>
      </c>
      <c r="S3522" t="str">
        <f>IF(R3522=1, "First-time", IF(R3522&lt;=3, "Rising Star", IF(R3522&lt;10, "Established", "Elites")))</f>
        <v>Rising Star</v>
      </c>
      <c r="T3522">
        <f>IF(S3522 = "First-time",1,0)</f>
        <v>0</v>
      </c>
      <c r="U3522">
        <f>IF(S3522 = "Rising Star",1,0)</f>
        <v>1</v>
      </c>
      <c r="V3522">
        <f>IF(S3522 = "Established",1,0)</f>
        <v>0</v>
      </c>
      <c r="W3522">
        <f>IF(S3522 = "Elites",1,0)</f>
        <v>0</v>
      </c>
      <c r="X3522" t="s">
        <v>271</v>
      </c>
      <c r="Y3522" t="str">
        <f>IF(X3522="","-",TRIM(LEFT(X3522,FIND(",",X3522&amp;",")-1)))</f>
        <v>Chicago</v>
      </c>
      <c r="Z3522" t="s">
        <v>3483</v>
      </c>
      <c r="AA3522" t="s">
        <v>15</v>
      </c>
    </row>
    <row r="3523" spans="1:27" ht="14.4" x14ac:dyDescent="0.3">
      <c r="A3523">
        <v>3512</v>
      </c>
      <c r="B3523" t="s">
        <v>3427</v>
      </c>
      <c r="C3523" t="s">
        <v>3428</v>
      </c>
      <c r="D3523" t="s">
        <v>3429</v>
      </c>
      <c r="E3523" t="s">
        <v>3430</v>
      </c>
      <c r="F3523" s="5">
        <f>_xlfn.TEXTBEFORE(E3523, " ") * 1000000</f>
        <v>58300000</v>
      </c>
      <c r="G3523">
        <v>99.863200000000006</v>
      </c>
      <c r="H3523" t="s">
        <v>174</v>
      </c>
      <c r="I3523">
        <v>83</v>
      </c>
      <c r="J3523">
        <f>IF(I3523="",0,I3523)</f>
        <v>83</v>
      </c>
      <c r="K3523">
        <v>55</v>
      </c>
      <c r="L3523">
        <f>I3523-K3523</f>
        <v>28</v>
      </c>
      <c r="M3523" t="str">
        <f>IF(I3523&lt;100,"small",IF(I3523&lt;500,"medium","large"))</f>
        <v>small</v>
      </c>
      <c r="N3523">
        <f>IF(M3523="small",1,0)</f>
        <v>1</v>
      </c>
      <c r="O3523">
        <f>IF(N3523="medium",1,0)</f>
        <v>0</v>
      </c>
      <c r="P3523">
        <f>IF(O3523="large",1,0)</f>
        <v>0</v>
      </c>
      <c r="Q3523">
        <v>2000</v>
      </c>
      <c r="R3523">
        <v>3</v>
      </c>
      <c r="S3523" t="str">
        <f>IF(R3523=1, "First-time", IF(R3523&lt;=3, "Rising Star", IF(R3523&lt;10, "Established", "Elites")))</f>
        <v>Rising Star</v>
      </c>
      <c r="T3523">
        <f>IF(S3523 = "First-time",1,0)</f>
        <v>0</v>
      </c>
      <c r="U3523">
        <f>IF(S3523 = "Rising Star",1,0)</f>
        <v>1</v>
      </c>
      <c r="V3523">
        <f>IF(S3523 = "Established",1,0)</f>
        <v>0</v>
      </c>
      <c r="W3523">
        <f>IF(S3523 = "Elites",1,0)</f>
        <v>0</v>
      </c>
      <c r="X3523" t="s">
        <v>130</v>
      </c>
      <c r="Y3523" t="str">
        <f>IF(X3523="","-",TRIM(LEFT(X3523,FIND(",",X3523&amp;",")-1)))</f>
        <v>Dallas</v>
      </c>
      <c r="Z3523" t="s">
        <v>2853</v>
      </c>
      <c r="AA3523" t="s">
        <v>45</v>
      </c>
    </row>
    <row r="3524" spans="1:27" ht="14.4" x14ac:dyDescent="0.3">
      <c r="A3524">
        <v>3513</v>
      </c>
      <c r="B3524" t="s">
        <v>3167</v>
      </c>
      <c r="C3524" t="s">
        <v>3168</v>
      </c>
      <c r="D3524" t="s">
        <v>3169</v>
      </c>
      <c r="E3524" t="s">
        <v>1675</v>
      </c>
      <c r="F3524" s="5">
        <f>_xlfn.TEXTBEFORE(E3524, " ") * 1000000</f>
        <v>20500000</v>
      </c>
      <c r="G3524">
        <v>99.854500000000002</v>
      </c>
      <c r="H3524" t="s">
        <v>1750</v>
      </c>
      <c r="I3524">
        <v>1000</v>
      </c>
      <c r="J3524">
        <f>IF(I3524="",0,I3524)</f>
        <v>1000</v>
      </c>
      <c r="K3524">
        <v>446</v>
      </c>
      <c r="L3524">
        <f>I3524-K3524</f>
        <v>554</v>
      </c>
      <c r="M3524" t="str">
        <f>IF(I3524&lt;100,"small",IF(I3524&lt;500,"medium","large"))</f>
        <v>large</v>
      </c>
      <c r="N3524">
        <f>IF(M3524="small",1,0)</f>
        <v>0</v>
      </c>
      <c r="O3524">
        <f>IF(N3524="medium",1,0)</f>
        <v>0</v>
      </c>
      <c r="P3524">
        <f>IF(O3524="large",1,0)</f>
        <v>0</v>
      </c>
      <c r="Q3524">
        <v>1999</v>
      </c>
      <c r="R3524">
        <v>1</v>
      </c>
      <c r="S3524" t="str">
        <f>IF(R3524=1, "First-time", IF(R3524&lt;=3, "Rising Star", IF(R3524&lt;10, "Established", "Elites")))</f>
        <v>First-time</v>
      </c>
      <c r="T3524">
        <f>IF(S3524 = "First-time",1,0)</f>
        <v>1</v>
      </c>
      <c r="U3524">
        <f>IF(S3524 = "Rising Star",1,0)</f>
        <v>0</v>
      </c>
      <c r="V3524">
        <f>IF(S3524 = "Established",1,0)</f>
        <v>0</v>
      </c>
      <c r="W3524">
        <f>IF(S3524 = "Elites",1,0)</f>
        <v>0</v>
      </c>
      <c r="X3524" t="s">
        <v>86</v>
      </c>
      <c r="Y3524" t="str">
        <f>IF(X3524="","-",TRIM(LEFT(X3524,FIND(",",X3524&amp;",")-1)))</f>
        <v>New York City</v>
      </c>
      <c r="Z3524" t="s">
        <v>1662</v>
      </c>
      <c r="AA3524" t="s">
        <v>32</v>
      </c>
    </row>
    <row r="3525" spans="1:27" ht="14.4" x14ac:dyDescent="0.3">
      <c r="A3525">
        <v>3514</v>
      </c>
      <c r="B3525" t="s">
        <v>15250</v>
      </c>
      <c r="C3525" t="s">
        <v>15251</v>
      </c>
      <c r="D3525" t="s">
        <v>15252</v>
      </c>
      <c r="E3525" t="s">
        <v>1329</v>
      </c>
      <c r="F3525" s="5">
        <f>_xlfn.TEXTBEFORE(E3525, " ") * 1000000</f>
        <v>3600000</v>
      </c>
      <c r="G3525">
        <v>99.787000000000006</v>
      </c>
      <c r="H3525" t="s">
        <v>129</v>
      </c>
      <c r="I3525">
        <v>12</v>
      </c>
      <c r="J3525">
        <f>IF(I3525="",0,I3525)</f>
        <v>12</v>
      </c>
      <c r="K3525">
        <v>6</v>
      </c>
      <c r="L3525">
        <f>I3525-K3525</f>
        <v>6</v>
      </c>
      <c r="M3525" t="str">
        <f>IF(I3525&lt;100,"small",IF(I3525&lt;500,"medium","large"))</f>
        <v>small</v>
      </c>
      <c r="N3525">
        <f>IF(M3525="small",1,0)</f>
        <v>1</v>
      </c>
      <c r="O3525">
        <f>IF(N3525="medium",1,0)</f>
        <v>0</v>
      </c>
      <c r="P3525">
        <f>IF(O3525="large",1,0)</f>
        <v>0</v>
      </c>
      <c r="Q3525">
        <v>2013</v>
      </c>
      <c r="R3525">
        <v>2</v>
      </c>
      <c r="S3525" t="str">
        <f>IF(R3525=1, "First-time", IF(R3525&lt;=3, "Rising Star", IF(R3525&lt;10, "Established", "Elites")))</f>
        <v>Rising Star</v>
      </c>
      <c r="T3525">
        <f>IF(S3525 = "First-time",1,0)</f>
        <v>0</v>
      </c>
      <c r="U3525">
        <f>IF(S3525 = "Rising Star",1,0)</f>
        <v>1</v>
      </c>
      <c r="V3525">
        <f>IF(S3525 = "Established",1,0)</f>
        <v>0</v>
      </c>
      <c r="W3525">
        <f>IF(S3525 = "Elites",1,0)</f>
        <v>0</v>
      </c>
      <c r="X3525" t="s">
        <v>242</v>
      </c>
      <c r="Y3525" t="str">
        <f>IF(X3525="","-",TRIM(LEFT(X3525,FIND(",",X3525&amp;",")-1)))</f>
        <v>Atlanta</v>
      </c>
      <c r="Z3525" t="s">
        <v>591</v>
      </c>
      <c r="AA3525" t="s">
        <v>11</v>
      </c>
    </row>
    <row r="3526" spans="1:27" ht="14.4" x14ac:dyDescent="0.3">
      <c r="A3526">
        <v>3515</v>
      </c>
      <c r="B3526" t="s">
        <v>9627</v>
      </c>
      <c r="C3526" t="s">
        <v>9628</v>
      </c>
      <c r="D3526" t="s">
        <v>9629</v>
      </c>
      <c r="E3526" t="s">
        <v>2889</v>
      </c>
      <c r="F3526" s="5">
        <f>_xlfn.TEXTBEFORE(E3526, " ") * 1000000</f>
        <v>7700000</v>
      </c>
      <c r="G3526">
        <v>99.781899999999993</v>
      </c>
      <c r="H3526" t="s">
        <v>353</v>
      </c>
      <c r="I3526">
        <v>32</v>
      </c>
      <c r="J3526">
        <f>IF(I3526="",0,I3526)</f>
        <v>32</v>
      </c>
      <c r="K3526">
        <v>11</v>
      </c>
      <c r="L3526">
        <f>I3526-K3526</f>
        <v>21</v>
      </c>
      <c r="M3526" t="str">
        <f>IF(I3526&lt;100,"small",IF(I3526&lt;500,"medium","large"))</f>
        <v>small</v>
      </c>
      <c r="N3526">
        <f>IF(M3526="small",1,0)</f>
        <v>1</v>
      </c>
      <c r="O3526">
        <f>IF(N3526="medium",1,0)</f>
        <v>0</v>
      </c>
      <c r="P3526">
        <f>IF(O3526="large",1,0)</f>
        <v>0</v>
      </c>
      <c r="Q3526">
        <v>2009</v>
      </c>
      <c r="R3526">
        <v>5</v>
      </c>
      <c r="S3526" t="str">
        <f>IF(R3526=1, "First-time", IF(R3526&lt;=3, "Rising Star", IF(R3526&lt;10, "Established", "Elites")))</f>
        <v>Established</v>
      </c>
      <c r="T3526">
        <f>IF(S3526 = "First-time",1,0)</f>
        <v>0</v>
      </c>
      <c r="U3526">
        <f>IF(S3526 = "Rising Star",1,0)</f>
        <v>0</v>
      </c>
      <c r="V3526">
        <f>IF(S3526 = "Established",1,0)</f>
        <v>1</v>
      </c>
      <c r="W3526">
        <f>IF(S3526 = "Elites",1,0)</f>
        <v>0</v>
      </c>
      <c r="X3526" t="s">
        <v>180</v>
      </c>
      <c r="Y3526" t="str">
        <f>IF(X3526="","-",TRIM(LEFT(X3526,FIND(",",X3526&amp;",")-1)))</f>
        <v>Cincinnati</v>
      </c>
      <c r="Z3526" t="s">
        <v>9630</v>
      </c>
      <c r="AA3526" t="s">
        <v>36</v>
      </c>
    </row>
    <row r="3527" spans="1:27" ht="14.4" x14ac:dyDescent="0.3">
      <c r="A3527">
        <v>3516</v>
      </c>
      <c r="B3527" t="s">
        <v>12160</v>
      </c>
      <c r="C3527" t="s">
        <v>12161</v>
      </c>
      <c r="D3527" t="s">
        <v>12162</v>
      </c>
      <c r="E3527" t="s">
        <v>1933</v>
      </c>
      <c r="F3527" s="5">
        <f>_xlfn.TEXTBEFORE(E3527, " ") * 1000000</f>
        <v>6200000</v>
      </c>
      <c r="G3527">
        <v>99.754000000000005</v>
      </c>
      <c r="H3527" t="s">
        <v>118</v>
      </c>
      <c r="I3527">
        <v>13</v>
      </c>
      <c r="J3527">
        <f>IF(I3527="",0,I3527)</f>
        <v>13</v>
      </c>
      <c r="K3527">
        <v>9</v>
      </c>
      <c r="L3527">
        <f>I3527-K3527</f>
        <v>4</v>
      </c>
      <c r="M3527" t="str">
        <f>IF(I3527&lt;100,"small",IF(I3527&lt;500,"medium","large"))</f>
        <v>small</v>
      </c>
      <c r="N3527">
        <f>IF(M3527="small",1,0)</f>
        <v>1</v>
      </c>
      <c r="O3527">
        <f>IF(N3527="medium",1,0)</f>
        <v>0</v>
      </c>
      <c r="P3527">
        <f>IF(O3527="large",1,0)</f>
        <v>0</v>
      </c>
      <c r="Q3527">
        <v>2011</v>
      </c>
      <c r="R3527">
        <v>3</v>
      </c>
      <c r="S3527" t="str">
        <f>IF(R3527=1, "First-time", IF(R3527&lt;=3, "Rising Star", IF(R3527&lt;10, "Established", "Elites")))</f>
        <v>Rising Star</v>
      </c>
      <c r="T3527">
        <f>IF(S3527 = "First-time",1,0)</f>
        <v>0</v>
      </c>
      <c r="U3527">
        <f>IF(S3527 = "Rising Star",1,0)</f>
        <v>1</v>
      </c>
      <c r="V3527">
        <f>IF(S3527 = "Established",1,0)</f>
        <v>0</v>
      </c>
      <c r="W3527">
        <f>IF(S3527 = "Elites",1,0)</f>
        <v>0</v>
      </c>
      <c r="X3527" t="s">
        <v>1454</v>
      </c>
      <c r="Y3527" t="str">
        <f>IF(X3527="","-",TRIM(LEFT(X3527,FIND(",",X3527&amp;",")-1)))</f>
        <v>St. Louis</v>
      </c>
      <c r="Z3527" t="s">
        <v>1455</v>
      </c>
      <c r="AA3527" t="s">
        <v>25</v>
      </c>
    </row>
    <row r="3528" spans="1:27" ht="14.4" x14ac:dyDescent="0.3">
      <c r="A3528">
        <v>3517</v>
      </c>
      <c r="B3528" t="s">
        <v>1773</v>
      </c>
      <c r="C3528" t="s">
        <v>1774</v>
      </c>
      <c r="D3528" t="s">
        <v>1775</v>
      </c>
      <c r="E3528" t="s">
        <v>352</v>
      </c>
      <c r="F3528" s="5">
        <f>_xlfn.TEXTBEFORE(E3528, " ") * 1000000</f>
        <v>2100000</v>
      </c>
      <c r="G3528">
        <v>99.6995</v>
      </c>
      <c r="H3528" t="s">
        <v>167</v>
      </c>
      <c r="I3528">
        <v>20</v>
      </c>
      <c r="J3528">
        <f>IF(I3528="",0,I3528)</f>
        <v>20</v>
      </c>
      <c r="K3528">
        <v>5</v>
      </c>
      <c r="L3528">
        <f>I3528-K3528</f>
        <v>15</v>
      </c>
      <c r="M3528" t="str">
        <f>IF(I3528&lt;100,"small",IF(I3528&lt;500,"medium","large"))</f>
        <v>small</v>
      </c>
      <c r="N3528">
        <f>IF(M3528="small",1,0)</f>
        <v>1</v>
      </c>
      <c r="O3528">
        <f>IF(N3528="medium",1,0)</f>
        <v>0</v>
      </c>
      <c r="P3528">
        <f>IF(O3528="large",1,0)</f>
        <v>0</v>
      </c>
      <c r="Q3528">
        <v>1992</v>
      </c>
      <c r="R3528">
        <v>1</v>
      </c>
      <c r="S3528" t="str">
        <f>IF(R3528=1, "First-time", IF(R3528&lt;=3, "Rising Star", IF(R3528&lt;10, "Established", "Elites")))</f>
        <v>First-time</v>
      </c>
      <c r="T3528">
        <f>IF(S3528 = "First-time",1,0)</f>
        <v>1</v>
      </c>
      <c r="U3528">
        <f>IF(S3528 = "Rising Star",1,0)</f>
        <v>0</v>
      </c>
      <c r="V3528">
        <f>IF(S3528 = "Established",1,0)</f>
        <v>0</v>
      </c>
      <c r="W3528">
        <f>IF(S3528 = "Elites",1,0)</f>
        <v>0</v>
      </c>
      <c r="X3528" t="s">
        <v>99</v>
      </c>
      <c r="Y3528" t="str">
        <f>IF(X3528="","-",TRIM(LEFT(X3528,FIND(",",X3528&amp;",")-1)))</f>
        <v>-</v>
      </c>
      <c r="Z3528" t="s">
        <v>1776</v>
      </c>
      <c r="AA3528" t="s">
        <v>32</v>
      </c>
    </row>
    <row r="3529" spans="1:27" ht="14.4" x14ac:dyDescent="0.3">
      <c r="A3529">
        <v>3518</v>
      </c>
      <c r="B3529" t="s">
        <v>15743</v>
      </c>
      <c r="C3529" t="s">
        <v>15744</v>
      </c>
      <c r="D3529" t="s">
        <v>15745</v>
      </c>
      <c r="E3529" t="s">
        <v>1192</v>
      </c>
      <c r="F3529" s="5">
        <f>_xlfn.TEXTBEFORE(E3529, " ") * 1000000</f>
        <v>2300000</v>
      </c>
      <c r="G3529">
        <v>99.646199999999993</v>
      </c>
      <c r="H3529" t="s">
        <v>472</v>
      </c>
      <c r="I3529">
        <v>50</v>
      </c>
      <c r="J3529">
        <f>IF(I3529="",0,I3529)</f>
        <v>50</v>
      </c>
      <c r="K3529">
        <v>4</v>
      </c>
      <c r="L3529">
        <f>I3529-K3529</f>
        <v>46</v>
      </c>
      <c r="M3529" t="str">
        <f>IF(I3529&lt;100,"small",IF(I3529&lt;500,"medium","large"))</f>
        <v>small</v>
      </c>
      <c r="N3529">
        <f>IF(M3529="small",1,0)</f>
        <v>1</v>
      </c>
      <c r="O3529">
        <f>IF(N3529="medium",1,0)</f>
        <v>0</v>
      </c>
      <c r="P3529">
        <f>IF(O3529="large",1,0)</f>
        <v>0</v>
      </c>
      <c r="Q3529">
        <v>2014</v>
      </c>
      <c r="R3529">
        <v>1</v>
      </c>
      <c r="S3529" t="str">
        <f>IF(R3529=1, "First-time", IF(R3529&lt;=3, "Rising Star", IF(R3529&lt;10, "Established", "Elites")))</f>
        <v>First-time</v>
      </c>
      <c r="T3529">
        <f>IF(S3529 = "First-time",1,0)</f>
        <v>1</v>
      </c>
      <c r="U3529">
        <f>IF(S3529 = "Rising Star",1,0)</f>
        <v>0</v>
      </c>
      <c r="V3529">
        <f>IF(S3529 = "Established",1,0)</f>
        <v>0</v>
      </c>
      <c r="W3529">
        <f>IF(S3529 = "Elites",1,0)</f>
        <v>0</v>
      </c>
      <c r="X3529" t="s">
        <v>260</v>
      </c>
      <c r="Y3529" t="str">
        <f>IF(X3529="","-",TRIM(LEFT(X3529,FIND(",",X3529&amp;",")-1)))</f>
        <v>Seattle</v>
      </c>
      <c r="Z3529" t="s">
        <v>3762</v>
      </c>
      <c r="AA3529" t="s">
        <v>49</v>
      </c>
    </row>
    <row r="3530" spans="1:27" ht="14.4" x14ac:dyDescent="0.3">
      <c r="A3530">
        <v>3519</v>
      </c>
      <c r="B3530" t="s">
        <v>9522</v>
      </c>
      <c r="C3530" t="s">
        <v>9523</v>
      </c>
      <c r="D3530" t="s">
        <v>9524</v>
      </c>
      <c r="E3530" t="s">
        <v>471</v>
      </c>
      <c r="F3530" s="5">
        <f>_xlfn.TEXTBEFORE(E3530, " ") * 1000000</f>
        <v>30300000</v>
      </c>
      <c r="G3530">
        <v>99.632000000000005</v>
      </c>
      <c r="H3530" t="s">
        <v>118</v>
      </c>
      <c r="I3530">
        <v>69</v>
      </c>
      <c r="J3530">
        <f>IF(I3530="",0,I3530)</f>
        <v>69</v>
      </c>
      <c r="K3530">
        <v>37</v>
      </c>
      <c r="L3530">
        <f>I3530-K3530</f>
        <v>32</v>
      </c>
      <c r="M3530" t="str">
        <f>IF(I3530&lt;100,"small",IF(I3530&lt;500,"medium","large"))</f>
        <v>small</v>
      </c>
      <c r="N3530">
        <f>IF(M3530="small",1,0)</f>
        <v>1</v>
      </c>
      <c r="O3530">
        <f>IF(N3530="medium",1,0)</f>
        <v>0</v>
      </c>
      <c r="P3530">
        <f>IF(O3530="large",1,0)</f>
        <v>0</v>
      </c>
      <c r="Q3530">
        <v>2009</v>
      </c>
      <c r="R3530">
        <v>2</v>
      </c>
      <c r="S3530" t="str">
        <f>IF(R3530=1, "First-time", IF(R3530&lt;=3, "Rising Star", IF(R3530&lt;10, "Established", "Elites")))</f>
        <v>Rising Star</v>
      </c>
      <c r="T3530">
        <f>IF(S3530 = "First-time",1,0)</f>
        <v>0</v>
      </c>
      <c r="U3530">
        <f>IF(S3530 = "Rising Star",1,0)</f>
        <v>1</v>
      </c>
      <c r="V3530">
        <f>IF(S3530 = "Established",1,0)</f>
        <v>0</v>
      </c>
      <c r="W3530">
        <f>IF(S3530 = "Elites",1,0)</f>
        <v>0</v>
      </c>
      <c r="X3530" t="s">
        <v>99</v>
      </c>
      <c r="Y3530" t="str">
        <f>IF(X3530="","-",TRIM(LEFT(X3530,FIND(",",X3530&amp;",")-1)))</f>
        <v>-</v>
      </c>
      <c r="Z3530" t="s">
        <v>9525</v>
      </c>
      <c r="AA3530" t="s">
        <v>42</v>
      </c>
    </row>
    <row r="3531" spans="1:27" ht="14.4" x14ac:dyDescent="0.3">
      <c r="A3531">
        <v>3520</v>
      </c>
      <c r="B3531" t="s">
        <v>602</v>
      </c>
      <c r="C3531" t="s">
        <v>603</v>
      </c>
      <c r="D3531" t="s">
        <v>604</v>
      </c>
      <c r="E3531" t="s">
        <v>605</v>
      </c>
      <c r="F3531" s="5">
        <f>_xlfn.TEXTBEFORE(E3531, " ") * 1000000</f>
        <v>8700000</v>
      </c>
      <c r="G3531">
        <v>99.631500000000003</v>
      </c>
      <c r="H3531" t="s">
        <v>167</v>
      </c>
      <c r="I3531">
        <v>85</v>
      </c>
      <c r="J3531">
        <f>IF(I3531="",0,I3531)</f>
        <v>85</v>
      </c>
      <c r="K3531">
        <v>35</v>
      </c>
      <c r="L3531">
        <f>I3531-K3531</f>
        <v>50</v>
      </c>
      <c r="M3531" t="str">
        <f>IF(I3531&lt;100,"small",IF(I3531&lt;500,"medium","large"))</f>
        <v>small</v>
      </c>
      <c r="N3531">
        <f>IF(M3531="small",1,0)</f>
        <v>1</v>
      </c>
      <c r="O3531">
        <f>IF(N3531="medium",1,0)</f>
        <v>0</v>
      </c>
      <c r="P3531">
        <f>IF(O3531="large",1,0)</f>
        <v>0</v>
      </c>
      <c r="Q3531">
        <v>1976</v>
      </c>
      <c r="R3531">
        <v>1</v>
      </c>
      <c r="S3531" t="str">
        <f>IF(R3531=1, "First-time", IF(R3531&lt;=3, "Rising Star", IF(R3531&lt;10, "Established", "Elites")))</f>
        <v>First-time</v>
      </c>
      <c r="T3531">
        <f>IF(S3531 = "First-time",1,0)</f>
        <v>1</v>
      </c>
      <c r="U3531">
        <f>IF(S3531 = "Rising Star",1,0)</f>
        <v>0</v>
      </c>
      <c r="V3531">
        <f>IF(S3531 = "Established",1,0)</f>
        <v>0</v>
      </c>
      <c r="W3531">
        <f>IF(S3531 = "Elites",1,0)</f>
        <v>0</v>
      </c>
      <c r="X3531" t="s">
        <v>99</v>
      </c>
      <c r="Y3531" t="str">
        <f>IF(X3531="","-",TRIM(LEFT(X3531,FIND(",",X3531&amp;",")-1)))</f>
        <v>-</v>
      </c>
      <c r="Z3531" t="s">
        <v>606</v>
      </c>
      <c r="AA3531" t="s">
        <v>6</v>
      </c>
    </row>
    <row r="3532" spans="1:27" ht="14.4" x14ac:dyDescent="0.3">
      <c r="A3532">
        <v>3521</v>
      </c>
      <c r="B3532" t="s">
        <v>6834</v>
      </c>
      <c r="C3532" t="s">
        <v>6835</v>
      </c>
      <c r="D3532" t="s">
        <v>6836</v>
      </c>
      <c r="E3532" t="s">
        <v>4256</v>
      </c>
      <c r="F3532" s="5">
        <f>_xlfn.TEXTBEFORE(E3532, " ") * 1000000</f>
        <v>10400000</v>
      </c>
      <c r="G3532">
        <v>99.610399999999998</v>
      </c>
      <c r="H3532" t="s">
        <v>433</v>
      </c>
      <c r="I3532">
        <v>2300</v>
      </c>
      <c r="J3532">
        <f>IF(I3532="",0,I3532)</f>
        <v>2300</v>
      </c>
      <c r="K3532">
        <v>940</v>
      </c>
      <c r="L3532">
        <f>I3532-K3532</f>
        <v>1360</v>
      </c>
      <c r="M3532" t="str">
        <f>IF(I3532&lt;100,"small",IF(I3532&lt;500,"medium","large"))</f>
        <v>large</v>
      </c>
      <c r="N3532">
        <f>IF(M3532="small",1,0)</f>
        <v>0</v>
      </c>
      <c r="O3532">
        <f>IF(N3532="medium",1,0)</f>
        <v>0</v>
      </c>
      <c r="P3532">
        <f>IF(O3532="large",1,0)</f>
        <v>0</v>
      </c>
      <c r="Q3532">
        <v>2006</v>
      </c>
      <c r="R3532">
        <v>1</v>
      </c>
      <c r="S3532" t="str">
        <f>IF(R3532=1, "First-time", IF(R3532&lt;=3, "Rising Star", IF(R3532&lt;10, "Established", "Elites")))</f>
        <v>First-time</v>
      </c>
      <c r="T3532">
        <f>IF(S3532 = "First-time",1,0)</f>
        <v>1</v>
      </c>
      <c r="U3532">
        <f>IF(S3532 = "Rising Star",1,0)</f>
        <v>0</v>
      </c>
      <c r="V3532">
        <f>IF(S3532 = "Established",1,0)</f>
        <v>0</v>
      </c>
      <c r="W3532">
        <f>IF(S3532 = "Elites",1,0)</f>
        <v>0</v>
      </c>
      <c r="X3532" t="s">
        <v>99</v>
      </c>
      <c r="Y3532" t="str">
        <f>IF(X3532="","-",TRIM(LEFT(X3532,FIND(",",X3532&amp;",")-1)))</f>
        <v>-</v>
      </c>
      <c r="Z3532" t="s">
        <v>6837</v>
      </c>
      <c r="AA3532" t="s">
        <v>36</v>
      </c>
    </row>
    <row r="3533" spans="1:27" ht="14.4" x14ac:dyDescent="0.3">
      <c r="A3533">
        <v>3522</v>
      </c>
      <c r="B3533" t="s">
        <v>16805</v>
      </c>
      <c r="C3533" t="s">
        <v>16806</v>
      </c>
      <c r="D3533" t="s">
        <v>16807</v>
      </c>
      <c r="E3533" t="s">
        <v>870</v>
      </c>
      <c r="F3533" s="5">
        <f>_xlfn.TEXTBEFORE(E3533, " ") * 1000000</f>
        <v>3000000</v>
      </c>
      <c r="G3533">
        <v>99.539100000000005</v>
      </c>
      <c r="H3533" t="s">
        <v>167</v>
      </c>
      <c r="I3533">
        <v>31</v>
      </c>
      <c r="J3533">
        <f>IF(I3533="",0,I3533)</f>
        <v>31</v>
      </c>
      <c r="K3533">
        <v>2</v>
      </c>
      <c r="L3533">
        <f>I3533-K3533</f>
        <v>29</v>
      </c>
      <c r="M3533" t="str">
        <f>IF(I3533&lt;100,"small",IF(I3533&lt;500,"medium","large"))</f>
        <v>small</v>
      </c>
      <c r="N3533">
        <f>IF(M3533="small",1,0)</f>
        <v>1</v>
      </c>
      <c r="O3533">
        <f>IF(N3533="medium",1,0)</f>
        <v>0</v>
      </c>
      <c r="P3533">
        <f>IF(O3533="large",1,0)</f>
        <v>0</v>
      </c>
      <c r="Q3533">
        <v>2014</v>
      </c>
      <c r="R3533">
        <v>1</v>
      </c>
      <c r="S3533" t="str">
        <f>IF(R3533=1, "First-time", IF(R3533&lt;=3, "Rising Star", IF(R3533&lt;10, "Established", "Elites")))</f>
        <v>First-time</v>
      </c>
      <c r="T3533">
        <f>IF(S3533 = "First-time",1,0)</f>
        <v>1</v>
      </c>
      <c r="U3533">
        <f>IF(S3533 = "Rising Star",1,0)</f>
        <v>0</v>
      </c>
      <c r="V3533">
        <f>IF(S3533 = "Established",1,0)</f>
        <v>0</v>
      </c>
      <c r="W3533">
        <f>IF(S3533 = "Elites",1,0)</f>
        <v>0</v>
      </c>
      <c r="X3533" t="s">
        <v>99</v>
      </c>
      <c r="Y3533" t="str">
        <f>IF(X3533="","-",TRIM(LEFT(X3533,FIND(",",X3533&amp;",")-1)))</f>
        <v>-</v>
      </c>
      <c r="Z3533" t="s">
        <v>1497</v>
      </c>
      <c r="AA3533" t="s">
        <v>10</v>
      </c>
    </row>
    <row r="3534" spans="1:27" ht="14.4" x14ac:dyDescent="0.3">
      <c r="A3534">
        <v>3523</v>
      </c>
      <c r="B3534" t="s">
        <v>7286</v>
      </c>
      <c r="C3534" t="s">
        <v>7287</v>
      </c>
      <c r="D3534" t="s">
        <v>7288</v>
      </c>
      <c r="E3534" t="s">
        <v>947</v>
      </c>
      <c r="F3534" s="5">
        <f>_xlfn.TEXTBEFORE(E3534, " ") * 1000000</f>
        <v>4600000</v>
      </c>
      <c r="G3534">
        <v>99.507099999999994</v>
      </c>
      <c r="H3534" t="s">
        <v>105</v>
      </c>
      <c r="I3534">
        <v>30</v>
      </c>
      <c r="J3534">
        <f>IF(I3534="",0,I3534)</f>
        <v>30</v>
      </c>
      <c r="K3534">
        <v>15</v>
      </c>
      <c r="L3534">
        <f>I3534-K3534</f>
        <v>15</v>
      </c>
      <c r="M3534" t="str">
        <f>IF(I3534&lt;100,"small",IF(I3534&lt;500,"medium","large"))</f>
        <v>small</v>
      </c>
      <c r="N3534">
        <f>IF(M3534="small",1,0)</f>
        <v>1</v>
      </c>
      <c r="O3534">
        <f>IF(N3534="medium",1,0)</f>
        <v>0</v>
      </c>
      <c r="P3534">
        <f>IF(O3534="large",1,0)</f>
        <v>0</v>
      </c>
      <c r="Q3534">
        <v>2006</v>
      </c>
      <c r="R3534">
        <v>2</v>
      </c>
      <c r="S3534" t="str">
        <f>IF(R3534=1, "First-time", IF(R3534&lt;=3, "Rising Star", IF(R3534&lt;10, "Established", "Elites")))</f>
        <v>Rising Star</v>
      </c>
      <c r="T3534">
        <f>IF(S3534 = "First-time",1,0)</f>
        <v>0</v>
      </c>
      <c r="U3534">
        <f>IF(S3534 = "Rising Star",1,0)</f>
        <v>1</v>
      </c>
      <c r="V3534">
        <f>IF(S3534 = "Established",1,0)</f>
        <v>0</v>
      </c>
      <c r="W3534">
        <f>IF(S3534 = "Elites",1,0)</f>
        <v>0</v>
      </c>
      <c r="X3534" t="s">
        <v>272</v>
      </c>
      <c r="Y3534" t="str">
        <f>IF(X3534="","-",TRIM(LEFT(X3534,FIND(",",X3534&amp;",")-1)))</f>
        <v>Phoenix</v>
      </c>
      <c r="Z3534" t="s">
        <v>272</v>
      </c>
      <c r="AA3534" t="s">
        <v>4</v>
      </c>
    </row>
    <row r="3535" spans="1:27" ht="14.4" x14ac:dyDescent="0.3">
      <c r="A3535">
        <v>3524</v>
      </c>
      <c r="B3535" t="s">
        <v>11696</v>
      </c>
      <c r="C3535" t="s">
        <v>11697</v>
      </c>
      <c r="D3535" t="s">
        <v>11698</v>
      </c>
      <c r="E3535" t="s">
        <v>4588</v>
      </c>
      <c r="F3535" s="5">
        <f>_xlfn.TEXTBEFORE(E3535, " ") * 1000000</f>
        <v>19600000</v>
      </c>
      <c r="G3535">
        <v>99.494699999999995</v>
      </c>
      <c r="H3535" t="s">
        <v>751</v>
      </c>
      <c r="I3535">
        <v>136</v>
      </c>
      <c r="J3535">
        <f>IF(I3535="",0,I3535)</f>
        <v>136</v>
      </c>
      <c r="K3535">
        <v>144</v>
      </c>
      <c r="L3535">
        <f>I3535-K3535</f>
        <v>-8</v>
      </c>
      <c r="M3535" t="str">
        <f>IF(I3535&lt;100,"small",IF(I3535&lt;500,"medium","large"))</f>
        <v>medium</v>
      </c>
      <c r="N3535">
        <f>IF(M3535="small",1,0)</f>
        <v>0</v>
      </c>
      <c r="O3535">
        <f>IF(N3535="medium",1,0)</f>
        <v>0</v>
      </c>
      <c r="P3535">
        <f>IF(O3535="large",1,0)</f>
        <v>0</v>
      </c>
      <c r="Q3535">
        <v>2011</v>
      </c>
      <c r="R3535">
        <v>4</v>
      </c>
      <c r="S3535" t="str">
        <f>IF(R3535=1, "First-time", IF(R3535&lt;=3, "Rising Star", IF(R3535&lt;10, "Established", "Elites")))</f>
        <v>Established</v>
      </c>
      <c r="T3535">
        <f>IF(S3535 = "First-time",1,0)</f>
        <v>0</v>
      </c>
      <c r="U3535">
        <f>IF(S3535 = "Rising Star",1,0)</f>
        <v>0</v>
      </c>
      <c r="V3535">
        <f>IF(S3535 = "Established",1,0)</f>
        <v>1</v>
      </c>
      <c r="W3535">
        <f>IF(S3535 = "Elites",1,0)</f>
        <v>0</v>
      </c>
      <c r="X3535" t="s">
        <v>427</v>
      </c>
      <c r="Y3535" t="str">
        <f>IF(X3535="","-",TRIM(LEFT(X3535,FIND(",",X3535&amp;",")-1)))</f>
        <v>Washington</v>
      </c>
      <c r="Z3535" t="s">
        <v>1411</v>
      </c>
      <c r="AA3535" t="s">
        <v>47</v>
      </c>
    </row>
    <row r="3536" spans="1:27" ht="14.4" x14ac:dyDescent="0.3">
      <c r="A3536">
        <v>3525</v>
      </c>
      <c r="B3536" t="s">
        <v>3338</v>
      </c>
      <c r="C3536" t="s">
        <v>3339</v>
      </c>
      <c r="D3536" t="s">
        <v>3340</v>
      </c>
      <c r="E3536" t="s">
        <v>3341</v>
      </c>
      <c r="F3536" s="5">
        <f>_xlfn.TEXTBEFORE(E3536, " ") * 1000000</f>
        <v>320200000</v>
      </c>
      <c r="G3536">
        <v>99.489699999999999</v>
      </c>
      <c r="H3536" t="s">
        <v>129</v>
      </c>
      <c r="I3536">
        <v>404</v>
      </c>
      <c r="J3536">
        <f>IF(I3536="",0,I3536)</f>
        <v>404</v>
      </c>
      <c r="K3536">
        <v>297</v>
      </c>
      <c r="L3536">
        <f>I3536-K3536</f>
        <v>107</v>
      </c>
      <c r="M3536" t="str">
        <f>IF(I3536&lt;100,"small",IF(I3536&lt;500,"medium","large"))</f>
        <v>medium</v>
      </c>
      <c r="N3536">
        <f>IF(M3536="small",1,0)</f>
        <v>0</v>
      </c>
      <c r="O3536">
        <f>IF(N3536="medium",1,0)</f>
        <v>0</v>
      </c>
      <c r="P3536">
        <f>IF(O3536="large",1,0)</f>
        <v>0</v>
      </c>
      <c r="Q3536">
        <v>1999</v>
      </c>
      <c r="R3536">
        <v>12</v>
      </c>
      <c r="S3536" t="str">
        <f>IF(R3536=1, "First-time", IF(R3536&lt;=3, "Rising Star", IF(R3536&lt;10, "Established", "Elites")))</f>
        <v>Elites</v>
      </c>
      <c r="T3536">
        <f>IF(S3536 = "First-time",1,0)</f>
        <v>0</v>
      </c>
      <c r="U3536">
        <f>IF(S3536 = "Rising Star",1,0)</f>
        <v>0</v>
      </c>
      <c r="V3536">
        <f>IF(S3536 = "Established",1,0)</f>
        <v>0</v>
      </c>
      <c r="W3536">
        <f>IF(S3536 = "Elites",1,0)</f>
        <v>1</v>
      </c>
      <c r="X3536" t="s">
        <v>1396</v>
      </c>
      <c r="Y3536" t="str">
        <f>IF(X3536="","-",TRIM(LEFT(X3536,FIND(",",X3536&amp;",")-1)))</f>
        <v>San Francisco</v>
      </c>
      <c r="Z3536" t="s">
        <v>3342</v>
      </c>
      <c r="AA3536" t="s">
        <v>5</v>
      </c>
    </row>
    <row r="3537" spans="1:27" ht="14.4" x14ac:dyDescent="0.3">
      <c r="A3537">
        <v>3526</v>
      </c>
      <c r="B3537" t="s">
        <v>9526</v>
      </c>
      <c r="C3537" t="s">
        <v>9527</v>
      </c>
      <c r="D3537" t="s">
        <v>9528</v>
      </c>
      <c r="E3537" t="s">
        <v>455</v>
      </c>
      <c r="F3537" s="5">
        <f>_xlfn.TEXTBEFORE(E3537, " ") * 1000000</f>
        <v>12200000</v>
      </c>
      <c r="G3537">
        <v>99.437600000000003</v>
      </c>
      <c r="H3537" t="s">
        <v>331</v>
      </c>
      <c r="I3537">
        <v>60</v>
      </c>
      <c r="J3537">
        <f>IF(I3537="",0,I3537)</f>
        <v>60</v>
      </c>
      <c r="K3537">
        <v>28</v>
      </c>
      <c r="L3537">
        <f>I3537-K3537</f>
        <v>32</v>
      </c>
      <c r="M3537" t="str">
        <f>IF(I3537&lt;100,"small",IF(I3537&lt;500,"medium","large"))</f>
        <v>small</v>
      </c>
      <c r="N3537">
        <f>IF(M3537="small",1,0)</f>
        <v>1</v>
      </c>
      <c r="O3537">
        <f>IF(N3537="medium",1,0)</f>
        <v>0</v>
      </c>
      <c r="P3537">
        <f>IF(O3537="large",1,0)</f>
        <v>0</v>
      </c>
      <c r="Q3537">
        <v>2009</v>
      </c>
      <c r="R3537">
        <v>4</v>
      </c>
      <c r="S3537" t="str">
        <f>IF(R3537=1, "First-time", IF(R3537&lt;=3, "Rising Star", IF(R3537&lt;10, "Established", "Elites")))</f>
        <v>Established</v>
      </c>
      <c r="T3537">
        <f>IF(S3537 = "First-time",1,0)</f>
        <v>0</v>
      </c>
      <c r="U3537">
        <f>IF(S3537 = "Rising Star",1,0)</f>
        <v>0</v>
      </c>
      <c r="V3537">
        <f>IF(S3537 = "Established",1,0)</f>
        <v>1</v>
      </c>
      <c r="W3537">
        <f>IF(S3537 = "Elites",1,0)</f>
        <v>0</v>
      </c>
      <c r="X3537" t="s">
        <v>1545</v>
      </c>
      <c r="Y3537" t="str">
        <f>IF(X3537="","-",TRIM(LEFT(X3537,FIND(",",X3537&amp;",")-1)))</f>
        <v>Columbia</v>
      </c>
      <c r="Z3537" t="s">
        <v>1546</v>
      </c>
      <c r="AA3537" t="s">
        <v>42</v>
      </c>
    </row>
    <row r="3538" spans="1:27" ht="14.4" x14ac:dyDescent="0.3">
      <c r="A3538">
        <v>3527</v>
      </c>
      <c r="B3538" t="s">
        <v>181</v>
      </c>
      <c r="C3538" t="s">
        <v>182</v>
      </c>
      <c r="D3538" t="s">
        <v>183</v>
      </c>
      <c r="E3538" t="s">
        <v>184</v>
      </c>
      <c r="F3538" s="5">
        <f>_xlfn.TEXTBEFORE(E3538, " ") * 1000000</f>
        <v>21700000</v>
      </c>
      <c r="G3538">
        <v>99.374200000000002</v>
      </c>
      <c r="H3538" t="s">
        <v>118</v>
      </c>
      <c r="I3538">
        <v>120</v>
      </c>
      <c r="J3538">
        <f>IF(I3538="",0,I3538)</f>
        <v>120</v>
      </c>
      <c r="K3538">
        <v>64</v>
      </c>
      <c r="L3538">
        <f>I3538-K3538</f>
        <v>56</v>
      </c>
      <c r="M3538" t="str">
        <f>IF(I3538&lt;100,"small",IF(I3538&lt;500,"medium","large"))</f>
        <v>medium</v>
      </c>
      <c r="N3538">
        <f>IF(M3538="small",1,0)</f>
        <v>0</v>
      </c>
      <c r="O3538">
        <f>IF(N3538="medium",1,0)</f>
        <v>0</v>
      </c>
      <c r="P3538">
        <f>IF(O3538="large",1,0)</f>
        <v>0</v>
      </c>
      <c r="Q3538">
        <v>1928</v>
      </c>
      <c r="R3538">
        <v>2</v>
      </c>
      <c r="S3538" t="str">
        <f>IF(R3538=1, "First-time", IF(R3538&lt;=3, "Rising Star", IF(R3538&lt;10, "Established", "Elites")))</f>
        <v>Rising Star</v>
      </c>
      <c r="T3538">
        <f>IF(S3538 = "First-time",1,0)</f>
        <v>0</v>
      </c>
      <c r="U3538">
        <f>IF(S3538 = "Rising Star",1,0)</f>
        <v>1</v>
      </c>
      <c r="V3538">
        <f>IF(S3538 = "Established",1,0)</f>
        <v>0</v>
      </c>
      <c r="W3538">
        <f>IF(S3538 = "Elites",1,0)</f>
        <v>0</v>
      </c>
      <c r="X3538" t="s">
        <v>185</v>
      </c>
      <c r="Y3538" t="str">
        <f>IF(X3538="","-",TRIM(LEFT(X3538,FIND(",",X3538&amp;",")-1)))</f>
        <v>Boston</v>
      </c>
      <c r="Z3538" t="s">
        <v>186</v>
      </c>
      <c r="AA3538" t="s">
        <v>20</v>
      </c>
    </row>
    <row r="3539" spans="1:27" ht="14.4" x14ac:dyDescent="0.3">
      <c r="A3539">
        <v>3528</v>
      </c>
      <c r="B3539" t="s">
        <v>3380</v>
      </c>
      <c r="C3539" t="s">
        <v>3381</v>
      </c>
      <c r="D3539" t="s">
        <v>3382</v>
      </c>
      <c r="E3539" t="s">
        <v>1832</v>
      </c>
      <c r="F3539" s="5">
        <f>_xlfn.TEXTBEFORE(E3539, " ") * 1000000</f>
        <v>19700000</v>
      </c>
      <c r="G3539">
        <v>99.3613</v>
      </c>
      <c r="H3539" t="s">
        <v>85</v>
      </c>
      <c r="I3539">
        <v>108</v>
      </c>
      <c r="J3539">
        <f>IF(I3539="",0,I3539)</f>
        <v>108</v>
      </c>
      <c r="K3539">
        <v>65</v>
      </c>
      <c r="L3539">
        <f>I3539-K3539</f>
        <v>43</v>
      </c>
      <c r="M3539" t="str">
        <f>IF(I3539&lt;100,"small",IF(I3539&lt;500,"medium","large"))</f>
        <v>medium</v>
      </c>
      <c r="N3539">
        <f>IF(M3539="small",1,0)</f>
        <v>0</v>
      </c>
      <c r="O3539">
        <f>IF(N3539="medium",1,0)</f>
        <v>0</v>
      </c>
      <c r="P3539">
        <f>IF(O3539="large",1,0)</f>
        <v>0</v>
      </c>
      <c r="Q3539">
        <v>2000</v>
      </c>
      <c r="R3539">
        <v>6</v>
      </c>
      <c r="S3539" t="str">
        <f>IF(R3539=1, "First-time", IF(R3539&lt;=3, "Rising Star", IF(R3539&lt;10, "Established", "Elites")))</f>
        <v>Established</v>
      </c>
      <c r="T3539">
        <f>IF(S3539 = "First-time",1,0)</f>
        <v>0</v>
      </c>
      <c r="U3539">
        <f>IF(S3539 = "Rising Star",1,0)</f>
        <v>0</v>
      </c>
      <c r="V3539">
        <f>IF(S3539 = "Established",1,0)</f>
        <v>1</v>
      </c>
      <c r="W3539">
        <f>IF(S3539 = "Elites",1,0)</f>
        <v>0</v>
      </c>
      <c r="X3539" t="s">
        <v>260</v>
      </c>
      <c r="Y3539" t="str">
        <f>IF(X3539="","-",TRIM(LEFT(X3539,FIND(",",X3539&amp;",")-1)))</f>
        <v>Seattle</v>
      </c>
      <c r="Z3539" t="s">
        <v>260</v>
      </c>
      <c r="AA3539" t="s">
        <v>49</v>
      </c>
    </row>
    <row r="3540" spans="1:27" ht="14.4" x14ac:dyDescent="0.3">
      <c r="A3540">
        <v>3529</v>
      </c>
      <c r="B3540" t="s">
        <v>8237</v>
      </c>
      <c r="C3540" t="s">
        <v>8238</v>
      </c>
      <c r="D3540" t="s">
        <v>8239</v>
      </c>
      <c r="E3540" t="s">
        <v>2898</v>
      </c>
      <c r="F3540" s="5">
        <f>_xlfn.TEXTBEFORE(E3540, " ") * 1000000</f>
        <v>4700000</v>
      </c>
      <c r="G3540">
        <v>99.301500000000004</v>
      </c>
      <c r="H3540" t="s">
        <v>1238</v>
      </c>
      <c r="I3540">
        <v>5</v>
      </c>
      <c r="J3540">
        <f>IF(I3540="",0,I3540)</f>
        <v>5</v>
      </c>
      <c r="K3540">
        <v>2</v>
      </c>
      <c r="L3540">
        <f>I3540-K3540</f>
        <v>3</v>
      </c>
      <c r="M3540" t="str">
        <f>IF(I3540&lt;100,"small",IF(I3540&lt;500,"medium","large"))</f>
        <v>small</v>
      </c>
      <c r="N3540">
        <f>IF(M3540="small",1,0)</f>
        <v>1</v>
      </c>
      <c r="O3540">
        <f>IF(N3540="medium",1,0)</f>
        <v>0</v>
      </c>
      <c r="P3540">
        <f>IF(O3540="large",1,0)</f>
        <v>0</v>
      </c>
      <c r="Q3540">
        <v>2008</v>
      </c>
      <c r="R3540">
        <v>1</v>
      </c>
      <c r="S3540" t="str">
        <f>IF(R3540=1, "First-time", IF(R3540&lt;=3, "Rising Star", IF(R3540&lt;10, "Established", "Elites")))</f>
        <v>First-time</v>
      </c>
      <c r="T3540">
        <f>IF(S3540 = "First-time",1,0)</f>
        <v>1</v>
      </c>
      <c r="U3540">
        <f>IF(S3540 = "Rising Star",1,0)</f>
        <v>0</v>
      </c>
      <c r="V3540">
        <f>IF(S3540 = "Established",1,0)</f>
        <v>0</v>
      </c>
      <c r="W3540">
        <f>IF(S3540 = "Elites",1,0)</f>
        <v>0</v>
      </c>
      <c r="X3540" t="s">
        <v>427</v>
      </c>
      <c r="Y3540" t="str">
        <f>IF(X3540="","-",TRIM(LEFT(X3540,FIND(",",X3540&amp;",")-1)))</f>
        <v>Washington</v>
      </c>
      <c r="Z3540" t="s">
        <v>1411</v>
      </c>
      <c r="AA3540" t="s">
        <v>47</v>
      </c>
    </row>
    <row r="3541" spans="1:27" ht="14.4" x14ac:dyDescent="0.3">
      <c r="A3541">
        <v>3530</v>
      </c>
      <c r="B3541" t="s">
        <v>10412</v>
      </c>
      <c r="C3541" t="s">
        <v>10413</v>
      </c>
      <c r="D3541" t="s">
        <v>10414</v>
      </c>
      <c r="E3541" t="s">
        <v>2403</v>
      </c>
      <c r="F3541" s="5">
        <f>_xlfn.TEXTBEFORE(E3541, " ") * 1000000</f>
        <v>4300000</v>
      </c>
      <c r="G3541">
        <v>99.251300000000001</v>
      </c>
      <c r="H3541" t="s">
        <v>105</v>
      </c>
      <c r="I3541">
        <v>28</v>
      </c>
      <c r="J3541">
        <f>IF(I3541="",0,I3541)</f>
        <v>28</v>
      </c>
      <c r="K3541">
        <v>15</v>
      </c>
      <c r="L3541">
        <f>I3541-K3541</f>
        <v>13</v>
      </c>
      <c r="M3541" t="str">
        <f>IF(I3541&lt;100,"small",IF(I3541&lt;500,"medium","large"))</f>
        <v>small</v>
      </c>
      <c r="N3541">
        <f>IF(M3541="small",1,0)</f>
        <v>1</v>
      </c>
      <c r="O3541">
        <f>IF(N3541="medium",1,0)</f>
        <v>0</v>
      </c>
      <c r="P3541">
        <f>IF(O3541="large",1,0)</f>
        <v>0</v>
      </c>
      <c r="Q3541">
        <v>2009</v>
      </c>
      <c r="R3541">
        <v>3</v>
      </c>
      <c r="S3541" t="str">
        <f>IF(R3541=1, "First-time", IF(R3541&lt;=3, "Rising Star", IF(R3541&lt;10, "Established", "Elites")))</f>
        <v>Rising Star</v>
      </c>
      <c r="T3541">
        <f>IF(S3541 = "First-time",1,0)</f>
        <v>0</v>
      </c>
      <c r="U3541">
        <f>IF(S3541 = "Rising Star",1,0)</f>
        <v>1</v>
      </c>
      <c r="V3541">
        <f>IF(S3541 = "Established",1,0)</f>
        <v>0</v>
      </c>
      <c r="W3541">
        <f>IF(S3541 = "Elites",1,0)</f>
        <v>0</v>
      </c>
      <c r="X3541" t="s">
        <v>272</v>
      </c>
      <c r="Y3541" t="str">
        <f>IF(X3541="","-",TRIM(LEFT(X3541,FIND(",",X3541&amp;",")-1)))</f>
        <v>Phoenix</v>
      </c>
      <c r="Z3541" t="s">
        <v>272</v>
      </c>
      <c r="AA3541" t="s">
        <v>4</v>
      </c>
    </row>
    <row r="3542" spans="1:27" ht="14.4" x14ac:dyDescent="0.3">
      <c r="A3542">
        <v>3531</v>
      </c>
      <c r="B3542" t="s">
        <v>12798</v>
      </c>
      <c r="C3542" t="s">
        <v>12799</v>
      </c>
      <c r="D3542" t="s">
        <v>12800</v>
      </c>
      <c r="E3542" t="s">
        <v>870</v>
      </c>
      <c r="F3542" s="5">
        <f>_xlfn.TEXTBEFORE(E3542, " ") * 1000000</f>
        <v>3000000</v>
      </c>
      <c r="G3542">
        <v>99.232500000000002</v>
      </c>
      <c r="H3542" t="s">
        <v>445</v>
      </c>
      <c r="I3542">
        <v>7</v>
      </c>
      <c r="J3542">
        <f>IF(I3542="",0,I3542)</f>
        <v>7</v>
      </c>
      <c r="K3542">
        <v>1</v>
      </c>
      <c r="L3542">
        <f>I3542-K3542</f>
        <v>6</v>
      </c>
      <c r="M3542" t="str">
        <f>IF(I3542&lt;100,"small",IF(I3542&lt;500,"medium","large"))</f>
        <v>small</v>
      </c>
      <c r="N3542">
        <f>IF(M3542="small",1,0)</f>
        <v>1</v>
      </c>
      <c r="O3542">
        <f>IF(N3542="medium",1,0)</f>
        <v>0</v>
      </c>
      <c r="P3542">
        <f>IF(O3542="large",1,0)</f>
        <v>0</v>
      </c>
      <c r="Q3542">
        <v>2011</v>
      </c>
      <c r="R3542">
        <v>2</v>
      </c>
      <c r="S3542" t="str">
        <f>IF(R3542=1, "First-time", IF(R3542&lt;=3, "Rising Star", IF(R3542&lt;10, "Established", "Elites")))</f>
        <v>Rising Star</v>
      </c>
      <c r="T3542">
        <f>IF(S3542 = "First-time",1,0)</f>
        <v>0</v>
      </c>
      <c r="U3542">
        <f>IF(S3542 = "Rising Star",1,0)</f>
        <v>1</v>
      </c>
      <c r="V3542">
        <f>IF(S3542 = "Established",1,0)</f>
        <v>0</v>
      </c>
      <c r="W3542">
        <f>IF(S3542 = "Elites",1,0)</f>
        <v>0</v>
      </c>
      <c r="X3542" t="s">
        <v>325</v>
      </c>
      <c r="Y3542" t="str">
        <f>IF(X3542="","-",TRIM(LEFT(X3542,FIND(",",X3542&amp;",")-1)))</f>
        <v>Los Angeles</v>
      </c>
      <c r="Z3542" t="s">
        <v>12801</v>
      </c>
      <c r="AA3542" t="s">
        <v>5</v>
      </c>
    </row>
    <row r="3543" spans="1:27" ht="14.4" x14ac:dyDescent="0.3">
      <c r="A3543">
        <v>3532</v>
      </c>
      <c r="B3543" t="s">
        <v>2780</v>
      </c>
      <c r="C3543" t="s">
        <v>2781</v>
      </c>
      <c r="D3543" t="s">
        <v>2782</v>
      </c>
      <c r="E3543" t="s">
        <v>823</v>
      </c>
      <c r="F3543" s="5">
        <f>_xlfn.TEXTBEFORE(E3543, " ") * 1000000</f>
        <v>5200000</v>
      </c>
      <c r="G3543">
        <v>99.227400000000003</v>
      </c>
      <c r="H3543" t="s">
        <v>331</v>
      </c>
      <c r="I3543">
        <v>4</v>
      </c>
      <c r="J3543">
        <f>IF(I3543="",0,I3543)</f>
        <v>4</v>
      </c>
      <c r="K3543">
        <v>6</v>
      </c>
      <c r="L3543">
        <f>I3543-K3543</f>
        <v>-2</v>
      </c>
      <c r="M3543" t="str">
        <f>IF(I3543&lt;100,"small",IF(I3543&lt;500,"medium","large"))</f>
        <v>small</v>
      </c>
      <c r="N3543">
        <f>IF(M3543="small",1,0)</f>
        <v>1</v>
      </c>
      <c r="O3543">
        <f>IF(N3543="medium",1,0)</f>
        <v>0</v>
      </c>
      <c r="P3543">
        <f>IF(O3543="large",1,0)</f>
        <v>0</v>
      </c>
      <c r="Q3543">
        <v>1997</v>
      </c>
      <c r="R3543">
        <v>7</v>
      </c>
      <c r="S3543" t="str">
        <f>IF(R3543=1, "First-time", IF(R3543&lt;=3, "Rising Star", IF(R3543&lt;10, "Established", "Elites")))</f>
        <v>Established</v>
      </c>
      <c r="T3543">
        <f>IF(S3543 = "First-time",1,0)</f>
        <v>0</v>
      </c>
      <c r="U3543">
        <f>IF(S3543 = "Rising Star",1,0)</f>
        <v>0</v>
      </c>
      <c r="V3543">
        <f>IF(S3543 = "Established",1,0)</f>
        <v>1</v>
      </c>
      <c r="W3543">
        <f>IF(S3543 = "Elites",1,0)</f>
        <v>0</v>
      </c>
      <c r="X3543" t="s">
        <v>99</v>
      </c>
      <c r="Y3543" t="str">
        <f>IF(X3543="","-",TRIM(LEFT(X3543,FIND(",",X3543&amp;",")-1)))</f>
        <v>-</v>
      </c>
      <c r="Z3543" t="s">
        <v>2783</v>
      </c>
      <c r="AA3543" t="s">
        <v>5</v>
      </c>
    </row>
    <row r="3544" spans="1:27" ht="14.4" x14ac:dyDescent="0.3">
      <c r="A3544">
        <v>3533</v>
      </c>
      <c r="B3544" t="s">
        <v>8287</v>
      </c>
      <c r="C3544" t="s">
        <v>8288</v>
      </c>
      <c r="D3544" t="s">
        <v>8289</v>
      </c>
      <c r="E3544" t="s">
        <v>1805</v>
      </c>
      <c r="F3544" s="5">
        <f>_xlfn.TEXTBEFORE(E3544, " ") * 1000000</f>
        <v>9600000</v>
      </c>
      <c r="G3544">
        <v>99.1999</v>
      </c>
      <c r="H3544" t="s">
        <v>129</v>
      </c>
      <c r="I3544">
        <v>8</v>
      </c>
      <c r="J3544">
        <f>IF(I3544="",0,I3544)</f>
        <v>8</v>
      </c>
      <c r="K3544">
        <v>7</v>
      </c>
      <c r="L3544">
        <f>I3544-K3544</f>
        <v>1</v>
      </c>
      <c r="M3544" t="str">
        <f>IF(I3544&lt;100,"small",IF(I3544&lt;500,"medium","large"))</f>
        <v>small</v>
      </c>
      <c r="N3544">
        <f>IF(M3544="small",1,0)</f>
        <v>1</v>
      </c>
      <c r="O3544">
        <f>IF(N3544="medium",1,0)</f>
        <v>0</v>
      </c>
      <c r="P3544">
        <f>IF(O3544="large",1,0)</f>
        <v>0</v>
      </c>
      <c r="Q3544">
        <v>2008</v>
      </c>
      <c r="R3544">
        <v>3</v>
      </c>
      <c r="S3544" t="str">
        <f>IF(R3544=1, "First-time", IF(R3544&lt;=3, "Rising Star", IF(R3544&lt;10, "Established", "Elites")))</f>
        <v>Rising Star</v>
      </c>
      <c r="T3544">
        <f>IF(S3544 = "First-time",1,0)</f>
        <v>0</v>
      </c>
      <c r="U3544">
        <f>IF(S3544 = "Rising Star",1,0)</f>
        <v>1</v>
      </c>
      <c r="V3544">
        <f>IF(S3544 = "Established",1,0)</f>
        <v>0</v>
      </c>
      <c r="W3544">
        <f>IF(S3544 = "Elites",1,0)</f>
        <v>0</v>
      </c>
      <c r="X3544" t="s">
        <v>3805</v>
      </c>
      <c r="Y3544" t="str">
        <f>IF(X3544="","-",TRIM(LEFT(X3544,FIND(",",X3544&amp;",")-1)))</f>
        <v>Provo-Orem</v>
      </c>
      <c r="Z3544" t="s">
        <v>3806</v>
      </c>
      <c r="AA3544" t="s">
        <v>46</v>
      </c>
    </row>
    <row r="3545" spans="1:27" ht="14.4" x14ac:dyDescent="0.3">
      <c r="A3545">
        <v>3534</v>
      </c>
      <c r="B3545" t="s">
        <v>9631</v>
      </c>
      <c r="C3545" t="s">
        <v>9632</v>
      </c>
      <c r="D3545" t="s">
        <v>9633</v>
      </c>
      <c r="E3545" t="s">
        <v>5627</v>
      </c>
      <c r="F3545" s="5">
        <f>_xlfn.TEXTBEFORE(E3545, " ") * 1000000</f>
        <v>84100000</v>
      </c>
      <c r="G3545">
        <v>99.174000000000007</v>
      </c>
      <c r="H3545" t="s">
        <v>153</v>
      </c>
      <c r="I3545">
        <v>71</v>
      </c>
      <c r="J3545">
        <f>IF(I3545="",0,I3545)</f>
        <v>71</v>
      </c>
      <c r="K3545">
        <v>49</v>
      </c>
      <c r="L3545">
        <f>I3545-K3545</f>
        <v>22</v>
      </c>
      <c r="M3545" t="str">
        <f>IF(I3545&lt;100,"small",IF(I3545&lt;500,"medium","large"))</f>
        <v>small</v>
      </c>
      <c r="N3545">
        <f>IF(M3545="small",1,0)</f>
        <v>1</v>
      </c>
      <c r="O3545">
        <f>IF(N3545="medium",1,0)</f>
        <v>0</v>
      </c>
      <c r="P3545">
        <f>IF(O3545="large",1,0)</f>
        <v>0</v>
      </c>
      <c r="Q3545">
        <v>2009</v>
      </c>
      <c r="R3545">
        <v>7</v>
      </c>
      <c r="S3545" t="str">
        <f>IF(R3545=1, "First-time", IF(R3545&lt;=3, "Rising Star", IF(R3545&lt;10, "Established", "Elites")))</f>
        <v>Established</v>
      </c>
      <c r="T3545">
        <f>IF(S3545 = "First-time",1,0)</f>
        <v>0</v>
      </c>
      <c r="U3545">
        <f>IF(S3545 = "Rising Star",1,0)</f>
        <v>0</v>
      </c>
      <c r="V3545">
        <f>IF(S3545 = "Established",1,0)</f>
        <v>1</v>
      </c>
      <c r="W3545">
        <f>IF(S3545 = "Elites",1,0)</f>
        <v>0</v>
      </c>
      <c r="X3545" t="s">
        <v>180</v>
      </c>
      <c r="Y3545" t="str">
        <f>IF(X3545="","-",TRIM(LEFT(X3545,FIND(",",X3545&amp;",")-1)))</f>
        <v>Cincinnati</v>
      </c>
      <c r="Z3545" t="s">
        <v>9634</v>
      </c>
      <c r="AA3545" t="s">
        <v>36</v>
      </c>
    </row>
    <row r="3546" spans="1:27" ht="14.4" x14ac:dyDescent="0.3">
      <c r="A3546">
        <v>3535</v>
      </c>
      <c r="B3546" t="s">
        <v>4117</v>
      </c>
      <c r="C3546" t="s">
        <v>4118</v>
      </c>
      <c r="D3546" t="s">
        <v>4119</v>
      </c>
      <c r="E3546" t="s">
        <v>4120</v>
      </c>
      <c r="F3546" s="5">
        <f>_xlfn.TEXTBEFORE(E3546, " ") * 1000000</f>
        <v>42300000</v>
      </c>
      <c r="G3546">
        <v>99.153000000000006</v>
      </c>
      <c r="H3546" t="s">
        <v>160</v>
      </c>
      <c r="I3546">
        <v>28</v>
      </c>
      <c r="J3546">
        <f>IF(I3546="",0,I3546)</f>
        <v>28</v>
      </c>
      <c r="K3546">
        <v>28</v>
      </c>
      <c r="L3546">
        <f>I3546-K3546</f>
        <v>0</v>
      </c>
      <c r="M3546" t="str">
        <f>IF(I3546&lt;100,"small",IF(I3546&lt;500,"medium","large"))</f>
        <v>small</v>
      </c>
      <c r="N3546">
        <f>IF(M3546="small",1,0)</f>
        <v>1</v>
      </c>
      <c r="O3546">
        <f>IF(N3546="medium",1,0)</f>
        <v>0</v>
      </c>
      <c r="P3546">
        <f>IF(O3546="large",1,0)</f>
        <v>0</v>
      </c>
      <c r="Q3546">
        <v>2001</v>
      </c>
      <c r="R3546">
        <v>2</v>
      </c>
      <c r="S3546" t="str">
        <f>IF(R3546=1, "First-time", IF(R3546&lt;=3, "Rising Star", IF(R3546&lt;10, "Established", "Elites")))</f>
        <v>Rising Star</v>
      </c>
      <c r="T3546">
        <f>IF(S3546 = "First-time",1,0)</f>
        <v>0</v>
      </c>
      <c r="U3546">
        <f>IF(S3546 = "Rising Star",1,0)</f>
        <v>1</v>
      </c>
      <c r="V3546">
        <f>IF(S3546 = "Established",1,0)</f>
        <v>0</v>
      </c>
      <c r="W3546">
        <f>IF(S3546 = "Elites",1,0)</f>
        <v>0</v>
      </c>
      <c r="X3546" t="s">
        <v>1206</v>
      </c>
      <c r="Y3546" t="str">
        <f>IF(X3546="","-",TRIM(LEFT(X3546,FIND(",",X3546&amp;",")-1)))</f>
        <v>Tampa</v>
      </c>
      <c r="Z3546" t="s">
        <v>1206</v>
      </c>
      <c r="AA3546" t="s">
        <v>10</v>
      </c>
    </row>
    <row r="3547" spans="1:27" ht="14.4" x14ac:dyDescent="0.3">
      <c r="A3547">
        <v>3536</v>
      </c>
      <c r="B3547" t="s">
        <v>704</v>
      </c>
      <c r="C3547" t="s">
        <v>705</v>
      </c>
      <c r="D3547" t="s">
        <v>706</v>
      </c>
      <c r="E3547" t="s">
        <v>707</v>
      </c>
      <c r="F3547" s="5">
        <f>_xlfn.TEXTBEFORE(E3547, " ") * 1000000</f>
        <v>87200000</v>
      </c>
      <c r="G3547">
        <v>99.073700000000002</v>
      </c>
      <c r="H3547" t="s">
        <v>118</v>
      </c>
      <c r="I3547">
        <v>60</v>
      </c>
      <c r="J3547">
        <f>IF(I3547="",0,I3547)</f>
        <v>60</v>
      </c>
      <c r="K3547">
        <v>25</v>
      </c>
      <c r="L3547">
        <f>I3547-K3547</f>
        <v>35</v>
      </c>
      <c r="M3547" t="str">
        <f>IF(I3547&lt;100,"small",IF(I3547&lt;500,"medium","large"))</f>
        <v>small</v>
      </c>
      <c r="N3547">
        <f>IF(M3547="small",1,0)</f>
        <v>1</v>
      </c>
      <c r="O3547">
        <f>IF(N3547="medium",1,0)</f>
        <v>0</v>
      </c>
      <c r="P3547">
        <f>IF(O3547="large",1,0)</f>
        <v>0</v>
      </c>
      <c r="Q3547">
        <v>1979</v>
      </c>
      <c r="R3547">
        <v>1</v>
      </c>
      <c r="S3547" t="str">
        <f>IF(R3547=1, "First-time", IF(R3547&lt;=3, "Rising Star", IF(R3547&lt;10, "Established", "Elites")))</f>
        <v>First-time</v>
      </c>
      <c r="T3547">
        <f>IF(S3547 = "First-time",1,0)</f>
        <v>1</v>
      </c>
      <c r="U3547">
        <f>IF(S3547 = "Rising Star",1,0)</f>
        <v>0</v>
      </c>
      <c r="V3547">
        <f>IF(S3547 = "Established",1,0)</f>
        <v>0</v>
      </c>
      <c r="W3547">
        <f>IF(S3547 = "Elites",1,0)</f>
        <v>0</v>
      </c>
      <c r="X3547" t="s">
        <v>130</v>
      </c>
      <c r="Y3547" t="str">
        <f>IF(X3547="","-",TRIM(LEFT(X3547,FIND(",",X3547&amp;",")-1)))</f>
        <v>Dallas</v>
      </c>
      <c r="Z3547" t="s">
        <v>703</v>
      </c>
      <c r="AA3547" t="s">
        <v>45</v>
      </c>
    </row>
    <row r="3548" spans="1:27" ht="14.4" x14ac:dyDescent="0.3">
      <c r="A3548">
        <v>3537</v>
      </c>
      <c r="B3548" t="s">
        <v>10684</v>
      </c>
      <c r="C3548" t="s">
        <v>10685</v>
      </c>
      <c r="D3548" t="s">
        <v>10686</v>
      </c>
      <c r="E3548" t="s">
        <v>1147</v>
      </c>
      <c r="F3548" s="5">
        <f>_xlfn.TEXTBEFORE(E3548, " ") * 1000000</f>
        <v>3900000</v>
      </c>
      <c r="G3548">
        <v>99.019199999999998</v>
      </c>
      <c r="H3548" t="s">
        <v>779</v>
      </c>
      <c r="I3548">
        <v>9</v>
      </c>
      <c r="J3548">
        <f>IF(I3548="",0,I3548)</f>
        <v>9</v>
      </c>
      <c r="K3548">
        <v>18</v>
      </c>
      <c r="L3548">
        <f>I3548-K3548</f>
        <v>-9</v>
      </c>
      <c r="M3548" t="str">
        <f>IF(I3548&lt;100,"small",IF(I3548&lt;500,"medium","large"))</f>
        <v>small</v>
      </c>
      <c r="N3548">
        <f>IF(M3548="small",1,0)</f>
        <v>1</v>
      </c>
      <c r="O3548">
        <f>IF(N3548="medium",1,0)</f>
        <v>0</v>
      </c>
      <c r="P3548">
        <f>IF(O3548="large",1,0)</f>
        <v>0</v>
      </c>
      <c r="Q3548">
        <v>2010</v>
      </c>
      <c r="R3548">
        <v>3</v>
      </c>
      <c r="S3548" t="str">
        <f>IF(R3548=1, "First-time", IF(R3548&lt;=3, "Rising Star", IF(R3548&lt;10, "Established", "Elites")))</f>
        <v>Rising Star</v>
      </c>
      <c r="T3548">
        <f>IF(S3548 = "First-time",1,0)</f>
        <v>0</v>
      </c>
      <c r="U3548">
        <f>IF(S3548 = "Rising Star",1,0)</f>
        <v>1</v>
      </c>
      <c r="V3548">
        <f>IF(S3548 = "Established",1,0)</f>
        <v>0</v>
      </c>
      <c r="W3548">
        <f>IF(S3548 = "Elites",1,0)</f>
        <v>0</v>
      </c>
      <c r="X3548" t="s">
        <v>838</v>
      </c>
      <c r="Y3548" t="str">
        <f>IF(X3548="","-",TRIM(LEFT(X3548,FIND(",",X3548&amp;",")-1)))</f>
        <v>Austin</v>
      </c>
      <c r="Z3548" t="s">
        <v>838</v>
      </c>
      <c r="AA3548" t="s">
        <v>45</v>
      </c>
    </row>
    <row r="3549" spans="1:27" ht="14.4" x14ac:dyDescent="0.3">
      <c r="A3549">
        <v>3538</v>
      </c>
      <c r="B3549" t="s">
        <v>10436</v>
      </c>
      <c r="C3549" t="s">
        <v>10437</v>
      </c>
      <c r="D3549" t="s">
        <v>10438</v>
      </c>
      <c r="E3549" t="s">
        <v>1471</v>
      </c>
      <c r="F3549" s="5">
        <f>_xlfn.TEXTBEFORE(E3549, " ") * 1000000</f>
        <v>2500000</v>
      </c>
      <c r="G3549">
        <v>99.010800000000003</v>
      </c>
      <c r="H3549" t="s">
        <v>331</v>
      </c>
      <c r="I3549">
        <v>7</v>
      </c>
      <c r="J3549">
        <f>IF(I3549="",0,I3549)</f>
        <v>7</v>
      </c>
      <c r="K3549">
        <v>3</v>
      </c>
      <c r="L3549">
        <f>I3549-K3549</f>
        <v>4</v>
      </c>
      <c r="M3549" t="str">
        <f>IF(I3549&lt;100,"small",IF(I3549&lt;500,"medium","large"))</f>
        <v>small</v>
      </c>
      <c r="N3549">
        <f>IF(M3549="small",1,0)</f>
        <v>1</v>
      </c>
      <c r="O3549">
        <f>IF(N3549="medium",1,0)</f>
        <v>0</v>
      </c>
      <c r="P3549">
        <f>IF(O3549="large",1,0)</f>
        <v>0</v>
      </c>
      <c r="Q3549">
        <v>2010</v>
      </c>
      <c r="R3549">
        <v>1</v>
      </c>
      <c r="S3549" t="str">
        <f>IF(R3549=1, "First-time", IF(R3549&lt;=3, "Rising Star", IF(R3549&lt;10, "Established", "Elites")))</f>
        <v>First-time</v>
      </c>
      <c r="T3549">
        <f>IF(S3549 = "First-time",1,0)</f>
        <v>1</v>
      </c>
      <c r="U3549">
        <f>IF(S3549 = "Rising Star",1,0)</f>
        <v>0</v>
      </c>
      <c r="V3549">
        <f>IF(S3549 = "Established",1,0)</f>
        <v>0</v>
      </c>
      <c r="W3549">
        <f>IF(S3549 = "Elites",1,0)</f>
        <v>0</v>
      </c>
      <c r="X3549" t="s">
        <v>147</v>
      </c>
      <c r="Y3549" t="str">
        <f>IF(X3549="","-",TRIM(LEFT(X3549,FIND(",",X3549&amp;",")-1)))</f>
        <v>Madison</v>
      </c>
      <c r="Z3549" t="s">
        <v>10439</v>
      </c>
      <c r="AA3549" t="s">
        <v>50</v>
      </c>
    </row>
    <row r="3550" spans="1:27" ht="14.4" x14ac:dyDescent="0.3">
      <c r="A3550">
        <v>3539</v>
      </c>
      <c r="B3550" t="s">
        <v>7149</v>
      </c>
      <c r="C3550" t="s">
        <v>7150</v>
      </c>
      <c r="D3550" t="s">
        <v>7151</v>
      </c>
      <c r="E3550" t="s">
        <v>923</v>
      </c>
      <c r="F3550" s="5">
        <f>_xlfn.TEXTBEFORE(E3550, " ") * 1000000</f>
        <v>5500000</v>
      </c>
      <c r="G3550">
        <v>99.007199999999997</v>
      </c>
      <c r="H3550" t="s">
        <v>472</v>
      </c>
      <c r="I3550">
        <v>22</v>
      </c>
      <c r="J3550">
        <f>IF(I3550="",0,I3550)</f>
        <v>22</v>
      </c>
      <c r="K3550">
        <v>14</v>
      </c>
      <c r="L3550">
        <f>I3550-K3550</f>
        <v>8</v>
      </c>
      <c r="M3550" t="str">
        <f>IF(I3550&lt;100,"small",IF(I3550&lt;500,"medium","large"))</f>
        <v>small</v>
      </c>
      <c r="N3550">
        <f>IF(M3550="small",1,0)</f>
        <v>1</v>
      </c>
      <c r="O3550">
        <f>IF(N3550="medium",1,0)</f>
        <v>0</v>
      </c>
      <c r="P3550">
        <f>IF(O3550="large",1,0)</f>
        <v>0</v>
      </c>
      <c r="Q3550">
        <v>2006</v>
      </c>
      <c r="R3550">
        <v>5</v>
      </c>
      <c r="S3550" t="str">
        <f>IF(R3550=1, "First-time", IF(R3550&lt;=3, "Rising Star", IF(R3550&lt;10, "Established", "Elites")))</f>
        <v>Established</v>
      </c>
      <c r="T3550">
        <f>IF(S3550 = "First-time",1,0)</f>
        <v>0</v>
      </c>
      <c r="U3550">
        <f>IF(S3550 = "Rising Star",1,0)</f>
        <v>0</v>
      </c>
      <c r="V3550">
        <f>IF(S3550 = "Established",1,0)</f>
        <v>1</v>
      </c>
      <c r="W3550">
        <f>IF(S3550 = "Elites",1,0)</f>
        <v>0</v>
      </c>
      <c r="X3550" t="s">
        <v>99</v>
      </c>
      <c r="Y3550" t="str">
        <f>IF(X3550="","-",TRIM(LEFT(X3550,FIND(",",X3550&amp;",")-1)))</f>
        <v>-</v>
      </c>
      <c r="Z3550" t="s">
        <v>1070</v>
      </c>
      <c r="AA3550" t="s">
        <v>7</v>
      </c>
    </row>
    <row r="3551" spans="1:27" ht="14.4" x14ac:dyDescent="0.3">
      <c r="A3551">
        <v>3540</v>
      </c>
      <c r="B3551" t="s">
        <v>9308</v>
      </c>
      <c r="C3551" t="s">
        <v>9309</v>
      </c>
      <c r="D3551" t="s">
        <v>9310</v>
      </c>
      <c r="E3551" t="s">
        <v>4251</v>
      </c>
      <c r="F3551" s="5">
        <f>_xlfn.TEXTBEFORE(E3551, " ") * 1000000</f>
        <v>3400000</v>
      </c>
      <c r="G3551">
        <v>98.971900000000005</v>
      </c>
      <c r="H3551" t="s">
        <v>472</v>
      </c>
      <c r="I3551">
        <v>16</v>
      </c>
      <c r="J3551">
        <f>IF(I3551="",0,I3551)</f>
        <v>16</v>
      </c>
      <c r="K3551">
        <v>8</v>
      </c>
      <c r="L3551">
        <f>I3551-K3551</f>
        <v>8</v>
      </c>
      <c r="M3551" t="str">
        <f>IF(I3551&lt;100,"small",IF(I3551&lt;500,"medium","large"))</f>
        <v>small</v>
      </c>
      <c r="N3551">
        <f>IF(M3551="small",1,0)</f>
        <v>1</v>
      </c>
      <c r="O3551">
        <f>IF(N3551="medium",1,0)</f>
        <v>0</v>
      </c>
      <c r="P3551">
        <f>IF(O3551="large",1,0)</f>
        <v>0</v>
      </c>
      <c r="Q3551">
        <v>2009</v>
      </c>
      <c r="R3551">
        <v>1</v>
      </c>
      <c r="S3551" t="str">
        <f>IF(R3551=1, "First-time", IF(R3551&lt;=3, "Rising Star", IF(R3551&lt;10, "Established", "Elites")))</f>
        <v>First-time</v>
      </c>
      <c r="T3551">
        <f>IF(S3551 = "First-time",1,0)</f>
        <v>1</v>
      </c>
      <c r="U3551">
        <f>IF(S3551 = "Rising Star",1,0)</f>
        <v>0</v>
      </c>
      <c r="V3551">
        <f>IF(S3551 = "Established",1,0)</f>
        <v>0</v>
      </c>
      <c r="W3551">
        <f>IF(S3551 = "Elites",1,0)</f>
        <v>0</v>
      </c>
      <c r="X3551" t="s">
        <v>427</v>
      </c>
      <c r="Y3551" t="str">
        <f>IF(X3551="","-",TRIM(LEFT(X3551,FIND(",",X3551&amp;",")-1)))</f>
        <v>Washington</v>
      </c>
      <c r="Z3551" t="s">
        <v>1964</v>
      </c>
      <c r="AA3551" t="s">
        <v>47</v>
      </c>
    </row>
    <row r="3552" spans="1:27" ht="14.4" x14ac:dyDescent="0.3">
      <c r="A3552">
        <v>3541</v>
      </c>
      <c r="B3552" t="s">
        <v>13483</v>
      </c>
      <c r="C3552" t="s">
        <v>13484</v>
      </c>
      <c r="D3552" t="s">
        <v>13485</v>
      </c>
      <c r="E3552" t="s">
        <v>870</v>
      </c>
      <c r="F3552" s="5">
        <f>_xlfn.TEXTBEFORE(E3552, " ") * 1000000</f>
        <v>3000000</v>
      </c>
      <c r="G3552">
        <v>98.968400000000003</v>
      </c>
      <c r="H3552" t="s">
        <v>353</v>
      </c>
      <c r="I3552">
        <v>28</v>
      </c>
      <c r="J3552">
        <f>IF(I3552="",0,I3552)</f>
        <v>28</v>
      </c>
      <c r="K3552">
        <v>19</v>
      </c>
      <c r="L3552">
        <f>I3552-K3552</f>
        <v>9</v>
      </c>
      <c r="M3552" t="str">
        <f>IF(I3552&lt;100,"small",IF(I3552&lt;500,"medium","large"))</f>
        <v>small</v>
      </c>
      <c r="N3552">
        <f>IF(M3552="small",1,0)</f>
        <v>1</v>
      </c>
      <c r="O3552">
        <f>IF(N3552="medium",1,0)</f>
        <v>0</v>
      </c>
      <c r="P3552">
        <f>IF(O3552="large",1,0)</f>
        <v>0</v>
      </c>
      <c r="Q3552">
        <v>2012</v>
      </c>
      <c r="R3552">
        <v>3</v>
      </c>
      <c r="S3552" t="str">
        <f>IF(R3552=1, "First-time", IF(R3552&lt;=3, "Rising Star", IF(R3552&lt;10, "Established", "Elites")))</f>
        <v>Rising Star</v>
      </c>
      <c r="T3552">
        <f>IF(S3552 = "First-time",1,0)</f>
        <v>0</v>
      </c>
      <c r="U3552">
        <f>IF(S3552 = "Rising Star",1,0)</f>
        <v>1</v>
      </c>
      <c r="V3552">
        <f>IF(S3552 = "Established",1,0)</f>
        <v>0</v>
      </c>
      <c r="W3552">
        <f>IF(S3552 = "Elites",1,0)</f>
        <v>0</v>
      </c>
      <c r="X3552" t="s">
        <v>99</v>
      </c>
      <c r="Y3552" t="str">
        <f>IF(X3552="","-",TRIM(LEFT(X3552,FIND(",",X3552&amp;",")-1)))</f>
        <v>-</v>
      </c>
      <c r="Z3552" t="s">
        <v>13486</v>
      </c>
      <c r="AA3552" t="s">
        <v>27</v>
      </c>
    </row>
    <row r="3553" spans="1:27" ht="14.4" x14ac:dyDescent="0.3">
      <c r="A3553">
        <v>3542</v>
      </c>
      <c r="B3553" t="s">
        <v>8381</v>
      </c>
      <c r="C3553" t="s">
        <v>8382</v>
      </c>
      <c r="D3553" t="s">
        <v>8383</v>
      </c>
      <c r="E3553" t="s">
        <v>3671</v>
      </c>
      <c r="F3553" s="5">
        <f>_xlfn.TEXTBEFORE(E3553, " ") * 1000000</f>
        <v>11400000</v>
      </c>
      <c r="G3553">
        <v>98.966800000000006</v>
      </c>
      <c r="H3553" t="s">
        <v>160</v>
      </c>
      <c r="I3553">
        <v>25</v>
      </c>
      <c r="J3553">
        <f>IF(I3553="",0,I3553)</f>
        <v>25</v>
      </c>
      <c r="K3553">
        <v>14</v>
      </c>
      <c r="L3553">
        <f>I3553-K3553</f>
        <v>11</v>
      </c>
      <c r="M3553" t="str">
        <f>IF(I3553&lt;100,"small",IF(I3553&lt;500,"medium","large"))</f>
        <v>small</v>
      </c>
      <c r="N3553">
        <f>IF(M3553="small",1,0)</f>
        <v>1</v>
      </c>
      <c r="O3553">
        <f>IF(N3553="medium",1,0)</f>
        <v>0</v>
      </c>
      <c r="P3553">
        <f>IF(O3553="large",1,0)</f>
        <v>0</v>
      </c>
      <c r="Q3553">
        <v>2008</v>
      </c>
      <c r="R3553">
        <v>5</v>
      </c>
      <c r="S3553" t="str">
        <f>IF(R3553=1, "First-time", IF(R3553&lt;=3, "Rising Star", IF(R3553&lt;10, "Established", "Elites")))</f>
        <v>Established</v>
      </c>
      <c r="T3553">
        <f>IF(S3553 = "First-time",1,0)</f>
        <v>0</v>
      </c>
      <c r="U3553">
        <f>IF(S3553 = "Rising Star",1,0)</f>
        <v>0</v>
      </c>
      <c r="V3553">
        <f>IF(S3553 = "Established",1,0)</f>
        <v>1</v>
      </c>
      <c r="W3553">
        <f>IF(S3553 = "Elites",1,0)</f>
        <v>0</v>
      </c>
      <c r="X3553" t="s">
        <v>130</v>
      </c>
      <c r="Y3553" t="str">
        <f>IF(X3553="","-",TRIM(LEFT(X3553,FIND(",",X3553&amp;",")-1)))</f>
        <v>Dallas</v>
      </c>
      <c r="Z3553" t="s">
        <v>130</v>
      </c>
      <c r="AA3553" t="s">
        <v>45</v>
      </c>
    </row>
    <row r="3554" spans="1:27" ht="14.4" x14ac:dyDescent="0.3">
      <c r="A3554">
        <v>3543</v>
      </c>
      <c r="B3554" t="s">
        <v>11555</v>
      </c>
      <c r="C3554" t="s">
        <v>11556</v>
      </c>
      <c r="D3554" t="s">
        <v>11557</v>
      </c>
      <c r="E3554" t="s">
        <v>2632</v>
      </c>
      <c r="F3554" s="5">
        <f>_xlfn.TEXTBEFORE(E3554, " ") * 1000000</f>
        <v>10500000</v>
      </c>
      <c r="G3554">
        <v>98.962699999999998</v>
      </c>
      <c r="H3554" t="s">
        <v>174</v>
      </c>
      <c r="I3554">
        <v>300</v>
      </c>
      <c r="J3554">
        <f>IF(I3554="",0,I3554)</f>
        <v>300</v>
      </c>
      <c r="K3554">
        <v>180</v>
      </c>
      <c r="L3554">
        <f>I3554-K3554</f>
        <v>120</v>
      </c>
      <c r="M3554" t="str">
        <f>IF(I3554&lt;100,"small",IF(I3554&lt;500,"medium","large"))</f>
        <v>medium</v>
      </c>
      <c r="N3554">
        <f>IF(M3554="small",1,0)</f>
        <v>0</v>
      </c>
      <c r="O3554">
        <f>IF(N3554="medium",1,0)</f>
        <v>0</v>
      </c>
      <c r="P3554">
        <f>IF(O3554="large",1,0)</f>
        <v>0</v>
      </c>
      <c r="Q3554">
        <v>2010</v>
      </c>
      <c r="R3554">
        <v>3</v>
      </c>
      <c r="S3554" t="str">
        <f>IF(R3554=1, "First-time", IF(R3554&lt;=3, "Rising Star", IF(R3554&lt;10, "Established", "Elites")))</f>
        <v>Rising Star</v>
      </c>
      <c r="T3554">
        <f>IF(S3554 = "First-time",1,0)</f>
        <v>0</v>
      </c>
      <c r="U3554">
        <f>IF(S3554 = "Rising Star",1,0)</f>
        <v>1</v>
      </c>
      <c r="V3554">
        <f>IF(S3554 = "Established",1,0)</f>
        <v>0</v>
      </c>
      <c r="W3554">
        <f>IF(S3554 = "Elites",1,0)</f>
        <v>0</v>
      </c>
      <c r="X3554" t="s">
        <v>342</v>
      </c>
      <c r="Y3554" t="str">
        <f>IF(X3554="","-",TRIM(LEFT(X3554,FIND(",",X3554&amp;",")-1)))</f>
        <v>San Diego</v>
      </c>
      <c r="Z3554" t="s">
        <v>342</v>
      </c>
      <c r="AA3554" t="s">
        <v>5</v>
      </c>
    </row>
    <row r="3555" spans="1:27" ht="14.4" x14ac:dyDescent="0.3">
      <c r="A3555">
        <v>3544</v>
      </c>
      <c r="B3555" t="s">
        <v>1645</v>
      </c>
      <c r="C3555" t="s">
        <v>1646</v>
      </c>
      <c r="D3555" t="s">
        <v>1647</v>
      </c>
      <c r="E3555" t="s">
        <v>1648</v>
      </c>
      <c r="F3555" s="5">
        <f>_xlfn.TEXTBEFORE(E3555, " ") * 1000000</f>
        <v>17300000</v>
      </c>
      <c r="G3555">
        <v>98.879000000000005</v>
      </c>
      <c r="H3555" t="s">
        <v>129</v>
      </c>
      <c r="I3555">
        <v>73</v>
      </c>
      <c r="J3555">
        <f>IF(I3555="",0,I3555)</f>
        <v>73</v>
      </c>
      <c r="K3555">
        <v>59</v>
      </c>
      <c r="L3555">
        <f>I3555-K3555</f>
        <v>14</v>
      </c>
      <c r="M3555" t="str">
        <f>IF(I3555&lt;100,"small",IF(I3555&lt;500,"medium","large"))</f>
        <v>small</v>
      </c>
      <c r="N3555">
        <f>IF(M3555="small",1,0)</f>
        <v>1</v>
      </c>
      <c r="O3555">
        <f>IF(N3555="medium",1,0)</f>
        <v>0</v>
      </c>
      <c r="P3555">
        <f>IF(O3555="large",1,0)</f>
        <v>0</v>
      </c>
      <c r="Q3555">
        <v>1991</v>
      </c>
      <c r="R3555">
        <v>6</v>
      </c>
      <c r="S3555" t="str">
        <f>IF(R3555=1, "First-time", IF(R3555&lt;=3, "Rising Star", IF(R3555&lt;10, "Established", "Elites")))</f>
        <v>Established</v>
      </c>
      <c r="T3555">
        <f>IF(S3555 = "First-time",1,0)</f>
        <v>0</v>
      </c>
      <c r="U3555">
        <f>IF(S3555 = "Rising Star",1,0)</f>
        <v>0</v>
      </c>
      <c r="V3555">
        <f>IF(S3555 = "Established",1,0)</f>
        <v>1</v>
      </c>
      <c r="W3555">
        <f>IF(S3555 = "Elites",1,0)</f>
        <v>0</v>
      </c>
      <c r="X3555" t="s">
        <v>99</v>
      </c>
      <c r="Y3555" t="str">
        <f>IF(X3555="","-",TRIM(LEFT(X3555,FIND(",",X3555&amp;",")-1)))</f>
        <v>-</v>
      </c>
      <c r="Z3555" t="s">
        <v>1649</v>
      </c>
      <c r="AA3555" t="s">
        <v>36</v>
      </c>
    </row>
    <row r="3556" spans="1:27" ht="14.4" x14ac:dyDescent="0.3">
      <c r="A3556">
        <v>3545</v>
      </c>
      <c r="B3556" t="s">
        <v>15095</v>
      </c>
      <c r="C3556" t="s">
        <v>15096</v>
      </c>
      <c r="D3556" t="s">
        <v>15097</v>
      </c>
      <c r="E3556" t="s">
        <v>490</v>
      </c>
      <c r="F3556" s="5">
        <f>_xlfn.TEXTBEFORE(E3556, " ") * 1000000</f>
        <v>7300000</v>
      </c>
      <c r="G3556">
        <v>98.820599999999999</v>
      </c>
      <c r="H3556" t="s">
        <v>153</v>
      </c>
      <c r="I3556">
        <v>14</v>
      </c>
      <c r="J3556">
        <f>IF(I3556="",0,I3556)</f>
        <v>14</v>
      </c>
      <c r="K3556">
        <v>2</v>
      </c>
      <c r="L3556">
        <f>I3556-K3556</f>
        <v>12</v>
      </c>
      <c r="M3556" t="str">
        <f>IF(I3556&lt;100,"small",IF(I3556&lt;500,"medium","large"))</f>
        <v>small</v>
      </c>
      <c r="N3556">
        <f>IF(M3556="small",1,0)</f>
        <v>1</v>
      </c>
      <c r="O3556">
        <f>IF(N3556="medium",1,0)</f>
        <v>0</v>
      </c>
      <c r="P3556">
        <f>IF(O3556="large",1,0)</f>
        <v>0</v>
      </c>
      <c r="Q3556">
        <v>2013</v>
      </c>
      <c r="R3556">
        <v>2</v>
      </c>
      <c r="S3556" t="str">
        <f>IF(R3556=1, "First-time", IF(R3556&lt;=3, "Rising Star", IF(R3556&lt;10, "Established", "Elites")))</f>
        <v>Rising Star</v>
      </c>
      <c r="T3556">
        <f>IF(S3556 = "First-time",1,0)</f>
        <v>0</v>
      </c>
      <c r="U3556">
        <f>IF(S3556 = "Rising Star",1,0)</f>
        <v>1</v>
      </c>
      <c r="V3556">
        <f>IF(S3556 = "Established",1,0)</f>
        <v>0</v>
      </c>
      <c r="W3556">
        <f>IF(S3556 = "Elites",1,0)</f>
        <v>0</v>
      </c>
      <c r="X3556" t="s">
        <v>180</v>
      </c>
      <c r="Y3556" t="str">
        <f>IF(X3556="","-",TRIM(LEFT(X3556,FIND(",",X3556&amp;",")-1)))</f>
        <v>Cincinnati</v>
      </c>
      <c r="Z3556" t="s">
        <v>3249</v>
      </c>
      <c r="AA3556" t="s">
        <v>18</v>
      </c>
    </row>
    <row r="3557" spans="1:27" ht="14.4" x14ac:dyDescent="0.3">
      <c r="A3557">
        <v>3546</v>
      </c>
      <c r="B3557" t="s">
        <v>518</v>
      </c>
      <c r="C3557" t="s">
        <v>519</v>
      </c>
      <c r="D3557" t="s">
        <v>520</v>
      </c>
      <c r="E3557" t="s">
        <v>490</v>
      </c>
      <c r="F3557" s="5">
        <f>_xlfn.TEXTBEFORE(E3557, " ") * 1000000</f>
        <v>7300000</v>
      </c>
      <c r="G3557">
        <v>98.800299999999993</v>
      </c>
      <c r="H3557" t="s">
        <v>111</v>
      </c>
      <c r="I3557">
        <v>52</v>
      </c>
      <c r="J3557">
        <f>IF(I3557="",0,I3557)</f>
        <v>52</v>
      </c>
      <c r="K3557">
        <v>29</v>
      </c>
      <c r="L3557">
        <f>I3557-K3557</f>
        <v>23</v>
      </c>
      <c r="M3557" t="str">
        <f>IF(I3557&lt;100,"small",IF(I3557&lt;500,"medium","large"))</f>
        <v>small</v>
      </c>
      <c r="N3557">
        <f>IF(M3557="small",1,0)</f>
        <v>1</v>
      </c>
      <c r="O3557">
        <f>IF(N3557="medium",1,0)</f>
        <v>0</v>
      </c>
      <c r="P3557">
        <f>IF(O3557="large",1,0)</f>
        <v>0</v>
      </c>
      <c r="Q3557">
        <v>1973</v>
      </c>
      <c r="R3557">
        <v>3</v>
      </c>
      <c r="S3557" t="str">
        <f>IF(R3557=1, "First-time", IF(R3557&lt;=3, "Rising Star", IF(R3557&lt;10, "Established", "Elites")))</f>
        <v>Rising Star</v>
      </c>
      <c r="T3557">
        <f>IF(S3557 = "First-time",1,0)</f>
        <v>0</v>
      </c>
      <c r="U3557">
        <f>IF(S3557 = "Rising Star",1,0)</f>
        <v>1</v>
      </c>
      <c r="V3557">
        <f>IF(S3557 = "Established",1,0)</f>
        <v>0</v>
      </c>
      <c r="W3557">
        <f>IF(S3557 = "Elites",1,0)</f>
        <v>0</v>
      </c>
      <c r="X3557" t="s">
        <v>191</v>
      </c>
      <c r="Y3557" t="str">
        <f>IF(X3557="","-",TRIM(LEFT(X3557,FIND(",",X3557&amp;",")-1)))</f>
        <v>Philadelphia</v>
      </c>
      <c r="Z3557" t="s">
        <v>521</v>
      </c>
      <c r="AA3557" t="s">
        <v>9</v>
      </c>
    </row>
    <row r="3558" spans="1:27" ht="14.4" x14ac:dyDescent="0.3">
      <c r="A3558">
        <v>3547</v>
      </c>
      <c r="B3558" t="s">
        <v>3672</v>
      </c>
      <c r="C3558" t="s">
        <v>3673</v>
      </c>
      <c r="D3558" t="s">
        <v>3674</v>
      </c>
      <c r="E3558" t="s">
        <v>1302</v>
      </c>
      <c r="F3558" s="5">
        <f>_xlfn.TEXTBEFORE(E3558, " ") * 1000000</f>
        <v>7800000</v>
      </c>
      <c r="G3558">
        <v>98.717500000000001</v>
      </c>
      <c r="H3558" t="s">
        <v>433</v>
      </c>
      <c r="I3558">
        <v>38</v>
      </c>
      <c r="J3558">
        <f>IF(I3558="",0,I3558)</f>
        <v>38</v>
      </c>
      <c r="K3558">
        <v>25</v>
      </c>
      <c r="L3558">
        <f>I3558-K3558</f>
        <v>13</v>
      </c>
      <c r="M3558" t="str">
        <f>IF(I3558&lt;100,"small",IF(I3558&lt;500,"medium","large"))</f>
        <v>small</v>
      </c>
      <c r="N3558">
        <f>IF(M3558="small",1,0)</f>
        <v>1</v>
      </c>
      <c r="O3558">
        <f>IF(N3558="medium",1,0)</f>
        <v>0</v>
      </c>
      <c r="P3558">
        <f>IF(O3558="large",1,0)</f>
        <v>0</v>
      </c>
      <c r="Q3558">
        <v>2000</v>
      </c>
      <c r="R3558">
        <v>1</v>
      </c>
      <c r="S3558" t="str">
        <f>IF(R3558=1, "First-time", IF(R3558&lt;=3, "Rising Star", IF(R3558&lt;10, "Established", "Elites")))</f>
        <v>First-time</v>
      </c>
      <c r="T3558">
        <f>IF(S3558 = "First-time",1,0)</f>
        <v>1</v>
      </c>
      <c r="U3558">
        <f>IF(S3558 = "Rising Star",1,0)</f>
        <v>0</v>
      </c>
      <c r="V3558">
        <f>IF(S3558 = "Established",1,0)</f>
        <v>0</v>
      </c>
      <c r="W3558">
        <f>IF(S3558 = "Elites",1,0)</f>
        <v>0</v>
      </c>
      <c r="X3558" t="s">
        <v>427</v>
      </c>
      <c r="Y3558" t="str">
        <f>IF(X3558="","-",TRIM(LEFT(X3558,FIND(",",X3558&amp;",")-1)))</f>
        <v>Washington</v>
      </c>
      <c r="Z3558" t="s">
        <v>2498</v>
      </c>
      <c r="AA3558" t="s">
        <v>8</v>
      </c>
    </row>
    <row r="3559" spans="1:27" ht="14.4" x14ac:dyDescent="0.3">
      <c r="A3559">
        <v>3548</v>
      </c>
      <c r="B3559" t="s">
        <v>1672</v>
      </c>
      <c r="C3559" t="s">
        <v>1673</v>
      </c>
      <c r="D3559" t="s">
        <v>1674</v>
      </c>
      <c r="E3559" t="s">
        <v>1675</v>
      </c>
      <c r="F3559" s="5">
        <f>_xlfn.TEXTBEFORE(E3559, " ") * 1000000</f>
        <v>20500000</v>
      </c>
      <c r="G3559">
        <v>98.679500000000004</v>
      </c>
      <c r="H3559" t="s">
        <v>118</v>
      </c>
      <c r="I3559">
        <v>23</v>
      </c>
      <c r="J3559">
        <f>IF(I3559="",0,I3559)</f>
        <v>23</v>
      </c>
      <c r="K3559">
        <v>8</v>
      </c>
      <c r="L3559">
        <f>I3559-K3559</f>
        <v>15</v>
      </c>
      <c r="M3559" t="str">
        <f>IF(I3559&lt;100,"small",IF(I3559&lt;500,"medium","large"))</f>
        <v>small</v>
      </c>
      <c r="N3559">
        <f>IF(M3559="small",1,0)</f>
        <v>1</v>
      </c>
      <c r="O3559">
        <f>IF(N3559="medium",1,0)</f>
        <v>0</v>
      </c>
      <c r="P3559">
        <f>IF(O3559="large",1,0)</f>
        <v>0</v>
      </c>
      <c r="Q3559">
        <v>1991</v>
      </c>
      <c r="R3559">
        <v>1</v>
      </c>
      <c r="S3559" t="str">
        <f>IF(R3559=1, "First-time", IF(R3559&lt;=3, "Rising Star", IF(R3559&lt;10, "Established", "Elites")))</f>
        <v>First-time</v>
      </c>
      <c r="T3559">
        <f>IF(S3559 = "First-time",1,0)</f>
        <v>1</v>
      </c>
      <c r="U3559">
        <f>IF(S3559 = "Rising Star",1,0)</f>
        <v>0</v>
      </c>
      <c r="V3559">
        <f>IF(S3559 = "Established",1,0)</f>
        <v>0</v>
      </c>
      <c r="W3559">
        <f>IF(S3559 = "Elites",1,0)</f>
        <v>0</v>
      </c>
      <c r="X3559" t="s">
        <v>427</v>
      </c>
      <c r="Y3559" t="str">
        <f>IF(X3559="","-",TRIM(LEFT(X3559,FIND(",",X3559&amp;",")-1)))</f>
        <v>Washington</v>
      </c>
      <c r="Z3559" t="s">
        <v>1676</v>
      </c>
      <c r="AA3559" t="s">
        <v>21</v>
      </c>
    </row>
    <row r="3560" spans="1:27" ht="14.4" x14ac:dyDescent="0.3">
      <c r="A3560">
        <v>3549</v>
      </c>
      <c r="B3560" t="s">
        <v>3204</v>
      </c>
      <c r="C3560" t="s">
        <v>3205</v>
      </c>
      <c r="D3560" t="s">
        <v>3206</v>
      </c>
      <c r="E3560" t="s">
        <v>3207</v>
      </c>
      <c r="F3560" s="5">
        <f>_xlfn.TEXTBEFORE(E3560, " ") * 1000000</f>
        <v>9800000</v>
      </c>
      <c r="G3560">
        <v>98.656899999999993</v>
      </c>
      <c r="H3560" t="s">
        <v>85</v>
      </c>
      <c r="I3560">
        <v>110</v>
      </c>
      <c r="J3560">
        <f>IF(I3560="",0,I3560)</f>
        <v>110</v>
      </c>
      <c r="K3560">
        <v>46</v>
      </c>
      <c r="L3560">
        <f>I3560-K3560</f>
        <v>64</v>
      </c>
      <c r="M3560" t="str">
        <f>IF(I3560&lt;100,"small",IF(I3560&lt;500,"medium","large"))</f>
        <v>medium</v>
      </c>
      <c r="N3560">
        <f>IF(M3560="small",1,0)</f>
        <v>0</v>
      </c>
      <c r="O3560">
        <f>IF(N3560="medium",1,0)</f>
        <v>0</v>
      </c>
      <c r="P3560">
        <f>IF(O3560="large",1,0)</f>
        <v>0</v>
      </c>
      <c r="Q3560">
        <v>1999</v>
      </c>
      <c r="R3560">
        <v>1</v>
      </c>
      <c r="S3560" t="str">
        <f>IF(R3560=1, "First-time", IF(R3560&lt;=3, "Rising Star", IF(R3560&lt;10, "Established", "Elites")))</f>
        <v>First-time</v>
      </c>
      <c r="T3560">
        <f>IF(S3560 = "First-time",1,0)</f>
        <v>1</v>
      </c>
      <c r="U3560">
        <f>IF(S3560 = "Rising Star",1,0)</f>
        <v>0</v>
      </c>
      <c r="V3560">
        <f>IF(S3560 = "Established",1,0)</f>
        <v>0</v>
      </c>
      <c r="W3560">
        <f>IF(S3560 = "Elites",1,0)</f>
        <v>0</v>
      </c>
      <c r="X3560" t="s">
        <v>99</v>
      </c>
      <c r="Y3560" t="str">
        <f>IF(X3560="","-",TRIM(LEFT(X3560,FIND(",",X3560&amp;",")-1)))</f>
        <v>-</v>
      </c>
      <c r="Z3560" t="s">
        <v>1992</v>
      </c>
      <c r="AA3560" t="s">
        <v>22</v>
      </c>
    </row>
    <row r="3561" spans="1:27" ht="14.4" x14ac:dyDescent="0.3">
      <c r="A3561">
        <v>3550</v>
      </c>
      <c r="B3561" t="s">
        <v>11349</v>
      </c>
      <c r="C3561" t="s">
        <v>11350</v>
      </c>
      <c r="D3561" t="s">
        <v>11351</v>
      </c>
      <c r="E3561" t="s">
        <v>1192</v>
      </c>
      <c r="F3561" s="5">
        <f>_xlfn.TEXTBEFORE(E3561, " ") * 1000000</f>
        <v>2300000</v>
      </c>
      <c r="G3561">
        <v>98.574799999999996</v>
      </c>
      <c r="H3561" t="s">
        <v>174</v>
      </c>
      <c r="I3561">
        <v>48</v>
      </c>
      <c r="J3561">
        <f>IF(I3561="",0,I3561)</f>
        <v>48</v>
      </c>
      <c r="K3561">
        <v>21</v>
      </c>
      <c r="L3561">
        <f>I3561-K3561</f>
        <v>27</v>
      </c>
      <c r="M3561" t="str">
        <f>IF(I3561&lt;100,"small",IF(I3561&lt;500,"medium","large"))</f>
        <v>small</v>
      </c>
      <c r="N3561">
        <f>IF(M3561="small",1,0)</f>
        <v>1</v>
      </c>
      <c r="O3561">
        <f>IF(N3561="medium",1,0)</f>
        <v>0</v>
      </c>
      <c r="P3561">
        <f>IF(O3561="large",1,0)</f>
        <v>0</v>
      </c>
      <c r="Q3561">
        <v>2010</v>
      </c>
      <c r="R3561">
        <v>10</v>
      </c>
      <c r="S3561" t="str">
        <f>IF(R3561=1, "First-time", IF(R3561&lt;=3, "Rising Star", IF(R3561&lt;10, "Established", "Elites")))</f>
        <v>Elites</v>
      </c>
      <c r="T3561">
        <f>IF(S3561 = "First-time",1,0)</f>
        <v>0</v>
      </c>
      <c r="U3561">
        <f>IF(S3561 = "Rising Star",1,0)</f>
        <v>0</v>
      </c>
      <c r="V3561">
        <f>IF(S3561 = "Established",1,0)</f>
        <v>0</v>
      </c>
      <c r="W3561">
        <f>IF(S3561 = "Elites",1,0)</f>
        <v>1</v>
      </c>
      <c r="X3561" t="s">
        <v>689</v>
      </c>
      <c r="Y3561" t="str">
        <f>IF(X3561="","-",TRIM(LEFT(X3561,FIND(",",X3561&amp;",")-1)))</f>
        <v>Miami</v>
      </c>
      <c r="Z3561" t="s">
        <v>11352</v>
      </c>
      <c r="AA3561" t="s">
        <v>10</v>
      </c>
    </row>
    <row r="3562" spans="1:27" ht="14.4" x14ac:dyDescent="0.3">
      <c r="A3562">
        <v>3551</v>
      </c>
      <c r="B3562" t="s">
        <v>10145</v>
      </c>
      <c r="C3562" t="s">
        <v>10146</v>
      </c>
      <c r="D3562" t="s">
        <v>10147</v>
      </c>
      <c r="E3562" t="s">
        <v>862</v>
      </c>
      <c r="F3562" s="5">
        <f>_xlfn.TEXTBEFORE(E3562, " ") * 1000000</f>
        <v>15900000</v>
      </c>
      <c r="G3562">
        <v>98.538600000000002</v>
      </c>
      <c r="H3562" t="s">
        <v>92</v>
      </c>
      <c r="I3562">
        <v>65</v>
      </c>
      <c r="J3562">
        <f>IF(I3562="",0,I3562)</f>
        <v>65</v>
      </c>
      <c r="K3562">
        <v>48</v>
      </c>
      <c r="L3562">
        <f>I3562-K3562</f>
        <v>17</v>
      </c>
      <c r="M3562" t="str">
        <f>IF(I3562&lt;100,"small",IF(I3562&lt;500,"medium","large"))</f>
        <v>small</v>
      </c>
      <c r="N3562">
        <f>IF(M3562="small",1,0)</f>
        <v>1</v>
      </c>
      <c r="O3562">
        <f>IF(N3562="medium",1,0)</f>
        <v>0</v>
      </c>
      <c r="P3562">
        <f>IF(O3562="large",1,0)</f>
        <v>0</v>
      </c>
      <c r="Q3562">
        <v>2009</v>
      </c>
      <c r="R3562">
        <v>3</v>
      </c>
      <c r="S3562" t="str">
        <f>IF(R3562=1, "First-time", IF(R3562&lt;=3, "Rising Star", IF(R3562&lt;10, "Established", "Elites")))</f>
        <v>Rising Star</v>
      </c>
      <c r="T3562">
        <f>IF(S3562 = "First-time",1,0)</f>
        <v>0</v>
      </c>
      <c r="U3562">
        <f>IF(S3562 = "Rising Star",1,0)</f>
        <v>1</v>
      </c>
      <c r="V3562">
        <f>IF(S3562 = "Established",1,0)</f>
        <v>0</v>
      </c>
      <c r="W3562">
        <f>IF(S3562 = "Elites",1,0)</f>
        <v>0</v>
      </c>
      <c r="X3562" t="s">
        <v>900</v>
      </c>
      <c r="Y3562" t="str">
        <f>IF(X3562="","-",TRIM(LEFT(X3562,FIND(",",X3562&amp;",")-1)))</f>
        <v>Jacksonville</v>
      </c>
      <c r="Z3562" t="s">
        <v>901</v>
      </c>
      <c r="AA3562" t="s">
        <v>10</v>
      </c>
    </row>
    <row r="3563" spans="1:27" ht="14.4" x14ac:dyDescent="0.3">
      <c r="A3563">
        <v>3552</v>
      </c>
      <c r="B3563" t="s">
        <v>11424</v>
      </c>
      <c r="C3563" t="s">
        <v>11425</v>
      </c>
      <c r="D3563" t="s">
        <v>11426</v>
      </c>
      <c r="E3563" t="s">
        <v>2229</v>
      </c>
      <c r="F3563" s="5">
        <f>_xlfn.TEXTBEFORE(E3563, " ") * 1000000</f>
        <v>20000000</v>
      </c>
      <c r="G3563">
        <v>98.457899999999995</v>
      </c>
      <c r="H3563" t="s">
        <v>1069</v>
      </c>
      <c r="I3563">
        <v>155</v>
      </c>
      <c r="J3563">
        <f>IF(I3563="",0,I3563)</f>
        <v>155</v>
      </c>
      <c r="K3563">
        <v>75</v>
      </c>
      <c r="L3563">
        <f>I3563-K3563</f>
        <v>80</v>
      </c>
      <c r="M3563" t="str">
        <f>IF(I3563&lt;100,"small",IF(I3563&lt;500,"medium","large"))</f>
        <v>medium</v>
      </c>
      <c r="N3563">
        <f>IF(M3563="small",1,0)</f>
        <v>0</v>
      </c>
      <c r="O3563">
        <f>IF(N3563="medium",1,0)</f>
        <v>0</v>
      </c>
      <c r="P3563">
        <f>IF(O3563="large",1,0)</f>
        <v>0</v>
      </c>
      <c r="Q3563">
        <v>2010</v>
      </c>
      <c r="R3563">
        <v>2</v>
      </c>
      <c r="S3563" t="str">
        <f>IF(R3563=1, "First-time", IF(R3563&lt;=3, "Rising Star", IF(R3563&lt;10, "Established", "Elites")))</f>
        <v>Rising Star</v>
      </c>
      <c r="T3563">
        <f>IF(S3563 = "First-time",1,0)</f>
        <v>0</v>
      </c>
      <c r="U3563">
        <f>IF(S3563 = "Rising Star",1,0)</f>
        <v>1</v>
      </c>
      <c r="V3563">
        <f>IF(S3563 = "Established",1,0)</f>
        <v>0</v>
      </c>
      <c r="W3563">
        <f>IF(S3563 = "Elites",1,0)</f>
        <v>0</v>
      </c>
      <c r="X3563" t="s">
        <v>611</v>
      </c>
      <c r="Y3563" t="str">
        <f>IF(X3563="","-",TRIM(LEFT(X3563,FIND(",",X3563&amp;",")-1)))</f>
        <v>Denver</v>
      </c>
      <c r="Z3563" t="s">
        <v>611</v>
      </c>
      <c r="AA3563" t="s">
        <v>6</v>
      </c>
    </row>
    <row r="3564" spans="1:27" ht="14.4" x14ac:dyDescent="0.3">
      <c r="A3564">
        <v>3553</v>
      </c>
      <c r="B3564" t="s">
        <v>15253</v>
      </c>
      <c r="C3564" t="s">
        <v>15254</v>
      </c>
      <c r="D3564" t="s">
        <v>15255</v>
      </c>
      <c r="E3564" t="s">
        <v>2062</v>
      </c>
      <c r="F3564" s="5">
        <f>_xlfn.TEXTBEFORE(E3564, " ") * 1000000</f>
        <v>6100000</v>
      </c>
      <c r="G3564">
        <v>98.366799999999998</v>
      </c>
      <c r="H3564" t="s">
        <v>85</v>
      </c>
      <c r="I3564">
        <v>10</v>
      </c>
      <c r="J3564">
        <f>IF(I3564="",0,I3564)</f>
        <v>10</v>
      </c>
      <c r="K3564">
        <v>5</v>
      </c>
      <c r="L3564">
        <f>I3564-K3564</f>
        <v>5</v>
      </c>
      <c r="M3564" t="str">
        <f>IF(I3564&lt;100,"small",IF(I3564&lt;500,"medium","large"))</f>
        <v>small</v>
      </c>
      <c r="N3564">
        <f>IF(M3564="small",1,0)</f>
        <v>1</v>
      </c>
      <c r="O3564">
        <f>IF(N3564="medium",1,0)</f>
        <v>0</v>
      </c>
      <c r="P3564">
        <f>IF(O3564="large",1,0)</f>
        <v>0</v>
      </c>
      <c r="Q3564">
        <v>2013</v>
      </c>
      <c r="R3564">
        <v>1</v>
      </c>
      <c r="S3564" t="str">
        <f>IF(R3564=1, "First-time", IF(R3564&lt;=3, "Rising Star", IF(R3564&lt;10, "Established", "Elites")))</f>
        <v>First-time</v>
      </c>
      <c r="T3564">
        <f>IF(S3564 = "First-time",1,0)</f>
        <v>1</v>
      </c>
      <c r="U3564">
        <f>IF(S3564 = "Rising Star",1,0)</f>
        <v>0</v>
      </c>
      <c r="V3564">
        <f>IF(S3564 = "Established",1,0)</f>
        <v>0</v>
      </c>
      <c r="W3564">
        <f>IF(S3564 = "Elites",1,0)</f>
        <v>0</v>
      </c>
      <c r="X3564" t="s">
        <v>242</v>
      </c>
      <c r="Y3564" t="str">
        <f>IF(X3564="","-",TRIM(LEFT(X3564,FIND(",",X3564&amp;",")-1)))</f>
        <v>Atlanta</v>
      </c>
      <c r="Z3564" t="s">
        <v>1472</v>
      </c>
      <c r="AA3564" t="s">
        <v>11</v>
      </c>
    </row>
    <row r="3565" spans="1:27" ht="14.4" x14ac:dyDescent="0.3">
      <c r="A3565">
        <v>3554</v>
      </c>
      <c r="B3565" t="s">
        <v>5829</v>
      </c>
      <c r="C3565" t="s">
        <v>5830</v>
      </c>
      <c r="D3565" t="s">
        <v>5831</v>
      </c>
      <c r="E3565" t="s">
        <v>3410</v>
      </c>
      <c r="F3565" s="5">
        <f>_xlfn.TEXTBEFORE(E3565, " ") * 1000000</f>
        <v>8300000.0000000009</v>
      </c>
      <c r="G3565">
        <v>98.3643</v>
      </c>
      <c r="H3565" t="s">
        <v>174</v>
      </c>
      <c r="I3565">
        <v>23</v>
      </c>
      <c r="J3565">
        <f>IF(I3565="",0,I3565)</f>
        <v>23</v>
      </c>
      <c r="K3565">
        <v>10</v>
      </c>
      <c r="L3565">
        <f>I3565-K3565</f>
        <v>13</v>
      </c>
      <c r="M3565" t="str">
        <f>IF(I3565&lt;100,"small",IF(I3565&lt;500,"medium","large"))</f>
        <v>small</v>
      </c>
      <c r="N3565">
        <f>IF(M3565="small",1,0)</f>
        <v>1</v>
      </c>
      <c r="O3565">
        <f>IF(N3565="medium",1,0)</f>
        <v>0</v>
      </c>
      <c r="P3565">
        <f>IF(O3565="large",1,0)</f>
        <v>0</v>
      </c>
      <c r="Q3565">
        <v>2004</v>
      </c>
      <c r="R3565">
        <v>1</v>
      </c>
      <c r="S3565" t="str">
        <f>IF(R3565=1, "First-time", IF(R3565&lt;=3, "Rising Star", IF(R3565&lt;10, "Established", "Elites")))</f>
        <v>First-time</v>
      </c>
      <c r="T3565">
        <f>IF(S3565 = "First-time",1,0)</f>
        <v>1</v>
      </c>
      <c r="U3565">
        <f>IF(S3565 = "Rising Star",1,0)</f>
        <v>0</v>
      </c>
      <c r="V3565">
        <f>IF(S3565 = "Established",1,0)</f>
        <v>0</v>
      </c>
      <c r="W3565">
        <f>IF(S3565 = "Elites",1,0)</f>
        <v>0</v>
      </c>
      <c r="X3565" t="s">
        <v>1021</v>
      </c>
      <c r="Y3565" t="str">
        <f>IF(X3565="","-",TRIM(LEFT(X3565,FIND(",",X3565&amp;",")-1)))</f>
        <v>Bridgeport-Stamford-Norwalk</v>
      </c>
      <c r="Z3565" t="s">
        <v>5263</v>
      </c>
      <c r="AA3565" t="s">
        <v>7</v>
      </c>
    </row>
    <row r="3566" spans="1:27" ht="14.4" x14ac:dyDescent="0.3">
      <c r="A3566">
        <v>3555</v>
      </c>
      <c r="B3566" t="s">
        <v>8628</v>
      </c>
      <c r="C3566" t="s">
        <v>8629</v>
      </c>
      <c r="D3566" t="s">
        <v>8630</v>
      </c>
      <c r="E3566" t="s">
        <v>98</v>
      </c>
      <c r="F3566" s="5">
        <f>_xlfn.TEXTBEFORE(E3566, " ") * 1000000</f>
        <v>11200000</v>
      </c>
      <c r="G3566">
        <v>98.337699999999998</v>
      </c>
      <c r="H3566" t="s">
        <v>751</v>
      </c>
      <c r="I3566">
        <v>108</v>
      </c>
      <c r="J3566">
        <f>IF(I3566="",0,I3566)</f>
        <v>108</v>
      </c>
      <c r="K3566">
        <v>89</v>
      </c>
      <c r="L3566">
        <f>I3566-K3566</f>
        <v>19</v>
      </c>
      <c r="M3566" t="str">
        <f>IF(I3566&lt;100,"small",IF(I3566&lt;500,"medium","large"))</f>
        <v>medium</v>
      </c>
      <c r="N3566">
        <f>IF(M3566="small",1,0)</f>
        <v>0</v>
      </c>
      <c r="O3566">
        <f>IF(N3566="medium",1,0)</f>
        <v>0</v>
      </c>
      <c r="P3566">
        <f>IF(O3566="large",1,0)</f>
        <v>0</v>
      </c>
      <c r="Q3566">
        <v>2008</v>
      </c>
      <c r="R3566">
        <v>4</v>
      </c>
      <c r="S3566" t="str">
        <f>IF(R3566=1, "First-time", IF(R3566&lt;=3, "Rising Star", IF(R3566&lt;10, "Established", "Elites")))</f>
        <v>Established</v>
      </c>
      <c r="T3566">
        <f>IF(S3566 = "First-time",1,0)</f>
        <v>0</v>
      </c>
      <c r="U3566">
        <f>IF(S3566 = "Rising Star",1,0)</f>
        <v>0</v>
      </c>
      <c r="V3566">
        <f>IF(S3566 = "Established",1,0)</f>
        <v>1</v>
      </c>
      <c r="W3566">
        <f>IF(S3566 = "Elites",1,0)</f>
        <v>0</v>
      </c>
      <c r="X3566" t="s">
        <v>99</v>
      </c>
      <c r="Y3566" t="str">
        <f>IF(X3566="","-",TRIM(LEFT(X3566,FIND(",",X3566&amp;",")-1)))</f>
        <v>-</v>
      </c>
      <c r="Z3566" t="s">
        <v>2102</v>
      </c>
      <c r="AA3566" t="s">
        <v>28</v>
      </c>
    </row>
    <row r="3567" spans="1:27" ht="14.4" x14ac:dyDescent="0.3">
      <c r="A3567">
        <v>3556</v>
      </c>
      <c r="B3567" t="s">
        <v>11353</v>
      </c>
      <c r="C3567" t="s">
        <v>11354</v>
      </c>
      <c r="D3567" t="s">
        <v>11355</v>
      </c>
      <c r="E3567" t="s">
        <v>1496</v>
      </c>
      <c r="F3567" s="5">
        <f>_xlfn.TEXTBEFORE(E3567, " ") * 1000000</f>
        <v>6500000</v>
      </c>
      <c r="G3567">
        <v>98.275499999999994</v>
      </c>
      <c r="H3567" t="s">
        <v>118</v>
      </c>
      <c r="I3567">
        <v>48</v>
      </c>
      <c r="J3567">
        <f>IF(I3567="",0,I3567)</f>
        <v>48</v>
      </c>
      <c r="K3567">
        <v>43</v>
      </c>
      <c r="L3567">
        <f>I3567-K3567</f>
        <v>5</v>
      </c>
      <c r="M3567" t="str">
        <f>IF(I3567&lt;100,"small",IF(I3567&lt;500,"medium","large"))</f>
        <v>small</v>
      </c>
      <c r="N3567">
        <f>IF(M3567="small",1,0)</f>
        <v>1</v>
      </c>
      <c r="O3567">
        <f>IF(N3567="medium",1,0)</f>
        <v>0</v>
      </c>
      <c r="P3567">
        <f>IF(O3567="large",1,0)</f>
        <v>0</v>
      </c>
      <c r="Q3567">
        <v>2010</v>
      </c>
      <c r="R3567">
        <v>5</v>
      </c>
      <c r="S3567" t="str">
        <f>IF(R3567=1, "First-time", IF(R3567&lt;=3, "Rising Star", IF(R3567&lt;10, "Established", "Elites")))</f>
        <v>Established</v>
      </c>
      <c r="T3567">
        <f>IF(S3567 = "First-time",1,0)</f>
        <v>0</v>
      </c>
      <c r="U3567">
        <f>IF(S3567 = "Rising Star",1,0)</f>
        <v>0</v>
      </c>
      <c r="V3567">
        <f>IF(S3567 = "Established",1,0)</f>
        <v>1</v>
      </c>
      <c r="W3567">
        <f>IF(S3567 = "Elites",1,0)</f>
        <v>0</v>
      </c>
      <c r="X3567" t="s">
        <v>1206</v>
      </c>
      <c r="Y3567" t="str">
        <f>IF(X3567="","-",TRIM(LEFT(X3567,FIND(",",X3567&amp;",")-1)))</f>
        <v>Tampa</v>
      </c>
      <c r="Z3567" t="s">
        <v>11356</v>
      </c>
      <c r="AA3567" t="s">
        <v>10</v>
      </c>
    </row>
    <row r="3568" spans="1:27" ht="14.4" x14ac:dyDescent="0.3">
      <c r="A3568">
        <v>3557</v>
      </c>
      <c r="B3568" t="s">
        <v>11732</v>
      </c>
      <c r="C3568" t="s">
        <v>11733</v>
      </c>
      <c r="D3568" t="s">
        <v>11734</v>
      </c>
      <c r="E3568" t="s">
        <v>11735</v>
      </c>
      <c r="F3568" s="5">
        <f>_xlfn.TEXTBEFORE(E3568, " ") * 1000000</f>
        <v>75000000</v>
      </c>
      <c r="G3568">
        <v>98.243499999999997</v>
      </c>
      <c r="H3568" t="s">
        <v>153</v>
      </c>
      <c r="I3568">
        <v>44</v>
      </c>
      <c r="J3568">
        <f>IF(I3568="",0,I3568)</f>
        <v>44</v>
      </c>
      <c r="K3568">
        <v>13</v>
      </c>
      <c r="L3568">
        <f>I3568-K3568</f>
        <v>31</v>
      </c>
      <c r="M3568" t="str">
        <f>IF(I3568&lt;100,"small",IF(I3568&lt;500,"medium","large"))</f>
        <v>small</v>
      </c>
      <c r="N3568">
        <f>IF(M3568="small",1,0)</f>
        <v>1</v>
      </c>
      <c r="O3568">
        <f>IF(N3568="medium",1,0)</f>
        <v>0</v>
      </c>
      <c r="P3568">
        <f>IF(O3568="large",1,0)</f>
        <v>0</v>
      </c>
      <c r="Q3568">
        <v>2011</v>
      </c>
      <c r="R3568">
        <v>3</v>
      </c>
      <c r="S3568" t="str">
        <f>IF(R3568=1, "First-time", IF(R3568&lt;=3, "Rising Star", IF(R3568&lt;10, "Established", "Elites")))</f>
        <v>Rising Star</v>
      </c>
      <c r="T3568">
        <f>IF(S3568 = "First-time",1,0)</f>
        <v>0</v>
      </c>
      <c r="U3568">
        <f>IF(S3568 = "Rising Star",1,0)</f>
        <v>1</v>
      </c>
      <c r="V3568">
        <f>IF(S3568 = "Established",1,0)</f>
        <v>0</v>
      </c>
      <c r="W3568">
        <f>IF(S3568 = "Elites",1,0)</f>
        <v>0</v>
      </c>
      <c r="X3568" t="s">
        <v>409</v>
      </c>
      <c r="Y3568" t="str">
        <f>IF(X3568="","-",TRIM(LEFT(X3568,FIND(",",X3568&amp;",")-1)))</f>
        <v>Salt Lake City</v>
      </c>
      <c r="Z3568" t="s">
        <v>409</v>
      </c>
      <c r="AA3568" t="s">
        <v>46</v>
      </c>
    </row>
    <row r="3569" spans="1:27" ht="14.4" x14ac:dyDescent="0.3">
      <c r="A3569">
        <v>3558</v>
      </c>
      <c r="B3569" t="s">
        <v>9529</v>
      </c>
      <c r="C3569" t="s">
        <v>9530</v>
      </c>
      <c r="D3569" t="s">
        <v>9531</v>
      </c>
      <c r="E3569" t="s">
        <v>9532</v>
      </c>
      <c r="F3569" s="5">
        <f>_xlfn.TEXTBEFORE(E3569, " ") * 1000000</f>
        <v>138800000</v>
      </c>
      <c r="G3569">
        <v>98.234300000000005</v>
      </c>
      <c r="H3569" t="s">
        <v>167</v>
      </c>
      <c r="I3569">
        <v>79</v>
      </c>
      <c r="J3569">
        <f>IF(I3569="",0,I3569)</f>
        <v>79</v>
      </c>
      <c r="K3569">
        <v>33</v>
      </c>
      <c r="L3569">
        <f>I3569-K3569</f>
        <v>46</v>
      </c>
      <c r="M3569" t="str">
        <f>IF(I3569&lt;100,"small",IF(I3569&lt;500,"medium","large"))</f>
        <v>small</v>
      </c>
      <c r="N3569">
        <f>IF(M3569="small",1,0)</f>
        <v>1</v>
      </c>
      <c r="O3569">
        <f>IF(N3569="medium",1,0)</f>
        <v>0</v>
      </c>
      <c r="P3569">
        <f>IF(O3569="large",1,0)</f>
        <v>0</v>
      </c>
      <c r="Q3569">
        <v>2009</v>
      </c>
      <c r="R3569">
        <v>3</v>
      </c>
      <c r="S3569" t="str">
        <f>IF(R3569=1, "First-time", IF(R3569&lt;=3, "Rising Star", IF(R3569&lt;10, "Established", "Elites")))</f>
        <v>Rising Star</v>
      </c>
      <c r="T3569">
        <f>IF(S3569 = "First-time",1,0)</f>
        <v>0</v>
      </c>
      <c r="U3569">
        <f>IF(S3569 = "Rising Star",1,0)</f>
        <v>1</v>
      </c>
      <c r="V3569">
        <f>IF(S3569 = "Established",1,0)</f>
        <v>0</v>
      </c>
      <c r="W3569">
        <f>IF(S3569 = "Elites",1,0)</f>
        <v>0</v>
      </c>
      <c r="X3569" t="s">
        <v>1744</v>
      </c>
      <c r="Y3569" t="str">
        <f>IF(X3569="","-",TRIM(LEFT(X3569,FIND(",",X3569&amp;",")-1)))</f>
        <v>Charleston</v>
      </c>
      <c r="Z3569" t="s">
        <v>5322</v>
      </c>
      <c r="AA3569" t="s">
        <v>42</v>
      </c>
    </row>
    <row r="3570" spans="1:27" ht="14.4" x14ac:dyDescent="0.3">
      <c r="A3570">
        <v>3559</v>
      </c>
      <c r="B3570" t="s">
        <v>15793</v>
      </c>
      <c r="C3570" t="s">
        <v>15794</v>
      </c>
      <c r="D3570" t="s">
        <v>15795</v>
      </c>
      <c r="E3570" t="s">
        <v>2062</v>
      </c>
      <c r="F3570" s="5">
        <f>_xlfn.TEXTBEFORE(E3570, " ") * 1000000</f>
        <v>6100000</v>
      </c>
      <c r="G3570">
        <v>98.2166</v>
      </c>
      <c r="H3570" t="s">
        <v>85</v>
      </c>
      <c r="I3570">
        <v>17</v>
      </c>
      <c r="J3570">
        <f>IF(I3570="",0,I3570)</f>
        <v>17</v>
      </c>
      <c r="K3570">
        <v>11</v>
      </c>
      <c r="L3570">
        <f>I3570-K3570</f>
        <v>6</v>
      </c>
      <c r="M3570" t="str">
        <f>IF(I3570&lt;100,"small",IF(I3570&lt;500,"medium","large"))</f>
        <v>small</v>
      </c>
      <c r="N3570">
        <f>IF(M3570="small",1,0)</f>
        <v>1</v>
      </c>
      <c r="O3570">
        <f>IF(N3570="medium",1,0)</f>
        <v>0</v>
      </c>
      <c r="P3570">
        <f>IF(O3570="large",1,0)</f>
        <v>0</v>
      </c>
      <c r="Q3570">
        <v>2014</v>
      </c>
      <c r="R3570">
        <v>2</v>
      </c>
      <c r="S3570" t="str">
        <f>IF(R3570=1, "First-time", IF(R3570&lt;=3, "Rising Star", IF(R3570&lt;10, "Established", "Elites")))</f>
        <v>Rising Star</v>
      </c>
      <c r="T3570">
        <f>IF(S3570 = "First-time",1,0)</f>
        <v>0</v>
      </c>
      <c r="U3570">
        <f>IF(S3570 = "Rising Star",1,0)</f>
        <v>1</v>
      </c>
      <c r="V3570">
        <f>IF(S3570 = "Established",1,0)</f>
        <v>0</v>
      </c>
      <c r="W3570">
        <f>IF(S3570 = "Elites",1,0)</f>
        <v>0</v>
      </c>
      <c r="X3570" t="s">
        <v>112</v>
      </c>
      <c r="Y3570" t="str">
        <f>IF(X3570="","-",TRIM(LEFT(X3570,FIND(",",X3570&amp;",")-1)))</f>
        <v>Richmond</v>
      </c>
      <c r="Z3570" t="s">
        <v>113</v>
      </c>
      <c r="AA3570" t="s">
        <v>47</v>
      </c>
    </row>
    <row r="3571" spans="1:27" ht="14.4" x14ac:dyDescent="0.3">
      <c r="A3571">
        <v>3560</v>
      </c>
      <c r="B3571" t="s">
        <v>6838</v>
      </c>
      <c r="C3571" t="s">
        <v>6839</v>
      </c>
      <c r="D3571" t="s">
        <v>6840</v>
      </c>
      <c r="E3571" t="s">
        <v>6841</v>
      </c>
      <c r="F3571" s="5">
        <f>_xlfn.TEXTBEFORE(E3571, " ") * 1000000</f>
        <v>30000000</v>
      </c>
      <c r="G3571">
        <v>98.182299999999998</v>
      </c>
      <c r="H3571" t="s">
        <v>85</v>
      </c>
      <c r="I3571">
        <v>101</v>
      </c>
      <c r="J3571">
        <f>IF(I3571="",0,I3571)</f>
        <v>101</v>
      </c>
      <c r="K3571">
        <v>57</v>
      </c>
      <c r="L3571">
        <f>I3571-K3571</f>
        <v>44</v>
      </c>
      <c r="M3571" t="str">
        <f>IF(I3571&lt;100,"small",IF(I3571&lt;500,"medium","large"))</f>
        <v>medium</v>
      </c>
      <c r="N3571">
        <f>IF(M3571="small",1,0)</f>
        <v>0</v>
      </c>
      <c r="O3571">
        <f>IF(N3571="medium",1,0)</f>
        <v>0</v>
      </c>
      <c r="P3571">
        <f>IF(O3571="large",1,0)</f>
        <v>0</v>
      </c>
      <c r="Q3571">
        <v>2006</v>
      </c>
      <c r="R3571">
        <v>8</v>
      </c>
      <c r="S3571" t="str">
        <f>IF(R3571=1, "First-time", IF(R3571&lt;=3, "Rising Star", IF(R3571&lt;10, "Established", "Elites")))</f>
        <v>Established</v>
      </c>
      <c r="T3571">
        <f>IF(S3571 = "First-time",1,0)</f>
        <v>0</v>
      </c>
      <c r="U3571">
        <f>IF(S3571 = "Rising Star",1,0)</f>
        <v>0</v>
      </c>
      <c r="V3571">
        <f>IF(S3571 = "Established",1,0)</f>
        <v>1</v>
      </c>
      <c r="W3571">
        <f>IF(S3571 = "Elites",1,0)</f>
        <v>0</v>
      </c>
      <c r="X3571" t="s">
        <v>106</v>
      </c>
      <c r="Y3571" t="str">
        <f>IF(X3571="","-",TRIM(LEFT(X3571,FIND(",",X3571&amp;",")-1)))</f>
        <v>Cleveland</v>
      </c>
      <c r="Z3571" t="s">
        <v>106</v>
      </c>
      <c r="AA3571" t="s">
        <v>36</v>
      </c>
    </row>
    <row r="3572" spans="1:27" ht="14.4" x14ac:dyDescent="0.3">
      <c r="A3572">
        <v>3561</v>
      </c>
      <c r="B3572" t="s">
        <v>17635</v>
      </c>
      <c r="C3572" t="s">
        <v>17636</v>
      </c>
      <c r="D3572" t="s">
        <v>17637</v>
      </c>
      <c r="E3572" t="s">
        <v>1585</v>
      </c>
      <c r="F3572" s="5">
        <f>_xlfn.TEXTBEFORE(E3572, " ") * 1000000</f>
        <v>5800000</v>
      </c>
      <c r="G3572">
        <v>98.162300000000002</v>
      </c>
      <c r="H3572" t="s">
        <v>472</v>
      </c>
      <c r="I3572">
        <v>25</v>
      </c>
      <c r="J3572">
        <f>IF(I3572="",0,I3572)</f>
        <v>25</v>
      </c>
      <c r="K3572">
        <v>7</v>
      </c>
      <c r="L3572">
        <f>I3572-K3572</f>
        <v>18</v>
      </c>
      <c r="M3572" t="str">
        <f>IF(I3572&lt;100,"small",IF(I3572&lt;500,"medium","large"))</f>
        <v>small</v>
      </c>
      <c r="N3572">
        <f>IF(M3572="small",1,0)</f>
        <v>1</v>
      </c>
      <c r="O3572">
        <f>IF(N3572="medium",1,0)</f>
        <v>0</v>
      </c>
      <c r="P3572">
        <f>IF(O3572="large",1,0)</f>
        <v>0</v>
      </c>
      <c r="Q3572">
        <v>2015</v>
      </c>
      <c r="R3572">
        <v>2</v>
      </c>
      <c r="S3572" t="str">
        <f>IF(R3572=1, "First-time", IF(R3572&lt;=3, "Rising Star", IF(R3572&lt;10, "Established", "Elites")))</f>
        <v>Rising Star</v>
      </c>
      <c r="T3572">
        <f>IF(S3572 = "First-time",1,0)</f>
        <v>0</v>
      </c>
      <c r="U3572">
        <f>IF(S3572 = "Rising Star",1,0)</f>
        <v>1</v>
      </c>
      <c r="V3572">
        <f>IF(S3572 = "Established",1,0)</f>
        <v>0</v>
      </c>
      <c r="W3572">
        <f>IF(S3572 = "Elites",1,0)</f>
        <v>0</v>
      </c>
      <c r="X3572" t="s">
        <v>1021</v>
      </c>
      <c r="Y3572" t="str">
        <f>IF(X3572="","-",TRIM(LEFT(X3572,FIND(",",X3572&amp;",")-1)))</f>
        <v>Bridgeport-Stamford-Norwalk</v>
      </c>
      <c r="Z3572" t="s">
        <v>9750</v>
      </c>
      <c r="AA3572" t="s">
        <v>7</v>
      </c>
    </row>
    <row r="3573" spans="1:27" ht="14.4" x14ac:dyDescent="0.3">
      <c r="A3573">
        <v>3562</v>
      </c>
      <c r="B3573" t="s">
        <v>2784</v>
      </c>
      <c r="C3573" t="s">
        <v>2785</v>
      </c>
      <c r="D3573" t="s">
        <v>2786</v>
      </c>
      <c r="E3573" t="s">
        <v>937</v>
      </c>
      <c r="F3573" s="5">
        <f>_xlfn.TEXTBEFORE(E3573, " ") * 1000000</f>
        <v>9700000</v>
      </c>
      <c r="G3573">
        <v>98.132800000000003</v>
      </c>
      <c r="H3573" t="s">
        <v>160</v>
      </c>
      <c r="I3573">
        <v>25</v>
      </c>
      <c r="J3573">
        <f>IF(I3573="",0,I3573)</f>
        <v>25</v>
      </c>
      <c r="K3573">
        <v>15</v>
      </c>
      <c r="L3573">
        <f>I3573-K3573</f>
        <v>10</v>
      </c>
      <c r="M3573" t="str">
        <f>IF(I3573&lt;100,"small",IF(I3573&lt;500,"medium","large"))</f>
        <v>small</v>
      </c>
      <c r="N3573">
        <f>IF(M3573="small",1,0)</f>
        <v>1</v>
      </c>
      <c r="O3573">
        <f>IF(N3573="medium",1,0)</f>
        <v>0</v>
      </c>
      <c r="P3573">
        <f>IF(O3573="large",1,0)</f>
        <v>0</v>
      </c>
      <c r="Q3573">
        <v>1997</v>
      </c>
      <c r="R3573">
        <v>5</v>
      </c>
      <c r="S3573" t="str">
        <f>IF(R3573=1, "First-time", IF(R3573&lt;=3, "Rising Star", IF(R3573&lt;10, "Established", "Elites")))</f>
        <v>Established</v>
      </c>
      <c r="T3573">
        <f>IF(S3573 = "First-time",1,0)</f>
        <v>0</v>
      </c>
      <c r="U3573">
        <f>IF(S3573 = "Rising Star",1,0)</f>
        <v>0</v>
      </c>
      <c r="V3573">
        <f>IF(S3573 = "Established",1,0)</f>
        <v>1</v>
      </c>
      <c r="W3573">
        <f>IF(S3573 = "Elites",1,0)</f>
        <v>0</v>
      </c>
      <c r="X3573" t="s">
        <v>737</v>
      </c>
      <c r="Y3573" t="str">
        <f>IF(X3573="","-",TRIM(LEFT(X3573,FIND(",",X3573&amp;",")-1)))</f>
        <v>Sacramento</v>
      </c>
      <c r="Z3573" t="s">
        <v>2787</v>
      </c>
      <c r="AA3573" t="s">
        <v>5</v>
      </c>
    </row>
    <row r="3574" spans="1:27" ht="14.4" x14ac:dyDescent="0.3">
      <c r="A3574">
        <v>3563</v>
      </c>
      <c r="B3574" t="s">
        <v>944</v>
      </c>
      <c r="C3574" t="s">
        <v>945</v>
      </c>
      <c r="D3574" t="s">
        <v>946</v>
      </c>
      <c r="E3574" t="s">
        <v>947</v>
      </c>
      <c r="F3574" s="5">
        <f>_xlfn.TEXTBEFORE(E3574, " ") * 1000000</f>
        <v>4600000</v>
      </c>
      <c r="G3574">
        <v>98.114099999999993</v>
      </c>
      <c r="H3574" t="s">
        <v>727</v>
      </c>
      <c r="I3574">
        <v>23</v>
      </c>
      <c r="J3574">
        <f>IF(I3574="",0,I3574)</f>
        <v>23</v>
      </c>
      <c r="K3574">
        <v>18</v>
      </c>
      <c r="L3574">
        <f>I3574-K3574</f>
        <v>5</v>
      </c>
      <c r="M3574" t="str">
        <f>IF(I3574&lt;100,"small",IF(I3574&lt;500,"medium","large"))</f>
        <v>small</v>
      </c>
      <c r="N3574">
        <f>IF(M3574="small",1,0)</f>
        <v>1</v>
      </c>
      <c r="O3574">
        <f>IF(N3574="medium",1,0)</f>
        <v>0</v>
      </c>
      <c r="P3574">
        <f>IF(O3574="large",1,0)</f>
        <v>0</v>
      </c>
      <c r="Q3574">
        <v>1983</v>
      </c>
      <c r="R3574">
        <v>1</v>
      </c>
      <c r="S3574" t="str">
        <f>IF(R3574=1, "First-time", IF(R3574&lt;=3, "Rising Star", IF(R3574&lt;10, "Established", "Elites")))</f>
        <v>First-time</v>
      </c>
      <c r="T3574">
        <f>IF(S3574 = "First-time",1,0)</f>
        <v>1</v>
      </c>
      <c r="U3574">
        <f>IF(S3574 = "Rising Star",1,0)</f>
        <v>0</v>
      </c>
      <c r="V3574">
        <f>IF(S3574 = "Established",1,0)</f>
        <v>0</v>
      </c>
      <c r="W3574">
        <f>IF(S3574 = "Elites",1,0)</f>
        <v>0</v>
      </c>
      <c r="X3574" t="s">
        <v>168</v>
      </c>
      <c r="Y3574" t="str">
        <f>IF(X3574="","-",TRIM(LEFT(X3574,FIND(",",X3574&amp;",")-1)))</f>
        <v>Kansas City</v>
      </c>
      <c r="Z3574" t="s">
        <v>948</v>
      </c>
      <c r="AA3574" t="s">
        <v>25</v>
      </c>
    </row>
    <row r="3575" spans="1:27" ht="14.4" x14ac:dyDescent="0.3">
      <c r="A3575">
        <v>3564</v>
      </c>
      <c r="B3575" t="s">
        <v>7392</v>
      </c>
      <c r="C3575" t="s">
        <v>7393</v>
      </c>
      <c r="D3575" t="s">
        <v>7394</v>
      </c>
      <c r="E3575" t="s">
        <v>318</v>
      </c>
      <c r="F3575" s="5">
        <f>_xlfn.TEXTBEFORE(E3575, " ") * 1000000</f>
        <v>10600000</v>
      </c>
      <c r="G3575">
        <v>98.112499999999997</v>
      </c>
      <c r="H3575" t="s">
        <v>751</v>
      </c>
      <c r="I3575">
        <v>47</v>
      </c>
      <c r="J3575">
        <f>IF(I3575="",0,I3575)</f>
        <v>47</v>
      </c>
      <c r="K3575">
        <v>55</v>
      </c>
      <c r="L3575">
        <f>I3575-K3575</f>
        <v>-8</v>
      </c>
      <c r="M3575" t="str">
        <f>IF(I3575&lt;100,"small",IF(I3575&lt;500,"medium","large"))</f>
        <v>small</v>
      </c>
      <c r="N3575">
        <f>IF(M3575="small",1,0)</f>
        <v>1</v>
      </c>
      <c r="O3575">
        <f>IF(N3575="medium",1,0)</f>
        <v>0</v>
      </c>
      <c r="P3575">
        <f>IF(O3575="large",1,0)</f>
        <v>0</v>
      </c>
      <c r="Q3575">
        <v>2007</v>
      </c>
      <c r="R3575">
        <v>4</v>
      </c>
      <c r="S3575" t="str">
        <f>IF(R3575=1, "First-time", IF(R3575&lt;=3, "Rising Star", IF(R3575&lt;10, "Established", "Elites")))</f>
        <v>Established</v>
      </c>
      <c r="T3575">
        <f>IF(S3575 = "First-time",1,0)</f>
        <v>0</v>
      </c>
      <c r="U3575">
        <f>IF(S3575 = "Rising Star",1,0)</f>
        <v>0</v>
      </c>
      <c r="V3575">
        <f>IF(S3575 = "Established",1,0)</f>
        <v>1</v>
      </c>
      <c r="W3575">
        <f>IF(S3575 = "Elites",1,0)</f>
        <v>0</v>
      </c>
      <c r="X3575" t="s">
        <v>427</v>
      </c>
      <c r="Y3575" t="str">
        <f>IF(X3575="","-",TRIM(LEFT(X3575,FIND(",",X3575&amp;",")-1)))</f>
        <v>Washington</v>
      </c>
      <c r="Z3575" t="s">
        <v>1411</v>
      </c>
      <c r="AA3575" t="s">
        <v>47</v>
      </c>
    </row>
    <row r="3576" spans="1:27" ht="14.4" x14ac:dyDescent="0.3">
      <c r="A3576">
        <v>3565</v>
      </c>
      <c r="B3576" t="s">
        <v>5905</v>
      </c>
      <c r="C3576" t="s">
        <v>5906</v>
      </c>
      <c r="D3576" t="s">
        <v>5907</v>
      </c>
      <c r="E3576" t="s">
        <v>5499</v>
      </c>
      <c r="F3576" s="5">
        <f>_xlfn.TEXTBEFORE(E3576, " ") * 1000000</f>
        <v>30100000</v>
      </c>
      <c r="G3576">
        <v>98.095399999999998</v>
      </c>
      <c r="H3576" t="s">
        <v>129</v>
      </c>
      <c r="I3576">
        <v>260</v>
      </c>
      <c r="J3576">
        <f>IF(I3576="",0,I3576)</f>
        <v>260</v>
      </c>
      <c r="K3576">
        <v>120</v>
      </c>
      <c r="L3576">
        <f>I3576-K3576</f>
        <v>140</v>
      </c>
      <c r="M3576" t="str">
        <f>IF(I3576&lt;100,"small",IF(I3576&lt;500,"medium","large"))</f>
        <v>medium</v>
      </c>
      <c r="N3576">
        <f>IF(M3576="small",1,0)</f>
        <v>0</v>
      </c>
      <c r="O3576">
        <f>IF(N3576="medium",1,0)</f>
        <v>0</v>
      </c>
      <c r="P3576">
        <f>IF(O3576="large",1,0)</f>
        <v>0</v>
      </c>
      <c r="Q3576">
        <v>2004</v>
      </c>
      <c r="R3576">
        <v>1</v>
      </c>
      <c r="S3576" t="str">
        <f>IF(R3576=1, "First-time", IF(R3576&lt;=3, "Rising Star", IF(R3576&lt;10, "Established", "Elites")))</f>
        <v>First-time</v>
      </c>
      <c r="T3576">
        <f>IF(S3576 = "First-time",1,0)</f>
        <v>1</v>
      </c>
      <c r="U3576">
        <f>IF(S3576 = "Rising Star",1,0)</f>
        <v>0</v>
      </c>
      <c r="V3576">
        <f>IF(S3576 = "Established",1,0)</f>
        <v>0</v>
      </c>
      <c r="W3576">
        <f>IF(S3576 = "Elites",1,0)</f>
        <v>0</v>
      </c>
      <c r="X3576" t="s">
        <v>325</v>
      </c>
      <c r="Y3576" t="str">
        <f>IF(X3576="","-",TRIM(LEFT(X3576,FIND(",",X3576&amp;",")-1)))</f>
        <v>Los Angeles</v>
      </c>
      <c r="Z3576" t="s">
        <v>5908</v>
      </c>
      <c r="AA3576" t="s">
        <v>5</v>
      </c>
    </row>
    <row r="3577" spans="1:27" ht="14.4" x14ac:dyDescent="0.3">
      <c r="A3577">
        <v>3566</v>
      </c>
      <c r="B3577" t="s">
        <v>4053</v>
      </c>
      <c r="C3577" t="s">
        <v>4054</v>
      </c>
      <c r="D3577" t="s">
        <v>4055</v>
      </c>
      <c r="E3577" t="s">
        <v>1302</v>
      </c>
      <c r="F3577" s="5">
        <f>_xlfn.TEXTBEFORE(E3577, " ") * 1000000</f>
        <v>7800000</v>
      </c>
      <c r="G3577">
        <v>98.094099999999997</v>
      </c>
      <c r="H3577" t="s">
        <v>472</v>
      </c>
      <c r="I3577">
        <v>50</v>
      </c>
      <c r="J3577">
        <f>IF(I3577="",0,I3577)</f>
        <v>50</v>
      </c>
      <c r="K3577">
        <v>38</v>
      </c>
      <c r="L3577">
        <f>I3577-K3577</f>
        <v>12</v>
      </c>
      <c r="M3577" t="str">
        <f>IF(I3577&lt;100,"small",IF(I3577&lt;500,"medium","large"))</f>
        <v>small</v>
      </c>
      <c r="N3577">
        <f>IF(M3577="small",1,0)</f>
        <v>1</v>
      </c>
      <c r="O3577">
        <f>IF(N3577="medium",1,0)</f>
        <v>0</v>
      </c>
      <c r="P3577">
        <f>IF(O3577="large",1,0)</f>
        <v>0</v>
      </c>
      <c r="Q3577">
        <v>2001</v>
      </c>
      <c r="R3577">
        <v>1</v>
      </c>
      <c r="S3577" t="str">
        <f>IF(R3577=1, "First-time", IF(R3577&lt;=3, "Rising Star", IF(R3577&lt;10, "Established", "Elites")))</f>
        <v>First-time</v>
      </c>
      <c r="T3577">
        <f>IF(S3577 = "First-time",1,0)</f>
        <v>1</v>
      </c>
      <c r="U3577">
        <f>IF(S3577 = "Rising Star",1,0)</f>
        <v>0</v>
      </c>
      <c r="V3577">
        <f>IF(S3577 = "Established",1,0)</f>
        <v>0</v>
      </c>
      <c r="W3577">
        <f>IF(S3577 = "Elites",1,0)</f>
        <v>0</v>
      </c>
      <c r="X3577" t="s">
        <v>271</v>
      </c>
      <c r="Y3577" t="str">
        <f>IF(X3577="","-",TRIM(LEFT(X3577,FIND(",",X3577&amp;",")-1)))</f>
        <v>Chicago</v>
      </c>
      <c r="Z3577" t="s">
        <v>271</v>
      </c>
      <c r="AA3577" t="s">
        <v>15</v>
      </c>
    </row>
    <row r="3578" spans="1:27" ht="14.4" x14ac:dyDescent="0.3">
      <c r="A3578">
        <v>3567</v>
      </c>
      <c r="B3578" t="s">
        <v>4600</v>
      </c>
      <c r="C3578" t="s">
        <v>4601</v>
      </c>
      <c r="D3578" t="s">
        <v>4602</v>
      </c>
      <c r="E3578" t="s">
        <v>4603</v>
      </c>
      <c r="F3578" s="5">
        <f>_xlfn.TEXTBEFORE(E3578, " ") * 1000000</f>
        <v>54800000</v>
      </c>
      <c r="G3578">
        <v>98.036199999999994</v>
      </c>
      <c r="H3578" t="s">
        <v>118</v>
      </c>
      <c r="I3578">
        <v>30</v>
      </c>
      <c r="J3578">
        <f>IF(I3578="",0,I3578)</f>
        <v>30</v>
      </c>
      <c r="K3578">
        <v>30</v>
      </c>
      <c r="L3578">
        <f>I3578-K3578</f>
        <v>0</v>
      </c>
      <c r="M3578" t="str">
        <f>IF(I3578&lt;100,"small",IF(I3578&lt;500,"medium","large"))</f>
        <v>small</v>
      </c>
      <c r="N3578">
        <f>IF(M3578="small",1,0)</f>
        <v>1</v>
      </c>
      <c r="O3578">
        <f>IF(N3578="medium",1,0)</f>
        <v>0</v>
      </c>
      <c r="P3578">
        <f>IF(O3578="large",1,0)</f>
        <v>0</v>
      </c>
      <c r="Q3578">
        <v>2002</v>
      </c>
      <c r="R3578">
        <v>1</v>
      </c>
      <c r="S3578" t="str">
        <f>IF(R3578=1, "First-time", IF(R3578&lt;=3, "Rising Star", IF(R3578&lt;10, "Established", "Elites")))</f>
        <v>First-time</v>
      </c>
      <c r="T3578">
        <f>IF(S3578 = "First-time",1,0)</f>
        <v>1</v>
      </c>
      <c r="U3578">
        <f>IF(S3578 = "Rising Star",1,0)</f>
        <v>0</v>
      </c>
      <c r="V3578">
        <f>IF(S3578 = "Established",1,0)</f>
        <v>0</v>
      </c>
      <c r="W3578">
        <f>IF(S3578 = "Elites",1,0)</f>
        <v>0</v>
      </c>
      <c r="X3578" t="s">
        <v>689</v>
      </c>
      <c r="Y3578" t="str">
        <f>IF(X3578="","-",TRIM(LEFT(X3578,FIND(",",X3578&amp;",")-1)))</f>
        <v>Miami</v>
      </c>
      <c r="Z3578" t="s">
        <v>824</v>
      </c>
      <c r="AA3578" t="s">
        <v>10</v>
      </c>
    </row>
    <row r="3579" spans="1:27" ht="14.4" x14ac:dyDescent="0.3">
      <c r="A3579">
        <v>3568</v>
      </c>
      <c r="B3579" t="s">
        <v>12802</v>
      </c>
      <c r="C3579" t="s">
        <v>12803</v>
      </c>
      <c r="D3579" t="s">
        <v>12804</v>
      </c>
      <c r="E3579" t="s">
        <v>3289</v>
      </c>
      <c r="F3579" s="5">
        <f>_xlfn.TEXTBEFORE(E3579, " ") * 1000000</f>
        <v>108400000</v>
      </c>
      <c r="G3579">
        <v>97.964100000000002</v>
      </c>
      <c r="H3579" t="s">
        <v>129</v>
      </c>
      <c r="I3579">
        <v>574</v>
      </c>
      <c r="J3579">
        <f>IF(I3579="",0,I3579)</f>
        <v>574</v>
      </c>
      <c r="K3579">
        <v>367</v>
      </c>
      <c r="L3579">
        <f>I3579-K3579</f>
        <v>207</v>
      </c>
      <c r="M3579" t="str">
        <f>IF(I3579&lt;100,"small",IF(I3579&lt;500,"medium","large"))</f>
        <v>large</v>
      </c>
      <c r="N3579">
        <f>IF(M3579="small",1,0)</f>
        <v>0</v>
      </c>
      <c r="O3579">
        <f>IF(N3579="medium",1,0)</f>
        <v>0</v>
      </c>
      <c r="P3579">
        <f>IF(O3579="large",1,0)</f>
        <v>0</v>
      </c>
      <c r="Q3579">
        <v>2011</v>
      </c>
      <c r="R3579">
        <v>5</v>
      </c>
      <c r="S3579" t="str">
        <f>IF(R3579=1, "First-time", IF(R3579&lt;=3, "Rising Star", IF(R3579&lt;10, "Established", "Elites")))</f>
        <v>Established</v>
      </c>
      <c r="T3579">
        <f>IF(S3579 = "First-time",1,0)</f>
        <v>0</v>
      </c>
      <c r="U3579">
        <f>IF(S3579 = "Rising Star",1,0)</f>
        <v>0</v>
      </c>
      <c r="V3579">
        <f>IF(S3579 = "Established",1,0)</f>
        <v>1</v>
      </c>
      <c r="W3579">
        <f>IF(S3579 = "Elites",1,0)</f>
        <v>0</v>
      </c>
      <c r="X3579" t="s">
        <v>325</v>
      </c>
      <c r="Y3579" t="str">
        <f>IF(X3579="","-",TRIM(LEFT(X3579,FIND(",",X3579&amp;",")-1)))</f>
        <v>Los Angeles</v>
      </c>
      <c r="Z3579" t="s">
        <v>326</v>
      </c>
      <c r="AA3579" t="s">
        <v>5</v>
      </c>
    </row>
    <row r="3580" spans="1:27" ht="14.4" x14ac:dyDescent="0.3">
      <c r="A3580">
        <v>3569</v>
      </c>
      <c r="B3580" t="s">
        <v>10733</v>
      </c>
      <c r="C3580" t="s">
        <v>10734</v>
      </c>
      <c r="D3580" t="s">
        <v>10735</v>
      </c>
      <c r="E3580" t="s">
        <v>1875</v>
      </c>
      <c r="F3580" s="5">
        <f>_xlfn.TEXTBEFORE(E3580, " ") * 1000000</f>
        <v>5100000</v>
      </c>
      <c r="G3580">
        <v>97.932299999999998</v>
      </c>
      <c r="H3580" t="s">
        <v>111</v>
      </c>
      <c r="I3580">
        <v>47</v>
      </c>
      <c r="J3580">
        <f>IF(I3580="",0,I3580)</f>
        <v>47</v>
      </c>
      <c r="K3580">
        <v>13</v>
      </c>
      <c r="L3580">
        <f>I3580-K3580</f>
        <v>34</v>
      </c>
      <c r="M3580" t="str">
        <f>IF(I3580&lt;100,"small",IF(I3580&lt;500,"medium","large"))</f>
        <v>small</v>
      </c>
      <c r="N3580">
        <f>IF(M3580="small",1,0)</f>
        <v>1</v>
      </c>
      <c r="O3580">
        <f>IF(N3580="medium",1,0)</f>
        <v>0</v>
      </c>
      <c r="P3580">
        <f>IF(O3580="large",1,0)</f>
        <v>0</v>
      </c>
      <c r="Q3580">
        <v>2010</v>
      </c>
      <c r="R3580">
        <v>1</v>
      </c>
      <c r="S3580" t="str">
        <f>IF(R3580=1, "First-time", IF(R3580&lt;=3, "Rising Star", IF(R3580&lt;10, "Established", "Elites")))</f>
        <v>First-time</v>
      </c>
      <c r="T3580">
        <f>IF(S3580 = "First-time",1,0)</f>
        <v>1</v>
      </c>
      <c r="U3580">
        <f>IF(S3580 = "Rising Star",1,0)</f>
        <v>0</v>
      </c>
      <c r="V3580">
        <f>IF(S3580 = "Established",1,0)</f>
        <v>0</v>
      </c>
      <c r="W3580">
        <f>IF(S3580 = "Elites",1,0)</f>
        <v>0</v>
      </c>
      <c r="X3580" t="s">
        <v>99</v>
      </c>
      <c r="Y3580" t="str">
        <f>IF(X3580="","-",TRIM(LEFT(X3580,FIND(",",X3580&amp;",")-1)))</f>
        <v>-</v>
      </c>
      <c r="Z3580" t="s">
        <v>1540</v>
      </c>
      <c r="AA3580" t="s">
        <v>44</v>
      </c>
    </row>
    <row r="3581" spans="1:27" ht="14.4" x14ac:dyDescent="0.3">
      <c r="A3581">
        <v>3570</v>
      </c>
      <c r="B3581" t="s">
        <v>5530</v>
      </c>
      <c r="C3581" t="s">
        <v>5531</v>
      </c>
      <c r="D3581" t="s">
        <v>5532</v>
      </c>
      <c r="E3581" t="s">
        <v>5533</v>
      </c>
      <c r="F3581" s="5">
        <f>_xlfn.TEXTBEFORE(E3581, " ") * 1000000</f>
        <v>84700000</v>
      </c>
      <c r="G3581">
        <v>97.866399999999999</v>
      </c>
      <c r="H3581" t="s">
        <v>331</v>
      </c>
      <c r="I3581">
        <v>79</v>
      </c>
      <c r="J3581">
        <f>IF(I3581="",0,I3581)</f>
        <v>79</v>
      </c>
      <c r="K3581">
        <v>86</v>
      </c>
      <c r="L3581">
        <f>I3581-K3581</f>
        <v>-7</v>
      </c>
      <c r="M3581" t="str">
        <f>IF(I3581&lt;100,"small",IF(I3581&lt;500,"medium","large"))</f>
        <v>small</v>
      </c>
      <c r="N3581">
        <f>IF(M3581="small",1,0)</f>
        <v>1</v>
      </c>
      <c r="O3581">
        <f>IF(N3581="medium",1,0)</f>
        <v>0</v>
      </c>
      <c r="P3581">
        <f>IF(O3581="large",1,0)</f>
        <v>0</v>
      </c>
      <c r="Q3581">
        <v>2004</v>
      </c>
      <c r="R3581">
        <v>4</v>
      </c>
      <c r="S3581" t="str">
        <f>IF(R3581=1, "First-time", IF(R3581&lt;=3, "Rising Star", IF(R3581&lt;10, "Established", "Elites")))</f>
        <v>Established</v>
      </c>
      <c r="T3581">
        <f>IF(S3581 = "First-time",1,0)</f>
        <v>0</v>
      </c>
      <c r="U3581">
        <f>IF(S3581 = "Rising Star",1,0)</f>
        <v>0</v>
      </c>
      <c r="V3581">
        <f>IF(S3581 = "Established",1,0)</f>
        <v>1</v>
      </c>
      <c r="W3581">
        <f>IF(S3581 = "Elites",1,0)</f>
        <v>0</v>
      </c>
      <c r="X3581" t="s">
        <v>86</v>
      </c>
      <c r="Y3581" t="str">
        <f>IF(X3581="","-",TRIM(LEFT(X3581,FIND(",",X3581&amp;",")-1)))</f>
        <v>New York City</v>
      </c>
      <c r="Z3581" t="s">
        <v>543</v>
      </c>
      <c r="AA3581" t="s">
        <v>35</v>
      </c>
    </row>
    <row r="3582" spans="1:27" ht="14.4" x14ac:dyDescent="0.3">
      <c r="A3582">
        <v>3571</v>
      </c>
      <c r="B3582" t="s">
        <v>1918</v>
      </c>
      <c r="C3582" t="s">
        <v>1919</v>
      </c>
      <c r="D3582" t="s">
        <v>1920</v>
      </c>
      <c r="E3582" t="s">
        <v>1192</v>
      </c>
      <c r="F3582" s="5">
        <f>_xlfn.TEXTBEFORE(E3582, " ") * 1000000</f>
        <v>2300000</v>
      </c>
      <c r="G3582">
        <v>97.8596</v>
      </c>
      <c r="H3582" t="s">
        <v>118</v>
      </c>
      <c r="I3582">
        <v>15</v>
      </c>
      <c r="J3582">
        <f>IF(I3582="",0,I3582)</f>
        <v>15</v>
      </c>
      <c r="K3582">
        <v>8</v>
      </c>
      <c r="L3582">
        <f>I3582-K3582</f>
        <v>7</v>
      </c>
      <c r="M3582" t="str">
        <f>IF(I3582&lt;100,"small",IF(I3582&lt;500,"medium","large"))</f>
        <v>small</v>
      </c>
      <c r="N3582">
        <f>IF(M3582="small",1,0)</f>
        <v>1</v>
      </c>
      <c r="O3582">
        <f>IF(N3582="medium",1,0)</f>
        <v>0</v>
      </c>
      <c r="P3582">
        <f>IF(O3582="large",1,0)</f>
        <v>0</v>
      </c>
      <c r="Q3582">
        <v>1993</v>
      </c>
      <c r="R3582">
        <v>1</v>
      </c>
      <c r="S3582" t="str">
        <f>IF(R3582=1, "First-time", IF(R3582&lt;=3, "Rising Star", IF(R3582&lt;10, "Established", "Elites")))</f>
        <v>First-time</v>
      </c>
      <c r="T3582">
        <f>IF(S3582 = "First-time",1,0)</f>
        <v>1</v>
      </c>
      <c r="U3582">
        <f>IF(S3582 = "Rising Star",1,0)</f>
        <v>0</v>
      </c>
      <c r="V3582">
        <f>IF(S3582 = "Established",1,0)</f>
        <v>0</v>
      </c>
      <c r="W3582">
        <f>IF(S3582 = "Elites",1,0)</f>
        <v>0</v>
      </c>
      <c r="X3582" t="s">
        <v>271</v>
      </c>
      <c r="Y3582" t="str">
        <f>IF(X3582="","-",TRIM(LEFT(X3582,FIND(",",X3582&amp;",")-1)))</f>
        <v>Chicago</v>
      </c>
      <c r="Z3582" t="s">
        <v>1921</v>
      </c>
      <c r="AA3582" t="s">
        <v>15</v>
      </c>
    </row>
    <row r="3583" spans="1:27" ht="14.4" x14ac:dyDescent="0.3">
      <c r="A3583">
        <v>3572</v>
      </c>
      <c r="B3583" t="s">
        <v>9311</v>
      </c>
      <c r="C3583" t="s">
        <v>9312</v>
      </c>
      <c r="D3583" t="s">
        <v>9313</v>
      </c>
      <c r="E3583" t="s">
        <v>1306</v>
      </c>
      <c r="F3583" s="5">
        <f>_xlfn.TEXTBEFORE(E3583, " ") * 1000000</f>
        <v>11500000</v>
      </c>
      <c r="G3583">
        <v>97.855599999999995</v>
      </c>
      <c r="H3583" t="s">
        <v>751</v>
      </c>
      <c r="I3583">
        <v>38</v>
      </c>
      <c r="J3583">
        <f>IF(I3583="",0,I3583)</f>
        <v>38</v>
      </c>
      <c r="K3583">
        <v>28</v>
      </c>
      <c r="L3583">
        <f>I3583-K3583</f>
        <v>10</v>
      </c>
      <c r="M3583" t="str">
        <f>IF(I3583&lt;100,"small",IF(I3583&lt;500,"medium","large"))</f>
        <v>small</v>
      </c>
      <c r="N3583">
        <f>IF(M3583="small",1,0)</f>
        <v>1</v>
      </c>
      <c r="O3583">
        <f>IF(N3583="medium",1,0)</f>
        <v>0</v>
      </c>
      <c r="P3583">
        <f>IF(O3583="large",1,0)</f>
        <v>0</v>
      </c>
      <c r="Q3583">
        <v>2009</v>
      </c>
      <c r="R3583">
        <v>4</v>
      </c>
      <c r="S3583" t="str">
        <f>IF(R3583=1, "First-time", IF(R3583&lt;=3, "Rising Star", IF(R3583&lt;10, "Established", "Elites")))</f>
        <v>Established</v>
      </c>
      <c r="T3583">
        <f>IF(S3583 = "First-time",1,0)</f>
        <v>0</v>
      </c>
      <c r="U3583">
        <f>IF(S3583 = "Rising Star",1,0)</f>
        <v>0</v>
      </c>
      <c r="V3583">
        <f>IF(S3583 = "Established",1,0)</f>
        <v>1</v>
      </c>
      <c r="W3583">
        <f>IF(S3583 = "Elites",1,0)</f>
        <v>0</v>
      </c>
      <c r="X3583" t="s">
        <v>154</v>
      </c>
      <c r="Y3583" t="str">
        <f>IF(X3583="","-",TRIM(LEFT(X3583,FIND(",",X3583&amp;",")-1)))</f>
        <v>Virginia Beach</v>
      </c>
      <c r="Z3583" t="s">
        <v>154</v>
      </c>
      <c r="AA3583" t="s">
        <v>47</v>
      </c>
    </row>
    <row r="3584" spans="1:27" ht="14.4" x14ac:dyDescent="0.3">
      <c r="A3584">
        <v>3573</v>
      </c>
      <c r="B3584" t="s">
        <v>5669</v>
      </c>
      <c r="C3584" t="s">
        <v>5670</v>
      </c>
      <c r="D3584" t="s">
        <v>5671</v>
      </c>
      <c r="E3584" t="s">
        <v>862</v>
      </c>
      <c r="F3584" s="5">
        <f>_xlfn.TEXTBEFORE(E3584, " ") * 1000000</f>
        <v>15900000</v>
      </c>
      <c r="G3584">
        <v>97.841499999999996</v>
      </c>
      <c r="H3584" t="s">
        <v>472</v>
      </c>
      <c r="I3584">
        <v>82</v>
      </c>
      <c r="J3584">
        <f>IF(I3584="",0,I3584)</f>
        <v>82</v>
      </c>
      <c r="K3584">
        <v>53</v>
      </c>
      <c r="L3584">
        <f>I3584-K3584</f>
        <v>29</v>
      </c>
      <c r="M3584" t="str">
        <f>IF(I3584&lt;100,"small",IF(I3584&lt;500,"medium","large"))</f>
        <v>small</v>
      </c>
      <c r="N3584">
        <f>IF(M3584="small",1,0)</f>
        <v>1</v>
      </c>
      <c r="O3584">
        <f>IF(N3584="medium",1,0)</f>
        <v>0</v>
      </c>
      <c r="P3584">
        <f>IF(O3584="large",1,0)</f>
        <v>0</v>
      </c>
      <c r="Q3584">
        <v>2004</v>
      </c>
      <c r="R3584">
        <v>1</v>
      </c>
      <c r="S3584" t="str">
        <f>IF(R3584=1, "First-time", IF(R3584&lt;=3, "Rising Star", IF(R3584&lt;10, "Established", "Elites")))</f>
        <v>First-time</v>
      </c>
      <c r="T3584">
        <f>IF(S3584 = "First-time",1,0)</f>
        <v>1</v>
      </c>
      <c r="U3584">
        <f>IF(S3584 = "Rising Star",1,0)</f>
        <v>0</v>
      </c>
      <c r="V3584">
        <f>IF(S3584 = "Established",1,0)</f>
        <v>0</v>
      </c>
      <c r="W3584">
        <f>IF(S3584 = "Elites",1,0)</f>
        <v>0</v>
      </c>
      <c r="X3584" t="s">
        <v>880</v>
      </c>
      <c r="Y3584" t="str">
        <f>IF(X3584="","-",TRIM(LEFT(X3584,FIND(",",X3584&amp;",")-1)))</f>
        <v>Louisville/Jefferson County</v>
      </c>
      <c r="Z3584" t="s">
        <v>881</v>
      </c>
      <c r="AA3584" t="s">
        <v>18</v>
      </c>
    </row>
    <row r="3585" spans="1:27" ht="14.4" x14ac:dyDescent="0.3">
      <c r="A3585">
        <v>3574</v>
      </c>
      <c r="B3585" t="s">
        <v>1697</v>
      </c>
      <c r="C3585" t="s">
        <v>1698</v>
      </c>
      <c r="D3585" t="s">
        <v>1699</v>
      </c>
      <c r="E3585" t="s">
        <v>1700</v>
      </c>
      <c r="F3585" s="5">
        <f>_xlfn.TEXTBEFORE(E3585, " ") * 1000000</f>
        <v>166500000</v>
      </c>
      <c r="G3585">
        <v>97.802499999999995</v>
      </c>
      <c r="H3585" t="s">
        <v>129</v>
      </c>
      <c r="I3585">
        <v>40</v>
      </c>
      <c r="J3585">
        <f>IF(I3585="",0,I3585)</f>
        <v>40</v>
      </c>
      <c r="K3585">
        <v>30</v>
      </c>
      <c r="L3585">
        <f>I3585-K3585</f>
        <v>10</v>
      </c>
      <c r="M3585" t="str">
        <f>IF(I3585&lt;100,"small",IF(I3585&lt;500,"medium","large"))</f>
        <v>small</v>
      </c>
      <c r="N3585">
        <f>IF(M3585="small",1,0)</f>
        <v>1</v>
      </c>
      <c r="O3585">
        <f>IF(N3585="medium",1,0)</f>
        <v>0</v>
      </c>
      <c r="P3585">
        <f>IF(O3585="large",1,0)</f>
        <v>0</v>
      </c>
      <c r="Q3585">
        <v>1991</v>
      </c>
      <c r="R3585">
        <v>5</v>
      </c>
      <c r="S3585" t="str">
        <f>IF(R3585=1, "First-time", IF(R3585&lt;=3, "Rising Star", IF(R3585&lt;10, "Established", "Elites")))</f>
        <v>Established</v>
      </c>
      <c r="T3585">
        <f>IF(S3585 = "First-time",1,0)</f>
        <v>0</v>
      </c>
      <c r="U3585">
        <f>IF(S3585 = "Rising Star",1,0)</f>
        <v>0</v>
      </c>
      <c r="V3585">
        <f>IF(S3585 = "Established",1,0)</f>
        <v>1</v>
      </c>
      <c r="W3585">
        <f>IF(S3585 = "Elites",1,0)</f>
        <v>0</v>
      </c>
      <c r="X3585" t="s">
        <v>1396</v>
      </c>
      <c r="Y3585" t="str">
        <f>IF(X3585="","-",TRIM(LEFT(X3585,FIND(",",X3585&amp;",")-1)))</f>
        <v>San Francisco</v>
      </c>
      <c r="Z3585" t="s">
        <v>1701</v>
      </c>
      <c r="AA3585" t="s">
        <v>5</v>
      </c>
    </row>
    <row r="3586" spans="1:27" ht="14.4" x14ac:dyDescent="0.3">
      <c r="A3586">
        <v>3575</v>
      </c>
      <c r="B3586" t="s">
        <v>13593</v>
      </c>
      <c r="C3586" t="s">
        <v>13594</v>
      </c>
      <c r="D3586" t="s">
        <v>13595</v>
      </c>
      <c r="E3586" t="s">
        <v>1875</v>
      </c>
      <c r="F3586" s="5">
        <f>_xlfn.TEXTBEFORE(E3586, " ") * 1000000</f>
        <v>5100000</v>
      </c>
      <c r="G3586">
        <v>97.772400000000005</v>
      </c>
      <c r="H3586" t="s">
        <v>85</v>
      </c>
      <c r="I3586">
        <v>8</v>
      </c>
      <c r="J3586">
        <f>IF(I3586="",0,I3586)</f>
        <v>8</v>
      </c>
      <c r="K3586">
        <v>4</v>
      </c>
      <c r="L3586">
        <f>I3586-K3586</f>
        <v>4</v>
      </c>
      <c r="M3586" t="str">
        <f>IF(I3586&lt;100,"small",IF(I3586&lt;500,"medium","large"))</f>
        <v>small</v>
      </c>
      <c r="N3586">
        <f>IF(M3586="small",1,0)</f>
        <v>1</v>
      </c>
      <c r="O3586">
        <f>IF(N3586="medium",1,0)</f>
        <v>0</v>
      </c>
      <c r="P3586">
        <f>IF(O3586="large",1,0)</f>
        <v>0</v>
      </c>
      <c r="Q3586">
        <v>2012</v>
      </c>
      <c r="R3586">
        <v>4</v>
      </c>
      <c r="S3586" t="str">
        <f>IF(R3586=1, "First-time", IF(R3586&lt;=3, "Rising Star", IF(R3586&lt;10, "Established", "Elites")))</f>
        <v>Established</v>
      </c>
      <c r="T3586">
        <f>IF(S3586 = "First-time",1,0)</f>
        <v>0</v>
      </c>
      <c r="U3586">
        <f>IF(S3586 = "Rising Star",1,0)</f>
        <v>0</v>
      </c>
      <c r="V3586">
        <f>IF(S3586 = "Established",1,0)</f>
        <v>1</v>
      </c>
      <c r="W3586">
        <f>IF(S3586 = "Elites",1,0)</f>
        <v>0</v>
      </c>
      <c r="X3586" t="s">
        <v>86</v>
      </c>
      <c r="Y3586" t="str">
        <f>IF(X3586="","-",TRIM(LEFT(X3586,FIND(",",X3586&amp;",")-1)))</f>
        <v>New York City</v>
      </c>
      <c r="Z3586" t="s">
        <v>93</v>
      </c>
      <c r="AA3586" t="s">
        <v>21</v>
      </c>
    </row>
    <row r="3587" spans="1:27" ht="14.4" x14ac:dyDescent="0.3">
      <c r="A3587">
        <v>3576</v>
      </c>
      <c r="B3587" t="s">
        <v>10440</v>
      </c>
      <c r="C3587" t="s">
        <v>10441</v>
      </c>
      <c r="D3587" t="s">
        <v>10442</v>
      </c>
      <c r="E3587" t="s">
        <v>2006</v>
      </c>
      <c r="F3587" s="5">
        <f>_xlfn.TEXTBEFORE(E3587, " ") * 1000000</f>
        <v>24900000</v>
      </c>
      <c r="G3587">
        <v>97.726399999999998</v>
      </c>
      <c r="H3587" t="s">
        <v>174</v>
      </c>
      <c r="I3587">
        <v>26</v>
      </c>
      <c r="J3587">
        <f>IF(I3587="",0,I3587)</f>
        <v>26</v>
      </c>
      <c r="K3587">
        <v>13</v>
      </c>
      <c r="L3587">
        <f>I3587-K3587</f>
        <v>13</v>
      </c>
      <c r="M3587" t="str">
        <f>IF(I3587&lt;100,"small",IF(I3587&lt;500,"medium","large"))</f>
        <v>small</v>
      </c>
      <c r="N3587">
        <f>IF(M3587="small",1,0)</f>
        <v>1</v>
      </c>
      <c r="O3587">
        <f>IF(N3587="medium",1,0)</f>
        <v>0</v>
      </c>
      <c r="P3587">
        <f>IF(O3587="large",1,0)</f>
        <v>0</v>
      </c>
      <c r="Q3587">
        <v>2010</v>
      </c>
      <c r="R3587">
        <v>3</v>
      </c>
      <c r="S3587" t="str">
        <f>IF(R3587=1, "First-time", IF(R3587&lt;=3, "Rising Star", IF(R3587&lt;10, "Established", "Elites")))</f>
        <v>Rising Star</v>
      </c>
      <c r="T3587">
        <f>IF(S3587 = "First-time",1,0)</f>
        <v>0</v>
      </c>
      <c r="U3587">
        <f>IF(S3587 = "Rising Star",1,0)</f>
        <v>1</v>
      </c>
      <c r="V3587">
        <f>IF(S3587 = "Established",1,0)</f>
        <v>0</v>
      </c>
      <c r="W3587">
        <f>IF(S3587 = "Elites",1,0)</f>
        <v>0</v>
      </c>
      <c r="X3587" t="s">
        <v>1036</v>
      </c>
      <c r="Y3587" t="str">
        <f>IF(X3587="","-",TRIM(LEFT(X3587,FIND(",",X3587&amp;",")-1)))</f>
        <v>Milwaukee</v>
      </c>
      <c r="Z3587" t="s">
        <v>1036</v>
      </c>
      <c r="AA3587" t="s">
        <v>50</v>
      </c>
    </row>
    <row r="3588" spans="1:27" ht="14.4" x14ac:dyDescent="0.3">
      <c r="A3588">
        <v>3577</v>
      </c>
      <c r="B3588" t="s">
        <v>13802</v>
      </c>
      <c r="C3588" t="s">
        <v>13803</v>
      </c>
      <c r="D3588" t="s">
        <v>13804</v>
      </c>
      <c r="E3588" t="s">
        <v>1875</v>
      </c>
      <c r="F3588" s="5">
        <f>_xlfn.TEXTBEFORE(E3588, " ") * 1000000</f>
        <v>5100000</v>
      </c>
      <c r="G3588">
        <v>97.726100000000002</v>
      </c>
      <c r="H3588" t="s">
        <v>803</v>
      </c>
      <c r="I3588">
        <v>12</v>
      </c>
      <c r="J3588">
        <f>IF(I3588="",0,I3588)</f>
        <v>12</v>
      </c>
      <c r="K3588">
        <v>6</v>
      </c>
      <c r="L3588">
        <f>I3588-K3588</f>
        <v>6</v>
      </c>
      <c r="M3588" t="str">
        <f>IF(I3588&lt;100,"small",IF(I3588&lt;500,"medium","large"))</f>
        <v>small</v>
      </c>
      <c r="N3588">
        <f>IF(M3588="small",1,0)</f>
        <v>1</v>
      </c>
      <c r="O3588">
        <f>IF(N3588="medium",1,0)</f>
        <v>0</v>
      </c>
      <c r="P3588">
        <f>IF(O3588="large",1,0)</f>
        <v>0</v>
      </c>
      <c r="Q3588">
        <v>2012</v>
      </c>
      <c r="R3588">
        <v>1</v>
      </c>
      <c r="S3588" t="str">
        <f>IF(R3588=1, "First-time", IF(R3588&lt;=3, "Rising Star", IF(R3588&lt;10, "Established", "Elites")))</f>
        <v>First-time</v>
      </c>
      <c r="T3588">
        <f>IF(S3588 = "First-time",1,0)</f>
        <v>1</v>
      </c>
      <c r="U3588">
        <f>IF(S3588 = "Rising Star",1,0)</f>
        <v>0</v>
      </c>
      <c r="V3588">
        <f>IF(S3588 = "Established",1,0)</f>
        <v>0</v>
      </c>
      <c r="W3588">
        <f>IF(S3588 = "Elites",1,0)</f>
        <v>0</v>
      </c>
      <c r="X3588" t="s">
        <v>242</v>
      </c>
      <c r="Y3588" t="str">
        <f>IF(X3588="","-",TRIM(LEFT(X3588,FIND(",",X3588&amp;",")-1)))</f>
        <v>Atlanta</v>
      </c>
      <c r="Z3588" t="s">
        <v>242</v>
      </c>
      <c r="AA3588" t="s">
        <v>11</v>
      </c>
    </row>
    <row r="3589" spans="1:27" ht="14.4" x14ac:dyDescent="0.3">
      <c r="A3589">
        <v>3578</v>
      </c>
      <c r="B3589" t="s">
        <v>13370</v>
      </c>
      <c r="C3589" t="s">
        <v>13371</v>
      </c>
      <c r="D3589" t="s">
        <v>13372</v>
      </c>
      <c r="E3589" t="s">
        <v>7645</v>
      </c>
      <c r="F3589" s="5">
        <f>_xlfn.TEXTBEFORE(E3589, " ") * 1000000</f>
        <v>32700000.000000004</v>
      </c>
      <c r="G3589">
        <v>97.713099999999997</v>
      </c>
      <c r="H3589" t="s">
        <v>85</v>
      </c>
      <c r="I3589">
        <v>2900</v>
      </c>
      <c r="J3589">
        <f>IF(I3589="",0,I3589)</f>
        <v>2900</v>
      </c>
      <c r="K3589">
        <v>1800</v>
      </c>
      <c r="L3589">
        <f>I3589-K3589</f>
        <v>1100</v>
      </c>
      <c r="M3589" t="str">
        <f>IF(I3589&lt;100,"small",IF(I3589&lt;500,"medium","large"))</f>
        <v>large</v>
      </c>
      <c r="N3589">
        <f>IF(M3589="small",1,0)</f>
        <v>0</v>
      </c>
      <c r="O3589">
        <f>IF(N3589="medium",1,0)</f>
        <v>0</v>
      </c>
      <c r="P3589">
        <f>IF(O3589="large",1,0)</f>
        <v>0</v>
      </c>
      <c r="Q3589">
        <v>2012</v>
      </c>
      <c r="R3589">
        <v>3</v>
      </c>
      <c r="S3589" t="str">
        <f>IF(R3589=1, "First-time", IF(R3589&lt;=3, "Rising Star", IF(R3589&lt;10, "Established", "Elites")))</f>
        <v>Rising Star</v>
      </c>
      <c r="T3589">
        <f>IF(S3589 = "First-time",1,0)</f>
        <v>0</v>
      </c>
      <c r="U3589">
        <f>IF(S3589 = "Rising Star",1,0)</f>
        <v>1</v>
      </c>
      <c r="V3589">
        <f>IF(S3589 = "Established",1,0)</f>
        <v>0</v>
      </c>
      <c r="W3589">
        <f>IF(S3589 = "Elites",1,0)</f>
        <v>0</v>
      </c>
      <c r="X3589" t="s">
        <v>86</v>
      </c>
      <c r="Y3589" t="str">
        <f>IF(X3589="","-",TRIM(LEFT(X3589,FIND(",",X3589&amp;",")-1)))</f>
        <v>New York City</v>
      </c>
      <c r="Z3589" t="s">
        <v>543</v>
      </c>
      <c r="AA3589" t="s">
        <v>35</v>
      </c>
    </row>
    <row r="3590" spans="1:27" ht="14.4" x14ac:dyDescent="0.3">
      <c r="A3590">
        <v>3579</v>
      </c>
      <c r="B3590" t="s">
        <v>9343</v>
      </c>
      <c r="C3590" t="s">
        <v>9344</v>
      </c>
      <c r="D3590" t="s">
        <v>9345</v>
      </c>
      <c r="E3590" t="s">
        <v>857</v>
      </c>
      <c r="F3590" s="5">
        <f>_xlfn.TEXTBEFORE(E3590, " ") * 1000000</f>
        <v>3200000</v>
      </c>
      <c r="G3590">
        <v>97.678299999999993</v>
      </c>
      <c r="H3590" t="s">
        <v>85</v>
      </c>
      <c r="I3590">
        <v>52</v>
      </c>
      <c r="J3590">
        <f>IF(I3590="",0,I3590)</f>
        <v>52</v>
      </c>
      <c r="K3590">
        <v>23</v>
      </c>
      <c r="L3590">
        <f>I3590-K3590</f>
        <v>29</v>
      </c>
      <c r="M3590" t="str">
        <f>IF(I3590&lt;100,"small",IF(I3590&lt;500,"medium","large"))</f>
        <v>small</v>
      </c>
      <c r="N3590">
        <f>IF(M3590="small",1,0)</f>
        <v>1</v>
      </c>
      <c r="O3590">
        <f>IF(N3590="medium",1,0)</f>
        <v>0</v>
      </c>
      <c r="P3590">
        <f>IF(O3590="large",1,0)</f>
        <v>0</v>
      </c>
      <c r="Q3590">
        <v>2009</v>
      </c>
      <c r="R3590">
        <v>3</v>
      </c>
      <c r="S3590" t="str">
        <f>IF(R3590=1, "First-time", IF(R3590&lt;=3, "Rising Star", IF(R3590&lt;10, "Established", "Elites")))</f>
        <v>Rising Star</v>
      </c>
      <c r="T3590">
        <f>IF(S3590 = "First-time",1,0)</f>
        <v>0</v>
      </c>
      <c r="U3590">
        <f>IF(S3590 = "Rising Star",1,0)</f>
        <v>1</v>
      </c>
      <c r="V3590">
        <f>IF(S3590 = "Established",1,0)</f>
        <v>0</v>
      </c>
      <c r="W3590">
        <f>IF(S3590 = "Elites",1,0)</f>
        <v>0</v>
      </c>
      <c r="X3590" t="s">
        <v>409</v>
      </c>
      <c r="Y3590" t="str">
        <f>IF(X3590="","-",TRIM(LEFT(X3590,FIND(",",X3590&amp;",")-1)))</f>
        <v>Salt Lake City</v>
      </c>
      <c r="Z3590" t="s">
        <v>409</v>
      </c>
      <c r="AA3590" t="s">
        <v>46</v>
      </c>
    </row>
    <row r="3591" spans="1:27" ht="14.4" x14ac:dyDescent="0.3">
      <c r="A3591">
        <v>3580</v>
      </c>
      <c r="B3591" t="s">
        <v>12833</v>
      </c>
      <c r="C3591" t="s">
        <v>12834</v>
      </c>
      <c r="D3591" t="s">
        <v>12835</v>
      </c>
      <c r="E3591" t="s">
        <v>490</v>
      </c>
      <c r="F3591" s="5">
        <f>_xlfn.TEXTBEFORE(E3591, " ") * 1000000</f>
        <v>7300000</v>
      </c>
      <c r="G3591">
        <v>97.671000000000006</v>
      </c>
      <c r="H3591" t="s">
        <v>353</v>
      </c>
      <c r="I3591">
        <v>20</v>
      </c>
      <c r="J3591">
        <f>IF(I3591="",0,I3591)</f>
        <v>20</v>
      </c>
      <c r="K3591">
        <v>13</v>
      </c>
      <c r="L3591">
        <f>I3591-K3591</f>
        <v>7</v>
      </c>
      <c r="M3591" t="str">
        <f>IF(I3591&lt;100,"small",IF(I3591&lt;500,"medium","large"))</f>
        <v>small</v>
      </c>
      <c r="N3591">
        <f>IF(M3591="small",1,0)</f>
        <v>1</v>
      </c>
      <c r="O3591">
        <f>IF(N3591="medium",1,0)</f>
        <v>0</v>
      </c>
      <c r="P3591">
        <f>IF(O3591="large",1,0)</f>
        <v>0</v>
      </c>
      <c r="Q3591">
        <v>2011</v>
      </c>
      <c r="R3591">
        <v>4</v>
      </c>
      <c r="S3591" t="str">
        <f>IF(R3591=1, "First-time", IF(R3591&lt;=3, "Rising Star", IF(R3591&lt;10, "Established", "Elites")))</f>
        <v>Established</v>
      </c>
      <c r="T3591">
        <f>IF(S3591 = "First-time",1,0)</f>
        <v>0</v>
      </c>
      <c r="U3591">
        <f>IF(S3591 = "Rising Star",1,0)</f>
        <v>0</v>
      </c>
      <c r="V3591">
        <f>IF(S3591 = "Established",1,0)</f>
        <v>1</v>
      </c>
      <c r="W3591">
        <f>IF(S3591 = "Elites",1,0)</f>
        <v>0</v>
      </c>
      <c r="X3591" t="s">
        <v>272</v>
      </c>
      <c r="Y3591" t="str">
        <f>IF(X3591="","-",TRIM(LEFT(X3591,FIND(",",X3591&amp;",")-1)))</f>
        <v>Phoenix</v>
      </c>
      <c r="Z3591" t="s">
        <v>2809</v>
      </c>
      <c r="AA3591" t="s">
        <v>4</v>
      </c>
    </row>
    <row r="3592" spans="1:27" ht="14.4" x14ac:dyDescent="0.3">
      <c r="A3592">
        <v>3581</v>
      </c>
      <c r="B3592" t="s">
        <v>2596</v>
      </c>
      <c r="C3592" t="s">
        <v>2597</v>
      </c>
      <c r="D3592" t="s">
        <v>2598</v>
      </c>
      <c r="E3592" t="s">
        <v>471</v>
      </c>
      <c r="F3592" s="5">
        <f>_xlfn.TEXTBEFORE(E3592, " ") * 1000000</f>
        <v>30300000</v>
      </c>
      <c r="G3592">
        <v>97.612899999999996</v>
      </c>
      <c r="H3592" t="s">
        <v>105</v>
      </c>
      <c r="I3592">
        <v>21</v>
      </c>
      <c r="J3592">
        <f>IF(I3592="",0,I3592)</f>
        <v>21</v>
      </c>
      <c r="K3592">
        <v>16</v>
      </c>
      <c r="L3592">
        <f>I3592-K3592</f>
        <v>5</v>
      </c>
      <c r="M3592" t="str">
        <f>IF(I3592&lt;100,"small",IF(I3592&lt;500,"medium","large"))</f>
        <v>small</v>
      </c>
      <c r="N3592">
        <f>IF(M3592="small",1,0)</f>
        <v>1</v>
      </c>
      <c r="O3592">
        <f>IF(N3592="medium",1,0)</f>
        <v>0</v>
      </c>
      <c r="P3592">
        <f>IF(O3592="large",1,0)</f>
        <v>0</v>
      </c>
      <c r="Q3592">
        <v>1997</v>
      </c>
      <c r="R3592">
        <v>1</v>
      </c>
      <c r="S3592" t="str">
        <f>IF(R3592=1, "First-time", IF(R3592&lt;=3, "Rising Star", IF(R3592&lt;10, "Established", "Elites")))</f>
        <v>First-time</v>
      </c>
      <c r="T3592">
        <f>IF(S3592 = "First-time",1,0)</f>
        <v>1</v>
      </c>
      <c r="U3592">
        <f>IF(S3592 = "Rising Star",1,0)</f>
        <v>0</v>
      </c>
      <c r="V3592">
        <f>IF(S3592 = "Established",1,0)</f>
        <v>0</v>
      </c>
      <c r="W3592">
        <f>IF(S3592 = "Elites",1,0)</f>
        <v>0</v>
      </c>
      <c r="X3592" t="s">
        <v>191</v>
      </c>
      <c r="Y3592" t="str">
        <f>IF(X3592="","-",TRIM(LEFT(X3592,FIND(",",X3592&amp;",")-1)))</f>
        <v>Philadelphia</v>
      </c>
      <c r="Z3592" t="s">
        <v>2599</v>
      </c>
      <c r="AA3592" t="s">
        <v>39</v>
      </c>
    </row>
    <row r="3593" spans="1:27" ht="14.4" x14ac:dyDescent="0.3">
      <c r="A3593">
        <v>3582</v>
      </c>
      <c r="B3593" t="s">
        <v>8384</v>
      </c>
      <c r="C3593" t="s">
        <v>8385</v>
      </c>
      <c r="D3593" t="s">
        <v>8386</v>
      </c>
      <c r="E3593" t="s">
        <v>8387</v>
      </c>
      <c r="F3593" s="5">
        <f>_xlfn.TEXTBEFORE(E3593, " ") * 1000000</f>
        <v>66300000</v>
      </c>
      <c r="G3593">
        <v>97.611599999999996</v>
      </c>
      <c r="H3593" t="s">
        <v>433</v>
      </c>
      <c r="I3593">
        <v>90</v>
      </c>
      <c r="J3593">
        <f>IF(I3593="",0,I3593)</f>
        <v>90</v>
      </c>
      <c r="K3593">
        <v>70</v>
      </c>
      <c r="L3593">
        <f>I3593-K3593</f>
        <v>20</v>
      </c>
      <c r="M3593" t="str">
        <f>IF(I3593&lt;100,"small",IF(I3593&lt;500,"medium","large"))</f>
        <v>small</v>
      </c>
      <c r="N3593">
        <f>IF(M3593="small",1,0)</f>
        <v>1</v>
      </c>
      <c r="O3593">
        <f>IF(N3593="medium",1,0)</f>
        <v>0</v>
      </c>
      <c r="P3593">
        <f>IF(O3593="large",1,0)</f>
        <v>0</v>
      </c>
      <c r="Q3593">
        <v>2008</v>
      </c>
      <c r="R3593">
        <v>6</v>
      </c>
      <c r="S3593" t="str">
        <f>IF(R3593=1, "First-time", IF(R3593&lt;=3, "Rising Star", IF(R3593&lt;10, "Established", "Elites")))</f>
        <v>Established</v>
      </c>
      <c r="T3593">
        <f>IF(S3593 = "First-time",1,0)</f>
        <v>0</v>
      </c>
      <c r="U3593">
        <f>IF(S3593 = "Rising Star",1,0)</f>
        <v>0</v>
      </c>
      <c r="V3593">
        <f>IF(S3593 = "Established",1,0)</f>
        <v>1</v>
      </c>
      <c r="W3593">
        <f>IF(S3593 = "Elites",1,0)</f>
        <v>0</v>
      </c>
      <c r="X3593" t="s">
        <v>838</v>
      </c>
      <c r="Y3593" t="str">
        <f>IF(X3593="","-",TRIM(LEFT(X3593,FIND(",",X3593&amp;",")-1)))</f>
        <v>Austin</v>
      </c>
      <c r="Z3593" t="s">
        <v>838</v>
      </c>
      <c r="AA3593" t="s">
        <v>45</v>
      </c>
    </row>
    <row r="3594" spans="1:27" ht="14.4" x14ac:dyDescent="0.3">
      <c r="A3594">
        <v>3583</v>
      </c>
      <c r="B3594" t="s">
        <v>4087</v>
      </c>
      <c r="C3594" t="s">
        <v>4088</v>
      </c>
      <c r="D3594" t="s">
        <v>4089</v>
      </c>
      <c r="E3594" t="s">
        <v>4090</v>
      </c>
      <c r="F3594" s="5">
        <f>_xlfn.TEXTBEFORE(E3594, " ") * 1000000</f>
        <v>92700000</v>
      </c>
      <c r="G3594">
        <v>97.602699999999999</v>
      </c>
      <c r="H3594" t="s">
        <v>129</v>
      </c>
      <c r="I3594">
        <v>569</v>
      </c>
      <c r="J3594">
        <f>IF(I3594="",0,I3594)</f>
        <v>569</v>
      </c>
      <c r="K3594">
        <v>414</v>
      </c>
      <c r="L3594">
        <f>I3594-K3594</f>
        <v>155</v>
      </c>
      <c r="M3594" t="str">
        <f>IF(I3594&lt;100,"small",IF(I3594&lt;500,"medium","large"))</f>
        <v>large</v>
      </c>
      <c r="N3594">
        <f>IF(M3594="small",1,0)</f>
        <v>0</v>
      </c>
      <c r="O3594">
        <f>IF(N3594="medium",1,0)</f>
        <v>0</v>
      </c>
      <c r="P3594">
        <f>IF(O3594="large",1,0)</f>
        <v>0</v>
      </c>
      <c r="Q3594">
        <v>2001</v>
      </c>
      <c r="R3594">
        <v>4</v>
      </c>
      <c r="S3594" t="str">
        <f>IF(R3594=1, "First-time", IF(R3594&lt;=3, "Rising Star", IF(R3594&lt;10, "Established", "Elites")))</f>
        <v>Established</v>
      </c>
      <c r="T3594">
        <f>IF(S3594 = "First-time",1,0)</f>
        <v>0</v>
      </c>
      <c r="U3594">
        <f>IF(S3594 = "Rising Star",1,0)</f>
        <v>0</v>
      </c>
      <c r="V3594">
        <f>IF(S3594 = "Established",1,0)</f>
        <v>1</v>
      </c>
      <c r="W3594">
        <f>IF(S3594 = "Elites",1,0)</f>
        <v>0</v>
      </c>
      <c r="X3594" t="s">
        <v>99</v>
      </c>
      <c r="Y3594" t="str">
        <f>IF(X3594="","-",TRIM(LEFT(X3594,FIND(",",X3594&amp;",")-1)))</f>
        <v>-</v>
      </c>
      <c r="Z3594" t="s">
        <v>2303</v>
      </c>
      <c r="AA3594" t="s">
        <v>11</v>
      </c>
    </row>
    <row r="3595" spans="1:27" ht="14.4" x14ac:dyDescent="0.3">
      <c r="A3595">
        <v>3584</v>
      </c>
      <c r="B3595" t="s">
        <v>10463</v>
      </c>
      <c r="C3595" t="s">
        <v>10464</v>
      </c>
      <c r="D3595" t="s">
        <v>10465</v>
      </c>
      <c r="E3595" t="s">
        <v>2813</v>
      </c>
      <c r="F3595" s="5">
        <f>_xlfn.TEXTBEFORE(E3595, " ") * 1000000</f>
        <v>21100000</v>
      </c>
      <c r="G3595">
        <v>97.580100000000002</v>
      </c>
      <c r="H3595" t="s">
        <v>353</v>
      </c>
      <c r="I3595">
        <v>93</v>
      </c>
      <c r="J3595">
        <f>IF(I3595="",0,I3595)</f>
        <v>93</v>
      </c>
      <c r="K3595">
        <v>71</v>
      </c>
      <c r="L3595">
        <f>I3595-K3595</f>
        <v>22</v>
      </c>
      <c r="M3595" t="str">
        <f>IF(I3595&lt;100,"small",IF(I3595&lt;500,"medium","large"))</f>
        <v>small</v>
      </c>
      <c r="N3595">
        <f>IF(M3595="small",1,0)</f>
        <v>1</v>
      </c>
      <c r="O3595">
        <f>IF(N3595="medium",1,0)</f>
        <v>0</v>
      </c>
      <c r="P3595">
        <f>IF(O3595="large",1,0)</f>
        <v>0</v>
      </c>
      <c r="Q3595">
        <v>2010</v>
      </c>
      <c r="R3595">
        <v>6</v>
      </c>
      <c r="S3595" t="str">
        <f>IF(R3595=1, "First-time", IF(R3595&lt;=3, "Rising Star", IF(R3595&lt;10, "Established", "Elites")))</f>
        <v>Established</v>
      </c>
      <c r="T3595">
        <f>IF(S3595 = "First-time",1,0)</f>
        <v>0</v>
      </c>
      <c r="U3595">
        <f>IF(S3595 = "Rising Star",1,0)</f>
        <v>0</v>
      </c>
      <c r="V3595">
        <f>IF(S3595 = "Established",1,0)</f>
        <v>1</v>
      </c>
      <c r="W3595">
        <f>IF(S3595 = "Elites",1,0)</f>
        <v>0</v>
      </c>
      <c r="X3595" t="s">
        <v>99</v>
      </c>
      <c r="Y3595" t="str">
        <f>IF(X3595="","-",TRIM(LEFT(X3595,FIND(",",X3595&amp;",")-1)))</f>
        <v>-</v>
      </c>
      <c r="Z3595" t="s">
        <v>10466</v>
      </c>
      <c r="AA3595" t="s">
        <v>49</v>
      </c>
    </row>
    <row r="3596" spans="1:27" ht="14.4" x14ac:dyDescent="0.3">
      <c r="A3596">
        <v>3585</v>
      </c>
      <c r="B3596" t="s">
        <v>10999</v>
      </c>
      <c r="C3596" t="s">
        <v>11000</v>
      </c>
      <c r="D3596" t="s">
        <v>11001</v>
      </c>
      <c r="E3596" t="s">
        <v>11002</v>
      </c>
      <c r="F3596" s="5">
        <f>_xlfn.TEXTBEFORE(E3596, " ") * 1000000</f>
        <v>68500000</v>
      </c>
      <c r="G3596">
        <v>97.567700000000002</v>
      </c>
      <c r="H3596" t="s">
        <v>118</v>
      </c>
      <c r="I3596">
        <v>55</v>
      </c>
      <c r="J3596">
        <f>IF(I3596="",0,I3596)</f>
        <v>55</v>
      </c>
      <c r="K3596">
        <v>20</v>
      </c>
      <c r="L3596">
        <f>I3596-K3596</f>
        <v>35</v>
      </c>
      <c r="M3596" t="str">
        <f>IF(I3596&lt;100,"small",IF(I3596&lt;500,"medium","large"))</f>
        <v>small</v>
      </c>
      <c r="N3596">
        <f>IF(M3596="small",1,0)</f>
        <v>1</v>
      </c>
      <c r="O3596">
        <f>IF(N3596="medium",1,0)</f>
        <v>0</v>
      </c>
      <c r="P3596">
        <f>IF(O3596="large",1,0)</f>
        <v>0</v>
      </c>
      <c r="Q3596">
        <v>2010</v>
      </c>
      <c r="R3596">
        <v>6</v>
      </c>
      <c r="S3596" t="str">
        <f>IF(R3596=1, "First-time", IF(R3596&lt;=3, "Rising Star", IF(R3596&lt;10, "Established", "Elites")))</f>
        <v>Established</v>
      </c>
      <c r="T3596">
        <f>IF(S3596 = "First-time",1,0)</f>
        <v>0</v>
      </c>
      <c r="U3596">
        <f>IF(S3596 = "Rising Star",1,0)</f>
        <v>0</v>
      </c>
      <c r="V3596">
        <f>IF(S3596 = "Established",1,0)</f>
        <v>1</v>
      </c>
      <c r="W3596">
        <f>IF(S3596 = "Elites",1,0)</f>
        <v>0</v>
      </c>
      <c r="X3596" t="s">
        <v>654</v>
      </c>
      <c r="Y3596" t="str">
        <f>IF(X3596="","-",TRIM(LEFT(X3596,FIND(",",X3596&amp;",")-1)))</f>
        <v>Raleigh</v>
      </c>
      <c r="Z3596" t="s">
        <v>2102</v>
      </c>
      <c r="AA3596" t="s">
        <v>28</v>
      </c>
    </row>
    <row r="3597" spans="1:27" ht="14.4" x14ac:dyDescent="0.3">
      <c r="A3597">
        <v>3586</v>
      </c>
      <c r="B3597" t="s">
        <v>3973</v>
      </c>
      <c r="C3597" t="s">
        <v>3974</v>
      </c>
      <c r="D3597" t="s">
        <v>3975</v>
      </c>
      <c r="E3597" t="s">
        <v>1103</v>
      </c>
      <c r="F3597" s="5">
        <f>_xlfn.TEXTBEFORE(E3597, " ") * 1000000</f>
        <v>4500000</v>
      </c>
      <c r="G3597">
        <v>97.539299999999997</v>
      </c>
      <c r="H3597" t="s">
        <v>779</v>
      </c>
      <c r="I3597">
        <v>27</v>
      </c>
      <c r="J3597">
        <f>IF(I3597="",0,I3597)</f>
        <v>27</v>
      </c>
      <c r="K3597">
        <v>16</v>
      </c>
      <c r="L3597">
        <f>I3597-K3597</f>
        <v>11</v>
      </c>
      <c r="M3597" t="str">
        <f>IF(I3597&lt;100,"small",IF(I3597&lt;500,"medium","large"))</f>
        <v>small</v>
      </c>
      <c r="N3597">
        <f>IF(M3597="small",1,0)</f>
        <v>1</v>
      </c>
      <c r="O3597">
        <f>IF(N3597="medium",1,0)</f>
        <v>0</v>
      </c>
      <c r="P3597">
        <f>IF(O3597="large",1,0)</f>
        <v>0</v>
      </c>
      <c r="Q3597">
        <v>2001</v>
      </c>
      <c r="R3597">
        <v>4</v>
      </c>
      <c r="S3597" t="str">
        <f>IF(R3597=1, "First-time", IF(R3597&lt;=3, "Rising Star", IF(R3597&lt;10, "Established", "Elites")))</f>
        <v>Established</v>
      </c>
      <c r="T3597">
        <f>IF(S3597 = "First-time",1,0)</f>
        <v>0</v>
      </c>
      <c r="U3597">
        <f>IF(S3597 = "Rising Star",1,0)</f>
        <v>0</v>
      </c>
      <c r="V3597">
        <f>IF(S3597 = "Established",1,0)</f>
        <v>1</v>
      </c>
      <c r="W3597">
        <f>IF(S3597 = "Elites",1,0)</f>
        <v>0</v>
      </c>
      <c r="X3597" t="s">
        <v>354</v>
      </c>
      <c r="Y3597" t="str">
        <f>IF(X3597="","-",TRIM(LEFT(X3597,FIND(",",X3597&amp;",")-1)))</f>
        <v>Minneapolis</v>
      </c>
      <c r="Z3597" t="s">
        <v>354</v>
      </c>
      <c r="AA3597" t="s">
        <v>24</v>
      </c>
    </row>
    <row r="3598" spans="1:27" ht="14.4" x14ac:dyDescent="0.3">
      <c r="A3598">
        <v>3587</v>
      </c>
      <c r="B3598" t="s">
        <v>2479</v>
      </c>
      <c r="C3598" t="s">
        <v>2480</v>
      </c>
      <c r="D3598" t="s">
        <v>2481</v>
      </c>
      <c r="E3598" t="s">
        <v>909</v>
      </c>
      <c r="F3598" s="5">
        <f>_xlfn.TEXTBEFORE(E3598, " ") * 1000000</f>
        <v>10900000</v>
      </c>
      <c r="G3598">
        <v>97.508300000000006</v>
      </c>
      <c r="H3598" t="s">
        <v>433</v>
      </c>
      <c r="I3598">
        <v>56</v>
      </c>
      <c r="J3598">
        <f>IF(I3598="",0,I3598)</f>
        <v>56</v>
      </c>
      <c r="K3598">
        <v>34</v>
      </c>
      <c r="L3598">
        <f>I3598-K3598</f>
        <v>22</v>
      </c>
      <c r="M3598" t="str">
        <f>IF(I3598&lt;100,"small",IF(I3598&lt;500,"medium","large"))</f>
        <v>small</v>
      </c>
      <c r="N3598">
        <f>IF(M3598="small",1,0)</f>
        <v>1</v>
      </c>
      <c r="O3598">
        <f>IF(N3598="medium",1,0)</f>
        <v>0</v>
      </c>
      <c r="P3598">
        <f>IF(O3598="large",1,0)</f>
        <v>0</v>
      </c>
      <c r="Q3598">
        <v>1996</v>
      </c>
      <c r="R3598">
        <v>1</v>
      </c>
      <c r="S3598" t="str">
        <f>IF(R3598=1, "First-time", IF(R3598&lt;=3, "Rising Star", IF(R3598&lt;10, "Established", "Elites")))</f>
        <v>First-time</v>
      </c>
      <c r="T3598">
        <f>IF(S3598 = "First-time",1,0)</f>
        <v>1</v>
      </c>
      <c r="U3598">
        <f>IF(S3598 = "Rising Star",1,0)</f>
        <v>0</v>
      </c>
      <c r="V3598">
        <f>IF(S3598 = "Established",1,0)</f>
        <v>0</v>
      </c>
      <c r="W3598">
        <f>IF(S3598 = "Elites",1,0)</f>
        <v>0</v>
      </c>
      <c r="X3598" t="s">
        <v>900</v>
      </c>
      <c r="Y3598" t="str">
        <f>IF(X3598="","-",TRIM(LEFT(X3598,FIND(",",X3598&amp;",")-1)))</f>
        <v>Jacksonville</v>
      </c>
      <c r="Z3598" t="s">
        <v>901</v>
      </c>
      <c r="AA3598" t="s">
        <v>10</v>
      </c>
    </row>
    <row r="3599" spans="1:27" ht="14.4" x14ac:dyDescent="0.3">
      <c r="A3599">
        <v>3588</v>
      </c>
      <c r="B3599" t="s">
        <v>8810</v>
      </c>
      <c r="C3599" t="s">
        <v>8811</v>
      </c>
      <c r="D3599" t="s">
        <v>8812</v>
      </c>
      <c r="E3599" t="s">
        <v>1955</v>
      </c>
      <c r="F3599" s="5">
        <f>_xlfn.TEXTBEFORE(E3599, " ") * 1000000</f>
        <v>12700000</v>
      </c>
      <c r="G3599">
        <v>97.5077</v>
      </c>
      <c r="H3599" t="s">
        <v>153</v>
      </c>
      <c r="I3599">
        <v>359</v>
      </c>
      <c r="J3599">
        <f>IF(I3599="",0,I3599)</f>
        <v>359</v>
      </c>
      <c r="K3599">
        <v>105</v>
      </c>
      <c r="L3599">
        <f>I3599-K3599</f>
        <v>254</v>
      </c>
      <c r="M3599" t="str">
        <f>IF(I3599&lt;100,"small",IF(I3599&lt;500,"medium","large"))</f>
        <v>medium</v>
      </c>
      <c r="N3599">
        <f>IF(M3599="small",1,0)</f>
        <v>0</v>
      </c>
      <c r="O3599">
        <f>IF(N3599="medium",1,0)</f>
        <v>0</v>
      </c>
      <c r="P3599">
        <f>IF(O3599="large",1,0)</f>
        <v>0</v>
      </c>
      <c r="Q3599">
        <v>2008</v>
      </c>
      <c r="R3599">
        <v>3</v>
      </c>
      <c r="S3599" t="str">
        <f>IF(R3599=1, "First-time", IF(R3599&lt;=3, "Rising Star", IF(R3599&lt;10, "Established", "Elites")))</f>
        <v>Rising Star</v>
      </c>
      <c r="T3599">
        <f>IF(S3599 = "First-time",1,0)</f>
        <v>0</v>
      </c>
      <c r="U3599">
        <f>IF(S3599 = "Rising Star",1,0)</f>
        <v>1</v>
      </c>
      <c r="V3599">
        <f>IF(S3599 = "Established",1,0)</f>
        <v>0</v>
      </c>
      <c r="W3599">
        <f>IF(S3599 = "Elites",1,0)</f>
        <v>0</v>
      </c>
      <c r="X3599" t="s">
        <v>271</v>
      </c>
      <c r="Y3599" t="str">
        <f>IF(X3599="","-",TRIM(LEFT(X3599,FIND(",",X3599&amp;",")-1)))</f>
        <v>Chicago</v>
      </c>
      <c r="Z3599" t="s">
        <v>271</v>
      </c>
      <c r="AA3599" t="s">
        <v>15</v>
      </c>
    </row>
    <row r="3600" spans="1:27" ht="14.4" x14ac:dyDescent="0.3">
      <c r="A3600">
        <v>3589</v>
      </c>
      <c r="B3600" t="s">
        <v>11558</v>
      </c>
      <c r="C3600" t="s">
        <v>11559</v>
      </c>
      <c r="D3600" t="s">
        <v>11560</v>
      </c>
      <c r="E3600" t="s">
        <v>923</v>
      </c>
      <c r="F3600" s="5">
        <f>_xlfn.TEXTBEFORE(E3600, " ") * 1000000</f>
        <v>5500000</v>
      </c>
      <c r="G3600">
        <v>97.490300000000005</v>
      </c>
      <c r="H3600" t="s">
        <v>751</v>
      </c>
      <c r="I3600">
        <v>38</v>
      </c>
      <c r="J3600">
        <f>IF(I3600="",0,I3600)</f>
        <v>38</v>
      </c>
      <c r="K3600">
        <v>19</v>
      </c>
      <c r="L3600">
        <f>I3600-K3600</f>
        <v>19</v>
      </c>
      <c r="M3600" t="str">
        <f>IF(I3600&lt;100,"small",IF(I3600&lt;500,"medium","large"))</f>
        <v>small</v>
      </c>
      <c r="N3600">
        <f>IF(M3600="small",1,0)</f>
        <v>1</v>
      </c>
      <c r="O3600">
        <f>IF(N3600="medium",1,0)</f>
        <v>0</v>
      </c>
      <c r="P3600">
        <f>IF(O3600="large",1,0)</f>
        <v>0</v>
      </c>
      <c r="Q3600">
        <v>2010</v>
      </c>
      <c r="R3600">
        <v>5</v>
      </c>
      <c r="S3600" t="str">
        <f>IF(R3600=1, "First-time", IF(R3600&lt;=3, "Rising Star", IF(R3600&lt;10, "Established", "Elites")))</f>
        <v>Established</v>
      </c>
      <c r="T3600">
        <f>IF(S3600 = "First-time",1,0)</f>
        <v>0</v>
      </c>
      <c r="U3600">
        <f>IF(S3600 = "Rising Star",1,0)</f>
        <v>0</v>
      </c>
      <c r="V3600">
        <f>IF(S3600 = "Established",1,0)</f>
        <v>1</v>
      </c>
      <c r="W3600">
        <f>IF(S3600 = "Elites",1,0)</f>
        <v>0</v>
      </c>
      <c r="X3600" t="s">
        <v>342</v>
      </c>
      <c r="Y3600" t="str">
        <f>IF(X3600="","-",TRIM(LEFT(X3600,FIND(",",X3600&amp;",")-1)))</f>
        <v>San Diego</v>
      </c>
      <c r="Z3600" t="s">
        <v>342</v>
      </c>
      <c r="AA3600" t="s">
        <v>5</v>
      </c>
    </row>
    <row r="3601" spans="1:27" ht="14.4" x14ac:dyDescent="0.3">
      <c r="A3601">
        <v>3590</v>
      </c>
      <c r="B3601" t="s">
        <v>1777</v>
      </c>
      <c r="C3601" t="s">
        <v>1778</v>
      </c>
      <c r="D3601" t="s">
        <v>1779</v>
      </c>
      <c r="E3601" t="s">
        <v>870</v>
      </c>
      <c r="F3601" s="5">
        <f>_xlfn.TEXTBEFORE(E3601, " ") * 1000000</f>
        <v>3000000</v>
      </c>
      <c r="G3601">
        <v>97.4559</v>
      </c>
      <c r="H3601" t="s">
        <v>111</v>
      </c>
      <c r="I3601">
        <v>21</v>
      </c>
      <c r="J3601">
        <f>IF(I3601="",0,I3601)</f>
        <v>21</v>
      </c>
      <c r="K3601">
        <v>10</v>
      </c>
      <c r="L3601">
        <f>I3601-K3601</f>
        <v>11</v>
      </c>
      <c r="M3601" t="str">
        <f>IF(I3601&lt;100,"small",IF(I3601&lt;500,"medium","large"))</f>
        <v>small</v>
      </c>
      <c r="N3601">
        <f>IF(M3601="small",1,0)</f>
        <v>1</v>
      </c>
      <c r="O3601">
        <f>IF(N3601="medium",1,0)</f>
        <v>0</v>
      </c>
      <c r="P3601">
        <f>IF(O3601="large",1,0)</f>
        <v>0</v>
      </c>
      <c r="Q3601">
        <v>1992</v>
      </c>
      <c r="R3601">
        <v>2</v>
      </c>
      <c r="S3601" t="str">
        <f>IF(R3601=1, "First-time", IF(R3601&lt;=3, "Rising Star", IF(R3601&lt;10, "Established", "Elites")))</f>
        <v>Rising Star</v>
      </c>
      <c r="T3601">
        <f>IF(S3601 = "First-time",1,0)</f>
        <v>0</v>
      </c>
      <c r="U3601">
        <f>IF(S3601 = "Rising Star",1,0)</f>
        <v>1</v>
      </c>
      <c r="V3601">
        <f>IF(S3601 = "Established",1,0)</f>
        <v>0</v>
      </c>
      <c r="W3601">
        <f>IF(S3601 = "Elites",1,0)</f>
        <v>0</v>
      </c>
      <c r="X3601" t="s">
        <v>1396</v>
      </c>
      <c r="Y3601" t="str">
        <f>IF(X3601="","-",TRIM(LEFT(X3601,FIND(",",X3601&amp;",")-1)))</f>
        <v>San Francisco</v>
      </c>
      <c r="Z3601" t="s">
        <v>1780</v>
      </c>
      <c r="AA3601" t="s">
        <v>28</v>
      </c>
    </row>
    <row r="3602" spans="1:27" ht="14.4" x14ac:dyDescent="0.3">
      <c r="A3602">
        <v>3591</v>
      </c>
      <c r="B3602" t="s">
        <v>3860</v>
      </c>
      <c r="C3602" t="s">
        <v>3861</v>
      </c>
      <c r="D3602" t="s">
        <v>3862</v>
      </c>
      <c r="E3602" t="s">
        <v>1192</v>
      </c>
      <c r="F3602" s="5">
        <f>_xlfn.TEXTBEFORE(E3602, " ") * 1000000</f>
        <v>2300000</v>
      </c>
      <c r="G3602">
        <v>97.444599999999994</v>
      </c>
      <c r="H3602" t="s">
        <v>160</v>
      </c>
      <c r="I3602">
        <v>12</v>
      </c>
      <c r="J3602">
        <f>IF(I3602="",0,I3602)</f>
        <v>12</v>
      </c>
      <c r="K3602">
        <v>6</v>
      </c>
      <c r="L3602">
        <f>I3602-K3602</f>
        <v>6</v>
      </c>
      <c r="M3602" t="str">
        <f>IF(I3602&lt;100,"small",IF(I3602&lt;500,"medium","large"))</f>
        <v>small</v>
      </c>
      <c r="N3602">
        <f>IF(M3602="small",1,0)</f>
        <v>1</v>
      </c>
      <c r="O3602">
        <f>IF(N3602="medium",1,0)</f>
        <v>0</v>
      </c>
      <c r="P3602">
        <f>IF(O3602="large",1,0)</f>
        <v>0</v>
      </c>
      <c r="Q3602">
        <v>2001</v>
      </c>
      <c r="R3602">
        <v>1</v>
      </c>
      <c r="S3602" t="str">
        <f>IF(R3602=1, "First-time", IF(R3602&lt;=3, "Rising Star", IF(R3602&lt;10, "Established", "Elites")))</f>
        <v>First-time</v>
      </c>
      <c r="T3602">
        <f>IF(S3602 = "First-time",1,0)</f>
        <v>1</v>
      </c>
      <c r="U3602">
        <f>IF(S3602 = "Rising Star",1,0)</f>
        <v>0</v>
      </c>
      <c r="V3602">
        <f>IF(S3602 = "Established",1,0)</f>
        <v>0</v>
      </c>
      <c r="W3602">
        <f>IF(S3602 = "Elites",1,0)</f>
        <v>0</v>
      </c>
      <c r="X3602" t="s">
        <v>99</v>
      </c>
      <c r="Y3602" t="str">
        <f>IF(X3602="","-",TRIM(LEFT(X3602,FIND(",",X3602&amp;",")-1)))</f>
        <v>-</v>
      </c>
      <c r="Z3602" t="s">
        <v>175</v>
      </c>
      <c r="AA3602" t="s">
        <v>38</v>
      </c>
    </row>
    <row r="3603" spans="1:27" ht="14.4" x14ac:dyDescent="0.3">
      <c r="A3603">
        <v>3592</v>
      </c>
      <c r="B3603" t="s">
        <v>4929</v>
      </c>
      <c r="C3603" t="s">
        <v>4930</v>
      </c>
      <c r="D3603" t="s">
        <v>4931</v>
      </c>
      <c r="E3603" t="s">
        <v>808</v>
      </c>
      <c r="F3603" s="5">
        <f>_xlfn.TEXTBEFORE(E3603, " ") * 1000000</f>
        <v>2200000</v>
      </c>
      <c r="G3603">
        <v>97.41</v>
      </c>
      <c r="H3603" t="s">
        <v>353</v>
      </c>
      <c r="I3603">
        <v>68</v>
      </c>
      <c r="J3603">
        <f>IF(I3603="",0,I3603)</f>
        <v>68</v>
      </c>
      <c r="K3603">
        <v>25</v>
      </c>
      <c r="L3603">
        <f>I3603-K3603</f>
        <v>43</v>
      </c>
      <c r="M3603" t="str">
        <f>IF(I3603&lt;100,"small",IF(I3603&lt;500,"medium","large"))</f>
        <v>small</v>
      </c>
      <c r="N3603">
        <f>IF(M3603="small",1,0)</f>
        <v>1</v>
      </c>
      <c r="O3603">
        <f>IF(N3603="medium",1,0)</f>
        <v>0</v>
      </c>
      <c r="P3603">
        <f>IF(O3603="large",1,0)</f>
        <v>0</v>
      </c>
      <c r="Q3603">
        <v>2003</v>
      </c>
      <c r="R3603">
        <v>1</v>
      </c>
      <c r="S3603" t="str">
        <f>IF(R3603=1, "First-time", IF(R3603&lt;=3, "Rising Star", IF(R3603&lt;10, "Established", "Elites")))</f>
        <v>First-time</v>
      </c>
      <c r="T3603">
        <f>IF(S3603 = "First-time",1,0)</f>
        <v>1</v>
      </c>
      <c r="U3603">
        <f>IF(S3603 = "Rising Star",1,0)</f>
        <v>0</v>
      </c>
      <c r="V3603">
        <f>IF(S3603 = "Established",1,0)</f>
        <v>0</v>
      </c>
      <c r="W3603">
        <f>IF(S3603 = "Elites",1,0)</f>
        <v>0</v>
      </c>
      <c r="X3603" t="s">
        <v>86</v>
      </c>
      <c r="Y3603" t="str">
        <f>IF(X3603="","-",TRIM(LEFT(X3603,FIND(",",X3603&amp;",")-1)))</f>
        <v>New York City</v>
      </c>
      <c r="Z3603" t="s">
        <v>4932</v>
      </c>
      <c r="AA3603" t="s">
        <v>35</v>
      </c>
    </row>
    <row r="3604" spans="1:27" ht="14.4" x14ac:dyDescent="0.3">
      <c r="A3604">
        <v>3593</v>
      </c>
      <c r="B3604" t="s">
        <v>7894</v>
      </c>
      <c r="C3604" t="s">
        <v>7895</v>
      </c>
      <c r="D3604" t="s">
        <v>7896</v>
      </c>
      <c r="E3604" t="s">
        <v>4800</v>
      </c>
      <c r="F3604" s="5">
        <f>_xlfn.TEXTBEFORE(E3604, " ") * 1000000</f>
        <v>3100000</v>
      </c>
      <c r="G3604">
        <v>97.392700000000005</v>
      </c>
      <c r="H3604" t="s">
        <v>803</v>
      </c>
      <c r="I3604">
        <v>25</v>
      </c>
      <c r="J3604">
        <f>IF(I3604="",0,I3604)</f>
        <v>25</v>
      </c>
      <c r="K3604">
        <v>6</v>
      </c>
      <c r="L3604">
        <f>I3604-K3604</f>
        <v>19</v>
      </c>
      <c r="M3604" t="str">
        <f>IF(I3604&lt;100,"small",IF(I3604&lt;500,"medium","large"))</f>
        <v>small</v>
      </c>
      <c r="N3604">
        <f>IF(M3604="small",1,0)</f>
        <v>1</v>
      </c>
      <c r="O3604">
        <f>IF(N3604="medium",1,0)</f>
        <v>0</v>
      </c>
      <c r="P3604">
        <f>IF(O3604="large",1,0)</f>
        <v>0</v>
      </c>
      <c r="Q3604">
        <v>2007</v>
      </c>
      <c r="R3604">
        <v>1</v>
      </c>
      <c r="S3604" t="str">
        <f>IF(R3604=1, "First-time", IF(R3604&lt;=3, "Rising Star", IF(R3604&lt;10, "Established", "Elites")))</f>
        <v>First-time</v>
      </c>
      <c r="T3604">
        <f>IF(S3604 = "First-time",1,0)</f>
        <v>1</v>
      </c>
      <c r="U3604">
        <f>IF(S3604 = "Rising Star",1,0)</f>
        <v>0</v>
      </c>
      <c r="V3604">
        <f>IF(S3604 = "Established",1,0)</f>
        <v>0</v>
      </c>
      <c r="W3604">
        <f>IF(S3604 = "Elites",1,0)</f>
        <v>0</v>
      </c>
      <c r="X3604" t="s">
        <v>242</v>
      </c>
      <c r="Y3604" t="str">
        <f>IF(X3604="","-",TRIM(LEFT(X3604,FIND(",",X3604&amp;",")-1)))</f>
        <v>Atlanta</v>
      </c>
      <c r="Z3604" t="s">
        <v>242</v>
      </c>
      <c r="AA3604" t="s">
        <v>11</v>
      </c>
    </row>
    <row r="3605" spans="1:27" ht="14.4" x14ac:dyDescent="0.3">
      <c r="A3605">
        <v>3594</v>
      </c>
      <c r="B3605" t="s">
        <v>339</v>
      </c>
      <c r="C3605" t="s">
        <v>340</v>
      </c>
      <c r="D3605" t="s">
        <v>341</v>
      </c>
      <c r="E3605" t="s">
        <v>184</v>
      </c>
      <c r="F3605" s="5">
        <f>_xlfn.TEXTBEFORE(E3605, " ") * 1000000</f>
        <v>21700000</v>
      </c>
      <c r="G3605">
        <v>97.364800000000002</v>
      </c>
      <c r="H3605" t="s">
        <v>160</v>
      </c>
      <c r="I3605">
        <v>104</v>
      </c>
      <c r="J3605">
        <f>IF(I3605="",0,I3605)</f>
        <v>104</v>
      </c>
      <c r="K3605">
        <v>51</v>
      </c>
      <c r="L3605">
        <f>I3605-K3605</f>
        <v>53</v>
      </c>
      <c r="M3605" t="str">
        <f>IF(I3605&lt;100,"small",IF(I3605&lt;500,"medium","large"))</f>
        <v>medium</v>
      </c>
      <c r="N3605">
        <f>IF(M3605="small",1,0)</f>
        <v>0</v>
      </c>
      <c r="O3605">
        <f>IF(N3605="medium",1,0)</f>
        <v>0</v>
      </c>
      <c r="P3605">
        <f>IF(O3605="large",1,0)</f>
        <v>0</v>
      </c>
      <c r="Q3605">
        <v>1959</v>
      </c>
      <c r="R3605">
        <v>3</v>
      </c>
      <c r="S3605" t="str">
        <f>IF(R3605=1, "First-time", IF(R3605&lt;=3, "Rising Star", IF(R3605&lt;10, "Established", "Elites")))</f>
        <v>Rising Star</v>
      </c>
      <c r="T3605">
        <f>IF(S3605 = "First-time",1,0)</f>
        <v>0</v>
      </c>
      <c r="U3605">
        <f>IF(S3605 = "Rising Star",1,0)</f>
        <v>1</v>
      </c>
      <c r="V3605">
        <f>IF(S3605 = "Established",1,0)</f>
        <v>0</v>
      </c>
      <c r="W3605">
        <f>IF(S3605 = "Elites",1,0)</f>
        <v>0</v>
      </c>
      <c r="X3605" t="s">
        <v>342</v>
      </c>
      <c r="Y3605" t="str">
        <f>IF(X3605="","-",TRIM(LEFT(X3605,FIND(",",X3605&amp;",")-1)))</f>
        <v>San Diego</v>
      </c>
      <c r="Z3605" t="s">
        <v>343</v>
      </c>
      <c r="AA3605" t="s">
        <v>5</v>
      </c>
    </row>
    <row r="3606" spans="1:27" ht="14.4" x14ac:dyDescent="0.3">
      <c r="A3606">
        <v>3595</v>
      </c>
      <c r="B3606" t="s">
        <v>12437</v>
      </c>
      <c r="C3606" t="s">
        <v>12438</v>
      </c>
      <c r="D3606" t="s">
        <v>12439</v>
      </c>
      <c r="E3606" t="s">
        <v>3191</v>
      </c>
      <c r="F3606" s="5">
        <f>_xlfn.TEXTBEFORE(E3606, " ") * 1000000</f>
        <v>31200000</v>
      </c>
      <c r="G3606">
        <v>97.290499999999994</v>
      </c>
      <c r="H3606" t="s">
        <v>1750</v>
      </c>
      <c r="I3606">
        <v>177</v>
      </c>
      <c r="J3606">
        <f>IF(I3606="",0,I3606)</f>
        <v>177</v>
      </c>
      <c r="K3606">
        <v>100</v>
      </c>
      <c r="L3606">
        <f>I3606-K3606</f>
        <v>77</v>
      </c>
      <c r="M3606" t="str">
        <f>IF(I3606&lt;100,"small",IF(I3606&lt;500,"medium","large"))</f>
        <v>medium</v>
      </c>
      <c r="N3606">
        <f>IF(M3606="small",1,0)</f>
        <v>0</v>
      </c>
      <c r="O3606">
        <f>IF(N3606="medium",1,0)</f>
        <v>0</v>
      </c>
      <c r="P3606">
        <f>IF(O3606="large",1,0)</f>
        <v>0</v>
      </c>
      <c r="Q3606">
        <v>2011</v>
      </c>
      <c r="R3606">
        <v>5</v>
      </c>
      <c r="S3606" t="str">
        <f>IF(R3606=1, "First-time", IF(R3606&lt;=3, "Rising Star", IF(R3606&lt;10, "Established", "Elites")))</f>
        <v>Established</v>
      </c>
      <c r="T3606">
        <f>IF(S3606 = "First-time",1,0)</f>
        <v>0</v>
      </c>
      <c r="U3606">
        <f>IF(S3606 = "Rising Star",1,0)</f>
        <v>0</v>
      </c>
      <c r="V3606">
        <f>IF(S3606 = "Established",1,0)</f>
        <v>1</v>
      </c>
      <c r="W3606">
        <f>IF(S3606 = "Elites",1,0)</f>
        <v>0</v>
      </c>
      <c r="X3606" t="s">
        <v>242</v>
      </c>
      <c r="Y3606" t="str">
        <f>IF(X3606="","-",TRIM(LEFT(X3606,FIND(",",X3606&amp;",")-1)))</f>
        <v>Atlanta</v>
      </c>
      <c r="Z3606" t="s">
        <v>242</v>
      </c>
      <c r="AA3606" t="s">
        <v>11</v>
      </c>
    </row>
    <row r="3607" spans="1:27" ht="14.4" x14ac:dyDescent="0.3">
      <c r="A3607">
        <v>3596</v>
      </c>
      <c r="B3607" t="s">
        <v>3179</v>
      </c>
      <c r="C3607" t="s">
        <v>3180</v>
      </c>
      <c r="D3607" t="s">
        <v>3181</v>
      </c>
      <c r="E3607" t="s">
        <v>3182</v>
      </c>
      <c r="F3607" s="5">
        <f>_xlfn.TEXTBEFORE(E3607, " ") * 1000000</f>
        <v>2300000</v>
      </c>
      <c r="G3607">
        <v>97.267200000000003</v>
      </c>
      <c r="H3607" t="s">
        <v>153</v>
      </c>
      <c r="I3607">
        <v>486</v>
      </c>
      <c r="J3607">
        <f>IF(I3607="",0,I3607)</f>
        <v>486</v>
      </c>
      <c r="K3607">
        <v>378</v>
      </c>
      <c r="L3607">
        <f>I3607-K3607</f>
        <v>108</v>
      </c>
      <c r="M3607" t="str">
        <f>IF(I3607&lt;100,"small",IF(I3607&lt;500,"medium","large"))</f>
        <v>medium</v>
      </c>
      <c r="N3607">
        <f>IF(M3607="small",1,0)</f>
        <v>0</v>
      </c>
      <c r="O3607">
        <f>IF(N3607="medium",1,0)</f>
        <v>0</v>
      </c>
      <c r="P3607">
        <f>IF(O3607="large",1,0)</f>
        <v>0</v>
      </c>
      <c r="Q3607">
        <v>1999</v>
      </c>
      <c r="R3607">
        <v>12</v>
      </c>
      <c r="S3607" t="str">
        <f>IF(R3607=1, "First-time", IF(R3607&lt;=3, "Rising Star", IF(R3607&lt;10, "Established", "Elites")))</f>
        <v>Elites</v>
      </c>
      <c r="T3607">
        <f>IF(S3607 = "First-time",1,0)</f>
        <v>0</v>
      </c>
      <c r="U3607">
        <f>IF(S3607 = "Rising Star",1,0)</f>
        <v>0</v>
      </c>
      <c r="V3607">
        <f>IF(S3607 = "Established",1,0)</f>
        <v>0</v>
      </c>
      <c r="W3607">
        <f>IF(S3607 = "Elites",1,0)</f>
        <v>1</v>
      </c>
      <c r="X3607" t="s">
        <v>99</v>
      </c>
      <c r="Y3607" t="str">
        <f>IF(X3607="","-",TRIM(LEFT(X3607,FIND(",",X3607&amp;",")-1)))</f>
        <v>-</v>
      </c>
      <c r="Z3607" t="s">
        <v>3183</v>
      </c>
      <c r="AA3607" t="s">
        <v>28</v>
      </c>
    </row>
    <row r="3608" spans="1:27" ht="14.4" x14ac:dyDescent="0.3">
      <c r="A3608">
        <v>3597</v>
      </c>
      <c r="B3608" t="s">
        <v>9594</v>
      </c>
      <c r="C3608" t="s">
        <v>9595</v>
      </c>
      <c r="D3608" t="s">
        <v>9596</v>
      </c>
      <c r="E3608" t="s">
        <v>2225</v>
      </c>
      <c r="F3608" s="5">
        <f>_xlfn.TEXTBEFORE(E3608, " ") * 1000000</f>
        <v>5900000</v>
      </c>
      <c r="G3608">
        <v>97.184399999999997</v>
      </c>
      <c r="H3608" t="s">
        <v>803</v>
      </c>
      <c r="I3608">
        <v>34</v>
      </c>
      <c r="J3608">
        <f>IF(I3608="",0,I3608)</f>
        <v>34</v>
      </c>
      <c r="K3608">
        <v>20</v>
      </c>
      <c r="L3608">
        <f>I3608-K3608</f>
        <v>14</v>
      </c>
      <c r="M3608" t="str">
        <f>IF(I3608&lt;100,"small",IF(I3608&lt;500,"medium","large"))</f>
        <v>small</v>
      </c>
      <c r="N3608">
        <f>IF(M3608="small",1,0)</f>
        <v>1</v>
      </c>
      <c r="O3608">
        <f>IF(N3608="medium",1,0)</f>
        <v>0</v>
      </c>
      <c r="P3608">
        <f>IF(O3608="large",1,0)</f>
        <v>0</v>
      </c>
      <c r="Q3608">
        <v>2009</v>
      </c>
      <c r="R3608">
        <v>4</v>
      </c>
      <c r="S3608" t="str">
        <f>IF(R3608=1, "First-time", IF(R3608&lt;=3, "Rising Star", IF(R3608&lt;10, "Established", "Elites")))</f>
        <v>Established</v>
      </c>
      <c r="T3608">
        <f>IF(S3608 = "First-time",1,0)</f>
        <v>0</v>
      </c>
      <c r="U3608">
        <f>IF(S3608 = "Rising Star",1,0)</f>
        <v>0</v>
      </c>
      <c r="V3608">
        <f>IF(S3608 = "Established",1,0)</f>
        <v>1</v>
      </c>
      <c r="W3608">
        <f>IF(S3608 = "Elites",1,0)</f>
        <v>0</v>
      </c>
      <c r="X3608" t="s">
        <v>99</v>
      </c>
      <c r="Y3608" t="str">
        <f>IF(X3608="","-",TRIM(LEFT(X3608,FIND(",",X3608&amp;",")-1)))</f>
        <v>-</v>
      </c>
      <c r="Z3608" t="s">
        <v>1992</v>
      </c>
      <c r="AA3608" t="s">
        <v>38</v>
      </c>
    </row>
    <row r="3609" spans="1:27" ht="14.4" x14ac:dyDescent="0.3">
      <c r="A3609">
        <v>3598</v>
      </c>
      <c r="B3609" t="s">
        <v>8556</v>
      </c>
      <c r="C3609" t="s">
        <v>8557</v>
      </c>
      <c r="D3609" t="s">
        <v>8558</v>
      </c>
      <c r="E3609" t="s">
        <v>7330</v>
      </c>
      <c r="F3609" s="5">
        <f>_xlfn.TEXTBEFORE(E3609, " ") * 1000000</f>
        <v>13000000</v>
      </c>
      <c r="G3609">
        <v>97.124799999999993</v>
      </c>
      <c r="H3609" t="s">
        <v>803</v>
      </c>
      <c r="I3609">
        <v>51</v>
      </c>
      <c r="J3609">
        <f>IF(I3609="",0,I3609)</f>
        <v>51</v>
      </c>
      <c r="K3609">
        <v>27</v>
      </c>
      <c r="L3609">
        <f>I3609-K3609</f>
        <v>24</v>
      </c>
      <c r="M3609" t="str">
        <f>IF(I3609&lt;100,"small",IF(I3609&lt;500,"medium","large"))</f>
        <v>small</v>
      </c>
      <c r="N3609">
        <f>IF(M3609="small",1,0)</f>
        <v>1</v>
      </c>
      <c r="O3609">
        <f>IF(N3609="medium",1,0)</f>
        <v>0</v>
      </c>
      <c r="P3609">
        <f>IF(O3609="large",1,0)</f>
        <v>0</v>
      </c>
      <c r="Q3609">
        <v>2008</v>
      </c>
      <c r="R3609">
        <v>7</v>
      </c>
      <c r="S3609" t="str">
        <f>IF(R3609=1, "First-time", IF(R3609&lt;=3, "Rising Star", IF(R3609&lt;10, "Established", "Elites")))</f>
        <v>Established</v>
      </c>
      <c r="T3609">
        <f>IF(S3609 = "First-time",1,0)</f>
        <v>0</v>
      </c>
      <c r="U3609">
        <f>IF(S3609 = "Rising Star",1,0)</f>
        <v>0</v>
      </c>
      <c r="V3609">
        <f>IF(S3609 = "Established",1,0)</f>
        <v>1</v>
      </c>
      <c r="W3609">
        <f>IF(S3609 = "Elites",1,0)</f>
        <v>0</v>
      </c>
      <c r="X3609" t="s">
        <v>86</v>
      </c>
      <c r="Y3609" t="str">
        <f>IF(X3609="","-",TRIM(LEFT(X3609,FIND(",",X3609&amp;",")-1)))</f>
        <v>New York City</v>
      </c>
      <c r="Z3609" t="s">
        <v>543</v>
      </c>
      <c r="AA3609" t="s">
        <v>35</v>
      </c>
    </row>
    <row r="3610" spans="1:27" ht="14.4" x14ac:dyDescent="0.3">
      <c r="A3610">
        <v>3599</v>
      </c>
      <c r="B3610" t="s">
        <v>14778</v>
      </c>
      <c r="C3610" t="s">
        <v>14779</v>
      </c>
      <c r="D3610" t="s">
        <v>14780</v>
      </c>
      <c r="E3610" t="s">
        <v>1471</v>
      </c>
      <c r="F3610" s="5">
        <f>_xlfn.TEXTBEFORE(E3610, " ") * 1000000</f>
        <v>2500000</v>
      </c>
      <c r="G3610">
        <v>97.100800000000007</v>
      </c>
      <c r="H3610" t="s">
        <v>803</v>
      </c>
      <c r="I3610">
        <v>9</v>
      </c>
      <c r="J3610">
        <f>IF(I3610="",0,I3610)</f>
        <v>9</v>
      </c>
      <c r="K3610">
        <v>5</v>
      </c>
      <c r="L3610">
        <f>I3610-K3610</f>
        <v>4</v>
      </c>
      <c r="M3610" t="str">
        <f>IF(I3610&lt;100,"small",IF(I3610&lt;500,"medium","large"))</f>
        <v>small</v>
      </c>
      <c r="N3610">
        <f>IF(M3610="small",1,0)</f>
        <v>1</v>
      </c>
      <c r="O3610">
        <f>IF(N3610="medium",1,0)</f>
        <v>0</v>
      </c>
      <c r="P3610">
        <f>IF(O3610="large",1,0)</f>
        <v>0</v>
      </c>
      <c r="Q3610">
        <v>2013</v>
      </c>
      <c r="R3610">
        <v>1</v>
      </c>
      <c r="S3610" t="str">
        <f>IF(R3610=1, "First-time", IF(R3610&lt;=3, "Rising Star", IF(R3610&lt;10, "Established", "Elites")))</f>
        <v>First-time</v>
      </c>
      <c r="T3610">
        <f>IF(S3610 = "First-time",1,0)</f>
        <v>1</v>
      </c>
      <c r="U3610">
        <f>IF(S3610 = "Rising Star",1,0)</f>
        <v>0</v>
      </c>
      <c r="V3610">
        <f>IF(S3610 = "Established",1,0)</f>
        <v>0</v>
      </c>
      <c r="W3610">
        <f>IF(S3610 = "Elites",1,0)</f>
        <v>0</v>
      </c>
      <c r="X3610" t="s">
        <v>86</v>
      </c>
      <c r="Y3610" t="str">
        <f>IF(X3610="","-",TRIM(LEFT(X3610,FIND(",",X3610&amp;",")-1)))</f>
        <v>New York City</v>
      </c>
      <c r="Z3610" t="s">
        <v>543</v>
      </c>
      <c r="AA3610" t="s">
        <v>35</v>
      </c>
    </row>
    <row r="3611" spans="1:27" ht="14.4" x14ac:dyDescent="0.3">
      <c r="A3611">
        <v>3600</v>
      </c>
      <c r="B3611" t="s">
        <v>4187</v>
      </c>
      <c r="C3611" t="s">
        <v>4188</v>
      </c>
      <c r="D3611" t="s">
        <v>4189</v>
      </c>
      <c r="E3611" t="s">
        <v>3852</v>
      </c>
      <c r="F3611" s="5">
        <f>_xlfn.TEXTBEFORE(E3611, " ") * 1000000</f>
        <v>19300000</v>
      </c>
      <c r="G3611">
        <v>97.100099999999998</v>
      </c>
      <c r="H3611" t="s">
        <v>129</v>
      </c>
      <c r="I3611">
        <v>125</v>
      </c>
      <c r="J3611">
        <f>IF(I3611="",0,I3611)</f>
        <v>125</v>
      </c>
      <c r="K3611">
        <v>40</v>
      </c>
      <c r="L3611">
        <f>I3611-K3611</f>
        <v>85</v>
      </c>
      <c r="M3611" t="str">
        <f>IF(I3611&lt;100,"small",IF(I3611&lt;500,"medium","large"))</f>
        <v>medium</v>
      </c>
      <c r="N3611">
        <f>IF(M3611="small",1,0)</f>
        <v>0</v>
      </c>
      <c r="O3611">
        <f>IF(N3611="medium",1,0)</f>
        <v>0</v>
      </c>
      <c r="P3611">
        <f>IF(O3611="large",1,0)</f>
        <v>0</v>
      </c>
      <c r="Q3611">
        <v>2001</v>
      </c>
      <c r="R3611">
        <v>2</v>
      </c>
      <c r="S3611" t="str">
        <f>IF(R3611=1, "First-time", IF(R3611&lt;=3, "Rising Star", IF(R3611&lt;10, "Established", "Elites")))</f>
        <v>Rising Star</v>
      </c>
      <c r="T3611">
        <f>IF(S3611 = "First-time",1,0)</f>
        <v>0</v>
      </c>
      <c r="U3611">
        <f>IF(S3611 = "Rising Star",1,0)</f>
        <v>1</v>
      </c>
      <c r="V3611">
        <f>IF(S3611 = "Established",1,0)</f>
        <v>0</v>
      </c>
      <c r="W3611">
        <f>IF(S3611 = "Elites",1,0)</f>
        <v>0</v>
      </c>
      <c r="X3611" t="s">
        <v>325</v>
      </c>
      <c r="Y3611" t="str">
        <f>IF(X3611="","-",TRIM(LEFT(X3611,FIND(",",X3611&amp;",")-1)))</f>
        <v>Los Angeles</v>
      </c>
      <c r="Z3611" t="s">
        <v>4190</v>
      </c>
      <c r="AA3611" t="s">
        <v>5</v>
      </c>
    </row>
    <row r="3612" spans="1:27" ht="14.4" x14ac:dyDescent="0.3">
      <c r="A3612">
        <v>3601</v>
      </c>
      <c r="B3612" t="s">
        <v>6110</v>
      </c>
      <c r="C3612" t="s">
        <v>6111</v>
      </c>
      <c r="D3612" t="s">
        <v>6112</v>
      </c>
      <c r="E3612" t="s">
        <v>517</v>
      </c>
      <c r="F3612" s="5">
        <f>_xlfn.TEXTBEFORE(E3612, " ") * 1000000</f>
        <v>12500000</v>
      </c>
      <c r="G3612">
        <v>97.081800000000001</v>
      </c>
      <c r="H3612" t="s">
        <v>129</v>
      </c>
      <c r="I3612">
        <v>96</v>
      </c>
      <c r="J3612">
        <f>IF(I3612="",0,I3612)</f>
        <v>96</v>
      </c>
      <c r="K3612">
        <v>55</v>
      </c>
      <c r="L3612">
        <f>I3612-K3612</f>
        <v>41</v>
      </c>
      <c r="M3612" t="str">
        <f>IF(I3612&lt;100,"small",IF(I3612&lt;500,"medium","large"))</f>
        <v>small</v>
      </c>
      <c r="N3612">
        <f>IF(M3612="small",1,0)</f>
        <v>1</v>
      </c>
      <c r="O3612">
        <f>IF(N3612="medium",1,0)</f>
        <v>0</v>
      </c>
      <c r="P3612">
        <f>IF(O3612="large",1,0)</f>
        <v>0</v>
      </c>
      <c r="Q3612">
        <v>2005</v>
      </c>
      <c r="R3612">
        <v>6</v>
      </c>
      <c r="S3612" t="str">
        <f>IF(R3612=1, "First-time", IF(R3612&lt;=3, "Rising Star", IF(R3612&lt;10, "Established", "Elites")))</f>
        <v>Established</v>
      </c>
      <c r="T3612">
        <f>IF(S3612 = "First-time",1,0)</f>
        <v>0</v>
      </c>
      <c r="U3612">
        <f>IF(S3612 = "Rising Star",1,0)</f>
        <v>0</v>
      </c>
      <c r="V3612">
        <f>IF(S3612 = "Established",1,0)</f>
        <v>1</v>
      </c>
      <c r="W3612">
        <f>IF(S3612 = "Elites",1,0)</f>
        <v>0</v>
      </c>
      <c r="X3612" t="s">
        <v>232</v>
      </c>
      <c r="Y3612" t="str">
        <f>IF(X3612="","-",TRIM(LEFT(X3612,FIND(",",X3612&amp;",")-1)))</f>
        <v>Houston</v>
      </c>
      <c r="Z3612" t="s">
        <v>232</v>
      </c>
      <c r="AA3612" t="s">
        <v>45</v>
      </c>
    </row>
    <row r="3613" spans="1:27" ht="14.4" x14ac:dyDescent="0.3">
      <c r="A3613">
        <v>3602</v>
      </c>
      <c r="B3613" t="s">
        <v>11846</v>
      </c>
      <c r="C3613" t="s">
        <v>11847</v>
      </c>
      <c r="D3613" t="s">
        <v>11848</v>
      </c>
      <c r="E3613" t="s">
        <v>862</v>
      </c>
      <c r="F3613" s="5">
        <f>_xlfn.TEXTBEFORE(E3613, " ") * 1000000</f>
        <v>15900000</v>
      </c>
      <c r="G3613">
        <v>97.054400000000001</v>
      </c>
      <c r="H3613" t="s">
        <v>1069</v>
      </c>
      <c r="I3613">
        <v>29</v>
      </c>
      <c r="J3613">
        <f>IF(I3613="",0,I3613)</f>
        <v>29</v>
      </c>
      <c r="K3613">
        <v>32</v>
      </c>
      <c r="L3613">
        <f>I3613-K3613</f>
        <v>-3</v>
      </c>
      <c r="M3613" t="str">
        <f>IF(I3613&lt;100,"small",IF(I3613&lt;500,"medium","large"))</f>
        <v>small</v>
      </c>
      <c r="N3613">
        <f>IF(M3613="small",1,0)</f>
        <v>1</v>
      </c>
      <c r="O3613">
        <f>IF(N3613="medium",1,0)</f>
        <v>0</v>
      </c>
      <c r="P3613">
        <f>IF(O3613="large",1,0)</f>
        <v>0</v>
      </c>
      <c r="Q3613">
        <v>2011</v>
      </c>
      <c r="R3613">
        <v>4</v>
      </c>
      <c r="S3613" t="str">
        <f>IF(R3613=1, "First-time", IF(R3613&lt;=3, "Rising Star", IF(R3613&lt;10, "Established", "Elites")))</f>
        <v>Established</v>
      </c>
      <c r="T3613">
        <f>IF(S3613 = "First-time",1,0)</f>
        <v>0</v>
      </c>
      <c r="U3613">
        <f>IF(S3613 = "Rising Star",1,0)</f>
        <v>0</v>
      </c>
      <c r="V3613">
        <f>IF(S3613 = "Established",1,0)</f>
        <v>1</v>
      </c>
      <c r="W3613">
        <f>IF(S3613 = "Elites",1,0)</f>
        <v>0</v>
      </c>
      <c r="X3613" t="s">
        <v>130</v>
      </c>
      <c r="Y3613" t="str">
        <f>IF(X3613="","-",TRIM(LEFT(X3613,FIND(",",X3613&amp;",")-1)))</f>
        <v>Dallas</v>
      </c>
      <c r="Z3613" t="s">
        <v>3434</v>
      </c>
      <c r="AA3613" t="s">
        <v>45</v>
      </c>
    </row>
    <row r="3614" spans="1:27" ht="14.4" x14ac:dyDescent="0.3">
      <c r="A3614">
        <v>3603</v>
      </c>
      <c r="B3614" t="s">
        <v>8388</v>
      </c>
      <c r="C3614" t="s">
        <v>8389</v>
      </c>
      <c r="D3614" t="s">
        <v>8390</v>
      </c>
      <c r="E3614" t="s">
        <v>808</v>
      </c>
      <c r="F3614" s="5">
        <f>_xlfn.TEXTBEFORE(E3614, " ") * 1000000</f>
        <v>2200000</v>
      </c>
      <c r="G3614">
        <v>97.028199999999998</v>
      </c>
      <c r="H3614" t="s">
        <v>803</v>
      </c>
      <c r="I3614">
        <v>17</v>
      </c>
      <c r="J3614">
        <f>IF(I3614="",0,I3614)</f>
        <v>17</v>
      </c>
      <c r="K3614">
        <v>13</v>
      </c>
      <c r="L3614">
        <f>I3614-K3614</f>
        <v>4</v>
      </c>
      <c r="M3614" t="str">
        <f>IF(I3614&lt;100,"small",IF(I3614&lt;500,"medium","large"))</f>
        <v>small</v>
      </c>
      <c r="N3614">
        <f>IF(M3614="small",1,0)</f>
        <v>1</v>
      </c>
      <c r="O3614">
        <f>IF(N3614="medium",1,0)</f>
        <v>0</v>
      </c>
      <c r="P3614">
        <f>IF(O3614="large",1,0)</f>
        <v>0</v>
      </c>
      <c r="Q3614">
        <v>2008</v>
      </c>
      <c r="R3614">
        <v>2</v>
      </c>
      <c r="S3614" t="str">
        <f>IF(R3614=1, "First-time", IF(R3614&lt;=3, "Rising Star", IF(R3614&lt;10, "Established", "Elites")))</f>
        <v>Rising Star</v>
      </c>
      <c r="T3614">
        <f>IF(S3614 = "First-time",1,0)</f>
        <v>0</v>
      </c>
      <c r="U3614">
        <f>IF(S3614 = "Rising Star",1,0)</f>
        <v>1</v>
      </c>
      <c r="V3614">
        <f>IF(S3614 = "Established",1,0)</f>
        <v>0</v>
      </c>
      <c r="W3614">
        <f>IF(S3614 = "Elites",1,0)</f>
        <v>0</v>
      </c>
      <c r="X3614" t="s">
        <v>4323</v>
      </c>
      <c r="Y3614" t="str">
        <f>IF(X3614="","-",TRIM(LEFT(X3614,FIND(",",X3614&amp;",")-1)))</f>
        <v>San Antonio</v>
      </c>
      <c r="Z3614" t="s">
        <v>839</v>
      </c>
      <c r="AA3614" t="s">
        <v>45</v>
      </c>
    </row>
    <row r="3615" spans="1:27" ht="14.4" x14ac:dyDescent="0.3">
      <c r="A3615">
        <v>3604</v>
      </c>
      <c r="B3615" t="s">
        <v>4324</v>
      </c>
      <c r="C3615" t="s">
        <v>4325</v>
      </c>
      <c r="D3615" t="s">
        <v>4326</v>
      </c>
      <c r="E3615" t="s">
        <v>1466</v>
      </c>
      <c r="F3615" s="5">
        <f>_xlfn.TEXTBEFORE(E3615, " ") * 1000000</f>
        <v>4000000</v>
      </c>
      <c r="G3615">
        <v>97.018699999999995</v>
      </c>
      <c r="H3615" t="s">
        <v>751</v>
      </c>
      <c r="I3615">
        <v>43</v>
      </c>
      <c r="J3615">
        <f>IF(I3615="",0,I3615)</f>
        <v>43</v>
      </c>
      <c r="K3615">
        <v>21</v>
      </c>
      <c r="L3615">
        <f>I3615-K3615</f>
        <v>22</v>
      </c>
      <c r="M3615" t="str">
        <f>IF(I3615&lt;100,"small",IF(I3615&lt;500,"medium","large"))</f>
        <v>small</v>
      </c>
      <c r="N3615">
        <f>IF(M3615="small",1,0)</f>
        <v>1</v>
      </c>
      <c r="O3615">
        <f>IF(N3615="medium",1,0)</f>
        <v>0</v>
      </c>
      <c r="P3615">
        <f>IF(O3615="large",1,0)</f>
        <v>0</v>
      </c>
      <c r="Q3615">
        <v>2002</v>
      </c>
      <c r="R3615">
        <v>1</v>
      </c>
      <c r="S3615" t="str">
        <f>IF(R3615=1, "First-time", IF(R3615&lt;=3, "Rising Star", IF(R3615&lt;10, "Established", "Elites")))</f>
        <v>First-time</v>
      </c>
      <c r="T3615">
        <f>IF(S3615 = "First-time",1,0)</f>
        <v>1</v>
      </c>
      <c r="U3615">
        <f>IF(S3615 = "Rising Star",1,0)</f>
        <v>0</v>
      </c>
      <c r="V3615">
        <f>IF(S3615 = "Established",1,0)</f>
        <v>0</v>
      </c>
      <c r="W3615">
        <f>IF(S3615 = "Elites",1,0)</f>
        <v>0</v>
      </c>
      <c r="X3615" t="s">
        <v>4323</v>
      </c>
      <c r="Y3615" t="str">
        <f>IF(X3615="","-",TRIM(LEFT(X3615,FIND(",",X3615&amp;",")-1)))</f>
        <v>San Antonio</v>
      </c>
      <c r="Z3615" t="s">
        <v>839</v>
      </c>
      <c r="AA3615" t="s">
        <v>45</v>
      </c>
    </row>
    <row r="3616" spans="1:27" ht="14.4" x14ac:dyDescent="0.3">
      <c r="A3616">
        <v>3605</v>
      </c>
      <c r="B3616" t="s">
        <v>9876</v>
      </c>
      <c r="C3616" t="s">
        <v>9877</v>
      </c>
      <c r="D3616" t="s">
        <v>9878</v>
      </c>
      <c r="E3616" t="s">
        <v>3006</v>
      </c>
      <c r="F3616" s="5">
        <f>_xlfn.TEXTBEFORE(E3616, " ") * 1000000</f>
        <v>10000000</v>
      </c>
      <c r="G3616">
        <v>97.004300000000001</v>
      </c>
      <c r="H3616" t="s">
        <v>153</v>
      </c>
      <c r="I3616">
        <v>20</v>
      </c>
      <c r="J3616">
        <f>IF(I3616="",0,I3616)</f>
        <v>20</v>
      </c>
      <c r="K3616">
        <v>12</v>
      </c>
      <c r="L3616">
        <f>I3616-K3616</f>
        <v>8</v>
      </c>
      <c r="M3616" t="str">
        <f>IF(I3616&lt;100,"small",IF(I3616&lt;500,"medium","large"))</f>
        <v>small</v>
      </c>
      <c r="N3616">
        <f>IF(M3616="small",1,0)</f>
        <v>1</v>
      </c>
      <c r="O3616">
        <f>IF(N3616="medium",1,0)</f>
        <v>0</v>
      </c>
      <c r="P3616">
        <f>IF(O3616="large",1,0)</f>
        <v>0</v>
      </c>
      <c r="Q3616">
        <v>2009</v>
      </c>
      <c r="R3616">
        <v>1</v>
      </c>
      <c r="S3616" t="str">
        <f>IF(R3616=1, "First-time", IF(R3616&lt;=3, "Rising Star", IF(R3616&lt;10, "Established", "Elites")))</f>
        <v>First-time</v>
      </c>
      <c r="T3616">
        <f>IF(S3616 = "First-time",1,0)</f>
        <v>1</v>
      </c>
      <c r="U3616">
        <f>IF(S3616 = "Rising Star",1,0)</f>
        <v>0</v>
      </c>
      <c r="V3616">
        <f>IF(S3616 = "Established",1,0)</f>
        <v>0</v>
      </c>
      <c r="W3616">
        <f>IF(S3616 = "Elites",1,0)</f>
        <v>0</v>
      </c>
      <c r="X3616" t="s">
        <v>439</v>
      </c>
      <c r="Y3616" t="str">
        <f>IF(X3616="","-",TRIM(LEFT(X3616,FIND(",",X3616&amp;",")-1)))</f>
        <v>Detroit</v>
      </c>
      <c r="Z3616" t="s">
        <v>9879</v>
      </c>
      <c r="AA3616" t="s">
        <v>23</v>
      </c>
    </row>
    <row r="3617" spans="1:27" ht="14.4" x14ac:dyDescent="0.3">
      <c r="A3617">
        <v>3606</v>
      </c>
      <c r="B3617" t="s">
        <v>4191</v>
      </c>
      <c r="C3617" t="s">
        <v>4192</v>
      </c>
      <c r="D3617" t="s">
        <v>4193</v>
      </c>
      <c r="E3617" t="s">
        <v>547</v>
      </c>
      <c r="F3617" s="5">
        <f>_xlfn.TEXTBEFORE(E3617, " ") * 1000000</f>
        <v>14200000</v>
      </c>
      <c r="G3617">
        <v>96.997799999999998</v>
      </c>
      <c r="H3617" t="s">
        <v>353</v>
      </c>
      <c r="I3617">
        <v>43</v>
      </c>
      <c r="J3617">
        <f>IF(I3617="",0,I3617)</f>
        <v>43</v>
      </c>
      <c r="K3617">
        <v>21</v>
      </c>
      <c r="L3617">
        <f>I3617-K3617</f>
        <v>22</v>
      </c>
      <c r="M3617" t="str">
        <f>IF(I3617&lt;100,"small",IF(I3617&lt;500,"medium","large"))</f>
        <v>small</v>
      </c>
      <c r="N3617">
        <f>IF(M3617="small",1,0)</f>
        <v>1</v>
      </c>
      <c r="O3617">
        <f>IF(N3617="medium",1,0)</f>
        <v>0</v>
      </c>
      <c r="P3617">
        <f>IF(O3617="large",1,0)</f>
        <v>0</v>
      </c>
      <c r="Q3617">
        <v>2001</v>
      </c>
      <c r="R3617">
        <v>4</v>
      </c>
      <c r="S3617" t="str">
        <f>IF(R3617=1, "First-time", IF(R3617&lt;=3, "Rising Star", IF(R3617&lt;10, "Established", "Elites")))</f>
        <v>Established</v>
      </c>
      <c r="T3617">
        <f>IF(S3617 = "First-time",1,0)</f>
        <v>0</v>
      </c>
      <c r="U3617">
        <f>IF(S3617 = "Rising Star",1,0)</f>
        <v>0</v>
      </c>
      <c r="V3617">
        <f>IF(S3617 = "Established",1,0)</f>
        <v>1</v>
      </c>
      <c r="W3617">
        <f>IF(S3617 = "Elites",1,0)</f>
        <v>0</v>
      </c>
      <c r="X3617" t="s">
        <v>325</v>
      </c>
      <c r="Y3617" t="str">
        <f>IF(X3617="","-",TRIM(LEFT(X3617,FIND(",",X3617&amp;",")-1)))</f>
        <v>Los Angeles</v>
      </c>
      <c r="Z3617" t="s">
        <v>4194</v>
      </c>
      <c r="AA3617" t="s">
        <v>5</v>
      </c>
    </row>
    <row r="3618" spans="1:27" ht="14.4" x14ac:dyDescent="0.3">
      <c r="A3618">
        <v>3607</v>
      </c>
      <c r="B3618" t="s">
        <v>7000</v>
      </c>
      <c r="C3618" t="s">
        <v>7001</v>
      </c>
      <c r="D3618" t="s">
        <v>7002</v>
      </c>
      <c r="E3618" t="s">
        <v>2197</v>
      </c>
      <c r="F3618" s="5">
        <f>_xlfn.TEXTBEFORE(E3618, " ") * 1000000</f>
        <v>16200000</v>
      </c>
      <c r="G3618">
        <v>96.956800000000001</v>
      </c>
      <c r="H3618" t="s">
        <v>85</v>
      </c>
      <c r="I3618">
        <v>67</v>
      </c>
      <c r="J3618">
        <f>IF(I3618="",0,I3618)</f>
        <v>67</v>
      </c>
      <c r="K3618">
        <v>25</v>
      </c>
      <c r="L3618">
        <f>I3618-K3618</f>
        <v>42</v>
      </c>
      <c r="M3618" t="str">
        <f>IF(I3618&lt;100,"small",IF(I3618&lt;500,"medium","large"))</f>
        <v>small</v>
      </c>
      <c r="N3618">
        <f>IF(M3618="small",1,0)</f>
        <v>1</v>
      </c>
      <c r="O3618">
        <f>IF(N3618="medium",1,0)</f>
        <v>0</v>
      </c>
      <c r="P3618">
        <f>IF(O3618="large",1,0)</f>
        <v>0</v>
      </c>
      <c r="Q3618">
        <v>2006</v>
      </c>
      <c r="R3618">
        <v>4</v>
      </c>
      <c r="S3618" t="str">
        <f>IF(R3618=1, "First-time", IF(R3618&lt;=3, "Rising Star", IF(R3618&lt;10, "Established", "Elites")))</f>
        <v>Established</v>
      </c>
      <c r="T3618">
        <f>IF(S3618 = "First-time",1,0)</f>
        <v>0</v>
      </c>
      <c r="U3618">
        <f>IF(S3618 = "Rising Star",1,0)</f>
        <v>0</v>
      </c>
      <c r="V3618">
        <f>IF(S3618 = "Established",1,0)</f>
        <v>1</v>
      </c>
      <c r="W3618">
        <f>IF(S3618 = "Elites",1,0)</f>
        <v>0</v>
      </c>
      <c r="X3618" t="s">
        <v>185</v>
      </c>
      <c r="Y3618" t="str">
        <f>IF(X3618="","-",TRIM(LEFT(X3618,FIND(",",X3618&amp;",")-1)))</f>
        <v>Boston</v>
      </c>
      <c r="Z3618" t="s">
        <v>7003</v>
      </c>
      <c r="AA3618" t="s">
        <v>20</v>
      </c>
    </row>
    <row r="3619" spans="1:27" ht="14.4" x14ac:dyDescent="0.3">
      <c r="A3619">
        <v>3608</v>
      </c>
      <c r="B3619" t="s">
        <v>17626</v>
      </c>
      <c r="C3619" t="s">
        <v>17627</v>
      </c>
      <c r="D3619" t="s">
        <v>17628</v>
      </c>
      <c r="E3619" t="s">
        <v>529</v>
      </c>
      <c r="F3619" s="5">
        <f>_xlfn.TEXTBEFORE(E3619, " ") * 1000000</f>
        <v>4200000</v>
      </c>
      <c r="G3619">
        <v>96.909499999999994</v>
      </c>
      <c r="H3619" t="s">
        <v>803</v>
      </c>
      <c r="I3619">
        <v>80</v>
      </c>
      <c r="J3619">
        <f>IF(I3619="",0,I3619)</f>
        <v>80</v>
      </c>
      <c r="K3619">
        <v>30</v>
      </c>
      <c r="L3619">
        <f>I3619-K3619</f>
        <v>50</v>
      </c>
      <c r="M3619" t="str">
        <f>IF(I3619&lt;100,"small",IF(I3619&lt;500,"medium","large"))</f>
        <v>small</v>
      </c>
      <c r="N3619">
        <f>IF(M3619="small",1,0)</f>
        <v>1</v>
      </c>
      <c r="O3619">
        <f>IF(N3619="medium",1,0)</f>
        <v>0</v>
      </c>
      <c r="P3619">
        <f>IF(O3619="large",1,0)</f>
        <v>0</v>
      </c>
      <c r="Q3619">
        <v>2015</v>
      </c>
      <c r="R3619">
        <v>1</v>
      </c>
      <c r="S3619" t="str">
        <f>IF(R3619=1, "First-time", IF(R3619&lt;=3, "Rising Star", IF(R3619&lt;10, "Established", "Elites")))</f>
        <v>First-time</v>
      </c>
      <c r="T3619">
        <f>IF(S3619 = "First-time",1,0)</f>
        <v>1</v>
      </c>
      <c r="U3619">
        <f>IF(S3619 = "Rising Star",1,0)</f>
        <v>0</v>
      </c>
      <c r="V3619">
        <f>IF(S3619 = "Established",1,0)</f>
        <v>0</v>
      </c>
      <c r="W3619">
        <f>IF(S3619 = "Elites",1,0)</f>
        <v>0</v>
      </c>
      <c r="X3619" t="s">
        <v>689</v>
      </c>
      <c r="Y3619" t="str">
        <f>IF(X3619="","-",TRIM(LEFT(X3619,FIND(",",X3619&amp;",")-1)))</f>
        <v>Miami</v>
      </c>
      <c r="Z3619" t="s">
        <v>10107</v>
      </c>
      <c r="AA3619" t="s">
        <v>10</v>
      </c>
    </row>
    <row r="3620" spans="1:27" ht="14.4" x14ac:dyDescent="0.3">
      <c r="A3620">
        <v>3609</v>
      </c>
      <c r="B3620" t="s">
        <v>7658</v>
      </c>
      <c r="C3620" t="s">
        <v>7659</v>
      </c>
      <c r="D3620" t="s">
        <v>7660</v>
      </c>
      <c r="E3620" t="s">
        <v>2311</v>
      </c>
      <c r="F3620" s="5">
        <f>_xlfn.TEXTBEFORE(E3620, " ") * 1000000</f>
        <v>33200000.000000004</v>
      </c>
      <c r="G3620">
        <v>96.805700000000002</v>
      </c>
      <c r="H3620" t="s">
        <v>1238</v>
      </c>
      <c r="I3620">
        <v>76</v>
      </c>
      <c r="J3620">
        <f>IF(I3620="",0,I3620)</f>
        <v>76</v>
      </c>
      <c r="K3620">
        <v>39</v>
      </c>
      <c r="L3620">
        <f>I3620-K3620</f>
        <v>37</v>
      </c>
      <c r="M3620" t="str">
        <f>IF(I3620&lt;100,"small",IF(I3620&lt;500,"medium","large"))</f>
        <v>small</v>
      </c>
      <c r="N3620">
        <f>IF(M3620="small",1,0)</f>
        <v>1</v>
      </c>
      <c r="O3620">
        <f>IF(N3620="medium",1,0)</f>
        <v>0</v>
      </c>
      <c r="P3620">
        <f>IF(O3620="large",1,0)</f>
        <v>0</v>
      </c>
      <c r="Q3620">
        <v>2007</v>
      </c>
      <c r="R3620">
        <v>3</v>
      </c>
      <c r="S3620" t="str">
        <f>IF(R3620=1, "First-time", IF(R3620&lt;=3, "Rising Star", IF(R3620&lt;10, "Established", "Elites")))</f>
        <v>Rising Star</v>
      </c>
      <c r="T3620">
        <f>IF(S3620 = "First-time",1,0)</f>
        <v>0</v>
      </c>
      <c r="U3620">
        <f>IF(S3620 = "Rising Star",1,0)</f>
        <v>1</v>
      </c>
      <c r="V3620">
        <f>IF(S3620 = "Established",1,0)</f>
        <v>0</v>
      </c>
      <c r="W3620">
        <f>IF(S3620 = "Elites",1,0)</f>
        <v>0</v>
      </c>
      <c r="X3620" t="s">
        <v>86</v>
      </c>
      <c r="Y3620" t="str">
        <f>IF(X3620="","-",TRIM(LEFT(X3620,FIND(",",X3620&amp;",")-1)))</f>
        <v>New York City</v>
      </c>
      <c r="Z3620" t="s">
        <v>543</v>
      </c>
      <c r="AA3620" t="s">
        <v>35</v>
      </c>
    </row>
    <row r="3621" spans="1:27" ht="14.4" x14ac:dyDescent="0.3">
      <c r="A3621">
        <v>3610</v>
      </c>
      <c r="B3621" t="s">
        <v>1785</v>
      </c>
      <c r="C3621" t="s">
        <v>1786</v>
      </c>
      <c r="D3621" t="s">
        <v>1787</v>
      </c>
      <c r="E3621" t="s">
        <v>1147</v>
      </c>
      <c r="F3621" s="5">
        <f>_xlfn.TEXTBEFORE(E3621, " ") * 1000000</f>
        <v>3900000</v>
      </c>
      <c r="G3621">
        <v>96.791499999999999</v>
      </c>
      <c r="H3621" t="s">
        <v>92</v>
      </c>
      <c r="I3621">
        <v>32</v>
      </c>
      <c r="J3621">
        <f>IF(I3621="",0,I3621)</f>
        <v>32</v>
      </c>
      <c r="K3621">
        <v>25</v>
      </c>
      <c r="L3621">
        <f>I3621-K3621</f>
        <v>7</v>
      </c>
      <c r="M3621" t="str">
        <f>IF(I3621&lt;100,"small",IF(I3621&lt;500,"medium","large"))</f>
        <v>small</v>
      </c>
      <c r="N3621">
        <f>IF(M3621="small",1,0)</f>
        <v>1</v>
      </c>
      <c r="O3621">
        <f>IF(N3621="medium",1,0)</f>
        <v>0</v>
      </c>
      <c r="P3621">
        <f>IF(O3621="large",1,0)</f>
        <v>0</v>
      </c>
      <c r="Q3621">
        <v>1992</v>
      </c>
      <c r="R3621">
        <v>7</v>
      </c>
      <c r="S3621" t="str">
        <f>IF(R3621=1, "First-time", IF(R3621&lt;=3, "Rising Star", IF(R3621&lt;10, "Established", "Elites")))</f>
        <v>Established</v>
      </c>
      <c r="T3621">
        <f>IF(S3621 = "First-time",1,0)</f>
        <v>0</v>
      </c>
      <c r="U3621">
        <f>IF(S3621 = "Rising Star",1,0)</f>
        <v>0</v>
      </c>
      <c r="V3621">
        <f>IF(S3621 = "Established",1,0)</f>
        <v>1</v>
      </c>
      <c r="W3621">
        <f>IF(S3621 = "Elites",1,0)</f>
        <v>0</v>
      </c>
      <c r="X3621" t="s">
        <v>1788</v>
      </c>
      <c r="Y3621" t="str">
        <f>IF(X3621="","-",TRIM(LEFT(X3621,FIND(",",X3621&amp;",")-1)))</f>
        <v>Springfield</v>
      </c>
      <c r="Z3621" t="s">
        <v>1789</v>
      </c>
      <c r="AA3621" t="s">
        <v>25</v>
      </c>
    </row>
    <row r="3622" spans="1:27" ht="14.4" x14ac:dyDescent="0.3">
      <c r="A3622">
        <v>3611</v>
      </c>
      <c r="B3622" t="s">
        <v>3081</v>
      </c>
      <c r="C3622" t="s">
        <v>3082</v>
      </c>
      <c r="D3622" t="s">
        <v>3083</v>
      </c>
      <c r="E3622" t="s">
        <v>1471</v>
      </c>
      <c r="F3622" s="5">
        <f>_xlfn.TEXTBEFORE(E3622, " ") * 1000000</f>
        <v>2500000</v>
      </c>
      <c r="G3622">
        <v>96.768199999999993</v>
      </c>
      <c r="H3622" t="s">
        <v>1750</v>
      </c>
      <c r="I3622">
        <v>48</v>
      </c>
      <c r="J3622">
        <f>IF(I3622="",0,I3622)</f>
        <v>48</v>
      </c>
      <c r="K3622">
        <v>35</v>
      </c>
      <c r="L3622">
        <f>I3622-K3622</f>
        <v>13</v>
      </c>
      <c r="M3622" t="str">
        <f>IF(I3622&lt;100,"small",IF(I3622&lt;500,"medium","large"))</f>
        <v>small</v>
      </c>
      <c r="N3622">
        <f>IF(M3622="small",1,0)</f>
        <v>1</v>
      </c>
      <c r="O3622">
        <f>IF(N3622="medium",1,0)</f>
        <v>0</v>
      </c>
      <c r="P3622">
        <f>IF(O3622="large",1,0)</f>
        <v>0</v>
      </c>
      <c r="Q3622">
        <v>1999</v>
      </c>
      <c r="R3622">
        <v>2</v>
      </c>
      <c r="S3622" t="str">
        <f>IF(R3622=1, "First-time", IF(R3622&lt;=3, "Rising Star", IF(R3622&lt;10, "Established", "Elites")))</f>
        <v>Rising Star</v>
      </c>
      <c r="T3622">
        <f>IF(S3622 = "First-time",1,0)</f>
        <v>0</v>
      </c>
      <c r="U3622">
        <f>IF(S3622 = "Rising Star",1,0)</f>
        <v>1</v>
      </c>
      <c r="V3622">
        <f>IF(S3622 = "Established",1,0)</f>
        <v>0</v>
      </c>
      <c r="W3622">
        <f>IF(S3622 = "Elites",1,0)</f>
        <v>0</v>
      </c>
      <c r="X3622" t="s">
        <v>130</v>
      </c>
      <c r="Y3622" t="str">
        <f>IF(X3622="","-",TRIM(LEFT(X3622,FIND(",",X3622&amp;",")-1)))</f>
        <v>Dallas</v>
      </c>
      <c r="Z3622" t="s">
        <v>993</v>
      </c>
      <c r="AA3622" t="s">
        <v>45</v>
      </c>
    </row>
    <row r="3623" spans="1:27" ht="14.4" x14ac:dyDescent="0.3">
      <c r="A3623">
        <v>3612</v>
      </c>
      <c r="B3623" t="s">
        <v>214</v>
      </c>
      <c r="C3623" t="s">
        <v>215</v>
      </c>
      <c r="D3623" t="s">
        <v>216</v>
      </c>
      <c r="E3623" t="s">
        <v>217</v>
      </c>
      <c r="F3623" s="5">
        <f>_xlfn.TEXTBEFORE(E3623, " ") * 1000000</f>
        <v>3300000</v>
      </c>
      <c r="G3623">
        <v>96.764200000000002</v>
      </c>
      <c r="H3623" t="s">
        <v>85</v>
      </c>
      <c r="I3623">
        <v>48</v>
      </c>
      <c r="J3623">
        <f>IF(I3623="",0,I3623)</f>
        <v>48</v>
      </c>
      <c r="K3623">
        <v>18</v>
      </c>
      <c r="L3623">
        <f>I3623-K3623</f>
        <v>30</v>
      </c>
      <c r="M3623" t="str">
        <f>IF(I3623&lt;100,"small",IF(I3623&lt;500,"medium","large"))</f>
        <v>small</v>
      </c>
      <c r="N3623">
        <f>IF(M3623="small",1,0)</f>
        <v>1</v>
      </c>
      <c r="O3623">
        <f>IF(N3623="medium",1,0)</f>
        <v>0</v>
      </c>
      <c r="P3623">
        <f>IF(O3623="large",1,0)</f>
        <v>0</v>
      </c>
      <c r="Q3623">
        <v>1945</v>
      </c>
      <c r="R3623">
        <v>3</v>
      </c>
      <c r="S3623" t="str">
        <f>IF(R3623=1, "First-time", IF(R3623&lt;=3, "Rising Star", IF(R3623&lt;10, "Established", "Elites")))</f>
        <v>Rising Star</v>
      </c>
      <c r="T3623">
        <f>IF(S3623 = "First-time",1,0)</f>
        <v>0</v>
      </c>
      <c r="U3623">
        <f>IF(S3623 = "Rising Star",1,0)</f>
        <v>1</v>
      </c>
      <c r="V3623">
        <f>IF(S3623 = "Established",1,0)</f>
        <v>0</v>
      </c>
      <c r="W3623">
        <f>IF(S3623 = "Elites",1,0)</f>
        <v>0</v>
      </c>
      <c r="X3623" t="s">
        <v>130</v>
      </c>
      <c r="Y3623" t="str">
        <f>IF(X3623="","-",TRIM(LEFT(X3623,FIND(",",X3623&amp;",")-1)))</f>
        <v>Dallas</v>
      </c>
      <c r="Z3623" t="s">
        <v>130</v>
      </c>
      <c r="AA3623" t="s">
        <v>45</v>
      </c>
    </row>
    <row r="3624" spans="1:27" ht="14.4" x14ac:dyDescent="0.3">
      <c r="A3624">
        <v>3613</v>
      </c>
      <c r="B3624" t="s">
        <v>6131</v>
      </c>
      <c r="C3624" t="s">
        <v>6132</v>
      </c>
      <c r="D3624" t="s">
        <v>6133</v>
      </c>
      <c r="E3624" t="s">
        <v>2101</v>
      </c>
      <c r="F3624" s="5">
        <f>_xlfn.TEXTBEFORE(E3624, " ") * 1000000</f>
        <v>9400000</v>
      </c>
      <c r="G3624">
        <v>96.762699999999995</v>
      </c>
      <c r="H3624" t="s">
        <v>129</v>
      </c>
      <c r="I3624">
        <v>10</v>
      </c>
      <c r="J3624">
        <f>IF(I3624="",0,I3624)</f>
        <v>10</v>
      </c>
      <c r="K3624">
        <v>14</v>
      </c>
      <c r="L3624">
        <f>I3624-K3624</f>
        <v>-4</v>
      </c>
      <c r="M3624" t="str">
        <f>IF(I3624&lt;100,"small",IF(I3624&lt;500,"medium","large"))</f>
        <v>small</v>
      </c>
      <c r="N3624">
        <f>IF(M3624="small",1,0)</f>
        <v>1</v>
      </c>
      <c r="O3624">
        <f>IF(N3624="medium",1,0)</f>
        <v>0</v>
      </c>
      <c r="P3624">
        <f>IF(O3624="large",1,0)</f>
        <v>0</v>
      </c>
      <c r="Q3624">
        <v>2005</v>
      </c>
      <c r="R3624">
        <v>2</v>
      </c>
      <c r="S3624" t="str">
        <f>IF(R3624=1, "First-time", IF(R3624&lt;=3, "Rising Star", IF(R3624&lt;10, "Established", "Elites")))</f>
        <v>Rising Star</v>
      </c>
      <c r="T3624">
        <f>IF(S3624 = "First-time",1,0)</f>
        <v>0</v>
      </c>
      <c r="U3624">
        <f>IF(S3624 = "Rising Star",1,0)</f>
        <v>1</v>
      </c>
      <c r="V3624">
        <f>IF(S3624 = "Established",1,0)</f>
        <v>0</v>
      </c>
      <c r="W3624">
        <f>IF(S3624 = "Elites",1,0)</f>
        <v>0</v>
      </c>
      <c r="X3624" t="s">
        <v>348</v>
      </c>
      <c r="Y3624" t="str">
        <f>IF(X3624="","-",TRIM(LEFT(X3624,FIND(",",X3624&amp;",")-1)))</f>
        <v>Nashville</v>
      </c>
      <c r="Z3624" t="s">
        <v>348</v>
      </c>
      <c r="AA3624" t="s">
        <v>44</v>
      </c>
    </row>
    <row r="3625" spans="1:27" ht="14.4" x14ac:dyDescent="0.3">
      <c r="A3625">
        <v>3614</v>
      </c>
      <c r="B3625" t="s">
        <v>743</v>
      </c>
      <c r="C3625" t="s">
        <v>744</v>
      </c>
      <c r="D3625" t="s">
        <v>745</v>
      </c>
      <c r="E3625" t="s">
        <v>746</v>
      </c>
      <c r="F3625" s="5">
        <f>_xlfn.TEXTBEFORE(E3625, " ") * 1000000</f>
        <v>9500000</v>
      </c>
      <c r="G3625">
        <v>96.640799999999999</v>
      </c>
      <c r="H3625" t="s">
        <v>140</v>
      </c>
      <c r="I3625">
        <v>128</v>
      </c>
      <c r="J3625">
        <f>IF(I3625="",0,I3625)</f>
        <v>128</v>
      </c>
      <c r="K3625">
        <v>68</v>
      </c>
      <c r="L3625">
        <f>I3625-K3625</f>
        <v>60</v>
      </c>
      <c r="M3625" t="str">
        <f>IF(I3625&lt;100,"small",IF(I3625&lt;500,"medium","large"))</f>
        <v>medium</v>
      </c>
      <c r="N3625">
        <f>IF(M3625="small",1,0)</f>
        <v>0</v>
      </c>
      <c r="O3625">
        <f>IF(N3625="medium",1,0)</f>
        <v>0</v>
      </c>
      <c r="P3625">
        <f>IF(O3625="large",1,0)</f>
        <v>0</v>
      </c>
      <c r="Q3625">
        <v>1980</v>
      </c>
      <c r="R3625">
        <v>4</v>
      </c>
      <c r="S3625" t="str">
        <f>IF(R3625=1, "First-time", IF(R3625&lt;=3, "Rising Star", IF(R3625&lt;10, "Established", "Elites")))</f>
        <v>Established</v>
      </c>
      <c r="T3625">
        <f>IF(S3625 = "First-time",1,0)</f>
        <v>0</v>
      </c>
      <c r="U3625">
        <f>IF(S3625 = "Rising Star",1,0)</f>
        <v>0</v>
      </c>
      <c r="V3625">
        <f>IF(S3625 = "Established",1,0)</f>
        <v>1</v>
      </c>
      <c r="W3625">
        <f>IF(S3625 = "Elites",1,0)</f>
        <v>0</v>
      </c>
      <c r="X3625" t="s">
        <v>232</v>
      </c>
      <c r="Y3625" t="str">
        <f>IF(X3625="","-",TRIM(LEFT(X3625,FIND(",",X3625&amp;",")-1)))</f>
        <v>Houston</v>
      </c>
      <c r="Z3625" t="s">
        <v>232</v>
      </c>
      <c r="AA3625" t="s">
        <v>45</v>
      </c>
    </row>
    <row r="3626" spans="1:27" ht="14.4" x14ac:dyDescent="0.3">
      <c r="A3626">
        <v>3615</v>
      </c>
      <c r="B3626" t="s">
        <v>3543</v>
      </c>
      <c r="C3626" t="s">
        <v>3544</v>
      </c>
      <c r="D3626" t="s">
        <v>3545</v>
      </c>
      <c r="E3626" t="s">
        <v>789</v>
      </c>
      <c r="F3626" s="5">
        <f>_xlfn.TEXTBEFORE(E3626, " ") * 1000000</f>
        <v>15200000</v>
      </c>
      <c r="G3626">
        <v>96.585700000000003</v>
      </c>
      <c r="H3626" t="s">
        <v>472</v>
      </c>
      <c r="I3626">
        <v>74</v>
      </c>
      <c r="J3626">
        <f>IF(I3626="",0,I3626)</f>
        <v>74</v>
      </c>
      <c r="K3626">
        <v>44</v>
      </c>
      <c r="L3626">
        <f>I3626-K3626</f>
        <v>30</v>
      </c>
      <c r="M3626" t="str">
        <f>IF(I3626&lt;100,"small",IF(I3626&lt;500,"medium","large"))</f>
        <v>small</v>
      </c>
      <c r="N3626">
        <f>IF(M3626="small",1,0)</f>
        <v>1</v>
      </c>
      <c r="O3626">
        <f>IF(N3626="medium",1,0)</f>
        <v>0</v>
      </c>
      <c r="P3626">
        <f>IF(O3626="large",1,0)</f>
        <v>0</v>
      </c>
      <c r="Q3626">
        <v>2000</v>
      </c>
      <c r="R3626">
        <v>8</v>
      </c>
      <c r="S3626" t="str">
        <f>IF(R3626=1, "First-time", IF(R3626&lt;=3, "Rising Star", IF(R3626&lt;10, "Established", "Elites")))</f>
        <v>Established</v>
      </c>
      <c r="T3626">
        <f>IF(S3626 = "First-time",1,0)</f>
        <v>0</v>
      </c>
      <c r="U3626">
        <f>IF(S3626 = "Rising Star",1,0)</f>
        <v>0</v>
      </c>
      <c r="V3626">
        <f>IF(S3626 = "Established",1,0)</f>
        <v>1</v>
      </c>
      <c r="W3626">
        <f>IF(S3626 = "Elites",1,0)</f>
        <v>0</v>
      </c>
      <c r="X3626" t="s">
        <v>99</v>
      </c>
      <c r="Y3626" t="str">
        <f>IF(X3626="","-",TRIM(LEFT(X3626,FIND(",",X3626&amp;",")-1)))</f>
        <v>-</v>
      </c>
      <c r="Z3626" t="s">
        <v>3546</v>
      </c>
      <c r="AA3626" t="s">
        <v>23</v>
      </c>
    </row>
    <row r="3627" spans="1:27" ht="14.4" x14ac:dyDescent="0.3">
      <c r="A3627">
        <v>3616</v>
      </c>
      <c r="B3627" t="s">
        <v>7830</v>
      </c>
      <c r="C3627" t="s">
        <v>7831</v>
      </c>
      <c r="D3627" t="s">
        <v>7832</v>
      </c>
      <c r="E3627" t="s">
        <v>870</v>
      </c>
      <c r="F3627" s="5">
        <f>_xlfn.TEXTBEFORE(E3627, " ") * 1000000</f>
        <v>3000000</v>
      </c>
      <c r="G3627">
        <v>96.552300000000002</v>
      </c>
      <c r="H3627" t="s">
        <v>118</v>
      </c>
      <c r="I3627">
        <v>24</v>
      </c>
      <c r="J3627">
        <f>IF(I3627="",0,I3627)</f>
        <v>24</v>
      </c>
      <c r="K3627">
        <v>13</v>
      </c>
      <c r="L3627">
        <f>I3627-K3627</f>
        <v>11</v>
      </c>
      <c r="M3627" t="str">
        <f>IF(I3627&lt;100,"small",IF(I3627&lt;500,"medium","large"))</f>
        <v>small</v>
      </c>
      <c r="N3627">
        <f>IF(M3627="small",1,0)</f>
        <v>1</v>
      </c>
      <c r="O3627">
        <f>IF(N3627="medium",1,0)</f>
        <v>0</v>
      </c>
      <c r="P3627">
        <f>IF(O3627="large",1,0)</f>
        <v>0</v>
      </c>
      <c r="Q3627">
        <v>2007</v>
      </c>
      <c r="R3627">
        <v>1</v>
      </c>
      <c r="S3627" t="str">
        <f>IF(R3627=1, "First-time", IF(R3627&lt;=3, "Rising Star", IF(R3627&lt;10, "Established", "Elites")))</f>
        <v>First-time</v>
      </c>
      <c r="T3627">
        <f>IF(S3627 = "First-time",1,0)</f>
        <v>1</v>
      </c>
      <c r="U3627">
        <f>IF(S3627 = "Rising Star",1,0)</f>
        <v>0</v>
      </c>
      <c r="V3627">
        <f>IF(S3627 = "Established",1,0)</f>
        <v>0</v>
      </c>
      <c r="W3627">
        <f>IF(S3627 = "Elites",1,0)</f>
        <v>0</v>
      </c>
      <c r="X3627" t="s">
        <v>99</v>
      </c>
      <c r="Y3627" t="str">
        <f>IF(X3627="","-",TRIM(LEFT(X3627,FIND(",",X3627&amp;",")-1)))</f>
        <v>-</v>
      </c>
      <c r="Z3627" t="s">
        <v>7833</v>
      </c>
      <c r="AA3627" t="s">
        <v>16</v>
      </c>
    </row>
    <row r="3628" spans="1:27" ht="14.4" x14ac:dyDescent="0.3">
      <c r="A3628">
        <v>3617</v>
      </c>
      <c r="B3628" t="s">
        <v>14585</v>
      </c>
      <c r="C3628" t="s">
        <v>14586</v>
      </c>
      <c r="D3628" t="s">
        <v>14587</v>
      </c>
      <c r="E3628" t="s">
        <v>14563</v>
      </c>
      <c r="F3628" s="5">
        <f>_xlfn.TEXTBEFORE(E3628, " ") * 1000000</f>
        <v>31300000</v>
      </c>
      <c r="G3628">
        <v>96.552099999999996</v>
      </c>
      <c r="H3628" t="s">
        <v>129</v>
      </c>
      <c r="I3628">
        <v>70</v>
      </c>
      <c r="J3628">
        <f>IF(I3628="",0,I3628)</f>
        <v>70</v>
      </c>
      <c r="K3628">
        <v>40</v>
      </c>
      <c r="L3628">
        <f>I3628-K3628</f>
        <v>30</v>
      </c>
      <c r="M3628" t="str">
        <f>IF(I3628&lt;100,"small",IF(I3628&lt;500,"medium","large"))</f>
        <v>small</v>
      </c>
      <c r="N3628">
        <f>IF(M3628="small",1,0)</f>
        <v>1</v>
      </c>
      <c r="O3628">
        <f>IF(N3628="medium",1,0)</f>
        <v>0</v>
      </c>
      <c r="P3628">
        <f>IF(O3628="large",1,0)</f>
        <v>0</v>
      </c>
      <c r="Q3628">
        <v>2013</v>
      </c>
      <c r="R3628">
        <v>2</v>
      </c>
      <c r="S3628" t="str">
        <f>IF(R3628=1, "First-time", IF(R3628&lt;=3, "Rising Star", IF(R3628&lt;10, "Established", "Elites")))</f>
        <v>Rising Star</v>
      </c>
      <c r="T3628">
        <f>IF(S3628 = "First-time",1,0)</f>
        <v>0</v>
      </c>
      <c r="U3628">
        <f>IF(S3628 = "Rising Star",1,0)</f>
        <v>1</v>
      </c>
      <c r="V3628">
        <f>IF(S3628 = "Established",1,0)</f>
        <v>0</v>
      </c>
      <c r="W3628">
        <f>IF(S3628 = "Elites",1,0)</f>
        <v>0</v>
      </c>
      <c r="X3628" t="s">
        <v>99</v>
      </c>
      <c r="Y3628" t="str">
        <f>IF(X3628="","-",TRIM(LEFT(X3628,FIND(",",X3628&amp;",")-1)))</f>
        <v>-</v>
      </c>
      <c r="Z3628" t="s">
        <v>1419</v>
      </c>
      <c r="AA3628" t="s">
        <v>43</v>
      </c>
    </row>
    <row r="3629" spans="1:27" ht="14.4" x14ac:dyDescent="0.3">
      <c r="A3629">
        <v>3618</v>
      </c>
      <c r="B3629" t="s">
        <v>9092</v>
      </c>
      <c r="C3629" t="s">
        <v>9093</v>
      </c>
      <c r="D3629" t="s">
        <v>9094</v>
      </c>
      <c r="E3629" t="s">
        <v>1272</v>
      </c>
      <c r="F3629" s="5">
        <f>_xlfn.TEXTBEFORE(E3629, " ") * 1000000</f>
        <v>91800000</v>
      </c>
      <c r="G3629">
        <v>96.530199999999994</v>
      </c>
      <c r="H3629" t="s">
        <v>803</v>
      </c>
      <c r="I3629">
        <v>227</v>
      </c>
      <c r="J3629">
        <f>IF(I3629="",0,I3629)</f>
        <v>227</v>
      </c>
      <c r="K3629">
        <v>313</v>
      </c>
      <c r="L3629">
        <f>I3629-K3629</f>
        <v>-86</v>
      </c>
      <c r="M3629" t="str">
        <f>IF(I3629&lt;100,"small",IF(I3629&lt;500,"medium","large"))</f>
        <v>medium</v>
      </c>
      <c r="N3629">
        <f>IF(M3629="small",1,0)</f>
        <v>0</v>
      </c>
      <c r="O3629">
        <f>IF(N3629="medium",1,0)</f>
        <v>0</v>
      </c>
      <c r="P3629">
        <f>IF(O3629="large",1,0)</f>
        <v>0</v>
      </c>
      <c r="Q3629">
        <v>2008</v>
      </c>
      <c r="R3629">
        <v>1</v>
      </c>
      <c r="S3629" t="str">
        <f>IF(R3629=1, "First-time", IF(R3629&lt;=3, "Rising Star", IF(R3629&lt;10, "Established", "Elites")))</f>
        <v>First-time</v>
      </c>
      <c r="T3629">
        <f>IF(S3629 = "First-time",1,0)</f>
        <v>1</v>
      </c>
      <c r="U3629">
        <f>IF(S3629 = "Rising Star",1,0)</f>
        <v>0</v>
      </c>
      <c r="V3629">
        <f>IF(S3629 = "Established",1,0)</f>
        <v>0</v>
      </c>
      <c r="W3629">
        <f>IF(S3629 = "Elites",1,0)</f>
        <v>0</v>
      </c>
      <c r="X3629" t="s">
        <v>325</v>
      </c>
      <c r="Y3629" t="str">
        <f>IF(X3629="","-",TRIM(LEFT(X3629,FIND(",",X3629&amp;",")-1)))</f>
        <v>Los Angeles</v>
      </c>
      <c r="Z3629" t="s">
        <v>325</v>
      </c>
      <c r="AA3629" t="s">
        <v>5</v>
      </c>
    </row>
    <row r="3630" spans="1:27" ht="14.4" x14ac:dyDescent="0.3">
      <c r="A3630">
        <v>3619</v>
      </c>
      <c r="B3630" t="s">
        <v>11384</v>
      </c>
      <c r="C3630" t="s">
        <v>11385</v>
      </c>
      <c r="D3630" t="s">
        <v>11386</v>
      </c>
      <c r="E3630" t="s">
        <v>2403</v>
      </c>
      <c r="F3630" s="5">
        <f>_xlfn.TEXTBEFORE(E3630, " ") * 1000000</f>
        <v>4300000</v>
      </c>
      <c r="G3630">
        <v>96.451999999999998</v>
      </c>
      <c r="H3630" t="s">
        <v>174</v>
      </c>
      <c r="I3630">
        <v>17</v>
      </c>
      <c r="J3630">
        <f>IF(I3630="",0,I3630)</f>
        <v>17</v>
      </c>
      <c r="K3630">
        <v>7</v>
      </c>
      <c r="L3630">
        <f>I3630-K3630</f>
        <v>10</v>
      </c>
      <c r="M3630" t="str">
        <f>IF(I3630&lt;100,"small",IF(I3630&lt;500,"medium","large"))</f>
        <v>small</v>
      </c>
      <c r="N3630">
        <f>IF(M3630="small",1,0)</f>
        <v>1</v>
      </c>
      <c r="O3630">
        <f>IF(N3630="medium",1,0)</f>
        <v>0</v>
      </c>
      <c r="P3630">
        <f>IF(O3630="large",1,0)</f>
        <v>0</v>
      </c>
      <c r="Q3630">
        <v>2010</v>
      </c>
      <c r="R3630">
        <v>4</v>
      </c>
      <c r="S3630" t="str">
        <f>IF(R3630=1, "First-time", IF(R3630&lt;=3, "Rising Star", IF(R3630&lt;10, "Established", "Elites")))</f>
        <v>Established</v>
      </c>
      <c r="T3630">
        <f>IF(S3630 = "First-time",1,0)</f>
        <v>0</v>
      </c>
      <c r="U3630">
        <f>IF(S3630 = "Rising Star",1,0)</f>
        <v>0</v>
      </c>
      <c r="V3630">
        <f>IF(S3630 = "Established",1,0)</f>
        <v>1</v>
      </c>
      <c r="W3630">
        <f>IF(S3630 = "Elites",1,0)</f>
        <v>0</v>
      </c>
      <c r="X3630" t="s">
        <v>427</v>
      </c>
      <c r="Y3630" t="str">
        <f>IF(X3630="","-",TRIM(LEFT(X3630,FIND(",",X3630&amp;",")-1)))</f>
        <v>Washington</v>
      </c>
      <c r="Z3630" t="s">
        <v>2498</v>
      </c>
      <c r="AA3630" t="s">
        <v>8</v>
      </c>
    </row>
    <row r="3631" spans="1:27" ht="14.4" x14ac:dyDescent="0.3">
      <c r="A3631">
        <v>3620</v>
      </c>
      <c r="B3631" t="s">
        <v>3343</v>
      </c>
      <c r="C3631" t="s">
        <v>3344</v>
      </c>
      <c r="D3631" t="s">
        <v>3345</v>
      </c>
      <c r="E3631" t="s">
        <v>302</v>
      </c>
      <c r="F3631" s="5">
        <f>_xlfn.TEXTBEFORE(E3631, " ") * 1000000</f>
        <v>7100000</v>
      </c>
      <c r="G3631">
        <v>96.414199999999994</v>
      </c>
      <c r="H3631" t="s">
        <v>1750</v>
      </c>
      <c r="I3631">
        <v>55</v>
      </c>
      <c r="J3631">
        <f>IF(I3631="",0,I3631)</f>
        <v>55</v>
      </c>
      <c r="K3631">
        <v>32</v>
      </c>
      <c r="L3631">
        <f>I3631-K3631</f>
        <v>23</v>
      </c>
      <c r="M3631" t="str">
        <f>IF(I3631&lt;100,"small",IF(I3631&lt;500,"medium","large"))</f>
        <v>small</v>
      </c>
      <c r="N3631">
        <f>IF(M3631="small",1,0)</f>
        <v>1</v>
      </c>
      <c r="O3631">
        <f>IF(N3631="medium",1,0)</f>
        <v>0</v>
      </c>
      <c r="P3631">
        <f>IF(O3631="large",1,0)</f>
        <v>0</v>
      </c>
      <c r="Q3631">
        <v>1999</v>
      </c>
      <c r="R3631">
        <v>2</v>
      </c>
      <c r="S3631" t="str">
        <f>IF(R3631=1, "First-time", IF(R3631&lt;=3, "Rising Star", IF(R3631&lt;10, "Established", "Elites")))</f>
        <v>Rising Star</v>
      </c>
      <c r="T3631">
        <f>IF(S3631 = "First-time",1,0)</f>
        <v>0</v>
      </c>
      <c r="U3631">
        <f>IF(S3631 = "Rising Star",1,0)</f>
        <v>1</v>
      </c>
      <c r="V3631">
        <f>IF(S3631 = "Established",1,0)</f>
        <v>0</v>
      </c>
      <c r="W3631">
        <f>IF(S3631 = "Elites",1,0)</f>
        <v>0</v>
      </c>
      <c r="X3631" t="s">
        <v>1396</v>
      </c>
      <c r="Y3631" t="str">
        <f>IF(X3631="","-",TRIM(LEFT(X3631,FIND(",",X3631&amp;",")-1)))</f>
        <v>San Francisco</v>
      </c>
      <c r="Z3631" t="s">
        <v>2792</v>
      </c>
      <c r="AA3631" t="s">
        <v>5</v>
      </c>
    </row>
    <row r="3632" spans="1:27" ht="14.4" x14ac:dyDescent="0.3">
      <c r="A3632">
        <v>3621</v>
      </c>
      <c r="B3632" t="s">
        <v>8391</v>
      </c>
      <c r="C3632" t="s">
        <v>8392</v>
      </c>
      <c r="D3632" t="s">
        <v>8393</v>
      </c>
      <c r="E3632" t="s">
        <v>8394</v>
      </c>
      <c r="F3632" s="5">
        <f>_xlfn.TEXTBEFORE(E3632, " ") * 1000000</f>
        <v>40000000</v>
      </c>
      <c r="G3632">
        <v>96.408199999999994</v>
      </c>
      <c r="H3632" t="s">
        <v>167</v>
      </c>
      <c r="I3632">
        <v>120</v>
      </c>
      <c r="J3632">
        <f>IF(I3632="",0,I3632)</f>
        <v>120</v>
      </c>
      <c r="K3632">
        <v>40</v>
      </c>
      <c r="L3632">
        <f>I3632-K3632</f>
        <v>80</v>
      </c>
      <c r="M3632" t="str">
        <f>IF(I3632&lt;100,"small",IF(I3632&lt;500,"medium","large"))</f>
        <v>medium</v>
      </c>
      <c r="N3632">
        <f>IF(M3632="small",1,0)</f>
        <v>0</v>
      </c>
      <c r="O3632">
        <f>IF(N3632="medium",1,0)</f>
        <v>0</v>
      </c>
      <c r="P3632">
        <f>IF(O3632="large",1,0)</f>
        <v>0</v>
      </c>
      <c r="Q3632">
        <v>2008</v>
      </c>
      <c r="R3632">
        <v>6</v>
      </c>
      <c r="S3632" t="str">
        <f>IF(R3632=1, "First-time", IF(R3632&lt;=3, "Rising Star", IF(R3632&lt;10, "Established", "Elites")))</f>
        <v>Established</v>
      </c>
      <c r="T3632">
        <f>IF(S3632 = "First-time",1,0)</f>
        <v>0</v>
      </c>
      <c r="U3632">
        <f>IF(S3632 = "Rising Star",1,0)</f>
        <v>0</v>
      </c>
      <c r="V3632">
        <f>IF(S3632 = "Established",1,0)</f>
        <v>1</v>
      </c>
      <c r="W3632">
        <f>IF(S3632 = "Elites",1,0)</f>
        <v>0</v>
      </c>
      <c r="X3632" t="s">
        <v>86</v>
      </c>
      <c r="Y3632" t="str">
        <f>IF(X3632="","-",TRIM(LEFT(X3632,FIND(",",X3632&amp;",")-1)))</f>
        <v>New York City</v>
      </c>
      <c r="Z3632" t="s">
        <v>838</v>
      </c>
      <c r="AA3632" t="s">
        <v>45</v>
      </c>
    </row>
    <row r="3633" spans="1:27" ht="14.4" x14ac:dyDescent="0.3">
      <c r="A3633">
        <v>3622</v>
      </c>
      <c r="B3633" t="s">
        <v>7897</v>
      </c>
      <c r="C3633" t="s">
        <v>7898</v>
      </c>
      <c r="D3633" t="s">
        <v>7899</v>
      </c>
      <c r="E3633" t="s">
        <v>212</v>
      </c>
      <c r="F3633" s="5">
        <f>_xlfn.TEXTBEFORE(E3633, " ") * 1000000</f>
        <v>4400000</v>
      </c>
      <c r="G3633">
        <v>96.397800000000004</v>
      </c>
      <c r="H3633" t="s">
        <v>779</v>
      </c>
      <c r="I3633">
        <v>15</v>
      </c>
      <c r="J3633">
        <f>IF(I3633="",0,I3633)</f>
        <v>15</v>
      </c>
      <c r="K3633">
        <v>12</v>
      </c>
      <c r="L3633">
        <f>I3633-K3633</f>
        <v>3</v>
      </c>
      <c r="M3633" t="str">
        <f>IF(I3633&lt;100,"small",IF(I3633&lt;500,"medium","large"))</f>
        <v>small</v>
      </c>
      <c r="N3633">
        <f>IF(M3633="small",1,0)</f>
        <v>1</v>
      </c>
      <c r="O3633">
        <f>IF(N3633="medium",1,0)</f>
        <v>0</v>
      </c>
      <c r="P3633">
        <f>IF(O3633="large",1,0)</f>
        <v>0</v>
      </c>
      <c r="Q3633">
        <v>2007</v>
      </c>
      <c r="R3633">
        <v>1</v>
      </c>
      <c r="S3633" t="str">
        <f>IF(R3633=1, "First-time", IF(R3633&lt;=3, "Rising Star", IF(R3633&lt;10, "Established", "Elites")))</f>
        <v>First-time</v>
      </c>
      <c r="T3633">
        <f>IF(S3633 = "First-time",1,0)</f>
        <v>1</v>
      </c>
      <c r="U3633">
        <f>IF(S3633 = "Rising Star",1,0)</f>
        <v>0</v>
      </c>
      <c r="V3633">
        <f>IF(S3633 = "Established",1,0)</f>
        <v>0</v>
      </c>
      <c r="W3633">
        <f>IF(S3633 = "Elites",1,0)</f>
        <v>0</v>
      </c>
      <c r="X3633" t="s">
        <v>242</v>
      </c>
      <c r="Y3633" t="str">
        <f>IF(X3633="","-",TRIM(LEFT(X3633,FIND(",",X3633&amp;",")-1)))</f>
        <v>Atlanta</v>
      </c>
      <c r="Z3633" t="s">
        <v>7900</v>
      </c>
      <c r="AA3633" t="s">
        <v>11</v>
      </c>
    </row>
    <row r="3634" spans="1:27" ht="14.4" x14ac:dyDescent="0.3">
      <c r="A3634">
        <v>3623</v>
      </c>
      <c r="B3634" t="s">
        <v>5137</v>
      </c>
      <c r="C3634" t="s">
        <v>5138</v>
      </c>
      <c r="D3634" t="s">
        <v>5139</v>
      </c>
      <c r="E3634" t="s">
        <v>5140</v>
      </c>
      <c r="F3634" s="5">
        <f>_xlfn.TEXTBEFORE(E3634, " ") * 1000000</f>
        <v>88400000</v>
      </c>
      <c r="G3634">
        <v>96.354500000000002</v>
      </c>
      <c r="H3634" t="s">
        <v>353</v>
      </c>
      <c r="I3634">
        <v>1102</v>
      </c>
      <c r="J3634">
        <f>IF(I3634="",0,I3634)</f>
        <v>1102</v>
      </c>
      <c r="K3634">
        <v>609</v>
      </c>
      <c r="L3634">
        <f>I3634-K3634</f>
        <v>493</v>
      </c>
      <c r="M3634" t="str">
        <f>IF(I3634&lt;100,"small",IF(I3634&lt;500,"medium","large"))</f>
        <v>large</v>
      </c>
      <c r="N3634">
        <f>IF(M3634="small",1,0)</f>
        <v>0</v>
      </c>
      <c r="O3634">
        <f>IF(N3634="medium",1,0)</f>
        <v>0</v>
      </c>
      <c r="P3634">
        <f>IF(O3634="large",1,0)</f>
        <v>0</v>
      </c>
      <c r="Q3634">
        <v>2003</v>
      </c>
      <c r="R3634">
        <v>5</v>
      </c>
      <c r="S3634" t="str">
        <f>IF(R3634=1, "First-time", IF(R3634&lt;=3, "Rising Star", IF(R3634&lt;10, "Established", "Elites")))</f>
        <v>Established</v>
      </c>
      <c r="T3634">
        <f>IF(S3634 = "First-time",1,0)</f>
        <v>0</v>
      </c>
      <c r="U3634">
        <f>IF(S3634 = "Rising Star",1,0)</f>
        <v>0</v>
      </c>
      <c r="V3634">
        <f>IF(S3634 = "Established",1,0)</f>
        <v>1</v>
      </c>
      <c r="W3634">
        <f>IF(S3634 = "Elites",1,0)</f>
        <v>0</v>
      </c>
      <c r="X3634" t="s">
        <v>242</v>
      </c>
      <c r="Y3634" t="str">
        <f>IF(X3634="","-",TRIM(LEFT(X3634,FIND(",",X3634&amp;",")-1)))</f>
        <v>Atlanta</v>
      </c>
      <c r="Z3634" t="s">
        <v>242</v>
      </c>
      <c r="AA3634" t="s">
        <v>11</v>
      </c>
    </row>
    <row r="3635" spans="1:27" ht="14.4" x14ac:dyDescent="0.3">
      <c r="A3635">
        <v>3624</v>
      </c>
      <c r="B3635" t="s">
        <v>9445</v>
      </c>
      <c r="C3635" t="s">
        <v>9446</v>
      </c>
      <c r="D3635" t="s">
        <v>9447</v>
      </c>
      <c r="E3635" t="s">
        <v>110</v>
      </c>
      <c r="F3635" s="5">
        <f>_xlfn.TEXTBEFORE(E3635, " ") * 1000000</f>
        <v>23700000</v>
      </c>
      <c r="G3635">
        <v>96.351699999999994</v>
      </c>
      <c r="H3635" t="s">
        <v>129</v>
      </c>
      <c r="I3635">
        <v>163</v>
      </c>
      <c r="J3635">
        <f>IF(I3635="",0,I3635)</f>
        <v>163</v>
      </c>
      <c r="K3635">
        <v>80</v>
      </c>
      <c r="L3635">
        <f>I3635-K3635</f>
        <v>83</v>
      </c>
      <c r="M3635" t="str">
        <f>IF(I3635&lt;100,"small",IF(I3635&lt;500,"medium","large"))</f>
        <v>medium</v>
      </c>
      <c r="N3635">
        <f>IF(M3635="small",1,0)</f>
        <v>0</v>
      </c>
      <c r="O3635">
        <f>IF(N3635="medium",1,0)</f>
        <v>0</v>
      </c>
      <c r="P3635">
        <f>IF(O3635="large",1,0)</f>
        <v>0</v>
      </c>
      <c r="Q3635">
        <v>2009</v>
      </c>
      <c r="R3635">
        <v>4</v>
      </c>
      <c r="S3635" t="str">
        <f>IF(R3635=1, "First-time", IF(R3635&lt;=3, "Rising Star", IF(R3635&lt;10, "Established", "Elites")))</f>
        <v>Established</v>
      </c>
      <c r="T3635">
        <f>IF(S3635 = "First-time",1,0)</f>
        <v>0</v>
      </c>
      <c r="U3635">
        <f>IF(S3635 = "Rising Star",1,0)</f>
        <v>0</v>
      </c>
      <c r="V3635">
        <f>IF(S3635 = "Established",1,0)</f>
        <v>1</v>
      </c>
      <c r="W3635">
        <f>IF(S3635 = "Elites",1,0)</f>
        <v>0</v>
      </c>
      <c r="X3635" t="s">
        <v>130</v>
      </c>
      <c r="Y3635" t="str">
        <f>IF(X3635="","-",TRIM(LEFT(X3635,FIND(",",X3635&amp;",")-1)))</f>
        <v>Dallas</v>
      </c>
      <c r="Z3635" t="s">
        <v>130</v>
      </c>
      <c r="AA3635" t="s">
        <v>45</v>
      </c>
    </row>
    <row r="3636" spans="1:27" ht="14.4" x14ac:dyDescent="0.3">
      <c r="A3636">
        <v>3625</v>
      </c>
      <c r="B3636" t="s">
        <v>10687</v>
      </c>
      <c r="C3636" t="s">
        <v>10688</v>
      </c>
      <c r="D3636" t="s">
        <v>10689</v>
      </c>
      <c r="E3636" t="s">
        <v>2072</v>
      </c>
      <c r="F3636" s="5">
        <f>_xlfn.TEXTBEFORE(E3636, " ") * 1000000</f>
        <v>6400000</v>
      </c>
      <c r="G3636">
        <v>96.304599999999994</v>
      </c>
      <c r="H3636" t="s">
        <v>105</v>
      </c>
      <c r="I3636">
        <v>25</v>
      </c>
      <c r="J3636">
        <f>IF(I3636="",0,I3636)</f>
        <v>25</v>
      </c>
      <c r="K3636">
        <v>17</v>
      </c>
      <c r="L3636">
        <f>I3636-K3636</f>
        <v>8</v>
      </c>
      <c r="M3636" t="str">
        <f>IF(I3636&lt;100,"small",IF(I3636&lt;500,"medium","large"))</f>
        <v>small</v>
      </c>
      <c r="N3636">
        <f>IF(M3636="small",1,0)</f>
        <v>1</v>
      </c>
      <c r="O3636">
        <f>IF(N3636="medium",1,0)</f>
        <v>0</v>
      </c>
      <c r="P3636">
        <f>IF(O3636="large",1,0)</f>
        <v>0</v>
      </c>
      <c r="Q3636">
        <v>2010</v>
      </c>
      <c r="R3636">
        <v>2</v>
      </c>
      <c r="S3636" t="str">
        <f>IF(R3636=1, "First-time", IF(R3636&lt;=3, "Rising Star", IF(R3636&lt;10, "Established", "Elites")))</f>
        <v>Rising Star</v>
      </c>
      <c r="T3636">
        <f>IF(S3636 = "First-time",1,0)</f>
        <v>0</v>
      </c>
      <c r="U3636">
        <f>IF(S3636 = "Rising Star",1,0)</f>
        <v>1</v>
      </c>
      <c r="V3636">
        <f>IF(S3636 = "Established",1,0)</f>
        <v>0</v>
      </c>
      <c r="W3636">
        <f>IF(S3636 = "Elites",1,0)</f>
        <v>0</v>
      </c>
      <c r="X3636" t="s">
        <v>130</v>
      </c>
      <c r="Y3636" t="str">
        <f>IF(X3636="","-",TRIM(LEFT(X3636,FIND(",",X3636&amp;",")-1)))</f>
        <v>Dallas</v>
      </c>
      <c r="Z3636" t="s">
        <v>130</v>
      </c>
      <c r="AA3636" t="s">
        <v>45</v>
      </c>
    </row>
    <row r="3637" spans="1:27" ht="14.4" x14ac:dyDescent="0.3">
      <c r="A3637">
        <v>3626</v>
      </c>
      <c r="B3637" t="s">
        <v>9761</v>
      </c>
      <c r="C3637" t="s">
        <v>9762</v>
      </c>
      <c r="D3637" t="s">
        <v>9763</v>
      </c>
      <c r="E3637" t="s">
        <v>2808</v>
      </c>
      <c r="F3637" s="5">
        <f>_xlfn.TEXTBEFORE(E3637, " ") * 1000000</f>
        <v>9000000</v>
      </c>
      <c r="G3637">
        <v>96.282300000000006</v>
      </c>
      <c r="H3637" t="s">
        <v>105</v>
      </c>
      <c r="I3637">
        <v>38</v>
      </c>
      <c r="J3637">
        <f>IF(I3637="",0,I3637)</f>
        <v>38</v>
      </c>
      <c r="K3637">
        <v>18</v>
      </c>
      <c r="L3637">
        <f>I3637-K3637</f>
        <v>20</v>
      </c>
      <c r="M3637" t="str">
        <f>IF(I3637&lt;100,"small",IF(I3637&lt;500,"medium","large"))</f>
        <v>small</v>
      </c>
      <c r="N3637">
        <f>IF(M3637="small",1,0)</f>
        <v>1</v>
      </c>
      <c r="O3637">
        <f>IF(N3637="medium",1,0)</f>
        <v>0</v>
      </c>
      <c r="P3637">
        <f>IF(O3637="large",1,0)</f>
        <v>0</v>
      </c>
      <c r="Q3637">
        <v>2009</v>
      </c>
      <c r="R3637">
        <v>1</v>
      </c>
      <c r="S3637" t="str">
        <f>IF(R3637=1, "First-time", IF(R3637&lt;=3, "Rising Star", IF(R3637&lt;10, "Established", "Elites")))</f>
        <v>First-time</v>
      </c>
      <c r="T3637">
        <f>IF(S3637 = "First-time",1,0)</f>
        <v>1</v>
      </c>
      <c r="U3637">
        <f>IF(S3637 = "Rising Star",1,0)</f>
        <v>0</v>
      </c>
      <c r="V3637">
        <f>IF(S3637 = "Established",1,0)</f>
        <v>0</v>
      </c>
      <c r="W3637">
        <f>IF(S3637 = "Elites",1,0)</f>
        <v>0</v>
      </c>
      <c r="X3637" t="s">
        <v>99</v>
      </c>
      <c r="Y3637" t="str">
        <f>IF(X3637="","-",TRIM(LEFT(X3637,FIND(",",X3637&amp;",")-1)))</f>
        <v>-</v>
      </c>
      <c r="Z3637" t="s">
        <v>9764</v>
      </c>
      <c r="AA3637" t="s">
        <v>31</v>
      </c>
    </row>
    <row r="3638" spans="1:27" ht="14.4" x14ac:dyDescent="0.3">
      <c r="A3638">
        <v>3627</v>
      </c>
      <c r="B3638" t="s">
        <v>7462</v>
      </c>
      <c r="C3638" t="s">
        <v>7463</v>
      </c>
      <c r="D3638" t="s">
        <v>7464</v>
      </c>
      <c r="E3638" t="s">
        <v>352</v>
      </c>
      <c r="F3638" s="5">
        <f>_xlfn.TEXTBEFORE(E3638, " ") * 1000000</f>
        <v>2100000</v>
      </c>
      <c r="G3638">
        <v>96.236999999999995</v>
      </c>
      <c r="H3638" t="s">
        <v>118</v>
      </c>
      <c r="I3638">
        <v>17</v>
      </c>
      <c r="J3638">
        <f>IF(I3638="",0,I3638)</f>
        <v>17</v>
      </c>
      <c r="K3638">
        <v>6</v>
      </c>
      <c r="L3638">
        <f>I3638-K3638</f>
        <v>11</v>
      </c>
      <c r="M3638" t="str">
        <f>IF(I3638&lt;100,"small",IF(I3638&lt;500,"medium","large"))</f>
        <v>small</v>
      </c>
      <c r="N3638">
        <f>IF(M3638="small",1,0)</f>
        <v>1</v>
      </c>
      <c r="O3638">
        <f>IF(N3638="medium",1,0)</f>
        <v>0</v>
      </c>
      <c r="P3638">
        <f>IF(O3638="large",1,0)</f>
        <v>0</v>
      </c>
      <c r="Q3638">
        <v>2007</v>
      </c>
      <c r="R3638">
        <v>1</v>
      </c>
      <c r="S3638" t="str">
        <f>IF(R3638=1, "First-time", IF(R3638&lt;=3, "Rising Star", IF(R3638&lt;10, "Established", "Elites")))</f>
        <v>First-time</v>
      </c>
      <c r="T3638">
        <f>IF(S3638 = "First-time",1,0)</f>
        <v>1</v>
      </c>
      <c r="U3638">
        <f>IF(S3638 = "Rising Star",1,0)</f>
        <v>0</v>
      </c>
      <c r="V3638">
        <f>IF(S3638 = "Established",1,0)</f>
        <v>0</v>
      </c>
      <c r="W3638">
        <f>IF(S3638 = "Elites",1,0)</f>
        <v>0</v>
      </c>
      <c r="X3638" t="s">
        <v>4323</v>
      </c>
      <c r="Y3638" t="str">
        <f>IF(X3638="","-",TRIM(LEFT(X3638,FIND(",",X3638&amp;",")-1)))</f>
        <v>San Antonio</v>
      </c>
      <c r="Z3638" t="s">
        <v>839</v>
      </c>
      <c r="AA3638" t="s">
        <v>45</v>
      </c>
    </row>
    <row r="3639" spans="1:27" ht="14.4" x14ac:dyDescent="0.3">
      <c r="A3639">
        <v>3628</v>
      </c>
      <c r="B3639" t="s">
        <v>4642</v>
      </c>
      <c r="C3639" t="s">
        <v>4643</v>
      </c>
      <c r="D3639" t="s">
        <v>4644</v>
      </c>
      <c r="E3639" t="s">
        <v>4645</v>
      </c>
      <c r="F3639" s="5">
        <f>_xlfn.TEXTBEFORE(E3639, " ") * 1000000</f>
        <v>37900000</v>
      </c>
      <c r="G3639">
        <v>96.222499999999997</v>
      </c>
      <c r="H3639" t="s">
        <v>779</v>
      </c>
      <c r="I3639">
        <v>401</v>
      </c>
      <c r="J3639">
        <f>IF(I3639="",0,I3639)</f>
        <v>401</v>
      </c>
      <c r="K3639">
        <v>102</v>
      </c>
      <c r="L3639">
        <f>I3639-K3639</f>
        <v>299</v>
      </c>
      <c r="M3639" t="str">
        <f>IF(I3639&lt;100,"small",IF(I3639&lt;500,"medium","large"))</f>
        <v>medium</v>
      </c>
      <c r="N3639">
        <f>IF(M3639="small",1,0)</f>
        <v>0</v>
      </c>
      <c r="O3639">
        <f>IF(N3639="medium",1,0)</f>
        <v>0</v>
      </c>
      <c r="P3639">
        <f>IF(O3639="large",1,0)</f>
        <v>0</v>
      </c>
      <c r="Q3639">
        <v>2002</v>
      </c>
      <c r="R3639">
        <v>6</v>
      </c>
      <c r="S3639" t="str">
        <f>IF(R3639=1, "First-time", IF(R3639&lt;=3, "Rising Star", IF(R3639&lt;10, "Established", "Elites")))</f>
        <v>Established</v>
      </c>
      <c r="T3639">
        <f>IF(S3639 = "First-time",1,0)</f>
        <v>0</v>
      </c>
      <c r="U3639">
        <f>IF(S3639 = "Rising Star",1,0)</f>
        <v>0</v>
      </c>
      <c r="V3639">
        <f>IF(S3639 = "Established",1,0)</f>
        <v>1</v>
      </c>
      <c r="W3639">
        <f>IF(S3639 = "Elites",1,0)</f>
        <v>0</v>
      </c>
      <c r="X3639" t="s">
        <v>1118</v>
      </c>
      <c r="Y3639" t="str">
        <f>IF(X3639="","-",TRIM(LEFT(X3639,FIND(",",X3639&amp;",")-1)))</f>
        <v>Boulder</v>
      </c>
      <c r="Z3639" t="s">
        <v>4646</v>
      </c>
      <c r="AA3639" t="s">
        <v>6</v>
      </c>
    </row>
    <row r="3640" spans="1:27" ht="14.4" x14ac:dyDescent="0.3">
      <c r="A3640">
        <v>3629</v>
      </c>
      <c r="B3640" t="s">
        <v>11736</v>
      </c>
      <c r="C3640" t="s">
        <v>11737</v>
      </c>
      <c r="D3640" t="s">
        <v>11738</v>
      </c>
      <c r="E3640" t="s">
        <v>11739</v>
      </c>
      <c r="F3640" s="5">
        <f>_xlfn.TEXTBEFORE(E3640, " ") * 1000000</f>
        <v>219800000</v>
      </c>
      <c r="G3640">
        <v>96.152000000000001</v>
      </c>
      <c r="H3640" t="s">
        <v>174</v>
      </c>
      <c r="I3640">
        <v>315</v>
      </c>
      <c r="J3640">
        <f>IF(I3640="",0,I3640)</f>
        <v>315</v>
      </c>
      <c r="K3640">
        <v>200</v>
      </c>
      <c r="L3640">
        <f>I3640-K3640</f>
        <v>115</v>
      </c>
      <c r="M3640" t="str">
        <f>IF(I3640&lt;100,"small",IF(I3640&lt;500,"medium","large"))</f>
        <v>medium</v>
      </c>
      <c r="N3640">
        <f>IF(M3640="small",1,0)</f>
        <v>0</v>
      </c>
      <c r="O3640">
        <f>IF(N3640="medium",1,0)</f>
        <v>0</v>
      </c>
      <c r="P3640">
        <f>IF(O3640="large",1,0)</f>
        <v>0</v>
      </c>
      <c r="Q3640">
        <v>2011</v>
      </c>
      <c r="R3640">
        <v>4</v>
      </c>
      <c r="S3640" t="str">
        <f>IF(R3640=1, "First-time", IF(R3640&lt;=3, "Rising Star", IF(R3640&lt;10, "Established", "Elites")))</f>
        <v>Established</v>
      </c>
      <c r="T3640">
        <f>IF(S3640 = "First-time",1,0)</f>
        <v>0</v>
      </c>
      <c r="U3640">
        <f>IF(S3640 = "Rising Star",1,0)</f>
        <v>0</v>
      </c>
      <c r="V3640">
        <f>IF(S3640 = "Established",1,0)</f>
        <v>1</v>
      </c>
      <c r="W3640">
        <f>IF(S3640 = "Elites",1,0)</f>
        <v>0</v>
      </c>
      <c r="X3640" t="s">
        <v>161</v>
      </c>
      <c r="Y3640" t="str">
        <f>IF(X3640="","-",TRIM(LEFT(X3640,FIND(",",X3640&amp;",")-1)))</f>
        <v>Ogden-Clearfield</v>
      </c>
      <c r="Z3640" t="s">
        <v>11740</v>
      </c>
      <c r="AA3640" t="s">
        <v>46</v>
      </c>
    </row>
    <row r="3641" spans="1:27" ht="14.4" x14ac:dyDescent="0.3">
      <c r="A3641">
        <v>3630</v>
      </c>
      <c r="B3641" t="s">
        <v>11185</v>
      </c>
      <c r="C3641" t="s">
        <v>11186</v>
      </c>
      <c r="D3641" t="s">
        <v>11187</v>
      </c>
      <c r="E3641" t="s">
        <v>110</v>
      </c>
      <c r="F3641" s="5">
        <f>_xlfn.TEXTBEFORE(E3641, " ") * 1000000</f>
        <v>23700000</v>
      </c>
      <c r="G3641">
        <v>96.124899999999997</v>
      </c>
      <c r="H3641" t="s">
        <v>779</v>
      </c>
      <c r="I3641">
        <v>104</v>
      </c>
      <c r="J3641">
        <f>IF(I3641="",0,I3641)</f>
        <v>104</v>
      </c>
      <c r="K3641">
        <v>24</v>
      </c>
      <c r="L3641">
        <f>I3641-K3641</f>
        <v>80</v>
      </c>
      <c r="M3641" t="str">
        <f>IF(I3641&lt;100,"small",IF(I3641&lt;500,"medium","large"))</f>
        <v>medium</v>
      </c>
      <c r="N3641">
        <f>IF(M3641="small",1,0)</f>
        <v>0</v>
      </c>
      <c r="O3641">
        <f>IF(N3641="medium",1,0)</f>
        <v>0</v>
      </c>
      <c r="P3641">
        <f>IF(O3641="large",1,0)</f>
        <v>0</v>
      </c>
      <c r="Q3641">
        <v>2010</v>
      </c>
      <c r="R3641">
        <v>2</v>
      </c>
      <c r="S3641" t="str">
        <f>IF(R3641=1, "First-time", IF(R3641&lt;=3, "Rising Star", IF(R3641&lt;10, "Established", "Elites")))</f>
        <v>Rising Star</v>
      </c>
      <c r="T3641">
        <f>IF(S3641 = "First-time",1,0)</f>
        <v>0</v>
      </c>
      <c r="U3641">
        <f>IF(S3641 = "Rising Star",1,0)</f>
        <v>1</v>
      </c>
      <c r="V3641">
        <f>IF(S3641 = "Established",1,0)</f>
        <v>0</v>
      </c>
      <c r="W3641">
        <f>IF(S3641 = "Elites",1,0)</f>
        <v>0</v>
      </c>
      <c r="X3641" t="s">
        <v>271</v>
      </c>
      <c r="Y3641" t="str">
        <f>IF(X3641="","-",TRIM(LEFT(X3641,FIND(",",X3641&amp;",")-1)))</f>
        <v>Chicago</v>
      </c>
      <c r="Z3641" t="s">
        <v>11188</v>
      </c>
      <c r="AA3641" t="s">
        <v>15</v>
      </c>
    </row>
    <row r="3642" spans="1:27" ht="14.4" x14ac:dyDescent="0.3">
      <c r="A3642">
        <v>3631</v>
      </c>
      <c r="B3642" t="s">
        <v>3387</v>
      </c>
      <c r="C3642" t="s">
        <v>3388</v>
      </c>
      <c r="D3642" t="s">
        <v>3389</v>
      </c>
      <c r="E3642" t="s">
        <v>253</v>
      </c>
      <c r="F3642" s="5">
        <f>_xlfn.TEXTBEFORE(E3642, " ") * 1000000</f>
        <v>16500000</v>
      </c>
      <c r="G3642">
        <v>96.007499999999993</v>
      </c>
      <c r="H3642" t="s">
        <v>779</v>
      </c>
      <c r="I3642">
        <v>290</v>
      </c>
      <c r="J3642">
        <f>IF(I3642="",0,I3642)</f>
        <v>290</v>
      </c>
      <c r="K3642">
        <v>99</v>
      </c>
      <c r="L3642">
        <f>I3642-K3642</f>
        <v>191</v>
      </c>
      <c r="M3642" t="str">
        <f>IF(I3642&lt;100,"small",IF(I3642&lt;500,"medium","large"))</f>
        <v>medium</v>
      </c>
      <c r="N3642">
        <f>IF(M3642="small",1,0)</f>
        <v>0</v>
      </c>
      <c r="O3642">
        <f>IF(N3642="medium",1,0)</f>
        <v>0</v>
      </c>
      <c r="P3642">
        <f>IF(O3642="large",1,0)</f>
        <v>0</v>
      </c>
      <c r="Q3642">
        <v>2000</v>
      </c>
      <c r="R3642">
        <v>4</v>
      </c>
      <c r="S3642" t="str">
        <f>IF(R3642=1, "First-time", IF(R3642&lt;=3, "Rising Star", IF(R3642&lt;10, "Established", "Elites")))</f>
        <v>Established</v>
      </c>
      <c r="T3642">
        <f>IF(S3642 = "First-time",1,0)</f>
        <v>0</v>
      </c>
      <c r="U3642">
        <f>IF(S3642 = "Rising Star",1,0)</f>
        <v>0</v>
      </c>
      <c r="V3642">
        <f>IF(S3642 = "Established",1,0)</f>
        <v>1</v>
      </c>
      <c r="W3642">
        <f>IF(S3642 = "Elites",1,0)</f>
        <v>0</v>
      </c>
      <c r="X3642" t="s">
        <v>427</v>
      </c>
      <c r="Y3642" t="str">
        <f>IF(X3642="","-",TRIM(LEFT(X3642,FIND(",",X3642&amp;",")-1)))</f>
        <v>Washington</v>
      </c>
      <c r="Z3642" t="s">
        <v>2551</v>
      </c>
      <c r="AA3642" t="s">
        <v>47</v>
      </c>
    </row>
    <row r="3643" spans="1:27" ht="14.4" x14ac:dyDescent="0.3">
      <c r="A3643">
        <v>3632</v>
      </c>
      <c r="B3643" t="s">
        <v>3084</v>
      </c>
      <c r="C3643" t="s">
        <v>3085</v>
      </c>
      <c r="D3643" t="s">
        <v>3086</v>
      </c>
      <c r="E3643" t="s">
        <v>3087</v>
      </c>
      <c r="F3643" s="5">
        <f>_xlfn.TEXTBEFORE(E3643, " ") * 1000000</f>
        <v>22700000</v>
      </c>
      <c r="G3643">
        <v>95.967500000000001</v>
      </c>
      <c r="H3643" t="s">
        <v>353</v>
      </c>
      <c r="I3643">
        <v>470</v>
      </c>
      <c r="J3643">
        <f>IF(I3643="",0,I3643)</f>
        <v>470</v>
      </c>
      <c r="K3643">
        <v>200</v>
      </c>
      <c r="L3643">
        <f>I3643-K3643</f>
        <v>270</v>
      </c>
      <c r="M3643" t="str">
        <f>IF(I3643&lt;100,"small",IF(I3643&lt;500,"medium","large"))</f>
        <v>medium</v>
      </c>
      <c r="N3643">
        <f>IF(M3643="small",1,0)</f>
        <v>0</v>
      </c>
      <c r="O3643">
        <f>IF(N3643="medium",1,0)</f>
        <v>0</v>
      </c>
      <c r="P3643">
        <f>IF(O3643="large",1,0)</f>
        <v>0</v>
      </c>
      <c r="Q3643">
        <v>1999</v>
      </c>
      <c r="R3643">
        <v>5</v>
      </c>
      <c r="S3643" t="str">
        <f>IF(R3643=1, "First-time", IF(R3643&lt;=3, "Rising Star", IF(R3643&lt;10, "Established", "Elites")))</f>
        <v>Established</v>
      </c>
      <c r="T3643">
        <f>IF(S3643 = "First-time",1,0)</f>
        <v>0</v>
      </c>
      <c r="U3643">
        <f>IF(S3643 = "Rising Star",1,0)</f>
        <v>0</v>
      </c>
      <c r="V3643">
        <f>IF(S3643 = "Established",1,0)</f>
        <v>1</v>
      </c>
      <c r="W3643">
        <f>IF(S3643 = "Elites",1,0)</f>
        <v>0</v>
      </c>
      <c r="X3643" t="s">
        <v>130</v>
      </c>
      <c r="Y3643" t="str">
        <f>IF(X3643="","-",TRIM(LEFT(X3643,FIND(",",X3643&amp;",")-1)))</f>
        <v>Dallas</v>
      </c>
      <c r="Z3643" t="s">
        <v>3088</v>
      </c>
      <c r="AA3643" t="s">
        <v>45</v>
      </c>
    </row>
    <row r="3644" spans="1:27" ht="14.4" x14ac:dyDescent="0.3">
      <c r="A3644">
        <v>3633</v>
      </c>
      <c r="B3644" t="s">
        <v>10356</v>
      </c>
      <c r="C3644" t="s">
        <v>10357</v>
      </c>
      <c r="D3644" t="s">
        <v>10358</v>
      </c>
      <c r="E3644" t="s">
        <v>352</v>
      </c>
      <c r="F3644" s="5">
        <f>_xlfn.TEXTBEFORE(E3644, " ") * 1000000</f>
        <v>2100000</v>
      </c>
      <c r="G3644">
        <v>95.905699999999996</v>
      </c>
      <c r="H3644" t="s">
        <v>472</v>
      </c>
      <c r="I3644">
        <v>11</v>
      </c>
      <c r="J3644">
        <f>IF(I3644="",0,I3644)</f>
        <v>11</v>
      </c>
      <c r="K3644">
        <v>5</v>
      </c>
      <c r="L3644">
        <f>I3644-K3644</f>
        <v>6</v>
      </c>
      <c r="M3644" t="str">
        <f>IF(I3644&lt;100,"small",IF(I3644&lt;500,"medium","large"))</f>
        <v>small</v>
      </c>
      <c r="N3644">
        <f>IF(M3644="small",1,0)</f>
        <v>1</v>
      </c>
      <c r="O3644">
        <f>IF(N3644="medium",1,0)</f>
        <v>0</v>
      </c>
      <c r="P3644">
        <f>IF(O3644="large",1,0)</f>
        <v>0</v>
      </c>
      <c r="Q3644">
        <v>2009</v>
      </c>
      <c r="R3644">
        <v>2</v>
      </c>
      <c r="S3644" t="str">
        <f>IF(R3644=1, "First-time", IF(R3644&lt;=3, "Rising Star", IF(R3644&lt;10, "Established", "Elites")))</f>
        <v>Rising Star</v>
      </c>
      <c r="T3644">
        <f>IF(S3644 = "First-time",1,0)</f>
        <v>0</v>
      </c>
      <c r="U3644">
        <f>IF(S3644 = "Rising Star",1,0)</f>
        <v>1</v>
      </c>
      <c r="V3644">
        <f>IF(S3644 = "Established",1,0)</f>
        <v>0</v>
      </c>
      <c r="W3644">
        <f>IF(S3644 = "Elites",1,0)</f>
        <v>0</v>
      </c>
      <c r="X3644" t="s">
        <v>325</v>
      </c>
      <c r="Y3644" t="str">
        <f>IF(X3644="","-",TRIM(LEFT(X3644,FIND(",",X3644&amp;",")-1)))</f>
        <v>Los Angeles</v>
      </c>
      <c r="Z3644" t="s">
        <v>10359</v>
      </c>
      <c r="AA3644" t="s">
        <v>5</v>
      </c>
    </row>
    <row r="3645" spans="1:27" ht="14.4" x14ac:dyDescent="0.3">
      <c r="A3645">
        <v>3634</v>
      </c>
      <c r="B3645" t="s">
        <v>6661</v>
      </c>
      <c r="C3645" t="s">
        <v>6662</v>
      </c>
      <c r="D3645" t="s">
        <v>6663</v>
      </c>
      <c r="E3645" t="s">
        <v>1355</v>
      </c>
      <c r="F3645" s="5">
        <f>_xlfn.TEXTBEFORE(E3645, " ") * 1000000</f>
        <v>54900000</v>
      </c>
      <c r="G3645">
        <v>95.877099999999999</v>
      </c>
      <c r="H3645" t="s">
        <v>85</v>
      </c>
      <c r="I3645">
        <v>68</v>
      </c>
      <c r="J3645">
        <f>IF(I3645="",0,I3645)</f>
        <v>68</v>
      </c>
      <c r="K3645">
        <v>50</v>
      </c>
      <c r="L3645">
        <f>I3645-K3645</f>
        <v>18</v>
      </c>
      <c r="M3645" t="str">
        <f>IF(I3645&lt;100,"small",IF(I3645&lt;500,"medium","large"))</f>
        <v>small</v>
      </c>
      <c r="N3645">
        <f>IF(M3645="small",1,0)</f>
        <v>1</v>
      </c>
      <c r="O3645">
        <f>IF(N3645="medium",1,0)</f>
        <v>0</v>
      </c>
      <c r="P3645">
        <f>IF(O3645="large",1,0)</f>
        <v>0</v>
      </c>
      <c r="Q3645">
        <v>2006</v>
      </c>
      <c r="R3645">
        <v>3</v>
      </c>
      <c r="S3645" t="str">
        <f>IF(R3645=1, "First-time", IF(R3645&lt;=3, "Rising Star", IF(R3645&lt;10, "Established", "Elites")))</f>
        <v>Rising Star</v>
      </c>
      <c r="T3645">
        <f>IF(S3645 = "First-time",1,0)</f>
        <v>0</v>
      </c>
      <c r="U3645">
        <f>IF(S3645 = "Rising Star",1,0)</f>
        <v>1</v>
      </c>
      <c r="V3645">
        <f>IF(S3645 = "Established",1,0)</f>
        <v>0</v>
      </c>
      <c r="W3645">
        <f>IF(S3645 = "Elites",1,0)</f>
        <v>0</v>
      </c>
      <c r="X3645" t="s">
        <v>427</v>
      </c>
      <c r="Y3645" t="str">
        <f>IF(X3645="","-",TRIM(LEFT(X3645,FIND(",",X3645&amp;",")-1)))</f>
        <v>Washington</v>
      </c>
      <c r="Z3645" t="s">
        <v>6029</v>
      </c>
      <c r="AA3645" t="s">
        <v>47</v>
      </c>
    </row>
    <row r="3646" spans="1:27" ht="14.4" x14ac:dyDescent="0.3">
      <c r="A3646">
        <v>3635</v>
      </c>
      <c r="B3646" t="s">
        <v>1627</v>
      </c>
      <c r="C3646" t="s">
        <v>1628</v>
      </c>
      <c r="D3646" t="s">
        <v>1629</v>
      </c>
      <c r="E3646" t="s">
        <v>1630</v>
      </c>
      <c r="F3646" s="5">
        <f>_xlfn.TEXTBEFORE(E3646, " ") * 1000000</f>
        <v>73200000</v>
      </c>
      <c r="G3646">
        <v>95.834199999999996</v>
      </c>
      <c r="H3646" t="s">
        <v>160</v>
      </c>
      <c r="I3646">
        <v>300</v>
      </c>
      <c r="J3646">
        <f>IF(I3646="",0,I3646)</f>
        <v>300</v>
      </c>
      <c r="K3646">
        <v>170</v>
      </c>
      <c r="L3646">
        <f>I3646-K3646</f>
        <v>130</v>
      </c>
      <c r="M3646" t="str">
        <f>IF(I3646&lt;100,"small",IF(I3646&lt;500,"medium","large"))</f>
        <v>medium</v>
      </c>
      <c r="N3646">
        <f>IF(M3646="small",1,0)</f>
        <v>0</v>
      </c>
      <c r="O3646">
        <f>IF(N3646="medium",1,0)</f>
        <v>0</v>
      </c>
      <c r="P3646">
        <f>IF(O3646="large",1,0)</f>
        <v>0</v>
      </c>
      <c r="Q3646">
        <v>1991</v>
      </c>
      <c r="R3646">
        <v>3</v>
      </c>
      <c r="S3646" t="str">
        <f>IF(R3646=1, "First-time", IF(R3646&lt;=3, "Rising Star", IF(R3646&lt;10, "Established", "Elites")))</f>
        <v>Rising Star</v>
      </c>
      <c r="T3646">
        <f>IF(S3646 = "First-time",1,0)</f>
        <v>0</v>
      </c>
      <c r="U3646">
        <f>IF(S3646 = "Rising Star",1,0)</f>
        <v>1</v>
      </c>
      <c r="V3646">
        <f>IF(S3646 = "Established",1,0)</f>
        <v>0</v>
      </c>
      <c r="W3646">
        <f>IF(S3646 = "Elites",1,0)</f>
        <v>0</v>
      </c>
      <c r="X3646" t="s">
        <v>427</v>
      </c>
      <c r="Y3646" t="str">
        <f>IF(X3646="","-",TRIM(LEFT(X3646,FIND(",",X3646&amp;",")-1)))</f>
        <v>Washington</v>
      </c>
      <c r="Z3646" t="s">
        <v>1528</v>
      </c>
      <c r="AA3646" t="s">
        <v>47</v>
      </c>
    </row>
    <row r="3647" spans="1:27" ht="14.4" x14ac:dyDescent="0.3">
      <c r="A3647">
        <v>3636</v>
      </c>
      <c r="B3647" t="s">
        <v>3904</v>
      </c>
      <c r="C3647" t="s">
        <v>3905</v>
      </c>
      <c r="D3647" t="s">
        <v>3906</v>
      </c>
      <c r="E3647" t="s">
        <v>3907</v>
      </c>
      <c r="F3647" s="5">
        <f>_xlfn.TEXTBEFORE(E3647, " ") * 1000000</f>
        <v>32299999.999999996</v>
      </c>
      <c r="G3647">
        <v>95.826300000000003</v>
      </c>
      <c r="H3647" t="s">
        <v>140</v>
      </c>
      <c r="I3647">
        <v>285</v>
      </c>
      <c r="J3647">
        <f>IF(I3647="",0,I3647)</f>
        <v>285</v>
      </c>
      <c r="K3647">
        <v>166</v>
      </c>
      <c r="L3647">
        <f>I3647-K3647</f>
        <v>119</v>
      </c>
      <c r="M3647" t="str">
        <f>IF(I3647&lt;100,"small",IF(I3647&lt;500,"medium","large"))</f>
        <v>medium</v>
      </c>
      <c r="N3647">
        <f>IF(M3647="small",1,0)</f>
        <v>0</v>
      </c>
      <c r="O3647">
        <f>IF(N3647="medium",1,0)</f>
        <v>0</v>
      </c>
      <c r="P3647">
        <f>IF(O3647="large",1,0)</f>
        <v>0</v>
      </c>
      <c r="Q3647">
        <v>2001</v>
      </c>
      <c r="R3647">
        <v>4</v>
      </c>
      <c r="S3647" t="str">
        <f>IF(R3647=1, "First-time", IF(R3647&lt;=3, "Rising Star", IF(R3647&lt;10, "Established", "Elites")))</f>
        <v>Established</v>
      </c>
      <c r="T3647">
        <f>IF(S3647 = "First-time",1,0)</f>
        <v>0</v>
      </c>
      <c r="U3647">
        <f>IF(S3647 = "Rising Star",1,0)</f>
        <v>0</v>
      </c>
      <c r="V3647">
        <f>IF(S3647 = "Established",1,0)</f>
        <v>1</v>
      </c>
      <c r="W3647">
        <f>IF(S3647 = "Elites",1,0)</f>
        <v>0</v>
      </c>
      <c r="X3647" t="s">
        <v>86</v>
      </c>
      <c r="Y3647" t="str">
        <f>IF(X3647="","-",TRIM(LEFT(X3647,FIND(",",X3647&amp;",")-1)))</f>
        <v>New York City</v>
      </c>
      <c r="Z3647" t="s">
        <v>3908</v>
      </c>
      <c r="AA3647" t="s">
        <v>35</v>
      </c>
    </row>
    <row r="3648" spans="1:27" ht="14.4" x14ac:dyDescent="0.3">
      <c r="A3648">
        <v>3637</v>
      </c>
      <c r="B3648" t="s">
        <v>6312</v>
      </c>
      <c r="C3648" t="s">
        <v>6313</v>
      </c>
      <c r="D3648" t="s">
        <v>6314</v>
      </c>
      <c r="E3648" t="s">
        <v>6255</v>
      </c>
      <c r="F3648" s="5">
        <f>_xlfn.TEXTBEFORE(E3648, " ") * 1000000</f>
        <v>26600000</v>
      </c>
      <c r="G3648">
        <v>95.815600000000003</v>
      </c>
      <c r="H3648" t="s">
        <v>433</v>
      </c>
      <c r="I3648">
        <v>165</v>
      </c>
      <c r="J3648">
        <f>IF(I3648="",0,I3648)</f>
        <v>165</v>
      </c>
      <c r="K3648">
        <v>108</v>
      </c>
      <c r="L3648">
        <f>I3648-K3648</f>
        <v>57</v>
      </c>
      <c r="M3648" t="str">
        <f>IF(I3648&lt;100,"small",IF(I3648&lt;500,"medium","large"))</f>
        <v>medium</v>
      </c>
      <c r="N3648">
        <f>IF(M3648="small",1,0)</f>
        <v>0</v>
      </c>
      <c r="O3648">
        <f>IF(N3648="medium",1,0)</f>
        <v>0</v>
      </c>
      <c r="P3648">
        <f>IF(O3648="large",1,0)</f>
        <v>0</v>
      </c>
      <c r="Q3648">
        <v>2005</v>
      </c>
      <c r="R3648">
        <v>8</v>
      </c>
      <c r="S3648" t="str">
        <f>IF(R3648=1, "First-time", IF(R3648&lt;=3, "Rising Star", IF(R3648&lt;10, "Established", "Elites")))</f>
        <v>Established</v>
      </c>
      <c r="T3648">
        <f>IF(S3648 = "First-time",1,0)</f>
        <v>0</v>
      </c>
      <c r="U3648">
        <f>IF(S3648 = "Rising Star",1,0)</f>
        <v>0</v>
      </c>
      <c r="V3648">
        <f>IF(S3648 = "Established",1,0)</f>
        <v>1</v>
      </c>
      <c r="W3648">
        <f>IF(S3648 = "Elites",1,0)</f>
        <v>0</v>
      </c>
      <c r="X3648" t="s">
        <v>354</v>
      </c>
      <c r="Y3648" t="str">
        <f>IF(X3648="","-",TRIM(LEFT(X3648,FIND(",",X3648&amp;",")-1)))</f>
        <v>Minneapolis</v>
      </c>
      <c r="Z3648" t="s">
        <v>1563</v>
      </c>
      <c r="AA3648" t="s">
        <v>24</v>
      </c>
    </row>
    <row r="3649" spans="1:27" ht="14.4" x14ac:dyDescent="0.3">
      <c r="A3649">
        <v>3638</v>
      </c>
      <c r="B3649" t="s">
        <v>4137</v>
      </c>
      <c r="C3649" t="s">
        <v>4138</v>
      </c>
      <c r="D3649" t="s">
        <v>4139</v>
      </c>
      <c r="E3649" t="s">
        <v>2403</v>
      </c>
      <c r="F3649" s="5">
        <f>_xlfn.TEXTBEFORE(E3649, " ") * 1000000</f>
        <v>4300000</v>
      </c>
      <c r="G3649">
        <v>95.786699999999996</v>
      </c>
      <c r="H3649" t="s">
        <v>472</v>
      </c>
      <c r="I3649">
        <v>26</v>
      </c>
      <c r="J3649">
        <f>IF(I3649="",0,I3649)</f>
        <v>26</v>
      </c>
      <c r="K3649">
        <v>13</v>
      </c>
      <c r="L3649">
        <f>I3649-K3649</f>
        <v>13</v>
      </c>
      <c r="M3649" t="str">
        <f>IF(I3649&lt;100,"small",IF(I3649&lt;500,"medium","large"))</f>
        <v>small</v>
      </c>
      <c r="N3649">
        <f>IF(M3649="small",1,0)</f>
        <v>1</v>
      </c>
      <c r="O3649">
        <f>IF(N3649="medium",1,0)</f>
        <v>0</v>
      </c>
      <c r="P3649">
        <f>IF(O3649="large",1,0)</f>
        <v>0</v>
      </c>
      <c r="Q3649">
        <v>2001</v>
      </c>
      <c r="R3649">
        <v>4</v>
      </c>
      <c r="S3649" t="str">
        <f>IF(R3649=1, "First-time", IF(R3649&lt;=3, "Rising Star", IF(R3649&lt;10, "Established", "Elites")))</f>
        <v>Established</v>
      </c>
      <c r="T3649">
        <f>IF(S3649 = "First-time",1,0)</f>
        <v>0</v>
      </c>
      <c r="U3649">
        <f>IF(S3649 = "Rising Star",1,0)</f>
        <v>0</v>
      </c>
      <c r="V3649">
        <f>IF(S3649 = "Established",1,0)</f>
        <v>1</v>
      </c>
      <c r="W3649">
        <f>IF(S3649 = "Elites",1,0)</f>
        <v>0</v>
      </c>
      <c r="X3649" t="s">
        <v>611</v>
      </c>
      <c r="Y3649" t="str">
        <f>IF(X3649="","-",TRIM(LEFT(X3649,FIND(",",X3649&amp;",")-1)))</f>
        <v>Denver</v>
      </c>
      <c r="Z3649" t="s">
        <v>2238</v>
      </c>
      <c r="AA3649" t="s">
        <v>6</v>
      </c>
    </row>
    <row r="3650" spans="1:27" ht="14.4" x14ac:dyDescent="0.3">
      <c r="A3650">
        <v>3639</v>
      </c>
      <c r="B3650" t="s">
        <v>2729</v>
      </c>
      <c r="C3650" t="s">
        <v>2730</v>
      </c>
      <c r="D3650" t="s">
        <v>2731</v>
      </c>
      <c r="E3650" t="s">
        <v>1619</v>
      </c>
      <c r="F3650" s="5">
        <f>_xlfn.TEXTBEFORE(E3650, " ") * 1000000</f>
        <v>50700000</v>
      </c>
      <c r="G3650">
        <v>95.750100000000003</v>
      </c>
      <c r="H3650" t="s">
        <v>140</v>
      </c>
      <c r="I3650">
        <v>105</v>
      </c>
      <c r="J3650">
        <f>IF(I3650="",0,I3650)</f>
        <v>105</v>
      </c>
      <c r="K3650">
        <v>50</v>
      </c>
      <c r="L3650">
        <f>I3650-K3650</f>
        <v>55</v>
      </c>
      <c r="M3650" t="str">
        <f>IF(I3650&lt;100,"small",IF(I3650&lt;500,"medium","large"))</f>
        <v>medium</v>
      </c>
      <c r="N3650">
        <f>IF(M3650="small",1,0)</f>
        <v>0</v>
      </c>
      <c r="O3650">
        <f>IF(N3650="medium",1,0)</f>
        <v>0</v>
      </c>
      <c r="P3650">
        <f>IF(O3650="large",1,0)</f>
        <v>0</v>
      </c>
      <c r="Q3650">
        <v>1997</v>
      </c>
      <c r="R3650">
        <v>9</v>
      </c>
      <c r="S3650" t="str">
        <f>IF(R3650=1, "First-time", IF(R3650&lt;=3, "Rising Star", IF(R3650&lt;10, "Established", "Elites")))</f>
        <v>Established</v>
      </c>
      <c r="T3650">
        <f>IF(S3650 = "First-time",1,0)</f>
        <v>0</v>
      </c>
      <c r="U3650">
        <f>IF(S3650 = "Rising Star",1,0)</f>
        <v>0</v>
      </c>
      <c r="V3650">
        <f>IF(S3650 = "Established",1,0)</f>
        <v>1</v>
      </c>
      <c r="W3650">
        <f>IF(S3650 = "Elites",1,0)</f>
        <v>0</v>
      </c>
      <c r="X3650" t="s">
        <v>242</v>
      </c>
      <c r="Y3650" t="str">
        <f>IF(X3650="","-",TRIM(LEFT(X3650,FIND(",",X3650&amp;",")-1)))</f>
        <v>Atlanta</v>
      </c>
      <c r="Z3650" t="s">
        <v>242</v>
      </c>
      <c r="AA3650" t="s">
        <v>11</v>
      </c>
    </row>
    <row r="3651" spans="1:27" ht="14.4" x14ac:dyDescent="0.3">
      <c r="A3651">
        <v>3640</v>
      </c>
      <c r="B3651" t="s">
        <v>7797</v>
      </c>
      <c r="C3651" t="s">
        <v>7798</v>
      </c>
      <c r="D3651" t="s">
        <v>7799</v>
      </c>
      <c r="E3651" t="s">
        <v>537</v>
      </c>
      <c r="F3651" s="5">
        <f>_xlfn.TEXTBEFORE(E3651, " ") * 1000000</f>
        <v>5700000</v>
      </c>
      <c r="G3651">
        <v>95.737399999999994</v>
      </c>
      <c r="H3651" t="s">
        <v>472</v>
      </c>
      <c r="I3651">
        <v>22</v>
      </c>
      <c r="J3651">
        <f>IF(I3651="",0,I3651)</f>
        <v>22</v>
      </c>
      <c r="K3651">
        <v>15</v>
      </c>
      <c r="L3651">
        <f>I3651-K3651</f>
        <v>7</v>
      </c>
      <c r="M3651" t="str">
        <f>IF(I3651&lt;100,"small",IF(I3651&lt;500,"medium","large"))</f>
        <v>small</v>
      </c>
      <c r="N3651">
        <f>IF(M3651="small",1,0)</f>
        <v>1</v>
      </c>
      <c r="O3651">
        <f>IF(N3651="medium",1,0)</f>
        <v>0</v>
      </c>
      <c r="P3651">
        <f>IF(O3651="large",1,0)</f>
        <v>0</v>
      </c>
      <c r="Q3651">
        <v>2007</v>
      </c>
      <c r="R3651">
        <v>5</v>
      </c>
      <c r="S3651" t="str">
        <f>IF(R3651=1, "First-time", IF(R3651&lt;=3, "Rising Star", IF(R3651&lt;10, "Established", "Elites")))</f>
        <v>Established</v>
      </c>
      <c r="T3651">
        <f>IF(S3651 = "First-time",1,0)</f>
        <v>0</v>
      </c>
      <c r="U3651">
        <f>IF(S3651 = "Rising Star",1,0)</f>
        <v>0</v>
      </c>
      <c r="V3651">
        <f>IF(S3651 = "Established",1,0)</f>
        <v>1</v>
      </c>
      <c r="W3651">
        <f>IF(S3651 = "Elites",1,0)</f>
        <v>0</v>
      </c>
      <c r="X3651" t="s">
        <v>185</v>
      </c>
      <c r="Y3651" t="str">
        <f>IF(X3651="","-",TRIM(LEFT(X3651,FIND(",",X3651&amp;",")-1)))</f>
        <v>Boston</v>
      </c>
      <c r="Z3651" t="s">
        <v>7800</v>
      </c>
      <c r="AA3651" t="s">
        <v>20</v>
      </c>
    </row>
    <row r="3652" spans="1:27" ht="14.4" x14ac:dyDescent="0.3">
      <c r="A3652">
        <v>3641</v>
      </c>
      <c r="B3652" t="s">
        <v>1388</v>
      </c>
      <c r="C3652" t="s">
        <v>1389</v>
      </c>
      <c r="D3652" t="s">
        <v>1390</v>
      </c>
      <c r="E3652" t="s">
        <v>1391</v>
      </c>
      <c r="F3652" s="5">
        <f>_xlfn.TEXTBEFORE(E3652, " ") * 1000000</f>
        <v>3800000</v>
      </c>
      <c r="G3652">
        <v>95.721100000000007</v>
      </c>
      <c r="H3652" t="s">
        <v>118</v>
      </c>
      <c r="I3652">
        <v>30</v>
      </c>
      <c r="J3652">
        <f>IF(I3652="",0,I3652)</f>
        <v>30</v>
      </c>
      <c r="K3652">
        <v>11</v>
      </c>
      <c r="L3652">
        <f>I3652-K3652</f>
        <v>19</v>
      </c>
      <c r="M3652" t="str">
        <f>IF(I3652&lt;100,"small",IF(I3652&lt;500,"medium","large"))</f>
        <v>small</v>
      </c>
      <c r="N3652">
        <f>IF(M3652="small",1,0)</f>
        <v>1</v>
      </c>
      <c r="O3652">
        <f>IF(N3652="medium",1,0)</f>
        <v>0</v>
      </c>
      <c r="P3652">
        <f>IF(O3652="large",1,0)</f>
        <v>0</v>
      </c>
      <c r="Q3652">
        <v>1988</v>
      </c>
      <c r="R3652">
        <v>2</v>
      </c>
      <c r="S3652" t="str">
        <f>IF(R3652=1, "First-time", IF(R3652&lt;=3, "Rising Star", IF(R3652&lt;10, "Established", "Elites")))</f>
        <v>Rising Star</v>
      </c>
      <c r="T3652">
        <f>IF(S3652 = "First-time",1,0)</f>
        <v>0</v>
      </c>
      <c r="U3652">
        <f>IF(S3652 = "Rising Star",1,0)</f>
        <v>1</v>
      </c>
      <c r="V3652">
        <f>IF(S3652 = "Established",1,0)</f>
        <v>0</v>
      </c>
      <c r="W3652">
        <f>IF(S3652 = "Elites",1,0)</f>
        <v>0</v>
      </c>
      <c r="X3652" t="s">
        <v>325</v>
      </c>
      <c r="Y3652" t="str">
        <f>IF(X3652="","-",TRIM(LEFT(X3652,FIND(",",X3652&amp;",")-1)))</f>
        <v>Los Angeles</v>
      </c>
      <c r="Z3652" t="s">
        <v>325</v>
      </c>
      <c r="AA3652" t="s">
        <v>5</v>
      </c>
    </row>
    <row r="3653" spans="1:27" ht="14.4" x14ac:dyDescent="0.3">
      <c r="A3653">
        <v>3642</v>
      </c>
      <c r="B3653" t="s">
        <v>6164</v>
      </c>
      <c r="C3653" t="s">
        <v>6165</v>
      </c>
      <c r="D3653" t="s">
        <v>6166</v>
      </c>
      <c r="E3653" t="s">
        <v>1680</v>
      </c>
      <c r="F3653" s="5">
        <f>_xlfn.TEXTBEFORE(E3653, " ") * 1000000</f>
        <v>11100000</v>
      </c>
      <c r="G3653">
        <v>95.697199999999995</v>
      </c>
      <c r="H3653" t="s">
        <v>140</v>
      </c>
      <c r="I3653">
        <v>671</v>
      </c>
      <c r="J3653">
        <f>IF(I3653="",0,I3653)</f>
        <v>671</v>
      </c>
      <c r="K3653">
        <v>311</v>
      </c>
      <c r="L3653">
        <f>I3653-K3653</f>
        <v>360</v>
      </c>
      <c r="M3653" t="str">
        <f>IF(I3653&lt;100,"small",IF(I3653&lt;500,"medium","large"))</f>
        <v>large</v>
      </c>
      <c r="N3653">
        <f>IF(M3653="small",1,0)</f>
        <v>0</v>
      </c>
      <c r="O3653">
        <f>IF(N3653="medium",1,0)</f>
        <v>0</v>
      </c>
      <c r="P3653">
        <f>IF(O3653="large",1,0)</f>
        <v>0</v>
      </c>
      <c r="Q3653">
        <v>2005</v>
      </c>
      <c r="R3653">
        <v>4</v>
      </c>
      <c r="S3653" t="str">
        <f>IF(R3653=1, "First-time", IF(R3653&lt;=3, "Rising Star", IF(R3653&lt;10, "Established", "Elites")))</f>
        <v>Established</v>
      </c>
      <c r="T3653">
        <f>IF(S3653 = "First-time",1,0)</f>
        <v>0</v>
      </c>
      <c r="U3653">
        <f>IF(S3653 = "Rising Star",1,0)</f>
        <v>0</v>
      </c>
      <c r="V3653">
        <f>IF(S3653 = "Established",1,0)</f>
        <v>1</v>
      </c>
      <c r="W3653">
        <f>IF(S3653 = "Elites",1,0)</f>
        <v>0</v>
      </c>
      <c r="X3653" t="s">
        <v>191</v>
      </c>
      <c r="Y3653" t="str">
        <f>IF(X3653="","-",TRIM(LEFT(X3653,FIND(",",X3653&amp;",")-1)))</f>
        <v>Philadelphia</v>
      </c>
      <c r="Z3653" t="s">
        <v>191</v>
      </c>
      <c r="AA3653" t="s">
        <v>39</v>
      </c>
    </row>
    <row r="3654" spans="1:27" ht="14.4" x14ac:dyDescent="0.3">
      <c r="A3654">
        <v>3643</v>
      </c>
      <c r="B3654" t="s">
        <v>7710</v>
      </c>
      <c r="C3654" t="s">
        <v>7711</v>
      </c>
      <c r="D3654" t="s">
        <v>7712</v>
      </c>
      <c r="E3654" t="s">
        <v>870</v>
      </c>
      <c r="F3654" s="5">
        <f>_xlfn.TEXTBEFORE(E3654, " ") * 1000000</f>
        <v>3000000</v>
      </c>
      <c r="G3654">
        <v>95.687399999999997</v>
      </c>
      <c r="H3654" t="s">
        <v>174</v>
      </c>
      <c r="I3654">
        <v>19</v>
      </c>
      <c r="J3654">
        <f>IF(I3654="",0,I3654)</f>
        <v>19</v>
      </c>
      <c r="K3654">
        <v>10</v>
      </c>
      <c r="L3654">
        <f>I3654-K3654</f>
        <v>9</v>
      </c>
      <c r="M3654" t="str">
        <f>IF(I3654&lt;100,"small",IF(I3654&lt;500,"medium","large"))</f>
        <v>small</v>
      </c>
      <c r="N3654">
        <f>IF(M3654="small",1,0)</f>
        <v>1</v>
      </c>
      <c r="O3654">
        <f>IF(N3654="medium",1,0)</f>
        <v>0</v>
      </c>
      <c r="P3654">
        <f>IF(O3654="large",1,0)</f>
        <v>0</v>
      </c>
      <c r="Q3654">
        <v>2007</v>
      </c>
      <c r="R3654">
        <v>1</v>
      </c>
      <c r="S3654" t="str">
        <f>IF(R3654=1, "First-time", IF(R3654&lt;=3, "Rising Star", IF(R3654&lt;10, "Established", "Elites")))</f>
        <v>First-time</v>
      </c>
      <c r="T3654">
        <f>IF(S3654 = "First-time",1,0)</f>
        <v>1</v>
      </c>
      <c r="U3654">
        <f>IF(S3654 = "Rising Star",1,0)</f>
        <v>0</v>
      </c>
      <c r="V3654">
        <f>IF(S3654 = "Established",1,0)</f>
        <v>0</v>
      </c>
      <c r="W3654">
        <f>IF(S3654 = "Elites",1,0)</f>
        <v>0</v>
      </c>
      <c r="X3654" t="s">
        <v>942</v>
      </c>
      <c r="Y3654" t="str">
        <f>IF(X3654="","-",TRIM(LEFT(X3654,FIND(",",X3654&amp;",")-1)))</f>
        <v>Omaha-Council Bluffs</v>
      </c>
      <c r="Z3654" t="s">
        <v>943</v>
      </c>
      <c r="AA3654" t="s">
        <v>30</v>
      </c>
    </row>
    <row r="3655" spans="1:27" ht="14.4" x14ac:dyDescent="0.3">
      <c r="A3655">
        <v>3644</v>
      </c>
      <c r="B3655" t="s">
        <v>5091</v>
      </c>
      <c r="C3655" t="s">
        <v>5092</v>
      </c>
      <c r="D3655" t="s">
        <v>5093</v>
      </c>
      <c r="E3655" t="s">
        <v>5094</v>
      </c>
      <c r="F3655" s="5">
        <f>_xlfn.TEXTBEFORE(E3655, " ") * 1000000</f>
        <v>117600000</v>
      </c>
      <c r="G3655">
        <v>95.664000000000001</v>
      </c>
      <c r="H3655" t="s">
        <v>153</v>
      </c>
      <c r="I3655">
        <v>60</v>
      </c>
      <c r="J3655">
        <f>IF(I3655="",0,I3655)</f>
        <v>60</v>
      </c>
      <c r="K3655">
        <v>20</v>
      </c>
      <c r="L3655">
        <f>I3655-K3655</f>
        <v>40</v>
      </c>
      <c r="M3655" t="str">
        <f>IF(I3655&lt;100,"small",IF(I3655&lt;500,"medium","large"))</f>
        <v>small</v>
      </c>
      <c r="N3655">
        <f>IF(M3655="small",1,0)</f>
        <v>1</v>
      </c>
      <c r="O3655">
        <f>IF(N3655="medium",1,0)</f>
        <v>0</v>
      </c>
      <c r="P3655">
        <f>IF(O3655="large",1,0)</f>
        <v>0</v>
      </c>
      <c r="Q3655">
        <v>2003</v>
      </c>
      <c r="R3655">
        <v>9</v>
      </c>
      <c r="S3655" t="str">
        <f>IF(R3655=1, "First-time", IF(R3655&lt;=3, "Rising Star", IF(R3655&lt;10, "Established", "Elites")))</f>
        <v>Established</v>
      </c>
      <c r="T3655">
        <f>IF(S3655 = "First-time",1,0)</f>
        <v>0</v>
      </c>
      <c r="U3655">
        <f>IF(S3655 = "Rising Star",1,0)</f>
        <v>0</v>
      </c>
      <c r="V3655">
        <f>IF(S3655 = "Established",1,0)</f>
        <v>1</v>
      </c>
      <c r="W3655">
        <f>IF(S3655 = "Elites",1,0)</f>
        <v>0</v>
      </c>
      <c r="X3655" t="s">
        <v>271</v>
      </c>
      <c r="Y3655" t="str">
        <f>IF(X3655="","-",TRIM(LEFT(X3655,FIND(",",X3655&amp;",")-1)))</f>
        <v>Chicago</v>
      </c>
      <c r="Z3655" t="s">
        <v>2715</v>
      </c>
      <c r="AA3655" t="s">
        <v>15</v>
      </c>
    </row>
    <row r="3656" spans="1:27" ht="14.4" x14ac:dyDescent="0.3">
      <c r="A3656">
        <v>3645</v>
      </c>
      <c r="B3656" t="s">
        <v>8559</v>
      </c>
      <c r="C3656" t="s">
        <v>8560</v>
      </c>
      <c r="D3656" t="s">
        <v>8561</v>
      </c>
      <c r="E3656" t="s">
        <v>5568</v>
      </c>
      <c r="F3656" s="5">
        <f>_xlfn.TEXTBEFORE(E3656, " ") * 1000000</f>
        <v>17400000</v>
      </c>
      <c r="G3656">
        <v>95.595799999999997</v>
      </c>
      <c r="H3656" t="s">
        <v>353</v>
      </c>
      <c r="I3656">
        <v>365</v>
      </c>
      <c r="J3656">
        <f>IF(I3656="",0,I3656)</f>
        <v>365</v>
      </c>
      <c r="K3656">
        <v>150</v>
      </c>
      <c r="L3656">
        <f>I3656-K3656</f>
        <v>215</v>
      </c>
      <c r="M3656" t="str">
        <f>IF(I3656&lt;100,"small",IF(I3656&lt;500,"medium","large"))</f>
        <v>medium</v>
      </c>
      <c r="N3656">
        <f>IF(M3656="small",1,0)</f>
        <v>0</v>
      </c>
      <c r="O3656">
        <f>IF(N3656="medium",1,0)</f>
        <v>0</v>
      </c>
      <c r="P3656">
        <f>IF(O3656="large",1,0)</f>
        <v>0</v>
      </c>
      <c r="Q3656">
        <v>2008</v>
      </c>
      <c r="R3656">
        <v>2</v>
      </c>
      <c r="S3656" t="str">
        <f>IF(R3656=1, "First-time", IF(R3656&lt;=3, "Rising Star", IF(R3656&lt;10, "Established", "Elites")))</f>
        <v>Rising Star</v>
      </c>
      <c r="T3656">
        <f>IF(S3656 = "First-time",1,0)</f>
        <v>0</v>
      </c>
      <c r="U3656">
        <f>IF(S3656 = "Rising Star",1,0)</f>
        <v>1</v>
      </c>
      <c r="V3656">
        <f>IF(S3656 = "Established",1,0)</f>
        <v>0</v>
      </c>
      <c r="W3656">
        <f>IF(S3656 = "Elites",1,0)</f>
        <v>0</v>
      </c>
      <c r="X3656" t="s">
        <v>99</v>
      </c>
      <c r="Y3656" t="str">
        <f>IF(X3656="","-",TRIM(LEFT(X3656,FIND(",",X3656&amp;",")-1)))</f>
        <v>-</v>
      </c>
      <c r="Z3656" t="s">
        <v>360</v>
      </c>
      <c r="AA3656" t="s">
        <v>35</v>
      </c>
    </row>
    <row r="3657" spans="1:27" ht="14.4" x14ac:dyDescent="0.3">
      <c r="A3657">
        <v>3646</v>
      </c>
      <c r="B3657" t="s">
        <v>11038</v>
      </c>
      <c r="C3657" t="s">
        <v>11039</v>
      </c>
      <c r="D3657" t="s">
        <v>11040</v>
      </c>
      <c r="E3657" t="s">
        <v>1147</v>
      </c>
      <c r="F3657" s="5">
        <f>_xlfn.TEXTBEFORE(E3657, " ") * 1000000</f>
        <v>3900000</v>
      </c>
      <c r="G3657">
        <v>95.589600000000004</v>
      </c>
      <c r="H3657" t="s">
        <v>85</v>
      </c>
      <c r="I3657">
        <v>17</v>
      </c>
      <c r="J3657">
        <f>IF(I3657="",0,I3657)</f>
        <v>17</v>
      </c>
      <c r="K3657">
        <v>9</v>
      </c>
      <c r="L3657">
        <f>I3657-K3657</f>
        <v>8</v>
      </c>
      <c r="M3657" t="str">
        <f>IF(I3657&lt;100,"small",IF(I3657&lt;500,"medium","large"))</f>
        <v>small</v>
      </c>
      <c r="N3657">
        <f>IF(M3657="small",1,0)</f>
        <v>1</v>
      </c>
      <c r="O3657">
        <f>IF(N3657="medium",1,0)</f>
        <v>0</v>
      </c>
      <c r="P3657">
        <f>IF(O3657="large",1,0)</f>
        <v>0</v>
      </c>
      <c r="Q3657">
        <v>2010</v>
      </c>
      <c r="R3657">
        <v>3</v>
      </c>
      <c r="S3657" t="str">
        <f>IF(R3657=1, "First-time", IF(R3657&lt;=3, "Rising Star", IF(R3657&lt;10, "Established", "Elites")))</f>
        <v>Rising Star</v>
      </c>
      <c r="T3657">
        <f>IF(S3657 = "First-time",1,0)</f>
        <v>0</v>
      </c>
      <c r="U3657">
        <f>IF(S3657 = "Rising Star",1,0)</f>
        <v>1</v>
      </c>
      <c r="V3657">
        <f>IF(S3657 = "Established",1,0)</f>
        <v>0</v>
      </c>
      <c r="W3657">
        <f>IF(S3657 = "Elites",1,0)</f>
        <v>0</v>
      </c>
      <c r="X3657" t="s">
        <v>1788</v>
      </c>
      <c r="Y3657" t="str">
        <f>IF(X3657="","-",TRIM(LEFT(X3657,FIND(",",X3657&amp;",")-1)))</f>
        <v>Springfield</v>
      </c>
      <c r="Z3657" t="s">
        <v>1789</v>
      </c>
      <c r="AA3657" t="s">
        <v>25</v>
      </c>
    </row>
    <row r="3658" spans="1:27" ht="14.4" x14ac:dyDescent="0.3">
      <c r="A3658">
        <v>3647</v>
      </c>
      <c r="B3658" t="s">
        <v>16577</v>
      </c>
      <c r="C3658" t="s">
        <v>16578</v>
      </c>
      <c r="D3658" t="s">
        <v>16579</v>
      </c>
      <c r="E3658" t="s">
        <v>2430</v>
      </c>
      <c r="F3658" s="5">
        <f>_xlfn.TEXTBEFORE(E3658, " ") * 1000000</f>
        <v>10800000</v>
      </c>
      <c r="G3658">
        <v>95.436899999999994</v>
      </c>
      <c r="H3658" t="s">
        <v>85</v>
      </c>
      <c r="I3658">
        <v>30</v>
      </c>
      <c r="J3658">
        <f>IF(I3658="",0,I3658)</f>
        <v>30</v>
      </c>
      <c r="K3658">
        <v>11</v>
      </c>
      <c r="L3658">
        <f>I3658-K3658</f>
        <v>19</v>
      </c>
      <c r="M3658" t="str">
        <f>IF(I3658&lt;100,"small",IF(I3658&lt;500,"medium","large"))</f>
        <v>small</v>
      </c>
      <c r="N3658">
        <f>IF(M3658="small",1,0)</f>
        <v>1</v>
      </c>
      <c r="O3658">
        <f>IF(N3658="medium",1,0)</f>
        <v>0</v>
      </c>
      <c r="P3658">
        <f>IF(O3658="large",1,0)</f>
        <v>0</v>
      </c>
      <c r="Q3658">
        <v>2014</v>
      </c>
      <c r="R3658">
        <v>2</v>
      </c>
      <c r="S3658" t="str">
        <f>IF(R3658=1, "First-time", IF(R3658&lt;=3, "Rising Star", IF(R3658&lt;10, "Established", "Elites")))</f>
        <v>Rising Star</v>
      </c>
      <c r="T3658">
        <f>IF(S3658 = "First-time",1,0)</f>
        <v>0</v>
      </c>
      <c r="U3658">
        <f>IF(S3658 = "Rising Star",1,0)</f>
        <v>1</v>
      </c>
      <c r="V3658">
        <f>IF(S3658 = "Established",1,0)</f>
        <v>0</v>
      </c>
      <c r="W3658">
        <f>IF(S3658 = "Elites",1,0)</f>
        <v>0</v>
      </c>
      <c r="X3658" t="s">
        <v>271</v>
      </c>
      <c r="Y3658" t="str">
        <f>IF(X3658="","-",TRIM(LEFT(X3658,FIND(",",X3658&amp;",")-1)))</f>
        <v>Chicago</v>
      </c>
      <c r="Z3658" t="s">
        <v>380</v>
      </c>
      <c r="AA3658" t="s">
        <v>15</v>
      </c>
    </row>
    <row r="3659" spans="1:27" ht="14.4" x14ac:dyDescent="0.3">
      <c r="A3659">
        <v>3648</v>
      </c>
      <c r="B3659" t="s">
        <v>6617</v>
      </c>
      <c r="C3659" t="s">
        <v>6618</v>
      </c>
      <c r="D3659" t="s">
        <v>6619</v>
      </c>
      <c r="E3659" t="s">
        <v>384</v>
      </c>
      <c r="F3659" s="5">
        <f>_xlfn.TEXTBEFORE(E3659, " ") * 1000000</f>
        <v>11900000</v>
      </c>
      <c r="G3659">
        <v>95.428200000000004</v>
      </c>
      <c r="H3659" t="s">
        <v>118</v>
      </c>
      <c r="I3659">
        <v>42</v>
      </c>
      <c r="J3659">
        <f>IF(I3659="",0,I3659)</f>
        <v>42</v>
      </c>
      <c r="K3659">
        <v>17</v>
      </c>
      <c r="L3659">
        <f>I3659-K3659</f>
        <v>25</v>
      </c>
      <c r="M3659" t="str">
        <f>IF(I3659&lt;100,"small",IF(I3659&lt;500,"medium","large"))</f>
        <v>small</v>
      </c>
      <c r="N3659">
        <f>IF(M3659="small",1,0)</f>
        <v>1</v>
      </c>
      <c r="O3659">
        <f>IF(N3659="medium",1,0)</f>
        <v>0</v>
      </c>
      <c r="P3659">
        <f>IF(O3659="large",1,0)</f>
        <v>0</v>
      </c>
      <c r="Q3659">
        <v>2006</v>
      </c>
      <c r="R3659">
        <v>1</v>
      </c>
      <c r="S3659" t="str">
        <f>IF(R3659=1, "First-time", IF(R3659&lt;=3, "Rising Star", IF(R3659&lt;10, "Established", "Elites")))</f>
        <v>First-time</v>
      </c>
      <c r="T3659">
        <f>IF(S3659 = "First-time",1,0)</f>
        <v>1</v>
      </c>
      <c r="U3659">
        <f>IF(S3659 = "Rising Star",1,0)</f>
        <v>0</v>
      </c>
      <c r="V3659">
        <f>IF(S3659 = "Established",1,0)</f>
        <v>0</v>
      </c>
      <c r="W3659">
        <f>IF(S3659 = "Elites",1,0)</f>
        <v>0</v>
      </c>
      <c r="X3659" t="s">
        <v>99</v>
      </c>
      <c r="Y3659" t="str">
        <f>IF(X3659="","-",TRIM(LEFT(X3659,FIND(",",X3659&amp;",")-1)))</f>
        <v>-</v>
      </c>
      <c r="Z3659" t="s">
        <v>6620</v>
      </c>
      <c r="AA3659" t="s">
        <v>50</v>
      </c>
    </row>
    <row r="3660" spans="1:27" ht="14.4" x14ac:dyDescent="0.3">
      <c r="A3660">
        <v>3649</v>
      </c>
      <c r="B3660" t="s">
        <v>5577</v>
      </c>
      <c r="C3660" t="s">
        <v>5578</v>
      </c>
      <c r="D3660" t="s">
        <v>5579</v>
      </c>
      <c r="E3660" t="s">
        <v>392</v>
      </c>
      <c r="F3660" s="5">
        <f>_xlfn.TEXTBEFORE(E3660, " ") * 1000000</f>
        <v>2000000</v>
      </c>
      <c r="G3660">
        <v>95.425799999999995</v>
      </c>
      <c r="H3660" t="s">
        <v>85</v>
      </c>
      <c r="I3660">
        <v>11</v>
      </c>
      <c r="J3660">
        <f>IF(I3660="",0,I3660)</f>
        <v>11</v>
      </c>
      <c r="K3660">
        <v>8</v>
      </c>
      <c r="L3660">
        <f>I3660-K3660</f>
        <v>3</v>
      </c>
      <c r="M3660" t="str">
        <f>IF(I3660&lt;100,"small",IF(I3660&lt;500,"medium","large"))</f>
        <v>small</v>
      </c>
      <c r="N3660">
        <f>IF(M3660="small",1,0)</f>
        <v>1</v>
      </c>
      <c r="O3660">
        <f>IF(N3660="medium",1,0)</f>
        <v>0</v>
      </c>
      <c r="P3660">
        <f>IF(O3660="large",1,0)</f>
        <v>0</v>
      </c>
      <c r="Q3660">
        <v>2004</v>
      </c>
      <c r="R3660">
        <v>1</v>
      </c>
      <c r="S3660" t="str">
        <f>IF(R3660=1, "First-time", IF(R3660&lt;=3, "Rising Star", IF(R3660&lt;10, "Established", "Elites")))</f>
        <v>First-time</v>
      </c>
      <c r="T3660">
        <f>IF(S3660 = "First-time",1,0)</f>
        <v>1</v>
      </c>
      <c r="U3660">
        <f>IF(S3660 = "Rising Star",1,0)</f>
        <v>0</v>
      </c>
      <c r="V3660">
        <f>IF(S3660 = "Established",1,0)</f>
        <v>0</v>
      </c>
      <c r="W3660">
        <f>IF(S3660 = "Elites",1,0)</f>
        <v>0</v>
      </c>
      <c r="X3660" t="s">
        <v>654</v>
      </c>
      <c r="Y3660" t="str">
        <f>IF(X3660="","-",TRIM(LEFT(X3660,FIND(",",X3660&amp;",")-1)))</f>
        <v>Raleigh</v>
      </c>
      <c r="Z3660" t="s">
        <v>1188</v>
      </c>
      <c r="AA3660" t="s">
        <v>28</v>
      </c>
    </row>
    <row r="3661" spans="1:27" ht="14.4" x14ac:dyDescent="0.3">
      <c r="A3661">
        <v>3650</v>
      </c>
      <c r="B3661" t="s">
        <v>1790</v>
      </c>
      <c r="C3661" t="s">
        <v>1791</v>
      </c>
      <c r="D3661" t="s">
        <v>1792</v>
      </c>
      <c r="E3661" t="s">
        <v>1793</v>
      </c>
      <c r="F3661" s="5">
        <f>_xlfn.TEXTBEFORE(E3661, " ") * 1000000</f>
        <v>29500000</v>
      </c>
      <c r="G3661">
        <v>95.419899999999998</v>
      </c>
      <c r="H3661" t="s">
        <v>727</v>
      </c>
      <c r="I3661">
        <v>198</v>
      </c>
      <c r="J3661">
        <f>IF(I3661="",0,I3661)</f>
        <v>198</v>
      </c>
      <c r="K3661">
        <v>103</v>
      </c>
      <c r="L3661">
        <f>I3661-K3661</f>
        <v>95</v>
      </c>
      <c r="M3661" t="str">
        <f>IF(I3661&lt;100,"small",IF(I3661&lt;500,"medium","large"))</f>
        <v>medium</v>
      </c>
      <c r="N3661">
        <f>IF(M3661="small",1,0)</f>
        <v>0</v>
      </c>
      <c r="O3661">
        <f>IF(N3661="medium",1,0)</f>
        <v>0</v>
      </c>
      <c r="P3661">
        <f>IF(O3661="large",1,0)</f>
        <v>0</v>
      </c>
      <c r="Q3661">
        <v>1992</v>
      </c>
      <c r="R3661">
        <v>1</v>
      </c>
      <c r="S3661" t="str">
        <f>IF(R3661=1, "First-time", IF(R3661&lt;=3, "Rising Star", IF(R3661&lt;10, "Established", "Elites")))</f>
        <v>First-time</v>
      </c>
      <c r="T3661">
        <f>IF(S3661 = "First-time",1,0)</f>
        <v>1</v>
      </c>
      <c r="U3661">
        <f>IF(S3661 = "Rising Star",1,0)</f>
        <v>0</v>
      </c>
      <c r="V3661">
        <f>IF(S3661 = "Established",1,0)</f>
        <v>0</v>
      </c>
      <c r="W3661">
        <f>IF(S3661 = "Elites",1,0)</f>
        <v>0</v>
      </c>
      <c r="X3661" t="s">
        <v>1788</v>
      </c>
      <c r="Y3661" t="str">
        <f>IF(X3661="","-",TRIM(LEFT(X3661,FIND(",",X3661&amp;",")-1)))</f>
        <v>Springfield</v>
      </c>
      <c r="Z3661" t="s">
        <v>1789</v>
      </c>
      <c r="AA3661" t="s">
        <v>25</v>
      </c>
    </row>
    <row r="3662" spans="1:27" ht="14.4" x14ac:dyDescent="0.3">
      <c r="A3662">
        <v>3651</v>
      </c>
      <c r="B3662" t="s">
        <v>10600</v>
      </c>
      <c r="C3662" t="s">
        <v>10601</v>
      </c>
      <c r="D3662" t="s">
        <v>10602</v>
      </c>
      <c r="E3662" t="s">
        <v>10603</v>
      </c>
      <c r="F3662" s="5">
        <f>_xlfn.TEXTBEFORE(E3662, " ") * 1000000</f>
        <v>154100000</v>
      </c>
      <c r="G3662">
        <v>95.392399999999995</v>
      </c>
      <c r="H3662" t="s">
        <v>433</v>
      </c>
      <c r="I3662">
        <v>3048</v>
      </c>
      <c r="J3662">
        <f>IF(I3662="",0,I3662)</f>
        <v>3048</v>
      </c>
      <c r="K3662">
        <v>2532</v>
      </c>
      <c r="L3662">
        <f>I3662-K3662</f>
        <v>516</v>
      </c>
      <c r="M3662" t="str">
        <f>IF(I3662&lt;100,"small",IF(I3662&lt;500,"medium","large"))</f>
        <v>large</v>
      </c>
      <c r="N3662">
        <f>IF(M3662="small",1,0)</f>
        <v>0</v>
      </c>
      <c r="O3662">
        <f>IF(N3662="medium",1,0)</f>
        <v>0</v>
      </c>
      <c r="P3662">
        <f>IF(O3662="large",1,0)</f>
        <v>0</v>
      </c>
      <c r="Q3662">
        <v>2010</v>
      </c>
      <c r="R3662">
        <v>4</v>
      </c>
      <c r="S3662" t="str">
        <f>IF(R3662=1, "First-time", IF(R3662&lt;=3, "Rising Star", IF(R3662&lt;10, "Established", "Elites")))</f>
        <v>Established</v>
      </c>
      <c r="T3662">
        <f>IF(S3662 = "First-time",1,0)</f>
        <v>0</v>
      </c>
      <c r="U3662">
        <f>IF(S3662 = "Rising Star",1,0)</f>
        <v>0</v>
      </c>
      <c r="V3662">
        <f>IF(S3662 = "Established",1,0)</f>
        <v>1</v>
      </c>
      <c r="W3662">
        <f>IF(S3662 = "Elites",1,0)</f>
        <v>0</v>
      </c>
      <c r="X3662" t="s">
        <v>409</v>
      </c>
      <c r="Y3662" t="str">
        <f>IF(X3662="","-",TRIM(LEFT(X3662,FIND(",",X3662&amp;",")-1)))</f>
        <v>Salt Lake City</v>
      </c>
      <c r="Z3662" t="s">
        <v>10604</v>
      </c>
      <c r="AA3662" t="s">
        <v>46</v>
      </c>
    </row>
    <row r="3663" spans="1:27" ht="14.4" x14ac:dyDescent="0.3">
      <c r="A3663">
        <v>3652</v>
      </c>
      <c r="B3663" t="s">
        <v>4677</v>
      </c>
      <c r="C3663" t="s">
        <v>4678</v>
      </c>
      <c r="D3663" t="s">
        <v>4679</v>
      </c>
      <c r="E3663" t="s">
        <v>4680</v>
      </c>
      <c r="F3663" s="5">
        <f>_xlfn.TEXTBEFORE(E3663, " ") * 1000000</f>
        <v>49900000</v>
      </c>
      <c r="G3663">
        <v>95.362399999999994</v>
      </c>
      <c r="H3663" t="s">
        <v>779</v>
      </c>
      <c r="I3663">
        <v>289</v>
      </c>
      <c r="J3663">
        <f>IF(I3663="",0,I3663)</f>
        <v>289</v>
      </c>
      <c r="K3663">
        <v>122</v>
      </c>
      <c r="L3663">
        <f>I3663-K3663</f>
        <v>167</v>
      </c>
      <c r="M3663" t="str">
        <f>IF(I3663&lt;100,"small",IF(I3663&lt;500,"medium","large"))</f>
        <v>medium</v>
      </c>
      <c r="N3663">
        <f>IF(M3663="small",1,0)</f>
        <v>0</v>
      </c>
      <c r="O3663">
        <f>IF(N3663="medium",1,0)</f>
        <v>0</v>
      </c>
      <c r="P3663">
        <f>IF(O3663="large",1,0)</f>
        <v>0</v>
      </c>
      <c r="Q3663">
        <v>2002</v>
      </c>
      <c r="R3663">
        <v>8</v>
      </c>
      <c r="S3663" t="str">
        <f>IF(R3663=1, "First-time", IF(R3663&lt;=3, "Rising Star", IF(R3663&lt;10, "Established", "Elites")))</f>
        <v>Established</v>
      </c>
      <c r="T3663">
        <f>IF(S3663 = "First-time",1,0)</f>
        <v>0</v>
      </c>
      <c r="U3663">
        <f>IF(S3663 = "Rising Star",1,0)</f>
        <v>0</v>
      </c>
      <c r="V3663">
        <f>IF(S3663 = "Established",1,0)</f>
        <v>1</v>
      </c>
      <c r="W3663">
        <f>IF(S3663 = "Elites",1,0)</f>
        <v>0</v>
      </c>
      <c r="X3663" t="s">
        <v>737</v>
      </c>
      <c r="Y3663" t="str">
        <f>IF(X3663="","-",TRIM(LEFT(X3663,FIND(",",X3663&amp;",")-1)))</f>
        <v>Sacramento</v>
      </c>
      <c r="Z3663" t="s">
        <v>1610</v>
      </c>
      <c r="AA3663" t="s">
        <v>5</v>
      </c>
    </row>
    <row r="3664" spans="1:27" ht="14.4" x14ac:dyDescent="0.3">
      <c r="A3664">
        <v>3653</v>
      </c>
      <c r="B3664" t="s">
        <v>6553</v>
      </c>
      <c r="C3664" t="s">
        <v>6554</v>
      </c>
      <c r="D3664" t="s">
        <v>6555</v>
      </c>
      <c r="E3664" t="s">
        <v>5568</v>
      </c>
      <c r="F3664" s="5">
        <f>_xlfn.TEXTBEFORE(E3664, " ") * 1000000</f>
        <v>17400000</v>
      </c>
      <c r="G3664">
        <v>95.309600000000003</v>
      </c>
      <c r="H3664" t="s">
        <v>167</v>
      </c>
      <c r="I3664">
        <v>280</v>
      </c>
      <c r="J3664">
        <f>IF(I3664="",0,I3664)</f>
        <v>280</v>
      </c>
      <c r="K3664">
        <v>120</v>
      </c>
      <c r="L3664">
        <f>I3664-K3664</f>
        <v>160</v>
      </c>
      <c r="M3664" t="str">
        <f>IF(I3664&lt;100,"small",IF(I3664&lt;500,"medium","large"))</f>
        <v>medium</v>
      </c>
      <c r="N3664">
        <f>IF(M3664="small",1,0)</f>
        <v>0</v>
      </c>
      <c r="O3664">
        <f>IF(N3664="medium",1,0)</f>
        <v>0</v>
      </c>
      <c r="P3664">
        <f>IF(O3664="large",1,0)</f>
        <v>0</v>
      </c>
      <c r="Q3664">
        <v>2005</v>
      </c>
      <c r="R3664">
        <v>5</v>
      </c>
      <c r="S3664" t="str">
        <f>IF(R3664=1, "First-time", IF(R3664&lt;=3, "Rising Star", IF(R3664&lt;10, "Established", "Elites")))</f>
        <v>Established</v>
      </c>
      <c r="T3664">
        <f>IF(S3664 = "First-time",1,0)</f>
        <v>0</v>
      </c>
      <c r="U3664">
        <f>IF(S3664 = "Rising Star",1,0)</f>
        <v>0</v>
      </c>
      <c r="V3664">
        <f>IF(S3664 = "Established",1,0)</f>
        <v>1</v>
      </c>
      <c r="W3664">
        <f>IF(S3664 = "Elites",1,0)</f>
        <v>0</v>
      </c>
      <c r="X3664" t="s">
        <v>1396</v>
      </c>
      <c r="Y3664" t="str">
        <f>IF(X3664="","-",TRIM(LEFT(X3664,FIND(",",X3664&amp;",")-1)))</f>
        <v>San Francisco</v>
      </c>
      <c r="Z3664" t="s">
        <v>5890</v>
      </c>
      <c r="AA3664" t="s">
        <v>5</v>
      </c>
    </row>
    <row r="3665" spans="1:27" ht="14.4" x14ac:dyDescent="0.3">
      <c r="A3665">
        <v>3654</v>
      </c>
      <c r="B3665" t="s">
        <v>2788</v>
      </c>
      <c r="C3665" t="s">
        <v>2789</v>
      </c>
      <c r="D3665" t="s">
        <v>2790</v>
      </c>
      <c r="E3665" t="s">
        <v>2791</v>
      </c>
      <c r="F3665" s="5">
        <f>_xlfn.TEXTBEFORE(E3665, " ") * 1000000</f>
        <v>257300000</v>
      </c>
      <c r="G3665">
        <v>95.290800000000004</v>
      </c>
      <c r="H3665" t="s">
        <v>751</v>
      </c>
      <c r="I3665">
        <v>39</v>
      </c>
      <c r="J3665">
        <f>IF(I3665="",0,I3665)</f>
        <v>39</v>
      </c>
      <c r="K3665">
        <v>25</v>
      </c>
      <c r="L3665">
        <f>I3665-K3665</f>
        <v>14</v>
      </c>
      <c r="M3665" t="str">
        <f>IF(I3665&lt;100,"small",IF(I3665&lt;500,"medium","large"))</f>
        <v>small</v>
      </c>
      <c r="N3665">
        <f>IF(M3665="small",1,0)</f>
        <v>1</v>
      </c>
      <c r="O3665">
        <f>IF(N3665="medium",1,0)</f>
        <v>0</v>
      </c>
      <c r="P3665">
        <f>IF(O3665="large",1,0)</f>
        <v>0</v>
      </c>
      <c r="Q3665">
        <v>1997</v>
      </c>
      <c r="R3665">
        <v>4</v>
      </c>
      <c r="S3665" t="str">
        <f>IF(R3665=1, "First-time", IF(R3665&lt;=3, "Rising Star", IF(R3665&lt;10, "Established", "Elites")))</f>
        <v>Established</v>
      </c>
      <c r="T3665">
        <f>IF(S3665 = "First-time",1,0)</f>
        <v>0</v>
      </c>
      <c r="U3665">
        <f>IF(S3665 = "Rising Star",1,0)</f>
        <v>0</v>
      </c>
      <c r="V3665">
        <f>IF(S3665 = "Established",1,0)</f>
        <v>1</v>
      </c>
      <c r="W3665">
        <f>IF(S3665 = "Elites",1,0)</f>
        <v>0</v>
      </c>
      <c r="X3665" t="s">
        <v>1396</v>
      </c>
      <c r="Y3665" t="str">
        <f>IF(X3665="","-",TRIM(LEFT(X3665,FIND(",",X3665&amp;",")-1)))</f>
        <v>San Francisco</v>
      </c>
      <c r="Z3665" t="s">
        <v>2792</v>
      </c>
      <c r="AA3665" t="s">
        <v>5</v>
      </c>
    </row>
    <row r="3666" spans="1:27" ht="14.4" x14ac:dyDescent="0.3">
      <c r="A3666">
        <v>3655</v>
      </c>
      <c r="B3666" t="s">
        <v>5398</v>
      </c>
      <c r="C3666" t="s">
        <v>5399</v>
      </c>
      <c r="D3666" t="s">
        <v>5400</v>
      </c>
      <c r="E3666" t="s">
        <v>2929</v>
      </c>
      <c r="F3666" s="5">
        <f>_xlfn.TEXTBEFORE(E3666, " ") * 1000000</f>
        <v>15300000</v>
      </c>
      <c r="G3666">
        <v>95.221699999999998</v>
      </c>
      <c r="H3666" t="s">
        <v>779</v>
      </c>
      <c r="I3666">
        <v>59</v>
      </c>
      <c r="J3666">
        <f>IF(I3666="",0,I3666)</f>
        <v>59</v>
      </c>
      <c r="K3666">
        <v>35</v>
      </c>
      <c r="L3666">
        <f>I3666-K3666</f>
        <v>24</v>
      </c>
      <c r="M3666" t="str">
        <f>IF(I3666&lt;100,"small",IF(I3666&lt;500,"medium","large"))</f>
        <v>small</v>
      </c>
      <c r="N3666">
        <f>IF(M3666="small",1,0)</f>
        <v>1</v>
      </c>
      <c r="O3666">
        <f>IF(N3666="medium",1,0)</f>
        <v>0</v>
      </c>
      <c r="P3666">
        <f>IF(O3666="large",1,0)</f>
        <v>0</v>
      </c>
      <c r="Q3666">
        <v>2004</v>
      </c>
      <c r="R3666">
        <v>2</v>
      </c>
      <c r="S3666" t="str">
        <f>IF(R3666=1, "First-time", IF(R3666&lt;=3, "Rising Star", IF(R3666&lt;10, "Established", "Elites")))</f>
        <v>Rising Star</v>
      </c>
      <c r="T3666">
        <f>IF(S3666 = "First-time",1,0)</f>
        <v>0</v>
      </c>
      <c r="U3666">
        <f>IF(S3666 = "Rising Star",1,0)</f>
        <v>1</v>
      </c>
      <c r="V3666">
        <f>IF(S3666 = "Established",1,0)</f>
        <v>0</v>
      </c>
      <c r="W3666">
        <f>IF(S3666 = "Elites",1,0)</f>
        <v>0</v>
      </c>
      <c r="X3666" t="s">
        <v>838</v>
      </c>
      <c r="Y3666" t="str">
        <f>IF(X3666="","-",TRIM(LEFT(X3666,FIND(",",X3666&amp;",")-1)))</f>
        <v>Austin</v>
      </c>
      <c r="Z3666" t="s">
        <v>838</v>
      </c>
      <c r="AA3666" t="s">
        <v>45</v>
      </c>
    </row>
    <row r="3667" spans="1:27" ht="14.4" x14ac:dyDescent="0.3">
      <c r="A3667">
        <v>3656</v>
      </c>
      <c r="B3667" t="s">
        <v>366</v>
      </c>
      <c r="C3667" t="s">
        <v>367</v>
      </c>
      <c r="D3667" t="s">
        <v>368</v>
      </c>
      <c r="E3667" t="s">
        <v>369</v>
      </c>
      <c r="F3667" s="5">
        <f>_xlfn.TEXTBEFORE(E3667, " ") * 1000000</f>
        <v>14700000</v>
      </c>
      <c r="G3667">
        <v>95.207999999999998</v>
      </c>
      <c r="H3667" t="s">
        <v>111</v>
      </c>
      <c r="I3667">
        <v>53</v>
      </c>
      <c r="J3667">
        <f>IF(I3667="",0,I3667)</f>
        <v>53</v>
      </c>
      <c r="K3667">
        <v>54</v>
      </c>
      <c r="L3667">
        <f>I3667-K3667</f>
        <v>-1</v>
      </c>
      <c r="M3667" t="str">
        <f>IF(I3667&lt;100,"small",IF(I3667&lt;500,"medium","large"))</f>
        <v>small</v>
      </c>
      <c r="N3667">
        <f>IF(M3667="small",1,0)</f>
        <v>1</v>
      </c>
      <c r="O3667">
        <f>IF(N3667="medium",1,0)</f>
        <v>0</v>
      </c>
      <c r="P3667">
        <f>IF(O3667="large",1,0)</f>
        <v>0</v>
      </c>
      <c r="Q3667">
        <v>1963</v>
      </c>
      <c r="R3667">
        <v>1</v>
      </c>
      <c r="S3667" t="str">
        <f>IF(R3667=1, "First-time", IF(R3667&lt;=3, "Rising Star", IF(R3667&lt;10, "Established", "Elites")))</f>
        <v>First-time</v>
      </c>
      <c r="T3667">
        <f>IF(S3667 = "First-time",1,0)</f>
        <v>1</v>
      </c>
      <c r="U3667">
        <f>IF(S3667 = "Rising Star",1,0)</f>
        <v>0</v>
      </c>
      <c r="V3667">
        <f>IF(S3667 = "Established",1,0)</f>
        <v>0</v>
      </c>
      <c r="W3667">
        <f>IF(S3667 = "Elites",1,0)</f>
        <v>0</v>
      </c>
      <c r="X3667" t="s">
        <v>99</v>
      </c>
      <c r="Y3667" t="str">
        <f>IF(X3667="","-",TRIM(LEFT(X3667,FIND(",",X3667&amp;",")-1)))</f>
        <v>-</v>
      </c>
      <c r="Z3667" t="s">
        <v>370</v>
      </c>
      <c r="AA3667" t="s">
        <v>13</v>
      </c>
    </row>
    <row r="3668" spans="1:27" ht="14.4" x14ac:dyDescent="0.3">
      <c r="A3668">
        <v>3657</v>
      </c>
      <c r="B3668" t="s">
        <v>10538</v>
      </c>
      <c r="C3668" t="s">
        <v>10539</v>
      </c>
      <c r="D3668" t="s">
        <v>10540</v>
      </c>
      <c r="E3668" t="s">
        <v>1466</v>
      </c>
      <c r="F3668" s="5">
        <f>_xlfn.TEXTBEFORE(E3668, " ") * 1000000</f>
        <v>4000000</v>
      </c>
      <c r="G3668">
        <v>95.175399999999996</v>
      </c>
      <c r="H3668" t="s">
        <v>472</v>
      </c>
      <c r="I3668">
        <v>37</v>
      </c>
      <c r="J3668">
        <f>IF(I3668="",0,I3668)</f>
        <v>37</v>
      </c>
      <c r="K3668">
        <v>13</v>
      </c>
      <c r="L3668">
        <f>I3668-K3668</f>
        <v>24</v>
      </c>
      <c r="M3668" t="str">
        <f>IF(I3668&lt;100,"small",IF(I3668&lt;500,"medium","large"))</f>
        <v>small</v>
      </c>
      <c r="N3668">
        <f>IF(M3668="small",1,0)</f>
        <v>1</v>
      </c>
      <c r="O3668">
        <f>IF(N3668="medium",1,0)</f>
        <v>0</v>
      </c>
      <c r="P3668">
        <f>IF(O3668="large",1,0)</f>
        <v>0</v>
      </c>
      <c r="Q3668">
        <v>2010</v>
      </c>
      <c r="R3668">
        <v>5</v>
      </c>
      <c r="S3668" t="str">
        <f>IF(R3668=1, "First-time", IF(R3668&lt;=3, "Rising Star", IF(R3668&lt;10, "Established", "Elites")))</f>
        <v>Established</v>
      </c>
      <c r="T3668">
        <f>IF(S3668 = "First-time",1,0)</f>
        <v>0</v>
      </c>
      <c r="U3668">
        <f>IF(S3668 = "Rising Star",1,0)</f>
        <v>0</v>
      </c>
      <c r="V3668">
        <f>IF(S3668 = "Established",1,0)</f>
        <v>1</v>
      </c>
      <c r="W3668">
        <f>IF(S3668 = "Elites",1,0)</f>
        <v>0</v>
      </c>
      <c r="X3668" t="s">
        <v>427</v>
      </c>
      <c r="Y3668" t="str">
        <f>IF(X3668="","-",TRIM(LEFT(X3668,FIND(",",X3668&amp;",")-1)))</f>
        <v>Washington</v>
      </c>
      <c r="Z3668" t="s">
        <v>6029</v>
      </c>
      <c r="AA3668" t="s">
        <v>47</v>
      </c>
    </row>
    <row r="3669" spans="1:27" ht="14.4" x14ac:dyDescent="0.3">
      <c r="A3669">
        <v>3658</v>
      </c>
      <c r="B3669" t="s">
        <v>8197</v>
      </c>
      <c r="C3669" t="s">
        <v>8198</v>
      </c>
      <c r="D3669" t="s">
        <v>8199</v>
      </c>
      <c r="E3669" t="s">
        <v>3410</v>
      </c>
      <c r="F3669" s="5">
        <f>_xlfn.TEXTBEFORE(E3669, " ") * 1000000</f>
        <v>8300000.0000000009</v>
      </c>
      <c r="G3669">
        <v>95.155600000000007</v>
      </c>
      <c r="H3669" t="s">
        <v>118</v>
      </c>
      <c r="I3669">
        <v>35</v>
      </c>
      <c r="J3669">
        <f>IF(I3669="",0,I3669)</f>
        <v>35</v>
      </c>
      <c r="K3669">
        <v>15</v>
      </c>
      <c r="L3669">
        <f>I3669-K3669</f>
        <v>20</v>
      </c>
      <c r="M3669" t="str">
        <f>IF(I3669&lt;100,"small",IF(I3669&lt;500,"medium","large"))</f>
        <v>small</v>
      </c>
      <c r="N3669">
        <f>IF(M3669="small",1,0)</f>
        <v>1</v>
      </c>
      <c r="O3669">
        <f>IF(N3669="medium",1,0)</f>
        <v>0</v>
      </c>
      <c r="P3669">
        <f>IF(O3669="large",1,0)</f>
        <v>0</v>
      </c>
      <c r="Q3669">
        <v>2008</v>
      </c>
      <c r="R3669">
        <v>1</v>
      </c>
      <c r="S3669" t="str">
        <f>IF(R3669=1, "First-time", IF(R3669&lt;=3, "Rising Star", IF(R3669&lt;10, "Established", "Elites")))</f>
        <v>First-time</v>
      </c>
      <c r="T3669">
        <f>IF(S3669 = "First-time",1,0)</f>
        <v>1</v>
      </c>
      <c r="U3669">
        <f>IF(S3669 = "Rising Star",1,0)</f>
        <v>0</v>
      </c>
      <c r="V3669">
        <f>IF(S3669 = "Established",1,0)</f>
        <v>0</v>
      </c>
      <c r="W3669">
        <f>IF(S3669 = "Elites",1,0)</f>
        <v>0</v>
      </c>
      <c r="X3669" t="s">
        <v>260</v>
      </c>
      <c r="Y3669" t="str">
        <f>IF(X3669="","-",TRIM(LEFT(X3669,FIND(",",X3669&amp;",")-1)))</f>
        <v>Seattle</v>
      </c>
      <c r="Z3669" t="s">
        <v>1339</v>
      </c>
      <c r="AA3669" t="s">
        <v>49</v>
      </c>
    </row>
    <row r="3670" spans="1:27" ht="14.4" x14ac:dyDescent="0.3">
      <c r="A3670">
        <v>3659</v>
      </c>
      <c r="B3670" t="s">
        <v>14993</v>
      </c>
      <c r="C3670" t="s">
        <v>14994</v>
      </c>
      <c r="D3670" t="s">
        <v>14995</v>
      </c>
      <c r="E3670" t="s">
        <v>808</v>
      </c>
      <c r="F3670" s="5">
        <f>_xlfn.TEXTBEFORE(E3670, " ") * 1000000</f>
        <v>2200000</v>
      </c>
      <c r="G3670">
        <v>95.141199999999998</v>
      </c>
      <c r="H3670" t="s">
        <v>433</v>
      </c>
      <c r="I3670">
        <v>25</v>
      </c>
      <c r="J3670">
        <f>IF(I3670="",0,I3670)</f>
        <v>25</v>
      </c>
      <c r="K3670">
        <v>12</v>
      </c>
      <c r="L3670">
        <f>I3670-K3670</f>
        <v>13</v>
      </c>
      <c r="M3670" t="str">
        <f>IF(I3670&lt;100,"small",IF(I3670&lt;500,"medium","large"))</f>
        <v>small</v>
      </c>
      <c r="N3670">
        <f>IF(M3670="small",1,0)</f>
        <v>1</v>
      </c>
      <c r="O3670">
        <f>IF(N3670="medium",1,0)</f>
        <v>0</v>
      </c>
      <c r="P3670">
        <f>IF(O3670="large",1,0)</f>
        <v>0</v>
      </c>
      <c r="Q3670">
        <v>2013</v>
      </c>
      <c r="R3670">
        <v>1</v>
      </c>
      <c r="S3670" t="str">
        <f>IF(R3670=1, "First-time", IF(R3670&lt;=3, "Rising Star", IF(R3670&lt;10, "Established", "Elites")))</f>
        <v>First-time</v>
      </c>
      <c r="T3670">
        <f>IF(S3670 = "First-time",1,0)</f>
        <v>1</v>
      </c>
      <c r="U3670">
        <f>IF(S3670 = "Rising Star",1,0)</f>
        <v>0</v>
      </c>
      <c r="V3670">
        <f>IF(S3670 = "Established",1,0)</f>
        <v>0</v>
      </c>
      <c r="W3670">
        <f>IF(S3670 = "Elites",1,0)</f>
        <v>0</v>
      </c>
      <c r="X3670" t="s">
        <v>99</v>
      </c>
      <c r="Y3670" t="str">
        <f>IF(X3670="","-",TRIM(LEFT(X3670,FIND(",",X3670&amp;",")-1)))</f>
        <v>-</v>
      </c>
      <c r="Z3670" t="s">
        <v>666</v>
      </c>
      <c r="AA3670" t="s">
        <v>23</v>
      </c>
    </row>
    <row r="3671" spans="1:27" ht="14.4" x14ac:dyDescent="0.3">
      <c r="A3671">
        <v>3660</v>
      </c>
      <c r="B3671" t="s">
        <v>2207</v>
      </c>
      <c r="C3671" t="s">
        <v>2208</v>
      </c>
      <c r="D3671" t="s">
        <v>2209</v>
      </c>
      <c r="E3671" t="s">
        <v>2080</v>
      </c>
      <c r="F3671" s="5">
        <f>_xlfn.TEXTBEFORE(E3671, " ") * 1000000</f>
        <v>13800000</v>
      </c>
      <c r="G3671">
        <v>95.090100000000007</v>
      </c>
      <c r="H3671" t="s">
        <v>472</v>
      </c>
      <c r="I3671">
        <v>109</v>
      </c>
      <c r="J3671">
        <f>IF(I3671="",0,I3671)</f>
        <v>109</v>
      </c>
      <c r="K3671">
        <v>65</v>
      </c>
      <c r="L3671">
        <f>I3671-K3671</f>
        <v>44</v>
      </c>
      <c r="M3671" t="str">
        <f>IF(I3671&lt;100,"small",IF(I3671&lt;500,"medium","large"))</f>
        <v>medium</v>
      </c>
      <c r="N3671">
        <f>IF(M3671="small",1,0)</f>
        <v>0</v>
      </c>
      <c r="O3671">
        <f>IF(N3671="medium",1,0)</f>
        <v>0</v>
      </c>
      <c r="P3671">
        <f>IF(O3671="large",1,0)</f>
        <v>0</v>
      </c>
      <c r="Q3671">
        <v>1995</v>
      </c>
      <c r="R3671">
        <v>1</v>
      </c>
      <c r="S3671" t="str">
        <f>IF(R3671=1, "First-time", IF(R3671&lt;=3, "Rising Star", IF(R3671&lt;10, "Established", "Elites")))</f>
        <v>First-time</v>
      </c>
      <c r="T3671">
        <f>IF(S3671 = "First-time",1,0)</f>
        <v>1</v>
      </c>
      <c r="U3671">
        <f>IF(S3671 = "Rising Star",1,0)</f>
        <v>0</v>
      </c>
      <c r="V3671">
        <f>IF(S3671 = "Established",1,0)</f>
        <v>0</v>
      </c>
      <c r="W3671">
        <f>IF(S3671 = "Elites",1,0)</f>
        <v>0</v>
      </c>
      <c r="X3671" t="s">
        <v>880</v>
      </c>
      <c r="Y3671" t="str">
        <f>IF(X3671="","-",TRIM(LEFT(X3671,FIND(",",X3671&amp;",")-1)))</f>
        <v>Louisville/Jefferson County</v>
      </c>
      <c r="Z3671" t="s">
        <v>881</v>
      </c>
      <c r="AA3671" t="s">
        <v>18</v>
      </c>
    </row>
    <row r="3672" spans="1:27" ht="14.4" x14ac:dyDescent="0.3">
      <c r="A3672">
        <v>3661</v>
      </c>
      <c r="B3672" t="s">
        <v>6842</v>
      </c>
      <c r="C3672" t="s">
        <v>6843</v>
      </c>
      <c r="D3672" t="s">
        <v>6844</v>
      </c>
      <c r="E3672" t="s">
        <v>3907</v>
      </c>
      <c r="F3672" s="5">
        <f>_xlfn.TEXTBEFORE(E3672, " ") * 1000000</f>
        <v>32299999.999999996</v>
      </c>
      <c r="G3672">
        <v>95.064300000000003</v>
      </c>
      <c r="H3672" t="s">
        <v>751</v>
      </c>
      <c r="I3672">
        <v>190</v>
      </c>
      <c r="J3672">
        <f>IF(I3672="",0,I3672)</f>
        <v>190</v>
      </c>
      <c r="K3672">
        <v>62</v>
      </c>
      <c r="L3672">
        <f>I3672-K3672</f>
        <v>128</v>
      </c>
      <c r="M3672" t="str">
        <f>IF(I3672&lt;100,"small",IF(I3672&lt;500,"medium","large"))</f>
        <v>medium</v>
      </c>
      <c r="N3672">
        <f>IF(M3672="small",1,0)</f>
        <v>0</v>
      </c>
      <c r="O3672">
        <f>IF(N3672="medium",1,0)</f>
        <v>0</v>
      </c>
      <c r="P3672">
        <f>IF(O3672="large",1,0)</f>
        <v>0</v>
      </c>
      <c r="Q3672">
        <v>2006</v>
      </c>
      <c r="R3672">
        <v>4</v>
      </c>
      <c r="S3672" t="str">
        <f>IF(R3672=1, "First-time", IF(R3672&lt;=3, "Rising Star", IF(R3672&lt;10, "Established", "Elites")))</f>
        <v>Established</v>
      </c>
      <c r="T3672">
        <f>IF(S3672 = "First-time",1,0)</f>
        <v>0</v>
      </c>
      <c r="U3672">
        <f>IF(S3672 = "Rising Star",1,0)</f>
        <v>0</v>
      </c>
      <c r="V3672">
        <f>IF(S3672 = "Established",1,0)</f>
        <v>1</v>
      </c>
      <c r="W3672">
        <f>IF(S3672 = "Elites",1,0)</f>
        <v>0</v>
      </c>
      <c r="X3672" t="s">
        <v>99</v>
      </c>
      <c r="Y3672" t="str">
        <f>IF(X3672="","-",TRIM(LEFT(X3672,FIND(",",X3672&amp;",")-1)))</f>
        <v>-</v>
      </c>
      <c r="Z3672" t="s">
        <v>3886</v>
      </c>
      <c r="AA3672" t="s">
        <v>36</v>
      </c>
    </row>
    <row r="3673" spans="1:27" ht="14.4" x14ac:dyDescent="0.3">
      <c r="A3673">
        <v>3662</v>
      </c>
      <c r="B3673" t="s">
        <v>11267</v>
      </c>
      <c r="C3673" t="s">
        <v>11268</v>
      </c>
      <c r="D3673" t="s">
        <v>11269</v>
      </c>
      <c r="E3673" t="s">
        <v>3113</v>
      </c>
      <c r="F3673" s="5">
        <f>_xlfn.TEXTBEFORE(E3673, " ") * 1000000</f>
        <v>6300000</v>
      </c>
      <c r="G3673">
        <v>95.021100000000004</v>
      </c>
      <c r="H3673" t="s">
        <v>85</v>
      </c>
      <c r="I3673">
        <v>7</v>
      </c>
      <c r="J3673">
        <f>IF(I3673="",0,I3673)</f>
        <v>7</v>
      </c>
      <c r="K3673">
        <v>4</v>
      </c>
      <c r="L3673">
        <f>I3673-K3673</f>
        <v>3</v>
      </c>
      <c r="M3673" t="str">
        <f>IF(I3673&lt;100,"small",IF(I3673&lt;500,"medium","large"))</f>
        <v>small</v>
      </c>
      <c r="N3673">
        <f>IF(M3673="small",1,0)</f>
        <v>1</v>
      </c>
      <c r="O3673">
        <f>IF(N3673="medium",1,0)</f>
        <v>0</v>
      </c>
      <c r="P3673">
        <f>IF(O3673="large",1,0)</f>
        <v>0</v>
      </c>
      <c r="Q3673">
        <v>2010</v>
      </c>
      <c r="R3673">
        <v>4</v>
      </c>
      <c r="S3673" t="str">
        <f>IF(R3673=1, "First-time", IF(R3673&lt;=3, "Rising Star", IF(R3673&lt;10, "Established", "Elites")))</f>
        <v>Established</v>
      </c>
      <c r="T3673">
        <f>IF(S3673 = "First-time",1,0)</f>
        <v>0</v>
      </c>
      <c r="U3673">
        <f>IF(S3673 = "Rising Star",1,0)</f>
        <v>0</v>
      </c>
      <c r="V3673">
        <f>IF(S3673 = "Established",1,0)</f>
        <v>1</v>
      </c>
      <c r="W3673">
        <f>IF(S3673 = "Elites",1,0)</f>
        <v>0</v>
      </c>
      <c r="X3673" t="s">
        <v>242</v>
      </c>
      <c r="Y3673" t="str">
        <f>IF(X3673="","-",TRIM(LEFT(X3673,FIND(",",X3673&amp;",")-1)))</f>
        <v>Atlanta</v>
      </c>
      <c r="Z3673" t="s">
        <v>2063</v>
      </c>
      <c r="AA3673" t="s">
        <v>11</v>
      </c>
    </row>
    <row r="3674" spans="1:27" ht="14.4" x14ac:dyDescent="0.3">
      <c r="A3674">
        <v>3663</v>
      </c>
      <c r="B3674" t="s">
        <v>1171</v>
      </c>
      <c r="C3674" t="s">
        <v>1172</v>
      </c>
      <c r="D3674" t="s">
        <v>1173</v>
      </c>
      <c r="E3674" t="s">
        <v>644</v>
      </c>
      <c r="F3674" s="5">
        <f>_xlfn.TEXTBEFORE(E3674, " ") * 1000000</f>
        <v>65099999.999999993</v>
      </c>
      <c r="G3674">
        <v>94.9131</v>
      </c>
      <c r="H3674" t="s">
        <v>153</v>
      </c>
      <c r="I3674">
        <v>85</v>
      </c>
      <c r="J3674">
        <f>IF(I3674="",0,I3674)</f>
        <v>85</v>
      </c>
      <c r="K3674">
        <v>35</v>
      </c>
      <c r="L3674">
        <f>I3674-K3674</f>
        <v>50</v>
      </c>
      <c r="M3674" t="str">
        <f>IF(I3674&lt;100,"small",IF(I3674&lt;500,"medium","large"))</f>
        <v>small</v>
      </c>
      <c r="N3674">
        <f>IF(M3674="small",1,0)</f>
        <v>1</v>
      </c>
      <c r="O3674">
        <f>IF(N3674="medium",1,0)</f>
        <v>0</v>
      </c>
      <c r="P3674">
        <f>IF(O3674="large",1,0)</f>
        <v>0</v>
      </c>
      <c r="Q3674">
        <v>1986</v>
      </c>
      <c r="R3674">
        <v>6</v>
      </c>
      <c r="S3674" t="str">
        <f>IF(R3674=1, "First-time", IF(R3674&lt;=3, "Rising Star", IF(R3674&lt;10, "Established", "Elites")))</f>
        <v>Established</v>
      </c>
      <c r="T3674">
        <f>IF(S3674 = "First-time",1,0)</f>
        <v>0</v>
      </c>
      <c r="U3674">
        <f>IF(S3674 = "Rising Star",1,0)</f>
        <v>0</v>
      </c>
      <c r="V3674">
        <f>IF(S3674 = "Established",1,0)</f>
        <v>1</v>
      </c>
      <c r="W3674">
        <f>IF(S3674 = "Elites",1,0)</f>
        <v>0</v>
      </c>
      <c r="X3674" t="s">
        <v>180</v>
      </c>
      <c r="Y3674" t="str">
        <f>IF(X3674="","-",TRIM(LEFT(X3674,FIND(",",X3674&amp;",")-1)))</f>
        <v>Cincinnati</v>
      </c>
      <c r="Z3674" t="s">
        <v>1174</v>
      </c>
      <c r="AA3674" t="s">
        <v>36</v>
      </c>
    </row>
    <row r="3675" spans="1:27" ht="14.4" x14ac:dyDescent="0.3">
      <c r="A3675">
        <v>3664</v>
      </c>
      <c r="B3675" t="s">
        <v>12836</v>
      </c>
      <c r="C3675" t="s">
        <v>12837</v>
      </c>
      <c r="D3675" t="s">
        <v>12838</v>
      </c>
      <c r="E3675" t="s">
        <v>885</v>
      </c>
      <c r="F3675" s="5">
        <f>_xlfn.TEXTBEFORE(E3675, " ") * 1000000</f>
        <v>21200000</v>
      </c>
      <c r="G3675">
        <v>94.899000000000001</v>
      </c>
      <c r="H3675" t="s">
        <v>324</v>
      </c>
      <c r="I3675">
        <v>118</v>
      </c>
      <c r="J3675">
        <f>IF(I3675="",0,I3675)</f>
        <v>118</v>
      </c>
      <c r="K3675">
        <v>73</v>
      </c>
      <c r="L3675">
        <f>I3675-K3675</f>
        <v>45</v>
      </c>
      <c r="M3675" t="str">
        <f>IF(I3675&lt;100,"small",IF(I3675&lt;500,"medium","large"))</f>
        <v>medium</v>
      </c>
      <c r="N3675">
        <f>IF(M3675="small",1,0)</f>
        <v>0</v>
      </c>
      <c r="O3675">
        <f>IF(N3675="medium",1,0)</f>
        <v>0</v>
      </c>
      <c r="P3675">
        <f>IF(O3675="large",1,0)</f>
        <v>0</v>
      </c>
      <c r="Q3675">
        <v>2011</v>
      </c>
      <c r="R3675">
        <v>2</v>
      </c>
      <c r="S3675" t="str">
        <f>IF(R3675=1, "First-time", IF(R3675&lt;=3, "Rising Star", IF(R3675&lt;10, "Established", "Elites")))</f>
        <v>Rising Star</v>
      </c>
      <c r="T3675">
        <f>IF(S3675 = "First-time",1,0)</f>
        <v>0</v>
      </c>
      <c r="U3675">
        <f>IF(S3675 = "Rising Star",1,0)</f>
        <v>1</v>
      </c>
      <c r="V3675">
        <f>IF(S3675 = "Established",1,0)</f>
        <v>0</v>
      </c>
      <c r="W3675">
        <f>IF(S3675 = "Elites",1,0)</f>
        <v>0</v>
      </c>
      <c r="X3675" t="s">
        <v>272</v>
      </c>
      <c r="Y3675" t="str">
        <f>IF(X3675="","-",TRIM(LEFT(X3675,FIND(",",X3675&amp;",")-1)))</f>
        <v>Phoenix</v>
      </c>
      <c r="Z3675" t="s">
        <v>272</v>
      </c>
      <c r="AA3675" t="s">
        <v>4</v>
      </c>
    </row>
    <row r="3676" spans="1:27" ht="14.4" x14ac:dyDescent="0.3">
      <c r="A3676">
        <v>3665</v>
      </c>
      <c r="B3676" t="s">
        <v>6351</v>
      </c>
      <c r="C3676" t="s">
        <v>6352</v>
      </c>
      <c r="D3676" t="s">
        <v>6353</v>
      </c>
      <c r="E3676" t="s">
        <v>4059</v>
      </c>
      <c r="F3676" s="5">
        <f>_xlfn.TEXTBEFORE(E3676, " ") * 1000000</f>
        <v>8800000</v>
      </c>
      <c r="G3676">
        <v>94.894999999999996</v>
      </c>
      <c r="H3676" t="s">
        <v>353</v>
      </c>
      <c r="I3676">
        <v>190</v>
      </c>
      <c r="J3676">
        <f>IF(I3676="",0,I3676)</f>
        <v>190</v>
      </c>
      <c r="K3676">
        <v>90</v>
      </c>
      <c r="L3676">
        <f>I3676-K3676</f>
        <v>100</v>
      </c>
      <c r="M3676" t="str">
        <f>IF(I3676&lt;100,"small",IF(I3676&lt;500,"medium","large"))</f>
        <v>medium</v>
      </c>
      <c r="N3676">
        <f>IF(M3676="small",1,0)</f>
        <v>0</v>
      </c>
      <c r="O3676">
        <f>IF(N3676="medium",1,0)</f>
        <v>0</v>
      </c>
      <c r="P3676">
        <f>IF(O3676="large",1,0)</f>
        <v>0</v>
      </c>
      <c r="Q3676">
        <v>2005</v>
      </c>
      <c r="R3676">
        <v>2</v>
      </c>
      <c r="S3676" t="str">
        <f>IF(R3676=1, "First-time", IF(R3676&lt;=3, "Rising Star", IF(R3676&lt;10, "Established", "Elites")))</f>
        <v>Rising Star</v>
      </c>
      <c r="T3676">
        <f>IF(S3676 = "First-time",1,0)</f>
        <v>0</v>
      </c>
      <c r="U3676">
        <f>IF(S3676 = "Rising Star",1,0)</f>
        <v>1</v>
      </c>
      <c r="V3676">
        <f>IF(S3676 = "Established",1,0)</f>
        <v>0</v>
      </c>
      <c r="W3676">
        <f>IF(S3676 = "Elites",1,0)</f>
        <v>0</v>
      </c>
      <c r="X3676" t="s">
        <v>93</v>
      </c>
      <c r="Y3676" t="str">
        <f>IF(X3676="","-",TRIM(LEFT(X3676,FIND(",",X3676&amp;",")-1)))</f>
        <v>Baltimore</v>
      </c>
      <c r="Z3676" t="s">
        <v>93</v>
      </c>
      <c r="AA3676" t="s">
        <v>21</v>
      </c>
    </row>
    <row r="3677" spans="1:27" ht="14.4" x14ac:dyDescent="0.3">
      <c r="A3677">
        <v>3666</v>
      </c>
      <c r="B3677" t="s">
        <v>5141</v>
      </c>
      <c r="C3677" t="s">
        <v>5142</v>
      </c>
      <c r="D3677" t="s">
        <v>5143</v>
      </c>
      <c r="E3677" t="s">
        <v>128</v>
      </c>
      <c r="F3677" s="5">
        <f>_xlfn.TEXTBEFORE(E3677, " ") * 1000000</f>
        <v>7500000</v>
      </c>
      <c r="G3677">
        <v>94.844700000000003</v>
      </c>
      <c r="H3677" t="s">
        <v>331</v>
      </c>
      <c r="I3677">
        <v>90</v>
      </c>
      <c r="J3677">
        <f>IF(I3677="",0,I3677)</f>
        <v>90</v>
      </c>
      <c r="K3677">
        <v>50</v>
      </c>
      <c r="L3677">
        <f>I3677-K3677</f>
        <v>40</v>
      </c>
      <c r="M3677" t="str">
        <f>IF(I3677&lt;100,"small",IF(I3677&lt;500,"medium","large"))</f>
        <v>small</v>
      </c>
      <c r="N3677">
        <f>IF(M3677="small",1,0)</f>
        <v>1</v>
      </c>
      <c r="O3677">
        <f>IF(N3677="medium",1,0)</f>
        <v>0</v>
      </c>
      <c r="P3677">
        <f>IF(O3677="large",1,0)</f>
        <v>0</v>
      </c>
      <c r="Q3677">
        <v>2003</v>
      </c>
      <c r="R3677">
        <v>1</v>
      </c>
      <c r="S3677" t="str">
        <f>IF(R3677=1, "First-time", IF(R3677&lt;=3, "Rising Star", IF(R3677&lt;10, "Established", "Elites")))</f>
        <v>First-time</v>
      </c>
      <c r="T3677">
        <f>IF(S3677 = "First-time",1,0)</f>
        <v>1</v>
      </c>
      <c r="U3677">
        <f>IF(S3677 = "Rising Star",1,0)</f>
        <v>0</v>
      </c>
      <c r="V3677">
        <f>IF(S3677 = "Established",1,0)</f>
        <v>0</v>
      </c>
      <c r="W3677">
        <f>IF(S3677 = "Elites",1,0)</f>
        <v>0</v>
      </c>
      <c r="X3677" t="s">
        <v>99</v>
      </c>
      <c r="Y3677" t="str">
        <f>IF(X3677="","-",TRIM(LEFT(X3677,FIND(",",X3677&amp;",")-1)))</f>
        <v>-</v>
      </c>
      <c r="Z3677" t="s">
        <v>5144</v>
      </c>
      <c r="AA3677" t="s">
        <v>11</v>
      </c>
    </row>
    <row r="3678" spans="1:27" ht="14.4" x14ac:dyDescent="0.3">
      <c r="A3678">
        <v>3667</v>
      </c>
      <c r="B3678" t="s">
        <v>6969</v>
      </c>
      <c r="C3678" t="s">
        <v>6970</v>
      </c>
      <c r="D3678" t="s">
        <v>6971</v>
      </c>
      <c r="E3678" t="s">
        <v>2967</v>
      </c>
      <c r="F3678" s="5">
        <f>_xlfn.TEXTBEFORE(E3678, " ") * 1000000</f>
        <v>19800000</v>
      </c>
      <c r="G3678">
        <v>94.720799999999997</v>
      </c>
      <c r="H3678" t="s">
        <v>160</v>
      </c>
      <c r="I3678">
        <v>30</v>
      </c>
      <c r="J3678">
        <f>IF(I3678="",0,I3678)</f>
        <v>30</v>
      </c>
      <c r="K3678">
        <v>12</v>
      </c>
      <c r="L3678">
        <f>I3678-K3678</f>
        <v>18</v>
      </c>
      <c r="M3678" t="str">
        <f>IF(I3678&lt;100,"small",IF(I3678&lt;500,"medium","large"))</f>
        <v>small</v>
      </c>
      <c r="N3678">
        <f>IF(M3678="small",1,0)</f>
        <v>1</v>
      </c>
      <c r="O3678">
        <f>IF(N3678="medium",1,0)</f>
        <v>0</v>
      </c>
      <c r="P3678">
        <f>IF(O3678="large",1,0)</f>
        <v>0</v>
      </c>
      <c r="Q3678">
        <v>2006</v>
      </c>
      <c r="R3678">
        <v>5</v>
      </c>
      <c r="S3678" t="str">
        <f>IF(R3678=1, "First-time", IF(R3678&lt;=3, "Rising Star", IF(R3678&lt;10, "Established", "Elites")))</f>
        <v>Established</v>
      </c>
      <c r="T3678">
        <f>IF(S3678 = "First-time",1,0)</f>
        <v>0</v>
      </c>
      <c r="U3678">
        <f>IF(S3678 = "Rising Star",1,0)</f>
        <v>0</v>
      </c>
      <c r="V3678">
        <f>IF(S3678 = "Established",1,0)</f>
        <v>1</v>
      </c>
      <c r="W3678">
        <f>IF(S3678 = "Elites",1,0)</f>
        <v>0</v>
      </c>
      <c r="X3678" t="s">
        <v>168</v>
      </c>
      <c r="Y3678" t="str">
        <f>IF(X3678="","-",TRIM(LEFT(X3678,FIND(",",X3678&amp;",")-1)))</f>
        <v>Kansas City</v>
      </c>
      <c r="Z3678" t="s">
        <v>6972</v>
      </c>
      <c r="AA3678" t="s">
        <v>25</v>
      </c>
    </row>
    <row r="3679" spans="1:27" ht="14.4" x14ac:dyDescent="0.3">
      <c r="A3679">
        <v>3668</v>
      </c>
      <c r="B3679" t="s">
        <v>6738</v>
      </c>
      <c r="C3679" t="s">
        <v>6739</v>
      </c>
      <c r="D3679" t="s">
        <v>6740</v>
      </c>
      <c r="E3679" t="s">
        <v>2567</v>
      </c>
      <c r="F3679" s="5">
        <f>_xlfn.TEXTBEFORE(E3679, " ") * 1000000</f>
        <v>14100000</v>
      </c>
      <c r="G3679">
        <v>94.718900000000005</v>
      </c>
      <c r="H3679" t="s">
        <v>129</v>
      </c>
      <c r="I3679">
        <v>32</v>
      </c>
      <c r="J3679">
        <f>IF(I3679="",0,I3679)</f>
        <v>32</v>
      </c>
      <c r="K3679">
        <v>19</v>
      </c>
      <c r="L3679">
        <f>I3679-K3679</f>
        <v>13</v>
      </c>
      <c r="M3679" t="str">
        <f>IF(I3679&lt;100,"small",IF(I3679&lt;500,"medium","large"))</f>
        <v>small</v>
      </c>
      <c r="N3679">
        <f>IF(M3679="small",1,0)</f>
        <v>1</v>
      </c>
      <c r="O3679">
        <f>IF(N3679="medium",1,0)</f>
        <v>0</v>
      </c>
      <c r="P3679">
        <f>IF(O3679="large",1,0)</f>
        <v>0</v>
      </c>
      <c r="Q3679">
        <v>2006</v>
      </c>
      <c r="R3679">
        <v>2</v>
      </c>
      <c r="S3679" t="str">
        <f>IF(R3679=1, "First-time", IF(R3679&lt;=3, "Rising Star", IF(R3679&lt;10, "Established", "Elites")))</f>
        <v>Rising Star</v>
      </c>
      <c r="T3679">
        <f>IF(S3679 = "First-time",1,0)</f>
        <v>0</v>
      </c>
      <c r="U3679">
        <f>IF(S3679 = "Rising Star",1,0)</f>
        <v>1</v>
      </c>
      <c r="V3679">
        <f>IF(S3679 = "Established",1,0)</f>
        <v>0</v>
      </c>
      <c r="W3679">
        <f>IF(S3679 = "Elites",1,0)</f>
        <v>0</v>
      </c>
      <c r="X3679" t="s">
        <v>130</v>
      </c>
      <c r="Y3679" t="str">
        <f>IF(X3679="","-",TRIM(LEFT(X3679,FIND(",",X3679&amp;",")-1)))</f>
        <v>Dallas</v>
      </c>
      <c r="Z3679" t="s">
        <v>130</v>
      </c>
      <c r="AA3679" t="s">
        <v>45</v>
      </c>
    </row>
    <row r="3680" spans="1:27" ht="14.4" x14ac:dyDescent="0.3">
      <c r="A3680">
        <v>3669</v>
      </c>
      <c r="B3680" t="s">
        <v>16395</v>
      </c>
      <c r="C3680" t="s">
        <v>16396</v>
      </c>
      <c r="D3680" t="s">
        <v>16397</v>
      </c>
      <c r="E3680" t="s">
        <v>529</v>
      </c>
      <c r="F3680" s="5">
        <f>_xlfn.TEXTBEFORE(E3680, " ") * 1000000</f>
        <v>4200000</v>
      </c>
      <c r="G3680">
        <v>94.675899999999999</v>
      </c>
      <c r="H3680" t="s">
        <v>779</v>
      </c>
      <c r="I3680">
        <v>20</v>
      </c>
      <c r="J3680">
        <f>IF(I3680="",0,I3680)</f>
        <v>20</v>
      </c>
      <c r="K3680">
        <v>7</v>
      </c>
      <c r="L3680">
        <f>I3680-K3680</f>
        <v>13</v>
      </c>
      <c r="M3680" t="str">
        <f>IF(I3680&lt;100,"small",IF(I3680&lt;500,"medium","large"))</f>
        <v>small</v>
      </c>
      <c r="N3680">
        <f>IF(M3680="small",1,0)</f>
        <v>1</v>
      </c>
      <c r="O3680">
        <f>IF(N3680="medium",1,0)</f>
        <v>0</v>
      </c>
      <c r="P3680">
        <f>IF(O3680="large",1,0)</f>
        <v>0</v>
      </c>
      <c r="Q3680">
        <v>2014</v>
      </c>
      <c r="R3680">
        <v>2</v>
      </c>
      <c r="S3680" t="str">
        <f>IF(R3680=1, "First-time", IF(R3680&lt;=3, "Rising Star", IF(R3680&lt;10, "Established", "Elites")))</f>
        <v>Rising Star</v>
      </c>
      <c r="T3680">
        <f>IF(S3680 = "First-time",1,0)</f>
        <v>0</v>
      </c>
      <c r="U3680">
        <f>IF(S3680 = "Rising Star",1,0)</f>
        <v>1</v>
      </c>
      <c r="V3680">
        <f>IF(S3680 = "Established",1,0)</f>
        <v>0</v>
      </c>
      <c r="W3680">
        <f>IF(S3680 = "Elites",1,0)</f>
        <v>0</v>
      </c>
      <c r="X3680" t="s">
        <v>439</v>
      </c>
      <c r="Y3680" t="str">
        <f>IF(X3680="","-",TRIM(LEFT(X3680,FIND(",",X3680&amp;",")-1)))</f>
        <v>Detroit</v>
      </c>
      <c r="Z3680" t="s">
        <v>16387</v>
      </c>
      <c r="AA3680" t="s">
        <v>23</v>
      </c>
    </row>
    <row r="3681" spans="1:27" ht="14.4" x14ac:dyDescent="0.3">
      <c r="A3681">
        <v>3670</v>
      </c>
      <c r="B3681" t="s">
        <v>7004</v>
      </c>
      <c r="C3681" t="s">
        <v>7005</v>
      </c>
      <c r="D3681" t="s">
        <v>7006</v>
      </c>
      <c r="E3681" t="s">
        <v>1183</v>
      </c>
      <c r="F3681" s="5">
        <f>_xlfn.TEXTBEFORE(E3681, " ") * 1000000</f>
        <v>25700000</v>
      </c>
      <c r="G3681">
        <v>94.649299999999997</v>
      </c>
      <c r="H3681" t="s">
        <v>472</v>
      </c>
      <c r="I3681">
        <v>100</v>
      </c>
      <c r="J3681">
        <f>IF(I3681="",0,I3681)</f>
        <v>100</v>
      </c>
      <c r="K3681">
        <v>50</v>
      </c>
      <c r="L3681">
        <f>I3681-K3681</f>
        <v>50</v>
      </c>
      <c r="M3681" t="str">
        <f>IF(I3681&lt;100,"small",IF(I3681&lt;500,"medium","large"))</f>
        <v>medium</v>
      </c>
      <c r="N3681">
        <f>IF(M3681="small",1,0)</f>
        <v>0</v>
      </c>
      <c r="O3681">
        <f>IF(N3681="medium",1,0)</f>
        <v>0</v>
      </c>
      <c r="P3681">
        <f>IF(O3681="large",1,0)</f>
        <v>0</v>
      </c>
      <c r="Q3681">
        <v>2006</v>
      </c>
      <c r="R3681">
        <v>8</v>
      </c>
      <c r="S3681" t="str">
        <f>IF(R3681=1, "First-time", IF(R3681&lt;=3, "Rising Star", IF(R3681&lt;10, "Established", "Elites")))</f>
        <v>Established</v>
      </c>
      <c r="T3681">
        <f>IF(S3681 = "First-time",1,0)</f>
        <v>0</v>
      </c>
      <c r="U3681">
        <f>IF(S3681 = "Rising Star",1,0)</f>
        <v>0</v>
      </c>
      <c r="V3681">
        <f>IF(S3681 = "Established",1,0)</f>
        <v>1</v>
      </c>
      <c r="W3681">
        <f>IF(S3681 = "Elites",1,0)</f>
        <v>0</v>
      </c>
      <c r="X3681" t="s">
        <v>185</v>
      </c>
      <c r="Y3681" t="str">
        <f>IF(X3681="","-",TRIM(LEFT(X3681,FIND(",",X3681&amp;",")-1)))</f>
        <v>Boston</v>
      </c>
      <c r="Z3681" t="s">
        <v>298</v>
      </c>
      <c r="AA3681" t="s">
        <v>20</v>
      </c>
    </row>
    <row r="3682" spans="1:27" ht="14.4" x14ac:dyDescent="0.3">
      <c r="A3682">
        <v>3671</v>
      </c>
      <c r="B3682" t="s">
        <v>1905</v>
      </c>
      <c r="C3682" t="s">
        <v>1906</v>
      </c>
      <c r="D3682" t="s">
        <v>1907</v>
      </c>
      <c r="E3682" t="s">
        <v>928</v>
      </c>
      <c r="F3682" s="5">
        <f>_xlfn.TEXTBEFORE(E3682, " ") * 1000000</f>
        <v>15700000</v>
      </c>
      <c r="G3682">
        <v>94.618200000000002</v>
      </c>
      <c r="H3682" t="s">
        <v>174</v>
      </c>
      <c r="I3682">
        <v>38</v>
      </c>
      <c r="J3682">
        <f>IF(I3682="",0,I3682)</f>
        <v>38</v>
      </c>
      <c r="K3682">
        <v>14</v>
      </c>
      <c r="L3682">
        <f>I3682-K3682</f>
        <v>24</v>
      </c>
      <c r="M3682" t="str">
        <f>IF(I3682&lt;100,"small",IF(I3682&lt;500,"medium","large"))</f>
        <v>small</v>
      </c>
      <c r="N3682">
        <f>IF(M3682="small",1,0)</f>
        <v>1</v>
      </c>
      <c r="O3682">
        <f>IF(N3682="medium",1,0)</f>
        <v>0</v>
      </c>
      <c r="P3682">
        <f>IF(O3682="large",1,0)</f>
        <v>0</v>
      </c>
      <c r="Q3682">
        <v>1993</v>
      </c>
      <c r="R3682">
        <v>7</v>
      </c>
      <c r="S3682" t="str">
        <f>IF(R3682=1, "First-time", IF(R3682&lt;=3, "Rising Star", IF(R3682&lt;10, "Established", "Elites")))</f>
        <v>Established</v>
      </c>
      <c r="T3682">
        <f>IF(S3682 = "First-time",1,0)</f>
        <v>0</v>
      </c>
      <c r="U3682">
        <f>IF(S3682 = "Rising Star",1,0)</f>
        <v>0</v>
      </c>
      <c r="V3682">
        <f>IF(S3682 = "Established",1,0)</f>
        <v>1</v>
      </c>
      <c r="W3682">
        <f>IF(S3682 = "Elites",1,0)</f>
        <v>0</v>
      </c>
      <c r="X3682" t="s">
        <v>99</v>
      </c>
      <c r="Y3682" t="str">
        <f>IF(X3682="","-",TRIM(LEFT(X3682,FIND(",",X3682&amp;",")-1)))</f>
        <v>-</v>
      </c>
      <c r="Z3682" t="s">
        <v>1908</v>
      </c>
      <c r="AA3682" t="s">
        <v>16</v>
      </c>
    </row>
    <row r="3683" spans="1:27" ht="14.4" x14ac:dyDescent="0.3">
      <c r="A3683">
        <v>3672</v>
      </c>
      <c r="B3683" t="s">
        <v>8598</v>
      </c>
      <c r="C3683" t="s">
        <v>8599</v>
      </c>
      <c r="D3683" t="s">
        <v>8600</v>
      </c>
      <c r="E3683" t="s">
        <v>3410</v>
      </c>
      <c r="F3683" s="5">
        <f>_xlfn.TEXTBEFORE(E3683, " ") * 1000000</f>
        <v>8300000.0000000009</v>
      </c>
      <c r="G3683">
        <v>94.593800000000002</v>
      </c>
      <c r="H3683" t="s">
        <v>174</v>
      </c>
      <c r="I3683">
        <v>13</v>
      </c>
      <c r="J3683">
        <f>IF(I3683="",0,I3683)</f>
        <v>13</v>
      </c>
      <c r="K3683">
        <v>8</v>
      </c>
      <c r="L3683">
        <f>I3683-K3683</f>
        <v>5</v>
      </c>
      <c r="M3683" t="str">
        <f>IF(I3683&lt;100,"small",IF(I3683&lt;500,"medium","large"))</f>
        <v>small</v>
      </c>
      <c r="N3683">
        <f>IF(M3683="small",1,0)</f>
        <v>1</v>
      </c>
      <c r="O3683">
        <f>IF(N3683="medium",1,0)</f>
        <v>0</v>
      </c>
      <c r="P3683">
        <f>IF(O3683="large",1,0)</f>
        <v>0</v>
      </c>
      <c r="Q3683">
        <v>2008</v>
      </c>
      <c r="R3683">
        <v>1</v>
      </c>
      <c r="S3683" t="str">
        <f>IF(R3683=1, "First-time", IF(R3683&lt;=3, "Rising Star", IF(R3683&lt;10, "Established", "Elites")))</f>
        <v>First-time</v>
      </c>
      <c r="T3683">
        <f>IF(S3683 = "First-time",1,0)</f>
        <v>1</v>
      </c>
      <c r="U3683">
        <f>IF(S3683 = "Rising Star",1,0)</f>
        <v>0</v>
      </c>
      <c r="V3683">
        <f>IF(S3683 = "Established",1,0)</f>
        <v>0</v>
      </c>
      <c r="W3683">
        <f>IF(S3683 = "Elites",1,0)</f>
        <v>0</v>
      </c>
      <c r="X3683" t="s">
        <v>86</v>
      </c>
      <c r="Y3683" t="str">
        <f>IF(X3683="","-",TRIM(LEFT(X3683,FIND(",",X3683&amp;",")-1)))</f>
        <v>New York City</v>
      </c>
      <c r="Z3683" t="s">
        <v>8601</v>
      </c>
      <c r="AA3683" t="s">
        <v>32</v>
      </c>
    </row>
    <row r="3684" spans="1:27" ht="14.4" x14ac:dyDescent="0.3">
      <c r="A3684">
        <v>3673</v>
      </c>
      <c r="B3684" t="s">
        <v>5909</v>
      </c>
      <c r="C3684" t="s">
        <v>5910</v>
      </c>
      <c r="D3684" t="s">
        <v>5911</v>
      </c>
      <c r="E3684" t="s">
        <v>5912</v>
      </c>
      <c r="F3684" s="5">
        <f>_xlfn.TEXTBEFORE(E3684, " ") * 1000000</f>
        <v>32200000.000000004</v>
      </c>
      <c r="G3684">
        <v>94.567099999999996</v>
      </c>
      <c r="H3684" t="s">
        <v>129</v>
      </c>
      <c r="I3684">
        <v>86</v>
      </c>
      <c r="J3684">
        <f>IF(I3684="",0,I3684)</f>
        <v>86</v>
      </c>
      <c r="K3684">
        <v>37</v>
      </c>
      <c r="L3684">
        <f>I3684-K3684</f>
        <v>49</v>
      </c>
      <c r="M3684" t="str">
        <f>IF(I3684&lt;100,"small",IF(I3684&lt;500,"medium","large"))</f>
        <v>small</v>
      </c>
      <c r="N3684">
        <f>IF(M3684="small",1,0)</f>
        <v>1</v>
      </c>
      <c r="O3684">
        <f>IF(N3684="medium",1,0)</f>
        <v>0</v>
      </c>
      <c r="P3684">
        <f>IF(O3684="large",1,0)</f>
        <v>0</v>
      </c>
      <c r="Q3684">
        <v>2004</v>
      </c>
      <c r="R3684">
        <v>1</v>
      </c>
      <c r="S3684" t="str">
        <f>IF(R3684=1, "First-time", IF(R3684&lt;=3, "Rising Star", IF(R3684&lt;10, "Established", "Elites")))</f>
        <v>First-time</v>
      </c>
      <c r="T3684">
        <f>IF(S3684 = "First-time",1,0)</f>
        <v>1</v>
      </c>
      <c r="U3684">
        <f>IF(S3684 = "Rising Star",1,0)</f>
        <v>0</v>
      </c>
      <c r="V3684">
        <f>IF(S3684 = "Established",1,0)</f>
        <v>0</v>
      </c>
      <c r="W3684">
        <f>IF(S3684 = "Elites",1,0)</f>
        <v>0</v>
      </c>
      <c r="X3684" t="s">
        <v>325</v>
      </c>
      <c r="Y3684" t="str">
        <f>IF(X3684="","-",TRIM(LEFT(X3684,FIND(",",X3684&amp;",")-1)))</f>
        <v>Los Angeles</v>
      </c>
      <c r="Z3684" t="s">
        <v>1027</v>
      </c>
      <c r="AA3684" t="s">
        <v>5</v>
      </c>
    </row>
    <row r="3685" spans="1:27" ht="14.4" x14ac:dyDescent="0.3">
      <c r="A3685">
        <v>3674</v>
      </c>
      <c r="B3685" t="s">
        <v>7977</v>
      </c>
      <c r="C3685" t="s">
        <v>7978</v>
      </c>
      <c r="D3685" t="s">
        <v>7979</v>
      </c>
      <c r="E3685" t="s">
        <v>1302</v>
      </c>
      <c r="F3685" s="5">
        <f>_xlfn.TEXTBEFORE(E3685, " ") * 1000000</f>
        <v>7800000</v>
      </c>
      <c r="G3685">
        <v>94.504300000000001</v>
      </c>
      <c r="H3685" t="s">
        <v>751</v>
      </c>
      <c r="I3685">
        <v>34</v>
      </c>
      <c r="J3685">
        <f>IF(I3685="",0,I3685)</f>
        <v>34</v>
      </c>
      <c r="K3685">
        <v>30</v>
      </c>
      <c r="L3685">
        <f>I3685-K3685</f>
        <v>4</v>
      </c>
      <c r="M3685" t="str">
        <f>IF(I3685&lt;100,"small",IF(I3685&lt;500,"medium","large"))</f>
        <v>small</v>
      </c>
      <c r="N3685">
        <f>IF(M3685="small",1,0)</f>
        <v>1</v>
      </c>
      <c r="O3685">
        <f>IF(N3685="medium",1,0)</f>
        <v>0</v>
      </c>
      <c r="P3685">
        <f>IF(O3685="large",1,0)</f>
        <v>0</v>
      </c>
      <c r="Q3685">
        <v>2007</v>
      </c>
      <c r="R3685">
        <v>7</v>
      </c>
      <c r="S3685" t="str">
        <f>IF(R3685=1, "First-time", IF(R3685&lt;=3, "Rising Star", IF(R3685&lt;10, "Established", "Elites")))</f>
        <v>Established</v>
      </c>
      <c r="T3685">
        <f>IF(S3685 = "First-time",1,0)</f>
        <v>0</v>
      </c>
      <c r="U3685">
        <f>IF(S3685 = "Rising Star",1,0)</f>
        <v>0</v>
      </c>
      <c r="V3685">
        <f>IF(S3685 = "Established",1,0)</f>
        <v>1</v>
      </c>
      <c r="W3685">
        <f>IF(S3685 = "Elites",1,0)</f>
        <v>0</v>
      </c>
      <c r="X3685" t="s">
        <v>427</v>
      </c>
      <c r="Y3685" t="str">
        <f>IF(X3685="","-",TRIM(LEFT(X3685,FIND(",",X3685&amp;",")-1)))</f>
        <v>Washington</v>
      </c>
      <c r="Z3685" t="s">
        <v>2498</v>
      </c>
      <c r="AA3685" t="s">
        <v>8</v>
      </c>
    </row>
    <row r="3686" spans="1:27" ht="14.4" x14ac:dyDescent="0.3">
      <c r="A3686">
        <v>3675</v>
      </c>
      <c r="B3686" t="s">
        <v>10360</v>
      </c>
      <c r="C3686" t="s">
        <v>10361</v>
      </c>
      <c r="D3686" t="s">
        <v>10362</v>
      </c>
      <c r="E3686" t="s">
        <v>2632</v>
      </c>
      <c r="F3686" s="5">
        <f>_xlfn.TEXTBEFORE(E3686, " ") * 1000000</f>
        <v>10500000</v>
      </c>
      <c r="G3686">
        <v>94.444400000000002</v>
      </c>
      <c r="H3686" t="s">
        <v>140</v>
      </c>
      <c r="I3686">
        <v>50</v>
      </c>
      <c r="J3686">
        <f>IF(I3686="",0,I3686)</f>
        <v>50</v>
      </c>
      <c r="K3686">
        <v>40</v>
      </c>
      <c r="L3686">
        <f>I3686-K3686</f>
        <v>10</v>
      </c>
      <c r="M3686" t="str">
        <f>IF(I3686&lt;100,"small",IF(I3686&lt;500,"medium","large"))</f>
        <v>small</v>
      </c>
      <c r="N3686">
        <f>IF(M3686="small",1,0)</f>
        <v>1</v>
      </c>
      <c r="O3686">
        <f>IF(N3686="medium",1,0)</f>
        <v>0</v>
      </c>
      <c r="P3686">
        <f>IF(O3686="large",1,0)</f>
        <v>0</v>
      </c>
      <c r="Q3686">
        <v>2009</v>
      </c>
      <c r="R3686">
        <v>1</v>
      </c>
      <c r="S3686" t="str">
        <f>IF(R3686=1, "First-time", IF(R3686&lt;=3, "Rising Star", IF(R3686&lt;10, "Established", "Elites")))</f>
        <v>First-time</v>
      </c>
      <c r="T3686">
        <f>IF(S3686 = "First-time",1,0)</f>
        <v>1</v>
      </c>
      <c r="U3686">
        <f>IF(S3686 = "Rising Star",1,0)</f>
        <v>0</v>
      </c>
      <c r="V3686">
        <f>IF(S3686 = "Established",1,0)</f>
        <v>0</v>
      </c>
      <c r="W3686">
        <f>IF(S3686 = "Elites",1,0)</f>
        <v>0</v>
      </c>
      <c r="X3686" t="s">
        <v>325</v>
      </c>
      <c r="Y3686" t="str">
        <f>IF(X3686="","-",TRIM(LEFT(X3686,FIND(",",X3686&amp;",")-1)))</f>
        <v>Los Angeles</v>
      </c>
      <c r="Z3686" t="s">
        <v>6520</v>
      </c>
      <c r="AA3686" t="s">
        <v>5</v>
      </c>
    </row>
    <row r="3687" spans="1:27" ht="14.4" x14ac:dyDescent="0.3">
      <c r="A3687">
        <v>3676</v>
      </c>
      <c r="B3687" t="s">
        <v>13373</v>
      </c>
      <c r="C3687" t="s">
        <v>13374</v>
      </c>
      <c r="D3687" t="s">
        <v>13375</v>
      </c>
      <c r="E3687" t="s">
        <v>870</v>
      </c>
      <c r="F3687" s="5">
        <f>_xlfn.TEXTBEFORE(E3687, " ") * 1000000</f>
        <v>3000000</v>
      </c>
      <c r="G3687">
        <v>94.401799999999994</v>
      </c>
      <c r="H3687" t="s">
        <v>803</v>
      </c>
      <c r="I3687">
        <v>25</v>
      </c>
      <c r="J3687">
        <f>IF(I3687="",0,I3687)</f>
        <v>25</v>
      </c>
      <c r="K3687">
        <v>12</v>
      </c>
      <c r="L3687">
        <f>I3687-K3687</f>
        <v>13</v>
      </c>
      <c r="M3687" t="str">
        <f>IF(I3687&lt;100,"small",IF(I3687&lt;500,"medium","large"))</f>
        <v>small</v>
      </c>
      <c r="N3687">
        <f>IF(M3687="small",1,0)</f>
        <v>1</v>
      </c>
      <c r="O3687">
        <f>IF(N3687="medium",1,0)</f>
        <v>0</v>
      </c>
      <c r="P3687">
        <f>IF(O3687="large",1,0)</f>
        <v>0</v>
      </c>
      <c r="Q3687">
        <v>2012</v>
      </c>
      <c r="R3687">
        <v>2</v>
      </c>
      <c r="S3687" t="str">
        <f>IF(R3687=1, "First-time", IF(R3687&lt;=3, "Rising Star", IF(R3687&lt;10, "Established", "Elites")))</f>
        <v>Rising Star</v>
      </c>
      <c r="T3687">
        <f>IF(S3687 = "First-time",1,0)</f>
        <v>0</v>
      </c>
      <c r="U3687">
        <f>IF(S3687 = "Rising Star",1,0)</f>
        <v>1</v>
      </c>
      <c r="V3687">
        <f>IF(S3687 = "Established",1,0)</f>
        <v>0</v>
      </c>
      <c r="W3687">
        <f>IF(S3687 = "Elites",1,0)</f>
        <v>0</v>
      </c>
      <c r="X3687" t="s">
        <v>86</v>
      </c>
      <c r="Y3687" t="str">
        <f>IF(X3687="","-",TRIM(LEFT(X3687,FIND(",",X3687&amp;",")-1)))</f>
        <v>New York City</v>
      </c>
      <c r="Z3687" t="s">
        <v>543</v>
      </c>
      <c r="AA3687" t="s">
        <v>35</v>
      </c>
    </row>
    <row r="3688" spans="1:27" ht="14.4" x14ac:dyDescent="0.3">
      <c r="A3688">
        <v>3677</v>
      </c>
      <c r="B3688" t="s">
        <v>3245</v>
      </c>
      <c r="C3688" t="s">
        <v>3246</v>
      </c>
      <c r="D3688" t="s">
        <v>3247</v>
      </c>
      <c r="E3688" t="s">
        <v>3248</v>
      </c>
      <c r="F3688" s="5">
        <f>_xlfn.TEXTBEFORE(E3688, " ") * 1000000</f>
        <v>262000000</v>
      </c>
      <c r="G3688">
        <v>94.359800000000007</v>
      </c>
      <c r="H3688" t="s">
        <v>85</v>
      </c>
      <c r="I3688">
        <v>324</v>
      </c>
      <c r="J3688">
        <f>IF(I3688="",0,I3688)</f>
        <v>324</v>
      </c>
      <c r="K3688">
        <v>142</v>
      </c>
      <c r="L3688">
        <f>I3688-K3688</f>
        <v>182</v>
      </c>
      <c r="M3688" t="str">
        <f>IF(I3688&lt;100,"small",IF(I3688&lt;500,"medium","large"))</f>
        <v>medium</v>
      </c>
      <c r="N3688">
        <f>IF(M3688="small",1,0)</f>
        <v>0</v>
      </c>
      <c r="O3688">
        <f>IF(N3688="medium",1,0)</f>
        <v>0</v>
      </c>
      <c r="P3688">
        <f>IF(O3688="large",1,0)</f>
        <v>0</v>
      </c>
      <c r="Q3688">
        <v>1999</v>
      </c>
      <c r="R3688">
        <v>5</v>
      </c>
      <c r="S3688" t="str">
        <f>IF(R3688=1, "First-time", IF(R3688&lt;=3, "Rising Star", IF(R3688&lt;10, "Established", "Elites")))</f>
        <v>Established</v>
      </c>
      <c r="T3688">
        <f>IF(S3688 = "First-time",1,0)</f>
        <v>0</v>
      </c>
      <c r="U3688">
        <f>IF(S3688 = "Rising Star",1,0)</f>
        <v>0</v>
      </c>
      <c r="V3688">
        <f>IF(S3688 = "Established",1,0)</f>
        <v>1</v>
      </c>
      <c r="W3688">
        <f>IF(S3688 = "Elites",1,0)</f>
        <v>0</v>
      </c>
      <c r="X3688" t="s">
        <v>180</v>
      </c>
      <c r="Y3688" t="str">
        <f>IF(X3688="","-",TRIM(LEFT(X3688,FIND(",",X3688&amp;",")-1)))</f>
        <v>Cincinnati</v>
      </c>
      <c r="Z3688" t="s">
        <v>3249</v>
      </c>
      <c r="AA3688" t="s">
        <v>18</v>
      </c>
    </row>
    <row r="3689" spans="1:27" ht="14.4" x14ac:dyDescent="0.3">
      <c r="A3689">
        <v>3678</v>
      </c>
      <c r="B3689" t="s">
        <v>2732</v>
      </c>
      <c r="C3689" t="s">
        <v>2733</v>
      </c>
      <c r="D3689" t="s">
        <v>2734</v>
      </c>
      <c r="E3689" t="s">
        <v>2648</v>
      </c>
      <c r="F3689" s="5">
        <f>_xlfn.TEXTBEFORE(E3689, " ") * 1000000</f>
        <v>7400000</v>
      </c>
      <c r="G3689">
        <v>94.353899999999996</v>
      </c>
      <c r="H3689" t="s">
        <v>92</v>
      </c>
      <c r="I3689">
        <v>25</v>
      </c>
      <c r="J3689">
        <f>IF(I3689="",0,I3689)</f>
        <v>25</v>
      </c>
      <c r="K3689">
        <v>23</v>
      </c>
      <c r="L3689">
        <f>I3689-K3689</f>
        <v>2</v>
      </c>
      <c r="M3689" t="str">
        <f>IF(I3689&lt;100,"small",IF(I3689&lt;500,"medium","large"))</f>
        <v>small</v>
      </c>
      <c r="N3689">
        <f>IF(M3689="small",1,0)</f>
        <v>1</v>
      </c>
      <c r="O3689">
        <f>IF(N3689="medium",1,0)</f>
        <v>0</v>
      </c>
      <c r="P3689">
        <f>IF(O3689="large",1,0)</f>
        <v>0</v>
      </c>
      <c r="Q3689">
        <v>1997</v>
      </c>
      <c r="R3689">
        <v>1</v>
      </c>
      <c r="S3689" t="str">
        <f>IF(R3689=1, "First-time", IF(R3689&lt;=3, "Rising Star", IF(R3689&lt;10, "Established", "Elites")))</f>
        <v>First-time</v>
      </c>
      <c r="T3689">
        <f>IF(S3689 = "First-time",1,0)</f>
        <v>1</v>
      </c>
      <c r="U3689">
        <f>IF(S3689 = "Rising Star",1,0)</f>
        <v>0</v>
      </c>
      <c r="V3689">
        <f>IF(S3689 = "Established",1,0)</f>
        <v>0</v>
      </c>
      <c r="W3689">
        <f>IF(S3689 = "Elites",1,0)</f>
        <v>0</v>
      </c>
      <c r="X3689" t="s">
        <v>242</v>
      </c>
      <c r="Y3689" t="str">
        <f>IF(X3689="","-",TRIM(LEFT(X3689,FIND(",",X3689&amp;",")-1)))</f>
        <v>Atlanta</v>
      </c>
      <c r="Z3689" t="s">
        <v>2735</v>
      </c>
      <c r="AA3689" t="s">
        <v>11</v>
      </c>
    </row>
    <row r="3690" spans="1:27" ht="14.4" x14ac:dyDescent="0.3">
      <c r="A3690">
        <v>3679</v>
      </c>
      <c r="B3690" t="s">
        <v>11741</v>
      </c>
      <c r="C3690" t="s">
        <v>11742</v>
      </c>
      <c r="D3690" t="s">
        <v>11743</v>
      </c>
      <c r="E3690" t="s">
        <v>455</v>
      </c>
      <c r="F3690" s="5">
        <f>_xlfn.TEXTBEFORE(E3690, " ") * 1000000</f>
        <v>12200000</v>
      </c>
      <c r="G3690">
        <v>94.330699999999993</v>
      </c>
      <c r="H3690" t="s">
        <v>1238</v>
      </c>
      <c r="I3690">
        <v>40</v>
      </c>
      <c r="J3690">
        <f>IF(I3690="",0,I3690)</f>
        <v>40</v>
      </c>
      <c r="K3690">
        <v>15</v>
      </c>
      <c r="L3690">
        <f>I3690-K3690</f>
        <v>25</v>
      </c>
      <c r="M3690" t="str">
        <f>IF(I3690&lt;100,"small",IF(I3690&lt;500,"medium","large"))</f>
        <v>small</v>
      </c>
      <c r="N3690">
        <f>IF(M3690="small",1,0)</f>
        <v>1</v>
      </c>
      <c r="O3690">
        <f>IF(N3690="medium",1,0)</f>
        <v>0</v>
      </c>
      <c r="P3690">
        <f>IF(O3690="large",1,0)</f>
        <v>0</v>
      </c>
      <c r="Q3690">
        <v>2011</v>
      </c>
      <c r="R3690">
        <v>4</v>
      </c>
      <c r="S3690" t="str">
        <f>IF(R3690=1, "First-time", IF(R3690&lt;=3, "Rising Star", IF(R3690&lt;10, "Established", "Elites")))</f>
        <v>Established</v>
      </c>
      <c r="T3690">
        <f>IF(S3690 = "First-time",1,0)</f>
        <v>0</v>
      </c>
      <c r="U3690">
        <f>IF(S3690 = "Rising Star",1,0)</f>
        <v>0</v>
      </c>
      <c r="V3690">
        <f>IF(S3690 = "Established",1,0)</f>
        <v>1</v>
      </c>
      <c r="W3690">
        <f>IF(S3690 = "Elites",1,0)</f>
        <v>0</v>
      </c>
      <c r="X3690" t="s">
        <v>409</v>
      </c>
      <c r="Y3690" t="str">
        <f>IF(X3690="","-",TRIM(LEFT(X3690,FIND(",",X3690&amp;",")-1)))</f>
        <v>Salt Lake City</v>
      </c>
      <c r="Z3690" t="s">
        <v>2138</v>
      </c>
      <c r="AA3690" t="s">
        <v>46</v>
      </c>
    </row>
    <row r="3691" spans="1:27" ht="14.4" x14ac:dyDescent="0.3">
      <c r="A3691">
        <v>3680</v>
      </c>
      <c r="B3691" t="s">
        <v>3616</v>
      </c>
      <c r="C3691" t="s">
        <v>3617</v>
      </c>
      <c r="D3691" t="s">
        <v>3618</v>
      </c>
      <c r="E3691" t="s">
        <v>537</v>
      </c>
      <c r="F3691" s="5">
        <f>_xlfn.TEXTBEFORE(E3691, " ") * 1000000</f>
        <v>5700000</v>
      </c>
      <c r="G3691">
        <v>94.314499999999995</v>
      </c>
      <c r="H3691" t="s">
        <v>118</v>
      </c>
      <c r="I3691">
        <v>35</v>
      </c>
      <c r="J3691">
        <f>IF(I3691="",0,I3691)</f>
        <v>35</v>
      </c>
      <c r="K3691">
        <v>18</v>
      </c>
      <c r="L3691">
        <f>I3691-K3691</f>
        <v>17</v>
      </c>
      <c r="M3691" t="str">
        <f>IF(I3691&lt;100,"small",IF(I3691&lt;500,"medium","large"))</f>
        <v>small</v>
      </c>
      <c r="N3691">
        <f>IF(M3691="small",1,0)</f>
        <v>1</v>
      </c>
      <c r="O3691">
        <f>IF(N3691="medium",1,0)</f>
        <v>0</v>
      </c>
      <c r="P3691">
        <f>IF(O3691="large",1,0)</f>
        <v>0</v>
      </c>
      <c r="Q3691">
        <v>2000</v>
      </c>
      <c r="R3691">
        <v>2</v>
      </c>
      <c r="S3691" t="str">
        <f>IF(R3691=1, "First-time", IF(R3691&lt;=3, "Rising Star", IF(R3691&lt;10, "Established", "Elites")))</f>
        <v>Rising Star</v>
      </c>
      <c r="T3691">
        <f>IF(S3691 = "First-time",1,0)</f>
        <v>0</v>
      </c>
      <c r="U3691">
        <f>IF(S3691 = "Rising Star",1,0)</f>
        <v>1</v>
      </c>
      <c r="V3691">
        <f>IF(S3691 = "Established",1,0)</f>
        <v>0</v>
      </c>
      <c r="W3691">
        <f>IF(S3691 = "Elites",1,0)</f>
        <v>0</v>
      </c>
      <c r="X3691" t="s">
        <v>99</v>
      </c>
      <c r="Y3691" t="str">
        <f>IF(X3691="","-",TRIM(LEFT(X3691,FIND(",",X3691&amp;",")-1)))</f>
        <v>-</v>
      </c>
      <c r="Z3691" t="s">
        <v>3619</v>
      </c>
      <c r="AA3691" t="s">
        <v>14</v>
      </c>
    </row>
    <row r="3692" spans="1:27" ht="14.4" x14ac:dyDescent="0.3">
      <c r="A3692">
        <v>3681</v>
      </c>
      <c r="B3692" t="s">
        <v>5219</v>
      </c>
      <c r="C3692" t="s">
        <v>5220</v>
      </c>
      <c r="D3692" t="s">
        <v>5221</v>
      </c>
      <c r="E3692" t="s">
        <v>2167</v>
      </c>
      <c r="F3692" s="5">
        <f>_xlfn.TEXTBEFORE(E3692, " ") * 1000000</f>
        <v>1000000</v>
      </c>
      <c r="G3692">
        <v>94.258200000000002</v>
      </c>
      <c r="H3692" t="s">
        <v>153</v>
      </c>
      <c r="I3692">
        <v>2400</v>
      </c>
      <c r="J3692">
        <f>IF(I3692="",0,I3692)</f>
        <v>2400</v>
      </c>
      <c r="K3692">
        <v>1</v>
      </c>
      <c r="L3692">
        <f>I3692-K3692</f>
        <v>2399</v>
      </c>
      <c r="M3692" t="str">
        <f>IF(I3692&lt;100,"small",IF(I3692&lt;500,"medium","large"))</f>
        <v>large</v>
      </c>
      <c r="N3692">
        <f>IF(M3692="small",1,0)</f>
        <v>0</v>
      </c>
      <c r="O3692">
        <f>IF(N3692="medium",1,0)</f>
        <v>0</v>
      </c>
      <c r="P3692">
        <f>IF(O3692="large",1,0)</f>
        <v>0</v>
      </c>
      <c r="Q3692">
        <v>2003</v>
      </c>
      <c r="R3692">
        <v>1</v>
      </c>
      <c r="S3692" t="str">
        <f>IF(R3692=1, "First-time", IF(R3692&lt;=3, "Rising Star", IF(R3692&lt;10, "Established", "Elites")))</f>
        <v>First-time</v>
      </c>
      <c r="T3692">
        <f>IF(S3692 = "First-time",1,0)</f>
        <v>1</v>
      </c>
      <c r="U3692">
        <f>IF(S3692 = "Rising Star",1,0)</f>
        <v>0</v>
      </c>
      <c r="V3692">
        <f>IF(S3692 = "Established",1,0)</f>
        <v>0</v>
      </c>
      <c r="W3692">
        <f>IF(S3692 = "Elites",1,0)</f>
        <v>0</v>
      </c>
      <c r="X3692" t="s">
        <v>1021</v>
      </c>
      <c r="Y3692" t="str">
        <f>IF(X3692="","-",TRIM(LEFT(X3692,FIND(",",X3692&amp;",")-1)))</f>
        <v>Bridgeport-Stamford-Norwalk</v>
      </c>
      <c r="Z3692" t="s">
        <v>3678</v>
      </c>
      <c r="AA3692" t="s">
        <v>7</v>
      </c>
    </row>
    <row r="3693" spans="1:27" ht="14.4" x14ac:dyDescent="0.3">
      <c r="A3693">
        <v>3682</v>
      </c>
      <c r="B3693" t="s">
        <v>8395</v>
      </c>
      <c r="C3693" t="s">
        <v>8396</v>
      </c>
      <c r="D3693" t="s">
        <v>8397</v>
      </c>
      <c r="E3693" t="s">
        <v>4251</v>
      </c>
      <c r="F3693" s="5">
        <f>_xlfn.TEXTBEFORE(E3693, " ") * 1000000</f>
        <v>3400000</v>
      </c>
      <c r="G3693">
        <v>94.213300000000004</v>
      </c>
      <c r="H3693" t="s">
        <v>803</v>
      </c>
      <c r="I3693">
        <v>36</v>
      </c>
      <c r="J3693">
        <f>IF(I3693="",0,I3693)</f>
        <v>36</v>
      </c>
      <c r="K3693">
        <v>17</v>
      </c>
      <c r="L3693">
        <f>I3693-K3693</f>
        <v>19</v>
      </c>
      <c r="M3693" t="str">
        <f>IF(I3693&lt;100,"small",IF(I3693&lt;500,"medium","large"))</f>
        <v>small</v>
      </c>
      <c r="N3693">
        <f>IF(M3693="small",1,0)</f>
        <v>1</v>
      </c>
      <c r="O3693">
        <f>IF(N3693="medium",1,0)</f>
        <v>0</v>
      </c>
      <c r="P3693">
        <f>IF(O3693="large",1,0)</f>
        <v>0</v>
      </c>
      <c r="Q3693">
        <v>2008</v>
      </c>
      <c r="R3693">
        <v>1</v>
      </c>
      <c r="S3693" t="str">
        <f>IF(R3693=1, "First-time", IF(R3693&lt;=3, "Rising Star", IF(R3693&lt;10, "Established", "Elites")))</f>
        <v>First-time</v>
      </c>
      <c r="T3693">
        <f>IF(S3693 = "First-time",1,0)</f>
        <v>1</v>
      </c>
      <c r="U3693">
        <f>IF(S3693 = "Rising Star",1,0)</f>
        <v>0</v>
      </c>
      <c r="V3693">
        <f>IF(S3693 = "Established",1,0)</f>
        <v>0</v>
      </c>
      <c r="W3693">
        <f>IF(S3693 = "Elites",1,0)</f>
        <v>0</v>
      </c>
      <c r="X3693" t="s">
        <v>838</v>
      </c>
      <c r="Y3693" t="str">
        <f>IF(X3693="","-",TRIM(LEFT(X3693,FIND(",",X3693&amp;",")-1)))</f>
        <v>Austin</v>
      </c>
      <c r="Z3693" t="s">
        <v>838</v>
      </c>
      <c r="AA3693" t="s">
        <v>45</v>
      </c>
    </row>
    <row r="3694" spans="1:27" ht="14.4" x14ac:dyDescent="0.3">
      <c r="A3694">
        <v>3683</v>
      </c>
      <c r="B3694" t="s">
        <v>632</v>
      </c>
      <c r="C3694" t="s">
        <v>633</v>
      </c>
      <c r="D3694" t="s">
        <v>634</v>
      </c>
      <c r="E3694" t="s">
        <v>635</v>
      </c>
      <c r="F3694" s="5">
        <f>_xlfn.TEXTBEFORE(E3694, " ") * 1000000</f>
        <v>45300000</v>
      </c>
      <c r="G3694">
        <v>94.16</v>
      </c>
      <c r="H3694" t="s">
        <v>92</v>
      </c>
      <c r="I3694">
        <v>344</v>
      </c>
      <c r="J3694">
        <f>IF(I3694="",0,I3694)</f>
        <v>344</v>
      </c>
      <c r="K3694">
        <v>168</v>
      </c>
      <c r="L3694">
        <f>I3694-K3694</f>
        <v>176</v>
      </c>
      <c r="M3694" t="str">
        <f>IF(I3694&lt;100,"small",IF(I3694&lt;500,"medium","large"))</f>
        <v>medium</v>
      </c>
      <c r="N3694">
        <f>IF(M3694="small",1,0)</f>
        <v>0</v>
      </c>
      <c r="O3694">
        <f>IF(N3694="medium",1,0)</f>
        <v>0</v>
      </c>
      <c r="P3694">
        <f>IF(O3694="large",1,0)</f>
        <v>0</v>
      </c>
      <c r="Q3694">
        <v>1977</v>
      </c>
      <c r="R3694">
        <v>6</v>
      </c>
      <c r="S3694" t="str">
        <f>IF(R3694=1, "First-time", IF(R3694&lt;=3, "Rising Star", IF(R3694&lt;10, "Established", "Elites")))</f>
        <v>Established</v>
      </c>
      <c r="T3694">
        <f>IF(S3694 = "First-time",1,0)</f>
        <v>0</v>
      </c>
      <c r="U3694">
        <f>IF(S3694 = "Rising Star",1,0)</f>
        <v>0</v>
      </c>
      <c r="V3694">
        <f>IF(S3694 = "Established",1,0)</f>
        <v>1</v>
      </c>
      <c r="W3694">
        <f>IF(S3694 = "Elites",1,0)</f>
        <v>0</v>
      </c>
      <c r="X3694" t="s">
        <v>636</v>
      </c>
      <c r="Y3694" t="str">
        <f>IF(X3694="","-",TRIM(LEFT(X3694,FIND(",",X3694&amp;",")-1)))</f>
        <v>Indianapolis</v>
      </c>
      <c r="Z3694" t="s">
        <v>637</v>
      </c>
      <c r="AA3694" t="s">
        <v>16</v>
      </c>
    </row>
    <row r="3695" spans="1:27" ht="14.4" x14ac:dyDescent="0.3">
      <c r="A3695">
        <v>3684</v>
      </c>
      <c r="B3695" t="s">
        <v>16864</v>
      </c>
      <c r="C3695" t="s">
        <v>16865</v>
      </c>
      <c r="D3695" t="s">
        <v>16866</v>
      </c>
      <c r="E3695" t="s">
        <v>2827</v>
      </c>
      <c r="F3695" s="5">
        <f>_xlfn.TEXTBEFORE(E3695, " ") * 1000000</f>
        <v>22200000</v>
      </c>
      <c r="G3695">
        <v>94.144400000000005</v>
      </c>
      <c r="H3695" t="s">
        <v>174</v>
      </c>
      <c r="I3695">
        <v>24</v>
      </c>
      <c r="J3695">
        <f>IF(I3695="",0,I3695)</f>
        <v>24</v>
      </c>
      <c r="K3695">
        <v>14</v>
      </c>
      <c r="L3695">
        <f>I3695-K3695</f>
        <v>10</v>
      </c>
      <c r="M3695" t="str">
        <f>IF(I3695&lt;100,"small",IF(I3695&lt;500,"medium","large"))</f>
        <v>small</v>
      </c>
      <c r="N3695">
        <f>IF(M3695="small",1,0)</f>
        <v>1</v>
      </c>
      <c r="O3695">
        <f>IF(N3695="medium",1,0)</f>
        <v>0</v>
      </c>
      <c r="P3695">
        <f>IF(O3695="large",1,0)</f>
        <v>0</v>
      </c>
      <c r="Q3695">
        <v>2014</v>
      </c>
      <c r="R3695">
        <v>1</v>
      </c>
      <c r="S3695" t="str">
        <f>IF(R3695=1, "First-time", IF(R3695&lt;=3, "Rising Star", IF(R3695&lt;10, "Established", "Elites")))</f>
        <v>First-time</v>
      </c>
      <c r="T3695">
        <f>IF(S3695 = "First-time",1,0)</f>
        <v>1</v>
      </c>
      <c r="U3695">
        <f>IF(S3695 = "Rising Star",1,0)</f>
        <v>0</v>
      </c>
      <c r="V3695">
        <f>IF(S3695 = "Established",1,0)</f>
        <v>0</v>
      </c>
      <c r="W3695">
        <f>IF(S3695 = "Elites",1,0)</f>
        <v>0</v>
      </c>
      <c r="X3695" t="s">
        <v>1118</v>
      </c>
      <c r="Y3695" t="str">
        <f>IF(X3695="","-",TRIM(LEFT(X3695,FIND(",",X3695&amp;",")-1)))</f>
        <v>Boulder</v>
      </c>
      <c r="Z3695" t="s">
        <v>4646</v>
      </c>
      <c r="AA3695" t="s">
        <v>6</v>
      </c>
    </row>
    <row r="3696" spans="1:27" ht="14.4" x14ac:dyDescent="0.3">
      <c r="A3696">
        <v>3685</v>
      </c>
      <c r="B3696" t="s">
        <v>6556</v>
      </c>
      <c r="C3696" t="s">
        <v>6557</v>
      </c>
      <c r="D3696" t="s">
        <v>6558</v>
      </c>
      <c r="E3696" t="s">
        <v>471</v>
      </c>
      <c r="F3696" s="5">
        <f>_xlfn.TEXTBEFORE(E3696, " ") * 1000000</f>
        <v>30300000</v>
      </c>
      <c r="G3696">
        <v>94.081699999999998</v>
      </c>
      <c r="H3696" t="s">
        <v>779</v>
      </c>
      <c r="I3696">
        <v>84</v>
      </c>
      <c r="J3696">
        <f>IF(I3696="",0,I3696)</f>
        <v>84</v>
      </c>
      <c r="K3696">
        <v>38</v>
      </c>
      <c r="L3696">
        <f>I3696-K3696</f>
        <v>46</v>
      </c>
      <c r="M3696" t="str">
        <f>IF(I3696&lt;100,"small",IF(I3696&lt;500,"medium","large"))</f>
        <v>small</v>
      </c>
      <c r="N3696">
        <f>IF(M3696="small",1,0)</f>
        <v>1</v>
      </c>
      <c r="O3696">
        <f>IF(N3696="medium",1,0)</f>
        <v>0</v>
      </c>
      <c r="P3696">
        <f>IF(O3696="large",1,0)</f>
        <v>0</v>
      </c>
      <c r="Q3696">
        <v>2005</v>
      </c>
      <c r="R3696">
        <v>6</v>
      </c>
      <c r="S3696" t="str">
        <f>IF(R3696=1, "First-time", IF(R3696&lt;=3, "Rising Star", IF(R3696&lt;10, "Established", "Elites")))</f>
        <v>Established</v>
      </c>
      <c r="T3696">
        <f>IF(S3696 = "First-time",1,0)</f>
        <v>0</v>
      </c>
      <c r="U3696">
        <f>IF(S3696 = "Rising Star",1,0)</f>
        <v>0</v>
      </c>
      <c r="V3696">
        <f>IF(S3696 = "Established",1,0)</f>
        <v>1</v>
      </c>
      <c r="W3696">
        <f>IF(S3696 = "Elites",1,0)</f>
        <v>0</v>
      </c>
      <c r="X3696" t="s">
        <v>1114</v>
      </c>
      <c r="Y3696" t="str">
        <f>IF(X3696="","-",TRIM(LEFT(X3696,FIND(",",X3696&amp;",")-1)))</f>
        <v>Santa Barbara-Santa Maria-Goleta</v>
      </c>
      <c r="Z3696" t="s">
        <v>1387</v>
      </c>
      <c r="AA3696" t="s">
        <v>5</v>
      </c>
    </row>
    <row r="3697" spans="1:27" ht="14.4" x14ac:dyDescent="0.3">
      <c r="A3697">
        <v>3686</v>
      </c>
      <c r="B3697" t="s">
        <v>2514</v>
      </c>
      <c r="C3697" t="s">
        <v>2515</v>
      </c>
      <c r="D3697" t="s">
        <v>2516</v>
      </c>
      <c r="E3697" t="s">
        <v>2517</v>
      </c>
      <c r="F3697" s="5">
        <f>_xlfn.TEXTBEFORE(E3697, " ") * 1000000</f>
        <v>33000000</v>
      </c>
      <c r="G3697">
        <v>94.032300000000006</v>
      </c>
      <c r="H3697" t="s">
        <v>129</v>
      </c>
      <c r="I3697">
        <v>42</v>
      </c>
      <c r="J3697">
        <f>IF(I3697="",0,I3697)</f>
        <v>42</v>
      </c>
      <c r="K3697">
        <v>30</v>
      </c>
      <c r="L3697">
        <f>I3697-K3697</f>
        <v>12</v>
      </c>
      <c r="M3697" t="str">
        <f>IF(I3697&lt;100,"small",IF(I3697&lt;500,"medium","large"))</f>
        <v>small</v>
      </c>
      <c r="N3697">
        <f>IF(M3697="small",1,0)</f>
        <v>1</v>
      </c>
      <c r="O3697">
        <f>IF(N3697="medium",1,0)</f>
        <v>0</v>
      </c>
      <c r="P3697">
        <f>IF(O3697="large",1,0)</f>
        <v>0</v>
      </c>
      <c r="Q3697">
        <v>1996</v>
      </c>
      <c r="R3697">
        <v>1</v>
      </c>
      <c r="S3697" t="str">
        <f>IF(R3697=1, "First-time", IF(R3697&lt;=3, "Rising Star", IF(R3697&lt;10, "Established", "Elites")))</f>
        <v>First-time</v>
      </c>
      <c r="T3697">
        <f>IF(S3697 = "First-time",1,0)</f>
        <v>1</v>
      </c>
      <c r="U3697">
        <f>IF(S3697 = "Rising Star",1,0)</f>
        <v>0</v>
      </c>
      <c r="V3697">
        <f>IF(S3697 = "Established",1,0)</f>
        <v>0</v>
      </c>
      <c r="W3697">
        <f>IF(S3697 = "Elites",1,0)</f>
        <v>0</v>
      </c>
      <c r="X3697" t="s">
        <v>325</v>
      </c>
      <c r="Y3697" t="str">
        <f>IF(X3697="","-",TRIM(LEFT(X3697,FIND(",",X3697&amp;",")-1)))</f>
        <v>Los Angeles</v>
      </c>
      <c r="Z3697" t="s">
        <v>2518</v>
      </c>
      <c r="AA3697" t="s">
        <v>5</v>
      </c>
    </row>
    <row r="3698" spans="1:27" ht="14.4" x14ac:dyDescent="0.3">
      <c r="A3698">
        <v>3687</v>
      </c>
      <c r="B3698" t="s">
        <v>1650</v>
      </c>
      <c r="C3698" t="s">
        <v>1651</v>
      </c>
      <c r="D3698" t="s">
        <v>1652</v>
      </c>
      <c r="E3698" t="s">
        <v>823</v>
      </c>
      <c r="F3698" s="5">
        <f>_xlfn.TEXTBEFORE(E3698, " ") * 1000000</f>
        <v>5200000</v>
      </c>
      <c r="G3698">
        <v>94.008099999999999</v>
      </c>
      <c r="H3698" t="s">
        <v>472</v>
      </c>
      <c r="I3698">
        <v>25</v>
      </c>
      <c r="J3698">
        <f>IF(I3698="",0,I3698)</f>
        <v>25</v>
      </c>
      <c r="K3698">
        <v>20</v>
      </c>
      <c r="L3698">
        <f>I3698-K3698</f>
        <v>5</v>
      </c>
      <c r="M3698" t="str">
        <f>IF(I3698&lt;100,"small",IF(I3698&lt;500,"medium","large"))</f>
        <v>small</v>
      </c>
      <c r="N3698">
        <f>IF(M3698="small",1,0)</f>
        <v>1</v>
      </c>
      <c r="O3698">
        <f>IF(N3698="medium",1,0)</f>
        <v>0</v>
      </c>
      <c r="P3698">
        <f>IF(O3698="large",1,0)</f>
        <v>0</v>
      </c>
      <c r="Q3698">
        <v>1991</v>
      </c>
      <c r="R3698">
        <v>1</v>
      </c>
      <c r="S3698" t="str">
        <f>IF(R3698=1, "First-time", IF(R3698&lt;=3, "Rising Star", IF(R3698&lt;10, "Established", "Elites")))</f>
        <v>First-time</v>
      </c>
      <c r="T3698">
        <f>IF(S3698 = "First-time",1,0)</f>
        <v>1</v>
      </c>
      <c r="U3698">
        <f>IF(S3698 = "Rising Star",1,0)</f>
        <v>0</v>
      </c>
      <c r="V3698">
        <f>IF(S3698 = "Established",1,0)</f>
        <v>0</v>
      </c>
      <c r="W3698">
        <f>IF(S3698 = "Elites",1,0)</f>
        <v>0</v>
      </c>
      <c r="X3698" t="s">
        <v>99</v>
      </c>
      <c r="Y3698" t="str">
        <f>IF(X3698="","-",TRIM(LEFT(X3698,FIND(",",X3698&amp;",")-1)))</f>
        <v>-</v>
      </c>
      <c r="Z3698" t="s">
        <v>1653</v>
      </c>
      <c r="AA3698" t="s">
        <v>36</v>
      </c>
    </row>
    <row r="3699" spans="1:27" ht="14.4" x14ac:dyDescent="0.3">
      <c r="A3699">
        <v>3688</v>
      </c>
      <c r="B3699" t="s">
        <v>3282</v>
      </c>
      <c r="C3699" t="s">
        <v>3283</v>
      </c>
      <c r="D3699" t="s">
        <v>3284</v>
      </c>
      <c r="E3699" t="s">
        <v>201</v>
      </c>
      <c r="F3699" s="5">
        <f>_xlfn.TEXTBEFORE(E3699, " ") * 1000000</f>
        <v>69300000</v>
      </c>
      <c r="G3699">
        <v>93.872699999999995</v>
      </c>
      <c r="H3699" t="s">
        <v>324</v>
      </c>
      <c r="I3699">
        <v>70</v>
      </c>
      <c r="J3699">
        <f>IF(I3699="",0,I3699)</f>
        <v>70</v>
      </c>
      <c r="K3699">
        <v>40</v>
      </c>
      <c r="L3699">
        <f>I3699-K3699</f>
        <v>30</v>
      </c>
      <c r="M3699" t="str">
        <f>IF(I3699&lt;100,"small",IF(I3699&lt;500,"medium","large"))</f>
        <v>small</v>
      </c>
      <c r="N3699">
        <f>IF(M3699="small",1,0)</f>
        <v>1</v>
      </c>
      <c r="O3699">
        <f>IF(N3699="medium",1,0)</f>
        <v>0</v>
      </c>
      <c r="P3699">
        <f>IF(O3699="large",1,0)</f>
        <v>0</v>
      </c>
      <c r="Q3699">
        <v>1999</v>
      </c>
      <c r="R3699">
        <v>4</v>
      </c>
      <c r="S3699" t="str">
        <f>IF(R3699=1, "First-time", IF(R3699&lt;=3, "Rising Star", IF(R3699&lt;10, "Established", "Elites")))</f>
        <v>Established</v>
      </c>
      <c r="T3699">
        <f>IF(S3699 = "First-time",1,0)</f>
        <v>0</v>
      </c>
      <c r="U3699">
        <f>IF(S3699 = "Rising Star",1,0)</f>
        <v>0</v>
      </c>
      <c r="V3699">
        <f>IF(S3699 = "Established",1,0)</f>
        <v>1</v>
      </c>
      <c r="W3699">
        <f>IF(S3699 = "Elites",1,0)</f>
        <v>0</v>
      </c>
      <c r="X3699" t="s">
        <v>271</v>
      </c>
      <c r="Y3699" t="str">
        <f>IF(X3699="","-",TRIM(LEFT(X3699,FIND(",",X3699&amp;",")-1)))</f>
        <v>Chicago</v>
      </c>
      <c r="Z3699" t="s">
        <v>3285</v>
      </c>
      <c r="AA3699" t="s">
        <v>15</v>
      </c>
    </row>
    <row r="3700" spans="1:27" ht="14.4" x14ac:dyDescent="0.3">
      <c r="A3700">
        <v>3689</v>
      </c>
      <c r="B3700" t="s">
        <v>6909</v>
      </c>
      <c r="C3700" t="s">
        <v>6910</v>
      </c>
      <c r="D3700" t="s">
        <v>6911</v>
      </c>
      <c r="E3700" t="s">
        <v>857</v>
      </c>
      <c r="F3700" s="5">
        <f>_xlfn.TEXTBEFORE(E3700, " ") * 1000000</f>
        <v>3200000</v>
      </c>
      <c r="G3700">
        <v>93.871099999999998</v>
      </c>
      <c r="H3700" t="s">
        <v>433</v>
      </c>
      <c r="I3700">
        <v>29</v>
      </c>
      <c r="J3700">
        <f>IF(I3700="",0,I3700)</f>
        <v>29</v>
      </c>
      <c r="K3700">
        <v>6</v>
      </c>
      <c r="L3700">
        <f>I3700-K3700</f>
        <v>23</v>
      </c>
      <c r="M3700" t="str">
        <f>IF(I3700&lt;100,"small",IF(I3700&lt;500,"medium","large"))</f>
        <v>small</v>
      </c>
      <c r="N3700">
        <f>IF(M3700="small",1,0)</f>
        <v>1</v>
      </c>
      <c r="O3700">
        <f>IF(N3700="medium",1,0)</f>
        <v>0</v>
      </c>
      <c r="P3700">
        <f>IF(O3700="large",1,0)</f>
        <v>0</v>
      </c>
      <c r="Q3700">
        <v>2006</v>
      </c>
      <c r="R3700">
        <v>1</v>
      </c>
      <c r="S3700" t="str">
        <f>IF(R3700=1, "First-time", IF(R3700&lt;=3, "Rising Star", IF(R3700&lt;10, "Established", "Elites")))</f>
        <v>First-time</v>
      </c>
      <c r="T3700">
        <f>IF(S3700 = "First-time",1,0)</f>
        <v>1</v>
      </c>
      <c r="U3700">
        <f>IF(S3700 = "Rising Star",1,0)</f>
        <v>0</v>
      </c>
      <c r="V3700">
        <f>IF(S3700 = "Established",1,0)</f>
        <v>0</v>
      </c>
      <c r="W3700">
        <f>IF(S3700 = "Elites",1,0)</f>
        <v>0</v>
      </c>
      <c r="X3700" t="s">
        <v>99</v>
      </c>
      <c r="Y3700" t="str">
        <f>IF(X3700="","-",TRIM(LEFT(X3700,FIND(",",X3700&amp;",")-1)))</f>
        <v>-</v>
      </c>
      <c r="Z3700" t="s">
        <v>2391</v>
      </c>
      <c r="AA3700" t="s">
        <v>32</v>
      </c>
    </row>
    <row r="3701" spans="1:27" ht="14.4" x14ac:dyDescent="0.3">
      <c r="A3701">
        <v>3690</v>
      </c>
      <c r="B3701" t="s">
        <v>8465</v>
      </c>
      <c r="C3701" t="s">
        <v>8466</v>
      </c>
      <c r="D3701" t="s">
        <v>8467</v>
      </c>
      <c r="E3701" t="s">
        <v>84</v>
      </c>
      <c r="F3701" s="5">
        <f>_xlfn.TEXTBEFORE(E3701, " ") * 1000000</f>
        <v>11000000</v>
      </c>
      <c r="G3701">
        <v>93.7714</v>
      </c>
      <c r="H3701" t="s">
        <v>472</v>
      </c>
      <c r="I3701">
        <v>75</v>
      </c>
      <c r="J3701">
        <f>IF(I3701="",0,I3701)</f>
        <v>75</v>
      </c>
      <c r="K3701">
        <v>45</v>
      </c>
      <c r="L3701">
        <f>I3701-K3701</f>
        <v>30</v>
      </c>
      <c r="M3701" t="str">
        <f>IF(I3701&lt;100,"small",IF(I3701&lt;500,"medium","large"))</f>
        <v>small</v>
      </c>
      <c r="N3701">
        <f>IF(M3701="small",1,0)</f>
        <v>1</v>
      </c>
      <c r="O3701">
        <f>IF(N3701="medium",1,0)</f>
        <v>0</v>
      </c>
      <c r="P3701">
        <f>IF(O3701="large",1,0)</f>
        <v>0</v>
      </c>
      <c r="Q3701">
        <v>2008</v>
      </c>
      <c r="R3701">
        <v>2</v>
      </c>
      <c r="S3701" t="str">
        <f>IF(R3701=1, "First-time", IF(R3701&lt;=3, "Rising Star", IF(R3701&lt;10, "Established", "Elites")))</f>
        <v>Rising Star</v>
      </c>
      <c r="T3701">
        <f>IF(S3701 = "First-time",1,0)</f>
        <v>0</v>
      </c>
      <c r="U3701">
        <f>IF(S3701 = "Rising Star",1,0)</f>
        <v>1</v>
      </c>
      <c r="V3701">
        <f>IF(S3701 = "Established",1,0)</f>
        <v>0</v>
      </c>
      <c r="W3701">
        <f>IF(S3701 = "Elites",1,0)</f>
        <v>0</v>
      </c>
      <c r="X3701" t="s">
        <v>99</v>
      </c>
      <c r="Y3701" t="str">
        <f>IF(X3701="","-",TRIM(LEFT(X3701,FIND(",",X3701&amp;",")-1)))</f>
        <v>-</v>
      </c>
      <c r="Z3701" t="s">
        <v>8468</v>
      </c>
      <c r="AA3701" t="s">
        <v>39</v>
      </c>
    </row>
    <row r="3702" spans="1:27" ht="14.4" x14ac:dyDescent="0.3">
      <c r="A3702">
        <v>3691</v>
      </c>
      <c r="B3702" t="s">
        <v>13376</v>
      </c>
      <c r="C3702" t="s">
        <v>13377</v>
      </c>
      <c r="D3702" t="s">
        <v>13378</v>
      </c>
      <c r="E3702" t="s">
        <v>1471</v>
      </c>
      <c r="F3702" s="5">
        <f>_xlfn.TEXTBEFORE(E3702, " ") * 1000000</f>
        <v>2500000</v>
      </c>
      <c r="G3702">
        <v>93.754400000000004</v>
      </c>
      <c r="H3702" t="s">
        <v>174</v>
      </c>
      <c r="I3702">
        <v>13</v>
      </c>
      <c r="J3702">
        <f>IF(I3702="",0,I3702)</f>
        <v>13</v>
      </c>
      <c r="K3702">
        <v>3</v>
      </c>
      <c r="L3702">
        <f>I3702-K3702</f>
        <v>10</v>
      </c>
      <c r="M3702" t="str">
        <f>IF(I3702&lt;100,"small",IF(I3702&lt;500,"medium","large"))</f>
        <v>small</v>
      </c>
      <c r="N3702">
        <f>IF(M3702="small",1,0)</f>
        <v>1</v>
      </c>
      <c r="O3702">
        <f>IF(N3702="medium",1,0)</f>
        <v>0</v>
      </c>
      <c r="P3702">
        <f>IF(O3702="large",1,0)</f>
        <v>0</v>
      </c>
      <c r="Q3702">
        <v>2012</v>
      </c>
      <c r="R3702">
        <v>1</v>
      </c>
      <c r="S3702" t="str">
        <f>IF(R3702=1, "First-time", IF(R3702&lt;=3, "Rising Star", IF(R3702&lt;10, "Established", "Elites")))</f>
        <v>First-time</v>
      </c>
      <c r="T3702">
        <f>IF(S3702 = "First-time",1,0)</f>
        <v>1</v>
      </c>
      <c r="U3702">
        <f>IF(S3702 = "Rising Star",1,0)</f>
        <v>0</v>
      </c>
      <c r="V3702">
        <f>IF(S3702 = "Established",1,0)</f>
        <v>0</v>
      </c>
      <c r="W3702">
        <f>IF(S3702 = "Elites",1,0)</f>
        <v>0</v>
      </c>
      <c r="X3702" t="s">
        <v>86</v>
      </c>
      <c r="Y3702" t="str">
        <f>IF(X3702="","-",TRIM(LEFT(X3702,FIND(",",X3702&amp;",")-1)))</f>
        <v>New York City</v>
      </c>
      <c r="Z3702" t="s">
        <v>13379</v>
      </c>
      <c r="AA3702" t="s">
        <v>35</v>
      </c>
    </row>
    <row r="3703" spans="1:27" ht="14.4" x14ac:dyDescent="0.3">
      <c r="A3703">
        <v>3692</v>
      </c>
      <c r="B3703" t="s">
        <v>3453</v>
      </c>
      <c r="C3703" t="s">
        <v>3454</v>
      </c>
      <c r="D3703" t="s">
        <v>3455</v>
      </c>
      <c r="E3703" t="s">
        <v>3456</v>
      </c>
      <c r="F3703" s="5">
        <f>_xlfn.TEXTBEFORE(E3703, " ") * 1000000</f>
        <v>36900000</v>
      </c>
      <c r="G3703">
        <v>93.745800000000003</v>
      </c>
      <c r="H3703" t="s">
        <v>129</v>
      </c>
      <c r="I3703">
        <v>205</v>
      </c>
      <c r="J3703">
        <f>IF(I3703="",0,I3703)</f>
        <v>205</v>
      </c>
      <c r="K3703">
        <v>74</v>
      </c>
      <c r="L3703">
        <f>I3703-K3703</f>
        <v>131</v>
      </c>
      <c r="M3703" t="str">
        <f>IF(I3703&lt;100,"small",IF(I3703&lt;500,"medium","large"))</f>
        <v>medium</v>
      </c>
      <c r="N3703">
        <f>IF(M3703="small",1,0)</f>
        <v>0</v>
      </c>
      <c r="O3703">
        <f>IF(N3703="medium",1,0)</f>
        <v>0</v>
      </c>
      <c r="P3703">
        <f>IF(O3703="large",1,0)</f>
        <v>0</v>
      </c>
      <c r="Q3703">
        <v>2000</v>
      </c>
      <c r="R3703">
        <v>10</v>
      </c>
      <c r="S3703" t="str">
        <f>IF(R3703=1, "First-time", IF(R3703&lt;=3, "Rising Star", IF(R3703&lt;10, "Established", "Elites")))</f>
        <v>Elites</v>
      </c>
      <c r="T3703">
        <f>IF(S3703 = "First-time",1,0)</f>
        <v>0</v>
      </c>
      <c r="U3703">
        <f>IF(S3703 = "Rising Star",1,0)</f>
        <v>0</v>
      </c>
      <c r="V3703">
        <f>IF(S3703 = "Established",1,0)</f>
        <v>0</v>
      </c>
      <c r="W3703">
        <f>IF(S3703 = "Elites",1,0)</f>
        <v>1</v>
      </c>
      <c r="X3703" t="s">
        <v>348</v>
      </c>
      <c r="Y3703" t="str">
        <f>IF(X3703="","-",TRIM(LEFT(X3703,FIND(",",X3703&amp;",")-1)))</f>
        <v>Nashville</v>
      </c>
      <c r="Z3703" t="s">
        <v>3457</v>
      </c>
      <c r="AA3703" t="s">
        <v>44</v>
      </c>
    </row>
    <row r="3704" spans="1:27" ht="14.4" x14ac:dyDescent="0.3">
      <c r="A3704">
        <v>3693</v>
      </c>
      <c r="B3704" t="s">
        <v>6912</v>
      </c>
      <c r="C3704" t="s">
        <v>6913</v>
      </c>
      <c r="D3704" t="s">
        <v>6914</v>
      </c>
      <c r="E3704" t="s">
        <v>1267</v>
      </c>
      <c r="F3704" s="5">
        <f>_xlfn.TEXTBEFORE(E3704, " ") * 1000000</f>
        <v>2400000</v>
      </c>
      <c r="G3704">
        <v>93.647300000000001</v>
      </c>
      <c r="H3704" t="s">
        <v>1750</v>
      </c>
      <c r="I3704">
        <v>12</v>
      </c>
      <c r="J3704">
        <f>IF(I3704="",0,I3704)</f>
        <v>12</v>
      </c>
      <c r="K3704">
        <v>5</v>
      </c>
      <c r="L3704">
        <f>I3704-K3704</f>
        <v>7</v>
      </c>
      <c r="M3704" t="str">
        <f>IF(I3704&lt;100,"small",IF(I3704&lt;500,"medium","large"))</f>
        <v>small</v>
      </c>
      <c r="N3704">
        <f>IF(M3704="small",1,0)</f>
        <v>1</v>
      </c>
      <c r="O3704">
        <f>IF(N3704="medium",1,0)</f>
        <v>0</v>
      </c>
      <c r="P3704">
        <f>IF(O3704="large",1,0)</f>
        <v>0</v>
      </c>
      <c r="Q3704">
        <v>2006</v>
      </c>
      <c r="R3704">
        <v>1</v>
      </c>
      <c r="S3704" t="str">
        <f>IF(R3704=1, "First-time", IF(R3704&lt;=3, "Rising Star", IF(R3704&lt;10, "Established", "Elites")))</f>
        <v>First-time</v>
      </c>
      <c r="T3704">
        <f>IF(S3704 = "First-time",1,0)</f>
        <v>1</v>
      </c>
      <c r="U3704">
        <f>IF(S3704 = "Rising Star",1,0)</f>
        <v>0</v>
      </c>
      <c r="V3704">
        <f>IF(S3704 = "Established",1,0)</f>
        <v>0</v>
      </c>
      <c r="W3704">
        <f>IF(S3704 = "Elites",1,0)</f>
        <v>0</v>
      </c>
      <c r="X3704" t="s">
        <v>99</v>
      </c>
      <c r="Y3704" t="str">
        <f>IF(X3704="","-",TRIM(LEFT(X3704,FIND(",",X3704&amp;",")-1)))</f>
        <v>-</v>
      </c>
      <c r="Z3704" t="s">
        <v>513</v>
      </c>
      <c r="AA3704" t="s">
        <v>32</v>
      </c>
    </row>
    <row r="3705" spans="1:27" ht="14.4" x14ac:dyDescent="0.3">
      <c r="A3705">
        <v>3694</v>
      </c>
      <c r="B3705" t="s">
        <v>2371</v>
      </c>
      <c r="C3705" t="s">
        <v>2372</v>
      </c>
      <c r="D3705" t="s">
        <v>2373</v>
      </c>
      <c r="E3705" t="s">
        <v>2374</v>
      </c>
      <c r="F3705" s="5">
        <f>_xlfn.TEXTBEFORE(E3705, " ") * 1000000</f>
        <v>78500000</v>
      </c>
      <c r="G3705">
        <v>93.572999999999993</v>
      </c>
      <c r="H3705" t="s">
        <v>433</v>
      </c>
      <c r="I3705">
        <v>275</v>
      </c>
      <c r="J3705">
        <f>IF(I3705="",0,I3705)</f>
        <v>275</v>
      </c>
      <c r="K3705">
        <v>150</v>
      </c>
      <c r="L3705">
        <f>I3705-K3705</f>
        <v>125</v>
      </c>
      <c r="M3705" t="str">
        <f>IF(I3705&lt;100,"small",IF(I3705&lt;500,"medium","large"))</f>
        <v>medium</v>
      </c>
      <c r="N3705">
        <f>IF(M3705="small",1,0)</f>
        <v>0</v>
      </c>
      <c r="O3705">
        <f>IF(N3705="medium",1,0)</f>
        <v>0</v>
      </c>
      <c r="P3705">
        <f>IF(O3705="large",1,0)</f>
        <v>0</v>
      </c>
      <c r="Q3705">
        <v>1996</v>
      </c>
      <c r="R3705">
        <v>2</v>
      </c>
      <c r="S3705" t="str">
        <f>IF(R3705=1, "First-time", IF(R3705&lt;=3, "Rising Star", IF(R3705&lt;10, "Established", "Elites")))</f>
        <v>Rising Star</v>
      </c>
      <c r="T3705">
        <f>IF(S3705 = "First-time",1,0)</f>
        <v>0</v>
      </c>
      <c r="U3705">
        <f>IF(S3705 = "Rising Star",1,0)</f>
        <v>1</v>
      </c>
      <c r="V3705">
        <f>IF(S3705 = "Established",1,0)</f>
        <v>0</v>
      </c>
      <c r="W3705">
        <f>IF(S3705 = "Elites",1,0)</f>
        <v>0</v>
      </c>
      <c r="X3705" t="s">
        <v>99</v>
      </c>
      <c r="Y3705" t="str">
        <f>IF(X3705="","-",TRIM(LEFT(X3705,FIND(",",X3705&amp;",")-1)))</f>
        <v>-</v>
      </c>
      <c r="Z3705" t="s">
        <v>2375</v>
      </c>
      <c r="AA3705" t="s">
        <v>36</v>
      </c>
    </row>
    <row r="3706" spans="1:27" ht="14.4" x14ac:dyDescent="0.3">
      <c r="A3706">
        <v>3695</v>
      </c>
      <c r="B3706" t="s">
        <v>3149</v>
      </c>
      <c r="C3706" t="s">
        <v>3150</v>
      </c>
      <c r="D3706" t="s">
        <v>3151</v>
      </c>
      <c r="E3706" t="s">
        <v>3152</v>
      </c>
      <c r="F3706" s="5">
        <f>_xlfn.TEXTBEFORE(E3706, " ") * 1000000</f>
        <v>69900000</v>
      </c>
      <c r="G3706">
        <v>93.508300000000006</v>
      </c>
      <c r="H3706" t="s">
        <v>85</v>
      </c>
      <c r="I3706">
        <v>100</v>
      </c>
      <c r="J3706">
        <f>IF(I3706="",0,I3706)</f>
        <v>100</v>
      </c>
      <c r="K3706">
        <v>50</v>
      </c>
      <c r="L3706">
        <f>I3706-K3706</f>
        <v>50</v>
      </c>
      <c r="M3706" t="str">
        <f>IF(I3706&lt;100,"small",IF(I3706&lt;500,"medium","large"))</f>
        <v>medium</v>
      </c>
      <c r="N3706">
        <f>IF(M3706="small",1,0)</f>
        <v>0</v>
      </c>
      <c r="O3706">
        <f>IF(N3706="medium",1,0)</f>
        <v>0</v>
      </c>
      <c r="P3706">
        <f>IF(O3706="large",1,0)</f>
        <v>0</v>
      </c>
      <c r="Q3706">
        <v>1999</v>
      </c>
      <c r="R3706">
        <v>1</v>
      </c>
      <c r="S3706" t="str">
        <f>IF(R3706=1, "First-time", IF(R3706&lt;=3, "Rising Star", IF(R3706&lt;10, "Established", "Elites")))</f>
        <v>First-time</v>
      </c>
      <c r="T3706">
        <f>IF(S3706 = "First-time",1,0)</f>
        <v>1</v>
      </c>
      <c r="U3706">
        <f>IF(S3706 = "Rising Star",1,0)</f>
        <v>0</v>
      </c>
      <c r="V3706">
        <f>IF(S3706 = "Established",1,0)</f>
        <v>0</v>
      </c>
      <c r="W3706">
        <f>IF(S3706 = "Elites",1,0)</f>
        <v>0</v>
      </c>
      <c r="X3706" t="s">
        <v>86</v>
      </c>
      <c r="Y3706" t="str">
        <f>IF(X3706="","-",TRIM(LEFT(X3706,FIND(",",X3706&amp;",")-1)))</f>
        <v>New York City</v>
      </c>
      <c r="Z3706" t="s">
        <v>3153</v>
      </c>
      <c r="AA3706" t="s">
        <v>35</v>
      </c>
    </row>
    <row r="3707" spans="1:27" ht="14.4" x14ac:dyDescent="0.3">
      <c r="A3707">
        <v>3696</v>
      </c>
      <c r="B3707" t="s">
        <v>15626</v>
      </c>
      <c r="C3707" t="s">
        <v>15627</v>
      </c>
      <c r="D3707" t="s">
        <v>15628</v>
      </c>
      <c r="E3707" t="s">
        <v>1418</v>
      </c>
      <c r="F3707" s="5">
        <f>_xlfn.TEXTBEFORE(E3707, " ") * 1000000</f>
        <v>26900000</v>
      </c>
      <c r="G3707">
        <v>93.346100000000007</v>
      </c>
      <c r="H3707" t="s">
        <v>445</v>
      </c>
      <c r="I3707">
        <v>37</v>
      </c>
      <c r="J3707">
        <f>IF(I3707="",0,I3707)</f>
        <v>37</v>
      </c>
      <c r="K3707">
        <v>35</v>
      </c>
      <c r="L3707">
        <f>I3707-K3707</f>
        <v>2</v>
      </c>
      <c r="M3707" t="str">
        <f>IF(I3707&lt;100,"small",IF(I3707&lt;500,"medium","large"))</f>
        <v>small</v>
      </c>
      <c r="N3707">
        <f>IF(M3707="small",1,0)</f>
        <v>1</v>
      </c>
      <c r="O3707">
        <f>IF(N3707="medium",1,0)</f>
        <v>0</v>
      </c>
      <c r="P3707">
        <f>IF(O3707="large",1,0)</f>
        <v>0</v>
      </c>
      <c r="Q3707">
        <v>2013</v>
      </c>
      <c r="R3707">
        <v>1</v>
      </c>
      <c r="S3707" t="str">
        <f>IF(R3707=1, "First-time", IF(R3707&lt;=3, "Rising Star", IF(R3707&lt;10, "Established", "Elites")))</f>
        <v>First-time</v>
      </c>
      <c r="T3707">
        <f>IF(S3707 = "First-time",1,0)</f>
        <v>1</v>
      </c>
      <c r="U3707">
        <f>IF(S3707 = "Rising Star",1,0)</f>
        <v>0</v>
      </c>
      <c r="V3707">
        <f>IF(S3707 = "Established",1,0)</f>
        <v>0</v>
      </c>
      <c r="W3707">
        <f>IF(S3707 = "Elites",1,0)</f>
        <v>0</v>
      </c>
      <c r="X3707" t="s">
        <v>325</v>
      </c>
      <c r="Y3707" t="str">
        <f>IF(X3707="","-",TRIM(LEFT(X3707,FIND(",",X3707&amp;",")-1)))</f>
        <v>Los Angeles</v>
      </c>
      <c r="Z3707" t="s">
        <v>7224</v>
      </c>
      <c r="AA3707" t="s">
        <v>5</v>
      </c>
    </row>
    <row r="3708" spans="1:27" ht="14.4" x14ac:dyDescent="0.3">
      <c r="A3708">
        <v>3697</v>
      </c>
      <c r="B3708" t="s">
        <v>3686</v>
      </c>
      <c r="C3708" t="s">
        <v>3687</v>
      </c>
      <c r="D3708" t="s">
        <v>3688</v>
      </c>
      <c r="E3708" t="s">
        <v>3689</v>
      </c>
      <c r="F3708" s="5">
        <f>_xlfn.TEXTBEFORE(E3708, " ") * 1000000</f>
        <v>8199999.9999999991</v>
      </c>
      <c r="G3708">
        <v>93.34</v>
      </c>
      <c r="H3708" t="s">
        <v>803</v>
      </c>
      <c r="I3708">
        <v>66</v>
      </c>
      <c r="J3708">
        <f>IF(I3708="",0,I3708)</f>
        <v>66</v>
      </c>
      <c r="K3708">
        <v>34</v>
      </c>
      <c r="L3708">
        <f>I3708-K3708</f>
        <v>32</v>
      </c>
      <c r="M3708" t="str">
        <f>IF(I3708&lt;100,"small",IF(I3708&lt;500,"medium","large"))</f>
        <v>small</v>
      </c>
      <c r="N3708">
        <f>IF(M3708="small",1,0)</f>
        <v>1</v>
      </c>
      <c r="O3708">
        <f>IF(N3708="medium",1,0)</f>
        <v>0</v>
      </c>
      <c r="P3708">
        <f>IF(O3708="large",1,0)</f>
        <v>0</v>
      </c>
      <c r="Q3708">
        <v>2000</v>
      </c>
      <c r="R3708">
        <v>6</v>
      </c>
      <c r="S3708" t="str">
        <f>IF(R3708=1, "First-time", IF(R3708&lt;=3, "Rising Star", IF(R3708&lt;10, "Established", "Elites")))</f>
        <v>Established</v>
      </c>
      <c r="T3708">
        <f>IF(S3708 = "First-time",1,0)</f>
        <v>0</v>
      </c>
      <c r="U3708">
        <f>IF(S3708 = "Rising Star",1,0)</f>
        <v>0</v>
      </c>
      <c r="V3708">
        <f>IF(S3708 = "Established",1,0)</f>
        <v>1</v>
      </c>
      <c r="W3708">
        <f>IF(S3708 = "Elites",1,0)</f>
        <v>0</v>
      </c>
      <c r="X3708" t="s">
        <v>99</v>
      </c>
      <c r="Y3708" t="str">
        <f>IF(X3708="","-",TRIM(LEFT(X3708,FIND(",",X3708&amp;",")-1)))</f>
        <v>-</v>
      </c>
      <c r="Z3708" t="s">
        <v>611</v>
      </c>
      <c r="AA3708" t="s">
        <v>6</v>
      </c>
    </row>
    <row r="3709" spans="1:27" ht="14.4" x14ac:dyDescent="0.3">
      <c r="A3709">
        <v>3698</v>
      </c>
      <c r="B3709" t="s">
        <v>9830</v>
      </c>
      <c r="C3709" t="s">
        <v>9831</v>
      </c>
      <c r="D3709" t="s">
        <v>9832</v>
      </c>
      <c r="E3709" t="s">
        <v>665</v>
      </c>
      <c r="F3709" s="5">
        <f>_xlfn.TEXTBEFORE(E3709, " ") * 1000000</f>
        <v>8500000</v>
      </c>
      <c r="G3709">
        <v>93.307599999999994</v>
      </c>
      <c r="H3709" t="s">
        <v>129</v>
      </c>
      <c r="I3709">
        <v>46</v>
      </c>
      <c r="J3709">
        <f>IF(I3709="",0,I3709)</f>
        <v>46</v>
      </c>
      <c r="K3709">
        <v>28</v>
      </c>
      <c r="L3709">
        <f>I3709-K3709</f>
        <v>18</v>
      </c>
      <c r="M3709" t="str">
        <f>IF(I3709&lt;100,"small",IF(I3709&lt;500,"medium","large"))</f>
        <v>small</v>
      </c>
      <c r="N3709">
        <f>IF(M3709="small",1,0)</f>
        <v>1</v>
      </c>
      <c r="O3709">
        <f>IF(N3709="medium",1,0)</f>
        <v>0</v>
      </c>
      <c r="P3709">
        <f>IF(O3709="large",1,0)</f>
        <v>0</v>
      </c>
      <c r="Q3709">
        <v>2009</v>
      </c>
      <c r="R3709">
        <v>6</v>
      </c>
      <c r="S3709" t="str">
        <f>IF(R3709=1, "First-time", IF(R3709&lt;=3, "Rising Star", IF(R3709&lt;10, "Established", "Elites")))</f>
        <v>Established</v>
      </c>
      <c r="T3709">
        <f>IF(S3709 = "First-time",1,0)</f>
        <v>0</v>
      </c>
      <c r="U3709">
        <f>IF(S3709 = "Rising Star",1,0)</f>
        <v>0</v>
      </c>
      <c r="V3709">
        <f>IF(S3709 = "Established",1,0)</f>
        <v>1</v>
      </c>
      <c r="W3709">
        <f>IF(S3709 = "Elites",1,0)</f>
        <v>0</v>
      </c>
      <c r="X3709" t="s">
        <v>1454</v>
      </c>
      <c r="Y3709" t="str">
        <f>IF(X3709="","-",TRIM(LEFT(X3709,FIND(",",X3709&amp;",")-1)))</f>
        <v>St. Louis</v>
      </c>
      <c r="Z3709" t="s">
        <v>1455</v>
      </c>
      <c r="AA3709" t="s">
        <v>25</v>
      </c>
    </row>
    <row r="3710" spans="1:27" ht="14.4" x14ac:dyDescent="0.3">
      <c r="A3710">
        <v>3699</v>
      </c>
      <c r="B3710" t="s">
        <v>16808</v>
      </c>
      <c r="C3710" t="s">
        <v>16809</v>
      </c>
      <c r="D3710" t="s">
        <v>16810</v>
      </c>
      <c r="E3710" t="s">
        <v>330</v>
      </c>
      <c r="F3710" s="5">
        <f>_xlfn.TEXTBEFORE(E3710, " ") * 1000000</f>
        <v>4099999.9999999995</v>
      </c>
      <c r="G3710">
        <v>93.165899999999993</v>
      </c>
      <c r="H3710" t="s">
        <v>353</v>
      </c>
      <c r="I3710">
        <v>17</v>
      </c>
      <c r="J3710">
        <f>IF(I3710="",0,I3710)</f>
        <v>17</v>
      </c>
      <c r="K3710">
        <v>6</v>
      </c>
      <c r="L3710">
        <f>I3710-K3710</f>
        <v>11</v>
      </c>
      <c r="M3710" t="str">
        <f>IF(I3710&lt;100,"small",IF(I3710&lt;500,"medium","large"))</f>
        <v>small</v>
      </c>
      <c r="N3710">
        <f>IF(M3710="small",1,0)</f>
        <v>1</v>
      </c>
      <c r="O3710">
        <f>IF(N3710="medium",1,0)</f>
        <v>0</v>
      </c>
      <c r="P3710">
        <f>IF(O3710="large",1,0)</f>
        <v>0</v>
      </c>
      <c r="Q3710">
        <v>2014</v>
      </c>
      <c r="R3710">
        <v>1</v>
      </c>
      <c r="S3710" t="str">
        <f>IF(R3710=1, "First-time", IF(R3710&lt;=3, "Rising Star", IF(R3710&lt;10, "Established", "Elites")))</f>
        <v>First-time</v>
      </c>
      <c r="T3710">
        <f>IF(S3710 = "First-time",1,0)</f>
        <v>1</v>
      </c>
      <c r="U3710">
        <f>IF(S3710 = "Rising Star",1,0)</f>
        <v>0</v>
      </c>
      <c r="V3710">
        <f>IF(S3710 = "Established",1,0)</f>
        <v>0</v>
      </c>
      <c r="W3710">
        <f>IF(S3710 = "Elites",1,0)</f>
        <v>0</v>
      </c>
      <c r="X3710" t="s">
        <v>689</v>
      </c>
      <c r="Y3710" t="str">
        <f>IF(X3710="","-",TRIM(LEFT(X3710,FIND(",",X3710&amp;",")-1)))</f>
        <v>Miami</v>
      </c>
      <c r="Z3710" t="s">
        <v>690</v>
      </c>
      <c r="AA3710" t="s">
        <v>10</v>
      </c>
    </row>
    <row r="3711" spans="1:27" ht="14.4" x14ac:dyDescent="0.3">
      <c r="A3711">
        <v>3700</v>
      </c>
      <c r="B3711" t="s">
        <v>1568</v>
      </c>
      <c r="C3711" t="s">
        <v>1569</v>
      </c>
      <c r="D3711" t="s">
        <v>1570</v>
      </c>
      <c r="E3711" t="s">
        <v>1571</v>
      </c>
      <c r="F3711" s="5">
        <f>_xlfn.TEXTBEFORE(E3711, " ") * 1000000</f>
        <v>54500000</v>
      </c>
      <c r="G3711">
        <v>93.136600000000001</v>
      </c>
      <c r="H3711" t="s">
        <v>751</v>
      </c>
      <c r="I3711">
        <v>358</v>
      </c>
      <c r="J3711">
        <f>IF(I3711="",0,I3711)</f>
        <v>358</v>
      </c>
      <c r="K3711">
        <v>215</v>
      </c>
      <c r="L3711">
        <f>I3711-K3711</f>
        <v>143</v>
      </c>
      <c r="M3711" t="str">
        <f>IF(I3711&lt;100,"small",IF(I3711&lt;500,"medium","large"))</f>
        <v>medium</v>
      </c>
      <c r="N3711">
        <f>IF(M3711="small",1,0)</f>
        <v>0</v>
      </c>
      <c r="O3711">
        <f>IF(N3711="medium",1,0)</f>
        <v>0</v>
      </c>
      <c r="P3711">
        <f>IF(O3711="large",1,0)</f>
        <v>0</v>
      </c>
      <c r="Q3711">
        <v>1990</v>
      </c>
      <c r="R3711">
        <v>4</v>
      </c>
      <c r="S3711" t="str">
        <f>IF(R3711=1, "First-time", IF(R3711&lt;=3, "Rising Star", IF(R3711&lt;10, "Established", "Elites")))</f>
        <v>Established</v>
      </c>
      <c r="T3711">
        <f>IF(S3711 = "First-time",1,0)</f>
        <v>0</v>
      </c>
      <c r="U3711">
        <f>IF(S3711 = "Rising Star",1,0)</f>
        <v>0</v>
      </c>
      <c r="V3711">
        <f>IF(S3711 = "Established",1,0)</f>
        <v>1</v>
      </c>
      <c r="W3711">
        <f>IF(S3711 = "Elites",1,0)</f>
        <v>0</v>
      </c>
      <c r="X3711" t="s">
        <v>99</v>
      </c>
      <c r="Y3711" t="str">
        <f>IF(X3711="","-",TRIM(LEFT(X3711,FIND(",",X3711&amp;",")-1)))</f>
        <v>-</v>
      </c>
      <c r="Z3711" t="s">
        <v>1572</v>
      </c>
      <c r="AA3711" t="s">
        <v>21</v>
      </c>
    </row>
    <row r="3712" spans="1:27" ht="14.4" x14ac:dyDescent="0.3">
      <c r="A3712">
        <v>3701</v>
      </c>
      <c r="B3712" t="s">
        <v>8107</v>
      </c>
      <c r="C3712" t="s">
        <v>8108</v>
      </c>
      <c r="D3712" t="s">
        <v>8109</v>
      </c>
      <c r="E3712" t="s">
        <v>490</v>
      </c>
      <c r="F3712" s="5">
        <f>_xlfn.TEXTBEFORE(E3712, " ") * 1000000</f>
        <v>7300000</v>
      </c>
      <c r="G3712">
        <v>93.128</v>
      </c>
      <c r="H3712" t="s">
        <v>779</v>
      </c>
      <c r="I3712">
        <v>1000</v>
      </c>
      <c r="J3712">
        <f>IF(I3712="",0,I3712)</f>
        <v>1000</v>
      </c>
      <c r="K3712">
        <v>300</v>
      </c>
      <c r="L3712">
        <f>I3712-K3712</f>
        <v>700</v>
      </c>
      <c r="M3712" t="str">
        <f>IF(I3712&lt;100,"small",IF(I3712&lt;500,"medium","large"))</f>
        <v>large</v>
      </c>
      <c r="N3712">
        <f>IF(M3712="small",1,0)</f>
        <v>0</v>
      </c>
      <c r="O3712">
        <f>IF(N3712="medium",1,0)</f>
        <v>0</v>
      </c>
      <c r="P3712">
        <f>IF(O3712="large",1,0)</f>
        <v>0</v>
      </c>
      <c r="Q3712">
        <v>2007</v>
      </c>
      <c r="R3712">
        <v>4</v>
      </c>
      <c r="S3712" t="str">
        <f>IF(R3712=1, "First-time", IF(R3712&lt;=3, "Rising Star", IF(R3712&lt;10, "Established", "Elites")))</f>
        <v>Established</v>
      </c>
      <c r="T3712">
        <f>IF(S3712 = "First-time",1,0)</f>
        <v>0</v>
      </c>
      <c r="U3712">
        <f>IF(S3712 = "Rising Star",1,0)</f>
        <v>0</v>
      </c>
      <c r="V3712">
        <f>IF(S3712 = "Established",1,0)</f>
        <v>1</v>
      </c>
      <c r="W3712">
        <f>IF(S3712 = "Elites",1,0)</f>
        <v>0</v>
      </c>
      <c r="X3712" t="s">
        <v>1396</v>
      </c>
      <c r="Y3712" t="str">
        <f>IF(X3712="","-",TRIM(LEFT(X3712,FIND(",",X3712&amp;",")-1)))</f>
        <v>San Francisco</v>
      </c>
      <c r="Z3712" t="s">
        <v>1396</v>
      </c>
      <c r="AA3712" t="s">
        <v>5</v>
      </c>
    </row>
    <row r="3713" spans="1:27" ht="14.4" x14ac:dyDescent="0.3">
      <c r="A3713">
        <v>3702</v>
      </c>
      <c r="B3713" t="s">
        <v>3712</v>
      </c>
      <c r="C3713" t="s">
        <v>3713</v>
      </c>
      <c r="D3713" t="s">
        <v>3714</v>
      </c>
      <c r="E3713" t="s">
        <v>3157</v>
      </c>
      <c r="F3713" s="5">
        <f>_xlfn.TEXTBEFORE(E3713, " ") * 1000000</f>
        <v>64500000</v>
      </c>
      <c r="G3713">
        <v>93.064300000000003</v>
      </c>
      <c r="H3713" t="s">
        <v>433</v>
      </c>
      <c r="I3713">
        <v>342</v>
      </c>
      <c r="J3713">
        <f>IF(I3713="",0,I3713)</f>
        <v>342</v>
      </c>
      <c r="K3713">
        <v>175</v>
      </c>
      <c r="L3713">
        <f>I3713-K3713</f>
        <v>167</v>
      </c>
      <c r="M3713" t="str">
        <f>IF(I3713&lt;100,"small",IF(I3713&lt;500,"medium","large"))</f>
        <v>medium</v>
      </c>
      <c r="N3713">
        <f>IF(M3713="small",1,0)</f>
        <v>0</v>
      </c>
      <c r="O3713">
        <f>IF(N3713="medium",1,0)</f>
        <v>0</v>
      </c>
      <c r="P3713">
        <f>IF(O3713="large",1,0)</f>
        <v>0</v>
      </c>
      <c r="Q3713">
        <v>2000</v>
      </c>
      <c r="R3713">
        <v>1</v>
      </c>
      <c r="S3713" t="str">
        <f>IF(R3713=1, "First-time", IF(R3713&lt;=3, "Rising Star", IF(R3713&lt;10, "Established", "Elites")))</f>
        <v>First-time</v>
      </c>
      <c r="T3713">
        <f>IF(S3713 = "First-time",1,0)</f>
        <v>1</v>
      </c>
      <c r="U3713">
        <f>IF(S3713 = "Rising Star",1,0)</f>
        <v>0</v>
      </c>
      <c r="V3713">
        <f>IF(S3713 = "Established",1,0)</f>
        <v>0</v>
      </c>
      <c r="W3713">
        <f>IF(S3713 = "Elites",1,0)</f>
        <v>0</v>
      </c>
      <c r="X3713" t="s">
        <v>3010</v>
      </c>
      <c r="Y3713" t="str">
        <f>IF(X3713="","-",TRIM(LEFT(X3713,FIND(",",X3713&amp;",")-1)))</f>
        <v>San Jose</v>
      </c>
      <c r="Z3713" t="s">
        <v>3715</v>
      </c>
      <c r="AA3713" t="s">
        <v>5</v>
      </c>
    </row>
    <row r="3714" spans="1:27" ht="14.4" x14ac:dyDescent="0.3">
      <c r="A3714">
        <v>3703</v>
      </c>
      <c r="B3714" t="s">
        <v>3651</v>
      </c>
      <c r="C3714" t="s">
        <v>3652</v>
      </c>
      <c r="D3714" t="s">
        <v>3653</v>
      </c>
      <c r="E3714" t="s">
        <v>3654</v>
      </c>
      <c r="F3714" s="5">
        <f>_xlfn.TEXTBEFORE(E3714, " ") * 1000000</f>
        <v>31800000</v>
      </c>
      <c r="G3714">
        <v>93.063599999999994</v>
      </c>
      <c r="H3714" t="s">
        <v>118</v>
      </c>
      <c r="I3714">
        <v>27</v>
      </c>
      <c r="J3714">
        <f>IF(I3714="",0,I3714)</f>
        <v>27</v>
      </c>
      <c r="K3714">
        <v>15</v>
      </c>
      <c r="L3714">
        <f>I3714-K3714</f>
        <v>12</v>
      </c>
      <c r="M3714" t="str">
        <f>IF(I3714&lt;100,"small",IF(I3714&lt;500,"medium","large"))</f>
        <v>small</v>
      </c>
      <c r="N3714">
        <f>IF(M3714="small",1,0)</f>
        <v>1</v>
      </c>
      <c r="O3714">
        <f>IF(N3714="medium",1,0)</f>
        <v>0</v>
      </c>
      <c r="P3714">
        <f>IF(O3714="large",1,0)</f>
        <v>0</v>
      </c>
      <c r="Q3714">
        <v>2000</v>
      </c>
      <c r="R3714">
        <v>5</v>
      </c>
      <c r="S3714" t="str">
        <f>IF(R3714=1, "First-time", IF(R3714&lt;=3, "Rising Star", IF(R3714&lt;10, "Established", "Elites")))</f>
        <v>Established</v>
      </c>
      <c r="T3714">
        <f>IF(S3714 = "First-time",1,0)</f>
        <v>0</v>
      </c>
      <c r="U3714">
        <f>IF(S3714 = "Rising Star",1,0)</f>
        <v>0</v>
      </c>
      <c r="V3714">
        <f>IF(S3714 = "Established",1,0)</f>
        <v>1</v>
      </c>
      <c r="W3714">
        <f>IF(S3714 = "Elites",1,0)</f>
        <v>0</v>
      </c>
      <c r="X3714" t="s">
        <v>1477</v>
      </c>
      <c r="Y3714" t="str">
        <f>IF(X3714="","-",TRIM(LEFT(X3714,FIND(",",X3714&amp;",")-1)))</f>
        <v>Sarasota-Bradenton-Venice</v>
      </c>
      <c r="Z3714" t="s">
        <v>3655</v>
      </c>
      <c r="AA3714" t="s">
        <v>10</v>
      </c>
    </row>
    <row r="3715" spans="1:27" ht="14.4" x14ac:dyDescent="0.3">
      <c r="A3715">
        <v>3704</v>
      </c>
      <c r="B3715" t="s">
        <v>12281</v>
      </c>
      <c r="C3715" t="s">
        <v>12282</v>
      </c>
      <c r="D3715" t="s">
        <v>12283</v>
      </c>
      <c r="E3715" t="s">
        <v>732</v>
      </c>
      <c r="F3715" s="5">
        <f>_xlfn.TEXTBEFORE(E3715, " ") * 1000000</f>
        <v>9200000</v>
      </c>
      <c r="G3715">
        <v>93.057000000000002</v>
      </c>
      <c r="H3715" t="s">
        <v>445</v>
      </c>
      <c r="I3715">
        <v>78</v>
      </c>
      <c r="J3715">
        <f>IF(I3715="",0,I3715)</f>
        <v>78</v>
      </c>
      <c r="K3715">
        <v>62</v>
      </c>
      <c r="L3715">
        <f>I3715-K3715</f>
        <v>16</v>
      </c>
      <c r="M3715" t="str">
        <f>IF(I3715&lt;100,"small",IF(I3715&lt;500,"medium","large"))</f>
        <v>small</v>
      </c>
      <c r="N3715">
        <f>IF(M3715="small",1,0)</f>
        <v>1</v>
      </c>
      <c r="O3715">
        <f>IF(N3715="medium",1,0)</f>
        <v>0</v>
      </c>
      <c r="P3715">
        <f>IF(O3715="large",1,0)</f>
        <v>0</v>
      </c>
      <c r="Q3715">
        <v>2011</v>
      </c>
      <c r="R3715">
        <v>5</v>
      </c>
      <c r="S3715" t="str">
        <f>IF(R3715=1, "First-time", IF(R3715&lt;=3, "Rising Star", IF(R3715&lt;10, "Established", "Elites")))</f>
        <v>Established</v>
      </c>
      <c r="T3715">
        <f>IF(S3715 = "First-time",1,0)</f>
        <v>0</v>
      </c>
      <c r="U3715">
        <f>IF(S3715 = "Rising Star",1,0)</f>
        <v>0</v>
      </c>
      <c r="V3715">
        <f>IF(S3715 = "Established",1,0)</f>
        <v>1</v>
      </c>
      <c r="W3715">
        <f>IF(S3715 = "Elites",1,0)</f>
        <v>0</v>
      </c>
      <c r="X3715" t="s">
        <v>880</v>
      </c>
      <c r="Y3715" t="str">
        <f>IF(X3715="","-",TRIM(LEFT(X3715,FIND(",",X3715&amp;",")-1)))</f>
        <v>Louisville/Jefferson County</v>
      </c>
      <c r="Z3715" t="s">
        <v>881</v>
      </c>
      <c r="AA3715" t="s">
        <v>18</v>
      </c>
    </row>
    <row r="3716" spans="1:27" ht="14.4" x14ac:dyDescent="0.3">
      <c r="A3716">
        <v>3705</v>
      </c>
      <c r="B3716" t="s">
        <v>7123</v>
      </c>
      <c r="C3716" t="s">
        <v>7124</v>
      </c>
      <c r="D3716" t="s">
        <v>7125</v>
      </c>
      <c r="E3716" t="s">
        <v>923</v>
      </c>
      <c r="F3716" s="5">
        <f>_xlfn.TEXTBEFORE(E3716, " ") * 1000000</f>
        <v>5500000</v>
      </c>
      <c r="G3716">
        <v>92.916899999999998</v>
      </c>
      <c r="H3716" t="s">
        <v>85</v>
      </c>
      <c r="I3716">
        <v>692</v>
      </c>
      <c r="J3716">
        <f>IF(I3716="",0,I3716)</f>
        <v>692</v>
      </c>
      <c r="K3716">
        <v>441</v>
      </c>
      <c r="L3716">
        <f>I3716-K3716</f>
        <v>251</v>
      </c>
      <c r="M3716" t="str">
        <f>IF(I3716&lt;100,"small",IF(I3716&lt;500,"medium","large"))</f>
        <v>large</v>
      </c>
      <c r="N3716">
        <f>IF(M3716="small",1,0)</f>
        <v>0</v>
      </c>
      <c r="O3716">
        <f>IF(N3716="medium",1,0)</f>
        <v>0</v>
      </c>
      <c r="P3716">
        <f>IF(O3716="large",1,0)</f>
        <v>0</v>
      </c>
      <c r="Q3716">
        <v>2006</v>
      </c>
      <c r="R3716">
        <v>3</v>
      </c>
      <c r="S3716" t="str">
        <f>IF(R3716=1, "First-time", IF(R3716&lt;=3, "Rising Star", IF(R3716&lt;10, "Established", "Elites")))</f>
        <v>Rising Star</v>
      </c>
      <c r="T3716">
        <f>IF(S3716 = "First-time",1,0)</f>
        <v>0</v>
      </c>
      <c r="U3716">
        <f>IF(S3716 = "Rising Star",1,0)</f>
        <v>1</v>
      </c>
      <c r="V3716">
        <f>IF(S3716 = "Established",1,0)</f>
        <v>0</v>
      </c>
      <c r="W3716">
        <f>IF(S3716 = "Elites",1,0)</f>
        <v>0</v>
      </c>
      <c r="X3716" t="s">
        <v>99</v>
      </c>
      <c r="Y3716" t="str">
        <f>IF(X3716="","-",TRIM(LEFT(X3716,FIND(",",X3716&amp;",")-1)))</f>
        <v>-</v>
      </c>
      <c r="Z3716" t="s">
        <v>7126</v>
      </c>
      <c r="AA3716" t="s">
        <v>10</v>
      </c>
    </row>
    <row r="3717" spans="1:27" ht="14.4" x14ac:dyDescent="0.3">
      <c r="A3717">
        <v>3706</v>
      </c>
      <c r="B3717" t="s">
        <v>468</v>
      </c>
      <c r="C3717" t="s">
        <v>469</v>
      </c>
      <c r="D3717" t="s">
        <v>470</v>
      </c>
      <c r="E3717" t="s">
        <v>471</v>
      </c>
      <c r="F3717" s="5">
        <f>_xlfn.TEXTBEFORE(E3717, " ") * 1000000</f>
        <v>30300000</v>
      </c>
      <c r="G3717">
        <v>92.879900000000006</v>
      </c>
      <c r="H3717" t="s">
        <v>472</v>
      </c>
      <c r="I3717">
        <v>130</v>
      </c>
      <c r="J3717">
        <f>IF(I3717="",0,I3717)</f>
        <v>130</v>
      </c>
      <c r="K3717">
        <v>65</v>
      </c>
      <c r="L3717">
        <f>I3717-K3717</f>
        <v>65</v>
      </c>
      <c r="M3717" t="str">
        <f>IF(I3717&lt;100,"small",IF(I3717&lt;500,"medium","large"))</f>
        <v>medium</v>
      </c>
      <c r="N3717">
        <f>IF(M3717="small",1,0)</f>
        <v>0</v>
      </c>
      <c r="O3717">
        <f>IF(N3717="medium",1,0)</f>
        <v>0</v>
      </c>
      <c r="P3717">
        <f>IF(O3717="large",1,0)</f>
        <v>0</v>
      </c>
      <c r="Q3717">
        <v>1970</v>
      </c>
      <c r="R3717">
        <v>2</v>
      </c>
      <c r="S3717" t="str">
        <f>IF(R3717=1, "First-time", IF(R3717&lt;=3, "Rising Star", IF(R3717&lt;10, "Established", "Elites")))</f>
        <v>Rising Star</v>
      </c>
      <c r="T3717">
        <f>IF(S3717 = "First-time",1,0)</f>
        <v>0</v>
      </c>
      <c r="U3717">
        <f>IF(S3717 = "Rising Star",1,0)</f>
        <v>1</v>
      </c>
      <c r="V3717">
        <f>IF(S3717 = "Established",1,0)</f>
        <v>0</v>
      </c>
      <c r="W3717">
        <f>IF(S3717 = "Elites",1,0)</f>
        <v>0</v>
      </c>
      <c r="X3717" t="s">
        <v>99</v>
      </c>
      <c r="Y3717" t="str">
        <f>IF(X3717="","-",TRIM(LEFT(X3717,FIND(",",X3717&amp;",")-1)))</f>
        <v>-</v>
      </c>
      <c r="Z3717" t="s">
        <v>473</v>
      </c>
      <c r="AA3717" t="s">
        <v>39</v>
      </c>
    </row>
    <row r="3718" spans="1:27" ht="14.4" x14ac:dyDescent="0.3">
      <c r="A3718">
        <v>3707</v>
      </c>
      <c r="B3718" t="s">
        <v>8240</v>
      </c>
      <c r="C3718" t="s">
        <v>8241</v>
      </c>
      <c r="D3718" t="s">
        <v>8242</v>
      </c>
      <c r="E3718" t="s">
        <v>736</v>
      </c>
      <c r="F3718" s="5">
        <f>_xlfn.TEXTBEFORE(E3718, " ") * 1000000</f>
        <v>4800000</v>
      </c>
      <c r="G3718">
        <v>92.846500000000006</v>
      </c>
      <c r="H3718" t="s">
        <v>167</v>
      </c>
      <c r="I3718">
        <v>12</v>
      </c>
      <c r="J3718">
        <f>IF(I3718="",0,I3718)</f>
        <v>12</v>
      </c>
      <c r="K3718">
        <v>6</v>
      </c>
      <c r="L3718">
        <f>I3718-K3718</f>
        <v>6</v>
      </c>
      <c r="M3718" t="str">
        <f>IF(I3718&lt;100,"small",IF(I3718&lt;500,"medium","large"))</f>
        <v>small</v>
      </c>
      <c r="N3718">
        <f>IF(M3718="small",1,0)</f>
        <v>1</v>
      </c>
      <c r="O3718">
        <f>IF(N3718="medium",1,0)</f>
        <v>0</v>
      </c>
      <c r="P3718">
        <f>IF(O3718="large",1,0)</f>
        <v>0</v>
      </c>
      <c r="Q3718">
        <v>2008</v>
      </c>
      <c r="R3718">
        <v>4</v>
      </c>
      <c r="S3718" t="str">
        <f>IF(R3718=1, "First-time", IF(R3718&lt;=3, "Rising Star", IF(R3718&lt;10, "Established", "Elites")))</f>
        <v>Established</v>
      </c>
      <c r="T3718">
        <f>IF(S3718 = "First-time",1,0)</f>
        <v>0</v>
      </c>
      <c r="U3718">
        <f>IF(S3718 = "Rising Star",1,0)</f>
        <v>0</v>
      </c>
      <c r="V3718">
        <f>IF(S3718 = "Established",1,0)</f>
        <v>1</v>
      </c>
      <c r="W3718">
        <f>IF(S3718 = "Elites",1,0)</f>
        <v>0</v>
      </c>
      <c r="X3718" t="s">
        <v>112</v>
      </c>
      <c r="Y3718" t="str">
        <f>IF(X3718="","-",TRIM(LEFT(X3718,FIND(",",X3718&amp;",")-1)))</f>
        <v>Richmond</v>
      </c>
      <c r="Z3718" t="s">
        <v>113</v>
      </c>
      <c r="AA3718" t="s">
        <v>47</v>
      </c>
    </row>
    <row r="3719" spans="1:27" ht="14.4" x14ac:dyDescent="0.3">
      <c r="A3719">
        <v>3708</v>
      </c>
      <c r="B3719" t="s">
        <v>3596</v>
      </c>
      <c r="C3719" t="s">
        <v>3597</v>
      </c>
      <c r="D3719" t="s">
        <v>3598</v>
      </c>
      <c r="E3719" t="s">
        <v>3599</v>
      </c>
      <c r="F3719" s="5">
        <f>_xlfn.TEXTBEFORE(E3719, " ") * 1000000</f>
        <v>97800000</v>
      </c>
      <c r="G3719">
        <v>92.835800000000006</v>
      </c>
      <c r="H3719" t="s">
        <v>433</v>
      </c>
      <c r="I3719">
        <v>415</v>
      </c>
      <c r="J3719">
        <f>IF(I3719="",0,I3719)</f>
        <v>415</v>
      </c>
      <c r="K3719">
        <v>175</v>
      </c>
      <c r="L3719">
        <f>I3719-K3719</f>
        <v>240</v>
      </c>
      <c r="M3719" t="str">
        <f>IF(I3719&lt;100,"small",IF(I3719&lt;500,"medium","large"))</f>
        <v>medium</v>
      </c>
      <c r="N3719">
        <f>IF(M3719="small",1,0)</f>
        <v>0</v>
      </c>
      <c r="O3719">
        <f>IF(N3719="medium",1,0)</f>
        <v>0</v>
      </c>
      <c r="P3719">
        <f>IF(O3719="large",1,0)</f>
        <v>0</v>
      </c>
      <c r="Q3719">
        <v>2000</v>
      </c>
      <c r="R3719">
        <v>1</v>
      </c>
      <c r="S3719" t="str">
        <f>IF(R3719=1, "First-time", IF(R3719&lt;=3, "Rising Star", IF(R3719&lt;10, "Established", "Elites")))</f>
        <v>First-time</v>
      </c>
      <c r="T3719">
        <f>IF(S3719 = "First-time",1,0)</f>
        <v>1</v>
      </c>
      <c r="U3719">
        <f>IF(S3719 = "Rising Star",1,0)</f>
        <v>0</v>
      </c>
      <c r="V3719">
        <f>IF(S3719 = "Established",1,0)</f>
        <v>0</v>
      </c>
      <c r="W3719">
        <f>IF(S3719 = "Elites",1,0)</f>
        <v>0</v>
      </c>
      <c r="X3719" t="s">
        <v>271</v>
      </c>
      <c r="Y3719" t="str">
        <f>IF(X3719="","-",TRIM(LEFT(X3719,FIND(",",X3719&amp;",")-1)))</f>
        <v>Chicago</v>
      </c>
      <c r="Z3719" t="s">
        <v>3600</v>
      </c>
      <c r="AA3719" t="s">
        <v>15</v>
      </c>
    </row>
    <row r="3720" spans="1:27" ht="14.4" x14ac:dyDescent="0.3">
      <c r="A3720">
        <v>3709</v>
      </c>
      <c r="B3720" t="s">
        <v>4327</v>
      </c>
      <c r="C3720" t="s">
        <v>4328</v>
      </c>
      <c r="D3720" t="s">
        <v>4329</v>
      </c>
      <c r="E3720" t="s">
        <v>3414</v>
      </c>
      <c r="F3720" s="5">
        <f>_xlfn.TEXTBEFORE(E3720, " ") * 1000000</f>
        <v>63700000</v>
      </c>
      <c r="G3720">
        <v>92.823700000000002</v>
      </c>
      <c r="H3720" t="s">
        <v>105</v>
      </c>
      <c r="I3720">
        <v>102</v>
      </c>
      <c r="J3720">
        <f>IF(I3720="",0,I3720)</f>
        <v>102</v>
      </c>
      <c r="K3720">
        <v>82</v>
      </c>
      <c r="L3720">
        <f>I3720-K3720</f>
        <v>20</v>
      </c>
      <c r="M3720" t="str">
        <f>IF(I3720&lt;100,"small",IF(I3720&lt;500,"medium","large"))</f>
        <v>medium</v>
      </c>
      <c r="N3720">
        <f>IF(M3720="small",1,0)</f>
        <v>0</v>
      </c>
      <c r="O3720">
        <f>IF(N3720="medium",1,0)</f>
        <v>0</v>
      </c>
      <c r="P3720">
        <f>IF(O3720="large",1,0)</f>
        <v>0</v>
      </c>
      <c r="Q3720">
        <v>2002</v>
      </c>
      <c r="R3720">
        <v>3</v>
      </c>
      <c r="S3720" t="str">
        <f>IF(R3720=1, "First-time", IF(R3720&lt;=3, "Rising Star", IF(R3720&lt;10, "Established", "Elites")))</f>
        <v>Rising Star</v>
      </c>
      <c r="T3720">
        <f>IF(S3720 = "First-time",1,0)</f>
        <v>0</v>
      </c>
      <c r="U3720">
        <f>IF(S3720 = "Rising Star",1,0)</f>
        <v>1</v>
      </c>
      <c r="V3720">
        <f>IF(S3720 = "Established",1,0)</f>
        <v>0</v>
      </c>
      <c r="W3720">
        <f>IF(S3720 = "Elites",1,0)</f>
        <v>0</v>
      </c>
      <c r="X3720" t="s">
        <v>130</v>
      </c>
      <c r="Y3720" t="str">
        <f>IF(X3720="","-",TRIM(LEFT(X3720,FIND(",",X3720&amp;",")-1)))</f>
        <v>Dallas</v>
      </c>
      <c r="Z3720" t="s">
        <v>4330</v>
      </c>
      <c r="AA3720" t="s">
        <v>45</v>
      </c>
    </row>
    <row r="3721" spans="1:27" ht="14.4" x14ac:dyDescent="0.3">
      <c r="A3721">
        <v>3710</v>
      </c>
      <c r="B3721" t="s">
        <v>482</v>
      </c>
      <c r="C3721" t="s">
        <v>483</v>
      </c>
      <c r="D3721" t="s">
        <v>484</v>
      </c>
      <c r="E3721" t="s">
        <v>485</v>
      </c>
      <c r="F3721" s="5">
        <f>_xlfn.TEXTBEFORE(E3721, " ") * 1000000</f>
        <v>83100000</v>
      </c>
      <c r="G3721">
        <v>92.775400000000005</v>
      </c>
      <c r="H3721" t="s">
        <v>111</v>
      </c>
      <c r="I3721">
        <v>646</v>
      </c>
      <c r="J3721">
        <f>IF(I3721="",0,I3721)</f>
        <v>646</v>
      </c>
      <c r="K3721">
        <v>116</v>
      </c>
      <c r="L3721">
        <f>I3721-K3721</f>
        <v>530</v>
      </c>
      <c r="M3721" t="str">
        <f>IF(I3721&lt;100,"small",IF(I3721&lt;500,"medium","large"))</f>
        <v>large</v>
      </c>
      <c r="N3721">
        <f>IF(M3721="small",1,0)</f>
        <v>0</v>
      </c>
      <c r="O3721">
        <f>IF(N3721="medium",1,0)</f>
        <v>0</v>
      </c>
      <c r="P3721">
        <f>IF(O3721="large",1,0)</f>
        <v>0</v>
      </c>
      <c r="Q3721">
        <v>1972</v>
      </c>
      <c r="R3721">
        <v>4</v>
      </c>
      <c r="S3721" t="str">
        <f>IF(R3721=1, "First-time", IF(R3721&lt;=3, "Rising Star", IF(R3721&lt;10, "Established", "Elites")))</f>
        <v>Established</v>
      </c>
      <c r="T3721">
        <f>IF(S3721 = "First-time",1,0)</f>
        <v>0</v>
      </c>
      <c r="U3721">
        <f>IF(S3721 = "Rising Star",1,0)</f>
        <v>0</v>
      </c>
      <c r="V3721">
        <f>IF(S3721 = "Established",1,0)</f>
        <v>1</v>
      </c>
      <c r="W3721">
        <f>IF(S3721 = "Elites",1,0)</f>
        <v>0</v>
      </c>
      <c r="X3721" t="s">
        <v>168</v>
      </c>
      <c r="Y3721" t="str">
        <f>IF(X3721="","-",TRIM(LEFT(X3721,FIND(",",X3721&amp;",")-1)))</f>
        <v>Kansas City</v>
      </c>
      <c r="Z3721" t="s">
        <v>486</v>
      </c>
      <c r="AA3721" t="s">
        <v>17</v>
      </c>
    </row>
    <row r="3722" spans="1:27" ht="14.4" x14ac:dyDescent="0.3">
      <c r="A3722">
        <v>3711</v>
      </c>
      <c r="B3722" t="s">
        <v>834</v>
      </c>
      <c r="C3722" t="s">
        <v>835</v>
      </c>
      <c r="D3722" t="s">
        <v>836</v>
      </c>
      <c r="E3722" t="s">
        <v>837</v>
      </c>
      <c r="F3722" s="5">
        <f>_xlfn.TEXTBEFORE(E3722, " ") * 1000000</f>
        <v>28700000</v>
      </c>
      <c r="G3722">
        <v>92.668599999999998</v>
      </c>
      <c r="H3722" t="s">
        <v>167</v>
      </c>
      <c r="I3722">
        <v>45</v>
      </c>
      <c r="J3722">
        <f>IF(I3722="",0,I3722)</f>
        <v>45</v>
      </c>
      <c r="K3722">
        <v>39</v>
      </c>
      <c r="L3722">
        <f>I3722-K3722</f>
        <v>6</v>
      </c>
      <c r="M3722" t="str">
        <f>IF(I3722&lt;100,"small",IF(I3722&lt;500,"medium","large"))</f>
        <v>small</v>
      </c>
      <c r="N3722">
        <f>IF(M3722="small",1,0)</f>
        <v>1</v>
      </c>
      <c r="O3722">
        <f>IF(N3722="medium",1,0)</f>
        <v>0</v>
      </c>
      <c r="P3722">
        <f>IF(O3722="large",1,0)</f>
        <v>0</v>
      </c>
      <c r="Q3722">
        <v>1982</v>
      </c>
      <c r="R3722">
        <v>4</v>
      </c>
      <c r="S3722" t="str">
        <f>IF(R3722=1, "First-time", IF(R3722&lt;=3, "Rising Star", IF(R3722&lt;10, "Established", "Elites")))</f>
        <v>Established</v>
      </c>
      <c r="T3722">
        <f>IF(S3722 = "First-time",1,0)</f>
        <v>0</v>
      </c>
      <c r="U3722">
        <f>IF(S3722 = "Rising Star",1,0)</f>
        <v>0</v>
      </c>
      <c r="V3722">
        <f>IF(S3722 = "Established",1,0)</f>
        <v>1</v>
      </c>
      <c r="W3722">
        <f>IF(S3722 = "Elites",1,0)</f>
        <v>0</v>
      </c>
      <c r="X3722" t="s">
        <v>838</v>
      </c>
      <c r="Y3722" t="str">
        <f>IF(X3722="","-",TRIM(LEFT(X3722,FIND(",",X3722&amp;",")-1)))</f>
        <v>Austin</v>
      </c>
      <c r="Z3722" t="s">
        <v>839</v>
      </c>
      <c r="AA3722" t="s">
        <v>45</v>
      </c>
    </row>
    <row r="3723" spans="1:27" ht="14.4" x14ac:dyDescent="0.3">
      <c r="A3723">
        <v>3712</v>
      </c>
      <c r="B3723" t="s">
        <v>13235</v>
      </c>
      <c r="C3723" t="s">
        <v>13236</v>
      </c>
      <c r="D3723" t="s">
        <v>13237</v>
      </c>
      <c r="E3723" t="s">
        <v>1680</v>
      </c>
      <c r="F3723" s="5">
        <f>_xlfn.TEXTBEFORE(E3723, " ") * 1000000</f>
        <v>11100000</v>
      </c>
      <c r="G3723">
        <v>92.643900000000002</v>
      </c>
      <c r="H3723" t="s">
        <v>779</v>
      </c>
      <c r="I3723">
        <v>75</v>
      </c>
      <c r="J3723">
        <f>IF(I3723="",0,I3723)</f>
        <v>75</v>
      </c>
      <c r="K3723">
        <v>21</v>
      </c>
      <c r="L3723">
        <f>I3723-K3723</f>
        <v>54</v>
      </c>
      <c r="M3723" t="str">
        <f>IF(I3723&lt;100,"small",IF(I3723&lt;500,"medium","large"))</f>
        <v>small</v>
      </c>
      <c r="N3723">
        <f>IF(M3723="small",1,0)</f>
        <v>1</v>
      </c>
      <c r="O3723">
        <f>IF(N3723="medium",1,0)</f>
        <v>0</v>
      </c>
      <c r="P3723">
        <f>IF(O3723="large",1,0)</f>
        <v>0</v>
      </c>
      <c r="Q3723">
        <v>2012</v>
      </c>
      <c r="R3723">
        <v>3</v>
      </c>
      <c r="S3723" t="str">
        <f>IF(R3723=1, "First-time", IF(R3723&lt;=3, "Rising Star", IF(R3723&lt;10, "Established", "Elites")))</f>
        <v>Rising Star</v>
      </c>
      <c r="T3723">
        <f>IF(S3723 = "First-time",1,0)</f>
        <v>0</v>
      </c>
      <c r="U3723">
        <f>IF(S3723 = "Rising Star",1,0)</f>
        <v>1</v>
      </c>
      <c r="V3723">
        <f>IF(S3723 = "Established",1,0)</f>
        <v>0</v>
      </c>
      <c r="W3723">
        <f>IF(S3723 = "Elites",1,0)</f>
        <v>0</v>
      </c>
      <c r="X3723" t="s">
        <v>191</v>
      </c>
      <c r="Y3723" t="str">
        <f>IF(X3723="","-",TRIM(LEFT(X3723,FIND(",",X3723&amp;",")-1)))</f>
        <v>Philadelphia</v>
      </c>
      <c r="Z3723" t="s">
        <v>191</v>
      </c>
      <c r="AA3723" t="s">
        <v>39</v>
      </c>
    </row>
    <row r="3724" spans="1:27" ht="14.4" x14ac:dyDescent="0.3">
      <c r="A3724">
        <v>3713</v>
      </c>
      <c r="B3724" t="s">
        <v>16282</v>
      </c>
      <c r="C3724" t="s">
        <v>16283</v>
      </c>
      <c r="D3724" t="s">
        <v>16284</v>
      </c>
      <c r="E3724" t="s">
        <v>2403</v>
      </c>
      <c r="F3724" s="5">
        <f>_xlfn.TEXTBEFORE(E3724, " ") * 1000000</f>
        <v>4300000</v>
      </c>
      <c r="G3724">
        <v>92.518799999999999</v>
      </c>
      <c r="H3724" t="s">
        <v>85</v>
      </c>
      <c r="I3724">
        <v>51</v>
      </c>
      <c r="J3724">
        <f>IF(I3724="",0,I3724)</f>
        <v>51</v>
      </c>
      <c r="K3724">
        <v>11</v>
      </c>
      <c r="L3724">
        <f>I3724-K3724</f>
        <v>40</v>
      </c>
      <c r="M3724" t="str">
        <f>IF(I3724&lt;100,"small",IF(I3724&lt;500,"medium","large"))</f>
        <v>small</v>
      </c>
      <c r="N3724">
        <f>IF(M3724="small",1,0)</f>
        <v>1</v>
      </c>
      <c r="O3724">
        <f>IF(N3724="medium",1,0)</f>
        <v>0</v>
      </c>
      <c r="P3724">
        <f>IF(O3724="large",1,0)</f>
        <v>0</v>
      </c>
      <c r="Q3724">
        <v>2014</v>
      </c>
      <c r="R3724">
        <v>2</v>
      </c>
      <c r="S3724" t="str">
        <f>IF(R3724=1, "First-time", IF(R3724&lt;=3, "Rising Star", IF(R3724&lt;10, "Established", "Elites")))</f>
        <v>Rising Star</v>
      </c>
      <c r="T3724">
        <f>IF(S3724 = "First-time",1,0)</f>
        <v>0</v>
      </c>
      <c r="U3724">
        <f>IF(S3724 = "Rising Star",1,0)</f>
        <v>1</v>
      </c>
      <c r="V3724">
        <f>IF(S3724 = "Established",1,0)</f>
        <v>0</v>
      </c>
      <c r="W3724">
        <f>IF(S3724 = "Elites",1,0)</f>
        <v>0</v>
      </c>
      <c r="X3724" t="s">
        <v>86</v>
      </c>
      <c r="Y3724" t="str">
        <f>IF(X3724="","-",TRIM(LEFT(X3724,FIND(",",X3724&amp;",")-1)))</f>
        <v>New York City</v>
      </c>
      <c r="Z3724" t="s">
        <v>513</v>
      </c>
      <c r="AA3724" t="s">
        <v>32</v>
      </c>
    </row>
    <row r="3725" spans="1:27" ht="14.4" x14ac:dyDescent="0.3">
      <c r="A3725">
        <v>3714</v>
      </c>
      <c r="B3725" t="s">
        <v>4195</v>
      </c>
      <c r="C3725" t="s">
        <v>4196</v>
      </c>
      <c r="D3725" t="s">
        <v>4197</v>
      </c>
      <c r="E3725" t="s">
        <v>4198</v>
      </c>
      <c r="F3725" s="5">
        <f>_xlfn.TEXTBEFORE(E3725, " ") * 1000000</f>
        <v>177600000</v>
      </c>
      <c r="G3725">
        <v>92.490899999999996</v>
      </c>
      <c r="H3725" t="s">
        <v>803</v>
      </c>
      <c r="I3725">
        <v>721</v>
      </c>
      <c r="J3725">
        <f>IF(I3725="",0,I3725)</f>
        <v>721</v>
      </c>
      <c r="K3725">
        <v>427</v>
      </c>
      <c r="L3725">
        <f>I3725-K3725</f>
        <v>294</v>
      </c>
      <c r="M3725" t="str">
        <f>IF(I3725&lt;100,"small",IF(I3725&lt;500,"medium","large"))</f>
        <v>large</v>
      </c>
      <c r="N3725">
        <f>IF(M3725="small",1,0)</f>
        <v>0</v>
      </c>
      <c r="O3725">
        <f>IF(N3725="medium",1,0)</f>
        <v>0</v>
      </c>
      <c r="P3725">
        <f>IF(O3725="large",1,0)</f>
        <v>0</v>
      </c>
      <c r="Q3725">
        <v>2001</v>
      </c>
      <c r="R3725">
        <v>11</v>
      </c>
      <c r="S3725" t="str">
        <f>IF(R3725=1, "First-time", IF(R3725&lt;=3, "Rising Star", IF(R3725&lt;10, "Established", "Elites")))</f>
        <v>Elites</v>
      </c>
      <c r="T3725">
        <f>IF(S3725 = "First-time",1,0)</f>
        <v>0</v>
      </c>
      <c r="U3725">
        <f>IF(S3725 = "Rising Star",1,0)</f>
        <v>0</v>
      </c>
      <c r="V3725">
        <f>IF(S3725 = "Established",1,0)</f>
        <v>0</v>
      </c>
      <c r="W3725">
        <f>IF(S3725 = "Elites",1,0)</f>
        <v>1</v>
      </c>
      <c r="X3725" t="s">
        <v>1396</v>
      </c>
      <c r="Y3725" t="str">
        <f>IF(X3725="","-",TRIM(LEFT(X3725,FIND(",",X3725&amp;",")-1)))</f>
        <v>San Francisco</v>
      </c>
      <c r="Z3725" t="s">
        <v>1396</v>
      </c>
      <c r="AA3725" t="s">
        <v>5</v>
      </c>
    </row>
    <row r="3726" spans="1:27" ht="14.4" x14ac:dyDescent="0.3">
      <c r="A3726">
        <v>3715</v>
      </c>
      <c r="B3726" t="s">
        <v>5991</v>
      </c>
      <c r="C3726" t="s">
        <v>5992</v>
      </c>
      <c r="D3726" t="s">
        <v>5993</v>
      </c>
      <c r="E3726" t="s">
        <v>5994</v>
      </c>
      <c r="F3726" s="5">
        <f>_xlfn.TEXTBEFORE(E3726, " ") * 1000000</f>
        <v>34000000</v>
      </c>
      <c r="G3726">
        <v>92.400300000000001</v>
      </c>
      <c r="H3726" t="s">
        <v>85</v>
      </c>
      <c r="I3726">
        <v>182</v>
      </c>
      <c r="J3726">
        <f>IF(I3726="",0,I3726)</f>
        <v>182</v>
      </c>
      <c r="K3726">
        <v>114</v>
      </c>
      <c r="L3726">
        <f>I3726-K3726</f>
        <v>68</v>
      </c>
      <c r="M3726" t="str">
        <f>IF(I3726&lt;100,"small",IF(I3726&lt;500,"medium","large"))</f>
        <v>medium</v>
      </c>
      <c r="N3726">
        <f>IF(M3726="small",1,0)</f>
        <v>0</v>
      </c>
      <c r="O3726">
        <f>IF(N3726="medium",1,0)</f>
        <v>0</v>
      </c>
      <c r="P3726">
        <f>IF(O3726="large",1,0)</f>
        <v>0</v>
      </c>
      <c r="Q3726">
        <v>2005</v>
      </c>
      <c r="R3726">
        <v>3</v>
      </c>
      <c r="S3726" t="str">
        <f>IF(R3726=1, "First-time", IF(R3726&lt;=3, "Rising Star", IF(R3726&lt;10, "Established", "Elites")))</f>
        <v>Rising Star</v>
      </c>
      <c r="T3726">
        <f>IF(S3726 = "First-time",1,0)</f>
        <v>0</v>
      </c>
      <c r="U3726">
        <f>IF(S3726 = "Rising Star",1,0)</f>
        <v>1</v>
      </c>
      <c r="V3726">
        <f>IF(S3726 = "Established",1,0)</f>
        <v>0</v>
      </c>
      <c r="W3726">
        <f>IF(S3726 = "Elites",1,0)</f>
        <v>0</v>
      </c>
      <c r="X3726" t="s">
        <v>260</v>
      </c>
      <c r="Y3726" t="str">
        <f>IF(X3726="","-",TRIM(LEFT(X3726,FIND(",",X3726&amp;",")-1)))</f>
        <v>Seattle</v>
      </c>
      <c r="Z3726" t="s">
        <v>260</v>
      </c>
      <c r="AA3726" t="s">
        <v>49</v>
      </c>
    </row>
    <row r="3727" spans="1:27" ht="14.4" x14ac:dyDescent="0.3">
      <c r="A3727">
        <v>3716</v>
      </c>
      <c r="B3727" t="s">
        <v>11849</v>
      </c>
      <c r="C3727" t="s">
        <v>11850</v>
      </c>
      <c r="D3727" t="s">
        <v>11851</v>
      </c>
      <c r="E3727" t="s">
        <v>1360</v>
      </c>
      <c r="F3727" s="5">
        <f>_xlfn.TEXTBEFORE(E3727, " ") * 1000000</f>
        <v>12000000</v>
      </c>
      <c r="G3727">
        <v>92.397900000000007</v>
      </c>
      <c r="H3727" t="s">
        <v>1750</v>
      </c>
      <c r="I3727">
        <v>120</v>
      </c>
      <c r="J3727">
        <f>IF(I3727="",0,I3727)</f>
        <v>120</v>
      </c>
      <c r="K3727">
        <v>35</v>
      </c>
      <c r="L3727">
        <f>I3727-K3727</f>
        <v>85</v>
      </c>
      <c r="M3727" t="str">
        <f>IF(I3727&lt;100,"small",IF(I3727&lt;500,"medium","large"))</f>
        <v>medium</v>
      </c>
      <c r="N3727">
        <f>IF(M3727="small",1,0)</f>
        <v>0</v>
      </c>
      <c r="O3727">
        <f>IF(N3727="medium",1,0)</f>
        <v>0</v>
      </c>
      <c r="P3727">
        <f>IF(O3727="large",1,0)</f>
        <v>0</v>
      </c>
      <c r="Q3727">
        <v>2011</v>
      </c>
      <c r="R3727">
        <v>5</v>
      </c>
      <c r="S3727" t="str">
        <f>IF(R3727=1, "First-time", IF(R3727&lt;=3, "Rising Star", IF(R3727&lt;10, "Established", "Elites")))</f>
        <v>Established</v>
      </c>
      <c r="T3727">
        <f>IF(S3727 = "First-time",1,0)</f>
        <v>0</v>
      </c>
      <c r="U3727">
        <f>IF(S3727 = "Rising Star",1,0)</f>
        <v>0</v>
      </c>
      <c r="V3727">
        <f>IF(S3727 = "Established",1,0)</f>
        <v>1</v>
      </c>
      <c r="W3727">
        <f>IF(S3727 = "Elites",1,0)</f>
        <v>0</v>
      </c>
      <c r="X3727" t="s">
        <v>130</v>
      </c>
      <c r="Y3727" t="str">
        <f>IF(X3727="","-",TRIM(LEFT(X3727,FIND(",",X3727&amp;",")-1)))</f>
        <v>Dallas</v>
      </c>
      <c r="Z3727" t="s">
        <v>3434</v>
      </c>
      <c r="AA3727" t="s">
        <v>45</v>
      </c>
    </row>
    <row r="3728" spans="1:27" ht="14.4" x14ac:dyDescent="0.3">
      <c r="A3728">
        <v>3717</v>
      </c>
      <c r="B3728" t="s">
        <v>4712</v>
      </c>
      <c r="C3728" t="s">
        <v>4713</v>
      </c>
      <c r="D3728" t="s">
        <v>4714</v>
      </c>
      <c r="E3728" t="s">
        <v>3042</v>
      </c>
      <c r="F3728" s="5">
        <f>_xlfn.TEXTBEFORE(E3728, " ") * 1000000</f>
        <v>55700000</v>
      </c>
      <c r="G3728">
        <v>92.249200000000002</v>
      </c>
      <c r="H3728" t="s">
        <v>153</v>
      </c>
      <c r="I3728">
        <v>87</v>
      </c>
      <c r="J3728">
        <f>IF(I3728="",0,I3728)</f>
        <v>87</v>
      </c>
      <c r="K3728">
        <v>51</v>
      </c>
      <c r="L3728">
        <f>I3728-K3728</f>
        <v>36</v>
      </c>
      <c r="M3728" t="str">
        <f>IF(I3728&lt;100,"small",IF(I3728&lt;500,"medium","large"))</f>
        <v>small</v>
      </c>
      <c r="N3728">
        <f>IF(M3728="small",1,0)</f>
        <v>1</v>
      </c>
      <c r="O3728">
        <f>IF(N3728="medium",1,0)</f>
        <v>0</v>
      </c>
      <c r="P3728">
        <f>IF(O3728="large",1,0)</f>
        <v>0</v>
      </c>
      <c r="Q3728">
        <v>2002</v>
      </c>
      <c r="R3728">
        <v>11</v>
      </c>
      <c r="S3728" t="str">
        <f>IF(R3728=1, "First-time", IF(R3728&lt;=3, "Rising Star", IF(R3728&lt;10, "Established", "Elites")))</f>
        <v>Elites</v>
      </c>
      <c r="T3728">
        <f>IF(S3728 = "First-time",1,0)</f>
        <v>0</v>
      </c>
      <c r="U3728">
        <f>IF(S3728 = "Rising Star",1,0)</f>
        <v>0</v>
      </c>
      <c r="V3728">
        <f>IF(S3728 = "Established",1,0)</f>
        <v>0</v>
      </c>
      <c r="W3728">
        <f>IF(S3728 = "Elites",1,0)</f>
        <v>1</v>
      </c>
      <c r="X3728" t="s">
        <v>272</v>
      </c>
      <c r="Y3728" t="str">
        <f>IF(X3728="","-",TRIM(LEFT(X3728,FIND(",",X3728&amp;",")-1)))</f>
        <v>Phoenix</v>
      </c>
      <c r="Z3728" t="s">
        <v>1138</v>
      </c>
      <c r="AA3728" t="s">
        <v>4</v>
      </c>
    </row>
    <row r="3729" spans="1:27" ht="14.4" x14ac:dyDescent="0.3">
      <c r="A3729">
        <v>3718</v>
      </c>
      <c r="B3729" t="s">
        <v>4681</v>
      </c>
      <c r="C3729" t="s">
        <v>4682</v>
      </c>
      <c r="D3729" t="s">
        <v>4683</v>
      </c>
      <c r="E3729" t="s">
        <v>537</v>
      </c>
      <c r="F3729" s="5">
        <f>_xlfn.TEXTBEFORE(E3729, " ") * 1000000</f>
        <v>5700000</v>
      </c>
      <c r="G3729">
        <v>92.159800000000004</v>
      </c>
      <c r="H3729" t="s">
        <v>129</v>
      </c>
      <c r="I3729">
        <v>22</v>
      </c>
      <c r="J3729">
        <f>IF(I3729="",0,I3729)</f>
        <v>22</v>
      </c>
      <c r="K3729">
        <v>13</v>
      </c>
      <c r="L3729">
        <f>I3729-K3729</f>
        <v>9</v>
      </c>
      <c r="M3729" t="str">
        <f>IF(I3729&lt;100,"small",IF(I3729&lt;500,"medium","large"))</f>
        <v>small</v>
      </c>
      <c r="N3729">
        <f>IF(M3729="small",1,0)</f>
        <v>1</v>
      </c>
      <c r="O3729">
        <f>IF(N3729="medium",1,0)</f>
        <v>0</v>
      </c>
      <c r="P3729">
        <f>IF(O3729="large",1,0)</f>
        <v>0</v>
      </c>
      <c r="Q3729">
        <v>2002</v>
      </c>
      <c r="R3729">
        <v>4</v>
      </c>
      <c r="S3729" t="str">
        <f>IF(R3729=1, "First-time", IF(R3729&lt;=3, "Rising Star", IF(R3729&lt;10, "Established", "Elites")))</f>
        <v>Established</v>
      </c>
      <c r="T3729">
        <f>IF(S3729 = "First-time",1,0)</f>
        <v>0</v>
      </c>
      <c r="U3729">
        <f>IF(S3729 = "Rising Star",1,0)</f>
        <v>0</v>
      </c>
      <c r="V3729">
        <f>IF(S3729 = "Established",1,0)</f>
        <v>1</v>
      </c>
      <c r="W3729">
        <f>IF(S3729 = "Elites",1,0)</f>
        <v>0</v>
      </c>
      <c r="X3729" t="s">
        <v>325</v>
      </c>
      <c r="Y3729" t="str">
        <f>IF(X3729="","-",TRIM(LEFT(X3729,FIND(",",X3729&amp;",")-1)))</f>
        <v>Los Angeles</v>
      </c>
      <c r="Z3729" t="s">
        <v>4684</v>
      </c>
      <c r="AA3729" t="s">
        <v>5</v>
      </c>
    </row>
    <row r="3730" spans="1:27" ht="14.4" x14ac:dyDescent="0.3">
      <c r="A3730">
        <v>3719</v>
      </c>
      <c r="B3730" t="s">
        <v>11003</v>
      </c>
      <c r="C3730" t="s">
        <v>11004</v>
      </c>
      <c r="D3730" t="s">
        <v>11005</v>
      </c>
      <c r="E3730" t="s">
        <v>1237</v>
      </c>
      <c r="F3730" s="5">
        <f>_xlfn.TEXTBEFORE(E3730, " ") * 1000000</f>
        <v>11600000</v>
      </c>
      <c r="G3730">
        <v>92.141999999999996</v>
      </c>
      <c r="H3730" t="s">
        <v>761</v>
      </c>
      <c r="I3730">
        <v>24</v>
      </c>
      <c r="J3730">
        <f>IF(I3730="",0,I3730)</f>
        <v>24</v>
      </c>
      <c r="K3730">
        <v>10</v>
      </c>
      <c r="L3730">
        <f>I3730-K3730</f>
        <v>14</v>
      </c>
      <c r="M3730" t="str">
        <f>IF(I3730&lt;100,"small",IF(I3730&lt;500,"medium","large"))</f>
        <v>small</v>
      </c>
      <c r="N3730">
        <f>IF(M3730="small",1,0)</f>
        <v>1</v>
      </c>
      <c r="O3730">
        <f>IF(N3730="medium",1,0)</f>
        <v>0</v>
      </c>
      <c r="P3730">
        <f>IF(O3730="large",1,0)</f>
        <v>0</v>
      </c>
      <c r="Q3730">
        <v>2010</v>
      </c>
      <c r="R3730">
        <v>4</v>
      </c>
      <c r="S3730" t="str">
        <f>IF(R3730=1, "First-time", IF(R3730&lt;=3, "Rising Star", IF(R3730&lt;10, "Established", "Elites")))</f>
        <v>Established</v>
      </c>
      <c r="T3730">
        <f>IF(S3730 = "First-time",1,0)</f>
        <v>0</v>
      </c>
      <c r="U3730">
        <f>IF(S3730 = "Rising Star",1,0)</f>
        <v>0</v>
      </c>
      <c r="V3730">
        <f>IF(S3730 = "Established",1,0)</f>
        <v>1</v>
      </c>
      <c r="W3730">
        <f>IF(S3730 = "Elites",1,0)</f>
        <v>0</v>
      </c>
      <c r="X3730" t="s">
        <v>466</v>
      </c>
      <c r="Y3730" t="str">
        <f>IF(X3730="","-",TRIM(LEFT(X3730,FIND(",",X3730&amp;",")-1)))</f>
        <v>Charlotte</v>
      </c>
      <c r="Z3730" t="s">
        <v>466</v>
      </c>
      <c r="AA3730" t="s">
        <v>28</v>
      </c>
    </row>
    <row r="3731" spans="1:27" ht="14.4" x14ac:dyDescent="0.3">
      <c r="A3731">
        <v>3720</v>
      </c>
      <c r="B3731" t="s">
        <v>10148</v>
      </c>
      <c r="C3731" t="s">
        <v>10149</v>
      </c>
      <c r="D3731" t="s">
        <v>10150</v>
      </c>
      <c r="E3731" t="s">
        <v>1942</v>
      </c>
      <c r="F3731" s="5">
        <f>_xlfn.TEXTBEFORE(E3731, " ") * 1000000</f>
        <v>12600000</v>
      </c>
      <c r="G3731">
        <v>92.082499999999996</v>
      </c>
      <c r="H3731" t="s">
        <v>803</v>
      </c>
      <c r="I3731">
        <v>58</v>
      </c>
      <c r="J3731">
        <f>IF(I3731="",0,I3731)</f>
        <v>58</v>
      </c>
      <c r="K3731">
        <v>29</v>
      </c>
      <c r="L3731">
        <f>I3731-K3731</f>
        <v>29</v>
      </c>
      <c r="M3731" t="str">
        <f>IF(I3731&lt;100,"small",IF(I3731&lt;500,"medium","large"))</f>
        <v>small</v>
      </c>
      <c r="N3731">
        <f>IF(M3731="small",1,0)</f>
        <v>1</v>
      </c>
      <c r="O3731">
        <f>IF(N3731="medium",1,0)</f>
        <v>0</v>
      </c>
      <c r="P3731">
        <f>IF(O3731="large",1,0)</f>
        <v>0</v>
      </c>
      <c r="Q3731">
        <v>2009</v>
      </c>
      <c r="R3731">
        <v>6</v>
      </c>
      <c r="S3731" t="str">
        <f>IF(R3731=1, "First-time", IF(R3731&lt;=3, "Rising Star", IF(R3731&lt;10, "Established", "Elites")))</f>
        <v>Established</v>
      </c>
      <c r="T3731">
        <f>IF(S3731 = "First-time",1,0)</f>
        <v>0</v>
      </c>
      <c r="U3731">
        <f>IF(S3731 = "Rising Star",1,0)</f>
        <v>0</v>
      </c>
      <c r="V3731">
        <f>IF(S3731 = "Established",1,0)</f>
        <v>1</v>
      </c>
      <c r="W3731">
        <f>IF(S3731 = "Elites",1,0)</f>
        <v>0</v>
      </c>
      <c r="X3731" t="s">
        <v>1206</v>
      </c>
      <c r="Y3731" t="str">
        <f>IF(X3731="","-",TRIM(LEFT(X3731,FIND(",",X3731&amp;",")-1)))</f>
        <v>Tampa</v>
      </c>
      <c r="Z3731" t="s">
        <v>10151</v>
      </c>
      <c r="AA3731" t="s">
        <v>10</v>
      </c>
    </row>
    <row r="3732" spans="1:27" ht="14.4" x14ac:dyDescent="0.3">
      <c r="A3732">
        <v>3721</v>
      </c>
      <c r="B3732" t="s">
        <v>9250</v>
      </c>
      <c r="C3732" t="s">
        <v>9251</v>
      </c>
      <c r="D3732" t="s">
        <v>9252</v>
      </c>
      <c r="E3732" t="s">
        <v>529</v>
      </c>
      <c r="F3732" s="5">
        <f>_xlfn.TEXTBEFORE(E3732, " ") * 1000000</f>
        <v>4200000</v>
      </c>
      <c r="G3732">
        <v>92.0715</v>
      </c>
      <c r="H3732" t="s">
        <v>118</v>
      </c>
      <c r="I3732">
        <v>22</v>
      </c>
      <c r="J3732">
        <f>IF(I3732="",0,I3732)</f>
        <v>22</v>
      </c>
      <c r="K3732">
        <v>14</v>
      </c>
      <c r="L3732">
        <f>I3732-K3732</f>
        <v>8</v>
      </c>
      <c r="M3732" t="str">
        <f>IF(I3732&lt;100,"small",IF(I3732&lt;500,"medium","large"))</f>
        <v>small</v>
      </c>
      <c r="N3732">
        <f>IF(M3732="small",1,0)</f>
        <v>1</v>
      </c>
      <c r="O3732">
        <f>IF(N3732="medium",1,0)</f>
        <v>0</v>
      </c>
      <c r="P3732">
        <f>IF(O3732="large",1,0)</f>
        <v>0</v>
      </c>
      <c r="Q3732">
        <v>2009</v>
      </c>
      <c r="R3732">
        <v>1</v>
      </c>
      <c r="S3732" t="str">
        <f>IF(R3732=1, "First-time", IF(R3732&lt;=3, "Rising Star", IF(R3732&lt;10, "Established", "Elites")))</f>
        <v>First-time</v>
      </c>
      <c r="T3732">
        <f>IF(S3732 = "First-time",1,0)</f>
        <v>1</v>
      </c>
      <c r="U3732">
        <f>IF(S3732 = "Rising Star",1,0)</f>
        <v>0</v>
      </c>
      <c r="V3732">
        <f>IF(S3732 = "Established",1,0)</f>
        <v>0</v>
      </c>
      <c r="W3732">
        <f>IF(S3732 = "Elites",1,0)</f>
        <v>0</v>
      </c>
      <c r="X3732" t="s">
        <v>260</v>
      </c>
      <c r="Y3732" t="str">
        <f>IF(X3732="","-",TRIM(LEFT(X3732,FIND(",",X3732&amp;",")-1)))</f>
        <v>Seattle</v>
      </c>
      <c r="Z3732" t="s">
        <v>9253</v>
      </c>
      <c r="AA3732" t="s">
        <v>49</v>
      </c>
    </row>
    <row r="3733" spans="1:27" ht="14.4" x14ac:dyDescent="0.3">
      <c r="A3733">
        <v>3722</v>
      </c>
      <c r="B3733" t="s">
        <v>2267</v>
      </c>
      <c r="C3733" t="s">
        <v>2268</v>
      </c>
      <c r="D3733" t="s">
        <v>2269</v>
      </c>
      <c r="E3733" t="s">
        <v>2270</v>
      </c>
      <c r="F3733" s="5">
        <f>_xlfn.TEXTBEFORE(E3733, " ") * 1000000</f>
        <v>47000000</v>
      </c>
      <c r="G3733">
        <v>92.070899999999995</v>
      </c>
      <c r="H3733" t="s">
        <v>174</v>
      </c>
      <c r="I3733">
        <v>137</v>
      </c>
      <c r="J3733">
        <f>IF(I3733="",0,I3733)</f>
        <v>137</v>
      </c>
      <c r="K3733">
        <v>91</v>
      </c>
      <c r="L3733">
        <f>I3733-K3733</f>
        <v>46</v>
      </c>
      <c r="M3733" t="str">
        <f>IF(I3733&lt;100,"small",IF(I3733&lt;500,"medium","large"))</f>
        <v>medium</v>
      </c>
      <c r="N3733">
        <f>IF(M3733="small",1,0)</f>
        <v>0</v>
      </c>
      <c r="O3733">
        <f>IF(N3733="medium",1,0)</f>
        <v>0</v>
      </c>
      <c r="P3733">
        <f>IF(O3733="large",1,0)</f>
        <v>0</v>
      </c>
      <c r="Q3733">
        <v>1995</v>
      </c>
      <c r="R3733">
        <v>8</v>
      </c>
      <c r="S3733" t="str">
        <f>IF(R3733=1, "First-time", IF(R3733&lt;=3, "Rising Star", IF(R3733&lt;10, "Established", "Elites")))</f>
        <v>Established</v>
      </c>
      <c r="T3733">
        <f>IF(S3733 = "First-time",1,0)</f>
        <v>0</v>
      </c>
      <c r="U3733">
        <f>IF(S3733 = "Rising Star",1,0)</f>
        <v>0</v>
      </c>
      <c r="V3733">
        <f>IF(S3733 = "Established",1,0)</f>
        <v>1</v>
      </c>
      <c r="W3733">
        <f>IF(S3733 = "Elites",1,0)</f>
        <v>0</v>
      </c>
      <c r="X3733" t="s">
        <v>1396</v>
      </c>
      <c r="Y3733" t="str">
        <f>IF(X3733="","-",TRIM(LEFT(X3733,FIND(",",X3733&amp;",")-1)))</f>
        <v>San Francisco</v>
      </c>
      <c r="Z3733" t="s">
        <v>2271</v>
      </c>
      <c r="AA3733" t="s">
        <v>5</v>
      </c>
    </row>
    <row r="3734" spans="1:27" ht="14.4" x14ac:dyDescent="0.3">
      <c r="A3734">
        <v>3723</v>
      </c>
      <c r="B3734" t="s">
        <v>2736</v>
      </c>
      <c r="C3734" t="s">
        <v>2737</v>
      </c>
      <c r="D3734" t="s">
        <v>2738</v>
      </c>
      <c r="E3734" t="s">
        <v>2739</v>
      </c>
      <c r="F3734" s="5">
        <f>_xlfn.TEXTBEFORE(E3734, " ") * 1000000</f>
        <v>35500000</v>
      </c>
      <c r="G3734">
        <v>92.018299999999996</v>
      </c>
      <c r="H3734" t="s">
        <v>353</v>
      </c>
      <c r="I3734">
        <v>110</v>
      </c>
      <c r="J3734">
        <f>IF(I3734="",0,I3734)</f>
        <v>110</v>
      </c>
      <c r="K3734">
        <v>55</v>
      </c>
      <c r="L3734">
        <f>I3734-K3734</f>
        <v>55</v>
      </c>
      <c r="M3734" t="str">
        <f>IF(I3734&lt;100,"small",IF(I3734&lt;500,"medium","large"))</f>
        <v>medium</v>
      </c>
      <c r="N3734">
        <f>IF(M3734="small",1,0)</f>
        <v>0</v>
      </c>
      <c r="O3734">
        <f>IF(N3734="medium",1,0)</f>
        <v>0</v>
      </c>
      <c r="P3734">
        <f>IF(O3734="large",1,0)</f>
        <v>0</v>
      </c>
      <c r="Q3734">
        <v>1997</v>
      </c>
      <c r="R3734">
        <v>12</v>
      </c>
      <c r="S3734" t="str">
        <f>IF(R3734=1, "First-time", IF(R3734&lt;=3, "Rising Star", IF(R3734&lt;10, "Established", "Elites")))</f>
        <v>Elites</v>
      </c>
      <c r="T3734">
        <f>IF(S3734 = "First-time",1,0)</f>
        <v>0</v>
      </c>
      <c r="U3734">
        <f>IF(S3734 = "Rising Star",1,0)</f>
        <v>0</v>
      </c>
      <c r="V3734">
        <f>IF(S3734 = "Established",1,0)</f>
        <v>0</v>
      </c>
      <c r="W3734">
        <f>IF(S3734 = "Elites",1,0)</f>
        <v>1</v>
      </c>
      <c r="X3734" t="s">
        <v>242</v>
      </c>
      <c r="Y3734" t="str">
        <f>IF(X3734="","-",TRIM(LEFT(X3734,FIND(",",X3734&amp;",")-1)))</f>
        <v>Atlanta</v>
      </c>
      <c r="Z3734" t="s">
        <v>2740</v>
      </c>
      <c r="AA3734" t="s">
        <v>11</v>
      </c>
    </row>
    <row r="3735" spans="1:27" ht="14.4" x14ac:dyDescent="0.3">
      <c r="A3735">
        <v>3724</v>
      </c>
      <c r="B3735" t="s">
        <v>1636</v>
      </c>
      <c r="C3735" t="s">
        <v>1637</v>
      </c>
      <c r="D3735" t="s">
        <v>1638</v>
      </c>
      <c r="E3735" t="s">
        <v>1496</v>
      </c>
      <c r="F3735" s="5">
        <f>_xlfn.TEXTBEFORE(E3735, " ") * 1000000</f>
        <v>6500000</v>
      </c>
      <c r="G3735">
        <v>91.918899999999994</v>
      </c>
      <c r="H3735" t="s">
        <v>174</v>
      </c>
      <c r="I3735">
        <v>45</v>
      </c>
      <c r="J3735">
        <f>IF(I3735="",0,I3735)</f>
        <v>45</v>
      </c>
      <c r="K3735">
        <v>35</v>
      </c>
      <c r="L3735">
        <f>I3735-K3735</f>
        <v>10</v>
      </c>
      <c r="M3735" t="str">
        <f>IF(I3735&lt;100,"small",IF(I3735&lt;500,"medium","large"))</f>
        <v>small</v>
      </c>
      <c r="N3735">
        <f>IF(M3735="small",1,0)</f>
        <v>1</v>
      </c>
      <c r="O3735">
        <f>IF(N3735="medium",1,0)</f>
        <v>0</v>
      </c>
      <c r="P3735">
        <f>IF(O3735="large",1,0)</f>
        <v>0</v>
      </c>
      <c r="Q3735">
        <v>1991</v>
      </c>
      <c r="R3735">
        <v>1</v>
      </c>
      <c r="S3735" t="str">
        <f>IF(R3735=1, "First-time", IF(R3735&lt;=3, "Rising Star", IF(R3735&lt;10, "Established", "Elites")))</f>
        <v>First-time</v>
      </c>
      <c r="T3735">
        <f>IF(S3735 = "First-time",1,0)</f>
        <v>1</v>
      </c>
      <c r="U3735">
        <f>IF(S3735 = "Rising Star",1,0)</f>
        <v>0</v>
      </c>
      <c r="V3735">
        <f>IF(S3735 = "Established",1,0)</f>
        <v>0</v>
      </c>
      <c r="W3735">
        <f>IF(S3735 = "Elites",1,0)</f>
        <v>0</v>
      </c>
      <c r="X3735" t="s">
        <v>99</v>
      </c>
      <c r="Y3735" t="str">
        <f>IF(X3735="","-",TRIM(LEFT(X3735,FIND(",",X3735&amp;",")-1)))</f>
        <v>-</v>
      </c>
      <c r="Z3735" t="s">
        <v>1639</v>
      </c>
      <c r="AA3735" t="s">
        <v>38</v>
      </c>
    </row>
    <row r="3736" spans="1:27" ht="14.4" x14ac:dyDescent="0.3">
      <c r="A3736">
        <v>3725</v>
      </c>
      <c r="B3736" t="s">
        <v>7465</v>
      </c>
      <c r="C3736" t="s">
        <v>7466</v>
      </c>
      <c r="D3736" t="s">
        <v>7467</v>
      </c>
      <c r="E3736" t="s">
        <v>1329</v>
      </c>
      <c r="F3736" s="5">
        <f>_xlfn.TEXTBEFORE(E3736, " ") * 1000000</f>
        <v>3600000</v>
      </c>
      <c r="G3736">
        <v>91.8917</v>
      </c>
      <c r="H3736" t="s">
        <v>140</v>
      </c>
      <c r="I3736">
        <v>60</v>
      </c>
      <c r="J3736">
        <f>IF(I3736="",0,I3736)</f>
        <v>60</v>
      </c>
      <c r="K3736">
        <v>35</v>
      </c>
      <c r="L3736">
        <f>I3736-K3736</f>
        <v>25</v>
      </c>
      <c r="M3736" t="str">
        <f>IF(I3736&lt;100,"small",IF(I3736&lt;500,"medium","large"))</f>
        <v>small</v>
      </c>
      <c r="N3736">
        <f>IF(M3736="small",1,0)</f>
        <v>1</v>
      </c>
      <c r="O3736">
        <f>IF(N3736="medium",1,0)</f>
        <v>0</v>
      </c>
      <c r="P3736">
        <f>IF(O3736="large",1,0)</f>
        <v>0</v>
      </c>
      <c r="Q3736">
        <v>2007</v>
      </c>
      <c r="R3736">
        <v>3</v>
      </c>
      <c r="S3736" t="str">
        <f>IF(R3736=1, "First-time", IF(R3736&lt;=3, "Rising Star", IF(R3736&lt;10, "Established", "Elites")))</f>
        <v>Rising Star</v>
      </c>
      <c r="T3736">
        <f>IF(S3736 = "First-time",1,0)</f>
        <v>0</v>
      </c>
      <c r="U3736">
        <f>IF(S3736 = "Rising Star",1,0)</f>
        <v>1</v>
      </c>
      <c r="V3736">
        <f>IF(S3736 = "Established",1,0)</f>
        <v>0</v>
      </c>
      <c r="W3736">
        <f>IF(S3736 = "Elites",1,0)</f>
        <v>0</v>
      </c>
      <c r="X3736" t="s">
        <v>130</v>
      </c>
      <c r="Y3736" t="str">
        <f>IF(X3736="","-",TRIM(LEFT(X3736,FIND(",",X3736&amp;",")-1)))</f>
        <v>Dallas</v>
      </c>
      <c r="Z3736" t="s">
        <v>130</v>
      </c>
      <c r="AA3736" t="s">
        <v>45</v>
      </c>
    </row>
    <row r="3737" spans="1:27" ht="14.4" x14ac:dyDescent="0.3">
      <c r="A3737">
        <v>3726</v>
      </c>
      <c r="B3737" t="s">
        <v>3346</v>
      </c>
      <c r="C3737" t="s">
        <v>3347</v>
      </c>
      <c r="D3737" t="s">
        <v>3348</v>
      </c>
      <c r="E3737" t="s">
        <v>947</v>
      </c>
      <c r="F3737" s="5">
        <f>_xlfn.TEXTBEFORE(E3737, " ") * 1000000</f>
        <v>4600000</v>
      </c>
      <c r="G3737">
        <v>91.816100000000006</v>
      </c>
      <c r="H3737" t="s">
        <v>85</v>
      </c>
      <c r="I3737">
        <v>25</v>
      </c>
      <c r="J3737">
        <f>IF(I3737="",0,I3737)</f>
        <v>25</v>
      </c>
      <c r="K3737">
        <v>14</v>
      </c>
      <c r="L3737">
        <f>I3737-K3737</f>
        <v>11</v>
      </c>
      <c r="M3737" t="str">
        <f>IF(I3737&lt;100,"small",IF(I3737&lt;500,"medium","large"))</f>
        <v>small</v>
      </c>
      <c r="N3737">
        <f>IF(M3737="small",1,0)</f>
        <v>1</v>
      </c>
      <c r="O3737">
        <f>IF(N3737="medium",1,0)</f>
        <v>0</v>
      </c>
      <c r="P3737">
        <f>IF(O3737="large",1,0)</f>
        <v>0</v>
      </c>
      <c r="Q3737">
        <v>1999</v>
      </c>
      <c r="R3737">
        <v>1</v>
      </c>
      <c r="S3737" t="str">
        <f>IF(R3737=1, "First-time", IF(R3737&lt;=3, "Rising Star", IF(R3737&lt;10, "Established", "Elites")))</f>
        <v>First-time</v>
      </c>
      <c r="T3737">
        <f>IF(S3737 = "First-time",1,0)</f>
        <v>1</v>
      </c>
      <c r="U3737">
        <f>IF(S3737 = "Rising Star",1,0)</f>
        <v>0</v>
      </c>
      <c r="V3737">
        <f>IF(S3737 = "Established",1,0)</f>
        <v>0</v>
      </c>
      <c r="W3737">
        <f>IF(S3737 = "Elites",1,0)</f>
        <v>0</v>
      </c>
      <c r="X3737" t="s">
        <v>1307</v>
      </c>
      <c r="Y3737" t="str">
        <f>IF(X3737="","-",TRIM(LEFT(X3737,FIND(",",X3737&amp;",")-1)))</f>
        <v>Inland Empire</v>
      </c>
      <c r="Z3737" t="s">
        <v>3349</v>
      </c>
      <c r="AA3737" t="s">
        <v>5</v>
      </c>
    </row>
    <row r="3738" spans="1:27" ht="14.4" x14ac:dyDescent="0.3">
      <c r="A3738">
        <v>3727</v>
      </c>
      <c r="B3738" t="s">
        <v>5686</v>
      </c>
      <c r="C3738" t="s">
        <v>5687</v>
      </c>
      <c r="D3738" t="s">
        <v>5688</v>
      </c>
      <c r="E3738" t="s">
        <v>5689</v>
      </c>
      <c r="F3738" s="5">
        <f>_xlfn.TEXTBEFORE(E3738, " ") * 1000000</f>
        <v>369400000</v>
      </c>
      <c r="G3738">
        <v>91.697000000000003</v>
      </c>
      <c r="H3738" t="s">
        <v>353</v>
      </c>
      <c r="I3738">
        <v>1799</v>
      </c>
      <c r="J3738">
        <f>IF(I3738="",0,I3738)</f>
        <v>1799</v>
      </c>
      <c r="K3738">
        <v>854</v>
      </c>
      <c r="L3738">
        <f>I3738-K3738</f>
        <v>945</v>
      </c>
      <c r="M3738" t="str">
        <f>IF(I3738&lt;100,"small",IF(I3738&lt;500,"medium","large"))</f>
        <v>large</v>
      </c>
      <c r="N3738">
        <f>IF(M3738="small",1,0)</f>
        <v>0</v>
      </c>
      <c r="O3738">
        <f>IF(N3738="medium",1,0)</f>
        <v>0</v>
      </c>
      <c r="P3738">
        <f>IF(O3738="large",1,0)</f>
        <v>0</v>
      </c>
      <c r="Q3738">
        <v>2004</v>
      </c>
      <c r="R3738">
        <v>9</v>
      </c>
      <c r="S3738" t="str">
        <f>IF(R3738=1, "First-time", IF(R3738&lt;=3, "Rising Star", IF(R3738&lt;10, "Established", "Elites")))</f>
        <v>Established</v>
      </c>
      <c r="T3738">
        <f>IF(S3738 = "First-time",1,0)</f>
        <v>0</v>
      </c>
      <c r="U3738">
        <f>IF(S3738 = "Rising Star",1,0)</f>
        <v>0</v>
      </c>
      <c r="V3738">
        <f>IF(S3738 = "Established",1,0)</f>
        <v>1</v>
      </c>
      <c r="W3738">
        <f>IF(S3738 = "Elites",1,0)</f>
        <v>0</v>
      </c>
      <c r="X3738" t="s">
        <v>636</v>
      </c>
      <c r="Y3738" t="str">
        <f>IF(X3738="","-",TRIM(LEFT(X3738,FIND(",",X3738&amp;",")-1)))</f>
        <v>Indianapolis</v>
      </c>
      <c r="Z3738" t="s">
        <v>1196</v>
      </c>
      <c r="AA3738" t="s">
        <v>16</v>
      </c>
    </row>
    <row r="3739" spans="1:27" ht="14.4" x14ac:dyDescent="0.3">
      <c r="A3739">
        <v>3728</v>
      </c>
      <c r="B3739" t="s">
        <v>7289</v>
      </c>
      <c r="C3739" t="s">
        <v>7290</v>
      </c>
      <c r="D3739" t="s">
        <v>7291</v>
      </c>
      <c r="E3739" t="s">
        <v>347</v>
      </c>
      <c r="F3739" s="5">
        <f>_xlfn.TEXTBEFORE(E3739, " ") * 1000000</f>
        <v>6000000</v>
      </c>
      <c r="G3739">
        <v>91.683199999999999</v>
      </c>
      <c r="H3739" t="s">
        <v>472</v>
      </c>
      <c r="I3739">
        <v>30</v>
      </c>
      <c r="J3739">
        <f>IF(I3739="",0,I3739)</f>
        <v>30</v>
      </c>
      <c r="K3739">
        <v>25</v>
      </c>
      <c r="L3739">
        <f>I3739-K3739</f>
        <v>5</v>
      </c>
      <c r="M3739" t="str">
        <f>IF(I3739&lt;100,"small",IF(I3739&lt;500,"medium","large"))</f>
        <v>small</v>
      </c>
      <c r="N3739">
        <f>IF(M3739="small",1,0)</f>
        <v>1</v>
      </c>
      <c r="O3739">
        <f>IF(N3739="medium",1,0)</f>
        <v>0</v>
      </c>
      <c r="P3739">
        <f>IF(O3739="large",1,0)</f>
        <v>0</v>
      </c>
      <c r="Q3739">
        <v>2006</v>
      </c>
      <c r="R3739">
        <v>5</v>
      </c>
      <c r="S3739" t="str">
        <f>IF(R3739=1, "First-time", IF(R3739&lt;=3, "Rising Star", IF(R3739&lt;10, "Established", "Elites")))</f>
        <v>Established</v>
      </c>
      <c r="T3739">
        <f>IF(S3739 = "First-time",1,0)</f>
        <v>0</v>
      </c>
      <c r="U3739">
        <f>IF(S3739 = "Rising Star",1,0)</f>
        <v>0</v>
      </c>
      <c r="V3739">
        <f>IF(S3739 = "Established",1,0)</f>
        <v>1</v>
      </c>
      <c r="W3739">
        <f>IF(S3739 = "Elites",1,0)</f>
        <v>0</v>
      </c>
      <c r="X3739" t="s">
        <v>272</v>
      </c>
      <c r="Y3739" t="str">
        <f>IF(X3739="","-",TRIM(LEFT(X3739,FIND(",",X3739&amp;",")-1)))</f>
        <v>Phoenix</v>
      </c>
      <c r="Z3739" t="s">
        <v>2809</v>
      </c>
      <c r="AA3739" t="s">
        <v>4</v>
      </c>
    </row>
    <row r="3740" spans="1:27" ht="14.4" x14ac:dyDescent="0.3">
      <c r="A3740">
        <v>3729</v>
      </c>
      <c r="B3740" t="s">
        <v>7395</v>
      </c>
      <c r="C3740" t="s">
        <v>7396</v>
      </c>
      <c r="D3740" t="s">
        <v>7397</v>
      </c>
      <c r="E3740" t="s">
        <v>1246</v>
      </c>
      <c r="F3740" s="5">
        <f>_xlfn.TEXTBEFORE(E3740, " ") * 1000000</f>
        <v>2900000</v>
      </c>
      <c r="G3740">
        <v>91.678200000000004</v>
      </c>
      <c r="H3740" t="s">
        <v>1750</v>
      </c>
      <c r="I3740">
        <v>15</v>
      </c>
      <c r="J3740">
        <f>IF(I3740="",0,I3740)</f>
        <v>15</v>
      </c>
      <c r="K3740">
        <v>8</v>
      </c>
      <c r="L3740">
        <f>I3740-K3740</f>
        <v>7</v>
      </c>
      <c r="M3740" t="str">
        <f>IF(I3740&lt;100,"small",IF(I3740&lt;500,"medium","large"))</f>
        <v>small</v>
      </c>
      <c r="N3740">
        <f>IF(M3740="small",1,0)</f>
        <v>1</v>
      </c>
      <c r="O3740">
        <f>IF(N3740="medium",1,0)</f>
        <v>0</v>
      </c>
      <c r="P3740">
        <f>IF(O3740="large",1,0)</f>
        <v>0</v>
      </c>
      <c r="Q3740">
        <v>2007</v>
      </c>
      <c r="R3740">
        <v>3</v>
      </c>
      <c r="S3740" t="str">
        <f>IF(R3740=1, "First-time", IF(R3740&lt;=3, "Rising Star", IF(R3740&lt;10, "Established", "Elites")))</f>
        <v>Rising Star</v>
      </c>
      <c r="T3740">
        <f>IF(S3740 = "First-time",1,0)</f>
        <v>0</v>
      </c>
      <c r="U3740">
        <f>IF(S3740 = "Rising Star",1,0)</f>
        <v>1</v>
      </c>
      <c r="V3740">
        <f>IF(S3740 = "Established",1,0)</f>
        <v>0</v>
      </c>
      <c r="W3740">
        <f>IF(S3740 = "Elites",1,0)</f>
        <v>0</v>
      </c>
      <c r="X3740" t="s">
        <v>427</v>
      </c>
      <c r="Y3740" t="str">
        <f>IF(X3740="","-",TRIM(LEFT(X3740,FIND(",",X3740&amp;",")-1)))</f>
        <v>Washington</v>
      </c>
      <c r="Z3740" t="s">
        <v>1317</v>
      </c>
      <c r="AA3740" t="s">
        <v>47</v>
      </c>
    </row>
    <row r="3741" spans="1:27" ht="14.4" x14ac:dyDescent="0.3">
      <c r="A3741">
        <v>3730</v>
      </c>
      <c r="B3741" t="s">
        <v>12978</v>
      </c>
      <c r="C3741" t="s">
        <v>12979</v>
      </c>
      <c r="D3741" t="s">
        <v>12980</v>
      </c>
      <c r="E3741" t="s">
        <v>2430</v>
      </c>
      <c r="F3741" s="5">
        <f>_xlfn.TEXTBEFORE(E3741, " ") * 1000000</f>
        <v>10800000</v>
      </c>
      <c r="G3741">
        <v>91.632400000000004</v>
      </c>
      <c r="H3741" t="s">
        <v>1750</v>
      </c>
      <c r="I3741">
        <v>52</v>
      </c>
      <c r="J3741">
        <f>IF(I3741="",0,I3741)</f>
        <v>52</v>
      </c>
      <c r="K3741">
        <v>30</v>
      </c>
      <c r="L3741">
        <f>I3741-K3741</f>
        <v>22</v>
      </c>
      <c r="M3741" t="str">
        <f>IF(I3741&lt;100,"small",IF(I3741&lt;500,"medium","large"))</f>
        <v>small</v>
      </c>
      <c r="N3741">
        <f>IF(M3741="small",1,0)</f>
        <v>1</v>
      </c>
      <c r="O3741">
        <f>IF(N3741="medium",1,0)</f>
        <v>0</v>
      </c>
      <c r="P3741">
        <f>IF(O3741="large",1,0)</f>
        <v>0</v>
      </c>
      <c r="Q3741">
        <v>2012</v>
      </c>
      <c r="R3741">
        <v>4</v>
      </c>
      <c r="S3741" t="str">
        <f>IF(R3741=1, "First-time", IF(R3741&lt;=3, "Rising Star", IF(R3741&lt;10, "Established", "Elites")))</f>
        <v>Established</v>
      </c>
      <c r="T3741">
        <f>IF(S3741 = "First-time",1,0)</f>
        <v>0</v>
      </c>
      <c r="U3741">
        <f>IF(S3741 = "Rising Star",1,0)</f>
        <v>0</v>
      </c>
      <c r="V3741">
        <f>IF(S3741 = "Established",1,0)</f>
        <v>1</v>
      </c>
      <c r="W3741">
        <f>IF(S3741 = "Elites",1,0)</f>
        <v>0</v>
      </c>
      <c r="X3741" t="s">
        <v>427</v>
      </c>
      <c r="Y3741" t="str">
        <f>IF(X3741="","-",TRIM(LEFT(X3741,FIND(",",X3741&amp;",")-1)))</f>
        <v>Washington</v>
      </c>
      <c r="Z3741" t="s">
        <v>3770</v>
      </c>
      <c r="AA3741" t="s">
        <v>47</v>
      </c>
    </row>
    <row r="3742" spans="1:27" ht="14.4" x14ac:dyDescent="0.3">
      <c r="A3742">
        <v>3731</v>
      </c>
      <c r="B3742" t="s">
        <v>5401</v>
      </c>
      <c r="C3742" t="s">
        <v>5402</v>
      </c>
      <c r="D3742" t="s">
        <v>5403</v>
      </c>
      <c r="E3742" t="s">
        <v>1183</v>
      </c>
      <c r="F3742" s="5">
        <f>_xlfn.TEXTBEFORE(E3742, " ") * 1000000</f>
        <v>25700000</v>
      </c>
      <c r="G3742">
        <v>91.5501</v>
      </c>
      <c r="H3742" t="s">
        <v>85</v>
      </c>
      <c r="I3742">
        <v>182</v>
      </c>
      <c r="J3742">
        <f>IF(I3742="",0,I3742)</f>
        <v>182</v>
      </c>
      <c r="K3742">
        <v>92</v>
      </c>
      <c r="L3742">
        <f>I3742-K3742</f>
        <v>90</v>
      </c>
      <c r="M3742" t="str">
        <f>IF(I3742&lt;100,"small",IF(I3742&lt;500,"medium","large"))</f>
        <v>medium</v>
      </c>
      <c r="N3742">
        <f>IF(M3742="small",1,0)</f>
        <v>0</v>
      </c>
      <c r="O3742">
        <f>IF(N3742="medium",1,0)</f>
        <v>0</v>
      </c>
      <c r="P3742">
        <f>IF(O3742="large",1,0)</f>
        <v>0</v>
      </c>
      <c r="Q3742">
        <v>2004</v>
      </c>
      <c r="R3742">
        <v>9</v>
      </c>
      <c r="S3742" t="str">
        <f>IF(R3742=1, "First-time", IF(R3742&lt;=3, "Rising Star", IF(R3742&lt;10, "Established", "Elites")))</f>
        <v>Established</v>
      </c>
      <c r="T3742">
        <f>IF(S3742 = "First-time",1,0)</f>
        <v>0</v>
      </c>
      <c r="U3742">
        <f>IF(S3742 = "Rising Star",1,0)</f>
        <v>0</v>
      </c>
      <c r="V3742">
        <f>IF(S3742 = "Established",1,0)</f>
        <v>1</v>
      </c>
      <c r="W3742">
        <f>IF(S3742 = "Elites",1,0)</f>
        <v>0</v>
      </c>
      <c r="X3742" t="s">
        <v>130</v>
      </c>
      <c r="Y3742" t="str">
        <f>IF(X3742="","-",TRIM(LEFT(X3742,FIND(",",X3742&amp;",")-1)))</f>
        <v>Dallas</v>
      </c>
      <c r="Z3742" t="s">
        <v>130</v>
      </c>
      <c r="AA3742" t="s">
        <v>45</v>
      </c>
    </row>
    <row r="3743" spans="1:27" ht="14.4" x14ac:dyDescent="0.3">
      <c r="A3743">
        <v>3732</v>
      </c>
      <c r="B3743" t="s">
        <v>9314</v>
      </c>
      <c r="C3743" t="s">
        <v>9315</v>
      </c>
      <c r="D3743" t="s">
        <v>9316</v>
      </c>
      <c r="E3743" t="s">
        <v>1444</v>
      </c>
      <c r="F3743" s="5">
        <f>_xlfn.TEXTBEFORE(E3743, " ") * 1000000</f>
        <v>15400000</v>
      </c>
      <c r="G3743">
        <v>91.520200000000003</v>
      </c>
      <c r="H3743" t="s">
        <v>1750</v>
      </c>
      <c r="I3743">
        <v>65</v>
      </c>
      <c r="J3743">
        <f>IF(I3743="",0,I3743)</f>
        <v>65</v>
      </c>
      <c r="K3743">
        <v>41</v>
      </c>
      <c r="L3743">
        <f>I3743-K3743</f>
        <v>24</v>
      </c>
      <c r="M3743" t="str">
        <f>IF(I3743&lt;100,"small",IF(I3743&lt;500,"medium","large"))</f>
        <v>small</v>
      </c>
      <c r="N3743">
        <f>IF(M3743="small",1,0)</f>
        <v>1</v>
      </c>
      <c r="O3743">
        <f>IF(N3743="medium",1,0)</f>
        <v>0</v>
      </c>
      <c r="P3743">
        <f>IF(O3743="large",1,0)</f>
        <v>0</v>
      </c>
      <c r="Q3743">
        <v>2009</v>
      </c>
      <c r="R3743">
        <v>7</v>
      </c>
      <c r="S3743" t="str">
        <f>IF(R3743=1, "First-time", IF(R3743&lt;=3, "Rising Star", IF(R3743&lt;10, "Established", "Elites")))</f>
        <v>Established</v>
      </c>
      <c r="T3743">
        <f>IF(S3743 = "First-time",1,0)</f>
        <v>0</v>
      </c>
      <c r="U3743">
        <f>IF(S3743 = "Rising Star",1,0)</f>
        <v>0</v>
      </c>
      <c r="V3743">
        <f>IF(S3743 = "Established",1,0)</f>
        <v>1</v>
      </c>
      <c r="W3743">
        <f>IF(S3743 = "Elites",1,0)</f>
        <v>0</v>
      </c>
      <c r="X3743" t="s">
        <v>427</v>
      </c>
      <c r="Y3743" t="str">
        <f>IF(X3743="","-",TRIM(LEFT(X3743,FIND(",",X3743&amp;",")-1)))</f>
        <v>Washington</v>
      </c>
      <c r="Z3743" t="s">
        <v>1964</v>
      </c>
      <c r="AA3743" t="s">
        <v>47</v>
      </c>
    </row>
    <row r="3744" spans="1:27" ht="14.4" x14ac:dyDescent="0.3">
      <c r="A3744">
        <v>3733</v>
      </c>
      <c r="B3744" t="s">
        <v>2756</v>
      </c>
      <c r="C3744" t="s">
        <v>2757</v>
      </c>
      <c r="D3744" t="s">
        <v>2758</v>
      </c>
      <c r="E3744" t="s">
        <v>2759</v>
      </c>
      <c r="F3744" s="5">
        <f>_xlfn.TEXTBEFORE(E3744, " ") * 1000000</f>
        <v>43700000</v>
      </c>
      <c r="G3744">
        <v>91.46</v>
      </c>
      <c r="H3744" t="s">
        <v>779</v>
      </c>
      <c r="I3744">
        <v>248</v>
      </c>
      <c r="J3744">
        <f>IF(I3744="",0,I3744)</f>
        <v>248</v>
      </c>
      <c r="K3744">
        <v>184</v>
      </c>
      <c r="L3744">
        <f>I3744-K3744</f>
        <v>64</v>
      </c>
      <c r="M3744" t="str">
        <f>IF(I3744&lt;100,"small",IF(I3744&lt;500,"medium","large"))</f>
        <v>medium</v>
      </c>
      <c r="N3744">
        <f>IF(M3744="small",1,0)</f>
        <v>0</v>
      </c>
      <c r="O3744">
        <f>IF(N3744="medium",1,0)</f>
        <v>0</v>
      </c>
      <c r="P3744">
        <f>IF(O3744="large",1,0)</f>
        <v>0</v>
      </c>
      <c r="Q3744">
        <v>1997</v>
      </c>
      <c r="R3744">
        <v>11</v>
      </c>
      <c r="S3744" t="str">
        <f>IF(R3744=1, "First-time", IF(R3744&lt;=3, "Rising Star", IF(R3744&lt;10, "Established", "Elites")))</f>
        <v>Elites</v>
      </c>
      <c r="T3744">
        <f>IF(S3744 = "First-time",1,0)</f>
        <v>0</v>
      </c>
      <c r="U3744">
        <f>IF(S3744 = "Rising Star",1,0)</f>
        <v>0</v>
      </c>
      <c r="V3744">
        <f>IF(S3744 = "Established",1,0)</f>
        <v>0</v>
      </c>
      <c r="W3744">
        <f>IF(S3744 = "Elites",1,0)</f>
        <v>1</v>
      </c>
      <c r="X3744" t="s">
        <v>427</v>
      </c>
      <c r="Y3744" t="str">
        <f>IF(X3744="","-",TRIM(LEFT(X3744,FIND(",",X3744&amp;",")-1)))</f>
        <v>Washington</v>
      </c>
      <c r="Z3744" t="s">
        <v>2498</v>
      </c>
      <c r="AA3744" t="s">
        <v>8</v>
      </c>
    </row>
    <row r="3745" spans="1:27" ht="14.4" x14ac:dyDescent="0.3">
      <c r="A3745">
        <v>3734</v>
      </c>
      <c r="B3745" t="s">
        <v>6961</v>
      </c>
      <c r="C3745" t="s">
        <v>6962</v>
      </c>
      <c r="D3745" t="s">
        <v>6963</v>
      </c>
      <c r="E3745" t="s">
        <v>732</v>
      </c>
      <c r="F3745" s="5">
        <f>_xlfn.TEXTBEFORE(E3745, " ") * 1000000</f>
        <v>9200000</v>
      </c>
      <c r="G3745">
        <v>91.378500000000003</v>
      </c>
      <c r="H3745" t="s">
        <v>779</v>
      </c>
      <c r="I3745">
        <v>49</v>
      </c>
      <c r="J3745">
        <f>IF(I3745="",0,I3745)</f>
        <v>49</v>
      </c>
      <c r="K3745">
        <v>26</v>
      </c>
      <c r="L3745">
        <f>I3745-K3745</f>
        <v>23</v>
      </c>
      <c r="M3745" t="str">
        <f>IF(I3745&lt;100,"small",IF(I3745&lt;500,"medium","large"))</f>
        <v>small</v>
      </c>
      <c r="N3745">
        <f>IF(M3745="small",1,0)</f>
        <v>1</v>
      </c>
      <c r="O3745">
        <f>IF(N3745="medium",1,0)</f>
        <v>0</v>
      </c>
      <c r="P3745">
        <f>IF(O3745="large",1,0)</f>
        <v>0</v>
      </c>
      <c r="Q3745">
        <v>2006</v>
      </c>
      <c r="R3745">
        <v>1</v>
      </c>
      <c r="S3745" t="str">
        <f>IF(R3745=1, "First-time", IF(R3745&lt;=3, "Rising Star", IF(R3745&lt;10, "Established", "Elites")))</f>
        <v>First-time</v>
      </c>
      <c r="T3745">
        <f>IF(S3745 = "First-time",1,0)</f>
        <v>1</v>
      </c>
      <c r="U3745">
        <f>IF(S3745 = "Rising Star",1,0)</f>
        <v>0</v>
      </c>
      <c r="V3745">
        <f>IF(S3745 = "Established",1,0)</f>
        <v>0</v>
      </c>
      <c r="W3745">
        <f>IF(S3745 = "Elites",1,0)</f>
        <v>0</v>
      </c>
      <c r="X3745" t="s">
        <v>99</v>
      </c>
      <c r="Y3745" t="str">
        <f>IF(X3745="","-",TRIM(LEFT(X3745,FIND(",",X3745&amp;",")-1)))</f>
        <v>-</v>
      </c>
      <c r="Z3745" t="s">
        <v>6964</v>
      </c>
      <c r="AA3745" t="s">
        <v>26</v>
      </c>
    </row>
    <row r="3746" spans="1:27" ht="14.4" x14ac:dyDescent="0.3">
      <c r="A3746">
        <v>3735</v>
      </c>
      <c r="B3746" t="s">
        <v>1882</v>
      </c>
      <c r="C3746" t="s">
        <v>1883</v>
      </c>
      <c r="D3746" t="s">
        <v>1884</v>
      </c>
      <c r="E3746" t="s">
        <v>1885</v>
      </c>
      <c r="F3746" s="5">
        <f>_xlfn.TEXTBEFORE(E3746, " ") * 1000000</f>
        <v>113400000</v>
      </c>
      <c r="G3746">
        <v>91.3202</v>
      </c>
      <c r="H3746" t="s">
        <v>472</v>
      </c>
      <c r="I3746">
        <v>457</v>
      </c>
      <c r="J3746">
        <f>IF(I3746="",0,I3746)</f>
        <v>457</v>
      </c>
      <c r="K3746">
        <v>277</v>
      </c>
      <c r="L3746">
        <f>I3746-K3746</f>
        <v>180</v>
      </c>
      <c r="M3746" t="str">
        <f>IF(I3746&lt;100,"small",IF(I3746&lt;500,"medium","large"))</f>
        <v>medium</v>
      </c>
      <c r="N3746">
        <f>IF(M3746="small",1,0)</f>
        <v>0</v>
      </c>
      <c r="O3746">
        <f>IF(N3746="medium",1,0)</f>
        <v>0</v>
      </c>
      <c r="P3746">
        <f>IF(O3746="large",1,0)</f>
        <v>0</v>
      </c>
      <c r="Q3746">
        <v>1993</v>
      </c>
      <c r="R3746">
        <v>11</v>
      </c>
      <c r="S3746" t="str">
        <f>IF(R3746=1, "First-time", IF(R3746&lt;=3, "Rising Star", IF(R3746&lt;10, "Established", "Elites")))</f>
        <v>Elites</v>
      </c>
      <c r="T3746">
        <f>IF(S3746 = "First-time",1,0)</f>
        <v>0</v>
      </c>
      <c r="U3746">
        <f>IF(S3746 = "Rising Star",1,0)</f>
        <v>0</v>
      </c>
      <c r="V3746">
        <f>IF(S3746 = "Established",1,0)</f>
        <v>0</v>
      </c>
      <c r="W3746">
        <f>IF(S3746 = "Elites",1,0)</f>
        <v>1</v>
      </c>
      <c r="X3746" t="s">
        <v>99</v>
      </c>
      <c r="Y3746" t="str">
        <f>IF(X3746="","-",TRIM(LEFT(X3746,FIND(",",X3746&amp;",")-1)))</f>
        <v>-</v>
      </c>
      <c r="Z3746" t="s">
        <v>666</v>
      </c>
      <c r="AA3746" t="s">
        <v>23</v>
      </c>
    </row>
    <row r="3747" spans="1:27" ht="14.4" x14ac:dyDescent="0.3">
      <c r="A3747">
        <v>3736</v>
      </c>
      <c r="B3747" t="s">
        <v>5443</v>
      </c>
      <c r="C3747" t="s">
        <v>5444</v>
      </c>
      <c r="D3747" t="s">
        <v>5445</v>
      </c>
      <c r="E3747" t="s">
        <v>438</v>
      </c>
      <c r="F3747" s="5">
        <f>_xlfn.TEXTBEFORE(E3747, " ") * 1000000</f>
        <v>6800000</v>
      </c>
      <c r="G3747">
        <v>91.313000000000002</v>
      </c>
      <c r="H3747" t="s">
        <v>779</v>
      </c>
      <c r="I3747">
        <v>30</v>
      </c>
      <c r="J3747">
        <f>IF(I3747="",0,I3747)</f>
        <v>30</v>
      </c>
      <c r="K3747">
        <v>36</v>
      </c>
      <c r="L3747">
        <f>I3747-K3747</f>
        <v>-6</v>
      </c>
      <c r="M3747" t="str">
        <f>IF(I3747&lt;100,"small",IF(I3747&lt;500,"medium","large"))</f>
        <v>small</v>
      </c>
      <c r="N3747">
        <f>IF(M3747="small",1,0)</f>
        <v>1</v>
      </c>
      <c r="O3747">
        <f>IF(N3747="medium",1,0)</f>
        <v>0</v>
      </c>
      <c r="P3747">
        <f>IF(O3747="large",1,0)</f>
        <v>0</v>
      </c>
      <c r="Q3747">
        <v>2004</v>
      </c>
      <c r="R3747">
        <v>2</v>
      </c>
      <c r="S3747" t="str">
        <f>IF(R3747=1, "First-time", IF(R3747&lt;=3, "Rising Star", IF(R3747&lt;10, "Established", "Elites")))</f>
        <v>Rising Star</v>
      </c>
      <c r="T3747">
        <f>IF(S3747 = "First-time",1,0)</f>
        <v>0</v>
      </c>
      <c r="U3747">
        <f>IF(S3747 = "Rising Star",1,0)</f>
        <v>1</v>
      </c>
      <c r="V3747">
        <f>IF(S3747 = "Established",1,0)</f>
        <v>0</v>
      </c>
      <c r="W3747">
        <f>IF(S3747 = "Elites",1,0)</f>
        <v>0</v>
      </c>
      <c r="X3747" t="s">
        <v>191</v>
      </c>
      <c r="Y3747" t="str">
        <f>IF(X3747="","-",TRIM(LEFT(X3747,FIND(",",X3747&amp;",")-1)))</f>
        <v>Philadelphia</v>
      </c>
      <c r="Z3747" t="s">
        <v>2344</v>
      </c>
      <c r="AA3747" t="s">
        <v>39</v>
      </c>
    </row>
    <row r="3748" spans="1:27" ht="14.4" x14ac:dyDescent="0.3">
      <c r="A3748">
        <v>3737</v>
      </c>
      <c r="B3748" t="s">
        <v>13185</v>
      </c>
      <c r="C3748" t="s">
        <v>13186</v>
      </c>
      <c r="D3748" t="s">
        <v>13187</v>
      </c>
      <c r="E3748" t="s">
        <v>533</v>
      </c>
      <c r="F3748" s="5">
        <f>_xlfn.TEXTBEFORE(E3748, " ") * 1000000</f>
        <v>5400000</v>
      </c>
      <c r="G3748">
        <v>91.136700000000005</v>
      </c>
      <c r="H3748" t="s">
        <v>751</v>
      </c>
      <c r="I3748">
        <v>46</v>
      </c>
      <c r="J3748">
        <f>IF(I3748="",0,I3748)</f>
        <v>46</v>
      </c>
      <c r="K3748">
        <v>26</v>
      </c>
      <c r="L3748">
        <f>I3748-K3748</f>
        <v>20</v>
      </c>
      <c r="M3748" t="str">
        <f>IF(I3748&lt;100,"small",IF(I3748&lt;500,"medium","large"))</f>
        <v>small</v>
      </c>
      <c r="N3748">
        <f>IF(M3748="small",1,0)</f>
        <v>1</v>
      </c>
      <c r="O3748">
        <f>IF(N3748="medium",1,0)</f>
        <v>0</v>
      </c>
      <c r="P3748">
        <f>IF(O3748="large",1,0)</f>
        <v>0</v>
      </c>
      <c r="Q3748">
        <v>2012</v>
      </c>
      <c r="R3748">
        <v>3</v>
      </c>
      <c r="S3748" t="str">
        <f>IF(R3748=1, "First-time", IF(R3748&lt;=3, "Rising Star", IF(R3748&lt;10, "Established", "Elites")))</f>
        <v>Rising Star</v>
      </c>
      <c r="T3748">
        <f>IF(S3748 = "First-time",1,0)</f>
        <v>0</v>
      </c>
      <c r="U3748">
        <f>IF(S3748 = "Rising Star",1,0)</f>
        <v>1</v>
      </c>
      <c r="V3748">
        <f>IF(S3748 = "Established",1,0)</f>
        <v>0</v>
      </c>
      <c r="W3748">
        <f>IF(S3748 = "Elites",1,0)</f>
        <v>0</v>
      </c>
      <c r="X3748" t="s">
        <v>1744</v>
      </c>
      <c r="Y3748" t="str">
        <f>IF(X3748="","-",TRIM(LEFT(X3748,FIND(",",X3748&amp;",")-1)))</f>
        <v>Charleston</v>
      </c>
      <c r="Z3748" t="s">
        <v>5322</v>
      </c>
      <c r="AA3748" t="s">
        <v>42</v>
      </c>
    </row>
    <row r="3749" spans="1:27" ht="14.4" x14ac:dyDescent="0.3">
      <c r="A3749">
        <v>3738</v>
      </c>
      <c r="B3749" t="s">
        <v>6076</v>
      </c>
      <c r="C3749" t="s">
        <v>6077</v>
      </c>
      <c r="D3749" t="s">
        <v>6078</v>
      </c>
      <c r="E3749" t="s">
        <v>5593</v>
      </c>
      <c r="F3749" s="5">
        <f>_xlfn.TEXTBEFORE(E3749, " ") * 1000000</f>
        <v>8400000</v>
      </c>
      <c r="G3749">
        <v>91.114999999999995</v>
      </c>
      <c r="H3749" t="s">
        <v>803</v>
      </c>
      <c r="I3749">
        <v>75</v>
      </c>
      <c r="J3749">
        <f>IF(I3749="",0,I3749)</f>
        <v>75</v>
      </c>
      <c r="K3749">
        <v>47</v>
      </c>
      <c r="L3749">
        <f>I3749-K3749</f>
        <v>28</v>
      </c>
      <c r="M3749" t="str">
        <f>IF(I3749&lt;100,"small",IF(I3749&lt;500,"medium","large"))</f>
        <v>small</v>
      </c>
      <c r="N3749">
        <f>IF(M3749="small",1,0)</f>
        <v>1</v>
      </c>
      <c r="O3749">
        <f>IF(N3749="medium",1,0)</f>
        <v>0</v>
      </c>
      <c r="P3749">
        <f>IF(O3749="large",1,0)</f>
        <v>0</v>
      </c>
      <c r="Q3749">
        <v>2005</v>
      </c>
      <c r="R3749">
        <v>4</v>
      </c>
      <c r="S3749" t="str">
        <f>IF(R3749=1, "First-time", IF(R3749&lt;=3, "Rising Star", IF(R3749&lt;10, "Established", "Elites")))</f>
        <v>Established</v>
      </c>
      <c r="T3749">
        <f>IF(S3749 = "First-time",1,0)</f>
        <v>0</v>
      </c>
      <c r="U3749">
        <f>IF(S3749 = "Rising Star",1,0)</f>
        <v>0</v>
      </c>
      <c r="V3749">
        <f>IF(S3749 = "Established",1,0)</f>
        <v>1</v>
      </c>
      <c r="W3749">
        <f>IF(S3749 = "Elites",1,0)</f>
        <v>0</v>
      </c>
      <c r="X3749" t="s">
        <v>3805</v>
      </c>
      <c r="Y3749" t="str">
        <f>IF(X3749="","-",TRIM(LEFT(X3749,FIND(",",X3749&amp;",")-1)))</f>
        <v>Provo-Orem</v>
      </c>
      <c r="Z3749" t="s">
        <v>3806</v>
      </c>
      <c r="AA3749" t="s">
        <v>46</v>
      </c>
    </row>
    <row r="3750" spans="1:27" ht="14.4" x14ac:dyDescent="0.3">
      <c r="A3750">
        <v>3739</v>
      </c>
      <c r="B3750" t="s">
        <v>12911</v>
      </c>
      <c r="C3750" t="s">
        <v>12912</v>
      </c>
      <c r="D3750" t="s">
        <v>12913</v>
      </c>
      <c r="E3750" t="s">
        <v>1466</v>
      </c>
      <c r="F3750" s="5">
        <f>_xlfn.TEXTBEFORE(E3750, " ") * 1000000</f>
        <v>4000000</v>
      </c>
      <c r="G3750">
        <v>91.061099999999996</v>
      </c>
      <c r="H3750" t="s">
        <v>353</v>
      </c>
      <c r="I3750">
        <v>22</v>
      </c>
      <c r="J3750">
        <f>IF(I3750="",0,I3750)</f>
        <v>22</v>
      </c>
      <c r="K3750">
        <v>15</v>
      </c>
      <c r="L3750">
        <f>I3750-K3750</f>
        <v>7</v>
      </c>
      <c r="M3750" t="str">
        <f>IF(I3750&lt;100,"small",IF(I3750&lt;500,"medium","large"))</f>
        <v>small</v>
      </c>
      <c r="N3750">
        <f>IF(M3750="small",1,0)</f>
        <v>1</v>
      </c>
      <c r="O3750">
        <f>IF(N3750="medium",1,0)</f>
        <v>0</v>
      </c>
      <c r="P3750">
        <f>IF(O3750="large",1,0)</f>
        <v>0</v>
      </c>
      <c r="Q3750">
        <v>2012</v>
      </c>
      <c r="R3750">
        <v>1</v>
      </c>
      <c r="S3750" t="str">
        <f>IF(R3750=1, "First-time", IF(R3750&lt;=3, "Rising Star", IF(R3750&lt;10, "Established", "Elites")))</f>
        <v>First-time</v>
      </c>
      <c r="T3750">
        <f>IF(S3750 = "First-time",1,0)</f>
        <v>1</v>
      </c>
      <c r="U3750">
        <f>IF(S3750 = "Rising Star",1,0)</f>
        <v>0</v>
      </c>
      <c r="V3750">
        <f>IF(S3750 = "Established",1,0)</f>
        <v>0</v>
      </c>
      <c r="W3750">
        <f>IF(S3750 = "Elites",1,0)</f>
        <v>0</v>
      </c>
      <c r="X3750" t="s">
        <v>99</v>
      </c>
      <c r="Y3750" t="str">
        <f>IF(X3750="","-",TRIM(LEFT(X3750,FIND(",",X3750&amp;",")-1)))</f>
        <v>-</v>
      </c>
      <c r="Z3750" t="s">
        <v>12914</v>
      </c>
      <c r="AA3750" t="s">
        <v>49</v>
      </c>
    </row>
    <row r="3751" spans="1:27" ht="14.4" x14ac:dyDescent="0.3">
      <c r="A3751">
        <v>3740</v>
      </c>
      <c r="B3751" t="s">
        <v>7820</v>
      </c>
      <c r="C3751" t="s">
        <v>7821</v>
      </c>
      <c r="D3751" t="s">
        <v>7822</v>
      </c>
      <c r="E3751" t="s">
        <v>4256</v>
      </c>
      <c r="F3751" s="5">
        <f>_xlfn.TEXTBEFORE(E3751, " ") * 1000000</f>
        <v>10400000</v>
      </c>
      <c r="G3751">
        <v>91.019499999999994</v>
      </c>
      <c r="H3751" t="s">
        <v>118</v>
      </c>
      <c r="I3751">
        <v>86</v>
      </c>
      <c r="J3751">
        <f>IF(I3751="",0,I3751)</f>
        <v>86</v>
      </c>
      <c r="K3751">
        <v>55</v>
      </c>
      <c r="L3751">
        <f>I3751-K3751</f>
        <v>31</v>
      </c>
      <c r="M3751" t="str">
        <f>IF(I3751&lt;100,"small",IF(I3751&lt;500,"medium","large"))</f>
        <v>small</v>
      </c>
      <c r="N3751">
        <f>IF(M3751="small",1,0)</f>
        <v>1</v>
      </c>
      <c r="O3751">
        <f>IF(N3751="medium",1,0)</f>
        <v>0</v>
      </c>
      <c r="P3751">
        <f>IF(O3751="large",1,0)</f>
        <v>0</v>
      </c>
      <c r="Q3751">
        <v>2007</v>
      </c>
      <c r="R3751">
        <v>1</v>
      </c>
      <c r="S3751" t="str">
        <f>IF(R3751=1, "First-time", IF(R3751&lt;=3, "Rising Star", IF(R3751&lt;10, "Established", "Elites")))</f>
        <v>First-time</v>
      </c>
      <c r="T3751">
        <f>IF(S3751 = "First-time",1,0)</f>
        <v>1</v>
      </c>
      <c r="U3751">
        <f>IF(S3751 = "Rising Star",1,0)</f>
        <v>0</v>
      </c>
      <c r="V3751">
        <f>IF(S3751 = "Established",1,0)</f>
        <v>0</v>
      </c>
      <c r="W3751">
        <f>IF(S3751 = "Elites",1,0)</f>
        <v>0</v>
      </c>
      <c r="X3751" t="s">
        <v>99</v>
      </c>
      <c r="Y3751" t="str">
        <f>IF(X3751="","-",TRIM(LEFT(X3751,FIND(",",X3751&amp;",")-1)))</f>
        <v>-</v>
      </c>
      <c r="Z3751" t="s">
        <v>7823</v>
      </c>
      <c r="AA3751" t="s">
        <v>19</v>
      </c>
    </row>
    <row r="3752" spans="1:27" ht="14.4" x14ac:dyDescent="0.3">
      <c r="A3752">
        <v>3741</v>
      </c>
      <c r="B3752" t="s">
        <v>7127</v>
      </c>
      <c r="C3752" t="s">
        <v>7128</v>
      </c>
      <c r="D3752" t="s">
        <v>7129</v>
      </c>
      <c r="E3752" t="s">
        <v>212</v>
      </c>
      <c r="F3752" s="5">
        <f>_xlfn.TEXTBEFORE(E3752, " ") * 1000000</f>
        <v>4400000</v>
      </c>
      <c r="G3752">
        <v>90.991799999999998</v>
      </c>
      <c r="H3752" t="s">
        <v>779</v>
      </c>
      <c r="I3752">
        <v>23</v>
      </c>
      <c r="J3752">
        <f>IF(I3752="",0,I3752)</f>
        <v>23</v>
      </c>
      <c r="K3752">
        <v>14</v>
      </c>
      <c r="L3752">
        <f>I3752-K3752</f>
        <v>9</v>
      </c>
      <c r="M3752" t="str">
        <f>IF(I3752&lt;100,"small",IF(I3752&lt;500,"medium","large"))</f>
        <v>small</v>
      </c>
      <c r="N3752">
        <f>IF(M3752="small",1,0)</f>
        <v>1</v>
      </c>
      <c r="O3752">
        <f>IF(N3752="medium",1,0)</f>
        <v>0</v>
      </c>
      <c r="P3752">
        <f>IF(O3752="large",1,0)</f>
        <v>0</v>
      </c>
      <c r="Q3752">
        <v>2006</v>
      </c>
      <c r="R3752">
        <v>4</v>
      </c>
      <c r="S3752" t="str">
        <f>IF(R3752=1, "First-time", IF(R3752&lt;=3, "Rising Star", IF(R3752&lt;10, "Established", "Elites")))</f>
        <v>Established</v>
      </c>
      <c r="T3752">
        <f>IF(S3752 = "First-time",1,0)</f>
        <v>0</v>
      </c>
      <c r="U3752">
        <f>IF(S3752 = "Rising Star",1,0)</f>
        <v>0</v>
      </c>
      <c r="V3752">
        <f>IF(S3752 = "Established",1,0)</f>
        <v>1</v>
      </c>
      <c r="W3752">
        <f>IF(S3752 = "Elites",1,0)</f>
        <v>0</v>
      </c>
      <c r="X3752" t="s">
        <v>683</v>
      </c>
      <c r="Y3752" t="str">
        <f>IF(X3752="","-",TRIM(LEFT(X3752,FIND(",",X3752&amp;",")-1)))</f>
        <v>Orlando</v>
      </c>
      <c r="Z3752" t="s">
        <v>1016</v>
      </c>
      <c r="AA3752" t="s">
        <v>10</v>
      </c>
    </row>
    <row r="3753" spans="1:27" ht="14.4" x14ac:dyDescent="0.3">
      <c r="A3753">
        <v>3742</v>
      </c>
      <c r="B3753" t="s">
        <v>6399</v>
      </c>
      <c r="C3753" t="s">
        <v>6400</v>
      </c>
      <c r="D3753" t="s">
        <v>6401</v>
      </c>
      <c r="E3753" t="s">
        <v>6402</v>
      </c>
      <c r="F3753" s="5">
        <f>_xlfn.TEXTBEFORE(E3753, " ") * 1000000</f>
        <v>282300000</v>
      </c>
      <c r="G3753">
        <v>90.9101</v>
      </c>
      <c r="H3753" t="s">
        <v>140</v>
      </c>
      <c r="I3753">
        <v>4817</v>
      </c>
      <c r="J3753">
        <f>IF(I3753="",0,I3753)</f>
        <v>4817</v>
      </c>
      <c r="K3753">
        <v>2884</v>
      </c>
      <c r="L3753">
        <f>I3753-K3753</f>
        <v>1933</v>
      </c>
      <c r="M3753" t="str">
        <f>IF(I3753&lt;100,"small",IF(I3753&lt;500,"medium","large"))</f>
        <v>large</v>
      </c>
      <c r="N3753">
        <f>IF(M3753="small",1,0)</f>
        <v>0</v>
      </c>
      <c r="O3753">
        <f>IF(N3753="medium",1,0)</f>
        <v>0</v>
      </c>
      <c r="P3753">
        <f>IF(O3753="large",1,0)</f>
        <v>0</v>
      </c>
      <c r="Q3753">
        <v>2005</v>
      </c>
      <c r="R3753">
        <v>7</v>
      </c>
      <c r="S3753" t="str">
        <f>IF(R3753=1, "First-time", IF(R3753&lt;=3, "Rising Star", IF(R3753&lt;10, "Established", "Elites")))</f>
        <v>Established</v>
      </c>
      <c r="T3753">
        <f>IF(S3753 = "First-time",1,0)</f>
        <v>0</v>
      </c>
      <c r="U3753">
        <f>IF(S3753 = "Rising Star",1,0)</f>
        <v>0</v>
      </c>
      <c r="V3753">
        <f>IF(S3753 = "Established",1,0)</f>
        <v>1</v>
      </c>
      <c r="W3753">
        <f>IF(S3753 = "Elites",1,0)</f>
        <v>0</v>
      </c>
      <c r="X3753" t="s">
        <v>271</v>
      </c>
      <c r="Y3753" t="str">
        <f>IF(X3753="","-",TRIM(LEFT(X3753,FIND(",",X3753&amp;",")-1)))</f>
        <v>Chicago</v>
      </c>
      <c r="Z3753" t="s">
        <v>6403</v>
      </c>
      <c r="AA3753" t="s">
        <v>15</v>
      </c>
    </row>
    <row r="3754" spans="1:27" ht="14.4" x14ac:dyDescent="0.3">
      <c r="A3754">
        <v>3743</v>
      </c>
      <c r="B3754" t="s">
        <v>3350</v>
      </c>
      <c r="C3754" t="s">
        <v>3351</v>
      </c>
      <c r="D3754" t="s">
        <v>3352</v>
      </c>
      <c r="E3754" t="s">
        <v>808</v>
      </c>
      <c r="F3754" s="5">
        <f>_xlfn.TEXTBEFORE(E3754, " ") * 1000000</f>
        <v>2200000</v>
      </c>
      <c r="G3754">
        <v>90.900099999999995</v>
      </c>
      <c r="H3754" t="s">
        <v>85</v>
      </c>
      <c r="I3754">
        <v>96000</v>
      </c>
      <c r="J3754">
        <f>IF(I3754="",0,I3754)</f>
        <v>96000</v>
      </c>
      <c r="K3754">
        <v>53000</v>
      </c>
      <c r="L3754">
        <f>I3754-K3754</f>
        <v>43000</v>
      </c>
      <c r="M3754" t="str">
        <f>IF(I3754&lt;100,"small",IF(I3754&lt;500,"medium","large"))</f>
        <v>large</v>
      </c>
      <c r="N3754">
        <f>IF(M3754="small",1,0)</f>
        <v>0</v>
      </c>
      <c r="O3754">
        <f>IF(N3754="medium",1,0)</f>
        <v>0</v>
      </c>
      <c r="P3754">
        <f>IF(O3754="large",1,0)</f>
        <v>0</v>
      </c>
      <c r="Q3754">
        <v>1999</v>
      </c>
      <c r="R3754">
        <v>2</v>
      </c>
      <c r="S3754" t="str">
        <f>IF(R3754=1, "First-time", IF(R3754&lt;=3, "Rising Star", IF(R3754&lt;10, "Established", "Elites")))</f>
        <v>Rising Star</v>
      </c>
      <c r="T3754">
        <f>IF(S3754 = "First-time",1,0)</f>
        <v>0</v>
      </c>
      <c r="U3754">
        <f>IF(S3754 = "Rising Star",1,0)</f>
        <v>1</v>
      </c>
      <c r="V3754">
        <f>IF(S3754 = "Established",1,0)</f>
        <v>0</v>
      </c>
      <c r="W3754">
        <f>IF(S3754 = "Elites",1,0)</f>
        <v>0</v>
      </c>
      <c r="X3754" t="s">
        <v>325</v>
      </c>
      <c r="Y3754" t="str">
        <f>IF(X3754="","-",TRIM(LEFT(X3754,FIND(",",X3754&amp;",")-1)))</f>
        <v>Los Angeles</v>
      </c>
      <c r="Z3754" t="s">
        <v>495</v>
      </c>
      <c r="AA3754" t="s">
        <v>5</v>
      </c>
    </row>
    <row r="3755" spans="1:27" ht="14.4" x14ac:dyDescent="0.3">
      <c r="A3755">
        <v>3744</v>
      </c>
      <c r="B3755" t="s">
        <v>4253</v>
      </c>
      <c r="C3755" t="s">
        <v>4254</v>
      </c>
      <c r="D3755" t="s">
        <v>4255</v>
      </c>
      <c r="E3755" t="s">
        <v>4256</v>
      </c>
      <c r="F3755" s="5">
        <f>_xlfn.TEXTBEFORE(E3755, " ") * 1000000</f>
        <v>10400000</v>
      </c>
      <c r="G3755">
        <v>90.893299999999996</v>
      </c>
      <c r="H3755" t="s">
        <v>751</v>
      </c>
      <c r="I3755">
        <v>8</v>
      </c>
      <c r="J3755">
        <f>IF(I3755="",0,I3755)</f>
        <v>8</v>
      </c>
      <c r="K3755">
        <v>7</v>
      </c>
      <c r="L3755">
        <f>I3755-K3755</f>
        <v>1</v>
      </c>
      <c r="M3755" t="str">
        <f>IF(I3755&lt;100,"small",IF(I3755&lt;500,"medium","large"))</f>
        <v>small</v>
      </c>
      <c r="N3755">
        <f>IF(M3755="small",1,0)</f>
        <v>1</v>
      </c>
      <c r="O3755">
        <f>IF(N3755="medium",1,0)</f>
        <v>0</v>
      </c>
      <c r="P3755">
        <f>IF(O3755="large",1,0)</f>
        <v>0</v>
      </c>
      <c r="Q3755">
        <v>2002</v>
      </c>
      <c r="R3755">
        <v>4</v>
      </c>
      <c r="S3755" t="str">
        <f>IF(R3755=1, "First-time", IF(R3755&lt;=3, "Rising Star", IF(R3755&lt;10, "Established", "Elites")))</f>
        <v>Established</v>
      </c>
      <c r="T3755">
        <f>IF(S3755 = "First-time",1,0)</f>
        <v>0</v>
      </c>
      <c r="U3755">
        <f>IF(S3755 = "Rising Star",1,0)</f>
        <v>0</v>
      </c>
      <c r="V3755">
        <f>IF(S3755 = "Established",1,0)</f>
        <v>1</v>
      </c>
      <c r="W3755">
        <f>IF(S3755 = "Elites",1,0)</f>
        <v>0</v>
      </c>
      <c r="X3755" t="s">
        <v>147</v>
      </c>
      <c r="Y3755" t="str">
        <f>IF(X3755="","-",TRIM(LEFT(X3755,FIND(",",X3755&amp;",")-1)))</f>
        <v>Madison</v>
      </c>
      <c r="Z3755" t="s">
        <v>4257</v>
      </c>
      <c r="AA3755" t="s">
        <v>50</v>
      </c>
    </row>
    <row r="3756" spans="1:27" ht="14.4" x14ac:dyDescent="0.3">
      <c r="A3756">
        <v>3745</v>
      </c>
      <c r="B3756" t="s">
        <v>11270</v>
      </c>
      <c r="C3756" t="s">
        <v>11271</v>
      </c>
      <c r="D3756" t="s">
        <v>11272</v>
      </c>
      <c r="E3756" t="s">
        <v>823</v>
      </c>
      <c r="F3756" s="5">
        <f>_xlfn.TEXTBEFORE(E3756, " ") * 1000000</f>
        <v>5200000</v>
      </c>
      <c r="G3756">
        <v>90.881299999999996</v>
      </c>
      <c r="H3756" t="s">
        <v>85</v>
      </c>
      <c r="I3756">
        <v>25</v>
      </c>
      <c r="J3756">
        <f>IF(I3756="",0,I3756)</f>
        <v>25</v>
      </c>
      <c r="K3756">
        <v>16</v>
      </c>
      <c r="L3756">
        <f>I3756-K3756</f>
        <v>9</v>
      </c>
      <c r="M3756" t="str">
        <f>IF(I3756&lt;100,"small",IF(I3756&lt;500,"medium","large"))</f>
        <v>small</v>
      </c>
      <c r="N3756">
        <f>IF(M3756="small",1,0)</f>
        <v>1</v>
      </c>
      <c r="O3756">
        <f>IF(N3756="medium",1,0)</f>
        <v>0</v>
      </c>
      <c r="P3756">
        <f>IF(O3756="large",1,0)</f>
        <v>0</v>
      </c>
      <c r="Q3756">
        <v>2010</v>
      </c>
      <c r="R3756">
        <v>1</v>
      </c>
      <c r="S3756" t="str">
        <f>IF(R3756=1, "First-time", IF(R3756&lt;=3, "Rising Star", IF(R3756&lt;10, "Established", "Elites")))</f>
        <v>First-time</v>
      </c>
      <c r="T3756">
        <f>IF(S3756 = "First-time",1,0)</f>
        <v>1</v>
      </c>
      <c r="U3756">
        <f>IF(S3756 = "Rising Star",1,0)</f>
        <v>0</v>
      </c>
      <c r="V3756">
        <f>IF(S3756 = "Established",1,0)</f>
        <v>0</v>
      </c>
      <c r="W3756">
        <f>IF(S3756 = "Elites",1,0)</f>
        <v>0</v>
      </c>
      <c r="X3756" t="s">
        <v>242</v>
      </c>
      <c r="Y3756" t="str">
        <f>IF(X3756="","-",TRIM(LEFT(X3756,FIND(",",X3756&amp;",")-1)))</f>
        <v>Atlanta</v>
      </c>
      <c r="Z3756" t="s">
        <v>242</v>
      </c>
      <c r="AA3756" t="s">
        <v>11</v>
      </c>
    </row>
    <row r="3757" spans="1:27" ht="14.4" x14ac:dyDescent="0.3">
      <c r="A3757">
        <v>3746</v>
      </c>
      <c r="B3757" t="s">
        <v>8925</v>
      </c>
      <c r="C3757" t="s">
        <v>8926</v>
      </c>
      <c r="D3757" t="s">
        <v>8927</v>
      </c>
      <c r="E3757" t="s">
        <v>1471</v>
      </c>
      <c r="F3757" s="5">
        <f>_xlfn.TEXTBEFORE(E3757, " ") * 1000000</f>
        <v>2500000</v>
      </c>
      <c r="G3757">
        <v>90.748500000000007</v>
      </c>
      <c r="H3757" t="s">
        <v>174</v>
      </c>
      <c r="J3757">
        <f>IF(I3757="",0,I3757)</f>
        <v>0</v>
      </c>
      <c r="K3757">
        <v>20</v>
      </c>
      <c r="L3757">
        <f>I3757-K3757</f>
        <v>-20</v>
      </c>
      <c r="M3757" t="str">
        <f>IF(I3757&lt;100,"small",IF(I3757&lt;500,"medium","large"))</f>
        <v>small</v>
      </c>
      <c r="N3757">
        <f>IF(M3757="small",1,0)</f>
        <v>1</v>
      </c>
      <c r="O3757">
        <f>IF(N3757="medium",1,0)</f>
        <v>0</v>
      </c>
      <c r="P3757">
        <f>IF(O3757="large",1,0)</f>
        <v>0</v>
      </c>
      <c r="Q3757">
        <v>2008</v>
      </c>
      <c r="R3757">
        <v>1</v>
      </c>
      <c r="S3757" t="str">
        <f>IF(R3757=1, "First-time", IF(R3757&lt;=3, "Rising Star", IF(R3757&lt;10, "Established", "Elites")))</f>
        <v>First-time</v>
      </c>
      <c r="T3757">
        <f>IF(S3757 = "First-time",1,0)</f>
        <v>1</v>
      </c>
      <c r="U3757">
        <f>IF(S3757 = "Rising Star",1,0)</f>
        <v>0</v>
      </c>
      <c r="V3757">
        <f>IF(S3757 = "Established",1,0)</f>
        <v>0</v>
      </c>
      <c r="W3757">
        <f>IF(S3757 = "Elites",1,0)</f>
        <v>0</v>
      </c>
      <c r="X3757" t="s">
        <v>1206</v>
      </c>
      <c r="Y3757" t="str">
        <f>IF(X3757="","-",TRIM(LEFT(X3757,FIND(",",X3757&amp;",")-1)))</f>
        <v>Tampa</v>
      </c>
      <c r="Z3757" t="s">
        <v>1206</v>
      </c>
      <c r="AA3757" t="s">
        <v>10</v>
      </c>
    </row>
    <row r="3758" spans="1:27" ht="14.4" x14ac:dyDescent="0.3">
      <c r="A3758">
        <v>3747</v>
      </c>
      <c r="B3758" t="s">
        <v>1741</v>
      </c>
      <c r="C3758" t="s">
        <v>1742</v>
      </c>
      <c r="D3758" t="s">
        <v>1743</v>
      </c>
      <c r="E3758" t="s">
        <v>1237</v>
      </c>
      <c r="F3758" s="5">
        <f>_xlfn.TEXTBEFORE(E3758, " ") * 1000000</f>
        <v>11600000</v>
      </c>
      <c r="G3758">
        <v>90.723299999999995</v>
      </c>
      <c r="H3758" t="s">
        <v>118</v>
      </c>
      <c r="I3758">
        <v>63</v>
      </c>
      <c r="J3758">
        <f>IF(I3758="",0,I3758)</f>
        <v>63</v>
      </c>
      <c r="K3758">
        <v>37</v>
      </c>
      <c r="L3758">
        <f>I3758-K3758</f>
        <v>26</v>
      </c>
      <c r="M3758" t="str">
        <f>IF(I3758&lt;100,"small",IF(I3758&lt;500,"medium","large"))</f>
        <v>small</v>
      </c>
      <c r="N3758">
        <f>IF(M3758="small",1,0)</f>
        <v>1</v>
      </c>
      <c r="O3758">
        <f>IF(N3758="medium",1,0)</f>
        <v>0</v>
      </c>
      <c r="P3758">
        <f>IF(O3758="large",1,0)</f>
        <v>0</v>
      </c>
      <c r="Q3758">
        <v>1992</v>
      </c>
      <c r="R3758">
        <v>2</v>
      </c>
      <c r="S3758" t="str">
        <f>IF(R3758=1, "First-time", IF(R3758&lt;=3, "Rising Star", IF(R3758&lt;10, "Established", "Elites")))</f>
        <v>Rising Star</v>
      </c>
      <c r="T3758">
        <f>IF(S3758 = "First-time",1,0)</f>
        <v>0</v>
      </c>
      <c r="U3758">
        <f>IF(S3758 = "Rising Star",1,0)</f>
        <v>1</v>
      </c>
      <c r="V3758">
        <f>IF(S3758 = "Established",1,0)</f>
        <v>0</v>
      </c>
      <c r="W3758">
        <f>IF(S3758 = "Elites",1,0)</f>
        <v>0</v>
      </c>
      <c r="X3758" t="s">
        <v>1744</v>
      </c>
      <c r="Y3758" t="str">
        <f>IF(X3758="","-",TRIM(LEFT(X3758,FIND(",",X3758&amp;",")-1)))</f>
        <v>Charleston</v>
      </c>
      <c r="Z3758" t="s">
        <v>1745</v>
      </c>
      <c r="AA3758" t="s">
        <v>42</v>
      </c>
    </row>
    <row r="3759" spans="1:27" ht="14.4" x14ac:dyDescent="0.3">
      <c r="A3759">
        <v>3748</v>
      </c>
      <c r="B3759" t="s">
        <v>4366</v>
      </c>
      <c r="C3759" t="s">
        <v>4367</v>
      </c>
      <c r="D3759" t="s">
        <v>4368</v>
      </c>
      <c r="E3759" t="s">
        <v>4369</v>
      </c>
      <c r="F3759" s="5">
        <f>_xlfn.TEXTBEFORE(E3759, " ") * 1000000</f>
        <v>23100000</v>
      </c>
      <c r="G3759">
        <v>90.601399999999998</v>
      </c>
      <c r="H3759" t="s">
        <v>803</v>
      </c>
      <c r="I3759">
        <v>179</v>
      </c>
      <c r="J3759">
        <f>IF(I3759="",0,I3759)</f>
        <v>179</v>
      </c>
      <c r="K3759">
        <v>102</v>
      </c>
      <c r="L3759">
        <f>I3759-K3759</f>
        <v>77</v>
      </c>
      <c r="M3759" t="str">
        <f>IF(I3759&lt;100,"small",IF(I3759&lt;500,"medium","large"))</f>
        <v>medium</v>
      </c>
      <c r="N3759">
        <f>IF(M3759="small",1,0)</f>
        <v>0</v>
      </c>
      <c r="O3759">
        <f>IF(N3759="medium",1,0)</f>
        <v>0</v>
      </c>
      <c r="P3759">
        <f>IF(O3759="large",1,0)</f>
        <v>0</v>
      </c>
      <c r="Q3759">
        <v>2002</v>
      </c>
      <c r="R3759">
        <v>5</v>
      </c>
      <c r="S3759" t="str">
        <f>IF(R3759=1, "First-time", IF(R3759&lt;=3, "Rising Star", IF(R3759&lt;10, "Established", "Elites")))</f>
        <v>Established</v>
      </c>
      <c r="T3759">
        <f>IF(S3759 = "First-time",1,0)</f>
        <v>0</v>
      </c>
      <c r="U3759">
        <f>IF(S3759 = "Rising Star",1,0)</f>
        <v>0</v>
      </c>
      <c r="V3759">
        <f>IF(S3759 = "Established",1,0)</f>
        <v>1</v>
      </c>
      <c r="W3759">
        <f>IF(S3759 = "Elites",1,0)</f>
        <v>0</v>
      </c>
      <c r="X3759" t="s">
        <v>191</v>
      </c>
      <c r="Y3759" t="str">
        <f>IF(X3759="","-",TRIM(LEFT(X3759,FIND(",",X3759&amp;",")-1)))</f>
        <v>Philadelphia</v>
      </c>
      <c r="Z3759" t="s">
        <v>191</v>
      </c>
      <c r="AA3759" t="s">
        <v>39</v>
      </c>
    </row>
    <row r="3760" spans="1:27" ht="14.4" x14ac:dyDescent="0.3">
      <c r="A3760">
        <v>3749</v>
      </c>
      <c r="B3760" t="s">
        <v>12805</v>
      </c>
      <c r="C3760" t="s">
        <v>12806</v>
      </c>
      <c r="D3760" t="s">
        <v>12807</v>
      </c>
      <c r="E3760" t="s">
        <v>128</v>
      </c>
      <c r="F3760" s="5">
        <f>_xlfn.TEXTBEFORE(E3760, " ") * 1000000</f>
        <v>7500000</v>
      </c>
      <c r="G3760">
        <v>90.566000000000003</v>
      </c>
      <c r="H3760" t="s">
        <v>129</v>
      </c>
      <c r="I3760">
        <v>32</v>
      </c>
      <c r="J3760">
        <f>IF(I3760="",0,I3760)</f>
        <v>32</v>
      </c>
      <c r="K3760">
        <v>26</v>
      </c>
      <c r="L3760">
        <f>I3760-K3760</f>
        <v>6</v>
      </c>
      <c r="M3760" t="str">
        <f>IF(I3760&lt;100,"small",IF(I3760&lt;500,"medium","large"))</f>
        <v>small</v>
      </c>
      <c r="N3760">
        <f>IF(M3760="small",1,0)</f>
        <v>1</v>
      </c>
      <c r="O3760">
        <f>IF(N3760="medium",1,0)</f>
        <v>0</v>
      </c>
      <c r="P3760">
        <f>IF(O3760="large",1,0)</f>
        <v>0</v>
      </c>
      <c r="Q3760">
        <v>2011</v>
      </c>
      <c r="R3760">
        <v>5</v>
      </c>
      <c r="S3760" t="str">
        <f>IF(R3760=1, "First-time", IF(R3760&lt;=3, "Rising Star", IF(R3760&lt;10, "Established", "Elites")))</f>
        <v>Established</v>
      </c>
      <c r="T3760">
        <f>IF(S3760 = "First-time",1,0)</f>
        <v>0</v>
      </c>
      <c r="U3760">
        <f>IF(S3760 = "Rising Star",1,0)</f>
        <v>0</v>
      </c>
      <c r="V3760">
        <f>IF(S3760 = "Established",1,0)</f>
        <v>1</v>
      </c>
      <c r="W3760">
        <f>IF(S3760 = "Elites",1,0)</f>
        <v>0</v>
      </c>
      <c r="X3760" t="s">
        <v>3010</v>
      </c>
      <c r="Y3760" t="str">
        <f>IF(X3760="","-",TRIM(LEFT(X3760,FIND(",",X3760&amp;",")-1)))</f>
        <v>San Jose</v>
      </c>
      <c r="Z3760" t="s">
        <v>3715</v>
      </c>
      <c r="AA3760" t="s">
        <v>5</v>
      </c>
    </row>
    <row r="3761" spans="1:27" ht="14.4" x14ac:dyDescent="0.3">
      <c r="A3761">
        <v>3750</v>
      </c>
      <c r="B3761" t="s">
        <v>8969</v>
      </c>
      <c r="C3761" t="s">
        <v>8970</v>
      </c>
      <c r="D3761" t="s">
        <v>8971</v>
      </c>
      <c r="E3761" t="s">
        <v>5793</v>
      </c>
      <c r="F3761" s="5">
        <f>_xlfn.TEXTBEFORE(E3761, " ") * 1000000</f>
        <v>70500000</v>
      </c>
      <c r="G3761">
        <v>90.552000000000007</v>
      </c>
      <c r="H3761" t="s">
        <v>803</v>
      </c>
      <c r="I3761">
        <v>334</v>
      </c>
      <c r="J3761">
        <f>IF(I3761="",0,I3761)</f>
        <v>334</v>
      </c>
      <c r="K3761">
        <v>320</v>
      </c>
      <c r="L3761">
        <f>I3761-K3761</f>
        <v>14</v>
      </c>
      <c r="M3761" t="str">
        <f>IF(I3761&lt;100,"small",IF(I3761&lt;500,"medium","large"))</f>
        <v>medium</v>
      </c>
      <c r="N3761">
        <f>IF(M3761="small",1,0)</f>
        <v>0</v>
      </c>
      <c r="O3761">
        <f>IF(N3761="medium",1,0)</f>
        <v>0</v>
      </c>
      <c r="P3761">
        <f>IF(O3761="large",1,0)</f>
        <v>0</v>
      </c>
      <c r="Q3761">
        <v>2008</v>
      </c>
      <c r="R3761">
        <v>7</v>
      </c>
      <c r="S3761" t="str">
        <f>IF(R3761=1, "First-time", IF(R3761&lt;=3, "Rising Star", IF(R3761&lt;10, "Established", "Elites")))</f>
        <v>Established</v>
      </c>
      <c r="T3761">
        <f>IF(S3761 = "First-time",1,0)</f>
        <v>0</v>
      </c>
      <c r="U3761">
        <f>IF(S3761 = "Rising Star",1,0)</f>
        <v>0</v>
      </c>
      <c r="V3761">
        <f>IF(S3761 = "Established",1,0)</f>
        <v>1</v>
      </c>
      <c r="W3761">
        <f>IF(S3761 = "Elites",1,0)</f>
        <v>0</v>
      </c>
      <c r="X3761" t="s">
        <v>1021</v>
      </c>
      <c r="Y3761" t="str">
        <f>IF(X3761="","-",TRIM(LEFT(X3761,FIND(",",X3761&amp;",")-1)))</f>
        <v>Bridgeport-Stamford-Norwalk</v>
      </c>
      <c r="Z3761" t="s">
        <v>451</v>
      </c>
      <c r="AA3761" t="s">
        <v>7</v>
      </c>
    </row>
    <row r="3762" spans="1:27" ht="14.4" x14ac:dyDescent="0.3">
      <c r="A3762">
        <v>3751</v>
      </c>
      <c r="B3762" t="s">
        <v>2817</v>
      </c>
      <c r="C3762" t="s">
        <v>2818</v>
      </c>
      <c r="D3762" t="s">
        <v>2819</v>
      </c>
      <c r="E3762" t="s">
        <v>352</v>
      </c>
      <c r="F3762" s="5">
        <f>_xlfn.TEXTBEFORE(E3762, " ") * 1000000</f>
        <v>2100000</v>
      </c>
      <c r="G3762">
        <v>90.526899999999998</v>
      </c>
      <c r="H3762" t="s">
        <v>92</v>
      </c>
      <c r="I3762">
        <v>39</v>
      </c>
      <c r="J3762">
        <f>IF(I3762="",0,I3762)</f>
        <v>39</v>
      </c>
      <c r="K3762">
        <v>12</v>
      </c>
      <c r="L3762">
        <f>I3762-K3762</f>
        <v>27</v>
      </c>
      <c r="M3762" t="str">
        <f>IF(I3762&lt;100,"small",IF(I3762&lt;500,"medium","large"))</f>
        <v>small</v>
      </c>
      <c r="N3762">
        <f>IF(M3762="small",1,0)</f>
        <v>1</v>
      </c>
      <c r="O3762">
        <f>IF(N3762="medium",1,0)</f>
        <v>0</v>
      </c>
      <c r="P3762">
        <f>IF(O3762="large",1,0)</f>
        <v>0</v>
      </c>
      <c r="Q3762">
        <v>1998</v>
      </c>
      <c r="R3762">
        <v>1</v>
      </c>
      <c r="S3762" t="str">
        <f>IF(R3762=1, "First-time", IF(R3762&lt;=3, "Rising Star", IF(R3762&lt;10, "Established", "Elites")))</f>
        <v>First-time</v>
      </c>
      <c r="T3762">
        <f>IF(S3762 = "First-time",1,0)</f>
        <v>1</v>
      </c>
      <c r="U3762">
        <f>IF(S3762 = "Rising Star",1,0)</f>
        <v>0</v>
      </c>
      <c r="V3762">
        <f>IF(S3762 = "Established",1,0)</f>
        <v>0</v>
      </c>
      <c r="W3762">
        <f>IF(S3762 = "Elites",1,0)</f>
        <v>0</v>
      </c>
      <c r="X3762" t="s">
        <v>154</v>
      </c>
      <c r="Y3762" t="str">
        <f>IF(X3762="","-",TRIM(LEFT(X3762,FIND(",",X3762&amp;",")-1)))</f>
        <v>Virginia Beach</v>
      </c>
      <c r="Z3762" t="s">
        <v>154</v>
      </c>
      <c r="AA3762" t="s">
        <v>47</v>
      </c>
    </row>
    <row r="3763" spans="1:27" ht="14.4" x14ac:dyDescent="0.3">
      <c r="A3763">
        <v>3752</v>
      </c>
      <c r="B3763" t="s">
        <v>1379</v>
      </c>
      <c r="C3763" t="s">
        <v>1380</v>
      </c>
      <c r="D3763" t="s">
        <v>1381</v>
      </c>
      <c r="E3763" t="s">
        <v>1382</v>
      </c>
      <c r="F3763" s="5">
        <f>_xlfn.TEXTBEFORE(E3763, " ") * 1000000</f>
        <v>218100000</v>
      </c>
      <c r="G3763">
        <v>90.503600000000006</v>
      </c>
      <c r="H3763" t="s">
        <v>129</v>
      </c>
      <c r="I3763">
        <v>849</v>
      </c>
      <c r="J3763">
        <f>IF(I3763="",0,I3763)</f>
        <v>849</v>
      </c>
      <c r="K3763">
        <v>513</v>
      </c>
      <c r="L3763">
        <f>I3763-K3763</f>
        <v>336</v>
      </c>
      <c r="M3763" t="str">
        <f>IF(I3763&lt;100,"small",IF(I3763&lt;500,"medium","large"))</f>
        <v>large</v>
      </c>
      <c r="N3763">
        <f>IF(M3763="small",1,0)</f>
        <v>0</v>
      </c>
      <c r="O3763">
        <f>IF(N3763="medium",1,0)</f>
        <v>0</v>
      </c>
      <c r="P3763">
        <f>IF(O3763="large",1,0)</f>
        <v>0</v>
      </c>
      <c r="Q3763">
        <v>1988</v>
      </c>
      <c r="R3763">
        <v>5</v>
      </c>
      <c r="S3763" t="str">
        <f>IF(R3763=1, "First-time", IF(R3763&lt;=3, "Rising Star", IF(R3763&lt;10, "Established", "Elites")))</f>
        <v>Established</v>
      </c>
      <c r="T3763">
        <f>IF(S3763 = "First-time",1,0)</f>
        <v>0</v>
      </c>
      <c r="U3763">
        <f>IF(S3763 = "Rising Star",1,0)</f>
        <v>0</v>
      </c>
      <c r="V3763">
        <f>IF(S3763 = "Established",1,0)</f>
        <v>1</v>
      </c>
      <c r="W3763">
        <f>IF(S3763 = "Elites",1,0)</f>
        <v>0</v>
      </c>
      <c r="X3763" t="s">
        <v>191</v>
      </c>
      <c r="Y3763" t="str">
        <f>IF(X3763="","-",TRIM(LEFT(X3763,FIND(",",X3763&amp;",")-1)))</f>
        <v>Philadelphia</v>
      </c>
      <c r="Z3763" t="s">
        <v>1383</v>
      </c>
      <c r="AA3763" t="s">
        <v>9</v>
      </c>
    </row>
    <row r="3764" spans="1:27" ht="14.4" x14ac:dyDescent="0.3">
      <c r="A3764">
        <v>3753</v>
      </c>
      <c r="B3764" t="s">
        <v>2345</v>
      </c>
      <c r="C3764" t="s">
        <v>2346</v>
      </c>
      <c r="D3764" t="s">
        <v>2347</v>
      </c>
      <c r="E3764" t="s">
        <v>337</v>
      </c>
      <c r="F3764" s="5">
        <f>_xlfn.TEXTBEFORE(E3764, " ") * 1000000</f>
        <v>6700000</v>
      </c>
      <c r="G3764">
        <v>90.476799999999997</v>
      </c>
      <c r="H3764" t="s">
        <v>472</v>
      </c>
      <c r="I3764">
        <v>20</v>
      </c>
      <c r="J3764">
        <f>IF(I3764="",0,I3764)</f>
        <v>20</v>
      </c>
      <c r="K3764">
        <v>10</v>
      </c>
      <c r="L3764">
        <f>I3764-K3764</f>
        <v>10</v>
      </c>
      <c r="M3764" t="str">
        <f>IF(I3764&lt;100,"small",IF(I3764&lt;500,"medium","large"))</f>
        <v>small</v>
      </c>
      <c r="N3764">
        <f>IF(M3764="small",1,0)</f>
        <v>1</v>
      </c>
      <c r="O3764">
        <f>IF(N3764="medium",1,0)</f>
        <v>0</v>
      </c>
      <c r="P3764">
        <f>IF(O3764="large",1,0)</f>
        <v>0</v>
      </c>
      <c r="Q3764">
        <v>1996</v>
      </c>
      <c r="R3764">
        <v>2</v>
      </c>
      <c r="S3764" t="str">
        <f>IF(R3764=1, "First-time", IF(R3764&lt;=3, "Rising Star", IF(R3764&lt;10, "Established", "Elites")))</f>
        <v>Rising Star</v>
      </c>
      <c r="T3764">
        <f>IF(S3764 = "First-time",1,0)</f>
        <v>0</v>
      </c>
      <c r="U3764">
        <f>IF(S3764 = "Rising Star",1,0)</f>
        <v>1</v>
      </c>
      <c r="V3764">
        <f>IF(S3764 = "Established",1,0)</f>
        <v>0</v>
      </c>
      <c r="W3764">
        <f>IF(S3764 = "Elites",1,0)</f>
        <v>0</v>
      </c>
      <c r="X3764" t="s">
        <v>99</v>
      </c>
      <c r="Y3764" t="str">
        <f>IF(X3764="","-",TRIM(LEFT(X3764,FIND(",",X3764&amp;",")-1)))</f>
        <v>-</v>
      </c>
      <c r="Z3764" t="s">
        <v>2348</v>
      </c>
      <c r="AA3764" t="s">
        <v>38</v>
      </c>
    </row>
    <row r="3765" spans="1:27" ht="14.4" x14ac:dyDescent="0.3">
      <c r="A3765">
        <v>3754</v>
      </c>
      <c r="B3765" t="s">
        <v>4933</v>
      </c>
      <c r="C3765" t="s">
        <v>4934</v>
      </c>
      <c r="D3765" t="s">
        <v>4935</v>
      </c>
      <c r="E3765" t="s">
        <v>4059</v>
      </c>
      <c r="F3765" s="5">
        <f>_xlfn.TEXTBEFORE(E3765, " ") * 1000000</f>
        <v>8800000</v>
      </c>
      <c r="G3765">
        <v>90.260499999999993</v>
      </c>
      <c r="H3765" t="s">
        <v>803</v>
      </c>
      <c r="I3765">
        <v>34</v>
      </c>
      <c r="J3765">
        <f>IF(I3765="",0,I3765)</f>
        <v>34</v>
      </c>
      <c r="K3765">
        <v>25</v>
      </c>
      <c r="L3765">
        <f>I3765-K3765</f>
        <v>9</v>
      </c>
      <c r="M3765" t="str">
        <f>IF(I3765&lt;100,"small",IF(I3765&lt;500,"medium","large"))</f>
        <v>small</v>
      </c>
      <c r="N3765">
        <f>IF(M3765="small",1,0)</f>
        <v>1</v>
      </c>
      <c r="O3765">
        <f>IF(N3765="medium",1,0)</f>
        <v>0</v>
      </c>
      <c r="P3765">
        <f>IF(O3765="large",1,0)</f>
        <v>0</v>
      </c>
      <c r="Q3765">
        <v>2003</v>
      </c>
      <c r="R3765">
        <v>5</v>
      </c>
      <c r="S3765" t="str">
        <f>IF(R3765=1, "First-time", IF(R3765&lt;=3, "Rising Star", IF(R3765&lt;10, "Established", "Elites")))</f>
        <v>Established</v>
      </c>
      <c r="T3765">
        <f>IF(S3765 = "First-time",1,0)</f>
        <v>0</v>
      </c>
      <c r="U3765">
        <f>IF(S3765 = "Rising Star",1,0)</f>
        <v>0</v>
      </c>
      <c r="V3765">
        <f>IF(S3765 = "Established",1,0)</f>
        <v>1</v>
      </c>
      <c r="W3765">
        <f>IF(S3765 = "Elites",1,0)</f>
        <v>0</v>
      </c>
      <c r="X3765" t="s">
        <v>86</v>
      </c>
      <c r="Y3765" t="str">
        <f>IF(X3765="","-",TRIM(LEFT(X3765,FIND(",",X3765&amp;",")-1)))</f>
        <v>New York City</v>
      </c>
      <c r="Z3765" t="s">
        <v>4936</v>
      </c>
      <c r="AA3765" t="s">
        <v>35</v>
      </c>
    </row>
    <row r="3766" spans="1:27" ht="14.4" x14ac:dyDescent="0.3">
      <c r="A3766">
        <v>3755</v>
      </c>
      <c r="B3766" t="s">
        <v>3756</v>
      </c>
      <c r="C3766" t="s">
        <v>3757</v>
      </c>
      <c r="D3766" t="s">
        <v>3758</v>
      </c>
      <c r="E3766" t="s">
        <v>1391</v>
      </c>
      <c r="F3766" s="5">
        <f>_xlfn.TEXTBEFORE(E3766, " ") * 1000000</f>
        <v>3800000</v>
      </c>
      <c r="G3766">
        <v>90.2119</v>
      </c>
      <c r="H3766" t="s">
        <v>472</v>
      </c>
      <c r="I3766">
        <v>25</v>
      </c>
      <c r="J3766">
        <f>IF(I3766="",0,I3766)</f>
        <v>25</v>
      </c>
      <c r="K3766">
        <v>18</v>
      </c>
      <c r="L3766">
        <f>I3766-K3766</f>
        <v>7</v>
      </c>
      <c r="M3766" t="str">
        <f>IF(I3766&lt;100,"small",IF(I3766&lt;500,"medium","large"))</f>
        <v>small</v>
      </c>
      <c r="N3766">
        <f>IF(M3766="small",1,0)</f>
        <v>1</v>
      </c>
      <c r="O3766">
        <f>IF(N3766="medium",1,0)</f>
        <v>0</v>
      </c>
      <c r="P3766">
        <f>IF(O3766="large",1,0)</f>
        <v>0</v>
      </c>
      <c r="Q3766">
        <v>2001</v>
      </c>
      <c r="R3766">
        <v>1</v>
      </c>
      <c r="S3766" t="str">
        <f>IF(R3766=1, "First-time", IF(R3766&lt;=3, "Rising Star", IF(R3766&lt;10, "Established", "Elites")))</f>
        <v>First-time</v>
      </c>
      <c r="T3766">
        <f>IF(S3766 = "First-time",1,0)</f>
        <v>1</v>
      </c>
      <c r="U3766">
        <f>IF(S3766 = "Rising Star",1,0)</f>
        <v>0</v>
      </c>
      <c r="V3766">
        <f>IF(S3766 = "Established",1,0)</f>
        <v>0</v>
      </c>
      <c r="W3766">
        <f>IF(S3766 = "Elites",1,0)</f>
        <v>0</v>
      </c>
      <c r="X3766" t="s">
        <v>99</v>
      </c>
      <c r="Y3766" t="str">
        <f>IF(X3766="","-",TRIM(LEFT(X3766,FIND(",",X3766&amp;",")-1)))</f>
        <v>-</v>
      </c>
      <c r="Z3766" t="s">
        <v>3249</v>
      </c>
      <c r="AA3766" t="s">
        <v>49</v>
      </c>
    </row>
    <row r="3767" spans="1:27" ht="14.4" x14ac:dyDescent="0.3">
      <c r="A3767">
        <v>3756</v>
      </c>
      <c r="B3767" t="s">
        <v>7246</v>
      </c>
      <c r="C3767" t="s">
        <v>7247</v>
      </c>
      <c r="D3767" t="s">
        <v>7248</v>
      </c>
      <c r="E3767" t="s">
        <v>1476</v>
      </c>
      <c r="F3767" s="5">
        <f>_xlfn.TEXTBEFORE(E3767, " ") * 1000000</f>
        <v>10100000</v>
      </c>
      <c r="G3767">
        <v>90.193700000000007</v>
      </c>
      <c r="H3767" t="s">
        <v>129</v>
      </c>
      <c r="I3767">
        <v>95</v>
      </c>
      <c r="J3767">
        <f>IF(I3767="",0,I3767)</f>
        <v>95</v>
      </c>
      <c r="K3767">
        <v>53</v>
      </c>
      <c r="L3767">
        <f>I3767-K3767</f>
        <v>42</v>
      </c>
      <c r="M3767" t="str">
        <f>IF(I3767&lt;100,"small",IF(I3767&lt;500,"medium","large"))</f>
        <v>small</v>
      </c>
      <c r="N3767">
        <f>IF(M3767="small",1,0)</f>
        <v>1</v>
      </c>
      <c r="O3767">
        <f>IF(N3767="medium",1,0)</f>
        <v>0</v>
      </c>
      <c r="P3767">
        <f>IF(O3767="large",1,0)</f>
        <v>0</v>
      </c>
      <c r="Q3767">
        <v>2006</v>
      </c>
      <c r="R3767">
        <v>5</v>
      </c>
      <c r="S3767" t="str">
        <f>IF(R3767=1, "First-time", IF(R3767&lt;=3, "Rising Star", IF(R3767&lt;10, "Established", "Elites")))</f>
        <v>Established</v>
      </c>
      <c r="T3767">
        <f>IF(S3767 = "First-time",1,0)</f>
        <v>0</v>
      </c>
      <c r="U3767">
        <f>IF(S3767 = "Rising Star",1,0)</f>
        <v>0</v>
      </c>
      <c r="V3767">
        <f>IF(S3767 = "Established",1,0)</f>
        <v>1</v>
      </c>
      <c r="W3767">
        <f>IF(S3767 = "Elites",1,0)</f>
        <v>0</v>
      </c>
      <c r="X3767" t="s">
        <v>342</v>
      </c>
      <c r="Y3767" t="str">
        <f>IF(X3767="","-",TRIM(LEFT(X3767,FIND(",",X3767&amp;",")-1)))</f>
        <v>San Diego</v>
      </c>
      <c r="Z3767" t="s">
        <v>342</v>
      </c>
      <c r="AA3767" t="s">
        <v>5</v>
      </c>
    </row>
    <row r="3768" spans="1:27" ht="14.4" x14ac:dyDescent="0.3">
      <c r="A3768">
        <v>3757</v>
      </c>
      <c r="B3768" t="s">
        <v>8110</v>
      </c>
      <c r="C3768" t="s">
        <v>8111</v>
      </c>
      <c r="D3768" t="s">
        <v>8112</v>
      </c>
      <c r="E3768" t="s">
        <v>352</v>
      </c>
      <c r="F3768" s="5">
        <f>_xlfn.TEXTBEFORE(E3768, " ") * 1000000</f>
        <v>2100000</v>
      </c>
      <c r="G3768">
        <v>89.919700000000006</v>
      </c>
      <c r="H3768" t="s">
        <v>1750</v>
      </c>
      <c r="I3768">
        <v>200</v>
      </c>
      <c r="J3768">
        <f>IF(I3768="",0,I3768)</f>
        <v>200</v>
      </c>
      <c r="K3768">
        <v>150</v>
      </c>
      <c r="L3768">
        <f>I3768-K3768</f>
        <v>50</v>
      </c>
      <c r="M3768" t="str">
        <f>IF(I3768&lt;100,"small",IF(I3768&lt;500,"medium","large"))</f>
        <v>medium</v>
      </c>
      <c r="N3768">
        <f>IF(M3768="small",1,0)</f>
        <v>0</v>
      </c>
      <c r="O3768">
        <f>IF(N3768="medium",1,0)</f>
        <v>0</v>
      </c>
      <c r="P3768">
        <f>IF(O3768="large",1,0)</f>
        <v>0</v>
      </c>
      <c r="Q3768">
        <v>2007</v>
      </c>
      <c r="R3768">
        <v>2</v>
      </c>
      <c r="S3768" t="str">
        <f>IF(R3768=1, "First-time", IF(R3768&lt;=3, "Rising Star", IF(R3768&lt;10, "Established", "Elites")))</f>
        <v>Rising Star</v>
      </c>
      <c r="T3768">
        <f>IF(S3768 = "First-time",1,0)</f>
        <v>0</v>
      </c>
      <c r="U3768">
        <f>IF(S3768 = "Rising Star",1,0)</f>
        <v>1</v>
      </c>
      <c r="V3768">
        <f>IF(S3768 = "Established",1,0)</f>
        <v>0</v>
      </c>
      <c r="W3768">
        <f>IF(S3768 = "Elites",1,0)</f>
        <v>0</v>
      </c>
      <c r="X3768" t="s">
        <v>342</v>
      </c>
      <c r="Y3768" t="str">
        <f>IF(X3768="","-",TRIM(LEFT(X3768,FIND(",",X3768&amp;",")-1)))</f>
        <v>San Diego</v>
      </c>
      <c r="Z3768" t="s">
        <v>5875</v>
      </c>
      <c r="AA3768" t="s">
        <v>5</v>
      </c>
    </row>
    <row r="3769" spans="1:27" ht="14.4" x14ac:dyDescent="0.3">
      <c r="A3769">
        <v>3758</v>
      </c>
      <c r="B3769" t="s">
        <v>12366</v>
      </c>
      <c r="C3769" t="s">
        <v>12367</v>
      </c>
      <c r="D3769" t="s">
        <v>12368</v>
      </c>
      <c r="E3769" t="s">
        <v>1466</v>
      </c>
      <c r="F3769" s="5">
        <f>_xlfn.TEXTBEFORE(E3769, " ") * 1000000</f>
        <v>4000000</v>
      </c>
      <c r="G3769">
        <v>89.832599999999999</v>
      </c>
      <c r="H3769" t="s">
        <v>324</v>
      </c>
      <c r="I3769">
        <v>245</v>
      </c>
      <c r="J3769">
        <f>IF(I3769="",0,I3769)</f>
        <v>245</v>
      </c>
      <c r="K3769">
        <v>150</v>
      </c>
      <c r="L3769">
        <f>I3769-K3769</f>
        <v>95</v>
      </c>
      <c r="M3769" t="str">
        <f>IF(I3769&lt;100,"small",IF(I3769&lt;500,"medium","large"))</f>
        <v>medium</v>
      </c>
      <c r="N3769">
        <f>IF(M3769="small",1,0)</f>
        <v>0</v>
      </c>
      <c r="O3769">
        <f>IF(N3769="medium",1,0)</f>
        <v>0</v>
      </c>
      <c r="P3769">
        <f>IF(O3769="large",1,0)</f>
        <v>0</v>
      </c>
      <c r="Q3769">
        <v>2011</v>
      </c>
      <c r="R3769">
        <v>2</v>
      </c>
      <c r="S3769" t="str">
        <f>IF(R3769=1, "First-time", IF(R3769&lt;=3, "Rising Star", IF(R3769&lt;10, "Established", "Elites")))</f>
        <v>Rising Star</v>
      </c>
      <c r="T3769">
        <f>IF(S3769 = "First-time",1,0)</f>
        <v>0</v>
      </c>
      <c r="U3769">
        <f>IF(S3769 = "Rising Star",1,0)</f>
        <v>1</v>
      </c>
      <c r="V3769">
        <f>IF(S3769 = "Established",1,0)</f>
        <v>0</v>
      </c>
      <c r="W3769">
        <f>IF(S3769 = "Elites",1,0)</f>
        <v>0</v>
      </c>
      <c r="X3769" t="s">
        <v>271</v>
      </c>
      <c r="Y3769" t="str">
        <f>IF(X3769="","-",TRIM(LEFT(X3769,FIND(",",X3769&amp;",")-1)))</f>
        <v>Chicago</v>
      </c>
      <c r="Z3769" t="s">
        <v>271</v>
      </c>
      <c r="AA3769" t="s">
        <v>15</v>
      </c>
    </row>
    <row r="3770" spans="1:27" ht="14.4" x14ac:dyDescent="0.3">
      <c r="A3770">
        <v>3759</v>
      </c>
      <c r="B3770" t="s">
        <v>7801</v>
      </c>
      <c r="C3770" t="s">
        <v>7802</v>
      </c>
      <c r="D3770" t="s">
        <v>7803</v>
      </c>
      <c r="E3770" t="s">
        <v>2261</v>
      </c>
      <c r="F3770" s="5">
        <f>_xlfn.TEXTBEFORE(E3770, " ") * 1000000</f>
        <v>10200000</v>
      </c>
      <c r="G3770">
        <v>89.7042</v>
      </c>
      <c r="H3770" t="s">
        <v>353</v>
      </c>
      <c r="I3770">
        <v>15</v>
      </c>
      <c r="J3770">
        <f>IF(I3770="",0,I3770)</f>
        <v>15</v>
      </c>
      <c r="K3770">
        <v>10</v>
      </c>
      <c r="L3770">
        <f>I3770-K3770</f>
        <v>5</v>
      </c>
      <c r="M3770" t="str">
        <f>IF(I3770&lt;100,"small",IF(I3770&lt;500,"medium","large"))</f>
        <v>small</v>
      </c>
      <c r="N3770">
        <f>IF(M3770="small",1,0)</f>
        <v>1</v>
      </c>
      <c r="O3770">
        <f>IF(N3770="medium",1,0)</f>
        <v>0</v>
      </c>
      <c r="P3770">
        <f>IF(O3770="large",1,0)</f>
        <v>0</v>
      </c>
      <c r="Q3770">
        <v>2007</v>
      </c>
      <c r="R3770">
        <v>2</v>
      </c>
      <c r="S3770" t="str">
        <f>IF(R3770=1, "First-time", IF(R3770&lt;=3, "Rising Star", IF(R3770&lt;10, "Established", "Elites")))</f>
        <v>Rising Star</v>
      </c>
      <c r="T3770">
        <f>IF(S3770 = "First-time",1,0)</f>
        <v>0</v>
      </c>
      <c r="U3770">
        <f>IF(S3770 = "Rising Star",1,0)</f>
        <v>1</v>
      </c>
      <c r="V3770">
        <f>IF(S3770 = "Established",1,0)</f>
        <v>0</v>
      </c>
      <c r="W3770">
        <f>IF(S3770 = "Elites",1,0)</f>
        <v>0</v>
      </c>
      <c r="X3770" t="s">
        <v>99</v>
      </c>
      <c r="Y3770" t="str">
        <f>IF(X3770="","-",TRIM(LEFT(X3770,FIND(",",X3770&amp;",")-1)))</f>
        <v>-</v>
      </c>
      <c r="Z3770" t="s">
        <v>7804</v>
      </c>
      <c r="AA3770" t="s">
        <v>20</v>
      </c>
    </row>
    <row r="3771" spans="1:27" ht="14.4" x14ac:dyDescent="0.3">
      <c r="A3771">
        <v>3760</v>
      </c>
      <c r="B3771" t="s">
        <v>7053</v>
      </c>
      <c r="C3771" t="s">
        <v>7054</v>
      </c>
      <c r="D3771" t="s">
        <v>7055</v>
      </c>
      <c r="E3771" t="s">
        <v>1026</v>
      </c>
      <c r="F3771" s="5">
        <f>_xlfn.TEXTBEFORE(E3771, " ") * 1000000</f>
        <v>4900000</v>
      </c>
      <c r="G3771">
        <v>89.663399999999996</v>
      </c>
      <c r="H3771" t="s">
        <v>803</v>
      </c>
      <c r="I3771">
        <v>34</v>
      </c>
      <c r="J3771">
        <f>IF(I3771="",0,I3771)</f>
        <v>34</v>
      </c>
      <c r="K3771">
        <v>25</v>
      </c>
      <c r="L3771">
        <f>I3771-K3771</f>
        <v>9</v>
      </c>
      <c r="M3771" t="str">
        <f>IF(I3771&lt;100,"small",IF(I3771&lt;500,"medium","large"))</f>
        <v>small</v>
      </c>
      <c r="N3771">
        <f>IF(M3771="small",1,0)</f>
        <v>1</v>
      </c>
      <c r="O3771">
        <f>IF(N3771="medium",1,0)</f>
        <v>0</v>
      </c>
      <c r="P3771">
        <f>IF(O3771="large",1,0)</f>
        <v>0</v>
      </c>
      <c r="Q3771">
        <v>2006</v>
      </c>
      <c r="R3771">
        <v>4</v>
      </c>
      <c r="S3771" t="str">
        <f>IF(R3771=1, "First-time", IF(R3771&lt;=3, "Rising Star", IF(R3771&lt;10, "Established", "Elites")))</f>
        <v>Established</v>
      </c>
      <c r="T3771">
        <f>IF(S3771 = "First-time",1,0)</f>
        <v>0</v>
      </c>
      <c r="U3771">
        <f>IF(S3771 = "Rising Star",1,0)</f>
        <v>0</v>
      </c>
      <c r="V3771">
        <f>IF(S3771 = "Established",1,0)</f>
        <v>1</v>
      </c>
      <c r="W3771">
        <f>IF(S3771 = "Elites",1,0)</f>
        <v>0</v>
      </c>
      <c r="X3771" t="s">
        <v>271</v>
      </c>
      <c r="Y3771" t="str">
        <f>IF(X3771="","-",TRIM(LEFT(X3771,FIND(",",X3771&amp;",")-1)))</f>
        <v>Chicago</v>
      </c>
      <c r="Z3771" t="s">
        <v>271</v>
      </c>
      <c r="AA3771" t="s">
        <v>15</v>
      </c>
    </row>
    <row r="3772" spans="1:27" ht="14.4" x14ac:dyDescent="0.3">
      <c r="A3772">
        <v>3761</v>
      </c>
      <c r="B3772" t="s">
        <v>10057</v>
      </c>
      <c r="C3772" t="s">
        <v>10058</v>
      </c>
      <c r="D3772" t="s">
        <v>10059</v>
      </c>
      <c r="E3772" t="s">
        <v>2390</v>
      </c>
      <c r="F3772" s="5">
        <f>_xlfn.TEXTBEFORE(E3772, " ") * 1000000</f>
        <v>7900000</v>
      </c>
      <c r="G3772">
        <v>89.590199999999996</v>
      </c>
      <c r="H3772" t="s">
        <v>751</v>
      </c>
      <c r="I3772">
        <v>104</v>
      </c>
      <c r="J3772">
        <f>IF(I3772="",0,I3772)</f>
        <v>104</v>
      </c>
      <c r="K3772">
        <v>55</v>
      </c>
      <c r="L3772">
        <f>I3772-K3772</f>
        <v>49</v>
      </c>
      <c r="M3772" t="str">
        <f>IF(I3772&lt;100,"small",IF(I3772&lt;500,"medium","large"))</f>
        <v>medium</v>
      </c>
      <c r="N3772">
        <f>IF(M3772="small",1,0)</f>
        <v>0</v>
      </c>
      <c r="O3772">
        <f>IF(N3772="medium",1,0)</f>
        <v>0</v>
      </c>
      <c r="P3772">
        <f>IF(O3772="large",1,0)</f>
        <v>0</v>
      </c>
      <c r="Q3772">
        <v>2009</v>
      </c>
      <c r="R3772">
        <v>3</v>
      </c>
      <c r="S3772" t="str">
        <f>IF(R3772=1, "First-time", IF(R3772&lt;=3, "Rising Star", IF(R3772&lt;10, "Established", "Elites")))</f>
        <v>Rising Star</v>
      </c>
      <c r="T3772">
        <f>IF(S3772 = "First-time",1,0)</f>
        <v>0</v>
      </c>
      <c r="U3772">
        <f>IF(S3772 = "Rising Star",1,0)</f>
        <v>1</v>
      </c>
      <c r="V3772">
        <f>IF(S3772 = "Established",1,0)</f>
        <v>0</v>
      </c>
      <c r="W3772">
        <f>IF(S3772 = "Elites",1,0)</f>
        <v>0</v>
      </c>
      <c r="X3772" t="s">
        <v>242</v>
      </c>
      <c r="Y3772" t="str">
        <f>IF(X3772="","-",TRIM(LEFT(X3772,FIND(",",X3772&amp;",")-1)))</f>
        <v>Atlanta</v>
      </c>
      <c r="Z3772" t="s">
        <v>242</v>
      </c>
      <c r="AA3772" t="s">
        <v>11</v>
      </c>
    </row>
    <row r="3773" spans="1:27" ht="14.4" x14ac:dyDescent="0.3">
      <c r="A3773">
        <v>3762</v>
      </c>
      <c r="B3773" t="s">
        <v>3716</v>
      </c>
      <c r="C3773" t="s">
        <v>3717</v>
      </c>
      <c r="D3773" t="s">
        <v>3718</v>
      </c>
      <c r="E3773" t="s">
        <v>1103</v>
      </c>
      <c r="F3773" s="5">
        <f>_xlfn.TEXTBEFORE(E3773, " ") * 1000000</f>
        <v>4500000</v>
      </c>
      <c r="G3773">
        <v>89.583299999999994</v>
      </c>
      <c r="H3773" t="s">
        <v>779</v>
      </c>
      <c r="I3773">
        <v>21</v>
      </c>
      <c r="J3773">
        <f>IF(I3773="",0,I3773)</f>
        <v>21</v>
      </c>
      <c r="K3773">
        <v>17</v>
      </c>
      <c r="L3773">
        <f>I3773-K3773</f>
        <v>4</v>
      </c>
      <c r="M3773" t="str">
        <f>IF(I3773&lt;100,"small",IF(I3773&lt;500,"medium","large"))</f>
        <v>small</v>
      </c>
      <c r="N3773">
        <f>IF(M3773="small",1,0)</f>
        <v>1</v>
      </c>
      <c r="O3773">
        <f>IF(N3773="medium",1,0)</f>
        <v>0</v>
      </c>
      <c r="P3773">
        <f>IF(O3773="large",1,0)</f>
        <v>0</v>
      </c>
      <c r="Q3773">
        <v>2000</v>
      </c>
      <c r="R3773">
        <v>3</v>
      </c>
      <c r="S3773" t="str">
        <f>IF(R3773=1, "First-time", IF(R3773&lt;=3, "Rising Star", IF(R3773&lt;10, "Established", "Elites")))</f>
        <v>Rising Star</v>
      </c>
      <c r="T3773">
        <f>IF(S3773 = "First-time",1,0)</f>
        <v>0</v>
      </c>
      <c r="U3773">
        <f>IF(S3773 = "Rising Star",1,0)</f>
        <v>1</v>
      </c>
      <c r="V3773">
        <f>IF(S3773 = "Established",1,0)</f>
        <v>0</v>
      </c>
      <c r="W3773">
        <f>IF(S3773 = "Elites",1,0)</f>
        <v>0</v>
      </c>
      <c r="X3773" t="s">
        <v>325</v>
      </c>
      <c r="Y3773" t="str">
        <f>IF(X3773="","-",TRIM(LEFT(X3773,FIND(",",X3773&amp;",")-1)))</f>
        <v>Los Angeles</v>
      </c>
      <c r="Z3773" t="s">
        <v>495</v>
      </c>
      <c r="AA3773" t="s">
        <v>5</v>
      </c>
    </row>
    <row r="3774" spans="1:27" ht="14.4" x14ac:dyDescent="0.3">
      <c r="A3774">
        <v>3763</v>
      </c>
      <c r="B3774" t="s">
        <v>6973</v>
      </c>
      <c r="C3774" t="s">
        <v>6974</v>
      </c>
      <c r="D3774" t="s">
        <v>6975</v>
      </c>
      <c r="E3774" t="s">
        <v>5020</v>
      </c>
      <c r="F3774" s="5">
        <f>_xlfn.TEXTBEFORE(E3774, " ") * 1000000</f>
        <v>26400000</v>
      </c>
      <c r="G3774">
        <v>89.560699999999997</v>
      </c>
      <c r="H3774" t="s">
        <v>167</v>
      </c>
      <c r="I3774">
        <v>130</v>
      </c>
      <c r="J3774">
        <f>IF(I3774="",0,I3774)</f>
        <v>130</v>
      </c>
      <c r="K3774">
        <v>60</v>
      </c>
      <c r="L3774">
        <f>I3774-K3774</f>
        <v>70</v>
      </c>
      <c r="M3774" t="str">
        <f>IF(I3774&lt;100,"small",IF(I3774&lt;500,"medium","large"))</f>
        <v>medium</v>
      </c>
      <c r="N3774">
        <f>IF(M3774="small",1,0)</f>
        <v>0</v>
      </c>
      <c r="O3774">
        <f>IF(N3774="medium",1,0)</f>
        <v>0</v>
      </c>
      <c r="P3774">
        <f>IF(O3774="large",1,0)</f>
        <v>0</v>
      </c>
      <c r="Q3774">
        <v>2006</v>
      </c>
      <c r="R3774">
        <v>2</v>
      </c>
      <c r="S3774" t="str">
        <f>IF(R3774=1, "First-time", IF(R3774&lt;=3, "Rising Star", IF(R3774&lt;10, "Established", "Elites")))</f>
        <v>Rising Star</v>
      </c>
      <c r="T3774">
        <f>IF(S3774 = "First-time",1,0)</f>
        <v>0</v>
      </c>
      <c r="U3774">
        <f>IF(S3774 = "Rising Star",1,0)</f>
        <v>1</v>
      </c>
      <c r="V3774">
        <f>IF(S3774 = "Established",1,0)</f>
        <v>0</v>
      </c>
      <c r="W3774">
        <f>IF(S3774 = "Elites",1,0)</f>
        <v>0</v>
      </c>
      <c r="X3774" t="s">
        <v>168</v>
      </c>
      <c r="Y3774" t="str">
        <f>IF(X3774="","-",TRIM(LEFT(X3774,FIND(",",X3774&amp;",")-1)))</f>
        <v>Kansas City</v>
      </c>
      <c r="Z3774" t="s">
        <v>169</v>
      </c>
      <c r="AA3774" t="s">
        <v>25</v>
      </c>
    </row>
    <row r="3775" spans="1:27" ht="14.4" x14ac:dyDescent="0.3">
      <c r="A3775">
        <v>3764</v>
      </c>
      <c r="B3775" t="s">
        <v>6664</v>
      </c>
      <c r="C3775" t="s">
        <v>6665</v>
      </c>
      <c r="D3775" t="s">
        <v>6666</v>
      </c>
      <c r="E3775" t="s">
        <v>6667</v>
      </c>
      <c r="F3775" s="5">
        <f>_xlfn.TEXTBEFORE(E3775, " ") * 1000000</f>
        <v>78700000</v>
      </c>
      <c r="G3775">
        <v>89.544899999999998</v>
      </c>
      <c r="H3775" t="s">
        <v>751</v>
      </c>
      <c r="I3775">
        <v>298</v>
      </c>
      <c r="J3775">
        <f>IF(I3775="",0,I3775)</f>
        <v>298</v>
      </c>
      <c r="K3775">
        <v>268</v>
      </c>
      <c r="L3775">
        <f>I3775-K3775</f>
        <v>30</v>
      </c>
      <c r="M3775" t="str">
        <f>IF(I3775&lt;100,"small",IF(I3775&lt;500,"medium","large"))</f>
        <v>medium</v>
      </c>
      <c r="N3775">
        <f>IF(M3775="small",1,0)</f>
        <v>0</v>
      </c>
      <c r="O3775">
        <f>IF(N3775="medium",1,0)</f>
        <v>0</v>
      </c>
      <c r="P3775">
        <f>IF(O3775="large",1,0)</f>
        <v>0</v>
      </c>
      <c r="Q3775">
        <v>2006</v>
      </c>
      <c r="R3775">
        <v>6</v>
      </c>
      <c r="S3775" t="str">
        <f>IF(R3775=1, "First-time", IF(R3775&lt;=3, "Rising Star", IF(R3775&lt;10, "Established", "Elites")))</f>
        <v>Established</v>
      </c>
      <c r="T3775">
        <f>IF(S3775 = "First-time",1,0)</f>
        <v>0</v>
      </c>
      <c r="U3775">
        <f>IF(S3775 = "Rising Star",1,0)</f>
        <v>0</v>
      </c>
      <c r="V3775">
        <f>IF(S3775 = "Established",1,0)</f>
        <v>1</v>
      </c>
      <c r="W3775">
        <f>IF(S3775 = "Elites",1,0)</f>
        <v>0</v>
      </c>
      <c r="X3775" t="s">
        <v>427</v>
      </c>
      <c r="Y3775" t="str">
        <f>IF(X3775="","-",TRIM(LEFT(X3775,FIND(",",X3775&amp;",")-1)))</f>
        <v>Washington</v>
      </c>
      <c r="Z3775" t="s">
        <v>2551</v>
      </c>
      <c r="AA3775" t="s">
        <v>47</v>
      </c>
    </row>
    <row r="3776" spans="1:27" ht="14.4" x14ac:dyDescent="0.3">
      <c r="A3776">
        <v>3765</v>
      </c>
      <c r="B3776" t="s">
        <v>10152</v>
      </c>
      <c r="C3776" t="s">
        <v>10153</v>
      </c>
      <c r="D3776" t="s">
        <v>10154</v>
      </c>
      <c r="E3776" t="s">
        <v>438</v>
      </c>
      <c r="F3776" s="5">
        <f>_xlfn.TEXTBEFORE(E3776, " ") * 1000000</f>
        <v>6800000</v>
      </c>
      <c r="G3776">
        <v>89.482600000000005</v>
      </c>
      <c r="H3776" t="s">
        <v>472</v>
      </c>
      <c r="I3776">
        <v>18</v>
      </c>
      <c r="J3776">
        <f>IF(I3776="",0,I3776)</f>
        <v>18</v>
      </c>
      <c r="K3776">
        <v>12</v>
      </c>
      <c r="L3776">
        <f>I3776-K3776</f>
        <v>6</v>
      </c>
      <c r="M3776" t="str">
        <f>IF(I3776&lt;100,"small",IF(I3776&lt;500,"medium","large"))</f>
        <v>small</v>
      </c>
      <c r="N3776">
        <f>IF(M3776="small",1,0)</f>
        <v>1</v>
      </c>
      <c r="O3776">
        <f>IF(N3776="medium",1,0)</f>
        <v>0</v>
      </c>
      <c r="P3776">
        <f>IF(O3776="large",1,0)</f>
        <v>0</v>
      </c>
      <c r="Q3776">
        <v>2009</v>
      </c>
      <c r="R3776">
        <v>3</v>
      </c>
      <c r="S3776" t="str">
        <f>IF(R3776=1, "First-time", IF(R3776&lt;=3, "Rising Star", IF(R3776&lt;10, "Established", "Elites")))</f>
        <v>Rising Star</v>
      </c>
      <c r="T3776">
        <f>IF(S3776 = "First-time",1,0)</f>
        <v>0</v>
      </c>
      <c r="U3776">
        <f>IF(S3776 = "Rising Star",1,0)</f>
        <v>1</v>
      </c>
      <c r="V3776">
        <f>IF(S3776 = "Established",1,0)</f>
        <v>0</v>
      </c>
      <c r="W3776">
        <f>IF(S3776 = "Elites",1,0)</f>
        <v>0</v>
      </c>
      <c r="X3776" t="s">
        <v>689</v>
      </c>
      <c r="Y3776" t="str">
        <f>IF(X3776="","-",TRIM(LEFT(X3776,FIND(",",X3776&amp;",")-1)))</f>
        <v>Miami</v>
      </c>
      <c r="Z3776" t="s">
        <v>690</v>
      </c>
      <c r="AA3776" t="s">
        <v>10</v>
      </c>
    </row>
    <row r="3777" spans="1:27" ht="14.4" x14ac:dyDescent="0.3">
      <c r="A3777">
        <v>3766</v>
      </c>
      <c r="B3777" t="s">
        <v>3529</v>
      </c>
      <c r="C3777" t="s">
        <v>3530</v>
      </c>
      <c r="D3777" t="s">
        <v>3531</v>
      </c>
      <c r="E3777" t="s">
        <v>2555</v>
      </c>
      <c r="F3777" s="5">
        <f>_xlfn.TEXTBEFORE(E3777, " ") * 1000000</f>
        <v>24100000</v>
      </c>
      <c r="G3777">
        <v>89.465199999999996</v>
      </c>
      <c r="H3777" t="s">
        <v>92</v>
      </c>
      <c r="I3777">
        <v>23</v>
      </c>
      <c r="J3777">
        <f>IF(I3777="",0,I3777)</f>
        <v>23</v>
      </c>
      <c r="K3777">
        <v>16</v>
      </c>
      <c r="L3777">
        <f>I3777-K3777</f>
        <v>7</v>
      </c>
      <c r="M3777" t="str">
        <f>IF(I3777&lt;100,"small",IF(I3777&lt;500,"medium","large"))</f>
        <v>small</v>
      </c>
      <c r="N3777">
        <f>IF(M3777="small",1,0)</f>
        <v>1</v>
      </c>
      <c r="O3777">
        <f>IF(N3777="medium",1,0)</f>
        <v>0</v>
      </c>
      <c r="P3777">
        <f>IF(O3777="large",1,0)</f>
        <v>0</v>
      </c>
      <c r="Q3777">
        <v>2000</v>
      </c>
      <c r="R3777">
        <v>3</v>
      </c>
      <c r="S3777" t="str">
        <f>IF(R3777=1, "First-time", IF(R3777&lt;=3, "Rising Star", IF(R3777&lt;10, "Established", "Elites")))</f>
        <v>Rising Star</v>
      </c>
      <c r="T3777">
        <f>IF(S3777 = "First-time",1,0)</f>
        <v>0</v>
      </c>
      <c r="U3777">
        <f>IF(S3777 = "Rising Star",1,0)</f>
        <v>1</v>
      </c>
      <c r="V3777">
        <f>IF(S3777 = "Established",1,0)</f>
        <v>0</v>
      </c>
      <c r="W3777">
        <f>IF(S3777 = "Elites",1,0)</f>
        <v>0</v>
      </c>
      <c r="X3777" t="s">
        <v>99</v>
      </c>
      <c r="Y3777" t="str">
        <f>IF(X3777="","-",TRIM(LEFT(X3777,FIND(",",X3777&amp;",")-1)))</f>
        <v>-</v>
      </c>
      <c r="Z3777" t="s">
        <v>1075</v>
      </c>
      <c r="AA3777" t="s">
        <v>24</v>
      </c>
    </row>
    <row r="3778" spans="1:27" ht="14.4" x14ac:dyDescent="0.3">
      <c r="A3778">
        <v>3767</v>
      </c>
      <c r="B3778" t="s">
        <v>12861</v>
      </c>
      <c r="C3778" t="s">
        <v>12862</v>
      </c>
      <c r="D3778" t="s">
        <v>12863</v>
      </c>
      <c r="E3778" t="s">
        <v>12864</v>
      </c>
      <c r="F3778" s="5">
        <f>_xlfn.TEXTBEFORE(E3778, " ") * 1000000</f>
        <v>97200000</v>
      </c>
      <c r="G3778">
        <v>89.461500000000001</v>
      </c>
      <c r="H3778" t="s">
        <v>167</v>
      </c>
      <c r="I3778">
        <v>56</v>
      </c>
      <c r="J3778">
        <f>IF(I3778="",0,I3778)</f>
        <v>56</v>
      </c>
      <c r="K3778">
        <v>28</v>
      </c>
      <c r="L3778">
        <f>I3778-K3778</f>
        <v>28</v>
      </c>
      <c r="M3778" t="str">
        <f>IF(I3778&lt;100,"small",IF(I3778&lt;500,"medium","large"))</f>
        <v>small</v>
      </c>
      <c r="N3778">
        <f>IF(M3778="small",1,0)</f>
        <v>1</v>
      </c>
      <c r="O3778">
        <f>IF(N3778="medium",1,0)</f>
        <v>0</v>
      </c>
      <c r="P3778">
        <f>IF(O3778="large",1,0)</f>
        <v>0</v>
      </c>
      <c r="Q3778">
        <v>2011</v>
      </c>
      <c r="R3778">
        <v>2</v>
      </c>
      <c r="S3778" t="str">
        <f>IF(R3778=1, "First-time", IF(R3778&lt;=3, "Rising Star", IF(R3778&lt;10, "Established", "Elites")))</f>
        <v>Rising Star</v>
      </c>
      <c r="T3778">
        <f>IF(S3778 = "First-time",1,0)</f>
        <v>0</v>
      </c>
      <c r="U3778">
        <f>IF(S3778 = "Rising Star",1,0)</f>
        <v>1</v>
      </c>
      <c r="V3778">
        <f>IF(S3778 = "Established",1,0)</f>
        <v>0</v>
      </c>
      <c r="W3778">
        <f>IF(S3778 = "Elites",1,0)</f>
        <v>0</v>
      </c>
      <c r="X3778" t="s">
        <v>99</v>
      </c>
      <c r="Y3778" t="str">
        <f>IF(X3778="","-",TRIM(LEFT(X3778,FIND(",",X3778&amp;",")-1)))</f>
        <v>-</v>
      </c>
      <c r="Z3778" t="s">
        <v>12865</v>
      </c>
      <c r="AA3778" t="s">
        <v>2</v>
      </c>
    </row>
    <row r="3779" spans="1:27" ht="14.4" x14ac:dyDescent="0.3">
      <c r="A3779">
        <v>3768</v>
      </c>
      <c r="B3779" t="s">
        <v>6800</v>
      </c>
      <c r="C3779" t="s">
        <v>6801</v>
      </c>
      <c r="D3779" t="s">
        <v>6802</v>
      </c>
      <c r="E3779" t="s">
        <v>1648</v>
      </c>
      <c r="F3779" s="5">
        <f>_xlfn.TEXTBEFORE(E3779, " ") * 1000000</f>
        <v>17300000</v>
      </c>
      <c r="G3779">
        <v>89.383700000000005</v>
      </c>
      <c r="H3779" t="s">
        <v>751</v>
      </c>
      <c r="I3779">
        <v>4</v>
      </c>
      <c r="J3779">
        <f>IF(I3779="",0,I3779)</f>
        <v>4</v>
      </c>
      <c r="K3779">
        <v>3</v>
      </c>
      <c r="L3779">
        <f>I3779-K3779</f>
        <v>1</v>
      </c>
      <c r="M3779" t="str">
        <f>IF(I3779&lt;100,"small",IF(I3779&lt;500,"medium","large"))</f>
        <v>small</v>
      </c>
      <c r="N3779">
        <f>IF(M3779="small",1,0)</f>
        <v>1</v>
      </c>
      <c r="O3779">
        <f>IF(N3779="medium",1,0)</f>
        <v>0</v>
      </c>
      <c r="P3779">
        <f>IF(O3779="large",1,0)</f>
        <v>0</v>
      </c>
      <c r="Q3779">
        <v>2006</v>
      </c>
      <c r="R3779">
        <v>2</v>
      </c>
      <c r="S3779" t="str">
        <f>IF(R3779=1, "First-time", IF(R3779&lt;=3, "Rising Star", IF(R3779&lt;10, "Established", "Elites")))</f>
        <v>Rising Star</v>
      </c>
      <c r="T3779">
        <f>IF(S3779 = "First-time",1,0)</f>
        <v>0</v>
      </c>
      <c r="U3779">
        <f>IF(S3779 = "Rising Star",1,0)</f>
        <v>1</v>
      </c>
      <c r="V3779">
        <f>IF(S3779 = "Established",1,0)</f>
        <v>0</v>
      </c>
      <c r="W3779">
        <f>IF(S3779 = "Elites",1,0)</f>
        <v>0</v>
      </c>
      <c r="X3779" t="s">
        <v>191</v>
      </c>
      <c r="Y3779" t="str">
        <f>IF(X3779="","-",TRIM(LEFT(X3779,FIND(",",X3779&amp;",")-1)))</f>
        <v>Philadelphia</v>
      </c>
      <c r="Z3779" t="s">
        <v>191</v>
      </c>
      <c r="AA3779" t="s">
        <v>39</v>
      </c>
    </row>
    <row r="3780" spans="1:27" ht="14.4" x14ac:dyDescent="0.3">
      <c r="A3780">
        <v>3769</v>
      </c>
      <c r="B3780" t="s">
        <v>8699</v>
      </c>
      <c r="C3780" t="s">
        <v>8700</v>
      </c>
      <c r="D3780" t="s">
        <v>8701</v>
      </c>
      <c r="E3780" t="s">
        <v>1585</v>
      </c>
      <c r="F3780" s="5">
        <f>_xlfn.TEXTBEFORE(E3780, " ") * 1000000</f>
        <v>5800000</v>
      </c>
      <c r="G3780">
        <v>89.358699999999999</v>
      </c>
      <c r="H3780" t="s">
        <v>751</v>
      </c>
      <c r="I3780">
        <v>60</v>
      </c>
      <c r="J3780">
        <f>IF(I3780="",0,I3780)</f>
        <v>60</v>
      </c>
      <c r="K3780">
        <v>30</v>
      </c>
      <c r="L3780">
        <f>I3780-K3780</f>
        <v>30</v>
      </c>
      <c r="M3780" t="str">
        <f>IF(I3780&lt;100,"small",IF(I3780&lt;500,"medium","large"))</f>
        <v>small</v>
      </c>
      <c r="N3780">
        <f>IF(M3780="small",1,0)</f>
        <v>1</v>
      </c>
      <c r="O3780">
        <f>IF(N3780="medium",1,0)</f>
        <v>0</v>
      </c>
      <c r="P3780">
        <f>IF(O3780="large",1,0)</f>
        <v>0</v>
      </c>
      <c r="Q3780">
        <v>2008</v>
      </c>
      <c r="R3780">
        <v>2</v>
      </c>
      <c r="S3780" t="str">
        <f>IF(R3780=1, "First-time", IF(R3780&lt;=3, "Rising Star", IF(R3780&lt;10, "Established", "Elites")))</f>
        <v>Rising Star</v>
      </c>
      <c r="T3780">
        <f>IF(S3780 = "First-time",1,0)</f>
        <v>0</v>
      </c>
      <c r="U3780">
        <f>IF(S3780 = "Rising Star",1,0)</f>
        <v>1</v>
      </c>
      <c r="V3780">
        <f>IF(S3780 = "Established",1,0)</f>
        <v>0</v>
      </c>
      <c r="W3780">
        <f>IF(S3780 = "Elites",1,0)</f>
        <v>0</v>
      </c>
      <c r="X3780" t="s">
        <v>99</v>
      </c>
      <c r="Y3780" t="str">
        <f>IF(X3780="","-",TRIM(LEFT(X3780,FIND(",",X3780&amp;",")-1)))</f>
        <v>-</v>
      </c>
      <c r="Z3780" t="s">
        <v>93</v>
      </c>
      <c r="AA3780" t="s">
        <v>21</v>
      </c>
    </row>
    <row r="3781" spans="1:27" ht="14.4" x14ac:dyDescent="0.3">
      <c r="A3781">
        <v>3770</v>
      </c>
      <c r="B3781" t="s">
        <v>9199</v>
      </c>
      <c r="C3781" t="s">
        <v>9200</v>
      </c>
      <c r="D3781" t="s">
        <v>9201</v>
      </c>
      <c r="E3781" t="s">
        <v>1466</v>
      </c>
      <c r="F3781" s="5">
        <f>_xlfn.TEXTBEFORE(E3781, " ") * 1000000</f>
        <v>4000000</v>
      </c>
      <c r="G3781">
        <v>89.357100000000003</v>
      </c>
      <c r="H3781" t="s">
        <v>803</v>
      </c>
      <c r="I3781">
        <v>42</v>
      </c>
      <c r="J3781">
        <f>IF(I3781="",0,I3781)</f>
        <v>42</v>
      </c>
      <c r="K3781">
        <v>25</v>
      </c>
      <c r="L3781">
        <f>I3781-K3781</f>
        <v>17</v>
      </c>
      <c r="M3781" t="str">
        <f>IF(I3781&lt;100,"small",IF(I3781&lt;500,"medium","large"))</f>
        <v>small</v>
      </c>
      <c r="N3781">
        <f>IF(M3781="small",1,0)</f>
        <v>1</v>
      </c>
      <c r="O3781">
        <f>IF(N3781="medium",1,0)</f>
        <v>0</v>
      </c>
      <c r="P3781">
        <f>IF(O3781="large",1,0)</f>
        <v>0</v>
      </c>
      <c r="Q3781">
        <v>2009</v>
      </c>
      <c r="R3781">
        <v>4</v>
      </c>
      <c r="S3781" t="str">
        <f>IF(R3781=1, "First-time", IF(R3781&lt;=3, "Rising Star", IF(R3781&lt;10, "Established", "Elites")))</f>
        <v>Established</v>
      </c>
      <c r="T3781">
        <f>IF(S3781 = "First-time",1,0)</f>
        <v>0</v>
      </c>
      <c r="U3781">
        <f>IF(S3781 = "Rising Star",1,0)</f>
        <v>0</v>
      </c>
      <c r="V3781">
        <f>IF(S3781 = "Established",1,0)</f>
        <v>1</v>
      </c>
      <c r="W3781">
        <f>IF(S3781 = "Elites",1,0)</f>
        <v>0</v>
      </c>
      <c r="X3781" t="s">
        <v>147</v>
      </c>
      <c r="Y3781" t="str">
        <f>IF(X3781="","-",TRIM(LEFT(X3781,FIND(",",X3781&amp;",")-1)))</f>
        <v>Madison</v>
      </c>
      <c r="Z3781" t="s">
        <v>4257</v>
      </c>
      <c r="AA3781" t="s">
        <v>50</v>
      </c>
    </row>
    <row r="3782" spans="1:27" ht="14.4" x14ac:dyDescent="0.3">
      <c r="A3782">
        <v>3771</v>
      </c>
      <c r="B3782" t="s">
        <v>13503</v>
      </c>
      <c r="C3782" t="s">
        <v>13504</v>
      </c>
      <c r="D3782" t="s">
        <v>13505</v>
      </c>
      <c r="E3782" t="s">
        <v>3584</v>
      </c>
      <c r="F3782" s="5">
        <f>_xlfn.TEXTBEFORE(E3782, " ") * 1000000</f>
        <v>18300000</v>
      </c>
      <c r="G3782">
        <v>89.205699999999993</v>
      </c>
      <c r="H3782" t="s">
        <v>1069</v>
      </c>
      <c r="I3782">
        <v>107</v>
      </c>
      <c r="J3782">
        <f>IF(I3782="",0,I3782)</f>
        <v>107</v>
      </c>
      <c r="K3782">
        <v>83</v>
      </c>
      <c r="L3782">
        <f>I3782-K3782</f>
        <v>24</v>
      </c>
      <c r="M3782" t="str">
        <f>IF(I3782&lt;100,"small",IF(I3782&lt;500,"medium","large"))</f>
        <v>medium</v>
      </c>
      <c r="N3782">
        <f>IF(M3782="small",1,0)</f>
        <v>0</v>
      </c>
      <c r="O3782">
        <f>IF(N3782="medium",1,0)</f>
        <v>0</v>
      </c>
      <c r="P3782">
        <f>IF(O3782="large",1,0)</f>
        <v>0</v>
      </c>
      <c r="Q3782">
        <v>2012</v>
      </c>
      <c r="R3782">
        <v>4</v>
      </c>
      <c r="S3782" t="str">
        <f>IF(R3782=1, "First-time", IF(R3782&lt;=3, "Rising Star", IF(R3782&lt;10, "Established", "Elites")))</f>
        <v>Established</v>
      </c>
      <c r="T3782">
        <f>IF(S3782 = "First-time",1,0)</f>
        <v>0</v>
      </c>
      <c r="U3782">
        <f>IF(S3782 = "Rising Star",1,0)</f>
        <v>0</v>
      </c>
      <c r="V3782">
        <f>IF(S3782 = "Established",1,0)</f>
        <v>1</v>
      </c>
      <c r="W3782">
        <f>IF(S3782 = "Elites",1,0)</f>
        <v>0</v>
      </c>
      <c r="X3782" t="s">
        <v>1788</v>
      </c>
      <c r="Y3782" t="str">
        <f>IF(X3782="","-",TRIM(LEFT(X3782,FIND(",",X3782&amp;",")-1)))</f>
        <v>Springfield</v>
      </c>
      <c r="Z3782" t="s">
        <v>1789</v>
      </c>
      <c r="AA3782" t="s">
        <v>25</v>
      </c>
    </row>
    <row r="3783" spans="1:27" ht="14.4" x14ac:dyDescent="0.3">
      <c r="A3783">
        <v>3772</v>
      </c>
      <c r="B3783" t="s">
        <v>2745</v>
      </c>
      <c r="C3783" t="s">
        <v>2746</v>
      </c>
      <c r="D3783" t="s">
        <v>2747</v>
      </c>
      <c r="E3783" t="s">
        <v>2748</v>
      </c>
      <c r="F3783" s="5">
        <f>_xlfn.TEXTBEFORE(E3783, " ") * 1000000</f>
        <v>4600000</v>
      </c>
      <c r="G3783">
        <v>89.172799999999995</v>
      </c>
      <c r="H3783" t="s">
        <v>433</v>
      </c>
      <c r="I3783">
        <v>410</v>
      </c>
      <c r="J3783">
        <f>IF(I3783="",0,I3783)</f>
        <v>410</v>
      </c>
      <c r="K3783">
        <v>332</v>
      </c>
      <c r="L3783">
        <f>I3783-K3783</f>
        <v>78</v>
      </c>
      <c r="M3783" t="str">
        <f>IF(I3783&lt;100,"small",IF(I3783&lt;500,"medium","large"))</f>
        <v>medium</v>
      </c>
      <c r="N3783">
        <f>IF(M3783="small",1,0)</f>
        <v>0</v>
      </c>
      <c r="O3783">
        <f>IF(N3783="medium",1,0)</f>
        <v>0</v>
      </c>
      <c r="P3783">
        <f>IF(O3783="large",1,0)</f>
        <v>0</v>
      </c>
      <c r="Q3783">
        <v>1997</v>
      </c>
      <c r="R3783">
        <v>4</v>
      </c>
      <c r="S3783" t="str">
        <f>IF(R3783=1, "First-time", IF(R3783&lt;=3, "Rising Star", IF(R3783&lt;10, "Established", "Elites")))</f>
        <v>Established</v>
      </c>
      <c r="T3783">
        <f>IF(S3783 = "First-time",1,0)</f>
        <v>0</v>
      </c>
      <c r="U3783">
        <f>IF(S3783 = "Rising Star",1,0)</f>
        <v>0</v>
      </c>
      <c r="V3783">
        <f>IF(S3783 = "Established",1,0)</f>
        <v>1</v>
      </c>
      <c r="W3783">
        <f>IF(S3783 = "Elites",1,0)</f>
        <v>0</v>
      </c>
      <c r="X3783" t="s">
        <v>1206</v>
      </c>
      <c r="Y3783" t="str">
        <f>IF(X3783="","-",TRIM(LEFT(X3783,FIND(",",X3783&amp;",")-1)))</f>
        <v>Tampa</v>
      </c>
      <c r="Z3783" t="s">
        <v>1206</v>
      </c>
      <c r="AA3783" t="s">
        <v>10</v>
      </c>
    </row>
    <row r="3784" spans="1:27" ht="14.4" x14ac:dyDescent="0.3">
      <c r="A3784">
        <v>3773</v>
      </c>
      <c r="B3784" t="s">
        <v>9448</v>
      </c>
      <c r="C3784" t="s">
        <v>9449</v>
      </c>
      <c r="D3784" t="s">
        <v>9450</v>
      </c>
      <c r="E3784" t="s">
        <v>217</v>
      </c>
      <c r="F3784" s="5">
        <f>_xlfn.TEXTBEFORE(E3784, " ") * 1000000</f>
        <v>3300000</v>
      </c>
      <c r="G3784">
        <v>89.145300000000006</v>
      </c>
      <c r="H3784" t="s">
        <v>353</v>
      </c>
      <c r="I3784">
        <v>9</v>
      </c>
      <c r="J3784">
        <f>IF(I3784="",0,I3784)</f>
        <v>9</v>
      </c>
      <c r="K3784">
        <v>15</v>
      </c>
      <c r="L3784">
        <f>I3784-K3784</f>
        <v>-6</v>
      </c>
      <c r="M3784" t="str">
        <f>IF(I3784&lt;100,"small",IF(I3784&lt;500,"medium","large"))</f>
        <v>small</v>
      </c>
      <c r="N3784">
        <f>IF(M3784="small",1,0)</f>
        <v>1</v>
      </c>
      <c r="O3784">
        <f>IF(N3784="medium",1,0)</f>
        <v>0</v>
      </c>
      <c r="P3784">
        <f>IF(O3784="large",1,0)</f>
        <v>0</v>
      </c>
      <c r="Q3784">
        <v>2009</v>
      </c>
      <c r="R3784">
        <v>1</v>
      </c>
      <c r="S3784" t="str">
        <f>IF(R3784=1, "First-time", IF(R3784&lt;=3, "Rising Star", IF(R3784&lt;10, "Established", "Elites")))</f>
        <v>First-time</v>
      </c>
      <c r="T3784">
        <f>IF(S3784 = "First-time",1,0)</f>
        <v>1</v>
      </c>
      <c r="U3784">
        <f>IF(S3784 = "Rising Star",1,0)</f>
        <v>0</v>
      </c>
      <c r="V3784">
        <f>IF(S3784 = "Established",1,0)</f>
        <v>0</v>
      </c>
      <c r="W3784">
        <f>IF(S3784 = "Elites",1,0)</f>
        <v>0</v>
      </c>
      <c r="X3784" t="s">
        <v>232</v>
      </c>
      <c r="Y3784" t="str">
        <f>IF(X3784="","-",TRIM(LEFT(X3784,FIND(",",X3784&amp;",")-1)))</f>
        <v>Houston</v>
      </c>
      <c r="Z3784" t="s">
        <v>232</v>
      </c>
      <c r="AA3784" t="s">
        <v>45</v>
      </c>
    </row>
    <row r="3785" spans="1:27" ht="14.4" x14ac:dyDescent="0.3">
      <c r="A3785">
        <v>3774</v>
      </c>
      <c r="B3785" t="s">
        <v>11357</v>
      </c>
      <c r="C3785" t="s">
        <v>11358</v>
      </c>
      <c r="D3785" t="s">
        <v>11359</v>
      </c>
      <c r="E3785" t="s">
        <v>184</v>
      </c>
      <c r="F3785" s="5">
        <f>_xlfn.TEXTBEFORE(E3785, " ") * 1000000</f>
        <v>21700000</v>
      </c>
      <c r="G3785">
        <v>89.145300000000006</v>
      </c>
      <c r="H3785" t="s">
        <v>167</v>
      </c>
      <c r="I3785">
        <v>205</v>
      </c>
      <c r="J3785">
        <f>IF(I3785="",0,I3785)</f>
        <v>205</v>
      </c>
      <c r="K3785">
        <v>89</v>
      </c>
      <c r="L3785">
        <f>I3785-K3785</f>
        <v>116</v>
      </c>
      <c r="M3785" t="str">
        <f>IF(I3785&lt;100,"small",IF(I3785&lt;500,"medium","large"))</f>
        <v>medium</v>
      </c>
      <c r="N3785">
        <f>IF(M3785="small",1,0)</f>
        <v>0</v>
      </c>
      <c r="O3785">
        <f>IF(N3785="medium",1,0)</f>
        <v>0</v>
      </c>
      <c r="P3785">
        <f>IF(O3785="large",1,0)</f>
        <v>0</v>
      </c>
      <c r="Q3785">
        <v>2010</v>
      </c>
      <c r="R3785">
        <v>3</v>
      </c>
      <c r="S3785" t="str">
        <f>IF(R3785=1, "First-time", IF(R3785&lt;=3, "Rising Star", IF(R3785&lt;10, "Established", "Elites")))</f>
        <v>Rising Star</v>
      </c>
      <c r="T3785">
        <f>IF(S3785 = "First-time",1,0)</f>
        <v>0</v>
      </c>
      <c r="U3785">
        <f>IF(S3785 = "Rising Star",1,0)</f>
        <v>1</v>
      </c>
      <c r="V3785">
        <f>IF(S3785 = "Established",1,0)</f>
        <v>0</v>
      </c>
      <c r="W3785">
        <f>IF(S3785 = "Elites",1,0)</f>
        <v>0</v>
      </c>
      <c r="X3785" t="s">
        <v>689</v>
      </c>
      <c r="Y3785" t="str">
        <f>IF(X3785="","-",TRIM(LEFT(X3785,FIND(",",X3785&amp;",")-1)))</f>
        <v>Miami</v>
      </c>
      <c r="Z3785" t="s">
        <v>689</v>
      </c>
      <c r="AA3785" t="s">
        <v>10</v>
      </c>
    </row>
    <row r="3786" spans="1:27" ht="14.4" x14ac:dyDescent="0.3">
      <c r="A3786">
        <v>3775</v>
      </c>
      <c r="B3786" t="s">
        <v>12622</v>
      </c>
      <c r="C3786" t="s">
        <v>12623</v>
      </c>
      <c r="D3786" t="s">
        <v>12624</v>
      </c>
      <c r="E3786" t="s">
        <v>4059</v>
      </c>
      <c r="F3786" s="5">
        <f>_xlfn.TEXTBEFORE(E3786, " ") * 1000000</f>
        <v>8800000</v>
      </c>
      <c r="G3786">
        <v>89.0959</v>
      </c>
      <c r="H3786" t="s">
        <v>803</v>
      </c>
      <c r="I3786">
        <v>84</v>
      </c>
      <c r="J3786">
        <f>IF(I3786="",0,I3786)</f>
        <v>84</v>
      </c>
      <c r="K3786">
        <v>146</v>
      </c>
      <c r="L3786">
        <f>I3786-K3786</f>
        <v>-62</v>
      </c>
      <c r="M3786" t="str">
        <f>IF(I3786&lt;100,"small",IF(I3786&lt;500,"medium","large"))</f>
        <v>small</v>
      </c>
      <c r="N3786">
        <f>IF(M3786="small",1,0)</f>
        <v>1</v>
      </c>
      <c r="O3786">
        <f>IF(N3786="medium",1,0)</f>
        <v>0</v>
      </c>
      <c r="P3786">
        <f>IF(O3786="large",1,0)</f>
        <v>0</v>
      </c>
      <c r="Q3786">
        <v>2011</v>
      </c>
      <c r="R3786">
        <v>4</v>
      </c>
      <c r="S3786" t="str">
        <f>IF(R3786=1, "First-time", IF(R3786&lt;=3, "Rising Star", IF(R3786&lt;10, "Established", "Elites")))</f>
        <v>Established</v>
      </c>
      <c r="T3786">
        <f>IF(S3786 = "First-time",1,0)</f>
        <v>0</v>
      </c>
      <c r="U3786">
        <f>IF(S3786 = "Rising Star",1,0)</f>
        <v>0</v>
      </c>
      <c r="V3786">
        <f>IF(S3786 = "Established",1,0)</f>
        <v>1</v>
      </c>
      <c r="W3786">
        <f>IF(S3786 = "Elites",1,0)</f>
        <v>0</v>
      </c>
      <c r="X3786" t="s">
        <v>611</v>
      </c>
      <c r="Y3786" t="str">
        <f>IF(X3786="","-",TRIM(LEFT(X3786,FIND(",",X3786&amp;",")-1)))</f>
        <v>Denver</v>
      </c>
      <c r="Z3786" t="s">
        <v>2503</v>
      </c>
      <c r="AA3786" t="s">
        <v>6</v>
      </c>
    </row>
    <row r="3787" spans="1:27" ht="14.4" x14ac:dyDescent="0.3">
      <c r="A3787">
        <v>3776</v>
      </c>
      <c r="B3787" t="s">
        <v>11744</v>
      </c>
      <c r="C3787" t="s">
        <v>11745</v>
      </c>
      <c r="D3787" t="s">
        <v>11746</v>
      </c>
      <c r="E3787" t="s">
        <v>6841</v>
      </c>
      <c r="F3787" s="5">
        <f>_xlfn.TEXTBEFORE(E3787, " ") * 1000000</f>
        <v>30000000</v>
      </c>
      <c r="G3787">
        <v>89.036699999999996</v>
      </c>
      <c r="H3787" t="s">
        <v>153</v>
      </c>
      <c r="I3787">
        <v>126</v>
      </c>
      <c r="J3787">
        <f>IF(I3787="",0,I3787)</f>
        <v>126</v>
      </c>
      <c r="K3787">
        <v>50</v>
      </c>
      <c r="L3787">
        <f>I3787-K3787</f>
        <v>76</v>
      </c>
      <c r="M3787" t="str">
        <f>IF(I3787&lt;100,"small",IF(I3787&lt;500,"medium","large"))</f>
        <v>medium</v>
      </c>
      <c r="N3787">
        <f>IF(M3787="small",1,0)</f>
        <v>0</v>
      </c>
      <c r="O3787">
        <f>IF(N3787="medium",1,0)</f>
        <v>0</v>
      </c>
      <c r="P3787">
        <f>IF(O3787="large",1,0)</f>
        <v>0</v>
      </c>
      <c r="Q3787">
        <v>2011</v>
      </c>
      <c r="R3787">
        <v>2</v>
      </c>
      <c r="S3787" t="str">
        <f>IF(R3787=1, "First-time", IF(R3787&lt;=3, "Rising Star", IF(R3787&lt;10, "Established", "Elites")))</f>
        <v>Rising Star</v>
      </c>
      <c r="T3787">
        <f>IF(S3787 = "First-time",1,0)</f>
        <v>0</v>
      </c>
      <c r="U3787">
        <f>IF(S3787 = "Rising Star",1,0)</f>
        <v>1</v>
      </c>
      <c r="V3787">
        <f>IF(S3787 = "Established",1,0)</f>
        <v>0</v>
      </c>
      <c r="W3787">
        <f>IF(S3787 = "Elites",1,0)</f>
        <v>0</v>
      </c>
      <c r="X3787" t="s">
        <v>409</v>
      </c>
      <c r="Y3787" t="str">
        <f>IF(X3787="","-",TRIM(LEFT(X3787,FIND(",",X3787&amp;",")-1)))</f>
        <v>Salt Lake City</v>
      </c>
      <c r="Z3787" t="s">
        <v>409</v>
      </c>
      <c r="AA3787" t="s">
        <v>46</v>
      </c>
    </row>
    <row r="3788" spans="1:27" ht="14.4" x14ac:dyDescent="0.3">
      <c r="A3788">
        <v>3777</v>
      </c>
      <c r="B3788" t="s">
        <v>9451</v>
      </c>
      <c r="C3788" t="s">
        <v>9452</v>
      </c>
      <c r="D3788" t="s">
        <v>9453</v>
      </c>
      <c r="E3788" t="s">
        <v>9454</v>
      </c>
      <c r="F3788" s="5">
        <f>_xlfn.TEXTBEFORE(E3788, " ") * 1000000</f>
        <v>94200000</v>
      </c>
      <c r="G3788">
        <v>89.023399999999995</v>
      </c>
      <c r="H3788" t="s">
        <v>779</v>
      </c>
      <c r="I3788">
        <v>606</v>
      </c>
      <c r="J3788">
        <f>IF(I3788="",0,I3788)</f>
        <v>606</v>
      </c>
      <c r="K3788">
        <v>375</v>
      </c>
      <c r="L3788">
        <f>I3788-K3788</f>
        <v>231</v>
      </c>
      <c r="M3788" t="str">
        <f>IF(I3788&lt;100,"small",IF(I3788&lt;500,"medium","large"))</f>
        <v>large</v>
      </c>
      <c r="N3788">
        <f>IF(M3788="small",1,0)</f>
        <v>0</v>
      </c>
      <c r="O3788">
        <f>IF(N3788="medium",1,0)</f>
        <v>0</v>
      </c>
      <c r="P3788">
        <f>IF(O3788="large",1,0)</f>
        <v>0</v>
      </c>
      <c r="Q3788">
        <v>2009</v>
      </c>
      <c r="R3788">
        <v>6</v>
      </c>
      <c r="S3788" t="str">
        <f>IF(R3788=1, "First-time", IF(R3788&lt;=3, "Rising Star", IF(R3788&lt;10, "Established", "Elites")))</f>
        <v>Established</v>
      </c>
      <c r="T3788">
        <f>IF(S3788 = "First-time",1,0)</f>
        <v>0</v>
      </c>
      <c r="U3788">
        <f>IF(S3788 = "Rising Star",1,0)</f>
        <v>0</v>
      </c>
      <c r="V3788">
        <f>IF(S3788 = "Established",1,0)</f>
        <v>1</v>
      </c>
      <c r="W3788">
        <f>IF(S3788 = "Elites",1,0)</f>
        <v>0</v>
      </c>
      <c r="X3788" t="s">
        <v>838</v>
      </c>
      <c r="Y3788" t="str">
        <f>IF(X3788="","-",TRIM(LEFT(X3788,FIND(",",X3788&amp;",")-1)))</f>
        <v>Austin</v>
      </c>
      <c r="Z3788" t="s">
        <v>838</v>
      </c>
      <c r="AA3788" t="s">
        <v>45</v>
      </c>
    </row>
    <row r="3789" spans="1:27" ht="14.4" x14ac:dyDescent="0.3">
      <c r="A3789">
        <v>3778</v>
      </c>
      <c r="B3789" t="s">
        <v>10155</v>
      </c>
      <c r="C3789" t="s">
        <v>10156</v>
      </c>
      <c r="D3789" t="s">
        <v>10157</v>
      </c>
      <c r="E3789" t="s">
        <v>1471</v>
      </c>
      <c r="F3789" s="5">
        <f>_xlfn.TEXTBEFORE(E3789, " ") * 1000000</f>
        <v>2500000</v>
      </c>
      <c r="G3789">
        <v>89.009799999999998</v>
      </c>
      <c r="H3789" t="s">
        <v>472</v>
      </c>
      <c r="I3789">
        <v>19</v>
      </c>
      <c r="J3789">
        <f>IF(I3789="",0,I3789)</f>
        <v>19</v>
      </c>
      <c r="K3789">
        <v>13</v>
      </c>
      <c r="L3789">
        <f>I3789-K3789</f>
        <v>6</v>
      </c>
      <c r="M3789" t="str">
        <f>IF(I3789&lt;100,"small",IF(I3789&lt;500,"medium","large"))</f>
        <v>small</v>
      </c>
      <c r="N3789">
        <f>IF(M3789="small",1,0)</f>
        <v>1</v>
      </c>
      <c r="O3789">
        <f>IF(N3789="medium",1,0)</f>
        <v>0</v>
      </c>
      <c r="P3789">
        <f>IF(O3789="large",1,0)</f>
        <v>0</v>
      </c>
      <c r="Q3789">
        <v>2009</v>
      </c>
      <c r="R3789">
        <v>2</v>
      </c>
      <c r="S3789" t="str">
        <f>IF(R3789=1, "First-time", IF(R3789&lt;=3, "Rising Star", IF(R3789&lt;10, "Established", "Elites")))</f>
        <v>Rising Star</v>
      </c>
      <c r="T3789">
        <f>IF(S3789 = "First-time",1,0)</f>
        <v>0</v>
      </c>
      <c r="U3789">
        <f>IF(S3789 = "Rising Star",1,0)</f>
        <v>1</v>
      </c>
      <c r="V3789">
        <f>IF(S3789 = "Established",1,0)</f>
        <v>0</v>
      </c>
      <c r="W3789">
        <f>IF(S3789 = "Elites",1,0)</f>
        <v>0</v>
      </c>
      <c r="X3789" t="s">
        <v>99</v>
      </c>
      <c r="Y3789" t="str">
        <f>IF(X3789="","-",TRIM(LEFT(X3789,FIND(",",X3789&amp;",")-1)))</f>
        <v>-</v>
      </c>
      <c r="Z3789" t="s">
        <v>10158</v>
      </c>
      <c r="AA3789" t="s">
        <v>10</v>
      </c>
    </row>
    <row r="3790" spans="1:27" ht="14.4" x14ac:dyDescent="0.3">
      <c r="A3790">
        <v>3779</v>
      </c>
      <c r="B3790" t="s">
        <v>7173</v>
      </c>
      <c r="C3790" t="s">
        <v>7174</v>
      </c>
      <c r="D3790" t="s">
        <v>7175</v>
      </c>
      <c r="E3790" t="s">
        <v>2447</v>
      </c>
      <c r="F3790" s="5">
        <f>_xlfn.TEXTBEFORE(E3790, " ") * 1000000</f>
        <v>8600000</v>
      </c>
      <c r="G3790">
        <v>88.952500000000001</v>
      </c>
      <c r="H3790" t="s">
        <v>331</v>
      </c>
      <c r="I3790">
        <v>15</v>
      </c>
      <c r="J3790">
        <f>IF(I3790="",0,I3790)</f>
        <v>15</v>
      </c>
      <c r="K3790">
        <v>8</v>
      </c>
      <c r="L3790">
        <f>I3790-K3790</f>
        <v>7</v>
      </c>
      <c r="M3790" t="str">
        <f>IF(I3790&lt;100,"small",IF(I3790&lt;500,"medium","large"))</f>
        <v>small</v>
      </c>
      <c r="N3790">
        <f>IF(M3790="small",1,0)</f>
        <v>1</v>
      </c>
      <c r="O3790">
        <f>IF(N3790="medium",1,0)</f>
        <v>0</v>
      </c>
      <c r="P3790">
        <f>IF(O3790="large",1,0)</f>
        <v>0</v>
      </c>
      <c r="Q3790">
        <v>2006</v>
      </c>
      <c r="R3790">
        <v>4</v>
      </c>
      <c r="S3790" t="str">
        <f>IF(R3790=1, "First-time", IF(R3790&lt;=3, "Rising Star", IF(R3790&lt;10, "Established", "Elites")))</f>
        <v>Established</v>
      </c>
      <c r="T3790">
        <f>IF(S3790 = "First-time",1,0)</f>
        <v>0</v>
      </c>
      <c r="U3790">
        <f>IF(S3790 = "Rising Star",1,0)</f>
        <v>0</v>
      </c>
      <c r="V3790">
        <f>IF(S3790 = "Established",1,0)</f>
        <v>1</v>
      </c>
      <c r="W3790">
        <f>IF(S3790 = "Elites",1,0)</f>
        <v>0</v>
      </c>
      <c r="X3790" t="s">
        <v>611</v>
      </c>
      <c r="Y3790" t="str">
        <f>IF(X3790="","-",TRIM(LEFT(X3790,FIND(",",X3790&amp;",")-1)))</f>
        <v>Denver</v>
      </c>
      <c r="Z3790" t="s">
        <v>7176</v>
      </c>
      <c r="AA3790" t="s">
        <v>6</v>
      </c>
    </row>
    <row r="3791" spans="1:27" ht="14.4" x14ac:dyDescent="0.3">
      <c r="A3791">
        <v>3780</v>
      </c>
      <c r="B3791" t="s">
        <v>3874</v>
      </c>
      <c r="C3791" t="s">
        <v>3875</v>
      </c>
      <c r="D3791" t="s">
        <v>3876</v>
      </c>
      <c r="E3791" t="s">
        <v>2403</v>
      </c>
      <c r="F3791" s="5">
        <f>_xlfn.TEXTBEFORE(E3791, " ") * 1000000</f>
        <v>4300000</v>
      </c>
      <c r="G3791">
        <v>88.859399999999994</v>
      </c>
      <c r="H3791" t="s">
        <v>153</v>
      </c>
      <c r="I3791">
        <v>55</v>
      </c>
      <c r="J3791">
        <f>IF(I3791="",0,I3791)</f>
        <v>55</v>
      </c>
      <c r="K3791">
        <v>25</v>
      </c>
      <c r="L3791">
        <f>I3791-K3791</f>
        <v>30</v>
      </c>
      <c r="M3791" t="str">
        <f>IF(I3791&lt;100,"small",IF(I3791&lt;500,"medium","large"))</f>
        <v>small</v>
      </c>
      <c r="N3791">
        <f>IF(M3791="small",1,0)</f>
        <v>1</v>
      </c>
      <c r="O3791">
        <f>IF(N3791="medium",1,0)</f>
        <v>0</v>
      </c>
      <c r="P3791">
        <f>IF(O3791="large",1,0)</f>
        <v>0</v>
      </c>
      <c r="Q3791">
        <v>2001</v>
      </c>
      <c r="R3791">
        <v>2</v>
      </c>
      <c r="S3791" t="str">
        <f>IF(R3791=1, "First-time", IF(R3791&lt;=3, "Rising Star", IF(R3791&lt;10, "Established", "Elites")))</f>
        <v>Rising Star</v>
      </c>
      <c r="T3791">
        <f>IF(S3791 = "First-time",1,0)</f>
        <v>0</v>
      </c>
      <c r="U3791">
        <f>IF(S3791 = "Rising Star",1,0)</f>
        <v>1</v>
      </c>
      <c r="V3791">
        <f>IF(S3791 = "Established",1,0)</f>
        <v>0</v>
      </c>
      <c r="W3791">
        <f>IF(S3791 = "Elites",1,0)</f>
        <v>0</v>
      </c>
      <c r="X3791" t="s">
        <v>106</v>
      </c>
      <c r="Y3791" t="str">
        <f>IF(X3791="","-",TRIM(LEFT(X3791,FIND(",",X3791&amp;",")-1)))</f>
        <v>Cleveland</v>
      </c>
      <c r="Z3791" t="s">
        <v>3877</v>
      </c>
      <c r="AA3791" t="s">
        <v>36</v>
      </c>
    </row>
    <row r="3792" spans="1:27" ht="14.4" x14ac:dyDescent="0.3">
      <c r="A3792">
        <v>3781</v>
      </c>
      <c r="B3792" t="s">
        <v>2921</v>
      </c>
      <c r="C3792" t="s">
        <v>2922</v>
      </c>
      <c r="D3792" t="s">
        <v>2923</v>
      </c>
      <c r="E3792" t="s">
        <v>2924</v>
      </c>
      <c r="F3792" s="5">
        <f>_xlfn.TEXTBEFORE(E3792, " ") * 1000000</f>
        <v>23900000</v>
      </c>
      <c r="G3792">
        <v>88.793000000000006</v>
      </c>
      <c r="H3792" t="s">
        <v>118</v>
      </c>
      <c r="I3792">
        <v>24</v>
      </c>
      <c r="J3792">
        <f>IF(I3792="",0,I3792)</f>
        <v>24</v>
      </c>
      <c r="K3792">
        <v>15</v>
      </c>
      <c r="L3792">
        <f>I3792-K3792</f>
        <v>9</v>
      </c>
      <c r="M3792" t="str">
        <f>IF(I3792&lt;100,"small",IF(I3792&lt;500,"medium","large"))</f>
        <v>small</v>
      </c>
      <c r="N3792">
        <f>IF(M3792="small",1,0)</f>
        <v>1</v>
      </c>
      <c r="O3792">
        <f>IF(N3792="medium",1,0)</f>
        <v>0</v>
      </c>
      <c r="P3792">
        <f>IF(O3792="large",1,0)</f>
        <v>0</v>
      </c>
      <c r="Q3792">
        <v>1998</v>
      </c>
      <c r="R3792">
        <v>2</v>
      </c>
      <c r="S3792" t="str">
        <f>IF(R3792=1, "First-time", IF(R3792&lt;=3, "Rising Star", IF(R3792&lt;10, "Established", "Elites")))</f>
        <v>Rising Star</v>
      </c>
      <c r="T3792">
        <f>IF(S3792 = "First-time",1,0)</f>
        <v>0</v>
      </c>
      <c r="U3792">
        <f>IF(S3792 = "Rising Star",1,0)</f>
        <v>1</v>
      </c>
      <c r="V3792">
        <f>IF(S3792 = "Established",1,0)</f>
        <v>0</v>
      </c>
      <c r="W3792">
        <f>IF(S3792 = "Elites",1,0)</f>
        <v>0</v>
      </c>
      <c r="X3792" t="s">
        <v>271</v>
      </c>
      <c r="Y3792" t="str">
        <f>IF(X3792="","-",TRIM(LEFT(X3792,FIND(",",X3792&amp;",")-1)))</f>
        <v>Chicago</v>
      </c>
      <c r="Z3792" t="s">
        <v>2925</v>
      </c>
      <c r="AA3792" t="s">
        <v>15</v>
      </c>
    </row>
    <row r="3793" spans="1:27" ht="14.4" x14ac:dyDescent="0.3">
      <c r="A3793">
        <v>3782</v>
      </c>
      <c r="B3793" t="s">
        <v>11699</v>
      </c>
      <c r="C3793" t="s">
        <v>11700</v>
      </c>
      <c r="D3793" t="s">
        <v>11701</v>
      </c>
      <c r="E3793" t="s">
        <v>1329</v>
      </c>
      <c r="F3793" s="5">
        <f>_xlfn.TEXTBEFORE(E3793, " ") * 1000000</f>
        <v>3600000</v>
      </c>
      <c r="G3793">
        <v>88.790099999999995</v>
      </c>
      <c r="H3793" t="s">
        <v>1750</v>
      </c>
      <c r="I3793">
        <v>28</v>
      </c>
      <c r="J3793">
        <f>IF(I3793="",0,I3793)</f>
        <v>28</v>
      </c>
      <c r="K3793">
        <v>15</v>
      </c>
      <c r="L3793">
        <f>I3793-K3793</f>
        <v>13</v>
      </c>
      <c r="M3793" t="str">
        <f>IF(I3793&lt;100,"small",IF(I3793&lt;500,"medium","large"))</f>
        <v>small</v>
      </c>
      <c r="N3793">
        <f>IF(M3793="small",1,0)</f>
        <v>1</v>
      </c>
      <c r="O3793">
        <f>IF(N3793="medium",1,0)</f>
        <v>0</v>
      </c>
      <c r="P3793">
        <f>IF(O3793="large",1,0)</f>
        <v>0</v>
      </c>
      <c r="Q3793">
        <v>2011</v>
      </c>
      <c r="R3793">
        <v>1</v>
      </c>
      <c r="S3793" t="str">
        <f>IF(R3793=1, "First-time", IF(R3793&lt;=3, "Rising Star", IF(R3793&lt;10, "Established", "Elites")))</f>
        <v>First-time</v>
      </c>
      <c r="T3793">
        <f>IF(S3793 = "First-time",1,0)</f>
        <v>1</v>
      </c>
      <c r="U3793">
        <f>IF(S3793 = "Rising Star",1,0)</f>
        <v>0</v>
      </c>
      <c r="V3793">
        <f>IF(S3793 = "Established",1,0)</f>
        <v>0</v>
      </c>
      <c r="W3793">
        <f>IF(S3793 = "Elites",1,0)</f>
        <v>0</v>
      </c>
      <c r="X3793" t="s">
        <v>427</v>
      </c>
      <c r="Y3793" t="str">
        <f>IF(X3793="","-",TRIM(LEFT(X3793,FIND(",",X3793&amp;",")-1)))</f>
        <v>Washington</v>
      </c>
      <c r="Z3793" t="s">
        <v>1411</v>
      </c>
      <c r="AA3793" t="s">
        <v>47</v>
      </c>
    </row>
    <row r="3794" spans="1:27" ht="14.4" x14ac:dyDescent="0.3">
      <c r="A3794">
        <v>3783</v>
      </c>
      <c r="B3794" t="s">
        <v>10541</v>
      </c>
      <c r="C3794" t="s">
        <v>10542</v>
      </c>
      <c r="D3794" t="s">
        <v>10543</v>
      </c>
      <c r="E3794" t="s">
        <v>1486</v>
      </c>
      <c r="F3794" s="5">
        <f>_xlfn.TEXTBEFORE(E3794, " ") * 1000000</f>
        <v>16800000</v>
      </c>
      <c r="G3794">
        <v>88.700800000000001</v>
      </c>
      <c r="H3794" t="s">
        <v>751</v>
      </c>
      <c r="I3794">
        <v>91</v>
      </c>
      <c r="J3794">
        <f>IF(I3794="",0,I3794)</f>
        <v>91</v>
      </c>
      <c r="K3794">
        <v>45</v>
      </c>
      <c r="L3794">
        <f>I3794-K3794</f>
        <v>46</v>
      </c>
      <c r="M3794" t="str">
        <f>IF(I3794&lt;100,"small",IF(I3794&lt;500,"medium","large"))</f>
        <v>small</v>
      </c>
      <c r="N3794">
        <f>IF(M3794="small",1,0)</f>
        <v>1</v>
      </c>
      <c r="O3794">
        <f>IF(N3794="medium",1,0)</f>
        <v>0</v>
      </c>
      <c r="P3794">
        <f>IF(O3794="large",1,0)</f>
        <v>0</v>
      </c>
      <c r="Q3794">
        <v>2010</v>
      </c>
      <c r="R3794">
        <v>6</v>
      </c>
      <c r="S3794" t="str">
        <f>IF(R3794=1, "First-time", IF(R3794&lt;=3, "Rising Star", IF(R3794&lt;10, "Established", "Elites")))</f>
        <v>Established</v>
      </c>
      <c r="T3794">
        <f>IF(S3794 = "First-time",1,0)</f>
        <v>0</v>
      </c>
      <c r="U3794">
        <f>IF(S3794 = "Rising Star",1,0)</f>
        <v>0</v>
      </c>
      <c r="V3794">
        <f>IF(S3794 = "Established",1,0)</f>
        <v>1</v>
      </c>
      <c r="W3794">
        <f>IF(S3794 = "Elites",1,0)</f>
        <v>0</v>
      </c>
      <c r="X3794" t="s">
        <v>427</v>
      </c>
      <c r="Y3794" t="str">
        <f>IF(X3794="","-",TRIM(LEFT(X3794,FIND(",",X3794&amp;",")-1)))</f>
        <v>Washington</v>
      </c>
      <c r="Z3794" t="s">
        <v>1041</v>
      </c>
      <c r="AA3794" t="s">
        <v>47</v>
      </c>
    </row>
    <row r="3795" spans="1:27" ht="14.4" x14ac:dyDescent="0.3">
      <c r="A3795">
        <v>3784</v>
      </c>
      <c r="B3795" t="s">
        <v>11189</v>
      </c>
      <c r="C3795" t="s">
        <v>11190</v>
      </c>
      <c r="D3795" t="s">
        <v>11191</v>
      </c>
      <c r="E3795" t="s">
        <v>11192</v>
      </c>
      <c r="F3795" s="5">
        <f>_xlfn.TEXTBEFORE(E3795, " ") * 1000000</f>
        <v>17500000</v>
      </c>
      <c r="G3795">
        <v>88.657700000000006</v>
      </c>
      <c r="H3795" t="s">
        <v>167</v>
      </c>
      <c r="I3795">
        <v>388</v>
      </c>
      <c r="J3795">
        <f>IF(I3795="",0,I3795)</f>
        <v>388</v>
      </c>
      <c r="K3795">
        <v>222</v>
      </c>
      <c r="L3795">
        <f>I3795-K3795</f>
        <v>166</v>
      </c>
      <c r="M3795" t="str">
        <f>IF(I3795&lt;100,"small",IF(I3795&lt;500,"medium","large"))</f>
        <v>medium</v>
      </c>
      <c r="N3795">
        <f>IF(M3795="small",1,0)</f>
        <v>0</v>
      </c>
      <c r="O3795">
        <f>IF(N3795="medium",1,0)</f>
        <v>0</v>
      </c>
      <c r="P3795">
        <f>IF(O3795="large",1,0)</f>
        <v>0</v>
      </c>
      <c r="Q3795">
        <v>2010</v>
      </c>
      <c r="R3795">
        <v>5</v>
      </c>
      <c r="S3795" t="str">
        <f>IF(R3795=1, "First-time", IF(R3795&lt;=3, "Rising Star", IF(R3795&lt;10, "Established", "Elites")))</f>
        <v>Established</v>
      </c>
      <c r="T3795">
        <f>IF(S3795 = "First-time",1,0)</f>
        <v>0</v>
      </c>
      <c r="U3795">
        <f>IF(S3795 = "Rising Star",1,0)</f>
        <v>0</v>
      </c>
      <c r="V3795">
        <f>IF(S3795 = "Established",1,0)</f>
        <v>1</v>
      </c>
      <c r="W3795">
        <f>IF(S3795 = "Elites",1,0)</f>
        <v>0</v>
      </c>
      <c r="X3795" t="s">
        <v>271</v>
      </c>
      <c r="Y3795" t="str">
        <f>IF(X3795="","-",TRIM(LEFT(X3795,FIND(",",X3795&amp;",")-1)))</f>
        <v>Chicago</v>
      </c>
      <c r="Z3795" t="s">
        <v>271</v>
      </c>
      <c r="AA3795" t="s">
        <v>15</v>
      </c>
    </row>
    <row r="3796" spans="1:27" ht="14.4" x14ac:dyDescent="0.3">
      <c r="A3796">
        <v>3785</v>
      </c>
      <c r="B3796" t="s">
        <v>2882</v>
      </c>
      <c r="C3796" t="s">
        <v>2883</v>
      </c>
      <c r="D3796" t="s">
        <v>2884</v>
      </c>
      <c r="E3796" t="s">
        <v>517</v>
      </c>
      <c r="F3796" s="5">
        <f>_xlfn.TEXTBEFORE(E3796, " ") * 1000000</f>
        <v>12500000</v>
      </c>
      <c r="G3796">
        <v>88.651600000000002</v>
      </c>
      <c r="H3796" t="s">
        <v>472</v>
      </c>
      <c r="I3796">
        <v>160</v>
      </c>
      <c r="J3796">
        <f>IF(I3796="",0,I3796)</f>
        <v>160</v>
      </c>
      <c r="K3796">
        <v>70</v>
      </c>
      <c r="L3796">
        <f>I3796-K3796</f>
        <v>90</v>
      </c>
      <c r="M3796" t="str">
        <f>IF(I3796&lt;100,"small",IF(I3796&lt;500,"medium","large"))</f>
        <v>medium</v>
      </c>
      <c r="N3796">
        <f>IF(M3796="small",1,0)</f>
        <v>0</v>
      </c>
      <c r="O3796">
        <f>IF(N3796="medium",1,0)</f>
        <v>0</v>
      </c>
      <c r="P3796">
        <f>IF(O3796="large",1,0)</f>
        <v>0</v>
      </c>
      <c r="Q3796">
        <v>1998</v>
      </c>
      <c r="R3796">
        <v>8</v>
      </c>
      <c r="S3796" t="str">
        <f>IF(R3796=1, "First-time", IF(R3796&lt;=3, "Rising Star", IF(R3796&lt;10, "Established", "Elites")))</f>
        <v>Established</v>
      </c>
      <c r="T3796">
        <f>IF(S3796 = "First-time",1,0)</f>
        <v>0</v>
      </c>
      <c r="U3796">
        <f>IF(S3796 = "Rising Star",1,0)</f>
        <v>0</v>
      </c>
      <c r="V3796">
        <f>IF(S3796 = "Established",1,0)</f>
        <v>1</v>
      </c>
      <c r="W3796">
        <f>IF(S3796 = "Elites",1,0)</f>
        <v>0</v>
      </c>
      <c r="X3796" t="s">
        <v>439</v>
      </c>
      <c r="Y3796" t="str">
        <f>IF(X3796="","-",TRIM(LEFT(X3796,FIND(",",X3796&amp;",")-1)))</f>
        <v>Detroit</v>
      </c>
      <c r="Z3796" t="s">
        <v>2885</v>
      </c>
      <c r="AA3796" t="s">
        <v>23</v>
      </c>
    </row>
    <row r="3797" spans="1:27" ht="14.4" x14ac:dyDescent="0.3">
      <c r="A3797">
        <v>3786</v>
      </c>
      <c r="B3797" t="s">
        <v>11068</v>
      </c>
      <c r="C3797" t="s">
        <v>11069</v>
      </c>
      <c r="D3797" t="s">
        <v>11070</v>
      </c>
      <c r="E3797" t="s">
        <v>4800</v>
      </c>
      <c r="F3797" s="5">
        <f>_xlfn.TEXTBEFORE(E3797, " ") * 1000000</f>
        <v>3100000</v>
      </c>
      <c r="G3797">
        <v>88.645600000000002</v>
      </c>
      <c r="H3797" t="s">
        <v>779</v>
      </c>
      <c r="I3797">
        <v>24</v>
      </c>
      <c r="J3797">
        <f>IF(I3797="",0,I3797)</f>
        <v>24</v>
      </c>
      <c r="K3797">
        <v>12</v>
      </c>
      <c r="L3797">
        <f>I3797-K3797</f>
        <v>12</v>
      </c>
      <c r="M3797" t="str">
        <f>IF(I3797&lt;100,"small",IF(I3797&lt;500,"medium","large"))</f>
        <v>small</v>
      </c>
      <c r="N3797">
        <f>IF(M3797="small",1,0)</f>
        <v>1</v>
      </c>
      <c r="O3797">
        <f>IF(N3797="medium",1,0)</f>
        <v>0</v>
      </c>
      <c r="P3797">
        <f>IF(O3797="large",1,0)</f>
        <v>0</v>
      </c>
      <c r="Q3797">
        <v>2010</v>
      </c>
      <c r="R3797">
        <v>3</v>
      </c>
      <c r="S3797" t="str">
        <f>IF(R3797=1, "First-time", IF(R3797&lt;=3, "Rising Star", IF(R3797&lt;10, "Established", "Elites")))</f>
        <v>Rising Star</v>
      </c>
      <c r="T3797">
        <f>IF(S3797 = "First-time",1,0)</f>
        <v>0</v>
      </c>
      <c r="U3797">
        <f>IF(S3797 = "Rising Star",1,0)</f>
        <v>1</v>
      </c>
      <c r="V3797">
        <f>IF(S3797 = "Established",1,0)</f>
        <v>0</v>
      </c>
      <c r="W3797">
        <f>IF(S3797 = "Elites",1,0)</f>
        <v>0</v>
      </c>
      <c r="X3797" t="s">
        <v>585</v>
      </c>
      <c r="Y3797" t="str">
        <f>IF(X3797="","-",TRIM(LEFT(X3797,FIND(",",X3797&amp;",")-1)))</f>
        <v>Ann Arbor</v>
      </c>
      <c r="Z3797" t="s">
        <v>3199</v>
      </c>
      <c r="AA3797" t="s">
        <v>23</v>
      </c>
    </row>
    <row r="3798" spans="1:27" ht="14.4" x14ac:dyDescent="0.3">
      <c r="A3798">
        <v>3787</v>
      </c>
      <c r="B3798" t="s">
        <v>4014</v>
      </c>
      <c r="C3798" t="s">
        <v>4015</v>
      </c>
      <c r="D3798" t="s">
        <v>4016</v>
      </c>
      <c r="E3798" t="s">
        <v>3928</v>
      </c>
      <c r="F3798" s="5">
        <f>_xlfn.TEXTBEFORE(E3798, " ") * 1000000</f>
        <v>12800000</v>
      </c>
      <c r="G3798">
        <v>88.583500000000001</v>
      </c>
      <c r="H3798" t="s">
        <v>472</v>
      </c>
      <c r="I3798">
        <v>70</v>
      </c>
      <c r="J3798">
        <f>IF(I3798="",0,I3798)</f>
        <v>70</v>
      </c>
      <c r="K3798">
        <v>30</v>
      </c>
      <c r="L3798">
        <f>I3798-K3798</f>
        <v>40</v>
      </c>
      <c r="M3798" t="str">
        <f>IF(I3798&lt;100,"small",IF(I3798&lt;500,"medium","large"))</f>
        <v>small</v>
      </c>
      <c r="N3798">
        <f>IF(M3798="small",1,0)</f>
        <v>1</v>
      </c>
      <c r="O3798">
        <f>IF(N3798="medium",1,0)</f>
        <v>0</v>
      </c>
      <c r="P3798">
        <f>IF(O3798="large",1,0)</f>
        <v>0</v>
      </c>
      <c r="Q3798">
        <v>2001</v>
      </c>
      <c r="R3798">
        <v>6</v>
      </c>
      <c r="S3798" t="str">
        <f>IF(R3798=1, "First-time", IF(R3798&lt;=3, "Rising Star", IF(R3798&lt;10, "Established", "Elites")))</f>
        <v>Established</v>
      </c>
      <c r="T3798">
        <f>IF(S3798 = "First-time",1,0)</f>
        <v>0</v>
      </c>
      <c r="U3798">
        <f>IF(S3798 = "Rising Star",1,0)</f>
        <v>0</v>
      </c>
      <c r="V3798">
        <f>IF(S3798 = "Established",1,0)</f>
        <v>1</v>
      </c>
      <c r="W3798">
        <f>IF(S3798 = "Elites",1,0)</f>
        <v>0</v>
      </c>
      <c r="X3798" t="s">
        <v>2903</v>
      </c>
      <c r="Y3798" t="str">
        <f>IF(X3798="","-",TRIM(LEFT(X3798,FIND(",",X3798&amp;",")-1)))</f>
        <v>Baton Rouge</v>
      </c>
      <c r="Z3798" t="s">
        <v>2904</v>
      </c>
      <c r="AA3798" t="s">
        <v>19</v>
      </c>
    </row>
    <row r="3799" spans="1:27" ht="14.4" x14ac:dyDescent="0.3">
      <c r="A3799">
        <v>3788</v>
      </c>
      <c r="B3799" t="s">
        <v>11360</v>
      </c>
      <c r="C3799" t="s">
        <v>11361</v>
      </c>
      <c r="D3799" t="s">
        <v>11362</v>
      </c>
      <c r="E3799" t="s">
        <v>3965</v>
      </c>
      <c r="F3799" s="5">
        <f>_xlfn.TEXTBEFORE(E3799, " ") * 1000000</f>
        <v>7600000</v>
      </c>
      <c r="G3799">
        <v>88.536600000000007</v>
      </c>
      <c r="H3799" t="s">
        <v>118</v>
      </c>
      <c r="I3799">
        <v>46</v>
      </c>
      <c r="J3799">
        <f>IF(I3799="",0,I3799)</f>
        <v>46</v>
      </c>
      <c r="K3799">
        <v>29</v>
      </c>
      <c r="L3799">
        <f>I3799-K3799</f>
        <v>17</v>
      </c>
      <c r="M3799" t="str">
        <f>IF(I3799&lt;100,"small",IF(I3799&lt;500,"medium","large"))</f>
        <v>small</v>
      </c>
      <c r="N3799">
        <f>IF(M3799="small",1,0)</f>
        <v>1</v>
      </c>
      <c r="O3799">
        <f>IF(N3799="medium",1,0)</f>
        <v>0</v>
      </c>
      <c r="P3799">
        <f>IF(O3799="large",1,0)</f>
        <v>0</v>
      </c>
      <c r="Q3799">
        <v>2010</v>
      </c>
      <c r="R3799">
        <v>3</v>
      </c>
      <c r="S3799" t="str">
        <f>IF(R3799=1, "First-time", IF(R3799&lt;=3, "Rising Star", IF(R3799&lt;10, "Established", "Elites")))</f>
        <v>Rising Star</v>
      </c>
      <c r="T3799">
        <f>IF(S3799 = "First-time",1,0)</f>
        <v>0</v>
      </c>
      <c r="U3799">
        <f>IF(S3799 = "Rising Star",1,0)</f>
        <v>1</v>
      </c>
      <c r="V3799">
        <f>IF(S3799 = "Established",1,0)</f>
        <v>0</v>
      </c>
      <c r="W3799">
        <f>IF(S3799 = "Elites",1,0)</f>
        <v>0</v>
      </c>
      <c r="X3799" t="s">
        <v>1206</v>
      </c>
      <c r="Y3799" t="str">
        <f>IF(X3799="","-",TRIM(LEFT(X3799,FIND(",",X3799&amp;",")-1)))</f>
        <v>Tampa</v>
      </c>
      <c r="Z3799" t="s">
        <v>11356</v>
      </c>
      <c r="AA3799" t="s">
        <v>10</v>
      </c>
    </row>
    <row r="3800" spans="1:27" ht="14.4" x14ac:dyDescent="0.3">
      <c r="A3800">
        <v>3789</v>
      </c>
      <c r="B3800" t="s">
        <v>6741</v>
      </c>
      <c r="C3800" t="s">
        <v>6742</v>
      </c>
      <c r="D3800" t="s">
        <v>6743</v>
      </c>
      <c r="E3800" t="s">
        <v>1192</v>
      </c>
      <c r="F3800" s="5">
        <f>_xlfn.TEXTBEFORE(E3800, " ") * 1000000</f>
        <v>2300000</v>
      </c>
      <c r="G3800">
        <v>88.483199999999997</v>
      </c>
      <c r="H3800" t="s">
        <v>174</v>
      </c>
      <c r="I3800">
        <v>25</v>
      </c>
      <c r="J3800">
        <f>IF(I3800="",0,I3800)</f>
        <v>25</v>
      </c>
      <c r="K3800">
        <v>11</v>
      </c>
      <c r="L3800">
        <f>I3800-K3800</f>
        <v>14</v>
      </c>
      <c r="M3800" t="str">
        <f>IF(I3800&lt;100,"small",IF(I3800&lt;500,"medium","large"))</f>
        <v>small</v>
      </c>
      <c r="N3800">
        <f>IF(M3800="small",1,0)</f>
        <v>1</v>
      </c>
      <c r="O3800">
        <f>IF(N3800="medium",1,0)</f>
        <v>0</v>
      </c>
      <c r="P3800">
        <f>IF(O3800="large",1,0)</f>
        <v>0</v>
      </c>
      <c r="Q3800">
        <v>2006</v>
      </c>
      <c r="R3800">
        <v>1</v>
      </c>
      <c r="S3800" t="str">
        <f>IF(R3800=1, "First-time", IF(R3800&lt;=3, "Rising Star", IF(R3800&lt;10, "Established", "Elites")))</f>
        <v>First-time</v>
      </c>
      <c r="T3800">
        <f>IF(S3800 = "First-time",1,0)</f>
        <v>1</v>
      </c>
      <c r="U3800">
        <f>IF(S3800 = "Rising Star",1,0)</f>
        <v>0</v>
      </c>
      <c r="V3800">
        <f>IF(S3800 = "Established",1,0)</f>
        <v>0</v>
      </c>
      <c r="W3800">
        <f>IF(S3800 = "Elites",1,0)</f>
        <v>0</v>
      </c>
      <c r="X3800" t="s">
        <v>232</v>
      </c>
      <c r="Y3800" t="str">
        <f>IF(X3800="","-",TRIM(LEFT(X3800,FIND(",",X3800&amp;",")-1)))</f>
        <v>Houston</v>
      </c>
      <c r="Z3800" t="s">
        <v>232</v>
      </c>
      <c r="AA3800" t="s">
        <v>45</v>
      </c>
    </row>
    <row r="3801" spans="1:27" ht="14.4" x14ac:dyDescent="0.3">
      <c r="A3801">
        <v>3790</v>
      </c>
      <c r="B3801" t="s">
        <v>12284</v>
      </c>
      <c r="C3801" t="s">
        <v>12285</v>
      </c>
      <c r="D3801" t="s">
        <v>12286</v>
      </c>
      <c r="E3801" t="s">
        <v>957</v>
      </c>
      <c r="F3801" s="5">
        <f>_xlfn.TEXTBEFORE(E3801, " ") * 1000000</f>
        <v>3500000</v>
      </c>
      <c r="G3801">
        <v>88.459699999999998</v>
      </c>
      <c r="H3801" t="s">
        <v>174</v>
      </c>
      <c r="I3801">
        <v>50</v>
      </c>
      <c r="J3801">
        <f>IF(I3801="",0,I3801)</f>
        <v>50</v>
      </c>
      <c r="K3801">
        <v>51</v>
      </c>
      <c r="L3801">
        <f>I3801-K3801</f>
        <v>-1</v>
      </c>
      <c r="M3801" t="str">
        <f>IF(I3801&lt;100,"small",IF(I3801&lt;500,"medium","large"))</f>
        <v>small</v>
      </c>
      <c r="N3801">
        <f>IF(M3801="small",1,0)</f>
        <v>1</v>
      </c>
      <c r="O3801">
        <f>IF(N3801="medium",1,0)</f>
        <v>0</v>
      </c>
      <c r="P3801">
        <f>IF(O3801="large",1,0)</f>
        <v>0</v>
      </c>
      <c r="Q3801">
        <v>2011</v>
      </c>
      <c r="R3801">
        <v>2</v>
      </c>
      <c r="S3801" t="str">
        <f>IF(R3801=1, "First-time", IF(R3801&lt;=3, "Rising Star", IF(R3801&lt;10, "Established", "Elites")))</f>
        <v>Rising Star</v>
      </c>
      <c r="T3801">
        <f>IF(S3801 = "First-time",1,0)</f>
        <v>0</v>
      </c>
      <c r="U3801">
        <f>IF(S3801 = "Rising Star",1,0)</f>
        <v>1</v>
      </c>
      <c r="V3801">
        <f>IF(S3801 = "Established",1,0)</f>
        <v>0</v>
      </c>
      <c r="W3801">
        <f>IF(S3801 = "Elites",1,0)</f>
        <v>0</v>
      </c>
      <c r="X3801" t="s">
        <v>880</v>
      </c>
      <c r="Y3801" t="str">
        <f>IF(X3801="","-",TRIM(LEFT(X3801,FIND(",",X3801&amp;",")-1)))</f>
        <v>Louisville/Jefferson County</v>
      </c>
      <c r="Z3801" t="s">
        <v>881</v>
      </c>
      <c r="AA3801" t="s">
        <v>18</v>
      </c>
    </row>
    <row r="3802" spans="1:27" ht="14.4" x14ac:dyDescent="0.3">
      <c r="A3802">
        <v>3791</v>
      </c>
      <c r="B3802" t="s">
        <v>6845</v>
      </c>
      <c r="C3802" t="s">
        <v>6846</v>
      </c>
      <c r="D3802" t="s">
        <v>6847</v>
      </c>
      <c r="E3802" t="s">
        <v>6848</v>
      </c>
      <c r="F3802" s="5">
        <f>_xlfn.TEXTBEFORE(E3802, " ") * 1000000</f>
        <v>26300000</v>
      </c>
      <c r="G3802">
        <v>88.445700000000002</v>
      </c>
      <c r="H3802" t="s">
        <v>433</v>
      </c>
      <c r="I3802">
        <v>50</v>
      </c>
      <c r="J3802">
        <f>IF(I3802="",0,I3802)</f>
        <v>50</v>
      </c>
      <c r="K3802">
        <v>38</v>
      </c>
      <c r="L3802">
        <f>I3802-K3802</f>
        <v>12</v>
      </c>
      <c r="M3802" t="str">
        <f>IF(I3802&lt;100,"small",IF(I3802&lt;500,"medium","large"))</f>
        <v>small</v>
      </c>
      <c r="N3802">
        <f>IF(M3802="small",1,0)</f>
        <v>1</v>
      </c>
      <c r="O3802">
        <f>IF(N3802="medium",1,0)</f>
        <v>0</v>
      </c>
      <c r="P3802">
        <f>IF(O3802="large",1,0)</f>
        <v>0</v>
      </c>
      <c r="Q3802">
        <v>2006</v>
      </c>
      <c r="R3802">
        <v>6</v>
      </c>
      <c r="S3802" t="str">
        <f>IF(R3802=1, "First-time", IF(R3802&lt;=3, "Rising Star", IF(R3802&lt;10, "Established", "Elites")))</f>
        <v>Established</v>
      </c>
      <c r="T3802">
        <f>IF(S3802 = "First-time",1,0)</f>
        <v>0</v>
      </c>
      <c r="U3802">
        <f>IF(S3802 = "Rising Star",1,0)</f>
        <v>0</v>
      </c>
      <c r="V3802">
        <f>IF(S3802 = "Established",1,0)</f>
        <v>1</v>
      </c>
      <c r="W3802">
        <f>IF(S3802 = "Elites",1,0)</f>
        <v>0</v>
      </c>
      <c r="X3802" t="s">
        <v>106</v>
      </c>
      <c r="Y3802" t="str">
        <f>IF(X3802="","-",TRIM(LEFT(X3802,FIND(",",X3802&amp;",")-1)))</f>
        <v>Cleveland</v>
      </c>
      <c r="Z3802" t="s">
        <v>355</v>
      </c>
      <c r="AA3802" t="s">
        <v>36</v>
      </c>
    </row>
    <row r="3803" spans="1:27" ht="14.4" x14ac:dyDescent="0.3">
      <c r="A3803">
        <v>3792</v>
      </c>
      <c r="B3803" t="s">
        <v>4904</v>
      </c>
      <c r="C3803" t="s">
        <v>4905</v>
      </c>
      <c r="D3803" t="s">
        <v>4906</v>
      </c>
      <c r="E3803" t="s">
        <v>1486</v>
      </c>
      <c r="F3803" s="5">
        <f>_xlfn.TEXTBEFORE(E3803, " ") * 1000000</f>
        <v>16800000</v>
      </c>
      <c r="G3803">
        <v>88.410700000000006</v>
      </c>
      <c r="H3803" t="s">
        <v>92</v>
      </c>
      <c r="I3803">
        <v>59</v>
      </c>
      <c r="J3803">
        <f>IF(I3803="",0,I3803)</f>
        <v>59</v>
      </c>
      <c r="K3803">
        <v>39</v>
      </c>
      <c r="L3803">
        <f>I3803-K3803</f>
        <v>20</v>
      </c>
      <c r="M3803" t="str">
        <f>IF(I3803&lt;100,"small",IF(I3803&lt;500,"medium","large"))</f>
        <v>small</v>
      </c>
      <c r="N3803">
        <f>IF(M3803="small",1,0)</f>
        <v>1</v>
      </c>
      <c r="O3803">
        <f>IF(N3803="medium",1,0)</f>
        <v>0</v>
      </c>
      <c r="P3803">
        <f>IF(O3803="large",1,0)</f>
        <v>0</v>
      </c>
      <c r="Q3803">
        <v>2003</v>
      </c>
      <c r="R3803">
        <v>2</v>
      </c>
      <c r="S3803" t="str">
        <f>IF(R3803=1, "First-time", IF(R3803&lt;=3, "Rising Star", IF(R3803&lt;10, "Established", "Elites")))</f>
        <v>Rising Star</v>
      </c>
      <c r="T3803">
        <f>IF(S3803 = "First-time",1,0)</f>
        <v>0</v>
      </c>
      <c r="U3803">
        <f>IF(S3803 = "Rising Star",1,0)</f>
        <v>1</v>
      </c>
      <c r="V3803">
        <f>IF(S3803 = "Established",1,0)</f>
        <v>0</v>
      </c>
      <c r="W3803">
        <f>IF(S3803 = "Elites",1,0)</f>
        <v>0</v>
      </c>
      <c r="X3803" t="s">
        <v>106</v>
      </c>
      <c r="Y3803" t="str">
        <f>IF(X3803="","-",TRIM(LEFT(X3803,FIND(",",X3803&amp;",")-1)))</f>
        <v>Cleveland</v>
      </c>
      <c r="Z3803" t="s">
        <v>2979</v>
      </c>
      <c r="AA3803" t="s">
        <v>36</v>
      </c>
    </row>
    <row r="3804" spans="1:27" ht="14.4" x14ac:dyDescent="0.3">
      <c r="A3804">
        <v>3793</v>
      </c>
      <c r="B3804" t="s">
        <v>2213</v>
      </c>
      <c r="C3804" t="s">
        <v>2214</v>
      </c>
      <c r="D3804" t="s">
        <v>2215</v>
      </c>
      <c r="E3804" t="s">
        <v>2216</v>
      </c>
      <c r="F3804" s="5">
        <f>_xlfn.TEXTBEFORE(E3804, " ") * 1000000</f>
        <v>44300000</v>
      </c>
      <c r="G3804">
        <v>88.394499999999994</v>
      </c>
      <c r="H3804" t="s">
        <v>129</v>
      </c>
      <c r="I3804">
        <v>264</v>
      </c>
      <c r="J3804">
        <f>IF(I3804="",0,I3804)</f>
        <v>264</v>
      </c>
      <c r="K3804">
        <v>124</v>
      </c>
      <c r="L3804">
        <f>I3804-K3804</f>
        <v>140</v>
      </c>
      <c r="M3804" t="str">
        <f>IF(I3804&lt;100,"small",IF(I3804&lt;500,"medium","large"))</f>
        <v>medium</v>
      </c>
      <c r="N3804">
        <f>IF(M3804="small",1,0)</f>
        <v>0</v>
      </c>
      <c r="O3804">
        <f>IF(N3804="medium",1,0)</f>
        <v>0</v>
      </c>
      <c r="P3804">
        <f>IF(O3804="large",1,0)</f>
        <v>0</v>
      </c>
      <c r="Q3804">
        <v>1995</v>
      </c>
      <c r="R3804">
        <v>3</v>
      </c>
      <c r="S3804" t="str">
        <f>IF(R3804=1, "First-time", IF(R3804&lt;=3, "Rising Star", IF(R3804&lt;10, "Established", "Elites")))</f>
        <v>Rising Star</v>
      </c>
      <c r="T3804">
        <f>IF(S3804 = "First-time",1,0)</f>
        <v>0</v>
      </c>
      <c r="U3804">
        <f>IF(S3804 = "Rising Star",1,0)</f>
        <v>1</v>
      </c>
      <c r="V3804">
        <f>IF(S3804 = "Established",1,0)</f>
        <v>0</v>
      </c>
      <c r="W3804">
        <f>IF(S3804 = "Elites",1,0)</f>
        <v>0</v>
      </c>
      <c r="X3804" t="s">
        <v>271</v>
      </c>
      <c r="Y3804" t="str">
        <f>IF(X3804="","-",TRIM(LEFT(X3804,FIND(",",X3804&amp;",")-1)))</f>
        <v>Chicago</v>
      </c>
      <c r="Z3804" t="s">
        <v>1688</v>
      </c>
      <c r="AA3804" t="s">
        <v>15</v>
      </c>
    </row>
    <row r="3805" spans="1:27" ht="14.4" x14ac:dyDescent="0.3">
      <c r="A3805">
        <v>3794</v>
      </c>
      <c r="B3805" t="s">
        <v>1450</v>
      </c>
      <c r="C3805" t="s">
        <v>1451</v>
      </c>
      <c r="D3805" t="s">
        <v>1452</v>
      </c>
      <c r="E3805" t="s">
        <v>1453</v>
      </c>
      <c r="F3805" s="5">
        <f>_xlfn.TEXTBEFORE(E3805, " ") * 1000000</f>
        <v>159500000</v>
      </c>
      <c r="G3805">
        <v>88.362099999999998</v>
      </c>
      <c r="H3805" t="s">
        <v>153</v>
      </c>
      <c r="I3805">
        <v>130</v>
      </c>
      <c r="J3805">
        <f>IF(I3805="",0,I3805)</f>
        <v>130</v>
      </c>
      <c r="K3805">
        <v>90</v>
      </c>
      <c r="L3805">
        <f>I3805-K3805</f>
        <v>40</v>
      </c>
      <c r="M3805" t="str">
        <f>IF(I3805&lt;100,"small",IF(I3805&lt;500,"medium","large"))</f>
        <v>medium</v>
      </c>
      <c r="N3805">
        <f>IF(M3805="small",1,0)</f>
        <v>0</v>
      </c>
      <c r="O3805">
        <f>IF(N3805="medium",1,0)</f>
        <v>0</v>
      </c>
      <c r="P3805">
        <f>IF(O3805="large",1,0)</f>
        <v>0</v>
      </c>
      <c r="Q3805">
        <v>1989</v>
      </c>
      <c r="R3805">
        <v>7</v>
      </c>
      <c r="S3805" t="str">
        <f>IF(R3805=1, "First-time", IF(R3805&lt;=3, "Rising Star", IF(R3805&lt;10, "Established", "Elites")))</f>
        <v>Established</v>
      </c>
      <c r="T3805">
        <f>IF(S3805 = "First-time",1,0)</f>
        <v>0</v>
      </c>
      <c r="U3805">
        <f>IF(S3805 = "Rising Star",1,0)</f>
        <v>0</v>
      </c>
      <c r="V3805">
        <f>IF(S3805 = "Established",1,0)</f>
        <v>1</v>
      </c>
      <c r="W3805">
        <f>IF(S3805 = "Elites",1,0)</f>
        <v>0</v>
      </c>
      <c r="X3805" t="s">
        <v>1454</v>
      </c>
      <c r="Y3805" t="str">
        <f>IF(X3805="","-",TRIM(LEFT(X3805,FIND(",",X3805&amp;",")-1)))</f>
        <v>St. Louis</v>
      </c>
      <c r="Z3805" t="s">
        <v>1455</v>
      </c>
      <c r="AA3805" t="s">
        <v>25</v>
      </c>
    </row>
    <row r="3806" spans="1:27" ht="14.4" x14ac:dyDescent="0.3">
      <c r="A3806">
        <v>3795</v>
      </c>
      <c r="B3806" t="s">
        <v>4370</v>
      </c>
      <c r="C3806" t="s">
        <v>4371</v>
      </c>
      <c r="D3806" t="s">
        <v>4372</v>
      </c>
      <c r="E3806" t="s">
        <v>4373</v>
      </c>
      <c r="F3806" s="5">
        <f>_xlfn.TEXTBEFORE(E3806, " ") * 1000000</f>
        <v>19900000</v>
      </c>
      <c r="G3806">
        <v>88.279399999999995</v>
      </c>
      <c r="H3806" t="s">
        <v>105</v>
      </c>
      <c r="I3806">
        <v>35</v>
      </c>
      <c r="J3806">
        <f>IF(I3806="",0,I3806)</f>
        <v>35</v>
      </c>
      <c r="K3806">
        <v>31</v>
      </c>
      <c r="L3806">
        <f>I3806-K3806</f>
        <v>4</v>
      </c>
      <c r="M3806" t="str">
        <f>IF(I3806&lt;100,"small",IF(I3806&lt;500,"medium","large"))</f>
        <v>small</v>
      </c>
      <c r="N3806">
        <f>IF(M3806="small",1,0)</f>
        <v>1</v>
      </c>
      <c r="O3806">
        <f>IF(N3806="medium",1,0)</f>
        <v>0</v>
      </c>
      <c r="P3806">
        <f>IF(O3806="large",1,0)</f>
        <v>0</v>
      </c>
      <c r="Q3806">
        <v>2002</v>
      </c>
      <c r="R3806">
        <v>4</v>
      </c>
      <c r="S3806" t="str">
        <f>IF(R3806=1, "First-time", IF(R3806&lt;=3, "Rising Star", IF(R3806&lt;10, "Established", "Elites")))</f>
        <v>Established</v>
      </c>
      <c r="T3806">
        <f>IF(S3806 = "First-time",1,0)</f>
        <v>0</v>
      </c>
      <c r="U3806">
        <f>IF(S3806 = "Rising Star",1,0)</f>
        <v>0</v>
      </c>
      <c r="V3806">
        <f>IF(S3806 = "Established",1,0)</f>
        <v>1</v>
      </c>
      <c r="W3806">
        <f>IF(S3806 = "Elites",1,0)</f>
        <v>0</v>
      </c>
      <c r="X3806" t="s">
        <v>191</v>
      </c>
      <c r="Y3806" t="str">
        <f>IF(X3806="","-",TRIM(LEFT(X3806,FIND(",",X3806&amp;",")-1)))</f>
        <v>Philadelphia</v>
      </c>
      <c r="Z3806" t="s">
        <v>1997</v>
      </c>
      <c r="AA3806" t="s">
        <v>39</v>
      </c>
    </row>
    <row r="3807" spans="1:27" ht="14.4" x14ac:dyDescent="0.3">
      <c r="A3807">
        <v>3796</v>
      </c>
      <c r="B3807" t="s">
        <v>872</v>
      </c>
      <c r="C3807" t="s">
        <v>873</v>
      </c>
      <c r="D3807" t="s">
        <v>874</v>
      </c>
      <c r="E3807" t="s">
        <v>471</v>
      </c>
      <c r="F3807" s="5">
        <f>_xlfn.TEXTBEFORE(E3807, " ") * 1000000</f>
        <v>30300000</v>
      </c>
      <c r="G3807">
        <v>88.257800000000003</v>
      </c>
      <c r="H3807" t="s">
        <v>105</v>
      </c>
      <c r="I3807">
        <v>160</v>
      </c>
      <c r="J3807">
        <f>IF(I3807="",0,I3807)</f>
        <v>160</v>
      </c>
      <c r="K3807">
        <v>69</v>
      </c>
      <c r="L3807">
        <f>I3807-K3807</f>
        <v>91</v>
      </c>
      <c r="M3807" t="str">
        <f>IF(I3807&lt;100,"small",IF(I3807&lt;500,"medium","large"))</f>
        <v>medium</v>
      </c>
      <c r="N3807">
        <f>IF(M3807="small",1,0)</f>
        <v>0</v>
      </c>
      <c r="O3807">
        <f>IF(N3807="medium",1,0)</f>
        <v>0</v>
      </c>
      <c r="P3807">
        <f>IF(O3807="large",1,0)</f>
        <v>0</v>
      </c>
      <c r="Q3807">
        <v>1982</v>
      </c>
      <c r="R3807">
        <v>2</v>
      </c>
      <c r="S3807" t="str">
        <f>IF(R3807=1, "First-time", IF(R3807&lt;=3, "Rising Star", IF(R3807&lt;10, "Established", "Elites")))</f>
        <v>Rising Star</v>
      </c>
      <c r="T3807">
        <f>IF(S3807 = "First-time",1,0)</f>
        <v>0</v>
      </c>
      <c r="U3807">
        <f>IF(S3807 = "Rising Star",1,0)</f>
        <v>1</v>
      </c>
      <c r="V3807">
        <f>IF(S3807 = "Established",1,0)</f>
        <v>0</v>
      </c>
      <c r="W3807">
        <f>IF(S3807 = "Elites",1,0)</f>
        <v>0</v>
      </c>
      <c r="X3807" t="s">
        <v>439</v>
      </c>
      <c r="Y3807" t="str">
        <f>IF(X3807="","-",TRIM(LEFT(X3807,FIND(",",X3807&amp;",")-1)))</f>
        <v>Detroit</v>
      </c>
      <c r="Z3807" t="s">
        <v>875</v>
      </c>
      <c r="AA3807" t="s">
        <v>23</v>
      </c>
    </row>
    <row r="3808" spans="1:27" ht="14.4" x14ac:dyDescent="0.3">
      <c r="A3808">
        <v>3797</v>
      </c>
      <c r="B3808" t="s">
        <v>12549</v>
      </c>
      <c r="C3808" t="s">
        <v>12550</v>
      </c>
      <c r="D3808" t="s">
        <v>12551</v>
      </c>
      <c r="E3808" t="s">
        <v>1405</v>
      </c>
      <c r="F3808" s="5">
        <f>_xlfn.TEXTBEFORE(E3808, " ") * 1000000</f>
        <v>2600000</v>
      </c>
      <c r="G3808">
        <v>88.250500000000002</v>
      </c>
      <c r="H3808" t="s">
        <v>472</v>
      </c>
      <c r="I3808">
        <v>25</v>
      </c>
      <c r="J3808">
        <f>IF(I3808="",0,I3808)</f>
        <v>25</v>
      </c>
      <c r="K3808">
        <v>8</v>
      </c>
      <c r="L3808">
        <f>I3808-K3808</f>
        <v>17</v>
      </c>
      <c r="M3808" t="str">
        <f>IF(I3808&lt;100,"small",IF(I3808&lt;500,"medium","large"))</f>
        <v>small</v>
      </c>
      <c r="N3808">
        <f>IF(M3808="small",1,0)</f>
        <v>1</v>
      </c>
      <c r="O3808">
        <f>IF(N3808="medium",1,0)</f>
        <v>0</v>
      </c>
      <c r="P3808">
        <f>IF(O3808="large",1,0)</f>
        <v>0</v>
      </c>
      <c r="Q3808">
        <v>2011</v>
      </c>
      <c r="R3808">
        <v>2</v>
      </c>
      <c r="S3808" t="str">
        <f>IF(R3808=1, "First-time", IF(R3808&lt;=3, "Rising Star", IF(R3808&lt;10, "Established", "Elites")))</f>
        <v>Rising Star</v>
      </c>
      <c r="T3808">
        <f>IF(S3808 = "First-time",1,0)</f>
        <v>0</v>
      </c>
      <c r="U3808">
        <f>IF(S3808 = "Rising Star",1,0)</f>
        <v>1</v>
      </c>
      <c r="V3808">
        <f>IF(S3808 = "Established",1,0)</f>
        <v>0</v>
      </c>
      <c r="W3808">
        <f>IF(S3808 = "Elites",1,0)</f>
        <v>0</v>
      </c>
      <c r="X3808" t="s">
        <v>683</v>
      </c>
      <c r="Y3808" t="str">
        <f>IF(X3808="","-",TRIM(LEFT(X3808,FIND(",",X3808&amp;",")-1)))</f>
        <v>Orlando</v>
      </c>
      <c r="Z3808" t="s">
        <v>12552</v>
      </c>
      <c r="AA3808" t="s">
        <v>10</v>
      </c>
    </row>
    <row r="3809" spans="1:27" ht="14.4" x14ac:dyDescent="0.3">
      <c r="A3809">
        <v>3798</v>
      </c>
      <c r="B3809" t="s">
        <v>6167</v>
      </c>
      <c r="C3809" t="s">
        <v>6168</v>
      </c>
      <c r="D3809" t="s">
        <v>6169</v>
      </c>
      <c r="E3809" t="s">
        <v>1169</v>
      </c>
      <c r="F3809" s="5">
        <f>_xlfn.TEXTBEFORE(E3809, " ") * 1000000</f>
        <v>22900000</v>
      </c>
      <c r="G3809">
        <v>88.248400000000004</v>
      </c>
      <c r="H3809" t="s">
        <v>92</v>
      </c>
      <c r="I3809">
        <v>34</v>
      </c>
      <c r="J3809">
        <f>IF(I3809="",0,I3809)</f>
        <v>34</v>
      </c>
      <c r="K3809">
        <v>23</v>
      </c>
      <c r="L3809">
        <f>I3809-K3809</f>
        <v>11</v>
      </c>
      <c r="M3809" t="str">
        <f>IF(I3809&lt;100,"small",IF(I3809&lt;500,"medium","large"))</f>
        <v>small</v>
      </c>
      <c r="N3809">
        <f>IF(M3809="small",1,0)</f>
        <v>1</v>
      </c>
      <c r="O3809">
        <f>IF(N3809="medium",1,0)</f>
        <v>0</v>
      </c>
      <c r="P3809">
        <f>IF(O3809="large",1,0)</f>
        <v>0</v>
      </c>
      <c r="Q3809">
        <v>2005</v>
      </c>
      <c r="R3809">
        <v>4</v>
      </c>
      <c r="S3809" t="str">
        <f>IF(R3809=1, "First-time", IF(R3809&lt;=3, "Rising Star", IF(R3809&lt;10, "Established", "Elites")))</f>
        <v>Established</v>
      </c>
      <c r="T3809">
        <f>IF(S3809 = "First-time",1,0)</f>
        <v>0</v>
      </c>
      <c r="U3809">
        <f>IF(S3809 = "Rising Star",1,0)</f>
        <v>0</v>
      </c>
      <c r="V3809">
        <f>IF(S3809 = "Established",1,0)</f>
        <v>1</v>
      </c>
      <c r="W3809">
        <f>IF(S3809 = "Elites",1,0)</f>
        <v>0</v>
      </c>
      <c r="X3809" t="s">
        <v>99</v>
      </c>
      <c r="Y3809" t="str">
        <f>IF(X3809="","-",TRIM(LEFT(X3809,FIND(",",X3809&amp;",")-1)))</f>
        <v>-</v>
      </c>
      <c r="Z3809" t="s">
        <v>6170</v>
      </c>
      <c r="AA3809" t="s">
        <v>39</v>
      </c>
    </row>
    <row r="3810" spans="1:27" ht="14.4" x14ac:dyDescent="0.3">
      <c r="A3810">
        <v>3799</v>
      </c>
      <c r="B3810" t="s">
        <v>7661</v>
      </c>
      <c r="C3810" t="s">
        <v>7662</v>
      </c>
      <c r="D3810" t="s">
        <v>7663</v>
      </c>
      <c r="E3810" t="s">
        <v>98</v>
      </c>
      <c r="F3810" s="5">
        <f>_xlfn.TEXTBEFORE(E3810, " ") * 1000000</f>
        <v>11200000</v>
      </c>
      <c r="G3810">
        <v>88.231200000000001</v>
      </c>
      <c r="H3810" t="s">
        <v>472</v>
      </c>
      <c r="I3810">
        <v>46</v>
      </c>
      <c r="J3810">
        <f>IF(I3810="",0,I3810)</f>
        <v>46</v>
      </c>
      <c r="K3810">
        <v>28</v>
      </c>
      <c r="L3810">
        <f>I3810-K3810</f>
        <v>18</v>
      </c>
      <c r="M3810" t="str">
        <f>IF(I3810&lt;100,"small",IF(I3810&lt;500,"medium","large"))</f>
        <v>small</v>
      </c>
      <c r="N3810">
        <f>IF(M3810="small",1,0)</f>
        <v>1</v>
      </c>
      <c r="O3810">
        <f>IF(N3810="medium",1,0)</f>
        <v>0</v>
      </c>
      <c r="P3810">
        <f>IF(O3810="large",1,0)</f>
        <v>0</v>
      </c>
      <c r="Q3810">
        <v>2007</v>
      </c>
      <c r="R3810">
        <v>7</v>
      </c>
      <c r="S3810" t="str">
        <f>IF(R3810=1, "First-time", IF(R3810&lt;=3, "Rising Star", IF(R3810&lt;10, "Established", "Elites")))</f>
        <v>Established</v>
      </c>
      <c r="T3810">
        <f>IF(S3810 = "First-time",1,0)</f>
        <v>0</v>
      </c>
      <c r="U3810">
        <f>IF(S3810 = "Rising Star",1,0)</f>
        <v>0</v>
      </c>
      <c r="V3810">
        <f>IF(S3810 = "Established",1,0)</f>
        <v>1</v>
      </c>
      <c r="W3810">
        <f>IF(S3810 = "Elites",1,0)</f>
        <v>0</v>
      </c>
      <c r="X3810" t="s">
        <v>86</v>
      </c>
      <c r="Y3810" t="str">
        <f>IF(X3810="","-",TRIM(LEFT(X3810,FIND(",",X3810&amp;",")-1)))</f>
        <v>New York City</v>
      </c>
      <c r="Z3810" t="s">
        <v>543</v>
      </c>
      <c r="AA3810" t="s">
        <v>35</v>
      </c>
    </row>
    <row r="3811" spans="1:27" ht="14.4" x14ac:dyDescent="0.3">
      <c r="A3811">
        <v>3800</v>
      </c>
      <c r="B3811" t="s">
        <v>4604</v>
      </c>
      <c r="C3811" t="s">
        <v>4605</v>
      </c>
      <c r="D3811" t="s">
        <v>4606</v>
      </c>
      <c r="E3811" t="s">
        <v>1585</v>
      </c>
      <c r="F3811" s="5">
        <f>_xlfn.TEXTBEFORE(E3811, " ") * 1000000</f>
        <v>5800000</v>
      </c>
      <c r="G3811">
        <v>88.225800000000007</v>
      </c>
      <c r="H3811" t="s">
        <v>472</v>
      </c>
      <c r="I3811">
        <v>30</v>
      </c>
      <c r="J3811">
        <f>IF(I3811="",0,I3811)</f>
        <v>30</v>
      </c>
      <c r="K3811">
        <v>20</v>
      </c>
      <c r="L3811">
        <f>I3811-K3811</f>
        <v>10</v>
      </c>
      <c r="M3811" t="str">
        <f>IF(I3811&lt;100,"small",IF(I3811&lt;500,"medium","large"))</f>
        <v>small</v>
      </c>
      <c r="N3811">
        <f>IF(M3811="small",1,0)</f>
        <v>1</v>
      </c>
      <c r="O3811">
        <f>IF(N3811="medium",1,0)</f>
        <v>0</v>
      </c>
      <c r="P3811">
        <f>IF(O3811="large",1,0)</f>
        <v>0</v>
      </c>
      <c r="Q3811">
        <v>2002</v>
      </c>
      <c r="R3811">
        <v>1</v>
      </c>
      <c r="S3811" t="str">
        <f>IF(R3811=1, "First-time", IF(R3811&lt;=3, "Rising Star", IF(R3811&lt;10, "Established", "Elites")))</f>
        <v>First-time</v>
      </c>
      <c r="T3811">
        <f>IF(S3811 = "First-time",1,0)</f>
        <v>1</v>
      </c>
      <c r="U3811">
        <f>IF(S3811 = "Rising Star",1,0)</f>
        <v>0</v>
      </c>
      <c r="V3811">
        <f>IF(S3811 = "Established",1,0)</f>
        <v>0</v>
      </c>
      <c r="W3811">
        <f>IF(S3811 = "Elites",1,0)</f>
        <v>0</v>
      </c>
      <c r="X3811" t="s">
        <v>683</v>
      </c>
      <c r="Y3811" t="str">
        <f>IF(X3811="","-",TRIM(LEFT(X3811,FIND(",",X3811&amp;",")-1)))</f>
        <v>Orlando</v>
      </c>
      <c r="Z3811" t="s">
        <v>4607</v>
      </c>
      <c r="AA3811" t="s">
        <v>10</v>
      </c>
    </row>
    <row r="3812" spans="1:27" ht="14.4" x14ac:dyDescent="0.3">
      <c r="A3812">
        <v>3801</v>
      </c>
      <c r="B3812" t="s">
        <v>3925</v>
      </c>
      <c r="C3812" t="s">
        <v>3926</v>
      </c>
      <c r="D3812" t="s">
        <v>3927</v>
      </c>
      <c r="E3812" t="s">
        <v>3928</v>
      </c>
      <c r="F3812" s="5">
        <f>_xlfn.TEXTBEFORE(E3812, " ") * 1000000</f>
        <v>12800000</v>
      </c>
      <c r="G3812">
        <v>88.154600000000002</v>
      </c>
      <c r="H3812" t="s">
        <v>85</v>
      </c>
      <c r="I3812">
        <v>12</v>
      </c>
      <c r="J3812">
        <f>IF(I3812="",0,I3812)</f>
        <v>12</v>
      </c>
      <c r="K3812">
        <v>9</v>
      </c>
      <c r="L3812">
        <f>I3812-K3812</f>
        <v>3</v>
      </c>
      <c r="M3812" t="str">
        <f>IF(I3812&lt;100,"small",IF(I3812&lt;500,"medium","large"))</f>
        <v>small</v>
      </c>
      <c r="N3812">
        <f>IF(M3812="small",1,0)</f>
        <v>1</v>
      </c>
      <c r="O3812">
        <f>IF(N3812="medium",1,0)</f>
        <v>0</v>
      </c>
      <c r="P3812">
        <f>IF(O3812="large",1,0)</f>
        <v>0</v>
      </c>
      <c r="Q3812">
        <v>2001</v>
      </c>
      <c r="R3812">
        <v>4</v>
      </c>
      <c r="S3812" t="str">
        <f>IF(R3812=1, "First-time", IF(R3812&lt;=3, "Rising Star", IF(R3812&lt;10, "Established", "Elites")))</f>
        <v>Established</v>
      </c>
      <c r="T3812">
        <f>IF(S3812 = "First-time",1,0)</f>
        <v>0</v>
      </c>
      <c r="U3812">
        <f>IF(S3812 = "Rising Star",1,0)</f>
        <v>0</v>
      </c>
      <c r="V3812">
        <f>IF(S3812 = "Established",1,0)</f>
        <v>1</v>
      </c>
      <c r="W3812">
        <f>IF(S3812 = "Elites",1,0)</f>
        <v>0</v>
      </c>
      <c r="X3812" t="s">
        <v>202</v>
      </c>
      <c r="Y3812" t="str">
        <f>IF(X3812="","-",TRIM(LEFT(X3812,FIND(",",X3812&amp;",")-1)))</f>
        <v>Las Vegas</v>
      </c>
      <c r="Z3812" t="s">
        <v>203</v>
      </c>
      <c r="AA3812" t="s">
        <v>34</v>
      </c>
    </row>
    <row r="3813" spans="1:27" ht="14.4" x14ac:dyDescent="0.3">
      <c r="A3813">
        <v>3802</v>
      </c>
      <c r="B3813" t="s">
        <v>10690</v>
      </c>
      <c r="C3813" t="s">
        <v>10691</v>
      </c>
      <c r="D3813" t="s">
        <v>10692</v>
      </c>
      <c r="E3813" t="s">
        <v>525</v>
      </c>
      <c r="F3813" s="5">
        <f>_xlfn.TEXTBEFORE(E3813, " ") * 1000000</f>
        <v>38800000</v>
      </c>
      <c r="G3813">
        <v>88.103499999999997</v>
      </c>
      <c r="H3813" t="s">
        <v>353</v>
      </c>
      <c r="I3813">
        <v>1664</v>
      </c>
      <c r="J3813">
        <f>IF(I3813="",0,I3813)</f>
        <v>1664</v>
      </c>
      <c r="K3813">
        <v>683</v>
      </c>
      <c r="L3813">
        <f>I3813-K3813</f>
        <v>981</v>
      </c>
      <c r="M3813" t="str">
        <f>IF(I3813&lt;100,"small",IF(I3813&lt;500,"medium","large"))</f>
        <v>large</v>
      </c>
      <c r="N3813">
        <f>IF(M3813="small",1,0)</f>
        <v>0</v>
      </c>
      <c r="O3813">
        <f>IF(N3813="medium",1,0)</f>
        <v>0</v>
      </c>
      <c r="P3813">
        <f>IF(O3813="large",1,0)</f>
        <v>0</v>
      </c>
      <c r="Q3813">
        <v>2010</v>
      </c>
      <c r="R3813">
        <v>4</v>
      </c>
      <c r="S3813" t="str">
        <f>IF(R3813=1, "First-time", IF(R3813&lt;=3, "Rising Star", IF(R3813&lt;10, "Established", "Elites")))</f>
        <v>Established</v>
      </c>
      <c r="T3813">
        <f>IF(S3813 = "First-time",1,0)</f>
        <v>0</v>
      </c>
      <c r="U3813">
        <f>IF(S3813 = "Rising Star",1,0)</f>
        <v>0</v>
      </c>
      <c r="V3813">
        <f>IF(S3813 = "Established",1,0)</f>
        <v>1</v>
      </c>
      <c r="W3813">
        <f>IF(S3813 = "Elites",1,0)</f>
        <v>0</v>
      </c>
      <c r="X3813" t="s">
        <v>130</v>
      </c>
      <c r="Y3813" t="str">
        <f>IF(X3813="","-",TRIM(LEFT(X3813,FIND(",",X3813&amp;",")-1)))</f>
        <v>Dallas</v>
      </c>
      <c r="Z3813" t="s">
        <v>130</v>
      </c>
      <c r="AA3813" t="s">
        <v>45</v>
      </c>
    </row>
    <row r="3814" spans="1:27" ht="14.4" x14ac:dyDescent="0.3">
      <c r="A3814">
        <v>3803</v>
      </c>
      <c r="B3814" t="s">
        <v>10159</v>
      </c>
      <c r="C3814" t="s">
        <v>10160</v>
      </c>
      <c r="D3814" t="s">
        <v>10161</v>
      </c>
      <c r="E3814" t="s">
        <v>4839</v>
      </c>
      <c r="F3814" s="5">
        <f>_xlfn.TEXTBEFORE(E3814, " ") * 1000000</f>
        <v>14000000</v>
      </c>
      <c r="G3814">
        <v>88.102099999999993</v>
      </c>
      <c r="H3814" t="s">
        <v>324</v>
      </c>
      <c r="I3814">
        <v>35</v>
      </c>
      <c r="J3814">
        <f>IF(I3814="",0,I3814)</f>
        <v>35</v>
      </c>
      <c r="K3814">
        <v>20</v>
      </c>
      <c r="L3814">
        <f>I3814-K3814</f>
        <v>15</v>
      </c>
      <c r="M3814" t="str">
        <f>IF(I3814&lt;100,"small",IF(I3814&lt;500,"medium","large"))</f>
        <v>small</v>
      </c>
      <c r="N3814">
        <f>IF(M3814="small",1,0)</f>
        <v>1</v>
      </c>
      <c r="O3814">
        <f>IF(N3814="medium",1,0)</f>
        <v>0</v>
      </c>
      <c r="P3814">
        <f>IF(O3814="large",1,0)</f>
        <v>0</v>
      </c>
      <c r="Q3814">
        <v>2009</v>
      </c>
      <c r="R3814">
        <v>5</v>
      </c>
      <c r="S3814" t="str">
        <f>IF(R3814=1, "First-time", IF(R3814&lt;=3, "Rising Star", IF(R3814&lt;10, "Established", "Elites")))</f>
        <v>Established</v>
      </c>
      <c r="T3814">
        <f>IF(S3814 = "First-time",1,0)</f>
        <v>0</v>
      </c>
      <c r="U3814">
        <f>IF(S3814 = "Rising Star",1,0)</f>
        <v>0</v>
      </c>
      <c r="V3814">
        <f>IF(S3814 = "Established",1,0)</f>
        <v>1</v>
      </c>
      <c r="W3814">
        <f>IF(S3814 = "Elites",1,0)</f>
        <v>0</v>
      </c>
      <c r="X3814" t="s">
        <v>1206</v>
      </c>
      <c r="Y3814" t="str">
        <f>IF(X3814="","-",TRIM(LEFT(X3814,FIND(",",X3814&amp;",")-1)))</f>
        <v>Tampa</v>
      </c>
      <c r="Z3814" t="s">
        <v>10162</v>
      </c>
      <c r="AA3814" t="s">
        <v>10</v>
      </c>
    </row>
    <row r="3815" spans="1:27" ht="14.4" x14ac:dyDescent="0.3">
      <c r="A3815">
        <v>3804</v>
      </c>
      <c r="B3815" t="s">
        <v>10544</v>
      </c>
      <c r="C3815" t="s">
        <v>10545</v>
      </c>
      <c r="D3815" t="s">
        <v>10546</v>
      </c>
      <c r="E3815" t="s">
        <v>1391</v>
      </c>
      <c r="F3815" s="5">
        <f>_xlfn.TEXTBEFORE(E3815, " ") * 1000000</f>
        <v>3800000</v>
      </c>
      <c r="G3815">
        <v>88.042500000000004</v>
      </c>
      <c r="H3815" t="s">
        <v>803</v>
      </c>
      <c r="I3815">
        <v>7</v>
      </c>
      <c r="J3815">
        <f>IF(I3815="",0,I3815)</f>
        <v>7</v>
      </c>
      <c r="K3815">
        <v>5</v>
      </c>
      <c r="L3815">
        <f>I3815-K3815</f>
        <v>2</v>
      </c>
      <c r="M3815" t="str">
        <f>IF(I3815&lt;100,"small",IF(I3815&lt;500,"medium","large"))</f>
        <v>small</v>
      </c>
      <c r="N3815">
        <f>IF(M3815="small",1,0)</f>
        <v>1</v>
      </c>
      <c r="O3815">
        <f>IF(N3815="medium",1,0)</f>
        <v>0</v>
      </c>
      <c r="P3815">
        <f>IF(O3815="large",1,0)</f>
        <v>0</v>
      </c>
      <c r="Q3815">
        <v>2010</v>
      </c>
      <c r="R3815">
        <v>1</v>
      </c>
      <c r="S3815" t="str">
        <f>IF(R3815=1, "First-time", IF(R3815&lt;=3, "Rising Star", IF(R3815&lt;10, "Established", "Elites")))</f>
        <v>First-time</v>
      </c>
      <c r="T3815">
        <f>IF(S3815 = "First-time",1,0)</f>
        <v>1</v>
      </c>
      <c r="U3815">
        <f>IF(S3815 = "Rising Star",1,0)</f>
        <v>0</v>
      </c>
      <c r="V3815">
        <f>IF(S3815 = "Established",1,0)</f>
        <v>0</v>
      </c>
      <c r="W3815">
        <f>IF(S3815 = "Elites",1,0)</f>
        <v>0</v>
      </c>
      <c r="X3815" t="s">
        <v>427</v>
      </c>
      <c r="Y3815" t="str">
        <f>IF(X3815="","-",TRIM(LEFT(X3815,FIND(",",X3815&amp;",")-1)))</f>
        <v>Washington</v>
      </c>
      <c r="Z3815" t="s">
        <v>3770</v>
      </c>
      <c r="AA3815" t="s">
        <v>47</v>
      </c>
    </row>
    <row r="3816" spans="1:27" ht="14.4" x14ac:dyDescent="0.3">
      <c r="A3816">
        <v>3805</v>
      </c>
      <c r="B3816" t="s">
        <v>1290</v>
      </c>
      <c r="C3816" t="s">
        <v>1291</v>
      </c>
      <c r="D3816" t="s">
        <v>1292</v>
      </c>
      <c r="E3816" t="s">
        <v>1293</v>
      </c>
      <c r="F3816" s="5">
        <f>_xlfn.TEXTBEFORE(E3816, " ") * 1000000</f>
        <v>42900000</v>
      </c>
      <c r="G3816">
        <v>88.038700000000006</v>
      </c>
      <c r="H3816" t="s">
        <v>472</v>
      </c>
      <c r="I3816">
        <v>75</v>
      </c>
      <c r="J3816">
        <f>IF(I3816="",0,I3816)</f>
        <v>75</v>
      </c>
      <c r="K3816">
        <v>40</v>
      </c>
      <c r="L3816">
        <f>I3816-K3816</f>
        <v>35</v>
      </c>
      <c r="M3816" t="str">
        <f>IF(I3816&lt;100,"small",IF(I3816&lt;500,"medium","large"))</f>
        <v>small</v>
      </c>
      <c r="N3816">
        <f>IF(M3816="small",1,0)</f>
        <v>1</v>
      </c>
      <c r="O3816">
        <f>IF(N3816="medium",1,0)</f>
        <v>0</v>
      </c>
      <c r="P3816">
        <f>IF(O3816="large",1,0)</f>
        <v>0</v>
      </c>
      <c r="Q3816">
        <v>1987</v>
      </c>
      <c r="R3816">
        <v>6</v>
      </c>
      <c r="S3816" t="str">
        <f>IF(R3816=1, "First-time", IF(R3816&lt;=3, "Rising Star", IF(R3816&lt;10, "Established", "Elites")))</f>
        <v>Established</v>
      </c>
      <c r="T3816">
        <f>IF(S3816 = "First-time",1,0)</f>
        <v>0</v>
      </c>
      <c r="U3816">
        <f>IF(S3816 = "Rising Star",1,0)</f>
        <v>0</v>
      </c>
      <c r="V3816">
        <f>IF(S3816 = "Established",1,0)</f>
        <v>1</v>
      </c>
      <c r="W3816">
        <f>IF(S3816 = "Elites",1,0)</f>
        <v>0</v>
      </c>
      <c r="X3816" t="s">
        <v>342</v>
      </c>
      <c r="Y3816" t="str">
        <f>IF(X3816="","-",TRIM(LEFT(X3816,FIND(",",X3816&amp;",")-1)))</f>
        <v>San Diego</v>
      </c>
      <c r="Z3816" t="s">
        <v>243</v>
      </c>
      <c r="AA3816" t="s">
        <v>11</v>
      </c>
    </row>
    <row r="3817" spans="1:27" ht="14.4" x14ac:dyDescent="0.3">
      <c r="A3817">
        <v>3806</v>
      </c>
      <c r="B3817" t="s">
        <v>1202</v>
      </c>
      <c r="C3817" t="s">
        <v>1203</v>
      </c>
      <c r="D3817" t="s">
        <v>1204</v>
      </c>
      <c r="E3817" t="s">
        <v>1205</v>
      </c>
      <c r="F3817" s="5">
        <f>_xlfn.TEXTBEFORE(E3817, " ") * 1000000</f>
        <v>42400000</v>
      </c>
      <c r="G3817">
        <v>88.010499999999993</v>
      </c>
      <c r="H3817" t="s">
        <v>803</v>
      </c>
      <c r="I3817">
        <v>230</v>
      </c>
      <c r="J3817">
        <f>IF(I3817="",0,I3817)</f>
        <v>230</v>
      </c>
      <c r="K3817">
        <v>100</v>
      </c>
      <c r="L3817">
        <f>I3817-K3817</f>
        <v>130</v>
      </c>
      <c r="M3817" t="str">
        <f>IF(I3817&lt;100,"small",IF(I3817&lt;500,"medium","large"))</f>
        <v>medium</v>
      </c>
      <c r="N3817">
        <f>IF(M3817="small",1,0)</f>
        <v>0</v>
      </c>
      <c r="O3817">
        <f>IF(N3817="medium",1,0)</f>
        <v>0</v>
      </c>
      <c r="P3817">
        <f>IF(O3817="large",1,0)</f>
        <v>0</v>
      </c>
      <c r="Q3817">
        <v>1986</v>
      </c>
      <c r="R3817">
        <v>8</v>
      </c>
      <c r="S3817" t="str">
        <f>IF(R3817=1, "First-time", IF(R3817&lt;=3, "Rising Star", IF(R3817&lt;10, "Established", "Elites")))</f>
        <v>Established</v>
      </c>
      <c r="T3817">
        <f>IF(S3817 = "First-time",1,0)</f>
        <v>0</v>
      </c>
      <c r="U3817">
        <f>IF(S3817 = "Rising Star",1,0)</f>
        <v>0</v>
      </c>
      <c r="V3817">
        <f>IF(S3817 = "Established",1,0)</f>
        <v>1</v>
      </c>
      <c r="W3817">
        <f>IF(S3817 = "Elites",1,0)</f>
        <v>0</v>
      </c>
      <c r="X3817" t="s">
        <v>1206</v>
      </c>
      <c r="Y3817" t="str">
        <f>IF(X3817="","-",TRIM(LEFT(X3817,FIND(",",X3817&amp;",")-1)))</f>
        <v>Tampa</v>
      </c>
      <c r="Z3817" t="s">
        <v>1207</v>
      </c>
      <c r="AA3817" t="s">
        <v>10</v>
      </c>
    </row>
    <row r="3818" spans="1:27" ht="14.4" x14ac:dyDescent="0.3">
      <c r="A3818">
        <v>3807</v>
      </c>
      <c r="B3818" t="s">
        <v>12146</v>
      </c>
      <c r="C3818" t="s">
        <v>12147</v>
      </c>
      <c r="D3818" t="s">
        <v>12148</v>
      </c>
      <c r="E3818" t="s">
        <v>1267</v>
      </c>
      <c r="F3818" s="5">
        <f>_xlfn.TEXTBEFORE(E3818, " ") * 1000000</f>
        <v>2400000</v>
      </c>
      <c r="G3818">
        <v>88.006100000000004</v>
      </c>
      <c r="H3818" t="s">
        <v>85</v>
      </c>
      <c r="I3818">
        <v>7</v>
      </c>
      <c r="J3818">
        <f>IF(I3818="",0,I3818)</f>
        <v>7</v>
      </c>
      <c r="K3818">
        <v>4</v>
      </c>
      <c r="L3818">
        <f>I3818-K3818</f>
        <v>3</v>
      </c>
      <c r="M3818" t="str">
        <f>IF(I3818&lt;100,"small",IF(I3818&lt;500,"medium","large"))</f>
        <v>small</v>
      </c>
      <c r="N3818">
        <f>IF(M3818="small",1,0)</f>
        <v>1</v>
      </c>
      <c r="O3818">
        <f>IF(N3818="medium",1,0)</f>
        <v>0</v>
      </c>
      <c r="P3818">
        <f>IF(O3818="large",1,0)</f>
        <v>0</v>
      </c>
      <c r="Q3818">
        <v>2011</v>
      </c>
      <c r="R3818">
        <v>1</v>
      </c>
      <c r="S3818" t="str">
        <f>IF(R3818=1, "First-time", IF(R3818&lt;=3, "Rising Star", IF(R3818&lt;10, "Established", "Elites")))</f>
        <v>First-time</v>
      </c>
      <c r="T3818">
        <f>IF(S3818 = "First-time",1,0)</f>
        <v>1</v>
      </c>
      <c r="U3818">
        <f>IF(S3818 = "Rising Star",1,0)</f>
        <v>0</v>
      </c>
      <c r="V3818">
        <f>IF(S3818 = "Established",1,0)</f>
        <v>0</v>
      </c>
      <c r="W3818">
        <f>IF(S3818 = "Elites",1,0)</f>
        <v>0</v>
      </c>
      <c r="X3818" t="s">
        <v>466</v>
      </c>
      <c r="Y3818" t="str">
        <f>IF(X3818="","-",TRIM(LEFT(X3818,FIND(",",X3818&amp;",")-1)))</f>
        <v>Charlotte</v>
      </c>
      <c r="Z3818" t="s">
        <v>466</v>
      </c>
      <c r="AA3818" t="s">
        <v>28</v>
      </c>
    </row>
    <row r="3819" spans="1:27" ht="14.4" x14ac:dyDescent="0.3">
      <c r="A3819">
        <v>3808</v>
      </c>
      <c r="B3819" t="s">
        <v>5913</v>
      </c>
      <c r="C3819" t="s">
        <v>5914</v>
      </c>
      <c r="D3819" t="s">
        <v>5915</v>
      </c>
      <c r="E3819" t="s">
        <v>2739</v>
      </c>
      <c r="F3819" s="5">
        <f>_xlfn.TEXTBEFORE(E3819, " ") * 1000000</f>
        <v>35500000</v>
      </c>
      <c r="G3819">
        <v>87.880700000000004</v>
      </c>
      <c r="H3819" t="s">
        <v>85</v>
      </c>
      <c r="I3819">
        <v>47</v>
      </c>
      <c r="J3819">
        <f>IF(I3819="",0,I3819)</f>
        <v>47</v>
      </c>
      <c r="K3819">
        <v>32</v>
      </c>
      <c r="L3819">
        <f>I3819-K3819</f>
        <v>15</v>
      </c>
      <c r="M3819" t="str">
        <f>IF(I3819&lt;100,"small",IF(I3819&lt;500,"medium","large"))</f>
        <v>small</v>
      </c>
      <c r="N3819">
        <f>IF(M3819="small",1,0)</f>
        <v>1</v>
      </c>
      <c r="O3819">
        <f>IF(N3819="medium",1,0)</f>
        <v>0</v>
      </c>
      <c r="P3819">
        <f>IF(O3819="large",1,0)</f>
        <v>0</v>
      </c>
      <c r="Q3819">
        <v>2004</v>
      </c>
      <c r="R3819">
        <v>1</v>
      </c>
      <c r="S3819" t="str">
        <f>IF(R3819=1, "First-time", IF(R3819&lt;=3, "Rising Star", IF(R3819&lt;10, "Established", "Elites")))</f>
        <v>First-time</v>
      </c>
      <c r="T3819">
        <f>IF(S3819 = "First-time",1,0)</f>
        <v>1</v>
      </c>
      <c r="U3819">
        <f>IF(S3819 = "Rising Star",1,0)</f>
        <v>0</v>
      </c>
      <c r="V3819">
        <f>IF(S3819 = "Established",1,0)</f>
        <v>0</v>
      </c>
      <c r="W3819">
        <f>IF(S3819 = "Elites",1,0)</f>
        <v>0</v>
      </c>
      <c r="X3819" t="s">
        <v>1396</v>
      </c>
      <c r="Y3819" t="str">
        <f>IF(X3819="","-",TRIM(LEFT(X3819,FIND(",",X3819&amp;",")-1)))</f>
        <v>San Francisco</v>
      </c>
      <c r="Z3819" t="s">
        <v>5916</v>
      </c>
      <c r="AA3819" t="s">
        <v>5</v>
      </c>
    </row>
    <row r="3820" spans="1:27" ht="14.4" x14ac:dyDescent="0.3">
      <c r="A3820">
        <v>3809</v>
      </c>
      <c r="B3820" t="s">
        <v>4937</v>
      </c>
      <c r="C3820" t="s">
        <v>4938</v>
      </c>
      <c r="D3820" t="s">
        <v>4939</v>
      </c>
      <c r="E3820" t="s">
        <v>2502</v>
      </c>
      <c r="F3820" s="5">
        <f>_xlfn.TEXTBEFORE(E3820, " ") * 1000000</f>
        <v>93200000</v>
      </c>
      <c r="G3820">
        <v>87.846400000000003</v>
      </c>
      <c r="H3820" t="s">
        <v>92</v>
      </c>
      <c r="I3820">
        <v>3953</v>
      </c>
      <c r="J3820">
        <f>IF(I3820="",0,I3820)</f>
        <v>3953</v>
      </c>
      <c r="K3820">
        <v>2350</v>
      </c>
      <c r="L3820">
        <f>I3820-K3820</f>
        <v>1603</v>
      </c>
      <c r="M3820" t="str">
        <f>IF(I3820&lt;100,"small",IF(I3820&lt;500,"medium","large"))</f>
        <v>large</v>
      </c>
      <c r="N3820">
        <f>IF(M3820="small",1,0)</f>
        <v>0</v>
      </c>
      <c r="O3820">
        <f>IF(N3820="medium",1,0)</f>
        <v>0</v>
      </c>
      <c r="P3820">
        <f>IF(O3820="large",1,0)</f>
        <v>0</v>
      </c>
      <c r="Q3820">
        <v>2003</v>
      </c>
      <c r="R3820">
        <v>11</v>
      </c>
      <c r="S3820" t="str">
        <f>IF(R3820=1, "First-time", IF(R3820&lt;=3, "Rising Star", IF(R3820&lt;10, "Established", "Elites")))</f>
        <v>Elites</v>
      </c>
      <c r="T3820">
        <f>IF(S3820 = "First-time",1,0)</f>
        <v>0</v>
      </c>
      <c r="U3820">
        <f>IF(S3820 = "Rising Star",1,0)</f>
        <v>0</v>
      </c>
      <c r="V3820">
        <f>IF(S3820 = "Established",1,0)</f>
        <v>0</v>
      </c>
      <c r="W3820">
        <f>IF(S3820 = "Elites",1,0)</f>
        <v>1</v>
      </c>
      <c r="X3820" t="s">
        <v>86</v>
      </c>
      <c r="Y3820" t="str">
        <f>IF(X3820="","-",TRIM(LEFT(X3820,FIND(",",X3820&amp;",")-1)))</f>
        <v>New York City</v>
      </c>
      <c r="Z3820" t="s">
        <v>543</v>
      </c>
      <c r="AA3820" t="s">
        <v>35</v>
      </c>
    </row>
    <row r="3821" spans="1:27" ht="14.4" x14ac:dyDescent="0.3">
      <c r="A3821">
        <v>3810</v>
      </c>
      <c r="B3821" t="s">
        <v>934</v>
      </c>
      <c r="C3821" t="s">
        <v>935</v>
      </c>
      <c r="D3821" t="s">
        <v>936</v>
      </c>
      <c r="E3821" t="s">
        <v>937</v>
      </c>
      <c r="F3821" s="5">
        <f>_xlfn.TEXTBEFORE(E3821, " ") * 1000000</f>
        <v>9700000</v>
      </c>
      <c r="G3821">
        <v>87.840699999999998</v>
      </c>
      <c r="H3821" t="s">
        <v>105</v>
      </c>
      <c r="I3821">
        <v>26</v>
      </c>
      <c r="J3821">
        <f>IF(I3821="",0,I3821)</f>
        <v>26</v>
      </c>
      <c r="K3821">
        <v>20</v>
      </c>
      <c r="L3821">
        <f>I3821-K3821</f>
        <v>6</v>
      </c>
      <c r="M3821" t="str">
        <f>IF(I3821&lt;100,"small",IF(I3821&lt;500,"medium","large"))</f>
        <v>small</v>
      </c>
      <c r="N3821">
        <f>IF(M3821="small",1,0)</f>
        <v>1</v>
      </c>
      <c r="O3821">
        <f>IF(N3821="medium",1,0)</f>
        <v>0</v>
      </c>
      <c r="P3821">
        <f>IF(O3821="large",1,0)</f>
        <v>0</v>
      </c>
      <c r="Q3821">
        <v>1983</v>
      </c>
      <c r="R3821">
        <v>4</v>
      </c>
      <c r="S3821" t="str">
        <f>IF(R3821=1, "First-time", IF(R3821&lt;=3, "Rising Star", IF(R3821&lt;10, "Established", "Elites")))</f>
        <v>Established</v>
      </c>
      <c r="T3821">
        <f>IF(S3821 = "First-time",1,0)</f>
        <v>0</v>
      </c>
      <c r="U3821">
        <f>IF(S3821 = "Rising Star",1,0)</f>
        <v>0</v>
      </c>
      <c r="V3821">
        <f>IF(S3821 = "Established",1,0)</f>
        <v>1</v>
      </c>
      <c r="W3821">
        <f>IF(S3821 = "Elites",1,0)</f>
        <v>0</v>
      </c>
      <c r="X3821" t="s">
        <v>99</v>
      </c>
      <c r="Y3821" t="str">
        <f>IF(X3821="","-",TRIM(LEFT(X3821,FIND(",",X3821&amp;",")-1)))</f>
        <v>-</v>
      </c>
      <c r="Z3821" t="s">
        <v>106</v>
      </c>
      <c r="AA3821" t="s">
        <v>36</v>
      </c>
    </row>
    <row r="3822" spans="1:27" ht="14.4" x14ac:dyDescent="0.3">
      <c r="A3822">
        <v>3811</v>
      </c>
      <c r="B3822" t="s">
        <v>5917</v>
      </c>
      <c r="C3822" t="s">
        <v>5918</v>
      </c>
      <c r="D3822" t="s">
        <v>5919</v>
      </c>
      <c r="E3822" t="s">
        <v>3006</v>
      </c>
      <c r="F3822" s="5">
        <f>_xlfn.TEXTBEFORE(E3822, " ") * 1000000</f>
        <v>10000000</v>
      </c>
      <c r="G3822">
        <v>87.829300000000003</v>
      </c>
      <c r="H3822" t="s">
        <v>803</v>
      </c>
      <c r="I3822">
        <v>45</v>
      </c>
      <c r="J3822">
        <f>IF(I3822="",0,I3822)</f>
        <v>45</v>
      </c>
      <c r="K3822">
        <v>25</v>
      </c>
      <c r="L3822">
        <f>I3822-K3822</f>
        <v>20</v>
      </c>
      <c r="M3822" t="str">
        <f>IF(I3822&lt;100,"small",IF(I3822&lt;500,"medium","large"))</f>
        <v>small</v>
      </c>
      <c r="N3822">
        <f>IF(M3822="small",1,0)</f>
        <v>1</v>
      </c>
      <c r="O3822">
        <f>IF(N3822="medium",1,0)</f>
        <v>0</v>
      </c>
      <c r="P3822">
        <f>IF(O3822="large",1,0)</f>
        <v>0</v>
      </c>
      <c r="Q3822">
        <v>2004</v>
      </c>
      <c r="R3822">
        <v>8</v>
      </c>
      <c r="S3822" t="str">
        <f>IF(R3822=1, "First-time", IF(R3822&lt;=3, "Rising Star", IF(R3822&lt;10, "Established", "Elites")))</f>
        <v>Established</v>
      </c>
      <c r="T3822">
        <f>IF(S3822 = "First-time",1,0)</f>
        <v>0</v>
      </c>
      <c r="U3822">
        <f>IF(S3822 = "Rising Star",1,0)</f>
        <v>0</v>
      </c>
      <c r="V3822">
        <f>IF(S3822 = "Established",1,0)</f>
        <v>1</v>
      </c>
      <c r="W3822">
        <f>IF(S3822 = "Elites",1,0)</f>
        <v>0</v>
      </c>
      <c r="X3822" t="s">
        <v>342</v>
      </c>
      <c r="Y3822" t="str">
        <f>IF(X3822="","-",TRIM(LEFT(X3822,FIND(",",X3822&amp;",")-1)))</f>
        <v>San Diego</v>
      </c>
      <c r="Z3822" t="s">
        <v>342</v>
      </c>
      <c r="AA3822" t="s">
        <v>5</v>
      </c>
    </row>
    <row r="3823" spans="1:27" ht="14.4" x14ac:dyDescent="0.3">
      <c r="A3823">
        <v>3812</v>
      </c>
      <c r="B3823" t="s">
        <v>10031</v>
      </c>
      <c r="C3823" t="s">
        <v>10032</v>
      </c>
      <c r="D3823" t="s">
        <v>10033</v>
      </c>
      <c r="E3823" t="s">
        <v>2808</v>
      </c>
      <c r="F3823" s="5">
        <f>_xlfn.TEXTBEFORE(E3823, " ") * 1000000</f>
        <v>9000000</v>
      </c>
      <c r="G3823">
        <v>87.819900000000004</v>
      </c>
      <c r="H3823" t="s">
        <v>779</v>
      </c>
      <c r="I3823">
        <v>37</v>
      </c>
      <c r="J3823">
        <f>IF(I3823="",0,I3823)</f>
        <v>37</v>
      </c>
      <c r="K3823">
        <v>15</v>
      </c>
      <c r="L3823">
        <f>I3823-K3823</f>
        <v>22</v>
      </c>
      <c r="M3823" t="str">
        <f>IF(I3823&lt;100,"small",IF(I3823&lt;500,"medium","large"))</f>
        <v>small</v>
      </c>
      <c r="N3823">
        <f>IF(M3823="small",1,0)</f>
        <v>1</v>
      </c>
      <c r="O3823">
        <f>IF(N3823="medium",1,0)</f>
        <v>0</v>
      </c>
      <c r="P3823">
        <f>IF(O3823="large",1,0)</f>
        <v>0</v>
      </c>
      <c r="Q3823">
        <v>2009</v>
      </c>
      <c r="R3823">
        <v>4</v>
      </c>
      <c r="S3823" t="str">
        <f>IF(R3823=1, "First-time", IF(R3823&lt;=3, "Rising Star", IF(R3823&lt;10, "Established", "Elites")))</f>
        <v>Established</v>
      </c>
      <c r="T3823">
        <f>IF(S3823 = "First-time",1,0)</f>
        <v>0</v>
      </c>
      <c r="U3823">
        <f>IF(S3823 = "Rising Star",1,0)</f>
        <v>0</v>
      </c>
      <c r="V3823">
        <f>IF(S3823 = "Established",1,0)</f>
        <v>1</v>
      </c>
      <c r="W3823">
        <f>IF(S3823 = "Elites",1,0)</f>
        <v>0</v>
      </c>
      <c r="X3823" t="s">
        <v>7067</v>
      </c>
      <c r="Y3823" t="str">
        <f>IF(X3823="","-",TRIM(LEFT(X3823,FIND(",",X3823&amp;",")-1)))</f>
        <v>Boise City-Nampa</v>
      </c>
      <c r="Z3823" t="s">
        <v>10034</v>
      </c>
      <c r="AA3823" t="s">
        <v>14</v>
      </c>
    </row>
    <row r="3824" spans="1:27" ht="14.4" x14ac:dyDescent="0.3">
      <c r="A3824">
        <v>3813</v>
      </c>
      <c r="B3824" t="s">
        <v>11193</v>
      </c>
      <c r="C3824" t="s">
        <v>11194</v>
      </c>
      <c r="D3824" t="s">
        <v>11195</v>
      </c>
      <c r="E3824" t="s">
        <v>7911</v>
      </c>
      <c r="F3824" s="5">
        <f>_xlfn.TEXTBEFORE(E3824, " ") * 1000000</f>
        <v>28500000</v>
      </c>
      <c r="G3824">
        <v>87.7791</v>
      </c>
      <c r="H3824" t="s">
        <v>105</v>
      </c>
      <c r="I3824">
        <v>118</v>
      </c>
      <c r="J3824">
        <f>IF(I3824="",0,I3824)</f>
        <v>118</v>
      </c>
      <c r="K3824">
        <v>61</v>
      </c>
      <c r="L3824">
        <f>I3824-K3824</f>
        <v>57</v>
      </c>
      <c r="M3824" t="str">
        <f>IF(I3824&lt;100,"small",IF(I3824&lt;500,"medium","large"))</f>
        <v>medium</v>
      </c>
      <c r="N3824">
        <f>IF(M3824="small",1,0)</f>
        <v>0</v>
      </c>
      <c r="O3824">
        <f>IF(N3824="medium",1,0)</f>
        <v>0</v>
      </c>
      <c r="P3824">
        <f>IF(O3824="large",1,0)</f>
        <v>0</v>
      </c>
      <c r="Q3824">
        <v>2010</v>
      </c>
      <c r="R3824">
        <v>3</v>
      </c>
      <c r="S3824" t="str">
        <f>IF(R3824=1, "First-time", IF(R3824&lt;=3, "Rising Star", IF(R3824&lt;10, "Established", "Elites")))</f>
        <v>Rising Star</v>
      </c>
      <c r="T3824">
        <f>IF(S3824 = "First-time",1,0)</f>
        <v>0</v>
      </c>
      <c r="U3824">
        <f>IF(S3824 = "Rising Star",1,0)</f>
        <v>1</v>
      </c>
      <c r="V3824">
        <f>IF(S3824 = "Established",1,0)</f>
        <v>0</v>
      </c>
      <c r="W3824">
        <f>IF(S3824 = "Elites",1,0)</f>
        <v>0</v>
      </c>
      <c r="X3824" t="s">
        <v>271</v>
      </c>
      <c r="Y3824" t="str">
        <f>IF(X3824="","-",TRIM(LEFT(X3824,FIND(",",X3824&amp;",")-1)))</f>
        <v>Chicago</v>
      </c>
      <c r="Z3824" t="s">
        <v>11196</v>
      </c>
      <c r="AA3824" t="s">
        <v>15</v>
      </c>
    </row>
    <row r="3825" spans="1:27" ht="14.4" x14ac:dyDescent="0.3">
      <c r="A3825">
        <v>3814</v>
      </c>
      <c r="B3825" t="s">
        <v>4983</v>
      </c>
      <c r="C3825" t="s">
        <v>4984</v>
      </c>
      <c r="D3825" t="s">
        <v>4985</v>
      </c>
      <c r="E3825" t="s">
        <v>832</v>
      </c>
      <c r="F3825" s="5">
        <f>_xlfn.TEXTBEFORE(E3825, " ") * 1000000</f>
        <v>11800000</v>
      </c>
      <c r="G3825">
        <v>87.768000000000001</v>
      </c>
      <c r="H3825" t="s">
        <v>472</v>
      </c>
      <c r="I3825">
        <v>85</v>
      </c>
      <c r="J3825">
        <f>IF(I3825="",0,I3825)</f>
        <v>85</v>
      </c>
      <c r="K3825">
        <v>45</v>
      </c>
      <c r="L3825">
        <f>I3825-K3825</f>
        <v>40</v>
      </c>
      <c r="M3825" t="str">
        <f>IF(I3825&lt;100,"small",IF(I3825&lt;500,"medium","large"))</f>
        <v>small</v>
      </c>
      <c r="N3825">
        <f>IF(M3825="small",1,0)</f>
        <v>1</v>
      </c>
      <c r="O3825">
        <f>IF(N3825="medium",1,0)</f>
        <v>0</v>
      </c>
      <c r="P3825">
        <f>IF(O3825="large",1,0)</f>
        <v>0</v>
      </c>
      <c r="Q3825">
        <v>2003</v>
      </c>
      <c r="R3825">
        <v>7</v>
      </c>
      <c r="S3825" t="str">
        <f>IF(R3825=1, "First-time", IF(R3825&lt;=3, "Rising Star", IF(R3825&lt;10, "Established", "Elites")))</f>
        <v>Established</v>
      </c>
      <c r="T3825">
        <f>IF(S3825 = "First-time",1,0)</f>
        <v>0</v>
      </c>
      <c r="U3825">
        <f>IF(S3825 = "Rising Star",1,0)</f>
        <v>0</v>
      </c>
      <c r="V3825">
        <f>IF(S3825 = "Established",1,0)</f>
        <v>1</v>
      </c>
      <c r="W3825">
        <f>IF(S3825 = "Elites",1,0)</f>
        <v>0</v>
      </c>
      <c r="X3825" t="s">
        <v>1454</v>
      </c>
      <c r="Y3825" t="str">
        <f>IF(X3825="","-",TRIM(LEFT(X3825,FIND(",",X3825&amp;",")-1)))</f>
        <v>St. Louis</v>
      </c>
      <c r="Z3825" t="s">
        <v>1455</v>
      </c>
      <c r="AA3825" t="s">
        <v>25</v>
      </c>
    </row>
    <row r="3826" spans="1:27" ht="14.4" x14ac:dyDescent="0.3">
      <c r="A3826">
        <v>3815</v>
      </c>
      <c r="B3826" t="s">
        <v>3656</v>
      </c>
      <c r="C3826" t="s">
        <v>3657</v>
      </c>
      <c r="D3826" t="s">
        <v>3658</v>
      </c>
      <c r="E3826" t="s">
        <v>3659</v>
      </c>
      <c r="F3826" s="5">
        <f>_xlfn.TEXTBEFORE(E3826, " ") * 1000000</f>
        <v>20600000</v>
      </c>
      <c r="G3826">
        <v>87.749399999999994</v>
      </c>
      <c r="H3826" t="s">
        <v>472</v>
      </c>
      <c r="I3826">
        <v>120</v>
      </c>
      <c r="J3826">
        <f>IF(I3826="",0,I3826)</f>
        <v>120</v>
      </c>
      <c r="K3826">
        <v>48</v>
      </c>
      <c r="L3826">
        <f>I3826-K3826</f>
        <v>72</v>
      </c>
      <c r="M3826" t="str">
        <f>IF(I3826&lt;100,"small",IF(I3826&lt;500,"medium","large"))</f>
        <v>medium</v>
      </c>
      <c r="N3826">
        <f>IF(M3826="small",1,0)</f>
        <v>0</v>
      </c>
      <c r="O3826">
        <f>IF(N3826="medium",1,0)</f>
        <v>0</v>
      </c>
      <c r="P3826">
        <f>IF(O3826="large",1,0)</f>
        <v>0</v>
      </c>
      <c r="Q3826">
        <v>2000</v>
      </c>
      <c r="R3826">
        <v>10</v>
      </c>
      <c r="S3826" t="str">
        <f>IF(R3826=1, "First-time", IF(R3826&lt;=3, "Rising Star", IF(R3826&lt;10, "Established", "Elites")))</f>
        <v>Elites</v>
      </c>
      <c r="T3826">
        <f>IF(S3826 = "First-time",1,0)</f>
        <v>0</v>
      </c>
      <c r="U3826">
        <f>IF(S3826 = "Rising Star",1,0)</f>
        <v>0</v>
      </c>
      <c r="V3826">
        <f>IF(S3826 = "Established",1,0)</f>
        <v>0</v>
      </c>
      <c r="W3826">
        <f>IF(S3826 = "Elites",1,0)</f>
        <v>1</v>
      </c>
      <c r="X3826" t="s">
        <v>900</v>
      </c>
      <c r="Y3826" t="str">
        <f>IF(X3826="","-",TRIM(LEFT(X3826,FIND(",",X3826&amp;",")-1)))</f>
        <v>Jacksonville</v>
      </c>
      <c r="Z3826" t="s">
        <v>901</v>
      </c>
      <c r="AA3826" t="s">
        <v>10</v>
      </c>
    </row>
    <row r="3827" spans="1:27" ht="14.4" x14ac:dyDescent="0.3">
      <c r="A3827">
        <v>3816</v>
      </c>
      <c r="B3827" t="s">
        <v>1877</v>
      </c>
      <c r="C3827" t="s">
        <v>1878</v>
      </c>
      <c r="D3827" t="s">
        <v>1879</v>
      </c>
      <c r="E3827" t="s">
        <v>1880</v>
      </c>
      <c r="F3827" s="5">
        <f>_xlfn.TEXTBEFORE(E3827, " ") * 1000000</f>
        <v>424400000</v>
      </c>
      <c r="G3827">
        <v>87.689400000000006</v>
      </c>
      <c r="H3827" t="s">
        <v>160</v>
      </c>
      <c r="I3827">
        <v>1868</v>
      </c>
      <c r="J3827">
        <f>IF(I3827="",0,I3827)</f>
        <v>1868</v>
      </c>
      <c r="K3827">
        <v>850</v>
      </c>
      <c r="L3827">
        <f>I3827-K3827</f>
        <v>1018</v>
      </c>
      <c r="M3827" t="str">
        <f>IF(I3827&lt;100,"small",IF(I3827&lt;500,"medium","large"))</f>
        <v>large</v>
      </c>
      <c r="N3827">
        <f>IF(M3827="small",1,0)</f>
        <v>0</v>
      </c>
      <c r="O3827">
        <f>IF(N3827="medium",1,0)</f>
        <v>0</v>
      </c>
      <c r="P3827">
        <f>IF(O3827="large",1,0)</f>
        <v>0</v>
      </c>
      <c r="Q3827">
        <v>1993</v>
      </c>
      <c r="R3827">
        <v>9</v>
      </c>
      <c r="S3827" t="str">
        <f>IF(R3827=1, "First-time", IF(R3827&lt;=3, "Rising Star", IF(R3827&lt;10, "Established", "Elites")))</f>
        <v>Established</v>
      </c>
      <c r="T3827">
        <f>IF(S3827 = "First-time",1,0)</f>
        <v>0</v>
      </c>
      <c r="U3827">
        <f>IF(S3827 = "Rising Star",1,0)</f>
        <v>0</v>
      </c>
      <c r="V3827">
        <f>IF(S3827 = "Established",1,0)</f>
        <v>1</v>
      </c>
      <c r="W3827">
        <f>IF(S3827 = "Elites",1,0)</f>
        <v>0</v>
      </c>
      <c r="X3827" t="s">
        <v>1788</v>
      </c>
      <c r="Y3827" t="str">
        <f>IF(X3827="","-",TRIM(LEFT(X3827,FIND(",",X3827&amp;",")-1)))</f>
        <v>Springfield</v>
      </c>
      <c r="Z3827" t="s">
        <v>1881</v>
      </c>
      <c r="AA3827" t="s">
        <v>25</v>
      </c>
    </row>
    <row r="3828" spans="1:27" ht="14.4" x14ac:dyDescent="0.3">
      <c r="A3828">
        <v>3817</v>
      </c>
      <c r="B3828" t="s">
        <v>1611</v>
      </c>
      <c r="C3828" t="s">
        <v>1612</v>
      </c>
      <c r="D3828" t="s">
        <v>1613</v>
      </c>
      <c r="E3828" t="s">
        <v>1614</v>
      </c>
      <c r="F3828" s="5">
        <f>_xlfn.TEXTBEFORE(E3828, " ") * 1000000</f>
        <v>60500000</v>
      </c>
      <c r="G3828">
        <v>87.620500000000007</v>
      </c>
      <c r="H3828" t="s">
        <v>118</v>
      </c>
      <c r="I3828">
        <v>350</v>
      </c>
      <c r="J3828">
        <f>IF(I3828="",0,I3828)</f>
        <v>350</v>
      </c>
      <c r="K3828">
        <v>150</v>
      </c>
      <c r="L3828">
        <f>I3828-K3828</f>
        <v>200</v>
      </c>
      <c r="M3828" t="str">
        <f>IF(I3828&lt;100,"small",IF(I3828&lt;500,"medium","large"))</f>
        <v>medium</v>
      </c>
      <c r="N3828">
        <f>IF(M3828="small",1,0)</f>
        <v>0</v>
      </c>
      <c r="O3828">
        <f>IF(N3828="medium",1,0)</f>
        <v>0</v>
      </c>
      <c r="P3828">
        <f>IF(O3828="large",1,0)</f>
        <v>0</v>
      </c>
      <c r="Q3828">
        <v>1990</v>
      </c>
      <c r="R3828">
        <v>1</v>
      </c>
      <c r="S3828" t="str">
        <f>IF(R3828=1, "First-time", IF(R3828&lt;=3, "Rising Star", IF(R3828&lt;10, "Established", "Elites")))</f>
        <v>First-time</v>
      </c>
      <c r="T3828">
        <f>IF(S3828 = "First-time",1,0)</f>
        <v>1</v>
      </c>
      <c r="U3828">
        <f>IF(S3828 = "Rising Star",1,0)</f>
        <v>0</v>
      </c>
      <c r="V3828">
        <f>IF(S3828 = "Established",1,0)</f>
        <v>0</v>
      </c>
      <c r="W3828">
        <f>IF(S3828 = "Elites",1,0)</f>
        <v>0</v>
      </c>
      <c r="X3828" t="s">
        <v>272</v>
      </c>
      <c r="Y3828" t="str">
        <f>IF(X3828="","-",TRIM(LEFT(X3828,FIND(",",X3828&amp;",")-1)))</f>
        <v>Phoenix</v>
      </c>
      <c r="Z3828" t="s">
        <v>1615</v>
      </c>
      <c r="AA3828" t="s">
        <v>4</v>
      </c>
    </row>
    <row r="3829" spans="1:27" ht="14.4" x14ac:dyDescent="0.3">
      <c r="A3829">
        <v>3818</v>
      </c>
      <c r="B3829" t="s">
        <v>2176</v>
      </c>
      <c r="C3829" t="s">
        <v>2177</v>
      </c>
      <c r="D3829" t="s">
        <v>2178</v>
      </c>
      <c r="E3829" t="s">
        <v>1267</v>
      </c>
      <c r="F3829" s="5">
        <f>_xlfn.TEXTBEFORE(E3829, " ") * 1000000</f>
        <v>2400000</v>
      </c>
      <c r="G3829">
        <v>87.611099999999993</v>
      </c>
      <c r="H3829" t="s">
        <v>433</v>
      </c>
      <c r="I3829">
        <v>18</v>
      </c>
      <c r="J3829">
        <f>IF(I3829="",0,I3829)</f>
        <v>18</v>
      </c>
      <c r="K3829">
        <v>12</v>
      </c>
      <c r="L3829">
        <f>I3829-K3829</f>
        <v>6</v>
      </c>
      <c r="M3829" t="str">
        <f>IF(I3829&lt;100,"small",IF(I3829&lt;500,"medium","large"))</f>
        <v>small</v>
      </c>
      <c r="N3829">
        <f>IF(M3829="small",1,0)</f>
        <v>1</v>
      </c>
      <c r="O3829">
        <f>IF(N3829="medium",1,0)</f>
        <v>0</v>
      </c>
      <c r="P3829">
        <f>IF(O3829="large",1,0)</f>
        <v>0</v>
      </c>
      <c r="Q3829">
        <v>1995</v>
      </c>
      <c r="R3829">
        <v>2</v>
      </c>
      <c r="S3829" t="str">
        <f>IF(R3829=1, "First-time", IF(R3829&lt;=3, "Rising Star", IF(R3829&lt;10, "Established", "Elites")))</f>
        <v>Rising Star</v>
      </c>
      <c r="T3829">
        <f>IF(S3829 = "First-time",1,0)</f>
        <v>0</v>
      </c>
      <c r="U3829">
        <f>IF(S3829 = "Rising Star",1,0)</f>
        <v>1</v>
      </c>
      <c r="V3829">
        <f>IF(S3829 = "Established",1,0)</f>
        <v>0</v>
      </c>
      <c r="W3829">
        <f>IF(S3829 = "Elites",1,0)</f>
        <v>0</v>
      </c>
      <c r="X3829" t="s">
        <v>180</v>
      </c>
      <c r="Y3829" t="str">
        <f>IF(X3829="","-",TRIM(LEFT(X3829,FIND(",",X3829&amp;",")-1)))</f>
        <v>Cincinnati</v>
      </c>
      <c r="Z3829" t="s">
        <v>180</v>
      </c>
      <c r="AA3829" t="s">
        <v>36</v>
      </c>
    </row>
    <row r="3830" spans="1:27" ht="14.4" x14ac:dyDescent="0.3">
      <c r="A3830">
        <v>3819</v>
      </c>
      <c r="B3830" t="s">
        <v>2198</v>
      </c>
      <c r="C3830" t="s">
        <v>2199</v>
      </c>
      <c r="D3830" t="s">
        <v>2200</v>
      </c>
      <c r="E3830" t="s">
        <v>2201</v>
      </c>
      <c r="F3830" s="5">
        <f>_xlfn.TEXTBEFORE(E3830, " ") * 1000000</f>
        <v>46400000</v>
      </c>
      <c r="G3830">
        <v>87.5822</v>
      </c>
      <c r="H3830" t="s">
        <v>779</v>
      </c>
      <c r="I3830">
        <v>920</v>
      </c>
      <c r="J3830">
        <f>IF(I3830="",0,I3830)</f>
        <v>920</v>
      </c>
      <c r="K3830">
        <v>560</v>
      </c>
      <c r="L3830">
        <f>I3830-K3830</f>
        <v>360</v>
      </c>
      <c r="M3830" t="str">
        <f>IF(I3830&lt;100,"small",IF(I3830&lt;500,"medium","large"))</f>
        <v>large</v>
      </c>
      <c r="N3830">
        <f>IF(M3830="small",1,0)</f>
        <v>0</v>
      </c>
      <c r="O3830">
        <f>IF(N3830="medium",1,0)</f>
        <v>0</v>
      </c>
      <c r="P3830">
        <f>IF(O3830="large",1,0)</f>
        <v>0</v>
      </c>
      <c r="Q3830">
        <v>1995</v>
      </c>
      <c r="R3830">
        <v>8</v>
      </c>
      <c r="S3830" t="str">
        <f>IF(R3830=1, "First-time", IF(R3830&lt;=3, "Rising Star", IF(R3830&lt;10, "Established", "Elites")))</f>
        <v>Established</v>
      </c>
      <c r="T3830">
        <f>IF(S3830 = "First-time",1,0)</f>
        <v>0</v>
      </c>
      <c r="U3830">
        <f>IF(S3830 = "Rising Star",1,0)</f>
        <v>0</v>
      </c>
      <c r="V3830">
        <f>IF(S3830 = "Established",1,0)</f>
        <v>1</v>
      </c>
      <c r="W3830">
        <f>IF(S3830 = "Elites",1,0)</f>
        <v>0</v>
      </c>
      <c r="X3830" t="s">
        <v>354</v>
      </c>
      <c r="Y3830" t="str">
        <f>IF(X3830="","-",TRIM(LEFT(X3830,FIND(",",X3830&amp;",")-1)))</f>
        <v>Minneapolis</v>
      </c>
      <c r="Z3830" t="s">
        <v>2202</v>
      </c>
      <c r="AA3830" t="s">
        <v>24</v>
      </c>
    </row>
    <row r="3831" spans="1:27" ht="14.4" x14ac:dyDescent="0.3">
      <c r="A3831">
        <v>3820</v>
      </c>
      <c r="B3831" t="s">
        <v>1065</v>
      </c>
      <c r="C3831" t="s">
        <v>1066</v>
      </c>
      <c r="D3831" t="s">
        <v>1067</v>
      </c>
      <c r="E3831" t="s">
        <v>1068</v>
      </c>
      <c r="F3831" s="5">
        <f>_xlfn.TEXTBEFORE(E3831, " ") * 1000000</f>
        <v>434300000</v>
      </c>
      <c r="G3831">
        <v>87.479299999999995</v>
      </c>
      <c r="H3831" t="s">
        <v>1069</v>
      </c>
      <c r="I3831">
        <v>46</v>
      </c>
      <c r="J3831">
        <f>IF(I3831="",0,I3831)</f>
        <v>46</v>
      </c>
      <c r="K3831">
        <v>30</v>
      </c>
      <c r="L3831">
        <f>I3831-K3831</f>
        <v>16</v>
      </c>
      <c r="M3831" t="str">
        <f>IF(I3831&lt;100,"small",IF(I3831&lt;500,"medium","large"))</f>
        <v>small</v>
      </c>
      <c r="N3831">
        <f>IF(M3831="small",1,0)</f>
        <v>1</v>
      </c>
      <c r="O3831">
        <f>IF(N3831="medium",1,0)</f>
        <v>0</v>
      </c>
      <c r="P3831">
        <f>IF(O3831="large",1,0)</f>
        <v>0</v>
      </c>
      <c r="Q3831">
        <v>1985</v>
      </c>
      <c r="R3831">
        <v>6</v>
      </c>
      <c r="S3831" t="str">
        <f>IF(R3831=1, "First-time", IF(R3831&lt;=3, "Rising Star", IF(R3831&lt;10, "Established", "Elites")))</f>
        <v>Established</v>
      </c>
      <c r="T3831">
        <f>IF(S3831 = "First-time",1,0)</f>
        <v>0</v>
      </c>
      <c r="U3831">
        <f>IF(S3831 = "Rising Star",1,0)</f>
        <v>0</v>
      </c>
      <c r="V3831">
        <f>IF(S3831 = "Established",1,0)</f>
        <v>1</v>
      </c>
      <c r="W3831">
        <f>IF(S3831 = "Elites",1,0)</f>
        <v>0</v>
      </c>
      <c r="X3831" t="s">
        <v>99</v>
      </c>
      <c r="Y3831" t="str">
        <f>IF(X3831="","-",TRIM(LEFT(X3831,FIND(",",X3831&amp;",")-1)))</f>
        <v>-</v>
      </c>
      <c r="Z3831" t="s">
        <v>1070</v>
      </c>
      <c r="AA3831" t="s">
        <v>36</v>
      </c>
    </row>
    <row r="3832" spans="1:27" ht="14.4" x14ac:dyDescent="0.3">
      <c r="A3832">
        <v>3821</v>
      </c>
      <c r="B3832" t="s">
        <v>5557</v>
      </c>
      <c r="C3832" t="s">
        <v>5558</v>
      </c>
      <c r="D3832" t="s">
        <v>5559</v>
      </c>
      <c r="E3832" t="s">
        <v>4800</v>
      </c>
      <c r="F3832" s="5">
        <f>_xlfn.TEXTBEFORE(E3832, " ") * 1000000</f>
        <v>3100000</v>
      </c>
      <c r="G3832">
        <v>87.468800000000002</v>
      </c>
      <c r="H3832" t="s">
        <v>803</v>
      </c>
      <c r="I3832">
        <v>5</v>
      </c>
      <c r="J3832">
        <f>IF(I3832="",0,I3832)</f>
        <v>5</v>
      </c>
      <c r="K3832">
        <v>5</v>
      </c>
      <c r="L3832">
        <f>I3832-K3832</f>
        <v>0</v>
      </c>
      <c r="M3832" t="str">
        <f>IF(I3832&lt;100,"small",IF(I3832&lt;500,"medium","large"))</f>
        <v>small</v>
      </c>
      <c r="N3832">
        <f>IF(M3832="small",1,0)</f>
        <v>1</v>
      </c>
      <c r="O3832">
        <f>IF(N3832="medium",1,0)</f>
        <v>0</v>
      </c>
      <c r="P3832">
        <f>IF(O3832="large",1,0)</f>
        <v>0</v>
      </c>
      <c r="Q3832">
        <v>2004</v>
      </c>
      <c r="R3832">
        <v>3</v>
      </c>
      <c r="S3832" t="str">
        <f>IF(R3832=1, "First-time", IF(R3832&lt;=3, "Rising Star", IF(R3832&lt;10, "Established", "Elites")))</f>
        <v>Rising Star</v>
      </c>
      <c r="T3832">
        <f>IF(S3832 = "First-time",1,0)</f>
        <v>0</v>
      </c>
      <c r="U3832">
        <f>IF(S3832 = "Rising Star",1,0)</f>
        <v>1</v>
      </c>
      <c r="V3832">
        <f>IF(S3832 = "Established",1,0)</f>
        <v>0</v>
      </c>
      <c r="W3832">
        <f>IF(S3832 = "Elites",1,0)</f>
        <v>0</v>
      </c>
      <c r="X3832" t="s">
        <v>86</v>
      </c>
      <c r="Y3832" t="str">
        <f>IF(X3832="","-",TRIM(LEFT(X3832,FIND(",",X3832&amp;",")-1)))</f>
        <v>New York City</v>
      </c>
      <c r="Z3832" t="s">
        <v>5560</v>
      </c>
      <c r="AA3832" t="s">
        <v>32</v>
      </c>
    </row>
    <row r="3833" spans="1:27" ht="14.4" x14ac:dyDescent="0.3">
      <c r="A3833">
        <v>3822</v>
      </c>
      <c r="B3833" t="s">
        <v>15796</v>
      </c>
      <c r="C3833" t="s">
        <v>15797</v>
      </c>
      <c r="D3833" t="s">
        <v>15798</v>
      </c>
      <c r="E3833" t="s">
        <v>957</v>
      </c>
      <c r="F3833" s="5">
        <f>_xlfn.TEXTBEFORE(E3833, " ") * 1000000</f>
        <v>3500000</v>
      </c>
      <c r="G3833">
        <v>87.432199999999995</v>
      </c>
      <c r="H3833" t="s">
        <v>433</v>
      </c>
      <c r="I3833">
        <v>4</v>
      </c>
      <c r="J3833">
        <f>IF(I3833="",0,I3833)</f>
        <v>4</v>
      </c>
      <c r="K3833">
        <v>4</v>
      </c>
      <c r="L3833">
        <f>I3833-K3833</f>
        <v>0</v>
      </c>
      <c r="M3833" t="str">
        <f>IF(I3833&lt;100,"small",IF(I3833&lt;500,"medium","large"))</f>
        <v>small</v>
      </c>
      <c r="N3833">
        <f>IF(M3833="small",1,0)</f>
        <v>1</v>
      </c>
      <c r="O3833">
        <f>IF(N3833="medium",1,0)</f>
        <v>0</v>
      </c>
      <c r="P3833">
        <f>IF(O3833="large",1,0)</f>
        <v>0</v>
      </c>
      <c r="Q3833">
        <v>2014</v>
      </c>
      <c r="R3833">
        <v>1</v>
      </c>
      <c r="S3833" t="str">
        <f>IF(R3833=1, "First-time", IF(R3833&lt;=3, "Rising Star", IF(R3833&lt;10, "Established", "Elites")))</f>
        <v>First-time</v>
      </c>
      <c r="T3833">
        <f>IF(S3833 = "First-time",1,0)</f>
        <v>1</v>
      </c>
      <c r="U3833">
        <f>IF(S3833 = "Rising Star",1,0)</f>
        <v>0</v>
      </c>
      <c r="V3833">
        <f>IF(S3833 = "Established",1,0)</f>
        <v>0</v>
      </c>
      <c r="W3833">
        <f>IF(S3833 = "Elites",1,0)</f>
        <v>0</v>
      </c>
      <c r="X3833" t="s">
        <v>427</v>
      </c>
      <c r="Y3833" t="str">
        <f>IF(X3833="","-",TRIM(LEFT(X3833,FIND(",",X3833&amp;",")-1)))</f>
        <v>Washington</v>
      </c>
      <c r="Z3833" t="s">
        <v>3047</v>
      </c>
      <c r="AA3833" t="s">
        <v>47</v>
      </c>
    </row>
    <row r="3834" spans="1:27" ht="14.4" x14ac:dyDescent="0.3">
      <c r="A3834">
        <v>3823</v>
      </c>
      <c r="B3834" t="s">
        <v>13756</v>
      </c>
      <c r="C3834" t="s">
        <v>13757</v>
      </c>
      <c r="D3834" t="s">
        <v>13758</v>
      </c>
      <c r="E3834" t="s">
        <v>870</v>
      </c>
      <c r="F3834" s="5">
        <f>_xlfn.TEXTBEFORE(E3834, " ") * 1000000</f>
        <v>3000000</v>
      </c>
      <c r="G3834">
        <v>87.289299999999997</v>
      </c>
      <c r="H3834" t="s">
        <v>160</v>
      </c>
      <c r="I3834">
        <v>14</v>
      </c>
      <c r="J3834">
        <f>IF(I3834="",0,I3834)</f>
        <v>14</v>
      </c>
      <c r="K3834">
        <v>9</v>
      </c>
      <c r="L3834">
        <f>I3834-K3834</f>
        <v>5</v>
      </c>
      <c r="M3834" t="str">
        <f>IF(I3834&lt;100,"small",IF(I3834&lt;500,"medium","large"))</f>
        <v>small</v>
      </c>
      <c r="N3834">
        <f>IF(M3834="small",1,0)</f>
        <v>1</v>
      </c>
      <c r="O3834">
        <f>IF(N3834="medium",1,0)</f>
        <v>0</v>
      </c>
      <c r="P3834">
        <f>IF(O3834="large",1,0)</f>
        <v>0</v>
      </c>
      <c r="Q3834">
        <v>2012</v>
      </c>
      <c r="R3834">
        <v>2</v>
      </c>
      <c r="S3834" t="str">
        <f>IF(R3834=1, "First-time", IF(R3834&lt;=3, "Rising Star", IF(R3834&lt;10, "Established", "Elites")))</f>
        <v>Rising Star</v>
      </c>
      <c r="T3834">
        <f>IF(S3834 = "First-time",1,0)</f>
        <v>0</v>
      </c>
      <c r="U3834">
        <f>IF(S3834 = "Rising Star",1,0)</f>
        <v>1</v>
      </c>
      <c r="V3834">
        <f>IF(S3834 = "Established",1,0)</f>
        <v>0</v>
      </c>
      <c r="W3834">
        <f>IF(S3834 = "Elites",1,0)</f>
        <v>0</v>
      </c>
      <c r="X3834" t="s">
        <v>99</v>
      </c>
      <c r="Y3834" t="str">
        <f>IF(X3834="","-",TRIM(LEFT(X3834,FIND(",",X3834&amp;",")-1)))</f>
        <v>-</v>
      </c>
      <c r="Z3834" t="s">
        <v>13759</v>
      </c>
      <c r="AA3834" t="s">
        <v>13</v>
      </c>
    </row>
    <row r="3835" spans="1:27" ht="14.4" x14ac:dyDescent="0.3">
      <c r="A3835">
        <v>3824</v>
      </c>
      <c r="B3835" t="s">
        <v>5690</v>
      </c>
      <c r="C3835" t="s">
        <v>5691</v>
      </c>
      <c r="D3835" t="s">
        <v>5692</v>
      </c>
      <c r="E3835" t="s">
        <v>2447</v>
      </c>
      <c r="F3835" s="5">
        <f>_xlfn.TEXTBEFORE(E3835, " ") * 1000000</f>
        <v>8600000</v>
      </c>
      <c r="G3835">
        <v>87.287999999999997</v>
      </c>
      <c r="H3835" t="s">
        <v>803</v>
      </c>
      <c r="I3835">
        <v>66</v>
      </c>
      <c r="J3835">
        <f>IF(I3835="",0,I3835)</f>
        <v>66</v>
      </c>
      <c r="K3835">
        <v>42</v>
      </c>
      <c r="L3835">
        <f>I3835-K3835</f>
        <v>24</v>
      </c>
      <c r="M3835" t="str">
        <f>IF(I3835&lt;100,"small",IF(I3835&lt;500,"medium","large"))</f>
        <v>small</v>
      </c>
      <c r="N3835">
        <f>IF(M3835="small",1,0)</f>
        <v>1</v>
      </c>
      <c r="O3835">
        <f>IF(N3835="medium",1,0)</f>
        <v>0</v>
      </c>
      <c r="P3835">
        <f>IF(O3835="large",1,0)</f>
        <v>0</v>
      </c>
      <c r="Q3835">
        <v>2004</v>
      </c>
      <c r="R3835">
        <v>6</v>
      </c>
      <c r="S3835" t="str">
        <f>IF(R3835=1, "First-time", IF(R3835&lt;=3, "Rising Star", IF(R3835&lt;10, "Established", "Elites")))</f>
        <v>Established</v>
      </c>
      <c r="T3835">
        <f>IF(S3835 = "First-time",1,0)</f>
        <v>0</v>
      </c>
      <c r="U3835">
        <f>IF(S3835 = "Rising Star",1,0)</f>
        <v>0</v>
      </c>
      <c r="V3835">
        <f>IF(S3835 = "Established",1,0)</f>
        <v>1</v>
      </c>
      <c r="W3835">
        <f>IF(S3835 = "Elites",1,0)</f>
        <v>0</v>
      </c>
      <c r="X3835" t="s">
        <v>99</v>
      </c>
      <c r="Y3835" t="str">
        <f>IF(X3835="","-",TRIM(LEFT(X3835,FIND(",",X3835&amp;",")-1)))</f>
        <v>-</v>
      </c>
      <c r="Z3835" t="s">
        <v>5597</v>
      </c>
      <c r="AA3835" t="s">
        <v>16</v>
      </c>
    </row>
    <row r="3836" spans="1:27" ht="14.4" x14ac:dyDescent="0.3">
      <c r="A3836">
        <v>3825</v>
      </c>
      <c r="B3836" t="s">
        <v>15086</v>
      </c>
      <c r="C3836" t="s">
        <v>15087</v>
      </c>
      <c r="D3836" t="s">
        <v>15088</v>
      </c>
      <c r="E3836" t="s">
        <v>1471</v>
      </c>
      <c r="F3836" s="5">
        <f>_xlfn.TEXTBEFORE(E3836, " ") * 1000000</f>
        <v>2500000</v>
      </c>
      <c r="G3836">
        <v>87.259799999999998</v>
      </c>
      <c r="H3836" t="s">
        <v>111</v>
      </c>
      <c r="I3836">
        <v>21</v>
      </c>
      <c r="J3836">
        <f>IF(I3836="",0,I3836)</f>
        <v>21</v>
      </c>
      <c r="K3836">
        <v>3</v>
      </c>
      <c r="L3836">
        <f>I3836-K3836</f>
        <v>18</v>
      </c>
      <c r="M3836" t="str">
        <f>IF(I3836&lt;100,"small",IF(I3836&lt;500,"medium","large"))</f>
        <v>small</v>
      </c>
      <c r="N3836">
        <f>IF(M3836="small",1,0)</f>
        <v>1</v>
      </c>
      <c r="O3836">
        <f>IF(N3836="medium",1,0)</f>
        <v>0</v>
      </c>
      <c r="P3836">
        <f>IF(O3836="large",1,0)</f>
        <v>0</v>
      </c>
      <c r="Q3836">
        <v>2013</v>
      </c>
      <c r="R3836">
        <v>2</v>
      </c>
      <c r="S3836" t="str">
        <f>IF(R3836=1, "First-time", IF(R3836&lt;=3, "Rising Star", IF(R3836&lt;10, "Established", "Elites")))</f>
        <v>Rising Star</v>
      </c>
      <c r="T3836">
        <f>IF(S3836 = "First-time",1,0)</f>
        <v>0</v>
      </c>
      <c r="U3836">
        <f>IF(S3836 = "Rising Star",1,0)</f>
        <v>1</v>
      </c>
      <c r="V3836">
        <f>IF(S3836 = "Established",1,0)</f>
        <v>0</v>
      </c>
      <c r="W3836">
        <f>IF(S3836 = "Elites",1,0)</f>
        <v>0</v>
      </c>
      <c r="X3836" t="s">
        <v>500</v>
      </c>
      <c r="Y3836" t="str">
        <f>IF(X3836="","-",TRIM(LEFT(X3836,FIND(",",X3836&amp;",")-1)))</f>
        <v>New Orleans</v>
      </c>
      <c r="Z3836" t="s">
        <v>1798</v>
      </c>
      <c r="AA3836" t="s">
        <v>19</v>
      </c>
    </row>
    <row r="3837" spans="1:27" ht="14.4" x14ac:dyDescent="0.3">
      <c r="A3837">
        <v>3826</v>
      </c>
      <c r="B3837" t="s">
        <v>10163</v>
      </c>
      <c r="C3837" t="s">
        <v>10164</v>
      </c>
      <c r="D3837" t="s">
        <v>10165</v>
      </c>
      <c r="E3837" t="s">
        <v>932</v>
      </c>
      <c r="F3837" s="5">
        <f>_xlfn.TEXTBEFORE(E3837, " ") * 1000000</f>
        <v>9300000</v>
      </c>
      <c r="G3837">
        <v>87.25</v>
      </c>
      <c r="H3837" t="s">
        <v>167</v>
      </c>
      <c r="I3837">
        <v>53</v>
      </c>
      <c r="J3837">
        <f>IF(I3837="",0,I3837)</f>
        <v>53</v>
      </c>
      <c r="K3837">
        <v>16</v>
      </c>
      <c r="L3837">
        <f>I3837-K3837</f>
        <v>37</v>
      </c>
      <c r="M3837" t="str">
        <f>IF(I3837&lt;100,"small",IF(I3837&lt;500,"medium","large"))</f>
        <v>small</v>
      </c>
      <c r="N3837">
        <f>IF(M3837="small",1,0)</f>
        <v>1</v>
      </c>
      <c r="O3837">
        <f>IF(N3837="medium",1,0)</f>
        <v>0</v>
      </c>
      <c r="P3837">
        <f>IF(O3837="large",1,0)</f>
        <v>0</v>
      </c>
      <c r="Q3837">
        <v>2009</v>
      </c>
      <c r="R3837">
        <v>2</v>
      </c>
      <c r="S3837" t="str">
        <f>IF(R3837=1, "First-time", IF(R3837&lt;=3, "Rising Star", IF(R3837&lt;10, "Established", "Elites")))</f>
        <v>Rising Star</v>
      </c>
      <c r="T3837">
        <f>IF(S3837 = "First-time",1,0)</f>
        <v>0</v>
      </c>
      <c r="U3837">
        <f>IF(S3837 = "Rising Star",1,0)</f>
        <v>1</v>
      </c>
      <c r="V3837">
        <f>IF(S3837 = "Established",1,0)</f>
        <v>0</v>
      </c>
      <c r="W3837">
        <f>IF(S3837 = "Elites",1,0)</f>
        <v>0</v>
      </c>
      <c r="X3837" t="s">
        <v>99</v>
      </c>
      <c r="Y3837" t="str">
        <f>IF(X3837="","-",TRIM(LEFT(X3837,FIND(",",X3837&amp;",")-1)))</f>
        <v>-</v>
      </c>
      <c r="Z3837" t="s">
        <v>10166</v>
      </c>
      <c r="AA3837" t="s">
        <v>10</v>
      </c>
    </row>
    <row r="3838" spans="1:27" ht="14.4" x14ac:dyDescent="0.3">
      <c r="A3838">
        <v>3827</v>
      </c>
      <c r="B3838" t="s">
        <v>5790</v>
      </c>
      <c r="C3838" t="s">
        <v>5791</v>
      </c>
      <c r="D3838" t="s">
        <v>5792</v>
      </c>
      <c r="E3838" t="s">
        <v>5793</v>
      </c>
      <c r="F3838" s="5">
        <f>_xlfn.TEXTBEFORE(E3838, " ") * 1000000</f>
        <v>70500000</v>
      </c>
      <c r="G3838">
        <v>87.149000000000001</v>
      </c>
      <c r="H3838" t="s">
        <v>167</v>
      </c>
      <c r="I3838">
        <v>1500</v>
      </c>
      <c r="J3838">
        <f>IF(I3838="",0,I3838)</f>
        <v>1500</v>
      </c>
      <c r="K3838">
        <v>600</v>
      </c>
      <c r="L3838">
        <f>I3838-K3838</f>
        <v>900</v>
      </c>
      <c r="M3838" t="str">
        <f>IF(I3838&lt;100,"small",IF(I3838&lt;500,"medium","large"))</f>
        <v>large</v>
      </c>
      <c r="N3838">
        <f>IF(M3838="small",1,0)</f>
        <v>0</v>
      </c>
      <c r="O3838">
        <f>IF(N3838="medium",1,0)</f>
        <v>0</v>
      </c>
      <c r="P3838">
        <f>IF(O3838="large",1,0)</f>
        <v>0</v>
      </c>
      <c r="Q3838">
        <v>2004</v>
      </c>
      <c r="R3838">
        <v>1</v>
      </c>
      <c r="S3838" t="str">
        <f>IF(R3838=1, "First-time", IF(R3838&lt;=3, "Rising Star", IF(R3838&lt;10, "Established", "Elites")))</f>
        <v>First-time</v>
      </c>
      <c r="T3838">
        <f>IF(S3838 = "First-time",1,0)</f>
        <v>1</v>
      </c>
      <c r="U3838">
        <f>IF(S3838 = "Rising Star",1,0)</f>
        <v>0</v>
      </c>
      <c r="V3838">
        <f>IF(S3838 = "Established",1,0)</f>
        <v>0</v>
      </c>
      <c r="W3838">
        <f>IF(S3838 = "Elites",1,0)</f>
        <v>0</v>
      </c>
      <c r="X3838" t="s">
        <v>689</v>
      </c>
      <c r="Y3838" t="str">
        <f>IF(X3838="","-",TRIM(LEFT(X3838,FIND(",",X3838&amp;",")-1)))</f>
        <v>Miami</v>
      </c>
      <c r="Z3838" t="s">
        <v>689</v>
      </c>
      <c r="AA3838" t="s">
        <v>10</v>
      </c>
    </row>
    <row r="3839" spans="1:27" ht="14.4" x14ac:dyDescent="0.3">
      <c r="A3839">
        <v>3828</v>
      </c>
      <c r="B3839" t="s">
        <v>7664</v>
      </c>
      <c r="C3839" t="s">
        <v>7665</v>
      </c>
      <c r="D3839" t="s">
        <v>7666</v>
      </c>
      <c r="E3839" t="s">
        <v>347</v>
      </c>
      <c r="F3839" s="5">
        <f>_xlfn.TEXTBEFORE(E3839, " ") * 1000000</f>
        <v>6000000</v>
      </c>
      <c r="G3839">
        <v>87.142399999999995</v>
      </c>
      <c r="H3839" t="s">
        <v>779</v>
      </c>
      <c r="I3839">
        <v>33</v>
      </c>
      <c r="J3839">
        <f>IF(I3839="",0,I3839)</f>
        <v>33</v>
      </c>
      <c r="K3839">
        <v>22</v>
      </c>
      <c r="L3839">
        <f>I3839-K3839</f>
        <v>11</v>
      </c>
      <c r="M3839" t="str">
        <f>IF(I3839&lt;100,"small",IF(I3839&lt;500,"medium","large"))</f>
        <v>small</v>
      </c>
      <c r="N3839">
        <f>IF(M3839="small",1,0)</f>
        <v>1</v>
      </c>
      <c r="O3839">
        <f>IF(N3839="medium",1,0)</f>
        <v>0</v>
      </c>
      <c r="P3839">
        <f>IF(O3839="large",1,0)</f>
        <v>0</v>
      </c>
      <c r="Q3839">
        <v>2007</v>
      </c>
      <c r="R3839">
        <v>6</v>
      </c>
      <c r="S3839" t="str">
        <f>IF(R3839=1, "First-time", IF(R3839&lt;=3, "Rising Star", IF(R3839&lt;10, "Established", "Elites")))</f>
        <v>Established</v>
      </c>
      <c r="T3839">
        <f>IF(S3839 = "First-time",1,0)</f>
        <v>0</v>
      </c>
      <c r="U3839">
        <f>IF(S3839 = "Rising Star",1,0)</f>
        <v>0</v>
      </c>
      <c r="V3839">
        <f>IF(S3839 = "Established",1,0)</f>
        <v>1</v>
      </c>
      <c r="W3839">
        <f>IF(S3839 = "Elites",1,0)</f>
        <v>0</v>
      </c>
      <c r="X3839" t="s">
        <v>86</v>
      </c>
      <c r="Y3839" t="str">
        <f>IF(X3839="","-",TRIM(LEFT(X3839,FIND(",",X3839&amp;",")-1)))</f>
        <v>New York City</v>
      </c>
      <c r="Z3839" t="s">
        <v>543</v>
      </c>
      <c r="AA3839" t="s">
        <v>35</v>
      </c>
    </row>
    <row r="3840" spans="1:27" ht="14.4" x14ac:dyDescent="0.3">
      <c r="A3840">
        <v>3829</v>
      </c>
      <c r="B3840" t="s">
        <v>4855</v>
      </c>
      <c r="C3840" t="s">
        <v>4856</v>
      </c>
      <c r="D3840" t="s">
        <v>4857</v>
      </c>
      <c r="E3840" t="s">
        <v>217</v>
      </c>
      <c r="F3840" s="5">
        <f>_xlfn.TEXTBEFORE(E3840, " ") * 1000000</f>
        <v>3300000</v>
      </c>
      <c r="G3840">
        <v>87.132000000000005</v>
      </c>
      <c r="H3840" t="s">
        <v>129</v>
      </c>
      <c r="I3840">
        <v>19</v>
      </c>
      <c r="J3840">
        <f>IF(I3840="",0,I3840)</f>
        <v>19</v>
      </c>
      <c r="K3840">
        <v>15</v>
      </c>
      <c r="L3840">
        <f>I3840-K3840</f>
        <v>4</v>
      </c>
      <c r="M3840" t="str">
        <f>IF(I3840&lt;100,"small",IF(I3840&lt;500,"medium","large"))</f>
        <v>small</v>
      </c>
      <c r="N3840">
        <f>IF(M3840="small",1,0)</f>
        <v>1</v>
      </c>
      <c r="O3840">
        <f>IF(N3840="medium",1,0)</f>
        <v>0</v>
      </c>
      <c r="P3840">
        <f>IF(O3840="large",1,0)</f>
        <v>0</v>
      </c>
      <c r="Q3840">
        <v>2003</v>
      </c>
      <c r="R3840">
        <v>1</v>
      </c>
      <c r="S3840" t="str">
        <f>IF(R3840=1, "First-time", IF(R3840&lt;=3, "Rising Star", IF(R3840&lt;10, "Established", "Elites")))</f>
        <v>First-time</v>
      </c>
      <c r="T3840">
        <f>IF(S3840 = "First-time",1,0)</f>
        <v>1</v>
      </c>
      <c r="U3840">
        <f>IF(S3840 = "Rising Star",1,0)</f>
        <v>0</v>
      </c>
      <c r="V3840">
        <f>IF(S3840 = "Established",1,0)</f>
        <v>0</v>
      </c>
      <c r="W3840">
        <f>IF(S3840 = "Elites",1,0)</f>
        <v>0</v>
      </c>
      <c r="X3840" t="s">
        <v>99</v>
      </c>
      <c r="Y3840" t="str">
        <f>IF(X3840="","-",TRIM(LEFT(X3840,FIND(",",X3840&amp;",")-1)))</f>
        <v>-</v>
      </c>
      <c r="Z3840" t="s">
        <v>1540</v>
      </c>
      <c r="AA3840" t="s">
        <v>44</v>
      </c>
    </row>
    <row r="3841" spans="1:27" ht="14.4" x14ac:dyDescent="0.3">
      <c r="A3841">
        <v>3830</v>
      </c>
      <c r="B3841" t="s">
        <v>12239</v>
      </c>
      <c r="C3841" t="s">
        <v>12240</v>
      </c>
      <c r="D3841" t="s">
        <v>12241</v>
      </c>
      <c r="E3841" t="s">
        <v>615</v>
      </c>
      <c r="F3841" s="5">
        <f>_xlfn.TEXTBEFORE(E3841, " ") * 1000000</f>
        <v>2800000</v>
      </c>
      <c r="G3841">
        <v>87.093999999999994</v>
      </c>
      <c r="H3841" t="s">
        <v>803</v>
      </c>
      <c r="I3841">
        <v>18</v>
      </c>
      <c r="J3841">
        <f>IF(I3841="",0,I3841)</f>
        <v>18</v>
      </c>
      <c r="K3841">
        <v>14</v>
      </c>
      <c r="L3841">
        <f>I3841-K3841</f>
        <v>4</v>
      </c>
      <c r="M3841" t="str">
        <f>IF(I3841&lt;100,"small",IF(I3841&lt;500,"medium","large"))</f>
        <v>small</v>
      </c>
      <c r="N3841">
        <f>IF(M3841="small",1,0)</f>
        <v>1</v>
      </c>
      <c r="O3841">
        <f>IF(N3841="medium",1,0)</f>
        <v>0</v>
      </c>
      <c r="P3841">
        <f>IF(O3841="large",1,0)</f>
        <v>0</v>
      </c>
      <c r="Q3841">
        <v>2011</v>
      </c>
      <c r="R3841">
        <v>3</v>
      </c>
      <c r="S3841" t="str">
        <f>IF(R3841=1, "First-time", IF(R3841&lt;=3, "Rising Star", IF(R3841&lt;10, "Established", "Elites")))</f>
        <v>Rising Star</v>
      </c>
      <c r="T3841">
        <f>IF(S3841 = "First-time",1,0)</f>
        <v>0</v>
      </c>
      <c r="U3841">
        <f>IF(S3841 = "Rising Star",1,0)</f>
        <v>1</v>
      </c>
      <c r="V3841">
        <f>IF(S3841 = "Established",1,0)</f>
        <v>0</v>
      </c>
      <c r="W3841">
        <f>IF(S3841 = "Elites",1,0)</f>
        <v>0</v>
      </c>
      <c r="X3841" t="s">
        <v>93</v>
      </c>
      <c r="Y3841" t="str">
        <f>IF(X3841="","-",TRIM(LEFT(X3841,FIND(",",X3841&amp;",")-1)))</f>
        <v>Baltimore</v>
      </c>
      <c r="Z3841" t="s">
        <v>12242</v>
      </c>
      <c r="AA3841" t="s">
        <v>21</v>
      </c>
    </row>
    <row r="3842" spans="1:27" ht="14.4" x14ac:dyDescent="0.3">
      <c r="A3842">
        <v>3831</v>
      </c>
      <c r="B3842" t="s">
        <v>5665</v>
      </c>
      <c r="C3842" t="s">
        <v>5666</v>
      </c>
      <c r="D3842" t="s">
        <v>5667</v>
      </c>
      <c r="E3842" t="s">
        <v>5668</v>
      </c>
      <c r="F3842" s="5">
        <f>_xlfn.TEXTBEFORE(E3842, " ") * 1000000</f>
        <v>64200000</v>
      </c>
      <c r="G3842">
        <v>87.078800000000001</v>
      </c>
      <c r="H3842" t="s">
        <v>118</v>
      </c>
      <c r="I3842">
        <v>35</v>
      </c>
      <c r="J3842">
        <f>IF(I3842="",0,I3842)</f>
        <v>35</v>
      </c>
      <c r="K3842">
        <v>27</v>
      </c>
      <c r="L3842">
        <f>I3842-K3842</f>
        <v>8</v>
      </c>
      <c r="M3842" t="str">
        <f>IF(I3842&lt;100,"small",IF(I3842&lt;500,"medium","large"))</f>
        <v>small</v>
      </c>
      <c r="N3842">
        <f>IF(M3842="small",1,0)</f>
        <v>1</v>
      </c>
      <c r="O3842">
        <f>IF(N3842="medium",1,0)</f>
        <v>0</v>
      </c>
      <c r="P3842">
        <f>IF(O3842="large",1,0)</f>
        <v>0</v>
      </c>
      <c r="Q3842">
        <v>2004</v>
      </c>
      <c r="R3842">
        <v>2</v>
      </c>
      <c r="S3842" t="str">
        <f>IF(R3842=1, "First-time", IF(R3842&lt;=3, "Rising Star", IF(R3842&lt;10, "Established", "Elites")))</f>
        <v>Rising Star</v>
      </c>
      <c r="T3842">
        <f>IF(S3842 = "First-time",1,0)</f>
        <v>0</v>
      </c>
      <c r="U3842">
        <f>IF(S3842 = "Rising Star",1,0)</f>
        <v>1</v>
      </c>
      <c r="V3842">
        <f>IF(S3842 = "Established",1,0)</f>
        <v>0</v>
      </c>
      <c r="W3842">
        <f>IF(S3842 = "Elites",1,0)</f>
        <v>0</v>
      </c>
      <c r="X3842" t="s">
        <v>500</v>
      </c>
      <c r="Y3842" t="str">
        <f>IF(X3842="","-",TRIM(LEFT(X3842,FIND(",",X3842&amp;",")-1)))</f>
        <v>New Orleans</v>
      </c>
      <c r="Z3842" t="s">
        <v>1798</v>
      </c>
      <c r="AA3842" t="s">
        <v>19</v>
      </c>
    </row>
    <row r="3843" spans="1:27" ht="14.4" x14ac:dyDescent="0.3">
      <c r="A3843">
        <v>3832</v>
      </c>
      <c r="B3843" t="s">
        <v>954</v>
      </c>
      <c r="C3843" t="s">
        <v>955</v>
      </c>
      <c r="D3843" t="s">
        <v>956</v>
      </c>
      <c r="E3843" t="s">
        <v>957</v>
      </c>
      <c r="F3843" s="5">
        <f>_xlfn.TEXTBEFORE(E3843, " ") * 1000000</f>
        <v>3500000</v>
      </c>
      <c r="G3843">
        <v>87.078100000000006</v>
      </c>
      <c r="H3843" t="s">
        <v>105</v>
      </c>
      <c r="I3843">
        <v>21</v>
      </c>
      <c r="J3843">
        <f>IF(I3843="",0,I3843)</f>
        <v>21</v>
      </c>
      <c r="K3843">
        <v>11</v>
      </c>
      <c r="L3843">
        <f>I3843-K3843</f>
        <v>10</v>
      </c>
      <c r="M3843" t="str">
        <f>IF(I3843&lt;100,"small",IF(I3843&lt;500,"medium","large"))</f>
        <v>small</v>
      </c>
      <c r="N3843">
        <f>IF(M3843="small",1,0)</f>
        <v>1</v>
      </c>
      <c r="O3843">
        <f>IF(N3843="medium",1,0)</f>
        <v>0</v>
      </c>
      <c r="P3843">
        <f>IF(O3843="large",1,0)</f>
        <v>0</v>
      </c>
      <c r="Q3843">
        <v>1983</v>
      </c>
      <c r="R3843">
        <v>1</v>
      </c>
      <c r="S3843" t="str">
        <f>IF(R3843=1, "First-time", IF(R3843&lt;=3, "Rising Star", IF(R3843&lt;10, "Established", "Elites")))</f>
        <v>First-time</v>
      </c>
      <c r="T3843">
        <f>IF(S3843 = "First-time",1,0)</f>
        <v>1</v>
      </c>
      <c r="U3843">
        <f>IF(S3843 = "Rising Star",1,0)</f>
        <v>0</v>
      </c>
      <c r="V3843">
        <f>IF(S3843 = "Established",1,0)</f>
        <v>0</v>
      </c>
      <c r="W3843">
        <f>IF(S3843 = "Elites",1,0)</f>
        <v>0</v>
      </c>
      <c r="X3843" t="s">
        <v>271</v>
      </c>
      <c r="Y3843" t="str">
        <f>IF(X3843="","-",TRIM(LEFT(X3843,FIND(",",X3843&amp;",")-1)))</f>
        <v>Chicago</v>
      </c>
      <c r="Z3843" t="s">
        <v>819</v>
      </c>
      <c r="AA3843" t="s">
        <v>15</v>
      </c>
    </row>
    <row r="3844" spans="1:27" ht="14.4" x14ac:dyDescent="0.3">
      <c r="A3844">
        <v>3833</v>
      </c>
      <c r="B3844" t="s">
        <v>685</v>
      </c>
      <c r="C3844" t="s">
        <v>686</v>
      </c>
      <c r="D3844" t="s">
        <v>687</v>
      </c>
      <c r="E3844" t="s">
        <v>688</v>
      </c>
      <c r="F3844" s="5">
        <f>_xlfn.TEXTBEFORE(E3844, " ") * 1000000</f>
        <v>434000000</v>
      </c>
      <c r="G3844">
        <v>87.059100000000001</v>
      </c>
      <c r="H3844" t="s">
        <v>92</v>
      </c>
      <c r="I3844">
        <v>808</v>
      </c>
      <c r="J3844">
        <f>IF(I3844="",0,I3844)</f>
        <v>808</v>
      </c>
      <c r="K3844">
        <v>692</v>
      </c>
      <c r="L3844">
        <f>I3844-K3844</f>
        <v>116</v>
      </c>
      <c r="M3844" t="str">
        <f>IF(I3844&lt;100,"small",IF(I3844&lt;500,"medium","large"))</f>
        <v>large</v>
      </c>
      <c r="N3844">
        <f>IF(M3844="small",1,0)</f>
        <v>0</v>
      </c>
      <c r="O3844">
        <f>IF(N3844="medium",1,0)</f>
        <v>0</v>
      </c>
      <c r="P3844">
        <f>IF(O3844="large",1,0)</f>
        <v>0</v>
      </c>
      <c r="Q3844">
        <v>1978</v>
      </c>
      <c r="R3844">
        <v>2</v>
      </c>
      <c r="S3844" t="str">
        <f>IF(R3844=1, "First-time", IF(R3844&lt;=3, "Rising Star", IF(R3844&lt;10, "Established", "Elites")))</f>
        <v>Rising Star</v>
      </c>
      <c r="T3844">
        <f>IF(S3844 = "First-time",1,0)</f>
        <v>0</v>
      </c>
      <c r="U3844">
        <f>IF(S3844 = "Rising Star",1,0)</f>
        <v>1</v>
      </c>
      <c r="V3844">
        <f>IF(S3844 = "Established",1,0)</f>
        <v>0</v>
      </c>
      <c r="W3844">
        <f>IF(S3844 = "Elites",1,0)</f>
        <v>0</v>
      </c>
      <c r="X3844" t="s">
        <v>689</v>
      </c>
      <c r="Y3844" t="str">
        <f>IF(X3844="","-",TRIM(LEFT(X3844,FIND(",",X3844&amp;",")-1)))</f>
        <v>Miami</v>
      </c>
      <c r="Z3844" t="s">
        <v>690</v>
      </c>
      <c r="AA3844" t="s">
        <v>10</v>
      </c>
    </row>
    <row r="3845" spans="1:27" ht="14.4" x14ac:dyDescent="0.3">
      <c r="A3845">
        <v>3834</v>
      </c>
      <c r="B3845" t="s">
        <v>2495</v>
      </c>
      <c r="C3845" t="s">
        <v>2496</v>
      </c>
      <c r="D3845" t="s">
        <v>2497</v>
      </c>
      <c r="E3845" t="s">
        <v>347</v>
      </c>
      <c r="F3845" s="5">
        <f>_xlfn.TEXTBEFORE(E3845, " ") * 1000000</f>
        <v>6000000</v>
      </c>
      <c r="G3845">
        <v>87.029300000000006</v>
      </c>
      <c r="H3845" t="s">
        <v>803</v>
      </c>
      <c r="I3845">
        <v>47</v>
      </c>
      <c r="J3845">
        <f>IF(I3845="",0,I3845)</f>
        <v>47</v>
      </c>
      <c r="K3845">
        <v>26</v>
      </c>
      <c r="L3845">
        <f>I3845-K3845</f>
        <v>21</v>
      </c>
      <c r="M3845" t="str">
        <f>IF(I3845&lt;100,"small",IF(I3845&lt;500,"medium","large"))</f>
        <v>small</v>
      </c>
      <c r="N3845">
        <f>IF(M3845="small",1,0)</f>
        <v>1</v>
      </c>
      <c r="O3845">
        <f>IF(N3845="medium",1,0)</f>
        <v>0</v>
      </c>
      <c r="P3845">
        <f>IF(O3845="large",1,0)</f>
        <v>0</v>
      </c>
      <c r="Q3845">
        <v>1996</v>
      </c>
      <c r="R3845">
        <v>4</v>
      </c>
      <c r="S3845" t="str">
        <f>IF(R3845=1, "First-time", IF(R3845&lt;=3, "Rising Star", IF(R3845&lt;10, "Established", "Elites")))</f>
        <v>Established</v>
      </c>
      <c r="T3845">
        <f>IF(S3845 = "First-time",1,0)</f>
        <v>0</v>
      </c>
      <c r="U3845">
        <f>IF(S3845 = "Rising Star",1,0)</f>
        <v>0</v>
      </c>
      <c r="V3845">
        <f>IF(S3845 = "Established",1,0)</f>
        <v>1</v>
      </c>
      <c r="W3845">
        <f>IF(S3845 = "Elites",1,0)</f>
        <v>0</v>
      </c>
      <c r="X3845" t="s">
        <v>427</v>
      </c>
      <c r="Y3845" t="str">
        <f>IF(X3845="","-",TRIM(LEFT(X3845,FIND(",",X3845&amp;",")-1)))</f>
        <v>Washington</v>
      </c>
      <c r="Z3845" t="s">
        <v>2498</v>
      </c>
      <c r="AA3845" t="s">
        <v>8</v>
      </c>
    </row>
    <row r="3846" spans="1:27" ht="14.4" x14ac:dyDescent="0.3">
      <c r="A3846">
        <v>3835</v>
      </c>
      <c r="B3846" t="s">
        <v>7805</v>
      </c>
      <c r="C3846" t="s">
        <v>7806</v>
      </c>
      <c r="D3846" t="s">
        <v>7807</v>
      </c>
      <c r="E3846" t="s">
        <v>490</v>
      </c>
      <c r="F3846" s="5">
        <f>_xlfn.TEXTBEFORE(E3846, " ") * 1000000</f>
        <v>7300000</v>
      </c>
      <c r="G3846">
        <v>86.930700000000002</v>
      </c>
      <c r="H3846" t="s">
        <v>1238</v>
      </c>
      <c r="I3846">
        <v>23</v>
      </c>
      <c r="J3846">
        <f>IF(I3846="",0,I3846)</f>
        <v>23</v>
      </c>
      <c r="K3846">
        <v>17</v>
      </c>
      <c r="L3846">
        <f>I3846-K3846</f>
        <v>6</v>
      </c>
      <c r="M3846" t="str">
        <f>IF(I3846&lt;100,"small",IF(I3846&lt;500,"medium","large"))</f>
        <v>small</v>
      </c>
      <c r="N3846">
        <f>IF(M3846="small",1,0)</f>
        <v>1</v>
      </c>
      <c r="O3846">
        <f>IF(N3846="medium",1,0)</f>
        <v>0</v>
      </c>
      <c r="P3846">
        <f>IF(O3846="large",1,0)</f>
        <v>0</v>
      </c>
      <c r="Q3846">
        <v>2007</v>
      </c>
      <c r="R3846">
        <v>5</v>
      </c>
      <c r="S3846" t="str">
        <f>IF(R3846=1, "First-time", IF(R3846&lt;=3, "Rising Star", IF(R3846&lt;10, "Established", "Elites")))</f>
        <v>Established</v>
      </c>
      <c r="T3846">
        <f>IF(S3846 = "First-time",1,0)</f>
        <v>0</v>
      </c>
      <c r="U3846">
        <f>IF(S3846 = "Rising Star",1,0)</f>
        <v>0</v>
      </c>
      <c r="V3846">
        <f>IF(S3846 = "Established",1,0)</f>
        <v>1</v>
      </c>
      <c r="W3846">
        <f>IF(S3846 = "Elites",1,0)</f>
        <v>0</v>
      </c>
      <c r="X3846" t="s">
        <v>185</v>
      </c>
      <c r="Y3846" t="str">
        <f>IF(X3846="","-",TRIM(LEFT(X3846,FIND(",",X3846&amp;",")-1)))</f>
        <v>Boston</v>
      </c>
      <c r="Z3846" t="s">
        <v>2698</v>
      </c>
      <c r="AA3846" t="s">
        <v>20</v>
      </c>
    </row>
    <row r="3847" spans="1:27" ht="14.4" x14ac:dyDescent="0.3">
      <c r="A3847">
        <v>3836</v>
      </c>
      <c r="B3847" t="s">
        <v>487</v>
      </c>
      <c r="C3847" t="s">
        <v>488</v>
      </c>
      <c r="D3847" t="s">
        <v>489</v>
      </c>
      <c r="E3847" t="s">
        <v>490</v>
      </c>
      <c r="F3847" s="5">
        <f>_xlfn.TEXTBEFORE(E3847, " ") * 1000000</f>
        <v>7300000</v>
      </c>
      <c r="G3847">
        <v>86.929500000000004</v>
      </c>
      <c r="H3847" t="s">
        <v>167</v>
      </c>
      <c r="I3847">
        <v>55</v>
      </c>
      <c r="J3847">
        <f>IF(I3847="",0,I3847)</f>
        <v>55</v>
      </c>
      <c r="K3847">
        <v>45</v>
      </c>
      <c r="L3847">
        <f>I3847-K3847</f>
        <v>10</v>
      </c>
      <c r="M3847" t="str">
        <f>IF(I3847&lt;100,"small",IF(I3847&lt;500,"medium","large"))</f>
        <v>small</v>
      </c>
      <c r="N3847">
        <f>IF(M3847="small",1,0)</f>
        <v>1</v>
      </c>
      <c r="O3847">
        <f>IF(N3847="medium",1,0)</f>
        <v>0</v>
      </c>
      <c r="P3847">
        <f>IF(O3847="large",1,0)</f>
        <v>0</v>
      </c>
      <c r="Q3847">
        <v>1972</v>
      </c>
      <c r="R3847">
        <v>2</v>
      </c>
      <c r="S3847" t="str">
        <f>IF(R3847=1, "First-time", IF(R3847&lt;=3, "Rising Star", IF(R3847&lt;10, "Established", "Elites")))</f>
        <v>Rising Star</v>
      </c>
      <c r="T3847">
        <f>IF(S3847 = "First-time",1,0)</f>
        <v>0</v>
      </c>
      <c r="U3847">
        <f>IF(S3847 = "Rising Star",1,0)</f>
        <v>1</v>
      </c>
      <c r="V3847">
        <f>IF(S3847 = "Established",1,0)</f>
        <v>0</v>
      </c>
      <c r="W3847">
        <f>IF(S3847 = "Elites",1,0)</f>
        <v>0</v>
      </c>
      <c r="X3847" t="s">
        <v>313</v>
      </c>
      <c r="Y3847" t="str">
        <f>IF(X3847="","-",TRIM(LEFT(X3847,FIND(",",X3847&amp;",")-1)))</f>
        <v>Des Moines</v>
      </c>
      <c r="Z3847" t="s">
        <v>314</v>
      </c>
      <c r="AA3847" t="s">
        <v>13</v>
      </c>
    </row>
    <row r="3848" spans="1:27" ht="14.4" x14ac:dyDescent="0.3">
      <c r="A3848">
        <v>3837</v>
      </c>
      <c r="B3848" t="s">
        <v>840</v>
      </c>
      <c r="C3848" t="s">
        <v>841</v>
      </c>
      <c r="D3848" t="s">
        <v>842</v>
      </c>
      <c r="E3848" t="s">
        <v>843</v>
      </c>
      <c r="F3848" s="5">
        <f>_xlfn.TEXTBEFORE(E3848, " ") * 1000000</f>
        <v>18100000</v>
      </c>
      <c r="G3848">
        <v>86.819900000000004</v>
      </c>
      <c r="H3848" t="s">
        <v>779</v>
      </c>
      <c r="I3848">
        <v>150</v>
      </c>
      <c r="J3848">
        <f>IF(I3848="",0,I3848)</f>
        <v>150</v>
      </c>
      <c r="K3848">
        <v>51</v>
      </c>
      <c r="L3848">
        <f>I3848-K3848</f>
        <v>99</v>
      </c>
      <c r="M3848" t="str">
        <f>IF(I3848&lt;100,"small",IF(I3848&lt;500,"medium","large"))</f>
        <v>medium</v>
      </c>
      <c r="N3848">
        <f>IF(M3848="small",1,0)</f>
        <v>0</v>
      </c>
      <c r="O3848">
        <f>IF(N3848="medium",1,0)</f>
        <v>0</v>
      </c>
      <c r="P3848">
        <f>IF(O3848="large",1,0)</f>
        <v>0</v>
      </c>
      <c r="Q3848">
        <v>1982</v>
      </c>
      <c r="R3848">
        <v>3</v>
      </c>
      <c r="S3848" t="str">
        <f>IF(R3848=1, "First-time", IF(R3848&lt;=3, "Rising Star", IF(R3848&lt;10, "Established", "Elites")))</f>
        <v>Rising Star</v>
      </c>
      <c r="T3848">
        <f>IF(S3848 = "First-time",1,0)</f>
        <v>0</v>
      </c>
      <c r="U3848">
        <f>IF(S3848 = "Rising Star",1,0)</f>
        <v>1</v>
      </c>
      <c r="V3848">
        <f>IF(S3848 = "Established",1,0)</f>
        <v>0</v>
      </c>
      <c r="W3848">
        <f>IF(S3848 = "Elites",1,0)</f>
        <v>0</v>
      </c>
      <c r="X3848" t="s">
        <v>130</v>
      </c>
      <c r="Y3848" t="str">
        <f>IF(X3848="","-",TRIM(LEFT(X3848,FIND(",",X3848&amp;",")-1)))</f>
        <v>Dallas</v>
      </c>
      <c r="Z3848" t="s">
        <v>844</v>
      </c>
      <c r="AA3848" t="s">
        <v>45</v>
      </c>
    </row>
    <row r="3849" spans="1:27" ht="14.4" x14ac:dyDescent="0.3">
      <c r="A3849">
        <v>3838</v>
      </c>
      <c r="B3849" t="s">
        <v>11561</v>
      </c>
      <c r="C3849" t="s">
        <v>11562</v>
      </c>
      <c r="D3849" t="s">
        <v>11563</v>
      </c>
      <c r="E3849" t="s">
        <v>11564</v>
      </c>
      <c r="F3849" s="5">
        <f>_xlfn.TEXTBEFORE(E3849, " ") * 1000000</f>
        <v>64800000</v>
      </c>
      <c r="G3849">
        <v>86.799700000000001</v>
      </c>
      <c r="H3849" t="s">
        <v>129</v>
      </c>
      <c r="I3849">
        <v>180</v>
      </c>
      <c r="J3849">
        <f>IF(I3849="",0,I3849)</f>
        <v>180</v>
      </c>
      <c r="K3849">
        <v>60</v>
      </c>
      <c r="L3849">
        <f>I3849-K3849</f>
        <v>120</v>
      </c>
      <c r="M3849" t="str">
        <f>IF(I3849&lt;100,"small",IF(I3849&lt;500,"medium","large"))</f>
        <v>medium</v>
      </c>
      <c r="N3849">
        <f>IF(M3849="small",1,0)</f>
        <v>0</v>
      </c>
      <c r="O3849">
        <f>IF(N3849="medium",1,0)</f>
        <v>0</v>
      </c>
      <c r="P3849">
        <f>IF(O3849="large",1,0)</f>
        <v>0</v>
      </c>
      <c r="Q3849">
        <v>2010</v>
      </c>
      <c r="R3849">
        <v>7</v>
      </c>
      <c r="S3849" t="str">
        <f>IF(R3849=1, "First-time", IF(R3849&lt;=3, "Rising Star", IF(R3849&lt;10, "Established", "Elites")))</f>
        <v>Established</v>
      </c>
      <c r="T3849">
        <f>IF(S3849 = "First-time",1,0)</f>
        <v>0</v>
      </c>
      <c r="U3849">
        <f>IF(S3849 = "Rising Star",1,0)</f>
        <v>0</v>
      </c>
      <c r="V3849">
        <f>IF(S3849 = "Established",1,0)</f>
        <v>1</v>
      </c>
      <c r="W3849">
        <f>IF(S3849 = "Elites",1,0)</f>
        <v>0</v>
      </c>
      <c r="X3849" t="s">
        <v>342</v>
      </c>
      <c r="Y3849" t="str">
        <f>IF(X3849="","-",TRIM(LEFT(X3849,FIND(",",X3849&amp;",")-1)))</f>
        <v>San Diego</v>
      </c>
      <c r="Z3849" t="s">
        <v>342</v>
      </c>
      <c r="AA3849" t="s">
        <v>5</v>
      </c>
    </row>
    <row r="3850" spans="1:27" ht="14.4" x14ac:dyDescent="0.3">
      <c r="A3850">
        <v>3839</v>
      </c>
      <c r="B3850" t="s">
        <v>10887</v>
      </c>
      <c r="C3850" t="s">
        <v>10888</v>
      </c>
      <c r="D3850" t="s">
        <v>10889</v>
      </c>
      <c r="E3850" t="s">
        <v>1084</v>
      </c>
      <c r="F3850" s="5">
        <f>_xlfn.TEXTBEFORE(E3850, " ") * 1000000</f>
        <v>21900000</v>
      </c>
      <c r="G3850">
        <v>86.787499999999994</v>
      </c>
      <c r="H3850" t="s">
        <v>140</v>
      </c>
      <c r="I3850">
        <v>71</v>
      </c>
      <c r="J3850">
        <f>IF(I3850="",0,I3850)</f>
        <v>71</v>
      </c>
      <c r="K3850">
        <v>110</v>
      </c>
      <c r="L3850">
        <f>I3850-K3850</f>
        <v>-39</v>
      </c>
      <c r="M3850" t="str">
        <f>IF(I3850&lt;100,"small",IF(I3850&lt;500,"medium","large"))</f>
        <v>small</v>
      </c>
      <c r="N3850">
        <f>IF(M3850="small",1,0)</f>
        <v>1</v>
      </c>
      <c r="O3850">
        <f>IF(N3850="medium",1,0)</f>
        <v>0</v>
      </c>
      <c r="P3850">
        <f>IF(O3850="large",1,0)</f>
        <v>0</v>
      </c>
      <c r="Q3850">
        <v>2010</v>
      </c>
      <c r="R3850">
        <v>2</v>
      </c>
      <c r="S3850" t="str">
        <f>IF(R3850=1, "First-time", IF(R3850&lt;=3, "Rising Star", IF(R3850&lt;10, "Established", "Elites")))</f>
        <v>Rising Star</v>
      </c>
      <c r="T3850">
        <f>IF(S3850 = "First-time",1,0)</f>
        <v>0</v>
      </c>
      <c r="U3850">
        <f>IF(S3850 = "Rising Star",1,0)</f>
        <v>1</v>
      </c>
      <c r="V3850">
        <f>IF(S3850 = "Established",1,0)</f>
        <v>0</v>
      </c>
      <c r="W3850">
        <f>IF(S3850 = "Elites",1,0)</f>
        <v>0</v>
      </c>
      <c r="X3850" t="s">
        <v>86</v>
      </c>
      <c r="Y3850" t="str">
        <f>IF(X3850="","-",TRIM(LEFT(X3850,FIND(",",X3850&amp;",")-1)))</f>
        <v>New York City</v>
      </c>
      <c r="Z3850" t="s">
        <v>543</v>
      </c>
      <c r="AA3850" t="s">
        <v>35</v>
      </c>
    </row>
    <row r="3851" spans="1:27" ht="14.4" x14ac:dyDescent="0.3">
      <c r="A3851">
        <v>3840</v>
      </c>
      <c r="B3851" t="s">
        <v>16009</v>
      </c>
      <c r="C3851" t="s">
        <v>16010</v>
      </c>
      <c r="D3851" t="s">
        <v>16011</v>
      </c>
      <c r="E3851" t="s">
        <v>1391</v>
      </c>
      <c r="F3851" s="5">
        <f>_xlfn.TEXTBEFORE(E3851, " ") * 1000000</f>
        <v>3800000</v>
      </c>
      <c r="G3851">
        <v>86.728899999999996</v>
      </c>
      <c r="H3851" t="s">
        <v>153</v>
      </c>
      <c r="I3851">
        <v>196</v>
      </c>
      <c r="J3851">
        <f>IF(I3851="",0,I3851)</f>
        <v>196</v>
      </c>
      <c r="K3851">
        <v>50</v>
      </c>
      <c r="L3851">
        <f>I3851-K3851</f>
        <v>146</v>
      </c>
      <c r="M3851" t="str">
        <f>IF(I3851&lt;100,"small",IF(I3851&lt;500,"medium","large"))</f>
        <v>medium</v>
      </c>
      <c r="N3851">
        <f>IF(M3851="small",1,0)</f>
        <v>0</v>
      </c>
      <c r="O3851">
        <f>IF(N3851="medium",1,0)</f>
        <v>0</v>
      </c>
      <c r="P3851">
        <f>IF(O3851="large",1,0)</f>
        <v>0</v>
      </c>
      <c r="Q3851">
        <v>2014</v>
      </c>
      <c r="R3851">
        <v>1</v>
      </c>
      <c r="S3851" t="str">
        <f>IF(R3851=1, "First-time", IF(R3851&lt;=3, "Rising Star", IF(R3851&lt;10, "Established", "Elites")))</f>
        <v>First-time</v>
      </c>
      <c r="T3851">
        <f>IF(S3851 = "First-time",1,0)</f>
        <v>1</v>
      </c>
      <c r="U3851">
        <f>IF(S3851 = "Rising Star",1,0)</f>
        <v>0</v>
      </c>
      <c r="V3851">
        <f>IF(S3851 = "Established",1,0)</f>
        <v>0</v>
      </c>
      <c r="W3851">
        <f>IF(S3851 = "Elites",1,0)</f>
        <v>0</v>
      </c>
      <c r="X3851" t="s">
        <v>348</v>
      </c>
      <c r="Y3851" t="str">
        <f>IF(X3851="","-",TRIM(LEFT(X3851,FIND(",",X3851&amp;",")-1)))</f>
        <v>Nashville</v>
      </c>
      <c r="Z3851" t="s">
        <v>208</v>
      </c>
      <c r="AA3851" t="s">
        <v>44</v>
      </c>
    </row>
    <row r="3852" spans="1:27" ht="14.4" x14ac:dyDescent="0.3">
      <c r="A3852">
        <v>3841</v>
      </c>
      <c r="B3852" t="s">
        <v>10363</v>
      </c>
      <c r="C3852" t="s">
        <v>10364</v>
      </c>
      <c r="D3852" t="s">
        <v>10365</v>
      </c>
      <c r="E3852" t="s">
        <v>2072</v>
      </c>
      <c r="F3852" s="5">
        <f>_xlfn.TEXTBEFORE(E3852, " ") * 1000000</f>
        <v>6400000</v>
      </c>
      <c r="G3852">
        <v>86.695800000000006</v>
      </c>
      <c r="H3852" t="s">
        <v>85</v>
      </c>
      <c r="I3852">
        <v>11</v>
      </c>
      <c r="J3852">
        <f>IF(I3852="",0,I3852)</f>
        <v>11</v>
      </c>
      <c r="K3852">
        <v>9</v>
      </c>
      <c r="L3852">
        <f>I3852-K3852</f>
        <v>2</v>
      </c>
      <c r="M3852" t="str">
        <f>IF(I3852&lt;100,"small",IF(I3852&lt;500,"medium","large"))</f>
        <v>small</v>
      </c>
      <c r="N3852">
        <f>IF(M3852="small",1,0)</f>
        <v>1</v>
      </c>
      <c r="O3852">
        <f>IF(N3852="medium",1,0)</f>
        <v>0</v>
      </c>
      <c r="P3852">
        <f>IF(O3852="large",1,0)</f>
        <v>0</v>
      </c>
      <c r="Q3852">
        <v>2009</v>
      </c>
      <c r="R3852">
        <v>6</v>
      </c>
      <c r="S3852" t="str">
        <f>IF(R3852=1, "First-time", IF(R3852&lt;=3, "Rising Star", IF(R3852&lt;10, "Established", "Elites")))</f>
        <v>Established</v>
      </c>
      <c r="T3852">
        <f>IF(S3852 = "First-time",1,0)</f>
        <v>0</v>
      </c>
      <c r="U3852">
        <f>IF(S3852 = "Rising Star",1,0)</f>
        <v>0</v>
      </c>
      <c r="V3852">
        <f>IF(S3852 = "Established",1,0)</f>
        <v>1</v>
      </c>
      <c r="W3852">
        <f>IF(S3852 = "Elites",1,0)</f>
        <v>0</v>
      </c>
      <c r="X3852" t="s">
        <v>1396</v>
      </c>
      <c r="Y3852" t="str">
        <f>IF(X3852="","-",TRIM(LEFT(X3852,FIND(",",X3852&amp;",")-1)))</f>
        <v>San Francisco</v>
      </c>
      <c r="Z3852" t="s">
        <v>1396</v>
      </c>
      <c r="AA3852" t="s">
        <v>5</v>
      </c>
    </row>
    <row r="3853" spans="1:27" ht="14.4" x14ac:dyDescent="0.3">
      <c r="A3853">
        <v>3842</v>
      </c>
      <c r="B3853" t="s">
        <v>8159</v>
      </c>
      <c r="C3853" t="s">
        <v>8160</v>
      </c>
      <c r="D3853" t="s">
        <v>8161</v>
      </c>
      <c r="E3853" t="s">
        <v>7330</v>
      </c>
      <c r="F3853" s="5">
        <f>_xlfn.TEXTBEFORE(E3853, " ") * 1000000</f>
        <v>13000000</v>
      </c>
      <c r="G3853">
        <v>86.685599999999994</v>
      </c>
      <c r="H3853" t="s">
        <v>472</v>
      </c>
      <c r="I3853">
        <v>75</v>
      </c>
      <c r="J3853">
        <f>IF(I3853="",0,I3853)</f>
        <v>75</v>
      </c>
      <c r="K3853">
        <v>60</v>
      </c>
      <c r="L3853">
        <f>I3853-K3853</f>
        <v>15</v>
      </c>
      <c r="M3853" t="str">
        <f>IF(I3853&lt;100,"small",IF(I3853&lt;500,"medium","large"))</f>
        <v>small</v>
      </c>
      <c r="N3853">
        <f>IF(M3853="small",1,0)</f>
        <v>1</v>
      </c>
      <c r="O3853">
        <f>IF(N3853="medium",1,0)</f>
        <v>0</v>
      </c>
      <c r="P3853">
        <f>IF(O3853="large",1,0)</f>
        <v>0</v>
      </c>
      <c r="Q3853">
        <v>2007</v>
      </c>
      <c r="R3853">
        <v>6</v>
      </c>
      <c r="S3853" t="str">
        <f>IF(R3853=1, "First-time", IF(R3853&lt;=3, "Rising Star", IF(R3853&lt;10, "Established", "Elites")))</f>
        <v>Established</v>
      </c>
      <c r="T3853">
        <f>IF(S3853 = "First-time",1,0)</f>
        <v>0</v>
      </c>
      <c r="U3853">
        <f>IF(S3853 = "Rising Star",1,0)</f>
        <v>0</v>
      </c>
      <c r="V3853">
        <f>IF(S3853 = "Established",1,0)</f>
        <v>1</v>
      </c>
      <c r="W3853">
        <f>IF(S3853 = "Elites",1,0)</f>
        <v>0</v>
      </c>
      <c r="X3853" t="s">
        <v>272</v>
      </c>
      <c r="Y3853" t="str">
        <f>IF(X3853="","-",TRIM(LEFT(X3853,FIND(",",X3853&amp;",")-1)))</f>
        <v>Phoenix</v>
      </c>
      <c r="Z3853" t="s">
        <v>272</v>
      </c>
      <c r="AA3853" t="s">
        <v>4</v>
      </c>
    </row>
    <row r="3854" spans="1:27" ht="14.4" x14ac:dyDescent="0.3">
      <c r="A3854">
        <v>3843</v>
      </c>
      <c r="B3854" t="s">
        <v>11945</v>
      </c>
      <c r="C3854" t="s">
        <v>11946</v>
      </c>
      <c r="D3854" t="s">
        <v>11947</v>
      </c>
      <c r="E3854" t="s">
        <v>2567</v>
      </c>
      <c r="F3854" s="5">
        <f>_xlfn.TEXTBEFORE(E3854, " ") * 1000000</f>
        <v>14100000</v>
      </c>
      <c r="G3854">
        <v>86.631100000000004</v>
      </c>
      <c r="H3854" t="s">
        <v>85</v>
      </c>
      <c r="I3854">
        <v>72</v>
      </c>
      <c r="J3854">
        <f>IF(I3854="",0,I3854)</f>
        <v>72</v>
      </c>
      <c r="K3854">
        <v>32</v>
      </c>
      <c r="L3854">
        <f>I3854-K3854</f>
        <v>40</v>
      </c>
      <c r="M3854" t="str">
        <f>IF(I3854&lt;100,"small",IF(I3854&lt;500,"medium","large"))</f>
        <v>small</v>
      </c>
      <c r="N3854">
        <f>IF(M3854="small",1,0)</f>
        <v>1</v>
      </c>
      <c r="O3854">
        <f>IF(N3854="medium",1,0)</f>
        <v>0</v>
      </c>
      <c r="P3854">
        <f>IF(O3854="large",1,0)</f>
        <v>0</v>
      </c>
      <c r="Q3854">
        <v>2011</v>
      </c>
      <c r="R3854">
        <v>1</v>
      </c>
      <c r="S3854" t="str">
        <f>IF(R3854=1, "First-time", IF(R3854&lt;=3, "Rising Star", IF(R3854&lt;10, "Established", "Elites")))</f>
        <v>First-time</v>
      </c>
      <c r="T3854">
        <f>IF(S3854 = "First-time",1,0)</f>
        <v>1</v>
      </c>
      <c r="U3854">
        <f>IF(S3854 = "Rising Star",1,0)</f>
        <v>0</v>
      </c>
      <c r="V3854">
        <f>IF(S3854 = "Established",1,0)</f>
        <v>0</v>
      </c>
      <c r="W3854">
        <f>IF(S3854 = "Elites",1,0)</f>
        <v>0</v>
      </c>
      <c r="X3854" t="s">
        <v>191</v>
      </c>
      <c r="Y3854" t="str">
        <f>IF(X3854="","-",TRIM(LEFT(X3854,FIND(",",X3854&amp;",")-1)))</f>
        <v>Philadelphia</v>
      </c>
      <c r="Z3854" t="s">
        <v>11948</v>
      </c>
      <c r="AA3854" t="s">
        <v>39</v>
      </c>
    </row>
    <row r="3855" spans="1:27" ht="14.4" x14ac:dyDescent="0.3">
      <c r="A3855">
        <v>3844</v>
      </c>
      <c r="B3855" t="s">
        <v>1728</v>
      </c>
      <c r="C3855" t="s">
        <v>1729</v>
      </c>
      <c r="D3855" t="s">
        <v>1730</v>
      </c>
      <c r="E3855" t="s">
        <v>1306</v>
      </c>
      <c r="F3855" s="5">
        <f>_xlfn.TEXTBEFORE(E3855, " ") * 1000000</f>
        <v>11500000</v>
      </c>
      <c r="G3855">
        <v>86.609399999999994</v>
      </c>
      <c r="H3855" t="s">
        <v>140</v>
      </c>
      <c r="I3855">
        <v>100</v>
      </c>
      <c r="J3855">
        <f>IF(I3855="",0,I3855)</f>
        <v>100</v>
      </c>
      <c r="K3855">
        <v>70</v>
      </c>
      <c r="L3855">
        <f>I3855-K3855</f>
        <v>30</v>
      </c>
      <c r="M3855" t="str">
        <f>IF(I3855&lt;100,"small",IF(I3855&lt;500,"medium","large"))</f>
        <v>medium</v>
      </c>
      <c r="N3855">
        <f>IF(M3855="small",1,0)</f>
        <v>0</v>
      </c>
      <c r="O3855">
        <f>IF(N3855="medium",1,0)</f>
        <v>0</v>
      </c>
      <c r="P3855">
        <f>IF(O3855="large",1,0)</f>
        <v>0</v>
      </c>
      <c r="Q3855">
        <v>1992</v>
      </c>
      <c r="R3855">
        <v>2</v>
      </c>
      <c r="S3855" t="str">
        <f>IF(R3855=1, "First-time", IF(R3855&lt;=3, "Rising Star", IF(R3855&lt;10, "Established", "Elites")))</f>
        <v>Rising Star</v>
      </c>
      <c r="T3855">
        <f>IF(S3855 = "First-time",1,0)</f>
        <v>0</v>
      </c>
      <c r="U3855">
        <f>IF(S3855 = "Rising Star",1,0)</f>
        <v>1</v>
      </c>
      <c r="V3855">
        <f>IF(S3855 = "Established",1,0)</f>
        <v>0</v>
      </c>
      <c r="W3855">
        <f>IF(S3855 = "Elites",1,0)</f>
        <v>0</v>
      </c>
      <c r="X3855" t="s">
        <v>427</v>
      </c>
      <c r="Y3855" t="str">
        <f>IF(X3855="","-",TRIM(LEFT(X3855,FIND(",",X3855&amp;",")-1)))</f>
        <v>Washington</v>
      </c>
      <c r="Z3855" t="s">
        <v>428</v>
      </c>
      <c r="AA3855" t="s">
        <v>47</v>
      </c>
    </row>
    <row r="3856" spans="1:27" ht="14.4" x14ac:dyDescent="0.3">
      <c r="A3856">
        <v>3845</v>
      </c>
      <c r="B3856" t="s">
        <v>800</v>
      </c>
      <c r="C3856" t="s">
        <v>801</v>
      </c>
      <c r="D3856" t="s">
        <v>802</v>
      </c>
      <c r="E3856" t="s">
        <v>347</v>
      </c>
      <c r="F3856" s="5">
        <f>_xlfn.TEXTBEFORE(E3856, " ") * 1000000</f>
        <v>6000000</v>
      </c>
      <c r="G3856">
        <v>86.598600000000005</v>
      </c>
      <c r="H3856" t="s">
        <v>803</v>
      </c>
      <c r="I3856">
        <v>20</v>
      </c>
      <c r="J3856">
        <f>IF(I3856="",0,I3856)</f>
        <v>20</v>
      </c>
      <c r="K3856">
        <v>7</v>
      </c>
      <c r="L3856">
        <f>I3856-K3856</f>
        <v>13</v>
      </c>
      <c r="M3856" t="str">
        <f>IF(I3856&lt;100,"small",IF(I3856&lt;500,"medium","large"))</f>
        <v>small</v>
      </c>
      <c r="N3856">
        <f>IF(M3856="small",1,0)</f>
        <v>1</v>
      </c>
      <c r="O3856">
        <f>IF(N3856="medium",1,0)</f>
        <v>0</v>
      </c>
      <c r="P3856">
        <f>IF(O3856="large",1,0)</f>
        <v>0</v>
      </c>
      <c r="Q3856">
        <v>1981</v>
      </c>
      <c r="R3856">
        <v>1</v>
      </c>
      <c r="S3856" t="str">
        <f>IF(R3856=1, "First-time", IF(R3856&lt;=3, "Rising Star", IF(R3856&lt;10, "Established", "Elites")))</f>
        <v>First-time</v>
      </c>
      <c r="T3856">
        <f>IF(S3856 = "First-time",1,0)</f>
        <v>1</v>
      </c>
      <c r="U3856">
        <f>IF(S3856 = "Rising Star",1,0)</f>
        <v>0</v>
      </c>
      <c r="V3856">
        <f>IF(S3856 = "Established",1,0)</f>
        <v>0</v>
      </c>
      <c r="W3856">
        <f>IF(S3856 = "Elites",1,0)</f>
        <v>0</v>
      </c>
      <c r="X3856" t="s">
        <v>99</v>
      </c>
      <c r="Y3856" t="str">
        <f>IF(X3856="","-",TRIM(LEFT(X3856,FIND(",",X3856&amp;",")-1)))</f>
        <v>-</v>
      </c>
      <c r="Z3856" t="s">
        <v>804</v>
      </c>
      <c r="AA3856" t="s">
        <v>44</v>
      </c>
    </row>
    <row r="3857" spans="1:27" ht="14.4" x14ac:dyDescent="0.3">
      <c r="A3857">
        <v>3846</v>
      </c>
      <c r="B3857" t="s">
        <v>17123</v>
      </c>
      <c r="C3857" t="s">
        <v>17124</v>
      </c>
      <c r="D3857" t="s">
        <v>17125</v>
      </c>
      <c r="E3857" t="s">
        <v>615</v>
      </c>
      <c r="F3857" s="5">
        <f>_xlfn.TEXTBEFORE(E3857, " ") * 1000000</f>
        <v>2800000</v>
      </c>
      <c r="G3857">
        <v>86.541200000000003</v>
      </c>
      <c r="H3857" t="s">
        <v>174</v>
      </c>
      <c r="I3857">
        <v>18</v>
      </c>
      <c r="J3857">
        <f>IF(I3857="",0,I3857)</f>
        <v>18</v>
      </c>
      <c r="K3857">
        <v>11</v>
      </c>
      <c r="L3857">
        <f>I3857-K3857</f>
        <v>7</v>
      </c>
      <c r="M3857" t="str">
        <f>IF(I3857&lt;100,"small",IF(I3857&lt;500,"medium","large"))</f>
        <v>small</v>
      </c>
      <c r="N3857">
        <f>IF(M3857="small",1,0)</f>
        <v>1</v>
      </c>
      <c r="O3857">
        <f>IF(N3857="medium",1,0)</f>
        <v>0</v>
      </c>
      <c r="P3857">
        <f>IF(O3857="large",1,0)</f>
        <v>0</v>
      </c>
      <c r="Q3857">
        <v>2014</v>
      </c>
      <c r="R3857">
        <v>1</v>
      </c>
      <c r="S3857" t="str">
        <f>IF(R3857=1, "First-time", IF(R3857&lt;=3, "Rising Star", IF(R3857&lt;10, "Established", "Elites")))</f>
        <v>First-time</v>
      </c>
      <c r="T3857">
        <f>IF(S3857 = "First-time",1,0)</f>
        <v>1</v>
      </c>
      <c r="U3857">
        <f>IF(S3857 = "Rising Star",1,0)</f>
        <v>0</v>
      </c>
      <c r="V3857">
        <f>IF(S3857 = "Established",1,0)</f>
        <v>0</v>
      </c>
      <c r="W3857">
        <f>IF(S3857 = "Elites",1,0)</f>
        <v>0</v>
      </c>
      <c r="X3857" t="s">
        <v>99</v>
      </c>
      <c r="Y3857" t="str">
        <f>IF(X3857="","-",TRIM(LEFT(X3857,FIND(",",X3857&amp;",")-1)))</f>
        <v>-</v>
      </c>
      <c r="Z3857" t="s">
        <v>6515</v>
      </c>
      <c r="AA3857" t="s">
        <v>5</v>
      </c>
    </row>
    <row r="3858" spans="1:27" ht="14.4" x14ac:dyDescent="0.3">
      <c r="A3858">
        <v>3847</v>
      </c>
      <c r="B3858" t="s">
        <v>5346</v>
      </c>
      <c r="C3858" t="s">
        <v>5347</v>
      </c>
      <c r="D3858" t="s">
        <v>5348</v>
      </c>
      <c r="E3858" t="s">
        <v>5349</v>
      </c>
      <c r="F3858" s="5">
        <f>_xlfn.TEXTBEFORE(E3858, " ") * 1000000</f>
        <v>5400000</v>
      </c>
      <c r="G3858">
        <v>86.517399999999995</v>
      </c>
      <c r="H3858" t="s">
        <v>751</v>
      </c>
      <c r="I3858">
        <v>1000</v>
      </c>
      <c r="J3858">
        <f>IF(I3858="",0,I3858)</f>
        <v>1000</v>
      </c>
      <c r="K3858">
        <v>538</v>
      </c>
      <c r="L3858">
        <f>I3858-K3858</f>
        <v>462</v>
      </c>
      <c r="M3858" t="str">
        <f>IF(I3858&lt;100,"small",IF(I3858&lt;500,"medium","large"))</f>
        <v>large</v>
      </c>
      <c r="N3858">
        <f>IF(M3858="small",1,0)</f>
        <v>0</v>
      </c>
      <c r="O3858">
        <f>IF(N3858="medium",1,0)</f>
        <v>0</v>
      </c>
      <c r="P3858">
        <f>IF(O3858="large",1,0)</f>
        <v>0</v>
      </c>
      <c r="Q3858">
        <v>2004</v>
      </c>
      <c r="R3858">
        <v>12</v>
      </c>
      <c r="S3858" t="str">
        <f>IF(R3858=1, "First-time", IF(R3858&lt;=3, "Rising Star", IF(R3858&lt;10, "Established", "Elites")))</f>
        <v>Elites</v>
      </c>
      <c r="T3858">
        <f>IF(S3858 = "First-time",1,0)</f>
        <v>0</v>
      </c>
      <c r="U3858">
        <f>IF(S3858 = "Rising Star",1,0)</f>
        <v>0</v>
      </c>
      <c r="V3858">
        <f>IF(S3858 = "Established",1,0)</f>
        <v>0</v>
      </c>
      <c r="W3858">
        <f>IF(S3858 = "Elites",1,0)</f>
        <v>1</v>
      </c>
      <c r="X3858" t="s">
        <v>427</v>
      </c>
      <c r="Y3858" t="str">
        <f>IF(X3858="","-",TRIM(LEFT(X3858,FIND(",",X3858&amp;",")-1)))</f>
        <v>Washington</v>
      </c>
      <c r="Z3858" t="s">
        <v>3770</v>
      </c>
      <c r="AA3858" t="s">
        <v>47</v>
      </c>
    </row>
    <row r="3859" spans="1:27" ht="14.4" x14ac:dyDescent="0.3">
      <c r="A3859">
        <v>3848</v>
      </c>
      <c r="B3859" t="s">
        <v>3845</v>
      </c>
      <c r="C3859" t="s">
        <v>3846</v>
      </c>
      <c r="D3859" t="s">
        <v>3847</v>
      </c>
      <c r="E3859" t="s">
        <v>533</v>
      </c>
      <c r="F3859" s="5">
        <f>_xlfn.TEXTBEFORE(E3859, " ") * 1000000</f>
        <v>5400000</v>
      </c>
      <c r="G3859">
        <v>86.499899999999997</v>
      </c>
      <c r="H3859" t="s">
        <v>1406</v>
      </c>
      <c r="I3859">
        <v>35</v>
      </c>
      <c r="J3859">
        <f>IF(I3859="",0,I3859)</f>
        <v>35</v>
      </c>
      <c r="K3859">
        <v>15</v>
      </c>
      <c r="L3859">
        <f>I3859-K3859</f>
        <v>20</v>
      </c>
      <c r="M3859" t="str">
        <f>IF(I3859&lt;100,"small",IF(I3859&lt;500,"medium","large"))</f>
        <v>small</v>
      </c>
      <c r="N3859">
        <f>IF(M3859="small",1,0)</f>
        <v>1</v>
      </c>
      <c r="O3859">
        <f>IF(N3859="medium",1,0)</f>
        <v>0</v>
      </c>
      <c r="P3859">
        <f>IF(O3859="large",1,0)</f>
        <v>0</v>
      </c>
      <c r="Q3859">
        <v>2001</v>
      </c>
      <c r="R3859">
        <v>1</v>
      </c>
      <c r="S3859" t="str">
        <f>IF(R3859=1, "First-time", IF(R3859&lt;=3, "Rising Star", IF(R3859&lt;10, "Established", "Elites")))</f>
        <v>First-time</v>
      </c>
      <c r="T3859">
        <f>IF(S3859 = "First-time",1,0)</f>
        <v>1</v>
      </c>
      <c r="U3859">
        <f>IF(S3859 = "Rising Star",1,0)</f>
        <v>0</v>
      </c>
      <c r="V3859">
        <f>IF(S3859 = "Established",1,0)</f>
        <v>0</v>
      </c>
      <c r="W3859">
        <f>IF(S3859 = "Elites",1,0)</f>
        <v>0</v>
      </c>
      <c r="X3859" t="s">
        <v>191</v>
      </c>
      <c r="Y3859" t="str">
        <f>IF(X3859="","-",TRIM(LEFT(X3859,FIND(",",X3859&amp;",")-1)))</f>
        <v>Philadelphia</v>
      </c>
      <c r="Z3859" t="s">
        <v>3848</v>
      </c>
      <c r="AA3859" t="s">
        <v>39</v>
      </c>
    </row>
    <row r="3860" spans="1:27" ht="14.4" x14ac:dyDescent="0.3">
      <c r="A3860">
        <v>3849</v>
      </c>
      <c r="B3860" t="s">
        <v>5053</v>
      </c>
      <c r="C3860" t="s">
        <v>5054</v>
      </c>
      <c r="D3860" t="s">
        <v>5055</v>
      </c>
      <c r="E3860" t="s">
        <v>1405</v>
      </c>
      <c r="F3860" s="5">
        <f>_xlfn.TEXTBEFORE(E3860, " ") * 1000000</f>
        <v>2600000</v>
      </c>
      <c r="G3860">
        <v>86.436199999999999</v>
      </c>
      <c r="H3860" t="s">
        <v>472</v>
      </c>
      <c r="I3860">
        <v>21</v>
      </c>
      <c r="J3860">
        <f>IF(I3860="",0,I3860)</f>
        <v>21</v>
      </c>
      <c r="K3860">
        <v>9</v>
      </c>
      <c r="L3860">
        <f>I3860-K3860</f>
        <v>12</v>
      </c>
      <c r="M3860" t="str">
        <f>IF(I3860&lt;100,"small",IF(I3860&lt;500,"medium","large"))</f>
        <v>small</v>
      </c>
      <c r="N3860">
        <f>IF(M3860="small",1,0)</f>
        <v>1</v>
      </c>
      <c r="O3860">
        <f>IF(N3860="medium",1,0)</f>
        <v>0</v>
      </c>
      <c r="P3860">
        <f>IF(O3860="large",1,0)</f>
        <v>0</v>
      </c>
      <c r="Q3860">
        <v>2003</v>
      </c>
      <c r="R3860">
        <v>1</v>
      </c>
      <c r="S3860" t="str">
        <f>IF(R3860=1, "First-time", IF(R3860&lt;=3, "Rising Star", IF(R3860&lt;10, "Established", "Elites")))</f>
        <v>First-time</v>
      </c>
      <c r="T3860">
        <f>IF(S3860 = "First-time",1,0)</f>
        <v>1</v>
      </c>
      <c r="U3860">
        <f>IF(S3860 = "Rising Star",1,0)</f>
        <v>0</v>
      </c>
      <c r="V3860">
        <f>IF(S3860 = "Established",1,0)</f>
        <v>0</v>
      </c>
      <c r="W3860">
        <f>IF(S3860 = "Elites",1,0)</f>
        <v>0</v>
      </c>
      <c r="X3860" t="s">
        <v>99</v>
      </c>
      <c r="Y3860" t="str">
        <f>IF(X3860="","-",TRIM(LEFT(X3860,FIND(",",X3860&amp;",")-1)))</f>
        <v>-</v>
      </c>
      <c r="Z3860" t="s">
        <v>1317</v>
      </c>
      <c r="AA3860" t="s">
        <v>17</v>
      </c>
    </row>
    <row r="3861" spans="1:27" ht="14.4" x14ac:dyDescent="0.3">
      <c r="A3861">
        <v>3850</v>
      </c>
      <c r="B3861" t="s">
        <v>10547</v>
      </c>
      <c r="C3861" t="s">
        <v>10548</v>
      </c>
      <c r="D3861" t="s">
        <v>10549</v>
      </c>
      <c r="E3861" t="s">
        <v>914</v>
      </c>
      <c r="F3861" s="5">
        <f>_xlfn.TEXTBEFORE(E3861, " ") * 1000000</f>
        <v>12400000</v>
      </c>
      <c r="G3861">
        <v>86.382800000000003</v>
      </c>
      <c r="H3861" t="s">
        <v>751</v>
      </c>
      <c r="I3861">
        <v>33</v>
      </c>
      <c r="J3861">
        <f>IF(I3861="",0,I3861)</f>
        <v>33</v>
      </c>
      <c r="K3861">
        <v>19</v>
      </c>
      <c r="L3861">
        <f>I3861-K3861</f>
        <v>14</v>
      </c>
      <c r="M3861" t="str">
        <f>IF(I3861&lt;100,"small",IF(I3861&lt;500,"medium","large"))</f>
        <v>small</v>
      </c>
      <c r="N3861">
        <f>IF(M3861="small",1,0)</f>
        <v>1</v>
      </c>
      <c r="O3861">
        <f>IF(N3861="medium",1,0)</f>
        <v>0</v>
      </c>
      <c r="P3861">
        <f>IF(O3861="large",1,0)</f>
        <v>0</v>
      </c>
      <c r="Q3861">
        <v>2010</v>
      </c>
      <c r="R3861">
        <v>4</v>
      </c>
      <c r="S3861" t="str">
        <f>IF(R3861=1, "First-time", IF(R3861&lt;=3, "Rising Star", IF(R3861&lt;10, "Established", "Elites")))</f>
        <v>Established</v>
      </c>
      <c r="T3861">
        <f>IF(S3861 = "First-time",1,0)</f>
        <v>0</v>
      </c>
      <c r="U3861">
        <f>IF(S3861 = "Rising Star",1,0)</f>
        <v>0</v>
      </c>
      <c r="V3861">
        <f>IF(S3861 = "Established",1,0)</f>
        <v>1</v>
      </c>
      <c r="W3861">
        <f>IF(S3861 = "Elites",1,0)</f>
        <v>0</v>
      </c>
      <c r="X3861" t="s">
        <v>427</v>
      </c>
      <c r="Y3861" t="str">
        <f>IF(X3861="","-",TRIM(LEFT(X3861,FIND(",",X3861&amp;",")-1)))</f>
        <v>Washington</v>
      </c>
      <c r="Z3861" t="s">
        <v>2551</v>
      </c>
      <c r="AA3861" t="s">
        <v>47</v>
      </c>
    </row>
    <row r="3862" spans="1:27" ht="14.4" x14ac:dyDescent="0.3">
      <c r="A3862">
        <v>3851</v>
      </c>
      <c r="B3862" t="s">
        <v>8562</v>
      </c>
      <c r="C3862" t="s">
        <v>8563</v>
      </c>
      <c r="D3862" t="s">
        <v>8564</v>
      </c>
      <c r="E3862" t="s">
        <v>3442</v>
      </c>
      <c r="F3862" s="5">
        <f>_xlfn.TEXTBEFORE(E3862, " ") * 1000000</f>
        <v>22100000</v>
      </c>
      <c r="G3862">
        <v>86.376400000000004</v>
      </c>
      <c r="H3862" t="s">
        <v>174</v>
      </c>
      <c r="I3862">
        <v>215</v>
      </c>
      <c r="J3862">
        <f>IF(I3862="",0,I3862)</f>
        <v>215</v>
      </c>
      <c r="K3862">
        <v>130</v>
      </c>
      <c r="L3862">
        <f>I3862-K3862</f>
        <v>85</v>
      </c>
      <c r="M3862" t="str">
        <f>IF(I3862&lt;100,"small",IF(I3862&lt;500,"medium","large"))</f>
        <v>medium</v>
      </c>
      <c r="N3862">
        <f>IF(M3862="small",1,0)</f>
        <v>0</v>
      </c>
      <c r="O3862">
        <f>IF(N3862="medium",1,0)</f>
        <v>0</v>
      </c>
      <c r="P3862">
        <f>IF(O3862="large",1,0)</f>
        <v>0</v>
      </c>
      <c r="Q3862">
        <v>2008</v>
      </c>
      <c r="R3862">
        <v>2</v>
      </c>
      <c r="S3862" t="str">
        <f>IF(R3862=1, "First-time", IF(R3862&lt;=3, "Rising Star", IF(R3862&lt;10, "Established", "Elites")))</f>
        <v>Rising Star</v>
      </c>
      <c r="T3862">
        <f>IF(S3862 = "First-time",1,0)</f>
        <v>0</v>
      </c>
      <c r="U3862">
        <f>IF(S3862 = "Rising Star",1,0)</f>
        <v>1</v>
      </c>
      <c r="V3862">
        <f>IF(S3862 = "Established",1,0)</f>
        <v>0</v>
      </c>
      <c r="W3862">
        <f>IF(S3862 = "Elites",1,0)</f>
        <v>0</v>
      </c>
      <c r="X3862" t="s">
        <v>86</v>
      </c>
      <c r="Y3862" t="str">
        <f>IF(X3862="","-",TRIM(LEFT(X3862,FIND(",",X3862&amp;",")-1)))</f>
        <v>New York City</v>
      </c>
      <c r="Z3862" t="s">
        <v>543</v>
      </c>
      <c r="AA3862" t="s">
        <v>35</v>
      </c>
    </row>
    <row r="3863" spans="1:27" ht="14.4" x14ac:dyDescent="0.3">
      <c r="A3863">
        <v>3852</v>
      </c>
      <c r="B3863" t="s">
        <v>11006</v>
      </c>
      <c r="C3863" t="s">
        <v>11007</v>
      </c>
      <c r="D3863" t="s">
        <v>11008</v>
      </c>
      <c r="E3863" t="s">
        <v>190</v>
      </c>
      <c r="F3863" s="5">
        <f>_xlfn.TEXTBEFORE(E3863, " ") * 1000000</f>
        <v>18800000</v>
      </c>
      <c r="G3863">
        <v>86.364099999999993</v>
      </c>
      <c r="H3863" t="s">
        <v>153</v>
      </c>
      <c r="I3863">
        <v>25</v>
      </c>
      <c r="J3863">
        <f>IF(I3863="",0,I3863)</f>
        <v>25</v>
      </c>
      <c r="K3863">
        <v>14</v>
      </c>
      <c r="L3863">
        <f>I3863-K3863</f>
        <v>11</v>
      </c>
      <c r="M3863" t="str">
        <f>IF(I3863&lt;100,"small",IF(I3863&lt;500,"medium","large"))</f>
        <v>small</v>
      </c>
      <c r="N3863">
        <f>IF(M3863="small",1,0)</f>
        <v>1</v>
      </c>
      <c r="O3863">
        <f>IF(N3863="medium",1,0)</f>
        <v>0</v>
      </c>
      <c r="P3863">
        <f>IF(O3863="large",1,0)</f>
        <v>0</v>
      </c>
      <c r="Q3863">
        <v>2010</v>
      </c>
      <c r="R3863">
        <v>2</v>
      </c>
      <c r="S3863" t="str">
        <f>IF(R3863=1, "First-time", IF(R3863&lt;=3, "Rising Star", IF(R3863&lt;10, "Established", "Elites")))</f>
        <v>Rising Star</v>
      </c>
      <c r="T3863">
        <f>IF(S3863 = "First-time",1,0)</f>
        <v>0</v>
      </c>
      <c r="U3863">
        <f>IF(S3863 = "Rising Star",1,0)</f>
        <v>1</v>
      </c>
      <c r="V3863">
        <f>IF(S3863 = "Established",1,0)</f>
        <v>0</v>
      </c>
      <c r="W3863">
        <f>IF(S3863 = "Elites",1,0)</f>
        <v>0</v>
      </c>
      <c r="X3863" t="s">
        <v>99</v>
      </c>
      <c r="Y3863" t="str">
        <f>IF(X3863="","-",TRIM(LEFT(X3863,FIND(",",X3863&amp;",")-1)))</f>
        <v>-</v>
      </c>
      <c r="Z3863" t="s">
        <v>1188</v>
      </c>
      <c r="AA3863" t="s">
        <v>28</v>
      </c>
    </row>
    <row r="3864" spans="1:27" ht="14.4" x14ac:dyDescent="0.3">
      <c r="A3864">
        <v>3853</v>
      </c>
      <c r="B3864" t="s">
        <v>11702</v>
      </c>
      <c r="C3864" t="s">
        <v>11703</v>
      </c>
      <c r="D3864" t="s">
        <v>11704</v>
      </c>
      <c r="E3864" t="s">
        <v>4072</v>
      </c>
      <c r="F3864" s="5">
        <f>_xlfn.TEXTBEFORE(E3864, " ") * 1000000</f>
        <v>9100000</v>
      </c>
      <c r="G3864">
        <v>86.332300000000004</v>
      </c>
      <c r="H3864" t="s">
        <v>1750</v>
      </c>
      <c r="I3864">
        <v>68</v>
      </c>
      <c r="J3864">
        <f>IF(I3864="",0,I3864)</f>
        <v>68</v>
      </c>
      <c r="K3864">
        <v>45</v>
      </c>
      <c r="L3864">
        <f>I3864-K3864</f>
        <v>23</v>
      </c>
      <c r="M3864" t="str">
        <f>IF(I3864&lt;100,"small",IF(I3864&lt;500,"medium","large"))</f>
        <v>small</v>
      </c>
      <c r="N3864">
        <f>IF(M3864="small",1,0)</f>
        <v>1</v>
      </c>
      <c r="O3864">
        <f>IF(N3864="medium",1,0)</f>
        <v>0</v>
      </c>
      <c r="P3864">
        <f>IF(O3864="large",1,0)</f>
        <v>0</v>
      </c>
      <c r="Q3864">
        <v>2011</v>
      </c>
      <c r="R3864">
        <v>4</v>
      </c>
      <c r="S3864" t="str">
        <f>IF(R3864=1, "First-time", IF(R3864&lt;=3, "Rising Star", IF(R3864&lt;10, "Established", "Elites")))</f>
        <v>Established</v>
      </c>
      <c r="T3864">
        <f>IF(S3864 = "First-time",1,0)</f>
        <v>0</v>
      </c>
      <c r="U3864">
        <f>IF(S3864 = "Rising Star",1,0)</f>
        <v>0</v>
      </c>
      <c r="V3864">
        <f>IF(S3864 = "Established",1,0)</f>
        <v>1</v>
      </c>
      <c r="W3864">
        <f>IF(S3864 = "Elites",1,0)</f>
        <v>0</v>
      </c>
      <c r="X3864" t="s">
        <v>427</v>
      </c>
      <c r="Y3864" t="str">
        <f>IF(X3864="","-",TRIM(LEFT(X3864,FIND(",",X3864&amp;",")-1)))</f>
        <v>Washington</v>
      </c>
      <c r="Z3864" t="s">
        <v>3047</v>
      </c>
      <c r="AA3864" t="s">
        <v>47</v>
      </c>
    </row>
    <row r="3865" spans="1:27" ht="14.4" x14ac:dyDescent="0.3">
      <c r="A3865">
        <v>3854</v>
      </c>
      <c r="B3865" t="s">
        <v>4286</v>
      </c>
      <c r="C3865" t="s">
        <v>4287</v>
      </c>
      <c r="D3865" t="s">
        <v>4288</v>
      </c>
      <c r="E3865" t="s">
        <v>1360</v>
      </c>
      <c r="F3865" s="5">
        <f>_xlfn.TEXTBEFORE(E3865, " ") * 1000000</f>
        <v>12000000</v>
      </c>
      <c r="G3865">
        <v>86.324200000000005</v>
      </c>
      <c r="H3865" t="s">
        <v>85</v>
      </c>
      <c r="I3865">
        <v>140</v>
      </c>
      <c r="J3865">
        <f>IF(I3865="",0,I3865)</f>
        <v>140</v>
      </c>
      <c r="K3865">
        <v>90</v>
      </c>
      <c r="L3865">
        <f>I3865-K3865</f>
        <v>50</v>
      </c>
      <c r="M3865" t="str">
        <f>IF(I3865&lt;100,"small",IF(I3865&lt;500,"medium","large"))</f>
        <v>medium</v>
      </c>
      <c r="N3865">
        <f>IF(M3865="small",1,0)</f>
        <v>0</v>
      </c>
      <c r="O3865">
        <f>IF(N3865="medium",1,0)</f>
        <v>0</v>
      </c>
      <c r="P3865">
        <f>IF(O3865="large",1,0)</f>
        <v>0</v>
      </c>
      <c r="Q3865">
        <v>2002</v>
      </c>
      <c r="R3865">
        <v>7</v>
      </c>
      <c r="S3865" t="str">
        <f>IF(R3865=1, "First-time", IF(R3865&lt;=3, "Rising Star", IF(R3865&lt;10, "Established", "Elites")))</f>
        <v>Established</v>
      </c>
      <c r="T3865">
        <f>IF(S3865 = "First-time",1,0)</f>
        <v>0</v>
      </c>
      <c r="U3865">
        <f>IF(S3865 = "Rising Star",1,0)</f>
        <v>0</v>
      </c>
      <c r="V3865">
        <f>IF(S3865 = "Established",1,0)</f>
        <v>1</v>
      </c>
      <c r="W3865">
        <f>IF(S3865 = "Elites",1,0)</f>
        <v>0</v>
      </c>
      <c r="X3865" t="s">
        <v>427</v>
      </c>
      <c r="Y3865" t="str">
        <f>IF(X3865="","-",TRIM(LEFT(X3865,FIND(",",X3865&amp;",")-1)))</f>
        <v>Washington</v>
      </c>
      <c r="Z3865" t="s">
        <v>4289</v>
      </c>
      <c r="AA3865" t="s">
        <v>47</v>
      </c>
    </row>
    <row r="3866" spans="1:27" ht="14.4" x14ac:dyDescent="0.3">
      <c r="A3866">
        <v>3855</v>
      </c>
      <c r="B3866" t="s">
        <v>4534</v>
      </c>
      <c r="C3866" t="s">
        <v>4535</v>
      </c>
      <c r="D3866" t="s">
        <v>4536</v>
      </c>
      <c r="E3866" t="s">
        <v>2421</v>
      </c>
      <c r="F3866" s="5">
        <f>_xlfn.TEXTBEFORE(E3866, " ") * 1000000</f>
        <v>36400000</v>
      </c>
      <c r="G3866">
        <v>86.229799999999997</v>
      </c>
      <c r="H3866" t="s">
        <v>85</v>
      </c>
      <c r="I3866">
        <v>182</v>
      </c>
      <c r="J3866">
        <f>IF(I3866="",0,I3866)</f>
        <v>182</v>
      </c>
      <c r="K3866">
        <v>156</v>
      </c>
      <c r="L3866">
        <f>I3866-K3866</f>
        <v>26</v>
      </c>
      <c r="M3866" t="str">
        <f>IF(I3866&lt;100,"small",IF(I3866&lt;500,"medium","large"))</f>
        <v>medium</v>
      </c>
      <c r="N3866">
        <f>IF(M3866="small",1,0)</f>
        <v>0</v>
      </c>
      <c r="O3866">
        <f>IF(N3866="medium",1,0)</f>
        <v>0</v>
      </c>
      <c r="P3866">
        <f>IF(O3866="large",1,0)</f>
        <v>0</v>
      </c>
      <c r="Q3866">
        <v>2002</v>
      </c>
      <c r="R3866">
        <v>13</v>
      </c>
      <c r="S3866" t="str">
        <f>IF(R3866=1, "First-time", IF(R3866&lt;=3, "Rising Star", IF(R3866&lt;10, "Established", "Elites")))</f>
        <v>Elites</v>
      </c>
      <c r="T3866">
        <f>IF(S3866 = "First-time",1,0)</f>
        <v>0</v>
      </c>
      <c r="U3866">
        <f>IF(S3866 = "Rising Star",1,0)</f>
        <v>0</v>
      </c>
      <c r="V3866">
        <f>IF(S3866 = "Established",1,0)</f>
        <v>0</v>
      </c>
      <c r="W3866">
        <f>IF(S3866 = "Elites",1,0)</f>
        <v>1</v>
      </c>
      <c r="X3866" t="s">
        <v>180</v>
      </c>
      <c r="Y3866" t="str">
        <f>IF(X3866="","-",TRIM(LEFT(X3866,FIND(",",X3866&amp;",")-1)))</f>
        <v>Cincinnati</v>
      </c>
      <c r="Z3866" t="s">
        <v>2909</v>
      </c>
      <c r="AA3866" t="s">
        <v>18</v>
      </c>
    </row>
    <row r="3867" spans="1:27" ht="14.4" x14ac:dyDescent="0.3">
      <c r="A3867">
        <v>3856</v>
      </c>
      <c r="B3867" t="s">
        <v>11597</v>
      </c>
      <c r="C3867" t="s">
        <v>11598</v>
      </c>
      <c r="D3867" t="s">
        <v>11599</v>
      </c>
      <c r="E3867" t="s">
        <v>11600</v>
      </c>
      <c r="F3867" s="5">
        <f>_xlfn.TEXTBEFORE(E3867, " ") * 1000000</f>
        <v>104100000</v>
      </c>
      <c r="G3867">
        <v>86.203800000000001</v>
      </c>
      <c r="H3867" t="s">
        <v>472</v>
      </c>
      <c r="I3867">
        <v>120</v>
      </c>
      <c r="J3867">
        <f>IF(I3867="",0,I3867)</f>
        <v>120</v>
      </c>
      <c r="K3867">
        <v>25</v>
      </c>
      <c r="L3867">
        <f>I3867-K3867</f>
        <v>95</v>
      </c>
      <c r="M3867" t="str">
        <f>IF(I3867&lt;100,"small",IF(I3867&lt;500,"medium","large"))</f>
        <v>medium</v>
      </c>
      <c r="N3867">
        <f>IF(M3867="small",1,0)</f>
        <v>0</v>
      </c>
      <c r="O3867">
        <f>IF(N3867="medium",1,0)</f>
        <v>0</v>
      </c>
      <c r="P3867">
        <f>IF(O3867="large",1,0)</f>
        <v>0</v>
      </c>
      <c r="Q3867">
        <v>2010</v>
      </c>
      <c r="R3867">
        <v>1</v>
      </c>
      <c r="S3867" t="str">
        <f>IF(R3867=1, "First-time", IF(R3867&lt;=3, "Rising Star", IF(R3867&lt;10, "Established", "Elites")))</f>
        <v>First-time</v>
      </c>
      <c r="T3867">
        <f>IF(S3867 = "First-time",1,0)</f>
        <v>1</v>
      </c>
      <c r="U3867">
        <f>IF(S3867 = "Rising Star",1,0)</f>
        <v>0</v>
      </c>
      <c r="V3867">
        <f>IF(S3867 = "Established",1,0)</f>
        <v>0</v>
      </c>
      <c r="W3867">
        <f>IF(S3867 = "Elites",1,0)</f>
        <v>0</v>
      </c>
      <c r="X3867" t="s">
        <v>272</v>
      </c>
      <c r="Y3867" t="str">
        <f>IF(X3867="","-",TRIM(LEFT(X3867,FIND(",",X3867&amp;",")-1)))</f>
        <v>Phoenix</v>
      </c>
      <c r="Z3867" t="s">
        <v>2809</v>
      </c>
      <c r="AA3867" t="s">
        <v>4</v>
      </c>
    </row>
    <row r="3868" spans="1:27" ht="14.4" x14ac:dyDescent="0.3">
      <c r="A3868">
        <v>3857</v>
      </c>
      <c r="B3868" t="s">
        <v>1993</v>
      </c>
      <c r="C3868" t="s">
        <v>1994</v>
      </c>
      <c r="D3868" t="s">
        <v>1995</v>
      </c>
      <c r="E3868" t="s">
        <v>1996</v>
      </c>
      <c r="F3868" s="5">
        <f>_xlfn.TEXTBEFORE(E3868, " ") * 1000000</f>
        <v>704400000</v>
      </c>
      <c r="G3868">
        <v>86.137299999999996</v>
      </c>
      <c r="H3868" t="s">
        <v>118</v>
      </c>
      <c r="I3868">
        <v>2075</v>
      </c>
      <c r="J3868">
        <f>IF(I3868="",0,I3868)</f>
        <v>2075</v>
      </c>
      <c r="K3868">
        <v>1235</v>
      </c>
      <c r="L3868">
        <f>I3868-K3868</f>
        <v>840</v>
      </c>
      <c r="M3868" t="str">
        <f>IF(I3868&lt;100,"small",IF(I3868&lt;500,"medium","large"))</f>
        <v>large</v>
      </c>
      <c r="N3868">
        <f>IF(M3868="small",1,0)</f>
        <v>0</v>
      </c>
      <c r="O3868">
        <f>IF(N3868="medium",1,0)</f>
        <v>0</v>
      </c>
      <c r="P3868">
        <f>IF(O3868="large",1,0)</f>
        <v>0</v>
      </c>
      <c r="Q3868">
        <v>1994</v>
      </c>
      <c r="R3868">
        <v>3</v>
      </c>
      <c r="S3868" t="str">
        <f>IF(R3868=1, "First-time", IF(R3868&lt;=3, "Rising Star", IF(R3868&lt;10, "Established", "Elites")))</f>
        <v>Rising Star</v>
      </c>
      <c r="T3868">
        <f>IF(S3868 = "First-time",1,0)</f>
        <v>0</v>
      </c>
      <c r="U3868">
        <f>IF(S3868 = "Rising Star",1,0)</f>
        <v>1</v>
      </c>
      <c r="V3868">
        <f>IF(S3868 = "Established",1,0)</f>
        <v>0</v>
      </c>
      <c r="W3868">
        <f>IF(S3868 = "Elites",1,0)</f>
        <v>0</v>
      </c>
      <c r="X3868" t="s">
        <v>180</v>
      </c>
      <c r="Y3868" t="str">
        <f>IF(X3868="","-",TRIM(LEFT(X3868,FIND(",",X3868&amp;",")-1)))</f>
        <v>Cincinnati</v>
      </c>
      <c r="Z3868" t="s">
        <v>1997</v>
      </c>
      <c r="AA3868" t="s">
        <v>36</v>
      </c>
    </row>
    <row r="3869" spans="1:27" ht="14.4" x14ac:dyDescent="0.3">
      <c r="A3869">
        <v>3858</v>
      </c>
      <c r="B3869" t="s">
        <v>2556</v>
      </c>
      <c r="C3869" t="s">
        <v>2557</v>
      </c>
      <c r="D3869" t="s">
        <v>2558</v>
      </c>
      <c r="E3869" t="s">
        <v>2559</v>
      </c>
      <c r="F3869" s="5">
        <f>_xlfn.TEXTBEFORE(E3869, " ") * 1000000</f>
        <v>192400000</v>
      </c>
      <c r="G3869">
        <v>86.135999999999996</v>
      </c>
      <c r="H3869" t="s">
        <v>472</v>
      </c>
      <c r="I3869">
        <v>1011</v>
      </c>
      <c r="J3869">
        <f>IF(I3869="",0,I3869)</f>
        <v>1011</v>
      </c>
      <c r="K3869">
        <v>549</v>
      </c>
      <c r="L3869">
        <f>I3869-K3869</f>
        <v>462</v>
      </c>
      <c r="M3869" t="str">
        <f>IF(I3869&lt;100,"small",IF(I3869&lt;500,"medium","large"))</f>
        <v>large</v>
      </c>
      <c r="N3869">
        <f>IF(M3869="small",1,0)</f>
        <v>0</v>
      </c>
      <c r="O3869">
        <f>IF(N3869="medium",1,0)</f>
        <v>0</v>
      </c>
      <c r="P3869">
        <f>IF(O3869="large",1,0)</f>
        <v>0</v>
      </c>
      <c r="Q3869">
        <v>1997</v>
      </c>
      <c r="R3869">
        <v>13</v>
      </c>
      <c r="S3869" t="str">
        <f>IF(R3869=1, "First-time", IF(R3869&lt;=3, "Rising Star", IF(R3869&lt;10, "Established", "Elites")))</f>
        <v>Elites</v>
      </c>
      <c r="T3869">
        <f>IF(S3869 = "First-time",1,0)</f>
        <v>0</v>
      </c>
      <c r="U3869">
        <f>IF(S3869 = "Rising Star",1,0)</f>
        <v>0</v>
      </c>
      <c r="V3869">
        <f>IF(S3869 = "Established",1,0)</f>
        <v>0</v>
      </c>
      <c r="W3869">
        <f>IF(S3869 = "Elites",1,0)</f>
        <v>1</v>
      </c>
      <c r="X3869" t="s">
        <v>112</v>
      </c>
      <c r="Y3869" t="str">
        <f>IF(X3869="","-",TRIM(LEFT(X3869,FIND(",",X3869&amp;",")-1)))</f>
        <v>Richmond</v>
      </c>
      <c r="Z3869" t="s">
        <v>113</v>
      </c>
      <c r="AA3869" t="s">
        <v>47</v>
      </c>
    </row>
    <row r="3870" spans="1:27" ht="14.4" x14ac:dyDescent="0.3">
      <c r="A3870">
        <v>3859</v>
      </c>
      <c r="B3870" t="s">
        <v>10753</v>
      </c>
      <c r="C3870" t="s">
        <v>10754</v>
      </c>
      <c r="D3870" t="s">
        <v>10755</v>
      </c>
      <c r="E3870" t="s">
        <v>1329</v>
      </c>
      <c r="F3870" s="5">
        <f>_xlfn.TEXTBEFORE(E3870, " ") * 1000000</f>
        <v>3600000</v>
      </c>
      <c r="G3870">
        <v>86.106999999999999</v>
      </c>
      <c r="H3870" t="s">
        <v>1069</v>
      </c>
      <c r="I3870">
        <v>24</v>
      </c>
      <c r="J3870">
        <f>IF(I3870="",0,I3870)</f>
        <v>24</v>
      </c>
      <c r="K3870">
        <v>4</v>
      </c>
      <c r="L3870">
        <f>I3870-K3870</f>
        <v>20</v>
      </c>
      <c r="M3870" t="str">
        <f>IF(I3870&lt;100,"small",IF(I3870&lt;500,"medium","large"))</f>
        <v>small</v>
      </c>
      <c r="N3870">
        <f>IF(M3870="small",1,0)</f>
        <v>1</v>
      </c>
      <c r="O3870">
        <f>IF(N3870="medium",1,0)</f>
        <v>0</v>
      </c>
      <c r="P3870">
        <f>IF(O3870="large",1,0)</f>
        <v>0</v>
      </c>
      <c r="Q3870">
        <v>2010</v>
      </c>
      <c r="R3870">
        <v>3</v>
      </c>
      <c r="S3870" t="str">
        <f>IF(R3870=1, "First-time", IF(R3870&lt;=3, "Rising Star", IF(R3870&lt;10, "Established", "Elites")))</f>
        <v>Rising Star</v>
      </c>
      <c r="T3870">
        <f>IF(S3870 = "First-time",1,0)</f>
        <v>0</v>
      </c>
      <c r="U3870">
        <f>IF(S3870 = "Rising Star",1,0)</f>
        <v>1</v>
      </c>
      <c r="V3870">
        <f>IF(S3870 = "Established",1,0)</f>
        <v>0</v>
      </c>
      <c r="W3870">
        <f>IF(S3870 = "Elites",1,0)</f>
        <v>0</v>
      </c>
      <c r="X3870" t="s">
        <v>99</v>
      </c>
      <c r="Y3870" t="str">
        <f>IF(X3870="","-",TRIM(LEFT(X3870,FIND(",",X3870&amp;",")-1)))</f>
        <v>-</v>
      </c>
      <c r="Z3870" t="s">
        <v>2698</v>
      </c>
      <c r="AA3870" t="s">
        <v>41</v>
      </c>
    </row>
    <row r="3871" spans="1:27" ht="14.4" x14ac:dyDescent="0.3">
      <c r="A3871">
        <v>3860</v>
      </c>
      <c r="B3871" t="s">
        <v>2687</v>
      </c>
      <c r="C3871" t="s">
        <v>2688</v>
      </c>
      <c r="D3871" t="s">
        <v>2689</v>
      </c>
      <c r="E3871" t="s">
        <v>1444</v>
      </c>
      <c r="F3871" s="5">
        <f>_xlfn.TEXTBEFORE(E3871, " ") * 1000000</f>
        <v>15400000</v>
      </c>
      <c r="G3871">
        <v>86.091300000000004</v>
      </c>
      <c r="H3871" t="s">
        <v>353</v>
      </c>
      <c r="I3871">
        <v>115</v>
      </c>
      <c r="J3871">
        <f>IF(I3871="",0,I3871)</f>
        <v>115</v>
      </c>
      <c r="K3871">
        <v>80</v>
      </c>
      <c r="L3871">
        <f>I3871-K3871</f>
        <v>35</v>
      </c>
      <c r="M3871" t="str">
        <f>IF(I3871&lt;100,"small",IF(I3871&lt;500,"medium","large"))</f>
        <v>medium</v>
      </c>
      <c r="N3871">
        <f>IF(M3871="small",1,0)</f>
        <v>0</v>
      </c>
      <c r="O3871">
        <f>IF(N3871="medium",1,0)</f>
        <v>0</v>
      </c>
      <c r="P3871">
        <f>IF(O3871="large",1,0)</f>
        <v>0</v>
      </c>
      <c r="Q3871">
        <v>1997</v>
      </c>
      <c r="R3871">
        <v>4</v>
      </c>
      <c r="S3871" t="str">
        <f>IF(R3871=1, "First-time", IF(R3871&lt;=3, "Rising Star", IF(R3871&lt;10, "Established", "Elites")))</f>
        <v>Established</v>
      </c>
      <c r="T3871">
        <f>IF(S3871 = "First-time",1,0)</f>
        <v>0</v>
      </c>
      <c r="U3871">
        <f>IF(S3871 = "Rising Star",1,0)</f>
        <v>0</v>
      </c>
      <c r="V3871">
        <f>IF(S3871 = "Established",1,0)</f>
        <v>1</v>
      </c>
      <c r="W3871">
        <f>IF(S3871 = "Elites",1,0)</f>
        <v>0</v>
      </c>
      <c r="X3871" t="s">
        <v>427</v>
      </c>
      <c r="Y3871" t="str">
        <f>IF(X3871="","-",TRIM(LEFT(X3871,FIND(",",X3871&amp;",")-1)))</f>
        <v>Washington</v>
      </c>
      <c r="Z3871" t="s">
        <v>752</v>
      </c>
      <c r="AA3871" t="s">
        <v>21</v>
      </c>
    </row>
    <row r="3872" spans="1:27" ht="14.4" x14ac:dyDescent="0.3">
      <c r="A3872">
        <v>3861</v>
      </c>
      <c r="B3872" t="s">
        <v>8514</v>
      </c>
      <c r="C3872" t="s">
        <v>8515</v>
      </c>
      <c r="D3872" t="s">
        <v>8516</v>
      </c>
      <c r="E3872" t="s">
        <v>289</v>
      </c>
      <c r="F3872" s="5">
        <f>_xlfn.TEXTBEFORE(E3872, " ") * 1000000</f>
        <v>3700000</v>
      </c>
      <c r="G3872">
        <v>86.066000000000003</v>
      </c>
      <c r="H3872" t="s">
        <v>353</v>
      </c>
      <c r="I3872">
        <v>10</v>
      </c>
      <c r="J3872">
        <f>IF(I3872="",0,I3872)</f>
        <v>10</v>
      </c>
      <c r="K3872">
        <v>5</v>
      </c>
      <c r="L3872">
        <f>I3872-K3872</f>
        <v>5</v>
      </c>
      <c r="M3872" t="str">
        <f>IF(I3872&lt;100,"small",IF(I3872&lt;500,"medium","large"))</f>
        <v>small</v>
      </c>
      <c r="N3872">
        <f>IF(M3872="small",1,0)</f>
        <v>1</v>
      </c>
      <c r="O3872">
        <f>IF(N3872="medium",1,0)</f>
        <v>0</v>
      </c>
      <c r="P3872">
        <f>IF(O3872="large",1,0)</f>
        <v>0</v>
      </c>
      <c r="Q3872">
        <v>2008</v>
      </c>
      <c r="R3872">
        <v>2</v>
      </c>
      <c r="S3872" t="str">
        <f>IF(R3872=1, "First-time", IF(R3872&lt;=3, "Rising Star", IF(R3872&lt;10, "Established", "Elites")))</f>
        <v>Rising Star</v>
      </c>
      <c r="T3872">
        <f>IF(S3872 = "First-time",1,0)</f>
        <v>0</v>
      </c>
      <c r="U3872">
        <f>IF(S3872 = "Rising Star",1,0)</f>
        <v>1</v>
      </c>
      <c r="V3872">
        <f>IF(S3872 = "Established",1,0)</f>
        <v>0</v>
      </c>
      <c r="W3872">
        <f>IF(S3872 = "Elites",1,0)</f>
        <v>0</v>
      </c>
      <c r="X3872" t="s">
        <v>332</v>
      </c>
      <c r="Y3872" t="str">
        <f>IF(X3872="","-",TRIM(LEFT(X3872,FIND(",",X3872&amp;",")-1)))</f>
        <v>Columbus</v>
      </c>
      <c r="Z3872" t="s">
        <v>2175</v>
      </c>
      <c r="AA3872" t="s">
        <v>36</v>
      </c>
    </row>
    <row r="3873" spans="1:27" ht="14.4" x14ac:dyDescent="0.3">
      <c r="A3873">
        <v>3862</v>
      </c>
      <c r="B3873" t="s">
        <v>2991</v>
      </c>
      <c r="C3873" t="s">
        <v>2992</v>
      </c>
      <c r="D3873" t="s">
        <v>2993</v>
      </c>
      <c r="E3873" t="s">
        <v>217</v>
      </c>
      <c r="F3873" s="5">
        <f>_xlfn.TEXTBEFORE(E3873, " ") * 1000000</f>
        <v>3300000</v>
      </c>
      <c r="G3873">
        <v>86.058599999999998</v>
      </c>
      <c r="H3873" t="s">
        <v>85</v>
      </c>
      <c r="I3873">
        <v>14</v>
      </c>
      <c r="J3873">
        <f>IF(I3873="",0,I3873)</f>
        <v>14</v>
      </c>
      <c r="K3873">
        <v>7</v>
      </c>
      <c r="L3873">
        <f>I3873-K3873</f>
        <v>7</v>
      </c>
      <c r="M3873" t="str">
        <f>IF(I3873&lt;100,"small",IF(I3873&lt;500,"medium","large"))</f>
        <v>small</v>
      </c>
      <c r="N3873">
        <f>IF(M3873="small",1,0)</f>
        <v>1</v>
      </c>
      <c r="O3873">
        <f>IF(N3873="medium",1,0)</f>
        <v>0</v>
      </c>
      <c r="P3873">
        <f>IF(O3873="large",1,0)</f>
        <v>0</v>
      </c>
      <c r="Q3873">
        <v>1998</v>
      </c>
      <c r="R3873">
        <v>2</v>
      </c>
      <c r="S3873" t="str">
        <f>IF(R3873=1, "First-time", IF(R3873&lt;=3, "Rising Star", IF(R3873&lt;10, "Established", "Elites")))</f>
        <v>Rising Star</v>
      </c>
      <c r="T3873">
        <f>IF(S3873 = "First-time",1,0)</f>
        <v>0</v>
      </c>
      <c r="U3873">
        <f>IF(S3873 = "Rising Star",1,0)</f>
        <v>1</v>
      </c>
      <c r="V3873">
        <f>IF(S3873 = "Established",1,0)</f>
        <v>0</v>
      </c>
      <c r="W3873">
        <f>IF(S3873 = "Elites",1,0)</f>
        <v>0</v>
      </c>
      <c r="X3873" t="s">
        <v>325</v>
      </c>
      <c r="Y3873" t="str">
        <f>IF(X3873="","-",TRIM(LEFT(X3873,FIND(",",X3873&amp;",")-1)))</f>
        <v>Los Angeles</v>
      </c>
      <c r="Z3873" t="s">
        <v>2994</v>
      </c>
      <c r="AA3873" t="s">
        <v>5</v>
      </c>
    </row>
    <row r="3874" spans="1:27" ht="14.4" x14ac:dyDescent="0.3">
      <c r="A3874">
        <v>3863</v>
      </c>
      <c r="B3874" t="s">
        <v>5045</v>
      </c>
      <c r="C3874" t="s">
        <v>5046</v>
      </c>
      <c r="D3874" t="s">
        <v>5047</v>
      </c>
      <c r="E3874" t="s">
        <v>1933</v>
      </c>
      <c r="F3874" s="5">
        <f>_xlfn.TEXTBEFORE(E3874, " ") * 1000000</f>
        <v>6200000</v>
      </c>
      <c r="G3874">
        <v>86.035200000000003</v>
      </c>
      <c r="H3874" t="s">
        <v>803</v>
      </c>
      <c r="I3874">
        <v>26</v>
      </c>
      <c r="J3874">
        <f>IF(I3874="",0,I3874)</f>
        <v>26</v>
      </c>
      <c r="K3874">
        <v>17</v>
      </c>
      <c r="L3874">
        <f>I3874-K3874</f>
        <v>9</v>
      </c>
      <c r="M3874" t="str">
        <f>IF(I3874&lt;100,"small",IF(I3874&lt;500,"medium","large"))</f>
        <v>small</v>
      </c>
      <c r="N3874">
        <f>IF(M3874="small",1,0)</f>
        <v>1</v>
      </c>
      <c r="O3874">
        <f>IF(N3874="medium",1,0)</f>
        <v>0</v>
      </c>
      <c r="P3874">
        <f>IF(O3874="large",1,0)</f>
        <v>0</v>
      </c>
      <c r="Q3874">
        <v>2003</v>
      </c>
      <c r="R3874">
        <v>4</v>
      </c>
      <c r="S3874" t="str">
        <f>IF(R3874=1, "First-time", IF(R3874&lt;=3, "Rising Star", IF(R3874&lt;10, "Established", "Elites")))</f>
        <v>Established</v>
      </c>
      <c r="T3874">
        <f>IF(S3874 = "First-time",1,0)</f>
        <v>0</v>
      </c>
      <c r="U3874">
        <f>IF(S3874 = "Rising Star",1,0)</f>
        <v>0</v>
      </c>
      <c r="V3874">
        <f>IF(S3874 = "Established",1,0)</f>
        <v>1</v>
      </c>
      <c r="W3874">
        <f>IF(S3874 = "Elites",1,0)</f>
        <v>0</v>
      </c>
      <c r="X3874" t="s">
        <v>2903</v>
      </c>
      <c r="Y3874" t="str">
        <f>IF(X3874="","-",TRIM(LEFT(X3874,FIND(",",X3874&amp;",")-1)))</f>
        <v>Baton Rouge</v>
      </c>
      <c r="Z3874" t="s">
        <v>2904</v>
      </c>
      <c r="AA3874" t="s">
        <v>19</v>
      </c>
    </row>
    <row r="3875" spans="1:27" ht="14.4" x14ac:dyDescent="0.3">
      <c r="A3875">
        <v>3864</v>
      </c>
      <c r="B3875" t="s">
        <v>5565</v>
      </c>
      <c r="C3875" t="s">
        <v>5566</v>
      </c>
      <c r="D3875" t="s">
        <v>5567</v>
      </c>
      <c r="E3875" t="s">
        <v>5568</v>
      </c>
      <c r="F3875" s="5">
        <f>_xlfn.TEXTBEFORE(E3875, " ") * 1000000</f>
        <v>17400000</v>
      </c>
      <c r="G3875">
        <v>86.008399999999995</v>
      </c>
      <c r="H3875" t="s">
        <v>779</v>
      </c>
      <c r="I3875">
        <v>79</v>
      </c>
      <c r="J3875">
        <f>IF(I3875="",0,I3875)</f>
        <v>79</v>
      </c>
      <c r="K3875">
        <v>63</v>
      </c>
      <c r="L3875">
        <f>I3875-K3875</f>
        <v>16</v>
      </c>
      <c r="M3875" t="str">
        <f>IF(I3875&lt;100,"small",IF(I3875&lt;500,"medium","large"))</f>
        <v>small</v>
      </c>
      <c r="N3875">
        <f>IF(M3875="small",1,0)</f>
        <v>1</v>
      </c>
      <c r="O3875">
        <f>IF(N3875="medium",1,0)</f>
        <v>0</v>
      </c>
      <c r="P3875">
        <f>IF(O3875="large",1,0)</f>
        <v>0</v>
      </c>
      <c r="Q3875">
        <v>2004</v>
      </c>
      <c r="R3875">
        <v>8</v>
      </c>
      <c r="S3875" t="str">
        <f>IF(R3875=1, "First-time", IF(R3875&lt;=3, "Rising Star", IF(R3875&lt;10, "Established", "Elites")))</f>
        <v>Established</v>
      </c>
      <c r="T3875">
        <f>IF(S3875 = "First-time",1,0)</f>
        <v>0</v>
      </c>
      <c r="U3875">
        <f>IF(S3875 = "Rising Star",1,0)</f>
        <v>0</v>
      </c>
      <c r="V3875">
        <f>IF(S3875 = "Established",1,0)</f>
        <v>1</v>
      </c>
      <c r="W3875">
        <f>IF(S3875 = "Elites",1,0)</f>
        <v>0</v>
      </c>
      <c r="X3875" t="s">
        <v>99</v>
      </c>
      <c r="Y3875" t="str">
        <f>IF(X3875="","-",TRIM(LEFT(X3875,FIND(",",X3875&amp;",")-1)))</f>
        <v>-</v>
      </c>
      <c r="Z3875" t="s">
        <v>5569</v>
      </c>
      <c r="AA3875" t="s">
        <v>29</v>
      </c>
    </row>
    <row r="3876" spans="1:27" ht="14.4" x14ac:dyDescent="0.3">
      <c r="A3876">
        <v>3865</v>
      </c>
      <c r="B3876" t="s">
        <v>10550</v>
      </c>
      <c r="C3876" t="s">
        <v>10551</v>
      </c>
      <c r="D3876" t="s">
        <v>10552</v>
      </c>
      <c r="E3876" t="s">
        <v>1192</v>
      </c>
      <c r="F3876" s="5">
        <f>_xlfn.TEXTBEFORE(E3876, " ") * 1000000</f>
        <v>2300000</v>
      </c>
      <c r="G3876">
        <v>85.933099999999996</v>
      </c>
      <c r="H3876" t="s">
        <v>472</v>
      </c>
      <c r="I3876">
        <v>18</v>
      </c>
      <c r="J3876">
        <f>IF(I3876="",0,I3876)</f>
        <v>18</v>
      </c>
      <c r="K3876">
        <v>13</v>
      </c>
      <c r="L3876">
        <f>I3876-K3876</f>
        <v>5</v>
      </c>
      <c r="M3876" t="str">
        <f>IF(I3876&lt;100,"small",IF(I3876&lt;500,"medium","large"))</f>
        <v>small</v>
      </c>
      <c r="N3876">
        <f>IF(M3876="small",1,0)</f>
        <v>1</v>
      </c>
      <c r="O3876">
        <f>IF(N3876="medium",1,0)</f>
        <v>0</v>
      </c>
      <c r="P3876">
        <f>IF(O3876="large",1,0)</f>
        <v>0</v>
      </c>
      <c r="Q3876">
        <v>2010</v>
      </c>
      <c r="R3876">
        <v>1</v>
      </c>
      <c r="S3876" t="str">
        <f>IF(R3876=1, "First-time", IF(R3876&lt;=3, "Rising Star", IF(R3876&lt;10, "Established", "Elites")))</f>
        <v>First-time</v>
      </c>
      <c r="T3876">
        <f>IF(S3876 = "First-time",1,0)</f>
        <v>1</v>
      </c>
      <c r="U3876">
        <f>IF(S3876 = "Rising Star",1,0)</f>
        <v>0</v>
      </c>
      <c r="V3876">
        <f>IF(S3876 = "Established",1,0)</f>
        <v>0</v>
      </c>
      <c r="W3876">
        <f>IF(S3876 = "Elites",1,0)</f>
        <v>0</v>
      </c>
      <c r="X3876" t="s">
        <v>427</v>
      </c>
      <c r="Y3876" t="str">
        <f>IF(X3876="","-",TRIM(LEFT(X3876,FIND(",",X3876&amp;",")-1)))</f>
        <v>Washington</v>
      </c>
      <c r="Z3876" t="s">
        <v>1041</v>
      </c>
      <c r="AA3876" t="s">
        <v>47</v>
      </c>
    </row>
    <row r="3877" spans="1:27" ht="14.4" x14ac:dyDescent="0.3">
      <c r="A3877">
        <v>3866</v>
      </c>
      <c r="B3877" t="s">
        <v>10167</v>
      </c>
      <c r="C3877" t="s">
        <v>10168</v>
      </c>
      <c r="D3877" t="s">
        <v>10169</v>
      </c>
      <c r="E3877" t="s">
        <v>909</v>
      </c>
      <c r="F3877" s="5">
        <f>_xlfn.TEXTBEFORE(E3877, " ") * 1000000</f>
        <v>10900000</v>
      </c>
      <c r="G3877">
        <v>85.932199999999995</v>
      </c>
      <c r="H3877" t="s">
        <v>1238</v>
      </c>
      <c r="I3877">
        <v>46</v>
      </c>
      <c r="J3877">
        <f>IF(I3877="",0,I3877)</f>
        <v>46</v>
      </c>
      <c r="K3877">
        <v>27</v>
      </c>
      <c r="L3877">
        <f>I3877-K3877</f>
        <v>19</v>
      </c>
      <c r="M3877" t="str">
        <f>IF(I3877&lt;100,"small",IF(I3877&lt;500,"medium","large"))</f>
        <v>small</v>
      </c>
      <c r="N3877">
        <f>IF(M3877="small",1,0)</f>
        <v>1</v>
      </c>
      <c r="O3877">
        <f>IF(N3877="medium",1,0)</f>
        <v>0</v>
      </c>
      <c r="P3877">
        <f>IF(O3877="large",1,0)</f>
        <v>0</v>
      </c>
      <c r="Q3877">
        <v>2009</v>
      </c>
      <c r="R3877">
        <v>2</v>
      </c>
      <c r="S3877" t="str">
        <f>IF(R3877=1, "First-time", IF(R3877&lt;=3, "Rising Star", IF(R3877&lt;10, "Established", "Elites")))</f>
        <v>Rising Star</v>
      </c>
      <c r="T3877">
        <f>IF(S3877 = "First-time",1,0)</f>
        <v>0</v>
      </c>
      <c r="U3877">
        <f>IF(S3877 = "Rising Star",1,0)</f>
        <v>1</v>
      </c>
      <c r="V3877">
        <f>IF(S3877 = "Established",1,0)</f>
        <v>0</v>
      </c>
      <c r="W3877">
        <f>IF(S3877 = "Elites",1,0)</f>
        <v>0</v>
      </c>
      <c r="X3877" t="s">
        <v>683</v>
      </c>
      <c r="Y3877" t="str">
        <f>IF(X3877="","-",TRIM(LEFT(X3877,FIND(",",X3877&amp;",")-1)))</f>
        <v>Orlando</v>
      </c>
      <c r="Z3877" t="s">
        <v>10170</v>
      </c>
      <c r="AA3877" t="s">
        <v>10</v>
      </c>
    </row>
    <row r="3878" spans="1:27" ht="14.4" x14ac:dyDescent="0.3">
      <c r="A3878">
        <v>3867</v>
      </c>
      <c r="B3878" t="s">
        <v>7667</v>
      </c>
      <c r="C3878" t="s">
        <v>7668</v>
      </c>
      <c r="D3878" t="s">
        <v>7669</v>
      </c>
      <c r="E3878" t="s">
        <v>110</v>
      </c>
      <c r="F3878" s="5">
        <f>_xlfn.TEXTBEFORE(E3878, " ") * 1000000</f>
        <v>23700000</v>
      </c>
      <c r="G3878">
        <v>85.863799999999998</v>
      </c>
      <c r="H3878" t="s">
        <v>85</v>
      </c>
      <c r="I3878">
        <v>97</v>
      </c>
      <c r="J3878">
        <f>IF(I3878="",0,I3878)</f>
        <v>97</v>
      </c>
      <c r="K3878">
        <v>52</v>
      </c>
      <c r="L3878">
        <f>I3878-K3878</f>
        <v>45</v>
      </c>
      <c r="M3878" t="str">
        <f>IF(I3878&lt;100,"small",IF(I3878&lt;500,"medium","large"))</f>
        <v>small</v>
      </c>
      <c r="N3878">
        <f>IF(M3878="small",1,0)</f>
        <v>1</v>
      </c>
      <c r="O3878">
        <f>IF(N3878="medium",1,0)</f>
        <v>0</v>
      </c>
      <c r="P3878">
        <f>IF(O3878="large",1,0)</f>
        <v>0</v>
      </c>
      <c r="Q3878">
        <v>2007</v>
      </c>
      <c r="R3878">
        <v>8</v>
      </c>
      <c r="S3878" t="str">
        <f>IF(R3878=1, "First-time", IF(R3878&lt;=3, "Rising Star", IF(R3878&lt;10, "Established", "Elites")))</f>
        <v>Established</v>
      </c>
      <c r="T3878">
        <f>IF(S3878 = "First-time",1,0)</f>
        <v>0</v>
      </c>
      <c r="U3878">
        <f>IF(S3878 = "Rising Star",1,0)</f>
        <v>0</v>
      </c>
      <c r="V3878">
        <f>IF(S3878 = "Established",1,0)</f>
        <v>1</v>
      </c>
      <c r="W3878">
        <f>IF(S3878 = "Elites",1,0)</f>
        <v>0</v>
      </c>
      <c r="X3878" t="s">
        <v>86</v>
      </c>
      <c r="Y3878" t="str">
        <f>IF(X3878="","-",TRIM(LEFT(X3878,FIND(",",X3878&amp;",")-1)))</f>
        <v>New York City</v>
      </c>
      <c r="Z3878" t="s">
        <v>543</v>
      </c>
      <c r="AA3878" t="s">
        <v>35</v>
      </c>
    </row>
    <row r="3879" spans="1:27" ht="14.4" x14ac:dyDescent="0.3">
      <c r="A3879">
        <v>3868</v>
      </c>
      <c r="B3879" t="s">
        <v>3759</v>
      </c>
      <c r="C3879" t="s">
        <v>3760</v>
      </c>
      <c r="D3879" t="s">
        <v>3761</v>
      </c>
      <c r="E3879" t="s">
        <v>670</v>
      </c>
      <c r="F3879" s="5">
        <f>_xlfn.TEXTBEFORE(E3879, " ") * 1000000</f>
        <v>30200000</v>
      </c>
      <c r="G3879">
        <v>85.831199999999995</v>
      </c>
      <c r="H3879" t="s">
        <v>353</v>
      </c>
      <c r="I3879">
        <v>198</v>
      </c>
      <c r="J3879">
        <f>IF(I3879="",0,I3879)</f>
        <v>198</v>
      </c>
      <c r="K3879">
        <v>85</v>
      </c>
      <c r="L3879">
        <f>I3879-K3879</f>
        <v>113</v>
      </c>
      <c r="M3879" t="str">
        <f>IF(I3879&lt;100,"small",IF(I3879&lt;500,"medium","large"))</f>
        <v>medium</v>
      </c>
      <c r="N3879">
        <f>IF(M3879="small",1,0)</f>
        <v>0</v>
      </c>
      <c r="O3879">
        <f>IF(N3879="medium",1,0)</f>
        <v>0</v>
      </c>
      <c r="P3879">
        <f>IF(O3879="large",1,0)</f>
        <v>0</v>
      </c>
      <c r="Q3879">
        <v>2001</v>
      </c>
      <c r="R3879">
        <v>4</v>
      </c>
      <c r="S3879" t="str">
        <f>IF(R3879=1, "First-time", IF(R3879&lt;=3, "Rising Star", IF(R3879&lt;10, "Established", "Elites")))</f>
        <v>Established</v>
      </c>
      <c r="T3879">
        <f>IF(S3879 = "First-time",1,0)</f>
        <v>0</v>
      </c>
      <c r="U3879">
        <f>IF(S3879 = "Rising Star",1,0)</f>
        <v>0</v>
      </c>
      <c r="V3879">
        <f>IF(S3879 = "Established",1,0)</f>
        <v>1</v>
      </c>
      <c r="W3879">
        <f>IF(S3879 = "Elites",1,0)</f>
        <v>0</v>
      </c>
      <c r="X3879" t="s">
        <v>260</v>
      </c>
      <c r="Y3879" t="str">
        <f>IF(X3879="","-",TRIM(LEFT(X3879,FIND(",",X3879&amp;",")-1)))</f>
        <v>Seattle</v>
      </c>
      <c r="Z3879" t="s">
        <v>3762</v>
      </c>
      <c r="AA3879" t="s">
        <v>49</v>
      </c>
    </row>
    <row r="3880" spans="1:27" ht="14.4" x14ac:dyDescent="0.3">
      <c r="A3880">
        <v>3869</v>
      </c>
      <c r="B3880" t="s">
        <v>4199</v>
      </c>
      <c r="C3880" t="s">
        <v>4200</v>
      </c>
      <c r="D3880" t="s">
        <v>4201</v>
      </c>
      <c r="E3880" t="s">
        <v>3689</v>
      </c>
      <c r="F3880" s="5">
        <f>_xlfn.TEXTBEFORE(E3880, " ") * 1000000</f>
        <v>8199999.9999999991</v>
      </c>
      <c r="G3880">
        <v>85.818100000000001</v>
      </c>
      <c r="H3880" t="s">
        <v>472</v>
      </c>
      <c r="I3880">
        <v>75</v>
      </c>
      <c r="J3880">
        <f>IF(I3880="",0,I3880)</f>
        <v>75</v>
      </c>
      <c r="K3880">
        <v>25</v>
      </c>
      <c r="L3880">
        <f>I3880-K3880</f>
        <v>50</v>
      </c>
      <c r="M3880" t="str">
        <f>IF(I3880&lt;100,"small",IF(I3880&lt;500,"medium","large"))</f>
        <v>small</v>
      </c>
      <c r="N3880">
        <f>IF(M3880="small",1,0)</f>
        <v>1</v>
      </c>
      <c r="O3880">
        <f>IF(N3880="medium",1,0)</f>
        <v>0</v>
      </c>
      <c r="P3880">
        <f>IF(O3880="large",1,0)</f>
        <v>0</v>
      </c>
      <c r="Q3880">
        <v>2001</v>
      </c>
      <c r="R3880">
        <v>6</v>
      </c>
      <c r="S3880" t="str">
        <f>IF(R3880=1, "First-time", IF(R3880&lt;=3, "Rising Star", IF(R3880&lt;10, "Established", "Elites")))</f>
        <v>Established</v>
      </c>
      <c r="T3880">
        <f>IF(S3880 = "First-time",1,0)</f>
        <v>0</v>
      </c>
      <c r="U3880">
        <f>IF(S3880 = "Rising Star",1,0)</f>
        <v>0</v>
      </c>
      <c r="V3880">
        <f>IF(S3880 = "Established",1,0)</f>
        <v>1</v>
      </c>
      <c r="W3880">
        <f>IF(S3880 = "Elites",1,0)</f>
        <v>0</v>
      </c>
      <c r="X3880" t="s">
        <v>325</v>
      </c>
      <c r="Y3880" t="str">
        <f>IF(X3880="","-",TRIM(LEFT(X3880,FIND(",",X3880&amp;",")-1)))</f>
        <v>Los Angeles</v>
      </c>
      <c r="Z3880" t="s">
        <v>4202</v>
      </c>
      <c r="AA3880" t="s">
        <v>5</v>
      </c>
    </row>
    <row r="3881" spans="1:27" ht="14.4" x14ac:dyDescent="0.3">
      <c r="A3881">
        <v>3870</v>
      </c>
      <c r="B3881" t="s">
        <v>15629</v>
      </c>
      <c r="C3881" t="s">
        <v>15630</v>
      </c>
      <c r="D3881" t="s">
        <v>15631</v>
      </c>
      <c r="E3881" t="s">
        <v>1246</v>
      </c>
      <c r="F3881" s="5">
        <f>_xlfn.TEXTBEFORE(E3881, " ") * 1000000</f>
        <v>2900000</v>
      </c>
      <c r="G3881">
        <v>85.695999999999998</v>
      </c>
      <c r="H3881" t="s">
        <v>129</v>
      </c>
      <c r="I3881">
        <v>20</v>
      </c>
      <c r="J3881">
        <f>IF(I3881="",0,I3881)</f>
        <v>20</v>
      </c>
      <c r="K3881">
        <v>8</v>
      </c>
      <c r="L3881">
        <f>I3881-K3881</f>
        <v>12</v>
      </c>
      <c r="M3881" t="str">
        <f>IF(I3881&lt;100,"small",IF(I3881&lt;500,"medium","large"))</f>
        <v>small</v>
      </c>
      <c r="N3881">
        <f>IF(M3881="small",1,0)</f>
        <v>1</v>
      </c>
      <c r="O3881">
        <f>IF(N3881="medium",1,0)</f>
        <v>0</v>
      </c>
      <c r="P3881">
        <f>IF(O3881="large",1,0)</f>
        <v>0</v>
      </c>
      <c r="Q3881">
        <v>2013</v>
      </c>
      <c r="R3881">
        <v>2</v>
      </c>
      <c r="S3881" t="str">
        <f>IF(R3881=1, "First-time", IF(R3881&lt;=3, "Rising Star", IF(R3881&lt;10, "Established", "Elites")))</f>
        <v>Rising Star</v>
      </c>
      <c r="T3881">
        <f>IF(S3881 = "First-time",1,0)</f>
        <v>0</v>
      </c>
      <c r="U3881">
        <f>IF(S3881 = "Rising Star",1,0)</f>
        <v>1</v>
      </c>
      <c r="V3881">
        <f>IF(S3881 = "Established",1,0)</f>
        <v>0</v>
      </c>
      <c r="W3881">
        <f>IF(S3881 = "Elites",1,0)</f>
        <v>0</v>
      </c>
      <c r="X3881" t="s">
        <v>342</v>
      </c>
      <c r="Y3881" t="str">
        <f>IF(X3881="","-",TRIM(LEFT(X3881,FIND(",",X3881&amp;",")-1)))</f>
        <v>San Diego</v>
      </c>
      <c r="Z3881" t="s">
        <v>342</v>
      </c>
      <c r="AA3881" t="s">
        <v>5</v>
      </c>
    </row>
    <row r="3882" spans="1:27" ht="14.4" x14ac:dyDescent="0.3">
      <c r="A3882">
        <v>3871</v>
      </c>
      <c r="B3882" t="s">
        <v>4331</v>
      </c>
      <c r="C3882" t="s">
        <v>4332</v>
      </c>
      <c r="D3882" t="s">
        <v>4333</v>
      </c>
      <c r="E3882" t="s">
        <v>1585</v>
      </c>
      <c r="F3882" s="5">
        <f>_xlfn.TEXTBEFORE(E3882, " ") * 1000000</f>
        <v>5800000</v>
      </c>
      <c r="G3882">
        <v>85.686700000000002</v>
      </c>
      <c r="H3882" t="s">
        <v>727</v>
      </c>
      <c r="I3882">
        <v>65</v>
      </c>
      <c r="J3882">
        <f>IF(I3882="",0,I3882)</f>
        <v>65</v>
      </c>
      <c r="K3882">
        <v>15</v>
      </c>
      <c r="L3882">
        <f>I3882-K3882</f>
        <v>50</v>
      </c>
      <c r="M3882" t="str">
        <f>IF(I3882&lt;100,"small",IF(I3882&lt;500,"medium","large"))</f>
        <v>small</v>
      </c>
      <c r="N3882">
        <f>IF(M3882="small",1,0)</f>
        <v>1</v>
      </c>
      <c r="O3882">
        <f>IF(N3882="medium",1,0)</f>
        <v>0</v>
      </c>
      <c r="P3882">
        <f>IF(O3882="large",1,0)</f>
        <v>0</v>
      </c>
      <c r="Q3882">
        <v>2002</v>
      </c>
      <c r="R3882">
        <v>6</v>
      </c>
      <c r="S3882" t="str">
        <f>IF(R3882=1, "First-time", IF(R3882&lt;=3, "Rising Star", IF(R3882&lt;10, "Established", "Elites")))</f>
        <v>Established</v>
      </c>
      <c r="T3882">
        <f>IF(S3882 = "First-time",1,0)</f>
        <v>0</v>
      </c>
      <c r="U3882">
        <f>IF(S3882 = "Rising Star",1,0)</f>
        <v>0</v>
      </c>
      <c r="V3882">
        <f>IF(S3882 = "Established",1,0)</f>
        <v>1</v>
      </c>
      <c r="W3882">
        <f>IF(S3882 = "Elites",1,0)</f>
        <v>0</v>
      </c>
      <c r="X3882" t="s">
        <v>99</v>
      </c>
      <c r="Y3882" t="str">
        <f>IF(X3882="","-",TRIM(LEFT(X3882,FIND(",",X3882&amp;",")-1)))</f>
        <v>-</v>
      </c>
      <c r="Z3882" t="s">
        <v>232</v>
      </c>
      <c r="AA3882" t="s">
        <v>45</v>
      </c>
    </row>
    <row r="3883" spans="1:27" ht="14.4" x14ac:dyDescent="0.3">
      <c r="A3883">
        <v>3872</v>
      </c>
      <c r="B3883" t="s">
        <v>12270</v>
      </c>
      <c r="C3883" t="s">
        <v>12271</v>
      </c>
      <c r="D3883" t="s">
        <v>12272</v>
      </c>
      <c r="E3883" t="s">
        <v>2197</v>
      </c>
      <c r="F3883" s="5">
        <f>_xlfn.TEXTBEFORE(E3883, " ") * 1000000</f>
        <v>16200000</v>
      </c>
      <c r="G3883">
        <v>85.652600000000007</v>
      </c>
      <c r="H3883" t="s">
        <v>118</v>
      </c>
      <c r="I3883">
        <v>19</v>
      </c>
      <c r="J3883">
        <f>IF(I3883="",0,I3883)</f>
        <v>19</v>
      </c>
      <c r="K3883">
        <v>14</v>
      </c>
      <c r="L3883">
        <f>I3883-K3883</f>
        <v>5</v>
      </c>
      <c r="M3883" t="str">
        <f>IF(I3883&lt;100,"small",IF(I3883&lt;500,"medium","large"))</f>
        <v>small</v>
      </c>
      <c r="N3883">
        <f>IF(M3883="small",1,0)</f>
        <v>1</v>
      </c>
      <c r="O3883">
        <f>IF(N3883="medium",1,0)</f>
        <v>0</v>
      </c>
      <c r="P3883">
        <f>IF(O3883="large",1,0)</f>
        <v>0</v>
      </c>
      <c r="Q3883">
        <v>2011</v>
      </c>
      <c r="R3883">
        <v>3</v>
      </c>
      <c r="S3883" t="str">
        <f>IF(R3883=1, "First-time", IF(R3883&lt;=3, "Rising Star", IF(R3883&lt;10, "Established", "Elites")))</f>
        <v>Rising Star</v>
      </c>
      <c r="T3883">
        <f>IF(S3883 = "First-time",1,0)</f>
        <v>0</v>
      </c>
      <c r="U3883">
        <f>IF(S3883 = "Rising Star",1,0)</f>
        <v>1</v>
      </c>
      <c r="V3883">
        <f>IF(S3883 = "Established",1,0)</f>
        <v>0</v>
      </c>
      <c r="W3883">
        <f>IF(S3883 = "Elites",1,0)</f>
        <v>0</v>
      </c>
      <c r="X3883" t="s">
        <v>185</v>
      </c>
      <c r="Y3883" t="str">
        <f>IF(X3883="","-",TRIM(LEFT(X3883,FIND(",",X3883&amp;",")-1)))</f>
        <v>Boston</v>
      </c>
      <c r="Z3883" t="s">
        <v>12273</v>
      </c>
      <c r="AA3883" t="s">
        <v>20</v>
      </c>
    </row>
    <row r="3884" spans="1:27" ht="14.4" x14ac:dyDescent="0.3">
      <c r="A3884">
        <v>3873</v>
      </c>
      <c r="B3884" t="s">
        <v>9455</v>
      </c>
      <c r="C3884" t="s">
        <v>9456</v>
      </c>
      <c r="D3884" t="s">
        <v>9457</v>
      </c>
      <c r="E3884" t="s">
        <v>3230</v>
      </c>
      <c r="F3884" s="5">
        <f>_xlfn.TEXTBEFORE(E3884, " ") * 1000000</f>
        <v>25000000</v>
      </c>
      <c r="G3884">
        <v>85.635199999999998</v>
      </c>
      <c r="H3884" t="s">
        <v>727</v>
      </c>
      <c r="I3884">
        <v>62</v>
      </c>
      <c r="J3884">
        <f>IF(I3884="",0,I3884)</f>
        <v>62</v>
      </c>
      <c r="K3884">
        <v>36</v>
      </c>
      <c r="L3884">
        <f>I3884-K3884</f>
        <v>26</v>
      </c>
      <c r="M3884" t="str">
        <f>IF(I3884&lt;100,"small",IF(I3884&lt;500,"medium","large"))</f>
        <v>small</v>
      </c>
      <c r="N3884">
        <f>IF(M3884="small",1,0)</f>
        <v>1</v>
      </c>
      <c r="O3884">
        <f>IF(N3884="medium",1,0)</f>
        <v>0</v>
      </c>
      <c r="P3884">
        <f>IF(O3884="large",1,0)</f>
        <v>0</v>
      </c>
      <c r="Q3884">
        <v>2009</v>
      </c>
      <c r="R3884">
        <v>1</v>
      </c>
      <c r="S3884" t="str">
        <f>IF(R3884=1, "First-time", IF(R3884&lt;=3, "Rising Star", IF(R3884&lt;10, "Established", "Elites")))</f>
        <v>First-time</v>
      </c>
      <c r="T3884">
        <f>IF(S3884 = "First-time",1,0)</f>
        <v>1</v>
      </c>
      <c r="U3884">
        <f>IF(S3884 = "Rising Star",1,0)</f>
        <v>0</v>
      </c>
      <c r="V3884">
        <f>IF(S3884 = "Established",1,0)</f>
        <v>0</v>
      </c>
      <c r="W3884">
        <f>IF(S3884 = "Elites",1,0)</f>
        <v>0</v>
      </c>
      <c r="X3884" t="s">
        <v>232</v>
      </c>
      <c r="Y3884" t="str">
        <f>IF(X3884="","-",TRIM(LEFT(X3884,FIND(",",X3884&amp;",")-1)))</f>
        <v>Houston</v>
      </c>
      <c r="Z3884" t="s">
        <v>232</v>
      </c>
      <c r="AA3884" t="s">
        <v>45</v>
      </c>
    </row>
    <row r="3885" spans="1:27" ht="14.4" x14ac:dyDescent="0.3">
      <c r="A3885">
        <v>3874</v>
      </c>
      <c r="B3885" t="s">
        <v>3257</v>
      </c>
      <c r="C3885" t="s">
        <v>3258</v>
      </c>
      <c r="D3885" t="s">
        <v>3259</v>
      </c>
      <c r="E3885" t="s">
        <v>957</v>
      </c>
      <c r="F3885" s="5">
        <f>_xlfn.TEXTBEFORE(E3885, " ") * 1000000</f>
        <v>3500000</v>
      </c>
      <c r="G3885">
        <v>85.631299999999996</v>
      </c>
      <c r="H3885" t="s">
        <v>331</v>
      </c>
      <c r="I3885">
        <v>25</v>
      </c>
      <c r="J3885">
        <f>IF(I3885="",0,I3885)</f>
        <v>25</v>
      </c>
      <c r="K3885">
        <v>20</v>
      </c>
      <c r="L3885">
        <f>I3885-K3885</f>
        <v>5</v>
      </c>
      <c r="M3885" t="str">
        <f>IF(I3885&lt;100,"small",IF(I3885&lt;500,"medium","large"))</f>
        <v>small</v>
      </c>
      <c r="N3885">
        <f>IF(M3885="small",1,0)</f>
        <v>1</v>
      </c>
      <c r="O3885">
        <f>IF(N3885="medium",1,0)</f>
        <v>0</v>
      </c>
      <c r="P3885">
        <f>IF(O3885="large",1,0)</f>
        <v>0</v>
      </c>
      <c r="Q3885">
        <v>1999</v>
      </c>
      <c r="R3885">
        <v>6</v>
      </c>
      <c r="S3885" t="str">
        <f>IF(R3885=1, "First-time", IF(R3885&lt;=3, "Rising Star", IF(R3885&lt;10, "Established", "Elites")))</f>
        <v>Established</v>
      </c>
      <c r="T3885">
        <f>IF(S3885 = "First-time",1,0)</f>
        <v>0</v>
      </c>
      <c r="U3885">
        <f>IF(S3885 = "Rising Star",1,0)</f>
        <v>0</v>
      </c>
      <c r="V3885">
        <f>IF(S3885 = "Established",1,0)</f>
        <v>1</v>
      </c>
      <c r="W3885">
        <f>IF(S3885 = "Elites",1,0)</f>
        <v>0</v>
      </c>
      <c r="X3885" t="s">
        <v>99</v>
      </c>
      <c r="Y3885" t="str">
        <f>IF(X3885="","-",TRIM(LEFT(X3885,FIND(",",X3885&amp;",")-1)))</f>
        <v>-</v>
      </c>
      <c r="Z3885" t="s">
        <v>3260</v>
      </c>
      <c r="AA3885" t="s">
        <v>17</v>
      </c>
    </row>
    <row r="3886" spans="1:27" ht="14.4" x14ac:dyDescent="0.3">
      <c r="A3886">
        <v>3875</v>
      </c>
      <c r="B3886" t="s">
        <v>3195</v>
      </c>
      <c r="C3886" t="s">
        <v>3196</v>
      </c>
      <c r="D3886" t="s">
        <v>3197</v>
      </c>
      <c r="E3886" t="s">
        <v>3198</v>
      </c>
      <c r="F3886" s="5">
        <f>_xlfn.TEXTBEFORE(E3886, " ") * 1000000</f>
        <v>15500000</v>
      </c>
      <c r="G3886">
        <v>85.540700000000001</v>
      </c>
      <c r="H3886" t="s">
        <v>779</v>
      </c>
      <c r="I3886">
        <v>75</v>
      </c>
      <c r="J3886">
        <f>IF(I3886="",0,I3886)</f>
        <v>75</v>
      </c>
      <c r="K3886">
        <v>49</v>
      </c>
      <c r="L3886">
        <f>I3886-K3886</f>
        <v>26</v>
      </c>
      <c r="M3886" t="str">
        <f>IF(I3886&lt;100,"small",IF(I3886&lt;500,"medium","large"))</f>
        <v>small</v>
      </c>
      <c r="N3886">
        <f>IF(M3886="small",1,0)</f>
        <v>1</v>
      </c>
      <c r="O3886">
        <f>IF(N3886="medium",1,0)</f>
        <v>0</v>
      </c>
      <c r="P3886">
        <f>IF(O3886="large",1,0)</f>
        <v>0</v>
      </c>
      <c r="Q3886">
        <v>1999</v>
      </c>
      <c r="R3886">
        <v>9</v>
      </c>
      <c r="S3886" t="str">
        <f>IF(R3886=1, "First-time", IF(R3886&lt;=3, "Rising Star", IF(R3886&lt;10, "Established", "Elites")))</f>
        <v>Established</v>
      </c>
      <c r="T3886">
        <f>IF(S3886 = "First-time",1,0)</f>
        <v>0</v>
      </c>
      <c r="U3886">
        <f>IF(S3886 = "Rising Star",1,0)</f>
        <v>0</v>
      </c>
      <c r="V3886">
        <f>IF(S3886 = "Established",1,0)</f>
        <v>1</v>
      </c>
      <c r="W3886">
        <f>IF(S3886 = "Elites",1,0)</f>
        <v>0</v>
      </c>
      <c r="X3886" t="s">
        <v>585</v>
      </c>
      <c r="Y3886" t="str">
        <f>IF(X3886="","-",TRIM(LEFT(X3886,FIND(",",X3886&amp;",")-1)))</f>
        <v>Ann Arbor</v>
      </c>
      <c r="Z3886" t="s">
        <v>3199</v>
      </c>
      <c r="AA3886" t="s">
        <v>23</v>
      </c>
    </row>
    <row r="3887" spans="1:27" ht="14.4" x14ac:dyDescent="0.3">
      <c r="A3887">
        <v>3876</v>
      </c>
      <c r="B3887" t="s">
        <v>16398</v>
      </c>
      <c r="C3887" t="s">
        <v>16399</v>
      </c>
      <c r="D3887" t="s">
        <v>16400</v>
      </c>
      <c r="E3887" t="s">
        <v>289</v>
      </c>
      <c r="F3887" s="5">
        <f>_xlfn.TEXTBEFORE(E3887, " ") * 1000000</f>
        <v>3700000</v>
      </c>
      <c r="G3887">
        <v>85.538799999999995</v>
      </c>
      <c r="H3887" t="s">
        <v>160</v>
      </c>
      <c r="I3887">
        <v>23</v>
      </c>
      <c r="J3887">
        <f>IF(I3887="",0,I3887)</f>
        <v>23</v>
      </c>
      <c r="K3887">
        <v>2</v>
      </c>
      <c r="L3887">
        <f>I3887-K3887</f>
        <v>21</v>
      </c>
      <c r="M3887" t="str">
        <f>IF(I3887&lt;100,"small",IF(I3887&lt;500,"medium","large"))</f>
        <v>small</v>
      </c>
      <c r="N3887">
        <f>IF(M3887="small",1,0)</f>
        <v>1</v>
      </c>
      <c r="O3887">
        <f>IF(N3887="medium",1,0)</f>
        <v>0</v>
      </c>
      <c r="P3887">
        <f>IF(O3887="large",1,0)</f>
        <v>0</v>
      </c>
      <c r="Q3887">
        <v>2014</v>
      </c>
      <c r="R3887">
        <v>1</v>
      </c>
      <c r="S3887" t="str">
        <f>IF(R3887=1, "First-time", IF(R3887&lt;=3, "Rising Star", IF(R3887&lt;10, "Established", "Elites")))</f>
        <v>First-time</v>
      </c>
      <c r="T3887">
        <f>IF(S3887 = "First-time",1,0)</f>
        <v>1</v>
      </c>
      <c r="U3887">
        <f>IF(S3887 = "Rising Star",1,0)</f>
        <v>0</v>
      </c>
      <c r="V3887">
        <f>IF(S3887 = "Established",1,0)</f>
        <v>0</v>
      </c>
      <c r="W3887">
        <f>IF(S3887 = "Elites",1,0)</f>
        <v>0</v>
      </c>
      <c r="X3887" t="s">
        <v>99</v>
      </c>
      <c r="Y3887" t="str">
        <f>IF(X3887="","-",TRIM(LEFT(X3887,FIND(",",X3887&amp;",")-1)))</f>
        <v>-</v>
      </c>
      <c r="Z3887" t="s">
        <v>666</v>
      </c>
      <c r="AA3887" t="s">
        <v>23</v>
      </c>
    </row>
    <row r="3888" spans="1:27" ht="14.4" x14ac:dyDescent="0.3">
      <c r="A3888">
        <v>3877</v>
      </c>
      <c r="B3888" t="s">
        <v>11705</v>
      </c>
      <c r="C3888" t="s">
        <v>11706</v>
      </c>
      <c r="D3888" t="s">
        <v>11707</v>
      </c>
      <c r="E3888" t="s">
        <v>1246</v>
      </c>
      <c r="F3888" s="5">
        <f>_xlfn.TEXTBEFORE(E3888, " ") * 1000000</f>
        <v>2900000</v>
      </c>
      <c r="G3888">
        <v>85.522499999999994</v>
      </c>
      <c r="H3888" t="s">
        <v>129</v>
      </c>
      <c r="I3888">
        <v>7</v>
      </c>
      <c r="J3888">
        <f>IF(I3888="",0,I3888)</f>
        <v>7</v>
      </c>
      <c r="K3888">
        <v>6</v>
      </c>
      <c r="L3888">
        <f>I3888-K3888</f>
        <v>1</v>
      </c>
      <c r="M3888" t="str">
        <f>IF(I3888&lt;100,"small",IF(I3888&lt;500,"medium","large"))</f>
        <v>small</v>
      </c>
      <c r="N3888">
        <f>IF(M3888="small",1,0)</f>
        <v>1</v>
      </c>
      <c r="O3888">
        <f>IF(N3888="medium",1,0)</f>
        <v>0</v>
      </c>
      <c r="P3888">
        <f>IF(O3888="large",1,0)</f>
        <v>0</v>
      </c>
      <c r="Q3888">
        <v>2011</v>
      </c>
      <c r="R3888">
        <v>2</v>
      </c>
      <c r="S3888" t="str">
        <f>IF(R3888=1, "First-time", IF(R3888&lt;=3, "Rising Star", IF(R3888&lt;10, "Established", "Elites")))</f>
        <v>Rising Star</v>
      </c>
      <c r="T3888">
        <f>IF(S3888 = "First-time",1,0)</f>
        <v>0</v>
      </c>
      <c r="U3888">
        <f>IF(S3888 = "Rising Star",1,0)</f>
        <v>1</v>
      </c>
      <c r="V3888">
        <f>IF(S3888 = "Established",1,0)</f>
        <v>0</v>
      </c>
      <c r="W3888">
        <f>IF(S3888 = "Elites",1,0)</f>
        <v>0</v>
      </c>
      <c r="X3888" t="s">
        <v>112</v>
      </c>
      <c r="Y3888" t="str">
        <f>IF(X3888="","-",TRIM(LEFT(X3888,FIND(",",X3888&amp;",")-1)))</f>
        <v>Richmond</v>
      </c>
      <c r="Z3888" t="s">
        <v>113</v>
      </c>
      <c r="AA3888" t="s">
        <v>47</v>
      </c>
    </row>
    <row r="3889" spans="1:27" ht="14.4" x14ac:dyDescent="0.3">
      <c r="A3889">
        <v>3878</v>
      </c>
      <c r="B3889" t="s">
        <v>3878</v>
      </c>
      <c r="C3889" t="s">
        <v>3879</v>
      </c>
      <c r="D3889" t="s">
        <v>3880</v>
      </c>
      <c r="E3889" t="s">
        <v>3881</v>
      </c>
      <c r="F3889" s="5">
        <f>_xlfn.TEXTBEFORE(E3889, " ") * 1000000</f>
        <v>105300000</v>
      </c>
      <c r="G3889">
        <v>85.419300000000007</v>
      </c>
      <c r="H3889" t="s">
        <v>433</v>
      </c>
      <c r="I3889">
        <v>210</v>
      </c>
      <c r="J3889">
        <f>IF(I3889="",0,I3889)</f>
        <v>210</v>
      </c>
      <c r="K3889">
        <v>80</v>
      </c>
      <c r="L3889">
        <f>I3889-K3889</f>
        <v>130</v>
      </c>
      <c r="M3889" t="str">
        <f>IF(I3889&lt;100,"small",IF(I3889&lt;500,"medium","large"))</f>
        <v>medium</v>
      </c>
      <c r="N3889">
        <f>IF(M3889="small",1,0)</f>
        <v>0</v>
      </c>
      <c r="O3889">
        <f>IF(N3889="medium",1,0)</f>
        <v>0</v>
      </c>
      <c r="P3889">
        <f>IF(O3889="large",1,0)</f>
        <v>0</v>
      </c>
      <c r="Q3889">
        <v>2001</v>
      </c>
      <c r="R3889">
        <v>7</v>
      </c>
      <c r="S3889" t="str">
        <f>IF(R3889=1, "First-time", IF(R3889&lt;=3, "Rising Star", IF(R3889&lt;10, "Established", "Elites")))</f>
        <v>Established</v>
      </c>
      <c r="T3889">
        <f>IF(S3889 = "First-time",1,0)</f>
        <v>0</v>
      </c>
      <c r="U3889">
        <f>IF(S3889 = "Rising Star",1,0)</f>
        <v>0</v>
      </c>
      <c r="V3889">
        <f>IF(S3889 = "Established",1,0)</f>
        <v>1</v>
      </c>
      <c r="W3889">
        <f>IF(S3889 = "Elites",1,0)</f>
        <v>0</v>
      </c>
      <c r="X3889" t="s">
        <v>106</v>
      </c>
      <c r="Y3889" t="str">
        <f>IF(X3889="","-",TRIM(LEFT(X3889,FIND(",",X3889&amp;",")-1)))</f>
        <v>Cleveland</v>
      </c>
      <c r="Z3889" t="s">
        <v>3882</v>
      </c>
      <c r="AA3889" t="s">
        <v>36</v>
      </c>
    </row>
    <row r="3890" spans="1:27" ht="14.4" x14ac:dyDescent="0.3">
      <c r="A3890">
        <v>3879</v>
      </c>
      <c r="B3890" t="s">
        <v>4334</v>
      </c>
      <c r="C3890" t="s">
        <v>4335</v>
      </c>
      <c r="D3890" t="s">
        <v>4336</v>
      </c>
      <c r="E3890" t="s">
        <v>1553</v>
      </c>
      <c r="F3890" s="5">
        <f>_xlfn.TEXTBEFORE(E3890, " ") * 1000000</f>
        <v>24000000</v>
      </c>
      <c r="G3890">
        <v>85.406499999999994</v>
      </c>
      <c r="H3890" t="s">
        <v>1750</v>
      </c>
      <c r="I3890">
        <v>230</v>
      </c>
      <c r="J3890">
        <f>IF(I3890="",0,I3890)</f>
        <v>230</v>
      </c>
      <c r="K3890">
        <v>100</v>
      </c>
      <c r="L3890">
        <f>I3890-K3890</f>
        <v>130</v>
      </c>
      <c r="M3890" t="str">
        <f>IF(I3890&lt;100,"small",IF(I3890&lt;500,"medium","large"))</f>
        <v>medium</v>
      </c>
      <c r="N3890">
        <f>IF(M3890="small",1,0)</f>
        <v>0</v>
      </c>
      <c r="O3890">
        <f>IF(N3890="medium",1,0)</f>
        <v>0</v>
      </c>
      <c r="P3890">
        <f>IF(O3890="large",1,0)</f>
        <v>0</v>
      </c>
      <c r="Q3890">
        <v>2002</v>
      </c>
      <c r="R3890">
        <v>2</v>
      </c>
      <c r="S3890" t="str">
        <f>IF(R3890=1, "First-time", IF(R3890&lt;=3, "Rising Star", IF(R3890&lt;10, "Established", "Elites")))</f>
        <v>Rising Star</v>
      </c>
      <c r="T3890">
        <f>IF(S3890 = "First-time",1,0)</f>
        <v>0</v>
      </c>
      <c r="U3890">
        <f>IF(S3890 = "Rising Star",1,0)</f>
        <v>1</v>
      </c>
      <c r="V3890">
        <f>IF(S3890 = "Established",1,0)</f>
        <v>0</v>
      </c>
      <c r="W3890">
        <f>IF(S3890 = "Elites",1,0)</f>
        <v>0</v>
      </c>
      <c r="X3890" t="s">
        <v>130</v>
      </c>
      <c r="Y3890" t="str">
        <f>IF(X3890="","-",TRIM(LEFT(X3890,FIND(",",X3890&amp;",")-1)))</f>
        <v>Dallas</v>
      </c>
      <c r="Z3890" t="s">
        <v>3434</v>
      </c>
      <c r="AA3890" t="s">
        <v>45</v>
      </c>
    </row>
    <row r="3891" spans="1:27" ht="14.4" x14ac:dyDescent="0.3">
      <c r="A3891">
        <v>3880</v>
      </c>
      <c r="B3891" t="s">
        <v>5672</v>
      </c>
      <c r="C3891" t="s">
        <v>5673</v>
      </c>
      <c r="D3891" t="s">
        <v>5674</v>
      </c>
      <c r="E3891" t="s">
        <v>3410</v>
      </c>
      <c r="F3891" s="5">
        <f>_xlfn.TEXTBEFORE(E3891, " ") * 1000000</f>
        <v>8300000.0000000009</v>
      </c>
      <c r="G3891">
        <v>85.393900000000002</v>
      </c>
      <c r="H3891" t="s">
        <v>118</v>
      </c>
      <c r="I3891">
        <v>150</v>
      </c>
      <c r="J3891">
        <f>IF(I3891="",0,I3891)</f>
        <v>150</v>
      </c>
      <c r="K3891">
        <v>80</v>
      </c>
      <c r="L3891">
        <f>I3891-K3891</f>
        <v>70</v>
      </c>
      <c r="M3891" t="str">
        <f>IF(I3891&lt;100,"small",IF(I3891&lt;500,"medium","large"))</f>
        <v>medium</v>
      </c>
      <c r="N3891">
        <f>IF(M3891="small",1,0)</f>
        <v>0</v>
      </c>
      <c r="O3891">
        <f>IF(N3891="medium",1,0)</f>
        <v>0</v>
      </c>
      <c r="P3891">
        <f>IF(O3891="large",1,0)</f>
        <v>0</v>
      </c>
      <c r="Q3891">
        <v>2004</v>
      </c>
      <c r="R3891">
        <v>2</v>
      </c>
      <c r="S3891" t="str">
        <f>IF(R3891=1, "First-time", IF(R3891&lt;=3, "Rising Star", IF(R3891&lt;10, "Established", "Elites")))</f>
        <v>Rising Star</v>
      </c>
      <c r="T3891">
        <f>IF(S3891 = "First-time",1,0)</f>
        <v>0</v>
      </c>
      <c r="U3891">
        <f>IF(S3891 = "Rising Star",1,0)</f>
        <v>1</v>
      </c>
      <c r="V3891">
        <f>IF(S3891 = "Established",1,0)</f>
        <v>0</v>
      </c>
      <c r="W3891">
        <f>IF(S3891 = "Elites",1,0)</f>
        <v>0</v>
      </c>
      <c r="X3891" t="s">
        <v>99</v>
      </c>
      <c r="Y3891" t="str">
        <f>IF(X3891="","-",TRIM(LEFT(X3891,FIND(",",X3891&amp;",")-1)))</f>
        <v>-</v>
      </c>
      <c r="Z3891" t="s">
        <v>5675</v>
      </c>
      <c r="AA3891" t="s">
        <v>18</v>
      </c>
    </row>
    <row r="3892" spans="1:27" ht="14.4" x14ac:dyDescent="0.3">
      <c r="A3892">
        <v>3881</v>
      </c>
      <c r="B3892" t="s">
        <v>2482</v>
      </c>
      <c r="C3892" t="s">
        <v>2483</v>
      </c>
      <c r="D3892" t="s">
        <v>2484</v>
      </c>
      <c r="E3892" t="s">
        <v>2485</v>
      </c>
      <c r="F3892" s="5">
        <f>_xlfn.TEXTBEFORE(E3892, " ") * 1000000</f>
        <v>418900000</v>
      </c>
      <c r="G3892">
        <v>85.349299999999999</v>
      </c>
      <c r="H3892" t="s">
        <v>118</v>
      </c>
      <c r="I3892">
        <v>180</v>
      </c>
      <c r="J3892">
        <f>IF(I3892="",0,I3892)</f>
        <v>180</v>
      </c>
      <c r="K3892">
        <v>95</v>
      </c>
      <c r="L3892">
        <f>I3892-K3892</f>
        <v>85</v>
      </c>
      <c r="M3892" t="str">
        <f>IF(I3892&lt;100,"small",IF(I3892&lt;500,"medium","large"))</f>
        <v>medium</v>
      </c>
      <c r="N3892">
        <f>IF(M3892="small",1,0)</f>
        <v>0</v>
      </c>
      <c r="O3892">
        <f>IF(N3892="medium",1,0)</f>
        <v>0</v>
      </c>
      <c r="P3892">
        <f>IF(O3892="large",1,0)</f>
        <v>0</v>
      </c>
      <c r="Q3892">
        <v>1996</v>
      </c>
      <c r="R3892">
        <v>4</v>
      </c>
      <c r="S3892" t="str">
        <f>IF(R3892=1, "First-time", IF(R3892&lt;=3, "Rising Star", IF(R3892&lt;10, "Established", "Elites")))</f>
        <v>Established</v>
      </c>
      <c r="T3892">
        <f>IF(S3892 = "First-time",1,0)</f>
        <v>0</v>
      </c>
      <c r="U3892">
        <f>IF(S3892 = "Rising Star",1,0)</f>
        <v>0</v>
      </c>
      <c r="V3892">
        <f>IF(S3892 = "Established",1,0)</f>
        <v>1</v>
      </c>
      <c r="W3892">
        <f>IF(S3892 = "Elites",1,0)</f>
        <v>0</v>
      </c>
      <c r="X3892" t="s">
        <v>99</v>
      </c>
      <c r="Y3892" t="str">
        <f>IF(X3892="","-",TRIM(LEFT(X3892,FIND(",",X3892&amp;",")-1)))</f>
        <v>-</v>
      </c>
      <c r="Z3892" t="s">
        <v>1497</v>
      </c>
      <c r="AA3892" t="s">
        <v>10</v>
      </c>
    </row>
    <row r="3893" spans="1:27" ht="14.4" x14ac:dyDescent="0.3">
      <c r="A3893">
        <v>3882</v>
      </c>
      <c r="B3893" t="s">
        <v>8813</v>
      </c>
      <c r="C3893" t="s">
        <v>8814</v>
      </c>
      <c r="D3893" t="s">
        <v>8815</v>
      </c>
      <c r="E3893" t="s">
        <v>1764</v>
      </c>
      <c r="F3893" s="5">
        <f>_xlfn.TEXTBEFORE(E3893, " ") * 1000000</f>
        <v>17600000</v>
      </c>
      <c r="G3893">
        <v>85.315700000000007</v>
      </c>
      <c r="H3893" t="s">
        <v>727</v>
      </c>
      <c r="I3893">
        <v>55</v>
      </c>
      <c r="J3893">
        <f>IF(I3893="",0,I3893)</f>
        <v>55</v>
      </c>
      <c r="K3893">
        <v>39</v>
      </c>
      <c r="L3893">
        <f>I3893-K3893</f>
        <v>16</v>
      </c>
      <c r="M3893" t="str">
        <f>IF(I3893&lt;100,"small",IF(I3893&lt;500,"medium","large"))</f>
        <v>small</v>
      </c>
      <c r="N3893">
        <f>IF(M3893="small",1,0)</f>
        <v>1</v>
      </c>
      <c r="O3893">
        <f>IF(N3893="medium",1,0)</f>
        <v>0</v>
      </c>
      <c r="P3893">
        <f>IF(O3893="large",1,0)</f>
        <v>0</v>
      </c>
      <c r="Q3893">
        <v>2008</v>
      </c>
      <c r="R3893">
        <v>7</v>
      </c>
      <c r="S3893" t="str">
        <f>IF(R3893=1, "First-time", IF(R3893&lt;=3, "Rising Star", IF(R3893&lt;10, "Established", "Elites")))</f>
        <v>Established</v>
      </c>
      <c r="T3893">
        <f>IF(S3893 = "First-time",1,0)</f>
        <v>0</v>
      </c>
      <c r="U3893">
        <f>IF(S3893 = "Rising Star",1,0)</f>
        <v>0</v>
      </c>
      <c r="V3893">
        <f>IF(S3893 = "Established",1,0)</f>
        <v>1</v>
      </c>
      <c r="W3893">
        <f>IF(S3893 = "Elites",1,0)</f>
        <v>0</v>
      </c>
      <c r="X3893" t="s">
        <v>271</v>
      </c>
      <c r="Y3893" t="str">
        <f>IF(X3893="","-",TRIM(LEFT(X3893,FIND(",",X3893&amp;",")-1)))</f>
        <v>Chicago</v>
      </c>
      <c r="Z3893" t="s">
        <v>8816</v>
      </c>
      <c r="AA3893" t="s">
        <v>15</v>
      </c>
    </row>
    <row r="3894" spans="1:27" ht="14.4" x14ac:dyDescent="0.3">
      <c r="A3894">
        <v>3883</v>
      </c>
      <c r="B3894" t="s">
        <v>3601</v>
      </c>
      <c r="C3894" t="s">
        <v>3602</v>
      </c>
      <c r="D3894" t="s">
        <v>3603</v>
      </c>
      <c r="E3894" t="s">
        <v>1585</v>
      </c>
      <c r="F3894" s="5">
        <f>_xlfn.TEXTBEFORE(E3894, " ") * 1000000</f>
        <v>5800000</v>
      </c>
      <c r="G3894">
        <v>85.312600000000003</v>
      </c>
      <c r="H3894" t="s">
        <v>779</v>
      </c>
      <c r="I3894">
        <v>41</v>
      </c>
      <c r="J3894">
        <f>IF(I3894="",0,I3894)</f>
        <v>41</v>
      </c>
      <c r="K3894">
        <v>26</v>
      </c>
      <c r="L3894">
        <f>I3894-K3894</f>
        <v>15</v>
      </c>
      <c r="M3894" t="str">
        <f>IF(I3894&lt;100,"small",IF(I3894&lt;500,"medium","large"))</f>
        <v>small</v>
      </c>
      <c r="N3894">
        <f>IF(M3894="small",1,0)</f>
        <v>1</v>
      </c>
      <c r="O3894">
        <f>IF(N3894="medium",1,0)</f>
        <v>0</v>
      </c>
      <c r="P3894">
        <f>IF(O3894="large",1,0)</f>
        <v>0</v>
      </c>
      <c r="Q3894">
        <v>2000</v>
      </c>
      <c r="R3894">
        <v>1</v>
      </c>
      <c r="S3894" t="str">
        <f>IF(R3894=1, "First-time", IF(R3894&lt;=3, "Rising Star", IF(R3894&lt;10, "Established", "Elites")))</f>
        <v>First-time</v>
      </c>
      <c r="T3894">
        <f>IF(S3894 = "First-time",1,0)</f>
        <v>1</v>
      </c>
      <c r="U3894">
        <f>IF(S3894 = "Rising Star",1,0)</f>
        <v>0</v>
      </c>
      <c r="V3894">
        <f>IF(S3894 = "Established",1,0)</f>
        <v>0</v>
      </c>
      <c r="W3894">
        <f>IF(S3894 = "Elites",1,0)</f>
        <v>0</v>
      </c>
      <c r="X3894" t="s">
        <v>271</v>
      </c>
      <c r="Y3894" t="str">
        <f>IF(X3894="","-",TRIM(LEFT(X3894,FIND(",",X3894&amp;",")-1)))</f>
        <v>Chicago</v>
      </c>
      <c r="Z3894" t="s">
        <v>271</v>
      </c>
      <c r="AA3894" t="s">
        <v>15</v>
      </c>
    </row>
    <row r="3895" spans="1:27" ht="14.4" x14ac:dyDescent="0.3">
      <c r="A3895">
        <v>3884</v>
      </c>
      <c r="B3895" t="s">
        <v>3114</v>
      </c>
      <c r="C3895" t="s">
        <v>3115</v>
      </c>
      <c r="D3895" t="s">
        <v>3116</v>
      </c>
      <c r="E3895" t="s">
        <v>2648</v>
      </c>
      <c r="F3895" s="5">
        <f>_xlfn.TEXTBEFORE(E3895, " ") * 1000000</f>
        <v>7400000</v>
      </c>
      <c r="G3895">
        <v>85.310699999999997</v>
      </c>
      <c r="H3895" t="s">
        <v>174</v>
      </c>
      <c r="I3895">
        <v>25</v>
      </c>
      <c r="J3895">
        <f>IF(I3895="",0,I3895)</f>
        <v>25</v>
      </c>
      <c r="K3895">
        <v>15</v>
      </c>
      <c r="L3895">
        <f>I3895-K3895</f>
        <v>10</v>
      </c>
      <c r="M3895" t="str">
        <f>IF(I3895&lt;100,"small",IF(I3895&lt;500,"medium","large"))</f>
        <v>small</v>
      </c>
      <c r="N3895">
        <f>IF(M3895="small",1,0)</f>
        <v>1</v>
      </c>
      <c r="O3895">
        <f>IF(N3895="medium",1,0)</f>
        <v>0</v>
      </c>
      <c r="P3895">
        <f>IF(O3895="large",1,0)</f>
        <v>0</v>
      </c>
      <c r="Q3895">
        <v>1999</v>
      </c>
      <c r="R3895">
        <v>6</v>
      </c>
      <c r="S3895" t="str">
        <f>IF(R3895=1, "First-time", IF(R3895&lt;=3, "Rising Star", IF(R3895&lt;10, "Established", "Elites")))</f>
        <v>Established</v>
      </c>
      <c r="T3895">
        <f>IF(S3895 = "First-time",1,0)</f>
        <v>0</v>
      </c>
      <c r="U3895">
        <f>IF(S3895 = "Rising Star",1,0)</f>
        <v>0</v>
      </c>
      <c r="V3895">
        <f>IF(S3895 = "Established",1,0)</f>
        <v>1</v>
      </c>
      <c r="W3895">
        <f>IF(S3895 = "Elites",1,0)</f>
        <v>0</v>
      </c>
      <c r="X3895" t="s">
        <v>99</v>
      </c>
      <c r="Y3895" t="str">
        <f>IF(X3895="","-",TRIM(LEFT(X3895,FIND(",",X3895&amp;",")-1)))</f>
        <v>-</v>
      </c>
      <c r="Z3895" t="s">
        <v>1070</v>
      </c>
      <c r="AA3895" t="s">
        <v>39</v>
      </c>
    </row>
    <row r="3896" spans="1:27" ht="14.4" x14ac:dyDescent="0.3">
      <c r="A3896">
        <v>3885</v>
      </c>
      <c r="B3896" t="s">
        <v>8113</v>
      </c>
      <c r="C3896" t="s">
        <v>8114</v>
      </c>
      <c r="D3896" t="s">
        <v>8115</v>
      </c>
      <c r="E3896" t="s">
        <v>1084</v>
      </c>
      <c r="F3896" s="5">
        <f>_xlfn.TEXTBEFORE(E3896, " ") * 1000000</f>
        <v>21900000</v>
      </c>
      <c r="G3896">
        <v>85.281099999999995</v>
      </c>
      <c r="H3896" t="s">
        <v>129</v>
      </c>
      <c r="I3896">
        <v>60</v>
      </c>
      <c r="J3896">
        <f>IF(I3896="",0,I3896)</f>
        <v>60</v>
      </c>
      <c r="K3896">
        <v>38</v>
      </c>
      <c r="L3896">
        <f>I3896-K3896</f>
        <v>22</v>
      </c>
      <c r="M3896" t="str">
        <f>IF(I3896&lt;100,"small",IF(I3896&lt;500,"medium","large"))</f>
        <v>small</v>
      </c>
      <c r="N3896">
        <f>IF(M3896="small",1,0)</f>
        <v>1</v>
      </c>
      <c r="O3896">
        <f>IF(N3896="medium",1,0)</f>
        <v>0</v>
      </c>
      <c r="P3896">
        <f>IF(O3896="large",1,0)</f>
        <v>0</v>
      </c>
      <c r="Q3896">
        <v>2007</v>
      </c>
      <c r="R3896">
        <v>6</v>
      </c>
      <c r="S3896" t="str">
        <f>IF(R3896=1, "First-time", IF(R3896&lt;=3, "Rising Star", IF(R3896&lt;10, "Established", "Elites")))</f>
        <v>Established</v>
      </c>
      <c r="T3896">
        <f>IF(S3896 = "First-time",1,0)</f>
        <v>0</v>
      </c>
      <c r="U3896">
        <f>IF(S3896 = "Rising Star",1,0)</f>
        <v>0</v>
      </c>
      <c r="V3896">
        <f>IF(S3896 = "Established",1,0)</f>
        <v>1</v>
      </c>
      <c r="W3896">
        <f>IF(S3896 = "Elites",1,0)</f>
        <v>0</v>
      </c>
      <c r="X3896" t="s">
        <v>342</v>
      </c>
      <c r="Y3896" t="str">
        <f>IF(X3896="","-",TRIM(LEFT(X3896,FIND(",",X3896&amp;",")-1)))</f>
        <v>San Diego</v>
      </c>
      <c r="Z3896" t="s">
        <v>342</v>
      </c>
      <c r="AA3896" t="s">
        <v>5</v>
      </c>
    </row>
    <row r="3897" spans="1:27" ht="14.4" x14ac:dyDescent="0.3">
      <c r="A3897">
        <v>3886</v>
      </c>
      <c r="B3897" t="s">
        <v>3089</v>
      </c>
      <c r="C3897" t="s">
        <v>3090</v>
      </c>
      <c r="D3897" t="s">
        <v>3091</v>
      </c>
      <c r="E3897" t="s">
        <v>3092</v>
      </c>
      <c r="F3897" s="5">
        <f>_xlfn.TEXTBEFORE(E3897, " ") * 1000000</f>
        <v>75600000</v>
      </c>
      <c r="G3897">
        <v>85.270300000000006</v>
      </c>
      <c r="H3897" t="s">
        <v>105</v>
      </c>
      <c r="I3897">
        <v>530</v>
      </c>
      <c r="J3897">
        <f>IF(I3897="",0,I3897)</f>
        <v>530</v>
      </c>
      <c r="K3897">
        <v>237</v>
      </c>
      <c r="L3897">
        <f>I3897-K3897</f>
        <v>293</v>
      </c>
      <c r="M3897" t="str">
        <f>IF(I3897&lt;100,"small",IF(I3897&lt;500,"medium","large"))</f>
        <v>large</v>
      </c>
      <c r="N3897">
        <f>IF(M3897="small",1,0)</f>
        <v>0</v>
      </c>
      <c r="O3897">
        <f>IF(N3897="medium",1,0)</f>
        <v>0</v>
      </c>
      <c r="P3897">
        <f>IF(O3897="large",1,0)</f>
        <v>0</v>
      </c>
      <c r="Q3897">
        <v>1999</v>
      </c>
      <c r="R3897">
        <v>8</v>
      </c>
      <c r="S3897" t="str">
        <f>IF(R3897=1, "First-time", IF(R3897&lt;=3, "Rising Star", IF(R3897&lt;10, "Established", "Elites")))</f>
        <v>Established</v>
      </c>
      <c r="T3897">
        <f>IF(S3897 = "First-time",1,0)</f>
        <v>0</v>
      </c>
      <c r="U3897">
        <f>IF(S3897 = "Rising Star",1,0)</f>
        <v>0</v>
      </c>
      <c r="V3897">
        <f>IF(S3897 = "Established",1,0)</f>
        <v>1</v>
      </c>
      <c r="W3897">
        <f>IF(S3897 = "Elites",1,0)</f>
        <v>0</v>
      </c>
      <c r="X3897" t="s">
        <v>838</v>
      </c>
      <c r="Y3897" t="str">
        <f>IF(X3897="","-",TRIM(LEFT(X3897,FIND(",",X3897&amp;",")-1)))</f>
        <v>Austin</v>
      </c>
      <c r="Z3897" t="s">
        <v>838</v>
      </c>
      <c r="AA3897" t="s">
        <v>45</v>
      </c>
    </row>
    <row r="3898" spans="1:27" ht="14.4" x14ac:dyDescent="0.3">
      <c r="A3898">
        <v>3887</v>
      </c>
      <c r="B3898" t="s">
        <v>11852</v>
      </c>
      <c r="C3898" t="s">
        <v>11853</v>
      </c>
      <c r="D3898" t="s">
        <v>11854</v>
      </c>
      <c r="E3898" t="s">
        <v>392</v>
      </c>
      <c r="F3898" s="5">
        <f>_xlfn.TEXTBEFORE(E3898, " ") * 1000000</f>
        <v>2000000</v>
      </c>
      <c r="G3898">
        <v>85.2102</v>
      </c>
      <c r="H3898" t="s">
        <v>167</v>
      </c>
      <c r="I3898">
        <v>26</v>
      </c>
      <c r="J3898">
        <f>IF(I3898="",0,I3898)</f>
        <v>26</v>
      </c>
      <c r="K3898">
        <v>5</v>
      </c>
      <c r="L3898">
        <f>I3898-K3898</f>
        <v>21</v>
      </c>
      <c r="M3898" t="str">
        <f>IF(I3898&lt;100,"small",IF(I3898&lt;500,"medium","large"))</f>
        <v>small</v>
      </c>
      <c r="N3898">
        <f>IF(M3898="small",1,0)</f>
        <v>1</v>
      </c>
      <c r="O3898">
        <f>IF(N3898="medium",1,0)</f>
        <v>0</v>
      </c>
      <c r="P3898">
        <f>IF(O3898="large",1,0)</f>
        <v>0</v>
      </c>
      <c r="Q3898">
        <v>2011</v>
      </c>
      <c r="R3898">
        <v>1</v>
      </c>
      <c r="S3898" t="str">
        <f>IF(R3898=1, "First-time", IF(R3898&lt;=3, "Rising Star", IF(R3898&lt;10, "Established", "Elites")))</f>
        <v>First-time</v>
      </c>
      <c r="T3898">
        <f>IF(S3898 = "First-time",1,0)</f>
        <v>1</v>
      </c>
      <c r="U3898">
        <f>IF(S3898 = "Rising Star",1,0)</f>
        <v>0</v>
      </c>
      <c r="V3898">
        <f>IF(S3898 = "Established",1,0)</f>
        <v>0</v>
      </c>
      <c r="W3898">
        <f>IF(S3898 = "Elites",1,0)</f>
        <v>0</v>
      </c>
      <c r="X3898" t="s">
        <v>4323</v>
      </c>
      <c r="Y3898" t="str">
        <f>IF(X3898="","-",TRIM(LEFT(X3898,FIND(",",X3898&amp;",")-1)))</f>
        <v>San Antonio</v>
      </c>
      <c r="Z3898" t="s">
        <v>839</v>
      </c>
      <c r="AA3898" t="s">
        <v>45</v>
      </c>
    </row>
    <row r="3899" spans="1:27" ht="14.4" x14ac:dyDescent="0.3">
      <c r="A3899">
        <v>3888</v>
      </c>
      <c r="B3899" t="s">
        <v>8928</v>
      </c>
      <c r="C3899" t="s">
        <v>8929</v>
      </c>
      <c r="D3899" t="s">
        <v>8930</v>
      </c>
      <c r="E3899" t="s">
        <v>2813</v>
      </c>
      <c r="F3899" s="5">
        <f>_xlfn.TEXTBEFORE(E3899, " ") * 1000000</f>
        <v>21100000</v>
      </c>
      <c r="G3899">
        <v>85.1417</v>
      </c>
      <c r="H3899" t="s">
        <v>1238</v>
      </c>
      <c r="I3899">
        <v>150</v>
      </c>
      <c r="J3899">
        <f>IF(I3899="",0,I3899)</f>
        <v>150</v>
      </c>
      <c r="K3899">
        <v>75</v>
      </c>
      <c r="L3899">
        <f>I3899-K3899</f>
        <v>75</v>
      </c>
      <c r="M3899" t="str">
        <f>IF(I3899&lt;100,"small",IF(I3899&lt;500,"medium","large"))</f>
        <v>medium</v>
      </c>
      <c r="N3899">
        <f>IF(M3899="small",1,0)</f>
        <v>0</v>
      </c>
      <c r="O3899">
        <f>IF(N3899="medium",1,0)</f>
        <v>0</v>
      </c>
      <c r="P3899">
        <f>IF(O3899="large",1,0)</f>
        <v>0</v>
      </c>
      <c r="Q3899">
        <v>2008</v>
      </c>
      <c r="R3899">
        <v>3</v>
      </c>
      <c r="S3899" t="str">
        <f>IF(R3899=1, "First-time", IF(R3899&lt;=3, "Rising Star", IF(R3899&lt;10, "Established", "Elites")))</f>
        <v>Rising Star</v>
      </c>
      <c r="T3899">
        <f>IF(S3899 = "First-time",1,0)</f>
        <v>0</v>
      </c>
      <c r="U3899">
        <f>IF(S3899 = "Rising Star",1,0)</f>
        <v>1</v>
      </c>
      <c r="V3899">
        <f>IF(S3899 = "Established",1,0)</f>
        <v>0</v>
      </c>
      <c r="W3899">
        <f>IF(S3899 = "Elites",1,0)</f>
        <v>0</v>
      </c>
      <c r="X3899" t="s">
        <v>99</v>
      </c>
      <c r="Y3899" t="str">
        <f>IF(X3899="","-",TRIM(LEFT(X3899,FIND(",",X3899&amp;",")-1)))</f>
        <v>-</v>
      </c>
      <c r="Z3899" t="s">
        <v>8931</v>
      </c>
      <c r="AA3899" t="s">
        <v>10</v>
      </c>
    </row>
    <row r="3900" spans="1:27" ht="14.4" x14ac:dyDescent="0.3">
      <c r="A3900">
        <v>3889</v>
      </c>
      <c r="B3900" t="s">
        <v>11747</v>
      </c>
      <c r="C3900" t="s">
        <v>11748</v>
      </c>
      <c r="D3900" t="s">
        <v>11749</v>
      </c>
      <c r="E3900" t="s">
        <v>1329</v>
      </c>
      <c r="F3900" s="5">
        <f>_xlfn.TEXTBEFORE(E3900, " ") * 1000000</f>
        <v>3600000</v>
      </c>
      <c r="G3900">
        <v>85.138800000000003</v>
      </c>
      <c r="H3900" t="s">
        <v>779</v>
      </c>
      <c r="I3900">
        <v>23</v>
      </c>
      <c r="J3900">
        <f>IF(I3900="",0,I3900)</f>
        <v>23</v>
      </c>
      <c r="K3900">
        <v>11</v>
      </c>
      <c r="L3900">
        <f>I3900-K3900</f>
        <v>12</v>
      </c>
      <c r="M3900" t="str">
        <f>IF(I3900&lt;100,"small",IF(I3900&lt;500,"medium","large"))</f>
        <v>small</v>
      </c>
      <c r="N3900">
        <f>IF(M3900="small",1,0)</f>
        <v>1</v>
      </c>
      <c r="O3900">
        <f>IF(N3900="medium",1,0)</f>
        <v>0</v>
      </c>
      <c r="P3900">
        <f>IF(O3900="large",1,0)</f>
        <v>0</v>
      </c>
      <c r="Q3900">
        <v>2011</v>
      </c>
      <c r="R3900">
        <v>2</v>
      </c>
      <c r="S3900" t="str">
        <f>IF(R3900=1, "First-time", IF(R3900&lt;=3, "Rising Star", IF(R3900&lt;10, "Established", "Elites")))</f>
        <v>Rising Star</v>
      </c>
      <c r="T3900">
        <f>IF(S3900 = "First-time",1,0)</f>
        <v>0</v>
      </c>
      <c r="U3900">
        <f>IF(S3900 = "Rising Star",1,0)</f>
        <v>1</v>
      </c>
      <c r="V3900">
        <f>IF(S3900 = "Established",1,0)</f>
        <v>0</v>
      </c>
      <c r="W3900">
        <f>IF(S3900 = "Elites",1,0)</f>
        <v>0</v>
      </c>
      <c r="X3900" t="s">
        <v>409</v>
      </c>
      <c r="Y3900" t="str">
        <f>IF(X3900="","-",TRIM(LEFT(X3900,FIND(",",X3900&amp;",")-1)))</f>
        <v>Salt Lake City</v>
      </c>
      <c r="Z3900" t="s">
        <v>409</v>
      </c>
      <c r="AA3900" t="s">
        <v>46</v>
      </c>
    </row>
    <row r="3901" spans="1:27" ht="14.4" x14ac:dyDescent="0.3">
      <c r="A3901">
        <v>3890</v>
      </c>
      <c r="B3901" t="s">
        <v>5404</v>
      </c>
      <c r="C3901" t="s">
        <v>5405</v>
      </c>
      <c r="D3901" t="s">
        <v>5406</v>
      </c>
      <c r="E3901" t="s">
        <v>1585</v>
      </c>
      <c r="F3901" s="5">
        <f>_xlfn.TEXTBEFORE(E3901, " ") * 1000000</f>
        <v>5800000</v>
      </c>
      <c r="G3901">
        <v>85.101799999999997</v>
      </c>
      <c r="H3901" t="s">
        <v>85</v>
      </c>
      <c r="I3901">
        <v>54</v>
      </c>
      <c r="J3901">
        <f>IF(I3901="",0,I3901)</f>
        <v>54</v>
      </c>
      <c r="K3901">
        <v>40</v>
      </c>
      <c r="L3901">
        <f>I3901-K3901</f>
        <v>14</v>
      </c>
      <c r="M3901" t="str">
        <f>IF(I3901&lt;100,"small",IF(I3901&lt;500,"medium","large"))</f>
        <v>small</v>
      </c>
      <c r="N3901">
        <f>IF(M3901="small",1,0)</f>
        <v>1</v>
      </c>
      <c r="O3901">
        <f>IF(N3901="medium",1,0)</f>
        <v>0</v>
      </c>
      <c r="P3901">
        <f>IF(O3901="large",1,0)</f>
        <v>0</v>
      </c>
      <c r="Q3901">
        <v>2004</v>
      </c>
      <c r="R3901">
        <v>4</v>
      </c>
      <c r="S3901" t="str">
        <f>IF(R3901=1, "First-time", IF(R3901&lt;=3, "Rising Star", IF(R3901&lt;10, "Established", "Elites")))</f>
        <v>Established</v>
      </c>
      <c r="T3901">
        <f>IF(S3901 = "First-time",1,0)</f>
        <v>0</v>
      </c>
      <c r="U3901">
        <f>IF(S3901 = "Rising Star",1,0)</f>
        <v>0</v>
      </c>
      <c r="V3901">
        <f>IF(S3901 = "Established",1,0)</f>
        <v>1</v>
      </c>
      <c r="W3901">
        <f>IF(S3901 = "Elites",1,0)</f>
        <v>0</v>
      </c>
      <c r="X3901" t="s">
        <v>232</v>
      </c>
      <c r="Y3901" t="str">
        <f>IF(X3901="","-",TRIM(LEFT(X3901,FIND(",",X3901&amp;",")-1)))</f>
        <v>Houston</v>
      </c>
      <c r="Z3901" t="s">
        <v>5407</v>
      </c>
      <c r="AA3901" t="s">
        <v>45</v>
      </c>
    </row>
    <row r="3902" spans="1:27" ht="14.4" x14ac:dyDescent="0.3">
      <c r="A3902">
        <v>3891</v>
      </c>
      <c r="B3902" t="s">
        <v>9458</v>
      </c>
      <c r="C3902" t="s">
        <v>9459</v>
      </c>
      <c r="D3902" t="s">
        <v>9460</v>
      </c>
      <c r="E3902" t="s">
        <v>957</v>
      </c>
      <c r="F3902" s="5">
        <f>_xlfn.TEXTBEFORE(E3902, " ") * 1000000</f>
        <v>3500000</v>
      </c>
      <c r="G3902">
        <v>85.047700000000006</v>
      </c>
      <c r="H3902" t="s">
        <v>779</v>
      </c>
      <c r="I3902">
        <v>14</v>
      </c>
      <c r="J3902">
        <f>IF(I3902="",0,I3902)</f>
        <v>14</v>
      </c>
      <c r="K3902">
        <v>7</v>
      </c>
      <c r="L3902">
        <f>I3902-K3902</f>
        <v>7</v>
      </c>
      <c r="M3902" t="str">
        <f>IF(I3902&lt;100,"small",IF(I3902&lt;500,"medium","large"))</f>
        <v>small</v>
      </c>
      <c r="N3902">
        <f>IF(M3902="small",1,0)</f>
        <v>1</v>
      </c>
      <c r="O3902">
        <f>IF(N3902="medium",1,0)</f>
        <v>0</v>
      </c>
      <c r="P3902">
        <f>IF(O3902="large",1,0)</f>
        <v>0</v>
      </c>
      <c r="Q3902">
        <v>2009</v>
      </c>
      <c r="R3902">
        <v>2</v>
      </c>
      <c r="S3902" t="str">
        <f>IF(R3902=1, "First-time", IF(R3902&lt;=3, "Rising Star", IF(R3902&lt;10, "Established", "Elites")))</f>
        <v>Rising Star</v>
      </c>
      <c r="T3902">
        <f>IF(S3902 = "First-time",1,0)</f>
        <v>0</v>
      </c>
      <c r="U3902">
        <f>IF(S3902 = "Rising Star",1,0)</f>
        <v>1</v>
      </c>
      <c r="V3902">
        <f>IF(S3902 = "Established",1,0)</f>
        <v>0</v>
      </c>
      <c r="W3902">
        <f>IF(S3902 = "Elites",1,0)</f>
        <v>0</v>
      </c>
      <c r="X3902" t="s">
        <v>838</v>
      </c>
      <c r="Y3902" t="str">
        <f>IF(X3902="","-",TRIM(LEFT(X3902,FIND(",",X3902&amp;",")-1)))</f>
        <v>Austin</v>
      </c>
      <c r="Z3902" t="s">
        <v>838</v>
      </c>
      <c r="AA3902" t="s">
        <v>45</v>
      </c>
    </row>
    <row r="3903" spans="1:27" ht="14.4" x14ac:dyDescent="0.3">
      <c r="A3903">
        <v>3892</v>
      </c>
      <c r="B3903" t="s">
        <v>4826</v>
      </c>
      <c r="C3903" t="s">
        <v>4827</v>
      </c>
      <c r="D3903" t="s">
        <v>4828</v>
      </c>
      <c r="E3903" t="s">
        <v>1680</v>
      </c>
      <c r="F3903" s="5">
        <f>_xlfn.TEXTBEFORE(E3903, " ") * 1000000</f>
        <v>11100000</v>
      </c>
      <c r="G3903">
        <v>85.016800000000003</v>
      </c>
      <c r="H3903" t="s">
        <v>92</v>
      </c>
      <c r="I3903">
        <v>60</v>
      </c>
      <c r="J3903">
        <f>IF(I3903="",0,I3903)</f>
        <v>60</v>
      </c>
      <c r="K3903">
        <v>50</v>
      </c>
      <c r="L3903">
        <f>I3903-K3903</f>
        <v>10</v>
      </c>
      <c r="M3903" t="str">
        <f>IF(I3903&lt;100,"small",IF(I3903&lt;500,"medium","large"))</f>
        <v>small</v>
      </c>
      <c r="N3903">
        <f>IF(M3903="small",1,0)</f>
        <v>1</v>
      </c>
      <c r="O3903">
        <f>IF(N3903="medium",1,0)</f>
        <v>0</v>
      </c>
      <c r="P3903">
        <f>IF(O3903="large",1,0)</f>
        <v>0</v>
      </c>
      <c r="Q3903">
        <v>2003</v>
      </c>
      <c r="R3903">
        <v>1</v>
      </c>
      <c r="S3903" t="str">
        <f>IF(R3903=1, "First-time", IF(R3903&lt;=3, "Rising Star", IF(R3903&lt;10, "Established", "Elites")))</f>
        <v>First-time</v>
      </c>
      <c r="T3903">
        <f>IF(S3903 = "First-time",1,0)</f>
        <v>1</v>
      </c>
      <c r="U3903">
        <f>IF(S3903 = "Rising Star",1,0)</f>
        <v>0</v>
      </c>
      <c r="V3903">
        <f>IF(S3903 = "Established",1,0)</f>
        <v>0</v>
      </c>
      <c r="W3903">
        <f>IF(S3903 = "Elites",1,0)</f>
        <v>0</v>
      </c>
      <c r="X3903" t="s">
        <v>232</v>
      </c>
      <c r="Y3903" t="str">
        <f>IF(X3903="","-",TRIM(LEFT(X3903,FIND(",",X3903&amp;",")-1)))</f>
        <v>Houston</v>
      </c>
      <c r="Z3903" t="s">
        <v>232</v>
      </c>
      <c r="AA3903" t="s">
        <v>45</v>
      </c>
    </row>
    <row r="3904" spans="1:27" ht="14.4" x14ac:dyDescent="0.3">
      <c r="A3904">
        <v>3893</v>
      </c>
      <c r="B3904" t="s">
        <v>16811</v>
      </c>
      <c r="C3904" t="s">
        <v>16812</v>
      </c>
      <c r="D3904" t="s">
        <v>16813</v>
      </c>
      <c r="E3904" t="s">
        <v>529</v>
      </c>
      <c r="F3904" s="5">
        <f>_xlfn.TEXTBEFORE(E3904, " ") * 1000000</f>
        <v>4200000</v>
      </c>
      <c r="G3904">
        <v>84.939300000000003</v>
      </c>
      <c r="H3904" t="s">
        <v>167</v>
      </c>
      <c r="I3904">
        <v>40</v>
      </c>
      <c r="J3904">
        <f>IF(I3904="",0,I3904)</f>
        <v>40</v>
      </c>
      <c r="K3904">
        <v>20</v>
      </c>
      <c r="L3904">
        <f>I3904-K3904</f>
        <v>20</v>
      </c>
      <c r="M3904" t="str">
        <f>IF(I3904&lt;100,"small",IF(I3904&lt;500,"medium","large"))</f>
        <v>small</v>
      </c>
      <c r="N3904">
        <f>IF(M3904="small",1,0)</f>
        <v>1</v>
      </c>
      <c r="O3904">
        <f>IF(N3904="medium",1,0)</f>
        <v>0</v>
      </c>
      <c r="P3904">
        <f>IF(O3904="large",1,0)</f>
        <v>0</v>
      </c>
      <c r="Q3904">
        <v>2014</v>
      </c>
      <c r="R3904">
        <v>2</v>
      </c>
      <c r="S3904" t="str">
        <f>IF(R3904=1, "First-time", IF(R3904&lt;=3, "Rising Star", IF(R3904&lt;10, "Established", "Elites")))</f>
        <v>Rising Star</v>
      </c>
      <c r="T3904">
        <f>IF(S3904 = "First-time",1,0)</f>
        <v>0</v>
      </c>
      <c r="U3904">
        <f>IF(S3904 = "Rising Star",1,0)</f>
        <v>1</v>
      </c>
      <c r="V3904">
        <f>IF(S3904 = "Established",1,0)</f>
        <v>0</v>
      </c>
      <c r="W3904">
        <f>IF(S3904 = "Elites",1,0)</f>
        <v>0</v>
      </c>
      <c r="X3904" t="s">
        <v>99</v>
      </c>
      <c r="Y3904" t="str">
        <f>IF(X3904="","-",TRIM(LEFT(X3904,FIND(",",X3904&amp;",")-1)))</f>
        <v>-</v>
      </c>
      <c r="Z3904" t="s">
        <v>10158</v>
      </c>
      <c r="AA3904" t="s">
        <v>10</v>
      </c>
    </row>
    <row r="3905" spans="1:27" ht="14.4" x14ac:dyDescent="0.3">
      <c r="A3905">
        <v>3894</v>
      </c>
      <c r="B3905" t="s">
        <v>13128</v>
      </c>
      <c r="C3905" t="s">
        <v>13129</v>
      </c>
      <c r="D3905" t="s">
        <v>13130</v>
      </c>
      <c r="E3905" t="s">
        <v>3965</v>
      </c>
      <c r="F3905" s="5">
        <f>_xlfn.TEXTBEFORE(E3905, " ") * 1000000</f>
        <v>7600000</v>
      </c>
      <c r="G3905">
        <v>84.935500000000005</v>
      </c>
      <c r="H3905" t="s">
        <v>118</v>
      </c>
      <c r="I3905">
        <v>43</v>
      </c>
      <c r="J3905">
        <f>IF(I3905="",0,I3905)</f>
        <v>43</v>
      </c>
      <c r="K3905">
        <v>18</v>
      </c>
      <c r="L3905">
        <f>I3905-K3905</f>
        <v>25</v>
      </c>
      <c r="M3905" t="str">
        <f>IF(I3905&lt;100,"small",IF(I3905&lt;500,"medium","large"))</f>
        <v>small</v>
      </c>
      <c r="N3905">
        <f>IF(M3905="small",1,0)</f>
        <v>1</v>
      </c>
      <c r="O3905">
        <f>IF(N3905="medium",1,0)</f>
        <v>0</v>
      </c>
      <c r="P3905">
        <f>IF(O3905="large",1,0)</f>
        <v>0</v>
      </c>
      <c r="Q3905">
        <v>2012</v>
      </c>
      <c r="R3905">
        <v>1</v>
      </c>
      <c r="S3905" t="str">
        <f>IF(R3905=1, "First-time", IF(R3905&lt;=3, "Rising Star", IF(R3905&lt;10, "Established", "Elites")))</f>
        <v>First-time</v>
      </c>
      <c r="T3905">
        <f>IF(S3905 = "First-time",1,0)</f>
        <v>1</v>
      </c>
      <c r="U3905">
        <f>IF(S3905 = "Rising Star",1,0)</f>
        <v>0</v>
      </c>
      <c r="V3905">
        <f>IF(S3905 = "Established",1,0)</f>
        <v>0</v>
      </c>
      <c r="W3905">
        <f>IF(S3905 = "Elites",1,0)</f>
        <v>0</v>
      </c>
      <c r="X3905" t="s">
        <v>99</v>
      </c>
      <c r="Y3905" t="str">
        <f>IF(X3905="","-",TRIM(LEFT(X3905,FIND(",",X3905&amp;",")-1)))</f>
        <v>-</v>
      </c>
      <c r="Z3905" t="s">
        <v>13131</v>
      </c>
      <c r="AA3905" t="s">
        <v>45</v>
      </c>
    </row>
    <row r="3906" spans="1:27" ht="14.4" x14ac:dyDescent="0.3">
      <c r="A3906">
        <v>3895</v>
      </c>
      <c r="B3906" t="s">
        <v>733</v>
      </c>
      <c r="C3906" t="s">
        <v>734</v>
      </c>
      <c r="D3906" t="s">
        <v>735</v>
      </c>
      <c r="E3906" t="s">
        <v>736</v>
      </c>
      <c r="F3906" s="5">
        <f>_xlfn.TEXTBEFORE(E3906, " ") * 1000000</f>
        <v>4800000</v>
      </c>
      <c r="G3906">
        <v>84.894400000000005</v>
      </c>
      <c r="H3906" t="s">
        <v>85</v>
      </c>
      <c r="I3906">
        <v>14</v>
      </c>
      <c r="J3906">
        <f>IF(I3906="",0,I3906)</f>
        <v>14</v>
      </c>
      <c r="K3906">
        <v>5</v>
      </c>
      <c r="L3906">
        <f>I3906-K3906</f>
        <v>9</v>
      </c>
      <c r="M3906" t="str">
        <f>IF(I3906&lt;100,"small",IF(I3906&lt;500,"medium","large"))</f>
        <v>small</v>
      </c>
      <c r="N3906">
        <f>IF(M3906="small",1,0)</f>
        <v>1</v>
      </c>
      <c r="O3906">
        <f>IF(N3906="medium",1,0)</f>
        <v>0</v>
      </c>
      <c r="P3906">
        <f>IF(O3906="large",1,0)</f>
        <v>0</v>
      </c>
      <c r="Q3906">
        <v>1979</v>
      </c>
      <c r="R3906">
        <v>2</v>
      </c>
      <c r="S3906" t="str">
        <f>IF(R3906=1, "First-time", IF(R3906&lt;=3, "Rising Star", IF(R3906&lt;10, "Established", "Elites")))</f>
        <v>Rising Star</v>
      </c>
      <c r="T3906">
        <f>IF(S3906 = "First-time",1,0)</f>
        <v>0</v>
      </c>
      <c r="U3906">
        <f>IF(S3906 = "Rising Star",1,0)</f>
        <v>1</v>
      </c>
      <c r="V3906">
        <f>IF(S3906 = "Established",1,0)</f>
        <v>0</v>
      </c>
      <c r="W3906">
        <f>IF(S3906 = "Elites",1,0)</f>
        <v>0</v>
      </c>
      <c r="X3906" t="s">
        <v>737</v>
      </c>
      <c r="Y3906" t="str">
        <f>IF(X3906="","-",TRIM(LEFT(X3906,FIND(",",X3906&amp;",")-1)))</f>
        <v>Sacramento</v>
      </c>
      <c r="Z3906" t="s">
        <v>738</v>
      </c>
      <c r="AA3906" t="s">
        <v>5</v>
      </c>
    </row>
    <row r="3907" spans="1:27" ht="14.4" x14ac:dyDescent="0.3">
      <c r="A3907">
        <v>3896</v>
      </c>
      <c r="B3907" t="s">
        <v>17126</v>
      </c>
      <c r="C3907" t="s">
        <v>17127</v>
      </c>
      <c r="D3907" t="s">
        <v>17128</v>
      </c>
      <c r="E3907" t="s">
        <v>1267</v>
      </c>
      <c r="F3907" s="5">
        <f>_xlfn.TEXTBEFORE(E3907, " ") * 1000000</f>
        <v>2400000</v>
      </c>
      <c r="G3907">
        <v>84.877499999999998</v>
      </c>
      <c r="H3907" t="s">
        <v>353</v>
      </c>
      <c r="I3907">
        <v>42</v>
      </c>
      <c r="J3907">
        <f>IF(I3907="",0,I3907)</f>
        <v>42</v>
      </c>
      <c r="K3907">
        <v>14</v>
      </c>
      <c r="L3907">
        <f>I3907-K3907</f>
        <v>28</v>
      </c>
      <c r="M3907" t="str">
        <f>IF(I3907&lt;100,"small",IF(I3907&lt;500,"medium","large"))</f>
        <v>small</v>
      </c>
      <c r="N3907">
        <f>IF(M3907="small",1,0)</f>
        <v>1</v>
      </c>
      <c r="O3907">
        <f>IF(N3907="medium",1,0)</f>
        <v>0</v>
      </c>
      <c r="P3907">
        <f>IF(O3907="large",1,0)</f>
        <v>0</v>
      </c>
      <c r="Q3907">
        <v>2014</v>
      </c>
      <c r="R3907">
        <v>1</v>
      </c>
      <c r="S3907" t="str">
        <f>IF(R3907=1, "First-time", IF(R3907&lt;=3, "Rising Star", IF(R3907&lt;10, "Established", "Elites")))</f>
        <v>First-time</v>
      </c>
      <c r="T3907">
        <f>IF(S3907 = "First-time",1,0)</f>
        <v>1</v>
      </c>
      <c r="U3907">
        <f>IF(S3907 = "Rising Star",1,0)</f>
        <v>0</v>
      </c>
      <c r="V3907">
        <f>IF(S3907 = "Established",1,0)</f>
        <v>0</v>
      </c>
      <c r="W3907">
        <f>IF(S3907 = "Elites",1,0)</f>
        <v>0</v>
      </c>
      <c r="X3907" t="s">
        <v>342</v>
      </c>
      <c r="Y3907" t="str">
        <f>IF(X3907="","-",TRIM(LEFT(X3907,FIND(",",X3907&amp;",")-1)))</f>
        <v>San Diego</v>
      </c>
      <c r="Z3907" t="s">
        <v>342</v>
      </c>
      <c r="AA3907" t="s">
        <v>5</v>
      </c>
    </row>
    <row r="3908" spans="1:27" ht="14.4" x14ac:dyDescent="0.3">
      <c r="A3908">
        <v>3897</v>
      </c>
      <c r="B3908" t="s">
        <v>11915</v>
      </c>
      <c r="C3908" t="s">
        <v>11916</v>
      </c>
      <c r="D3908" t="s">
        <v>11917</v>
      </c>
      <c r="E3908" t="s">
        <v>3671</v>
      </c>
      <c r="F3908" s="5">
        <f>_xlfn.TEXTBEFORE(E3908, " ") * 1000000</f>
        <v>11400000</v>
      </c>
      <c r="G3908">
        <v>84.860100000000003</v>
      </c>
      <c r="H3908" t="s">
        <v>85</v>
      </c>
      <c r="I3908">
        <v>165</v>
      </c>
      <c r="J3908">
        <f>IF(I3908="",0,I3908)</f>
        <v>165</v>
      </c>
      <c r="K3908">
        <v>55</v>
      </c>
      <c r="L3908">
        <f>I3908-K3908</f>
        <v>110</v>
      </c>
      <c r="M3908" t="str">
        <f>IF(I3908&lt;100,"small",IF(I3908&lt;500,"medium","large"))</f>
        <v>medium</v>
      </c>
      <c r="N3908">
        <f>IF(M3908="small",1,0)</f>
        <v>0</v>
      </c>
      <c r="O3908">
        <f>IF(N3908="medium",1,0)</f>
        <v>0</v>
      </c>
      <c r="P3908">
        <f>IF(O3908="large",1,0)</f>
        <v>0</v>
      </c>
      <c r="Q3908">
        <v>2011</v>
      </c>
      <c r="R3908">
        <v>1</v>
      </c>
      <c r="S3908" t="str">
        <f>IF(R3908=1, "First-time", IF(R3908&lt;=3, "Rising Star", IF(R3908&lt;10, "Established", "Elites")))</f>
        <v>First-time</v>
      </c>
      <c r="T3908">
        <f>IF(S3908 = "First-time",1,0)</f>
        <v>1</v>
      </c>
      <c r="U3908">
        <f>IF(S3908 = "Rising Star",1,0)</f>
        <v>0</v>
      </c>
      <c r="V3908">
        <f>IF(S3908 = "Established",1,0)</f>
        <v>0</v>
      </c>
      <c r="W3908">
        <f>IF(S3908 = "Elites",1,0)</f>
        <v>0</v>
      </c>
      <c r="X3908" t="s">
        <v>1744</v>
      </c>
      <c r="Y3908" t="str">
        <f>IF(X3908="","-",TRIM(LEFT(X3908,FIND(",",X3908&amp;",")-1)))</f>
        <v>Charleston</v>
      </c>
      <c r="Z3908" t="s">
        <v>7533</v>
      </c>
      <c r="AA3908" t="s">
        <v>42</v>
      </c>
    </row>
    <row r="3909" spans="1:27" ht="14.4" x14ac:dyDescent="0.3">
      <c r="A3909">
        <v>3898</v>
      </c>
      <c r="B3909" t="s">
        <v>1314</v>
      </c>
      <c r="C3909" t="s">
        <v>1315</v>
      </c>
      <c r="D3909" t="s">
        <v>1316</v>
      </c>
      <c r="E3909" t="s">
        <v>670</v>
      </c>
      <c r="F3909" s="5">
        <f>_xlfn.TEXTBEFORE(E3909, " ") * 1000000</f>
        <v>30200000</v>
      </c>
      <c r="G3909">
        <v>84.833200000000005</v>
      </c>
      <c r="H3909" t="s">
        <v>779</v>
      </c>
      <c r="I3909">
        <v>152</v>
      </c>
      <c r="J3909">
        <f>IF(I3909="",0,I3909)</f>
        <v>152</v>
      </c>
      <c r="K3909">
        <v>83</v>
      </c>
      <c r="L3909">
        <f>I3909-K3909</f>
        <v>69</v>
      </c>
      <c r="M3909" t="str">
        <f>IF(I3909&lt;100,"small",IF(I3909&lt;500,"medium","large"))</f>
        <v>medium</v>
      </c>
      <c r="N3909">
        <f>IF(M3909="small",1,0)</f>
        <v>0</v>
      </c>
      <c r="O3909">
        <f>IF(N3909="medium",1,0)</f>
        <v>0</v>
      </c>
      <c r="P3909">
        <f>IF(O3909="large",1,0)</f>
        <v>0</v>
      </c>
      <c r="Q3909">
        <v>1988</v>
      </c>
      <c r="R3909">
        <v>2</v>
      </c>
      <c r="S3909" t="str">
        <f>IF(R3909=1, "First-time", IF(R3909&lt;=3, "Rising Star", IF(R3909&lt;10, "Established", "Elites")))</f>
        <v>Rising Star</v>
      </c>
      <c r="T3909">
        <f>IF(S3909 = "First-time",1,0)</f>
        <v>0</v>
      </c>
      <c r="U3909">
        <f>IF(S3909 = "Rising Star",1,0)</f>
        <v>1</v>
      </c>
      <c r="V3909">
        <f>IF(S3909 = "Established",1,0)</f>
        <v>0</v>
      </c>
      <c r="W3909">
        <f>IF(S3909 = "Elites",1,0)</f>
        <v>0</v>
      </c>
      <c r="X3909" t="s">
        <v>427</v>
      </c>
      <c r="Y3909" t="str">
        <f>IF(X3909="","-",TRIM(LEFT(X3909,FIND(",",X3909&amp;",")-1)))</f>
        <v>Washington</v>
      </c>
      <c r="Z3909" t="s">
        <v>1317</v>
      </c>
      <c r="AA3909" t="s">
        <v>47</v>
      </c>
    </row>
    <row r="3910" spans="1:27" ht="14.4" x14ac:dyDescent="0.3">
      <c r="A3910">
        <v>3899</v>
      </c>
      <c r="B3910" t="s">
        <v>2971</v>
      </c>
      <c r="C3910" t="s">
        <v>2972</v>
      </c>
      <c r="D3910" t="s">
        <v>2973</v>
      </c>
      <c r="E3910" t="s">
        <v>276</v>
      </c>
      <c r="F3910" s="5">
        <f>_xlfn.TEXTBEFORE(E3910, " ") * 1000000</f>
        <v>29400000</v>
      </c>
      <c r="G3910">
        <v>84.830699999999993</v>
      </c>
      <c r="H3910" t="s">
        <v>140</v>
      </c>
      <c r="I3910">
        <v>750</v>
      </c>
      <c r="J3910">
        <f>IF(I3910="",0,I3910)</f>
        <v>750</v>
      </c>
      <c r="K3910">
        <v>420</v>
      </c>
      <c r="L3910">
        <f>I3910-K3910</f>
        <v>330</v>
      </c>
      <c r="M3910" t="str">
        <f>IF(I3910&lt;100,"small",IF(I3910&lt;500,"medium","large"))</f>
        <v>large</v>
      </c>
      <c r="N3910">
        <f>IF(M3910="small",1,0)</f>
        <v>0</v>
      </c>
      <c r="O3910">
        <f>IF(N3910="medium",1,0)</f>
        <v>0</v>
      </c>
      <c r="P3910">
        <f>IF(O3910="large",1,0)</f>
        <v>0</v>
      </c>
      <c r="Q3910">
        <v>1998</v>
      </c>
      <c r="R3910">
        <v>2</v>
      </c>
      <c r="S3910" t="str">
        <f>IF(R3910=1, "First-time", IF(R3910&lt;=3, "Rising Star", IF(R3910&lt;10, "Established", "Elites")))</f>
        <v>Rising Star</v>
      </c>
      <c r="T3910">
        <f>IF(S3910 = "First-time",1,0)</f>
        <v>0</v>
      </c>
      <c r="U3910">
        <f>IF(S3910 = "Rising Star",1,0)</f>
        <v>1</v>
      </c>
      <c r="V3910">
        <f>IF(S3910 = "Established",1,0)</f>
        <v>0</v>
      </c>
      <c r="W3910">
        <f>IF(S3910 = "Elites",1,0)</f>
        <v>0</v>
      </c>
      <c r="X3910" t="s">
        <v>99</v>
      </c>
      <c r="Y3910" t="str">
        <f>IF(X3910="","-",TRIM(LEFT(X3910,FIND(",",X3910&amp;",")-1)))</f>
        <v>-</v>
      </c>
      <c r="Z3910" t="s">
        <v>2974</v>
      </c>
      <c r="AA3910" t="s">
        <v>6</v>
      </c>
    </row>
    <row r="3911" spans="1:27" ht="14.4" x14ac:dyDescent="0.3">
      <c r="A3911">
        <v>3900</v>
      </c>
      <c r="B3911" t="s">
        <v>3236</v>
      </c>
      <c r="C3911" t="s">
        <v>3237</v>
      </c>
      <c r="D3911" t="s">
        <v>3238</v>
      </c>
      <c r="E3911" t="s">
        <v>2229</v>
      </c>
      <c r="F3911" s="5">
        <f>_xlfn.TEXTBEFORE(E3911, " ") * 1000000</f>
        <v>20000000</v>
      </c>
      <c r="G3911">
        <v>84.820499999999996</v>
      </c>
      <c r="H3911" t="s">
        <v>140</v>
      </c>
      <c r="I3911">
        <v>125</v>
      </c>
      <c r="J3911">
        <f>IF(I3911="",0,I3911)</f>
        <v>125</v>
      </c>
      <c r="K3911">
        <v>65</v>
      </c>
      <c r="L3911">
        <f>I3911-K3911</f>
        <v>60</v>
      </c>
      <c r="M3911" t="str">
        <f>IF(I3911&lt;100,"small",IF(I3911&lt;500,"medium","large"))</f>
        <v>medium</v>
      </c>
      <c r="N3911">
        <f>IF(M3911="small",1,0)</f>
        <v>0</v>
      </c>
      <c r="O3911">
        <f>IF(N3911="medium",1,0)</f>
        <v>0</v>
      </c>
      <c r="P3911">
        <f>IF(O3911="large",1,0)</f>
        <v>0</v>
      </c>
      <c r="Q3911">
        <v>1999</v>
      </c>
      <c r="R3911">
        <v>2</v>
      </c>
      <c r="S3911" t="str">
        <f>IF(R3911=1, "First-time", IF(R3911&lt;=3, "Rising Star", IF(R3911&lt;10, "Established", "Elites")))</f>
        <v>Rising Star</v>
      </c>
      <c r="T3911">
        <f>IF(S3911 = "First-time",1,0)</f>
        <v>0</v>
      </c>
      <c r="U3911">
        <f>IF(S3911 = "Rising Star",1,0)</f>
        <v>1</v>
      </c>
      <c r="V3911">
        <f>IF(S3911 = "Established",1,0)</f>
        <v>0</v>
      </c>
      <c r="W3911">
        <f>IF(S3911 = "Elites",1,0)</f>
        <v>0</v>
      </c>
      <c r="X3911" t="s">
        <v>185</v>
      </c>
      <c r="Y3911" t="str">
        <f>IF(X3911="","-",TRIM(LEFT(X3911,FIND(",",X3911&amp;",")-1)))</f>
        <v>Boston</v>
      </c>
      <c r="Z3911" t="s">
        <v>3239</v>
      </c>
      <c r="AA3911" t="s">
        <v>20</v>
      </c>
    </row>
    <row r="3912" spans="1:27" ht="14.4" x14ac:dyDescent="0.3">
      <c r="A3912">
        <v>3901</v>
      </c>
      <c r="B3912" t="s">
        <v>4337</v>
      </c>
      <c r="C3912" t="s">
        <v>4338</v>
      </c>
      <c r="D3912" t="s">
        <v>4339</v>
      </c>
      <c r="E3912" t="s">
        <v>4340</v>
      </c>
      <c r="F3912" s="5">
        <f>_xlfn.TEXTBEFORE(E3912, " ") * 1000000</f>
        <v>107500000</v>
      </c>
      <c r="G3912">
        <v>84.737899999999996</v>
      </c>
      <c r="H3912" t="s">
        <v>105</v>
      </c>
      <c r="I3912">
        <v>320</v>
      </c>
      <c r="J3912">
        <f>IF(I3912="",0,I3912)</f>
        <v>320</v>
      </c>
      <c r="K3912">
        <v>185</v>
      </c>
      <c r="L3912">
        <f>I3912-K3912</f>
        <v>135</v>
      </c>
      <c r="M3912" t="str">
        <f>IF(I3912&lt;100,"small",IF(I3912&lt;500,"medium","large"))</f>
        <v>medium</v>
      </c>
      <c r="N3912">
        <f>IF(M3912="small",1,0)</f>
        <v>0</v>
      </c>
      <c r="O3912">
        <f>IF(N3912="medium",1,0)</f>
        <v>0</v>
      </c>
      <c r="P3912">
        <f>IF(O3912="large",1,0)</f>
        <v>0</v>
      </c>
      <c r="Q3912">
        <v>2002</v>
      </c>
      <c r="R3912">
        <v>5</v>
      </c>
      <c r="S3912" t="str">
        <f>IF(R3912=1, "First-time", IF(R3912&lt;=3, "Rising Star", IF(R3912&lt;10, "Established", "Elites")))</f>
        <v>Established</v>
      </c>
      <c r="T3912">
        <f>IF(S3912 = "First-time",1,0)</f>
        <v>0</v>
      </c>
      <c r="U3912">
        <f>IF(S3912 = "Rising Star",1,0)</f>
        <v>0</v>
      </c>
      <c r="V3912">
        <f>IF(S3912 = "Established",1,0)</f>
        <v>1</v>
      </c>
      <c r="W3912">
        <f>IF(S3912 = "Elites",1,0)</f>
        <v>0</v>
      </c>
      <c r="X3912" t="s">
        <v>130</v>
      </c>
      <c r="Y3912" t="str">
        <f>IF(X3912="","-",TRIM(LEFT(X3912,FIND(",",X3912&amp;",")-1)))</f>
        <v>Dallas</v>
      </c>
      <c r="Z3912" t="s">
        <v>3817</v>
      </c>
      <c r="AA3912" t="s">
        <v>45</v>
      </c>
    </row>
    <row r="3913" spans="1:27" ht="14.4" x14ac:dyDescent="0.3">
      <c r="A3913">
        <v>3902</v>
      </c>
      <c r="B3913" t="s">
        <v>3909</v>
      </c>
      <c r="C3913" t="s">
        <v>3910</v>
      </c>
      <c r="D3913" t="s">
        <v>3911</v>
      </c>
      <c r="E3913" t="s">
        <v>1405</v>
      </c>
      <c r="F3913" s="5">
        <f>_xlfn.TEXTBEFORE(E3913, " ") * 1000000</f>
        <v>2600000</v>
      </c>
      <c r="G3913">
        <v>84.727900000000005</v>
      </c>
      <c r="H3913" t="s">
        <v>118</v>
      </c>
      <c r="I3913">
        <v>3</v>
      </c>
      <c r="J3913">
        <f>IF(I3913="",0,I3913)</f>
        <v>3</v>
      </c>
      <c r="K3913">
        <v>1</v>
      </c>
      <c r="L3913">
        <f>I3913-K3913</f>
        <v>2</v>
      </c>
      <c r="M3913" t="str">
        <f>IF(I3913&lt;100,"small",IF(I3913&lt;500,"medium","large"))</f>
        <v>small</v>
      </c>
      <c r="N3913">
        <f>IF(M3913="small",1,0)</f>
        <v>1</v>
      </c>
      <c r="O3913">
        <f>IF(N3913="medium",1,0)</f>
        <v>0</v>
      </c>
      <c r="P3913">
        <f>IF(O3913="large",1,0)</f>
        <v>0</v>
      </c>
      <c r="Q3913">
        <v>2001</v>
      </c>
      <c r="R3913">
        <v>1</v>
      </c>
      <c r="S3913" t="str">
        <f>IF(R3913=1, "First-time", IF(R3913&lt;=3, "Rising Star", IF(R3913&lt;10, "Established", "Elites")))</f>
        <v>First-time</v>
      </c>
      <c r="T3913">
        <f>IF(S3913 = "First-time",1,0)</f>
        <v>1</v>
      </c>
      <c r="U3913">
        <f>IF(S3913 = "Rising Star",1,0)</f>
        <v>0</v>
      </c>
      <c r="V3913">
        <f>IF(S3913 = "Established",1,0)</f>
        <v>0</v>
      </c>
      <c r="W3913">
        <f>IF(S3913 = "Elites",1,0)</f>
        <v>0</v>
      </c>
      <c r="X3913" t="s">
        <v>86</v>
      </c>
      <c r="Y3913" t="str">
        <f>IF(X3913="","-",TRIM(LEFT(X3913,FIND(",",X3913&amp;",")-1)))</f>
        <v>New York City</v>
      </c>
      <c r="Z3913" t="s">
        <v>3912</v>
      </c>
      <c r="AA3913" t="s">
        <v>35</v>
      </c>
    </row>
    <row r="3914" spans="1:27" ht="14.4" x14ac:dyDescent="0.3">
      <c r="A3914">
        <v>3903</v>
      </c>
      <c r="B3914" t="s">
        <v>10756</v>
      </c>
      <c r="C3914" t="s">
        <v>10757</v>
      </c>
      <c r="D3914" t="s">
        <v>10758</v>
      </c>
      <c r="E3914" t="s">
        <v>1971</v>
      </c>
      <c r="F3914" s="5">
        <f>_xlfn.TEXTBEFORE(E3914, " ") * 1000000</f>
        <v>7000000</v>
      </c>
      <c r="G3914">
        <v>84.702100000000002</v>
      </c>
      <c r="H3914" t="s">
        <v>803</v>
      </c>
      <c r="I3914">
        <v>63</v>
      </c>
      <c r="J3914">
        <f>IF(I3914="",0,I3914)</f>
        <v>63</v>
      </c>
      <c r="K3914">
        <v>29</v>
      </c>
      <c r="L3914">
        <f>I3914-K3914</f>
        <v>34</v>
      </c>
      <c r="M3914" t="str">
        <f>IF(I3914&lt;100,"small",IF(I3914&lt;500,"medium","large"))</f>
        <v>small</v>
      </c>
      <c r="N3914">
        <f>IF(M3914="small",1,0)</f>
        <v>1</v>
      </c>
      <c r="O3914">
        <f>IF(N3914="medium",1,0)</f>
        <v>0</v>
      </c>
      <c r="P3914">
        <f>IF(O3914="large",1,0)</f>
        <v>0</v>
      </c>
      <c r="Q3914">
        <v>2010</v>
      </c>
      <c r="R3914">
        <v>4</v>
      </c>
      <c r="S3914" t="str">
        <f>IF(R3914=1, "First-time", IF(R3914&lt;=3, "Rising Star", IF(R3914&lt;10, "Established", "Elites")))</f>
        <v>Established</v>
      </c>
      <c r="T3914">
        <f>IF(S3914 = "First-time",1,0)</f>
        <v>0</v>
      </c>
      <c r="U3914">
        <f>IF(S3914 = "Rising Star",1,0)</f>
        <v>0</v>
      </c>
      <c r="V3914">
        <f>IF(S3914 = "Established",1,0)</f>
        <v>1</v>
      </c>
      <c r="W3914">
        <f>IF(S3914 = "Elites",1,0)</f>
        <v>0</v>
      </c>
      <c r="X3914" t="s">
        <v>99</v>
      </c>
      <c r="Y3914" t="str">
        <f>IF(X3914="","-",TRIM(LEFT(X3914,FIND(",",X3914&amp;",")-1)))</f>
        <v>-</v>
      </c>
      <c r="Z3914" t="s">
        <v>10759</v>
      </c>
      <c r="AA3914" t="s">
        <v>41</v>
      </c>
    </row>
    <row r="3915" spans="1:27" ht="14.4" x14ac:dyDescent="0.3">
      <c r="A3915">
        <v>3904</v>
      </c>
      <c r="B3915" t="s">
        <v>3863</v>
      </c>
      <c r="C3915" t="s">
        <v>3864</v>
      </c>
      <c r="D3915" t="s">
        <v>3865</v>
      </c>
      <c r="E3915" t="s">
        <v>1971</v>
      </c>
      <c r="F3915" s="5">
        <f>_xlfn.TEXTBEFORE(E3915, " ") * 1000000</f>
        <v>7000000</v>
      </c>
      <c r="G3915">
        <v>84.676000000000002</v>
      </c>
      <c r="H3915" t="s">
        <v>433</v>
      </c>
      <c r="I3915">
        <v>57</v>
      </c>
      <c r="J3915">
        <f>IF(I3915="",0,I3915)</f>
        <v>57</v>
      </c>
      <c r="K3915">
        <v>44</v>
      </c>
      <c r="L3915">
        <f>I3915-K3915</f>
        <v>13</v>
      </c>
      <c r="M3915" t="str">
        <f>IF(I3915&lt;100,"small",IF(I3915&lt;500,"medium","large"))</f>
        <v>small</v>
      </c>
      <c r="N3915">
        <f>IF(M3915="small",1,0)</f>
        <v>1</v>
      </c>
      <c r="O3915">
        <f>IF(N3915="medium",1,0)</f>
        <v>0</v>
      </c>
      <c r="P3915">
        <f>IF(O3915="large",1,0)</f>
        <v>0</v>
      </c>
      <c r="Q3915">
        <v>2001</v>
      </c>
      <c r="R3915">
        <v>1</v>
      </c>
      <c r="S3915" t="str">
        <f>IF(R3915=1, "First-time", IF(R3915&lt;=3, "Rising Star", IF(R3915&lt;10, "Established", "Elites")))</f>
        <v>First-time</v>
      </c>
      <c r="T3915">
        <f>IF(S3915 = "First-time",1,0)</f>
        <v>1</v>
      </c>
      <c r="U3915">
        <f>IF(S3915 = "Rising Star",1,0)</f>
        <v>0</v>
      </c>
      <c r="V3915">
        <f>IF(S3915 = "Established",1,0)</f>
        <v>0</v>
      </c>
      <c r="W3915">
        <f>IF(S3915 = "Elites",1,0)</f>
        <v>0</v>
      </c>
      <c r="X3915" t="s">
        <v>99</v>
      </c>
      <c r="Y3915" t="str">
        <f>IF(X3915="","-",TRIM(LEFT(X3915,FIND(",",X3915&amp;",")-1)))</f>
        <v>-</v>
      </c>
      <c r="Z3915" t="s">
        <v>1992</v>
      </c>
      <c r="AA3915" t="s">
        <v>38</v>
      </c>
    </row>
    <row r="3916" spans="1:27" ht="14.4" x14ac:dyDescent="0.3">
      <c r="A3916">
        <v>3905</v>
      </c>
      <c r="B3916" t="s">
        <v>5280</v>
      </c>
      <c r="C3916" t="s">
        <v>5281</v>
      </c>
      <c r="D3916" t="s">
        <v>5282</v>
      </c>
      <c r="E3916" t="s">
        <v>5033</v>
      </c>
      <c r="F3916" s="5">
        <f>_xlfn.TEXTBEFORE(E3916, " ") * 1000000</f>
        <v>36500000</v>
      </c>
      <c r="G3916">
        <v>84.672200000000004</v>
      </c>
      <c r="H3916" t="s">
        <v>472</v>
      </c>
      <c r="I3916">
        <v>703</v>
      </c>
      <c r="J3916">
        <f>IF(I3916="",0,I3916)</f>
        <v>703</v>
      </c>
      <c r="K3916">
        <v>217</v>
      </c>
      <c r="L3916">
        <f>I3916-K3916</f>
        <v>486</v>
      </c>
      <c r="M3916" t="str">
        <f>IF(I3916&lt;100,"small",IF(I3916&lt;500,"medium","large"))</f>
        <v>large</v>
      </c>
      <c r="N3916">
        <f>IF(M3916="small",1,0)</f>
        <v>0</v>
      </c>
      <c r="O3916">
        <f>IF(N3916="medium",1,0)</f>
        <v>0</v>
      </c>
      <c r="P3916">
        <f>IF(O3916="large",1,0)</f>
        <v>0</v>
      </c>
      <c r="Q3916">
        <v>2003</v>
      </c>
      <c r="R3916">
        <v>9</v>
      </c>
      <c r="S3916" t="str">
        <f>IF(R3916=1, "First-time", IF(R3916&lt;=3, "Rising Star", IF(R3916&lt;10, "Established", "Elites")))</f>
        <v>Established</v>
      </c>
      <c r="T3916">
        <f>IF(S3916 = "First-time",1,0)</f>
        <v>0</v>
      </c>
      <c r="U3916">
        <f>IF(S3916 = "Rising Star",1,0)</f>
        <v>0</v>
      </c>
      <c r="V3916">
        <f>IF(S3916 = "Established",1,0)</f>
        <v>1</v>
      </c>
      <c r="W3916">
        <f>IF(S3916 = "Elites",1,0)</f>
        <v>0</v>
      </c>
      <c r="X3916" t="s">
        <v>3010</v>
      </c>
      <c r="Y3916" t="str">
        <f>IF(X3916="","-",TRIM(LEFT(X3916,FIND(",",X3916&amp;",")-1)))</f>
        <v>San Jose</v>
      </c>
      <c r="Z3916" t="s">
        <v>3010</v>
      </c>
      <c r="AA3916" t="s">
        <v>5</v>
      </c>
    </row>
    <row r="3917" spans="1:27" ht="14.4" x14ac:dyDescent="0.3">
      <c r="A3917">
        <v>3906</v>
      </c>
      <c r="B3917" t="s">
        <v>11855</v>
      </c>
      <c r="C3917" t="s">
        <v>11856</v>
      </c>
      <c r="D3917" t="s">
        <v>11857</v>
      </c>
      <c r="E3917" t="s">
        <v>84</v>
      </c>
      <c r="F3917" s="5">
        <f>_xlfn.TEXTBEFORE(E3917, " ") * 1000000</f>
        <v>11000000</v>
      </c>
      <c r="G3917">
        <v>84.654899999999998</v>
      </c>
      <c r="H3917" t="s">
        <v>353</v>
      </c>
      <c r="I3917">
        <v>328</v>
      </c>
      <c r="J3917">
        <f>IF(I3917="",0,I3917)</f>
        <v>328</v>
      </c>
      <c r="K3917">
        <v>202</v>
      </c>
      <c r="L3917">
        <f>I3917-K3917</f>
        <v>126</v>
      </c>
      <c r="M3917" t="str">
        <f>IF(I3917&lt;100,"small",IF(I3917&lt;500,"medium","large"))</f>
        <v>medium</v>
      </c>
      <c r="N3917">
        <f>IF(M3917="small",1,0)</f>
        <v>0</v>
      </c>
      <c r="O3917">
        <f>IF(N3917="medium",1,0)</f>
        <v>0</v>
      </c>
      <c r="P3917">
        <f>IF(O3917="large",1,0)</f>
        <v>0</v>
      </c>
      <c r="Q3917">
        <v>2011</v>
      </c>
      <c r="R3917">
        <v>5</v>
      </c>
      <c r="S3917" t="str">
        <f>IF(R3917=1, "First-time", IF(R3917&lt;=3, "Rising Star", IF(R3917&lt;10, "Established", "Elites")))</f>
        <v>Established</v>
      </c>
      <c r="T3917">
        <f>IF(S3917 = "First-time",1,0)</f>
        <v>0</v>
      </c>
      <c r="U3917">
        <f>IF(S3917 = "Rising Star",1,0)</f>
        <v>0</v>
      </c>
      <c r="V3917">
        <f>IF(S3917 = "Established",1,0)</f>
        <v>1</v>
      </c>
      <c r="W3917">
        <f>IF(S3917 = "Elites",1,0)</f>
        <v>0</v>
      </c>
      <c r="X3917" t="s">
        <v>130</v>
      </c>
      <c r="Y3917" t="str">
        <f>IF(X3917="","-",TRIM(LEFT(X3917,FIND(",",X3917&amp;",")-1)))</f>
        <v>Dallas</v>
      </c>
      <c r="Z3917" t="s">
        <v>130</v>
      </c>
      <c r="AA3917" t="s">
        <v>45</v>
      </c>
    </row>
    <row r="3918" spans="1:27" ht="14.4" x14ac:dyDescent="0.3">
      <c r="A3918">
        <v>3907</v>
      </c>
      <c r="B3918" t="s">
        <v>299</v>
      </c>
      <c r="C3918" t="s">
        <v>300</v>
      </c>
      <c r="D3918" t="s">
        <v>301</v>
      </c>
      <c r="E3918" t="s">
        <v>302</v>
      </c>
      <c r="F3918" s="5">
        <f>_xlfn.TEXTBEFORE(E3918, " ") * 1000000</f>
        <v>7100000</v>
      </c>
      <c r="G3918">
        <v>84.647800000000004</v>
      </c>
      <c r="H3918" t="s">
        <v>118</v>
      </c>
      <c r="I3918">
        <v>50</v>
      </c>
      <c r="J3918">
        <f>IF(I3918="",0,I3918)</f>
        <v>50</v>
      </c>
      <c r="K3918">
        <v>35</v>
      </c>
      <c r="L3918">
        <f>I3918-K3918</f>
        <v>15</v>
      </c>
      <c r="M3918" t="str">
        <f>IF(I3918&lt;100,"small",IF(I3918&lt;500,"medium","large"))</f>
        <v>small</v>
      </c>
      <c r="N3918">
        <f>IF(M3918="small",1,0)</f>
        <v>1</v>
      </c>
      <c r="O3918">
        <f>IF(N3918="medium",1,0)</f>
        <v>0</v>
      </c>
      <c r="P3918">
        <f>IF(O3918="large",1,0)</f>
        <v>0</v>
      </c>
      <c r="Q3918">
        <v>1956</v>
      </c>
      <c r="R3918">
        <v>3</v>
      </c>
      <c r="S3918" t="str">
        <f>IF(R3918=1, "First-time", IF(R3918&lt;=3, "Rising Star", IF(R3918&lt;10, "Established", "Elites")))</f>
        <v>Rising Star</v>
      </c>
      <c r="T3918">
        <f>IF(S3918 = "First-time",1,0)</f>
        <v>0</v>
      </c>
      <c r="U3918">
        <f>IF(S3918 = "Rising Star",1,0)</f>
        <v>1</v>
      </c>
      <c r="V3918">
        <f>IF(S3918 = "Established",1,0)</f>
        <v>0</v>
      </c>
      <c r="W3918">
        <f>IF(S3918 = "Elites",1,0)</f>
        <v>0</v>
      </c>
      <c r="X3918" t="s">
        <v>99</v>
      </c>
      <c r="Y3918" t="str">
        <f>IF(X3918="","-",TRIM(LEFT(X3918,FIND(",",X3918&amp;",")-1)))</f>
        <v>-</v>
      </c>
      <c r="Z3918" t="s">
        <v>303</v>
      </c>
      <c r="AA3918" t="s">
        <v>50</v>
      </c>
    </row>
    <row r="3919" spans="1:27" ht="14.4" x14ac:dyDescent="0.3">
      <c r="A3919">
        <v>3908</v>
      </c>
      <c r="B3919" t="s">
        <v>3976</v>
      </c>
      <c r="C3919" t="s">
        <v>3977</v>
      </c>
      <c r="D3919" t="s">
        <v>3978</v>
      </c>
      <c r="E3919" t="s">
        <v>3979</v>
      </c>
      <c r="F3919" s="5">
        <f>_xlfn.TEXTBEFORE(E3919, " ") * 1000000</f>
        <v>109700000</v>
      </c>
      <c r="G3919">
        <v>84.579300000000003</v>
      </c>
      <c r="H3919" t="s">
        <v>779</v>
      </c>
      <c r="I3919">
        <v>541</v>
      </c>
      <c r="J3919">
        <f>IF(I3919="",0,I3919)</f>
        <v>541</v>
      </c>
      <c r="K3919">
        <v>369</v>
      </c>
      <c r="L3919">
        <f>I3919-K3919</f>
        <v>172</v>
      </c>
      <c r="M3919" t="str">
        <f>IF(I3919&lt;100,"small",IF(I3919&lt;500,"medium","large"))</f>
        <v>large</v>
      </c>
      <c r="N3919">
        <f>IF(M3919="small",1,0)</f>
        <v>0</v>
      </c>
      <c r="O3919">
        <f>IF(N3919="medium",1,0)</f>
        <v>0</v>
      </c>
      <c r="P3919">
        <f>IF(O3919="large",1,0)</f>
        <v>0</v>
      </c>
      <c r="Q3919">
        <v>2001</v>
      </c>
      <c r="R3919">
        <v>9</v>
      </c>
      <c r="S3919" t="str">
        <f>IF(R3919=1, "First-time", IF(R3919&lt;=3, "Rising Star", IF(R3919&lt;10, "Established", "Elites")))</f>
        <v>Established</v>
      </c>
      <c r="T3919">
        <f>IF(S3919 = "First-time",1,0)</f>
        <v>0</v>
      </c>
      <c r="U3919">
        <f>IF(S3919 = "Rising Star",1,0)</f>
        <v>0</v>
      </c>
      <c r="V3919">
        <f>IF(S3919 = "Established",1,0)</f>
        <v>1</v>
      </c>
      <c r="W3919">
        <f>IF(S3919 = "Elites",1,0)</f>
        <v>0</v>
      </c>
      <c r="X3919" t="s">
        <v>354</v>
      </c>
      <c r="Y3919" t="str">
        <f>IF(X3919="","-",TRIM(LEFT(X3919,FIND(",",X3919&amp;",")-1)))</f>
        <v>Minneapolis</v>
      </c>
      <c r="Z3919" t="s">
        <v>354</v>
      </c>
      <c r="AA3919" t="s">
        <v>24</v>
      </c>
    </row>
    <row r="3920" spans="1:27" ht="14.4" x14ac:dyDescent="0.3">
      <c r="A3920">
        <v>3909</v>
      </c>
      <c r="B3920" t="s">
        <v>8842</v>
      </c>
      <c r="C3920" t="s">
        <v>8843</v>
      </c>
      <c r="D3920" t="s">
        <v>8844</v>
      </c>
      <c r="E3920" t="s">
        <v>947</v>
      </c>
      <c r="F3920" s="5">
        <f>_xlfn.TEXTBEFORE(E3920, " ") * 1000000</f>
        <v>4600000</v>
      </c>
      <c r="G3920">
        <v>84.565799999999996</v>
      </c>
      <c r="H3920" t="s">
        <v>111</v>
      </c>
      <c r="I3920">
        <v>35</v>
      </c>
      <c r="J3920">
        <f>IF(I3920="",0,I3920)</f>
        <v>35</v>
      </c>
      <c r="K3920">
        <v>26</v>
      </c>
      <c r="L3920">
        <f>I3920-K3920</f>
        <v>9</v>
      </c>
      <c r="M3920" t="str">
        <f>IF(I3920&lt;100,"small",IF(I3920&lt;500,"medium","large"))</f>
        <v>small</v>
      </c>
      <c r="N3920">
        <f>IF(M3920="small",1,0)</f>
        <v>1</v>
      </c>
      <c r="O3920">
        <f>IF(N3920="medium",1,0)</f>
        <v>0</v>
      </c>
      <c r="P3920">
        <f>IF(O3920="large",1,0)</f>
        <v>0</v>
      </c>
      <c r="Q3920">
        <v>2008</v>
      </c>
      <c r="R3920">
        <v>2</v>
      </c>
      <c r="S3920" t="str">
        <f>IF(R3920=1, "First-time", IF(R3920&lt;=3, "Rising Star", IF(R3920&lt;10, "Established", "Elites")))</f>
        <v>Rising Star</v>
      </c>
      <c r="T3920">
        <f>IF(S3920 = "First-time",1,0)</f>
        <v>0</v>
      </c>
      <c r="U3920">
        <f>IF(S3920 = "Rising Star",1,0)</f>
        <v>1</v>
      </c>
      <c r="V3920">
        <f>IF(S3920 = "Established",1,0)</f>
        <v>0</v>
      </c>
      <c r="W3920">
        <f>IF(S3920 = "Elites",1,0)</f>
        <v>0</v>
      </c>
      <c r="X3920" t="s">
        <v>313</v>
      </c>
      <c r="Y3920" t="str">
        <f>IF(X3920="","-",TRIM(LEFT(X3920,FIND(",",X3920&amp;",")-1)))</f>
        <v>Des Moines</v>
      </c>
      <c r="Z3920" t="s">
        <v>5114</v>
      </c>
      <c r="AA3920" t="s">
        <v>13</v>
      </c>
    </row>
    <row r="3921" spans="1:27" ht="14.4" x14ac:dyDescent="0.3">
      <c r="A3921">
        <v>3910</v>
      </c>
      <c r="B3921" t="s">
        <v>9461</v>
      </c>
      <c r="C3921" t="s">
        <v>9462</v>
      </c>
      <c r="D3921" t="s">
        <v>9463</v>
      </c>
      <c r="E3921" t="s">
        <v>9464</v>
      </c>
      <c r="F3921" s="5">
        <f>_xlfn.TEXTBEFORE(E3921, " ") * 1000000</f>
        <v>71000000</v>
      </c>
      <c r="G3921">
        <v>84.511099999999999</v>
      </c>
      <c r="H3921" t="s">
        <v>160</v>
      </c>
      <c r="I3921">
        <v>908</v>
      </c>
      <c r="J3921">
        <f>IF(I3921="",0,I3921)</f>
        <v>908</v>
      </c>
      <c r="K3921">
        <v>530</v>
      </c>
      <c r="L3921">
        <f>I3921-K3921</f>
        <v>378</v>
      </c>
      <c r="M3921" t="str">
        <f>IF(I3921&lt;100,"small",IF(I3921&lt;500,"medium","large"))</f>
        <v>large</v>
      </c>
      <c r="N3921">
        <f>IF(M3921="small",1,0)</f>
        <v>0</v>
      </c>
      <c r="O3921">
        <f>IF(N3921="medium",1,0)</f>
        <v>0</v>
      </c>
      <c r="P3921">
        <f>IF(O3921="large",1,0)</f>
        <v>0</v>
      </c>
      <c r="Q3921">
        <v>2009</v>
      </c>
      <c r="R3921">
        <v>2</v>
      </c>
      <c r="S3921" t="str">
        <f>IF(R3921=1, "First-time", IF(R3921&lt;=3, "Rising Star", IF(R3921&lt;10, "Established", "Elites")))</f>
        <v>Rising Star</v>
      </c>
      <c r="T3921">
        <f>IF(S3921 = "First-time",1,0)</f>
        <v>0</v>
      </c>
      <c r="U3921">
        <f>IF(S3921 = "Rising Star",1,0)</f>
        <v>1</v>
      </c>
      <c r="V3921">
        <f>IF(S3921 = "Established",1,0)</f>
        <v>0</v>
      </c>
      <c r="W3921">
        <f>IF(S3921 = "Elites",1,0)</f>
        <v>0</v>
      </c>
      <c r="X3921" t="s">
        <v>130</v>
      </c>
      <c r="Y3921" t="str">
        <f>IF(X3921="","-",TRIM(LEFT(X3921,FIND(",",X3921&amp;",")-1)))</f>
        <v>Dallas</v>
      </c>
      <c r="Z3921" t="s">
        <v>9465</v>
      </c>
      <c r="AA3921" t="s">
        <v>45</v>
      </c>
    </row>
    <row r="3922" spans="1:27" ht="14.4" x14ac:dyDescent="0.3">
      <c r="A3922">
        <v>3911</v>
      </c>
      <c r="B3922" t="s">
        <v>7957</v>
      </c>
      <c r="C3922" t="s">
        <v>7958</v>
      </c>
      <c r="D3922" t="s">
        <v>7959</v>
      </c>
      <c r="E3922" t="s">
        <v>862</v>
      </c>
      <c r="F3922" s="5">
        <f>_xlfn.TEXTBEFORE(E3922, " ") * 1000000</f>
        <v>15900000</v>
      </c>
      <c r="G3922">
        <v>84.476500000000001</v>
      </c>
      <c r="H3922" t="s">
        <v>1238</v>
      </c>
      <c r="I3922">
        <v>38</v>
      </c>
      <c r="J3922">
        <f>IF(I3922="",0,I3922)</f>
        <v>38</v>
      </c>
      <c r="K3922">
        <v>36</v>
      </c>
      <c r="L3922">
        <f>I3922-K3922</f>
        <v>2</v>
      </c>
      <c r="M3922" t="str">
        <f>IF(I3922&lt;100,"small",IF(I3922&lt;500,"medium","large"))</f>
        <v>small</v>
      </c>
      <c r="N3922">
        <f>IF(M3922="small",1,0)</f>
        <v>1</v>
      </c>
      <c r="O3922">
        <f>IF(N3922="medium",1,0)</f>
        <v>0</v>
      </c>
      <c r="P3922">
        <f>IF(O3922="large",1,0)</f>
        <v>0</v>
      </c>
      <c r="Q3922">
        <v>2007</v>
      </c>
      <c r="R3922">
        <v>2</v>
      </c>
      <c r="S3922" t="str">
        <f>IF(R3922=1, "First-time", IF(R3922&lt;=3, "Rising Star", IF(R3922&lt;10, "Established", "Elites")))</f>
        <v>Rising Star</v>
      </c>
      <c r="T3922">
        <f>IF(S3922 = "First-time",1,0)</f>
        <v>0</v>
      </c>
      <c r="U3922">
        <f>IF(S3922 = "Rising Star",1,0)</f>
        <v>1</v>
      </c>
      <c r="V3922">
        <f>IF(S3922 = "Established",1,0)</f>
        <v>0</v>
      </c>
      <c r="W3922">
        <f>IF(S3922 = "Elites",1,0)</f>
        <v>0</v>
      </c>
      <c r="X3922" t="s">
        <v>689</v>
      </c>
      <c r="Y3922" t="str">
        <f>IF(X3922="","-",TRIM(LEFT(X3922,FIND(",",X3922&amp;",")-1)))</f>
        <v>Miami</v>
      </c>
      <c r="Z3922" t="s">
        <v>824</v>
      </c>
      <c r="AA3922" t="s">
        <v>10</v>
      </c>
    </row>
    <row r="3923" spans="1:27" ht="14.4" x14ac:dyDescent="0.3">
      <c r="A3923">
        <v>3912</v>
      </c>
      <c r="B3923" t="s">
        <v>6055</v>
      </c>
      <c r="C3923" t="s">
        <v>6056</v>
      </c>
      <c r="D3923" t="s">
        <v>6057</v>
      </c>
      <c r="E3923" t="s">
        <v>3006</v>
      </c>
      <c r="F3923" s="5">
        <f>_xlfn.TEXTBEFORE(E3923, " ") * 1000000</f>
        <v>10000000</v>
      </c>
      <c r="G3923">
        <v>84.421099999999996</v>
      </c>
      <c r="H3923" t="s">
        <v>751</v>
      </c>
      <c r="I3923">
        <v>68</v>
      </c>
      <c r="J3923">
        <f>IF(I3923="",0,I3923)</f>
        <v>68</v>
      </c>
      <c r="K3923">
        <v>40</v>
      </c>
      <c r="L3923">
        <f>I3923-K3923</f>
        <v>28</v>
      </c>
      <c r="M3923" t="str">
        <f>IF(I3923&lt;100,"small",IF(I3923&lt;500,"medium","large"))</f>
        <v>small</v>
      </c>
      <c r="N3923">
        <f>IF(M3923="small",1,0)</f>
        <v>1</v>
      </c>
      <c r="O3923">
        <f>IF(N3923="medium",1,0)</f>
        <v>0</v>
      </c>
      <c r="P3923">
        <f>IF(O3923="large",1,0)</f>
        <v>0</v>
      </c>
      <c r="Q3923">
        <v>2005</v>
      </c>
      <c r="R3923">
        <v>1</v>
      </c>
      <c r="S3923" t="str">
        <f>IF(R3923=1, "First-time", IF(R3923&lt;=3, "Rising Star", IF(R3923&lt;10, "Established", "Elites")))</f>
        <v>First-time</v>
      </c>
      <c r="T3923">
        <f>IF(S3923 = "First-time",1,0)</f>
        <v>1</v>
      </c>
      <c r="U3923">
        <f>IF(S3923 = "Rising Star",1,0)</f>
        <v>0</v>
      </c>
      <c r="V3923">
        <f>IF(S3923 = "Established",1,0)</f>
        <v>0</v>
      </c>
      <c r="W3923">
        <f>IF(S3923 = "Elites",1,0)</f>
        <v>0</v>
      </c>
      <c r="X3923" t="s">
        <v>427</v>
      </c>
      <c r="Y3923" t="str">
        <f>IF(X3923="","-",TRIM(LEFT(X3923,FIND(",",X3923&amp;",")-1)))</f>
        <v>Washington</v>
      </c>
      <c r="Z3923" t="s">
        <v>6058</v>
      </c>
      <c r="AA3923" t="s">
        <v>47</v>
      </c>
    </row>
    <row r="3924" spans="1:27" ht="14.4" x14ac:dyDescent="0.3">
      <c r="A3924">
        <v>3913</v>
      </c>
      <c r="B3924" t="s">
        <v>14396</v>
      </c>
      <c r="C3924" t="s">
        <v>14397</v>
      </c>
      <c r="D3924" t="s">
        <v>14398</v>
      </c>
      <c r="E3924" t="s">
        <v>932</v>
      </c>
      <c r="F3924" s="5">
        <f>_xlfn.TEXTBEFORE(E3924, " ") * 1000000</f>
        <v>9300000</v>
      </c>
      <c r="G3924">
        <v>84.389200000000002</v>
      </c>
      <c r="H3924" t="s">
        <v>472</v>
      </c>
      <c r="I3924">
        <v>64</v>
      </c>
      <c r="J3924">
        <f>IF(I3924="",0,I3924)</f>
        <v>64</v>
      </c>
      <c r="K3924">
        <v>60</v>
      </c>
      <c r="L3924">
        <f>I3924-K3924</f>
        <v>4</v>
      </c>
      <c r="M3924" t="str">
        <f>IF(I3924&lt;100,"small",IF(I3924&lt;500,"medium","large"))</f>
        <v>small</v>
      </c>
      <c r="N3924">
        <f>IF(M3924="small",1,0)</f>
        <v>1</v>
      </c>
      <c r="O3924">
        <f>IF(N3924="medium",1,0)</f>
        <v>0</v>
      </c>
      <c r="P3924">
        <f>IF(O3924="large",1,0)</f>
        <v>0</v>
      </c>
      <c r="Q3924">
        <v>2013</v>
      </c>
      <c r="R3924">
        <v>2</v>
      </c>
      <c r="S3924" t="str">
        <f>IF(R3924=1, "First-time", IF(R3924&lt;=3, "Rising Star", IF(R3924&lt;10, "Established", "Elites")))</f>
        <v>Rising Star</v>
      </c>
      <c r="T3924">
        <f>IF(S3924 = "First-time",1,0)</f>
        <v>0</v>
      </c>
      <c r="U3924">
        <f>IF(S3924 = "Rising Star",1,0)</f>
        <v>1</v>
      </c>
      <c r="V3924">
        <f>IF(S3924 = "Established",1,0)</f>
        <v>0</v>
      </c>
      <c r="W3924">
        <f>IF(S3924 = "Elites",1,0)</f>
        <v>0</v>
      </c>
      <c r="X3924" t="s">
        <v>242</v>
      </c>
      <c r="Y3924" t="str">
        <f>IF(X3924="","-",TRIM(LEFT(X3924,FIND(",",X3924&amp;",")-1)))</f>
        <v>Atlanta</v>
      </c>
      <c r="Z3924" t="s">
        <v>591</v>
      </c>
      <c r="AA3924" t="s">
        <v>47</v>
      </c>
    </row>
    <row r="3925" spans="1:27" ht="14.4" x14ac:dyDescent="0.3">
      <c r="A3925">
        <v>3914</v>
      </c>
      <c r="B3925" t="s">
        <v>4829</v>
      </c>
      <c r="C3925" t="s">
        <v>4830</v>
      </c>
      <c r="D3925" t="s">
        <v>4831</v>
      </c>
      <c r="E3925" t="s">
        <v>4832</v>
      </c>
      <c r="F3925" s="5">
        <f>_xlfn.TEXTBEFORE(E3925, " ") * 1000000</f>
        <v>43100000</v>
      </c>
      <c r="G3925">
        <v>84.367900000000006</v>
      </c>
      <c r="H3925" t="s">
        <v>353</v>
      </c>
      <c r="I3925">
        <v>48</v>
      </c>
      <c r="J3925">
        <f>IF(I3925="",0,I3925)</f>
        <v>48</v>
      </c>
      <c r="K3925">
        <v>37</v>
      </c>
      <c r="L3925">
        <f>I3925-K3925</f>
        <v>11</v>
      </c>
      <c r="M3925" t="str">
        <f>IF(I3925&lt;100,"small",IF(I3925&lt;500,"medium","large"))</f>
        <v>small</v>
      </c>
      <c r="N3925">
        <f>IF(M3925="small",1,0)</f>
        <v>1</v>
      </c>
      <c r="O3925">
        <f>IF(N3925="medium",1,0)</f>
        <v>0</v>
      </c>
      <c r="P3925">
        <f>IF(O3925="large",1,0)</f>
        <v>0</v>
      </c>
      <c r="Q3925">
        <v>2003</v>
      </c>
      <c r="R3925">
        <v>4</v>
      </c>
      <c r="S3925" t="str">
        <f>IF(R3925=1, "First-time", IF(R3925&lt;=3, "Rising Star", IF(R3925&lt;10, "Established", "Elites")))</f>
        <v>Established</v>
      </c>
      <c r="T3925">
        <f>IF(S3925 = "First-time",1,0)</f>
        <v>0</v>
      </c>
      <c r="U3925">
        <f>IF(S3925 = "Rising Star",1,0)</f>
        <v>0</v>
      </c>
      <c r="V3925">
        <f>IF(S3925 = "Established",1,0)</f>
        <v>1</v>
      </c>
      <c r="W3925">
        <f>IF(S3925 = "Elites",1,0)</f>
        <v>0</v>
      </c>
      <c r="X3925" t="s">
        <v>130</v>
      </c>
      <c r="Y3925" t="str">
        <f>IF(X3925="","-",TRIM(LEFT(X3925,FIND(",",X3925&amp;",")-1)))</f>
        <v>Dallas</v>
      </c>
      <c r="Z3925" t="s">
        <v>1407</v>
      </c>
      <c r="AA3925" t="s">
        <v>45</v>
      </c>
    </row>
    <row r="3926" spans="1:27" ht="14.4" x14ac:dyDescent="0.3">
      <c r="A3926">
        <v>3915</v>
      </c>
      <c r="B3926" t="s">
        <v>8398</v>
      </c>
      <c r="C3926" t="s">
        <v>8399</v>
      </c>
      <c r="D3926" t="s">
        <v>8400</v>
      </c>
      <c r="E3926" t="s">
        <v>8401</v>
      </c>
      <c r="F3926" s="5">
        <f>_xlfn.TEXTBEFORE(E3926, " ") * 1000000</f>
        <v>2600000</v>
      </c>
      <c r="G3926">
        <v>84.367099999999994</v>
      </c>
      <c r="H3926" t="s">
        <v>174</v>
      </c>
      <c r="I3926">
        <v>3750</v>
      </c>
      <c r="J3926">
        <f>IF(I3926="",0,I3926)</f>
        <v>3750</v>
      </c>
      <c r="K3926">
        <v>2150</v>
      </c>
      <c r="L3926">
        <f>I3926-K3926</f>
        <v>1600</v>
      </c>
      <c r="M3926" t="str">
        <f>IF(I3926&lt;100,"small",IF(I3926&lt;500,"medium","large"))</f>
        <v>large</v>
      </c>
      <c r="N3926">
        <f>IF(M3926="small",1,0)</f>
        <v>0</v>
      </c>
      <c r="O3926">
        <f>IF(N3926="medium",1,0)</f>
        <v>0</v>
      </c>
      <c r="P3926">
        <f>IF(O3926="large",1,0)</f>
        <v>0</v>
      </c>
      <c r="Q3926">
        <v>2008</v>
      </c>
      <c r="R3926">
        <v>6</v>
      </c>
      <c r="S3926" t="str">
        <f>IF(R3926=1, "First-time", IF(R3926&lt;=3, "Rising Star", IF(R3926&lt;10, "Established", "Elites")))</f>
        <v>Established</v>
      </c>
      <c r="T3926">
        <f>IF(S3926 = "First-time",1,0)</f>
        <v>0</v>
      </c>
      <c r="U3926">
        <f>IF(S3926 = "Rising Star",1,0)</f>
        <v>0</v>
      </c>
      <c r="V3926">
        <f>IF(S3926 = "Established",1,0)</f>
        <v>1</v>
      </c>
      <c r="W3926">
        <f>IF(S3926 = "Elites",1,0)</f>
        <v>0</v>
      </c>
      <c r="X3926" t="s">
        <v>130</v>
      </c>
      <c r="Y3926" t="str">
        <f>IF(X3926="","-",TRIM(LEFT(X3926,FIND(",",X3926&amp;",")-1)))</f>
        <v>Dallas</v>
      </c>
      <c r="Z3926" t="s">
        <v>8402</v>
      </c>
      <c r="AA3926" t="s">
        <v>45</v>
      </c>
    </row>
    <row r="3927" spans="1:27" ht="14.4" x14ac:dyDescent="0.3">
      <c r="A3927">
        <v>3916</v>
      </c>
      <c r="B3927" t="s">
        <v>15043</v>
      </c>
      <c r="C3927" t="s">
        <v>15044</v>
      </c>
      <c r="D3927" t="s">
        <v>15045</v>
      </c>
      <c r="E3927" t="s">
        <v>529</v>
      </c>
      <c r="F3927" s="5">
        <f>_xlfn.TEXTBEFORE(E3927, " ") * 1000000</f>
        <v>4200000</v>
      </c>
      <c r="G3927">
        <v>84.352900000000005</v>
      </c>
      <c r="H3927" t="s">
        <v>353</v>
      </c>
      <c r="I3927">
        <v>40</v>
      </c>
      <c r="J3927">
        <f>IF(I3927="",0,I3927)</f>
        <v>40</v>
      </c>
      <c r="K3927">
        <v>14</v>
      </c>
      <c r="L3927">
        <f>I3927-K3927</f>
        <v>26</v>
      </c>
      <c r="M3927" t="str">
        <f>IF(I3927&lt;100,"small",IF(I3927&lt;500,"medium","large"))</f>
        <v>small</v>
      </c>
      <c r="N3927">
        <f>IF(M3927="small",1,0)</f>
        <v>1</v>
      </c>
      <c r="O3927">
        <f>IF(N3927="medium",1,0)</f>
        <v>0</v>
      </c>
      <c r="P3927">
        <f>IF(O3927="large",1,0)</f>
        <v>0</v>
      </c>
      <c r="Q3927">
        <v>2013</v>
      </c>
      <c r="R3927">
        <v>3</v>
      </c>
      <c r="S3927" t="str">
        <f>IF(R3927=1, "First-time", IF(R3927&lt;=3, "Rising Star", IF(R3927&lt;10, "Established", "Elites")))</f>
        <v>Rising Star</v>
      </c>
      <c r="T3927">
        <f>IF(S3927 = "First-time",1,0)</f>
        <v>0</v>
      </c>
      <c r="U3927">
        <f>IF(S3927 = "Rising Star",1,0)</f>
        <v>1</v>
      </c>
      <c r="V3927">
        <f>IF(S3927 = "Established",1,0)</f>
        <v>0</v>
      </c>
      <c r="W3927">
        <f>IF(S3927 = "Elites",1,0)</f>
        <v>0</v>
      </c>
      <c r="X3927" t="s">
        <v>93</v>
      </c>
      <c r="Y3927" t="str">
        <f>IF(X3927="","-",TRIM(LEFT(X3927,FIND(",",X3927&amp;",")-1)))</f>
        <v>Baltimore</v>
      </c>
      <c r="Z3927" t="s">
        <v>15046</v>
      </c>
      <c r="AA3927" t="s">
        <v>21</v>
      </c>
    </row>
    <row r="3928" spans="1:27" ht="14.4" x14ac:dyDescent="0.3">
      <c r="A3928">
        <v>3917</v>
      </c>
      <c r="B3928" t="s">
        <v>1331</v>
      </c>
      <c r="C3928" t="s">
        <v>1332</v>
      </c>
      <c r="D3928" t="s">
        <v>1333</v>
      </c>
      <c r="E3928" t="s">
        <v>1246</v>
      </c>
      <c r="F3928" s="5">
        <f>_xlfn.TEXTBEFORE(E3928, " ") * 1000000</f>
        <v>2900000</v>
      </c>
      <c r="G3928">
        <v>84.281599999999997</v>
      </c>
      <c r="H3928" t="s">
        <v>85</v>
      </c>
      <c r="I3928">
        <v>10</v>
      </c>
      <c r="J3928">
        <f>IF(I3928="",0,I3928)</f>
        <v>10</v>
      </c>
      <c r="K3928">
        <v>8</v>
      </c>
      <c r="L3928">
        <f>I3928-K3928</f>
        <v>2</v>
      </c>
      <c r="M3928" t="str">
        <f>IF(I3928&lt;100,"small",IF(I3928&lt;500,"medium","large"))</f>
        <v>small</v>
      </c>
      <c r="N3928">
        <f>IF(M3928="small",1,0)</f>
        <v>1</v>
      </c>
      <c r="O3928">
        <f>IF(N3928="medium",1,0)</f>
        <v>0</v>
      </c>
      <c r="P3928">
        <f>IF(O3928="large",1,0)</f>
        <v>0</v>
      </c>
      <c r="Q3928">
        <v>1988</v>
      </c>
      <c r="R3928">
        <v>1</v>
      </c>
      <c r="S3928" t="str">
        <f>IF(R3928=1, "First-time", IF(R3928&lt;=3, "Rising Star", IF(R3928&lt;10, "Established", "Elites")))</f>
        <v>First-time</v>
      </c>
      <c r="T3928">
        <f>IF(S3928 = "First-time",1,0)</f>
        <v>1</v>
      </c>
      <c r="U3928">
        <f>IF(S3928 = "Rising Star",1,0)</f>
        <v>0</v>
      </c>
      <c r="V3928">
        <f>IF(S3928 = "Established",1,0)</f>
        <v>0</v>
      </c>
      <c r="W3928">
        <f>IF(S3928 = "Elites",1,0)</f>
        <v>0</v>
      </c>
      <c r="X3928" t="s">
        <v>99</v>
      </c>
      <c r="Y3928" t="str">
        <f>IF(X3928="","-",TRIM(LEFT(X3928,FIND(",",X3928&amp;",")-1)))</f>
        <v>-</v>
      </c>
      <c r="Z3928" t="s">
        <v>1334</v>
      </c>
      <c r="AA3928" t="s">
        <v>44</v>
      </c>
    </row>
    <row r="3929" spans="1:27" ht="14.4" x14ac:dyDescent="0.3">
      <c r="A3929">
        <v>3918</v>
      </c>
      <c r="B3929" t="s">
        <v>5693</v>
      </c>
      <c r="C3929" t="s">
        <v>5694</v>
      </c>
      <c r="D3929" t="s">
        <v>5695</v>
      </c>
      <c r="E3929" t="s">
        <v>736</v>
      </c>
      <c r="F3929" s="5">
        <f>_xlfn.TEXTBEFORE(E3929, " ") * 1000000</f>
        <v>4800000</v>
      </c>
      <c r="G3929">
        <v>84.267799999999994</v>
      </c>
      <c r="H3929" t="s">
        <v>324</v>
      </c>
      <c r="I3929">
        <v>40</v>
      </c>
      <c r="J3929">
        <f>IF(I3929="",0,I3929)</f>
        <v>40</v>
      </c>
      <c r="K3929">
        <v>28</v>
      </c>
      <c r="L3929">
        <f>I3929-K3929</f>
        <v>12</v>
      </c>
      <c r="M3929" t="str">
        <f>IF(I3929&lt;100,"small",IF(I3929&lt;500,"medium","large"))</f>
        <v>small</v>
      </c>
      <c r="N3929">
        <f>IF(M3929="small",1,0)</f>
        <v>1</v>
      </c>
      <c r="O3929">
        <f>IF(N3929="medium",1,0)</f>
        <v>0</v>
      </c>
      <c r="P3929">
        <f>IF(O3929="large",1,0)</f>
        <v>0</v>
      </c>
      <c r="Q3929">
        <v>2004</v>
      </c>
      <c r="R3929">
        <v>5</v>
      </c>
      <c r="S3929" t="str">
        <f>IF(R3929=1, "First-time", IF(R3929&lt;=3, "Rising Star", IF(R3929&lt;10, "Established", "Elites")))</f>
        <v>Established</v>
      </c>
      <c r="T3929">
        <f>IF(S3929 = "First-time",1,0)</f>
        <v>0</v>
      </c>
      <c r="U3929">
        <f>IF(S3929 = "Rising Star",1,0)</f>
        <v>0</v>
      </c>
      <c r="V3929">
        <f>IF(S3929 = "Established",1,0)</f>
        <v>1</v>
      </c>
      <c r="W3929">
        <f>IF(S3929 = "Elites",1,0)</f>
        <v>0</v>
      </c>
      <c r="X3929" t="s">
        <v>636</v>
      </c>
      <c r="Y3929" t="str">
        <f>IF(X3929="","-",TRIM(LEFT(X3929,FIND(",",X3929&amp;",")-1)))</f>
        <v>Indianapolis</v>
      </c>
      <c r="Z3929" t="s">
        <v>5696</v>
      </c>
      <c r="AA3929" t="s">
        <v>16</v>
      </c>
    </row>
    <row r="3930" spans="1:27" ht="14.4" x14ac:dyDescent="0.3">
      <c r="A3930">
        <v>3919</v>
      </c>
      <c r="B3930" t="s">
        <v>10060</v>
      </c>
      <c r="C3930" t="s">
        <v>10061</v>
      </c>
      <c r="D3930" t="s">
        <v>10062</v>
      </c>
      <c r="E3930" t="s">
        <v>2517</v>
      </c>
      <c r="F3930" s="5">
        <f>_xlfn.TEXTBEFORE(E3930, " ") * 1000000</f>
        <v>33000000</v>
      </c>
      <c r="G3930">
        <v>84.255899999999997</v>
      </c>
      <c r="H3930" t="s">
        <v>472</v>
      </c>
      <c r="I3930">
        <v>1002</v>
      </c>
      <c r="J3930">
        <f>IF(I3930="",0,I3930)</f>
        <v>1002</v>
      </c>
      <c r="K3930">
        <v>602</v>
      </c>
      <c r="L3930">
        <f>I3930-K3930</f>
        <v>400</v>
      </c>
      <c r="M3930" t="str">
        <f>IF(I3930&lt;100,"small",IF(I3930&lt;500,"medium","large"))</f>
        <v>large</v>
      </c>
      <c r="N3930">
        <f>IF(M3930="small",1,0)</f>
        <v>0</v>
      </c>
      <c r="O3930">
        <f>IF(N3930="medium",1,0)</f>
        <v>0</v>
      </c>
      <c r="P3930">
        <f>IF(O3930="large",1,0)</f>
        <v>0</v>
      </c>
      <c r="Q3930">
        <v>2009</v>
      </c>
      <c r="R3930">
        <v>6</v>
      </c>
      <c r="S3930" t="str">
        <f>IF(R3930=1, "First-time", IF(R3930&lt;=3, "Rising Star", IF(R3930&lt;10, "Established", "Elites")))</f>
        <v>Established</v>
      </c>
      <c r="T3930">
        <f>IF(S3930 = "First-time",1,0)</f>
        <v>0</v>
      </c>
      <c r="U3930">
        <f>IF(S3930 = "Rising Star",1,0)</f>
        <v>0</v>
      </c>
      <c r="V3930">
        <f>IF(S3930 = "Established",1,0)</f>
        <v>1</v>
      </c>
      <c r="W3930">
        <f>IF(S3930 = "Elites",1,0)</f>
        <v>0</v>
      </c>
      <c r="X3930" t="s">
        <v>242</v>
      </c>
      <c r="Y3930" t="str">
        <f>IF(X3930="","-",TRIM(LEFT(X3930,FIND(",",X3930&amp;",")-1)))</f>
        <v>Atlanta</v>
      </c>
      <c r="Z3930" t="s">
        <v>242</v>
      </c>
      <c r="AA3930" t="s">
        <v>11</v>
      </c>
    </row>
    <row r="3931" spans="1:27" ht="14.4" x14ac:dyDescent="0.3">
      <c r="A3931">
        <v>3920</v>
      </c>
      <c r="B3931" t="s">
        <v>2021</v>
      </c>
      <c r="C3931" t="s">
        <v>2022</v>
      </c>
      <c r="D3931" t="s">
        <v>2023</v>
      </c>
      <c r="E3931" t="s">
        <v>2024</v>
      </c>
      <c r="F3931" s="5">
        <f>_xlfn.TEXTBEFORE(E3931, " ") * 1000000</f>
        <v>111400000</v>
      </c>
      <c r="G3931">
        <v>84.212199999999996</v>
      </c>
      <c r="H3931" t="s">
        <v>92</v>
      </c>
      <c r="I3931">
        <v>55</v>
      </c>
      <c r="J3931">
        <f>IF(I3931="",0,I3931)</f>
        <v>55</v>
      </c>
      <c r="K3931">
        <v>41</v>
      </c>
      <c r="L3931">
        <f>I3931-K3931</f>
        <v>14</v>
      </c>
      <c r="M3931" t="str">
        <f>IF(I3931&lt;100,"small",IF(I3931&lt;500,"medium","large"))</f>
        <v>small</v>
      </c>
      <c r="N3931">
        <f>IF(M3931="small",1,0)</f>
        <v>1</v>
      </c>
      <c r="O3931">
        <f>IF(N3931="medium",1,0)</f>
        <v>0</v>
      </c>
      <c r="P3931">
        <f>IF(O3931="large",1,0)</f>
        <v>0</v>
      </c>
      <c r="Q3931">
        <v>1994</v>
      </c>
      <c r="R3931">
        <v>1</v>
      </c>
      <c r="S3931" t="str">
        <f>IF(R3931=1, "First-time", IF(R3931&lt;=3, "Rising Star", IF(R3931&lt;10, "Established", "Elites")))</f>
        <v>First-time</v>
      </c>
      <c r="T3931">
        <f>IF(S3931 = "First-time",1,0)</f>
        <v>1</v>
      </c>
      <c r="U3931">
        <f>IF(S3931 = "Rising Star",1,0)</f>
        <v>0</v>
      </c>
      <c r="V3931">
        <f>IF(S3931 = "Established",1,0)</f>
        <v>0</v>
      </c>
      <c r="W3931">
        <f>IF(S3931 = "Elites",1,0)</f>
        <v>0</v>
      </c>
      <c r="X3931" t="s">
        <v>99</v>
      </c>
      <c r="Y3931" t="str">
        <f>IF(X3931="","-",TRIM(LEFT(X3931,FIND(",",X3931&amp;",")-1)))</f>
        <v>-</v>
      </c>
      <c r="Z3931" t="s">
        <v>2025</v>
      </c>
      <c r="AA3931" t="s">
        <v>28</v>
      </c>
    </row>
    <row r="3932" spans="1:27" ht="14.4" x14ac:dyDescent="0.3">
      <c r="A3932">
        <v>3921</v>
      </c>
      <c r="B3932" t="s">
        <v>9178</v>
      </c>
      <c r="C3932" t="s">
        <v>9179</v>
      </c>
      <c r="D3932" t="s">
        <v>9180</v>
      </c>
      <c r="E3932" t="s">
        <v>8155</v>
      </c>
      <c r="F3932" s="5">
        <f>_xlfn.TEXTBEFORE(E3932, " ") * 1000000</f>
        <v>28200000</v>
      </c>
      <c r="G3932">
        <v>84.199200000000005</v>
      </c>
      <c r="H3932" t="s">
        <v>129</v>
      </c>
      <c r="I3932">
        <v>93</v>
      </c>
      <c r="J3932">
        <f>IF(I3932="",0,I3932)</f>
        <v>93</v>
      </c>
      <c r="K3932">
        <v>61</v>
      </c>
      <c r="L3932">
        <f>I3932-K3932</f>
        <v>32</v>
      </c>
      <c r="M3932" t="str">
        <f>IF(I3932&lt;100,"small",IF(I3932&lt;500,"medium","large"))</f>
        <v>small</v>
      </c>
      <c r="N3932">
        <f>IF(M3932="small",1,0)</f>
        <v>1</v>
      </c>
      <c r="O3932">
        <f>IF(N3932="medium",1,0)</f>
        <v>0</v>
      </c>
      <c r="P3932">
        <f>IF(O3932="large",1,0)</f>
        <v>0</v>
      </c>
      <c r="Q3932">
        <v>2008</v>
      </c>
      <c r="R3932">
        <v>3</v>
      </c>
      <c r="S3932" t="str">
        <f>IF(R3932=1, "First-time", IF(R3932&lt;=3, "Rising Star", IF(R3932&lt;10, "Established", "Elites")))</f>
        <v>Rising Star</v>
      </c>
      <c r="T3932">
        <f>IF(S3932 = "First-time",1,0)</f>
        <v>0</v>
      </c>
      <c r="U3932">
        <f>IF(S3932 = "Rising Star",1,0)</f>
        <v>1</v>
      </c>
      <c r="V3932">
        <f>IF(S3932 = "Established",1,0)</f>
        <v>0</v>
      </c>
      <c r="W3932">
        <f>IF(S3932 = "Elites",1,0)</f>
        <v>0</v>
      </c>
      <c r="X3932" t="s">
        <v>248</v>
      </c>
      <c r="Y3932" t="str">
        <f>IF(X3932="","-",TRIM(LEFT(X3932,FIND(",",X3932&amp;",")-1)))</f>
        <v>Birmingham</v>
      </c>
      <c r="Z3932" t="s">
        <v>249</v>
      </c>
      <c r="AA3932" t="s">
        <v>2</v>
      </c>
    </row>
    <row r="3933" spans="1:27" ht="14.4" x14ac:dyDescent="0.3">
      <c r="A3933">
        <v>3922</v>
      </c>
      <c r="B3933" t="s">
        <v>11565</v>
      </c>
      <c r="C3933" t="s">
        <v>11566</v>
      </c>
      <c r="D3933" t="s">
        <v>11567</v>
      </c>
      <c r="E3933" t="s">
        <v>529</v>
      </c>
      <c r="F3933" s="5">
        <f>_xlfn.TEXTBEFORE(E3933, " ") * 1000000</f>
        <v>4200000</v>
      </c>
      <c r="G3933">
        <v>84.174000000000007</v>
      </c>
      <c r="H3933" t="s">
        <v>803</v>
      </c>
      <c r="I3933">
        <v>23</v>
      </c>
      <c r="J3933">
        <f>IF(I3933="",0,I3933)</f>
        <v>23</v>
      </c>
      <c r="K3933">
        <v>17</v>
      </c>
      <c r="L3933">
        <f>I3933-K3933</f>
        <v>6</v>
      </c>
      <c r="M3933" t="str">
        <f>IF(I3933&lt;100,"small",IF(I3933&lt;500,"medium","large"))</f>
        <v>small</v>
      </c>
      <c r="N3933">
        <f>IF(M3933="small",1,0)</f>
        <v>1</v>
      </c>
      <c r="O3933">
        <f>IF(N3933="medium",1,0)</f>
        <v>0</v>
      </c>
      <c r="P3933">
        <f>IF(O3933="large",1,0)</f>
        <v>0</v>
      </c>
      <c r="Q3933">
        <v>2010</v>
      </c>
      <c r="R3933">
        <v>2</v>
      </c>
      <c r="S3933" t="str">
        <f>IF(R3933=1, "First-time", IF(R3933&lt;=3, "Rising Star", IF(R3933&lt;10, "Established", "Elites")))</f>
        <v>Rising Star</v>
      </c>
      <c r="T3933">
        <f>IF(S3933 = "First-time",1,0)</f>
        <v>0</v>
      </c>
      <c r="U3933">
        <f>IF(S3933 = "Rising Star",1,0)</f>
        <v>1</v>
      </c>
      <c r="V3933">
        <f>IF(S3933 = "Established",1,0)</f>
        <v>0</v>
      </c>
      <c r="W3933">
        <f>IF(S3933 = "Elites",1,0)</f>
        <v>0</v>
      </c>
      <c r="X3933" t="s">
        <v>325</v>
      </c>
      <c r="Y3933" t="str">
        <f>IF(X3933="","-",TRIM(LEFT(X3933,FIND(",",X3933&amp;",")-1)))</f>
        <v>Los Angeles</v>
      </c>
      <c r="Z3933" t="s">
        <v>7187</v>
      </c>
      <c r="AA3933" t="s">
        <v>5</v>
      </c>
    </row>
    <row r="3934" spans="1:27" ht="14.4" x14ac:dyDescent="0.3">
      <c r="A3934">
        <v>3923</v>
      </c>
      <c r="B3934" t="s">
        <v>6276</v>
      </c>
      <c r="C3934" t="s">
        <v>6277</v>
      </c>
      <c r="D3934" t="s">
        <v>6278</v>
      </c>
      <c r="E3934" t="s">
        <v>937</v>
      </c>
      <c r="F3934" s="5">
        <f>_xlfn.TEXTBEFORE(E3934, " ") * 1000000</f>
        <v>9700000</v>
      </c>
      <c r="G3934">
        <v>84.165099999999995</v>
      </c>
      <c r="H3934" t="s">
        <v>1238</v>
      </c>
      <c r="I3934">
        <v>38</v>
      </c>
      <c r="J3934">
        <f>IF(I3934="",0,I3934)</f>
        <v>38</v>
      </c>
      <c r="K3934">
        <v>28</v>
      </c>
      <c r="L3934">
        <f>I3934-K3934</f>
        <v>10</v>
      </c>
      <c r="M3934" t="str">
        <f>IF(I3934&lt;100,"small",IF(I3934&lt;500,"medium","large"))</f>
        <v>small</v>
      </c>
      <c r="N3934">
        <f>IF(M3934="small",1,0)</f>
        <v>1</v>
      </c>
      <c r="O3934">
        <f>IF(N3934="medium",1,0)</f>
        <v>0</v>
      </c>
      <c r="P3934">
        <f>IF(O3934="large",1,0)</f>
        <v>0</v>
      </c>
      <c r="Q3934">
        <v>2005</v>
      </c>
      <c r="R3934">
        <v>6</v>
      </c>
      <c r="S3934" t="str">
        <f>IF(R3934=1, "First-time", IF(R3934&lt;=3, "Rising Star", IF(R3934&lt;10, "Established", "Elites")))</f>
        <v>Established</v>
      </c>
      <c r="T3934">
        <f>IF(S3934 = "First-time",1,0)</f>
        <v>0</v>
      </c>
      <c r="U3934">
        <f>IF(S3934 = "Rising Star",1,0)</f>
        <v>0</v>
      </c>
      <c r="V3934">
        <f>IF(S3934 = "Established",1,0)</f>
        <v>1</v>
      </c>
      <c r="W3934">
        <f>IF(S3934 = "Elites",1,0)</f>
        <v>0</v>
      </c>
      <c r="X3934" t="s">
        <v>99</v>
      </c>
      <c r="Y3934" t="str">
        <f>IF(X3934="","-",TRIM(LEFT(X3934,FIND(",",X3934&amp;",")-1)))</f>
        <v>-</v>
      </c>
      <c r="Z3934" t="s">
        <v>6279</v>
      </c>
      <c r="AA3934" t="s">
        <v>28</v>
      </c>
    </row>
    <row r="3935" spans="1:27" ht="14.4" x14ac:dyDescent="0.3">
      <c r="A3935">
        <v>3924</v>
      </c>
      <c r="B3935" t="s">
        <v>136</v>
      </c>
      <c r="C3935" t="s">
        <v>137</v>
      </c>
      <c r="D3935" t="s">
        <v>138</v>
      </c>
      <c r="E3935" t="s">
        <v>139</v>
      </c>
      <c r="F3935" s="5">
        <f>_xlfn.TEXTBEFORE(E3935, " ") * 1000000</f>
        <v>46100000</v>
      </c>
      <c r="G3935">
        <v>84.154200000000003</v>
      </c>
      <c r="H3935" t="s">
        <v>140</v>
      </c>
      <c r="I3935">
        <v>105</v>
      </c>
      <c r="J3935">
        <f>IF(I3935="",0,I3935)</f>
        <v>105</v>
      </c>
      <c r="K3935">
        <v>77</v>
      </c>
      <c r="L3935">
        <f>I3935-K3935</f>
        <v>28</v>
      </c>
      <c r="M3935" t="str">
        <f>IF(I3935&lt;100,"small",IF(I3935&lt;500,"medium","large"))</f>
        <v>medium</v>
      </c>
      <c r="N3935">
        <f>IF(M3935="small",1,0)</f>
        <v>0</v>
      </c>
      <c r="O3935">
        <f>IF(N3935="medium",1,0)</f>
        <v>0</v>
      </c>
      <c r="P3935">
        <f>IF(O3935="large",1,0)</f>
        <v>0</v>
      </c>
      <c r="Q3935">
        <v>1914</v>
      </c>
      <c r="R3935">
        <v>5</v>
      </c>
      <c r="S3935" t="str">
        <f>IF(R3935=1, "First-time", IF(R3935&lt;=3, "Rising Star", IF(R3935&lt;10, "Established", "Elites")))</f>
        <v>Established</v>
      </c>
      <c r="T3935">
        <f>IF(S3935 = "First-time",1,0)</f>
        <v>0</v>
      </c>
      <c r="U3935">
        <f>IF(S3935 = "Rising Star",1,0)</f>
        <v>0</v>
      </c>
      <c r="V3935">
        <f>IF(S3935 = "Established",1,0)</f>
        <v>1</v>
      </c>
      <c r="W3935">
        <f>IF(S3935 = "Elites",1,0)</f>
        <v>0</v>
      </c>
      <c r="X3935" t="s">
        <v>141</v>
      </c>
      <c r="Y3935" t="str">
        <f>IF(X3935="","-",TRIM(LEFT(X3935,FIND(",",X3935&amp;",")-1)))</f>
        <v>Pittsburgh</v>
      </c>
      <c r="Z3935" t="s">
        <v>142</v>
      </c>
      <c r="AA3935" t="s">
        <v>39</v>
      </c>
    </row>
    <row r="3936" spans="1:27" ht="14.4" x14ac:dyDescent="0.3">
      <c r="A3936">
        <v>3925</v>
      </c>
      <c r="B3936" t="s">
        <v>6668</v>
      </c>
      <c r="C3936" t="s">
        <v>6669</v>
      </c>
      <c r="D3936" t="s">
        <v>6670</v>
      </c>
      <c r="E3936" t="s">
        <v>1103</v>
      </c>
      <c r="F3936" s="5">
        <f>_xlfn.TEXTBEFORE(E3936, " ") * 1000000</f>
        <v>4500000</v>
      </c>
      <c r="G3936">
        <v>84.152199999999993</v>
      </c>
      <c r="H3936" t="s">
        <v>751</v>
      </c>
      <c r="I3936">
        <v>46</v>
      </c>
      <c r="J3936">
        <f>IF(I3936="",0,I3936)</f>
        <v>46</v>
      </c>
      <c r="K3936">
        <v>37</v>
      </c>
      <c r="L3936">
        <f>I3936-K3936</f>
        <v>9</v>
      </c>
      <c r="M3936" t="str">
        <f>IF(I3936&lt;100,"small",IF(I3936&lt;500,"medium","large"))</f>
        <v>small</v>
      </c>
      <c r="N3936">
        <f>IF(M3936="small",1,0)</f>
        <v>1</v>
      </c>
      <c r="O3936">
        <f>IF(N3936="medium",1,0)</f>
        <v>0</v>
      </c>
      <c r="P3936">
        <f>IF(O3936="large",1,0)</f>
        <v>0</v>
      </c>
      <c r="Q3936">
        <v>2006</v>
      </c>
      <c r="R3936">
        <v>3</v>
      </c>
      <c r="S3936" t="str">
        <f>IF(R3936=1, "First-time", IF(R3936&lt;=3, "Rising Star", IF(R3936&lt;10, "Established", "Elites")))</f>
        <v>Rising Star</v>
      </c>
      <c r="T3936">
        <f>IF(S3936 = "First-time",1,0)</f>
        <v>0</v>
      </c>
      <c r="U3936">
        <f>IF(S3936 = "Rising Star",1,0)</f>
        <v>1</v>
      </c>
      <c r="V3936">
        <f>IF(S3936 = "Established",1,0)</f>
        <v>0</v>
      </c>
      <c r="W3936">
        <f>IF(S3936 = "Elites",1,0)</f>
        <v>0</v>
      </c>
      <c r="X3936" t="s">
        <v>427</v>
      </c>
      <c r="Y3936" t="str">
        <f>IF(X3936="","-",TRIM(LEFT(X3936,FIND(",",X3936&amp;",")-1)))</f>
        <v>Washington</v>
      </c>
      <c r="Z3936" t="s">
        <v>6671</v>
      </c>
      <c r="AA3936" t="s">
        <v>47</v>
      </c>
    </row>
    <row r="3937" spans="1:27" ht="14.4" x14ac:dyDescent="0.3">
      <c r="A3937">
        <v>3926</v>
      </c>
      <c r="B3937" t="s">
        <v>10016</v>
      </c>
      <c r="C3937" t="s">
        <v>10017</v>
      </c>
      <c r="D3937" t="s">
        <v>10018</v>
      </c>
      <c r="E3937" t="s">
        <v>857</v>
      </c>
      <c r="F3937" s="5">
        <f>_xlfn.TEXTBEFORE(E3937, " ") * 1000000</f>
        <v>3200000</v>
      </c>
      <c r="G3937">
        <v>84.136200000000002</v>
      </c>
      <c r="H3937" t="s">
        <v>803</v>
      </c>
      <c r="I3937">
        <v>15</v>
      </c>
      <c r="J3937">
        <f>IF(I3937="",0,I3937)</f>
        <v>15</v>
      </c>
      <c r="K3937">
        <v>10</v>
      </c>
      <c r="L3937">
        <f>I3937-K3937</f>
        <v>5</v>
      </c>
      <c r="M3937" t="str">
        <f>IF(I3937&lt;100,"small",IF(I3937&lt;500,"medium","large"))</f>
        <v>small</v>
      </c>
      <c r="N3937">
        <f>IF(M3937="small",1,0)</f>
        <v>1</v>
      </c>
      <c r="O3937">
        <f>IF(N3937="medium",1,0)</f>
        <v>0</v>
      </c>
      <c r="P3937">
        <f>IF(O3937="large",1,0)</f>
        <v>0</v>
      </c>
      <c r="Q3937">
        <v>2009</v>
      </c>
      <c r="R3937">
        <v>1</v>
      </c>
      <c r="S3937" t="str">
        <f>IF(R3937=1, "First-time", IF(R3937&lt;=3, "Rising Star", IF(R3937&lt;10, "Established", "Elites")))</f>
        <v>First-time</v>
      </c>
      <c r="T3937">
        <f>IF(S3937 = "First-time",1,0)</f>
        <v>1</v>
      </c>
      <c r="U3937">
        <f>IF(S3937 = "Rising Star",1,0)</f>
        <v>0</v>
      </c>
      <c r="V3937">
        <f>IF(S3937 = "Established",1,0)</f>
        <v>0</v>
      </c>
      <c r="W3937">
        <f>IF(S3937 = "Elites",1,0)</f>
        <v>0</v>
      </c>
      <c r="X3937" t="s">
        <v>271</v>
      </c>
      <c r="Y3937" t="str">
        <f>IF(X3937="","-",TRIM(LEFT(X3937,FIND(",",X3937&amp;",")-1)))</f>
        <v>Chicago</v>
      </c>
      <c r="Z3937" t="s">
        <v>10019</v>
      </c>
      <c r="AA3937" t="s">
        <v>15</v>
      </c>
    </row>
    <row r="3938" spans="1:27" ht="14.4" x14ac:dyDescent="0.3">
      <c r="A3938">
        <v>3927</v>
      </c>
      <c r="B3938" t="s">
        <v>7611</v>
      </c>
      <c r="C3938" t="s">
        <v>7612</v>
      </c>
      <c r="D3938" t="s">
        <v>7613</v>
      </c>
      <c r="E3938" t="s">
        <v>5593</v>
      </c>
      <c r="F3938" s="5">
        <f>_xlfn.TEXTBEFORE(E3938, " ") * 1000000</f>
        <v>8400000</v>
      </c>
      <c r="G3938">
        <v>84.126499999999993</v>
      </c>
      <c r="H3938" t="s">
        <v>1750</v>
      </c>
      <c r="I3938">
        <v>70</v>
      </c>
      <c r="J3938">
        <f>IF(I3938="",0,I3938)</f>
        <v>70</v>
      </c>
      <c r="K3938">
        <v>37</v>
      </c>
      <c r="L3938">
        <f>I3938-K3938</f>
        <v>33</v>
      </c>
      <c r="M3938" t="str">
        <f>IF(I3938&lt;100,"small",IF(I3938&lt;500,"medium","large"))</f>
        <v>small</v>
      </c>
      <c r="N3938">
        <f>IF(M3938="small",1,0)</f>
        <v>1</v>
      </c>
      <c r="O3938">
        <f>IF(N3938="medium",1,0)</f>
        <v>0</v>
      </c>
      <c r="P3938">
        <f>IF(O3938="large",1,0)</f>
        <v>0</v>
      </c>
      <c r="Q3938">
        <v>2007</v>
      </c>
      <c r="R3938">
        <v>8</v>
      </c>
      <c r="S3938" t="str">
        <f>IF(R3938=1, "First-time", IF(R3938&lt;=3, "Rising Star", IF(R3938&lt;10, "Established", "Elites")))</f>
        <v>Established</v>
      </c>
      <c r="T3938">
        <f>IF(S3938 = "First-time",1,0)</f>
        <v>0</v>
      </c>
      <c r="U3938">
        <f>IF(S3938 = "Rising Star",1,0)</f>
        <v>0</v>
      </c>
      <c r="V3938">
        <f>IF(S3938 = "Established",1,0)</f>
        <v>1</v>
      </c>
      <c r="W3938">
        <f>IF(S3938 = "Elites",1,0)</f>
        <v>0</v>
      </c>
      <c r="X3938" t="s">
        <v>332</v>
      </c>
      <c r="Y3938" t="str">
        <f>IF(X3938="","-",TRIM(LEFT(X3938,FIND(",",X3938&amp;",")-1)))</f>
        <v>Columbus</v>
      </c>
      <c r="Z3938" t="s">
        <v>2175</v>
      </c>
      <c r="AA3938" t="s">
        <v>36</v>
      </c>
    </row>
    <row r="3939" spans="1:27" ht="14.4" x14ac:dyDescent="0.3">
      <c r="A3939">
        <v>3928</v>
      </c>
      <c r="B3939" t="s">
        <v>2046</v>
      </c>
      <c r="C3939" t="s">
        <v>2047</v>
      </c>
      <c r="D3939" t="s">
        <v>2048</v>
      </c>
      <c r="E3939" t="s">
        <v>139</v>
      </c>
      <c r="F3939" s="5">
        <f>_xlfn.TEXTBEFORE(E3939, " ") * 1000000</f>
        <v>46100000</v>
      </c>
      <c r="G3939">
        <v>84.119299999999996</v>
      </c>
      <c r="H3939" t="s">
        <v>472</v>
      </c>
      <c r="I3939">
        <v>95</v>
      </c>
      <c r="J3939">
        <f>IF(I3939="",0,I3939)</f>
        <v>95</v>
      </c>
      <c r="K3939">
        <v>78</v>
      </c>
      <c r="L3939">
        <f>I3939-K3939</f>
        <v>17</v>
      </c>
      <c r="M3939" t="str">
        <f>IF(I3939&lt;100,"small",IF(I3939&lt;500,"medium","large"))</f>
        <v>small</v>
      </c>
      <c r="N3939">
        <f>IF(M3939="small",1,0)</f>
        <v>1</v>
      </c>
      <c r="O3939">
        <f>IF(N3939="medium",1,0)</f>
        <v>0</v>
      </c>
      <c r="P3939">
        <f>IF(O3939="large",1,0)</f>
        <v>0</v>
      </c>
      <c r="Q3939">
        <v>1994</v>
      </c>
      <c r="R3939">
        <v>4</v>
      </c>
      <c r="S3939" t="str">
        <f>IF(R3939=1, "First-time", IF(R3939&lt;=3, "Rising Star", IF(R3939&lt;10, "Established", "Elites")))</f>
        <v>Established</v>
      </c>
      <c r="T3939">
        <f>IF(S3939 = "First-time",1,0)</f>
        <v>0</v>
      </c>
      <c r="U3939">
        <f>IF(S3939 = "Rising Star",1,0)</f>
        <v>0</v>
      </c>
      <c r="V3939">
        <f>IF(S3939 = "Established",1,0)</f>
        <v>1</v>
      </c>
      <c r="W3939">
        <f>IF(S3939 = "Elites",1,0)</f>
        <v>0</v>
      </c>
      <c r="X3939" t="s">
        <v>427</v>
      </c>
      <c r="Y3939" t="str">
        <f>IF(X3939="","-",TRIM(LEFT(X3939,FIND(",",X3939&amp;",")-1)))</f>
        <v>Washington</v>
      </c>
      <c r="Z3939" t="s">
        <v>2049</v>
      </c>
      <c r="AA3939" t="s">
        <v>21</v>
      </c>
    </row>
    <row r="3940" spans="1:27" ht="14.4" x14ac:dyDescent="0.3">
      <c r="A3940">
        <v>3929</v>
      </c>
      <c r="B3940" t="s">
        <v>2637</v>
      </c>
      <c r="C3940" t="s">
        <v>2638</v>
      </c>
      <c r="D3940" t="s">
        <v>2639</v>
      </c>
      <c r="E3940" t="s">
        <v>2403</v>
      </c>
      <c r="F3940" s="5">
        <f>_xlfn.TEXTBEFORE(E3940, " ") * 1000000</f>
        <v>4300000</v>
      </c>
      <c r="G3940">
        <v>83.941900000000004</v>
      </c>
      <c r="H3940" t="s">
        <v>92</v>
      </c>
      <c r="I3940">
        <v>80</v>
      </c>
      <c r="J3940">
        <f>IF(I3940="",0,I3940)</f>
        <v>80</v>
      </c>
      <c r="K3940">
        <v>25</v>
      </c>
      <c r="L3940">
        <f>I3940-K3940</f>
        <v>55</v>
      </c>
      <c r="M3940" t="str">
        <f>IF(I3940&lt;100,"small",IF(I3940&lt;500,"medium","large"))</f>
        <v>small</v>
      </c>
      <c r="N3940">
        <f>IF(M3940="small",1,0)</f>
        <v>1</v>
      </c>
      <c r="O3940">
        <f>IF(N3940="medium",1,0)</f>
        <v>0</v>
      </c>
      <c r="P3940">
        <f>IF(O3940="large",1,0)</f>
        <v>0</v>
      </c>
      <c r="Q3940">
        <v>1997</v>
      </c>
      <c r="R3940">
        <v>1</v>
      </c>
      <c r="S3940" t="str">
        <f>IF(R3940=1, "First-time", IF(R3940&lt;=3, "Rising Star", IF(R3940&lt;10, "Established", "Elites")))</f>
        <v>First-time</v>
      </c>
      <c r="T3940">
        <f>IF(S3940 = "First-time",1,0)</f>
        <v>1</v>
      </c>
      <c r="U3940">
        <f>IF(S3940 = "Rising Star",1,0)</f>
        <v>0</v>
      </c>
      <c r="V3940">
        <f>IF(S3940 = "Established",1,0)</f>
        <v>0</v>
      </c>
      <c r="W3940">
        <f>IF(S3940 = "Elites",1,0)</f>
        <v>0</v>
      </c>
      <c r="X3940" t="s">
        <v>191</v>
      </c>
      <c r="Y3940" t="str">
        <f>IF(X3940="","-",TRIM(LEFT(X3940,FIND(",",X3940&amp;",")-1)))</f>
        <v>Philadelphia</v>
      </c>
      <c r="Z3940" t="s">
        <v>2640</v>
      </c>
      <c r="AA3940" t="s">
        <v>32</v>
      </c>
    </row>
    <row r="3941" spans="1:27" ht="14.4" x14ac:dyDescent="0.3">
      <c r="A3941">
        <v>3930</v>
      </c>
      <c r="B3941" t="s">
        <v>8997</v>
      </c>
      <c r="C3941" t="s">
        <v>8998</v>
      </c>
      <c r="D3941" t="s">
        <v>8999</v>
      </c>
      <c r="E3941" t="s">
        <v>529</v>
      </c>
      <c r="F3941" s="5">
        <f>_xlfn.TEXTBEFORE(E3941, " ") * 1000000</f>
        <v>4200000</v>
      </c>
      <c r="G3941">
        <v>83.844700000000003</v>
      </c>
      <c r="H3941" t="s">
        <v>1238</v>
      </c>
      <c r="I3941">
        <v>14</v>
      </c>
      <c r="J3941">
        <f>IF(I3941="",0,I3941)</f>
        <v>14</v>
      </c>
      <c r="K3941">
        <v>8</v>
      </c>
      <c r="L3941">
        <f>I3941-K3941</f>
        <v>6</v>
      </c>
      <c r="M3941" t="str">
        <f>IF(I3941&lt;100,"small",IF(I3941&lt;500,"medium","large"))</f>
        <v>small</v>
      </c>
      <c r="N3941">
        <f>IF(M3941="small",1,0)</f>
        <v>1</v>
      </c>
      <c r="O3941">
        <f>IF(N3941="medium",1,0)</f>
        <v>0</v>
      </c>
      <c r="P3941">
        <f>IF(O3941="large",1,0)</f>
        <v>0</v>
      </c>
      <c r="Q3941">
        <v>2008</v>
      </c>
      <c r="R3941">
        <v>3</v>
      </c>
      <c r="S3941" t="str">
        <f>IF(R3941=1, "First-time", IF(R3941&lt;=3, "Rising Star", IF(R3941&lt;10, "Established", "Elites")))</f>
        <v>Rising Star</v>
      </c>
      <c r="T3941">
        <f>IF(S3941 = "First-time",1,0)</f>
        <v>0</v>
      </c>
      <c r="U3941">
        <f>IF(S3941 = "Rising Star",1,0)</f>
        <v>1</v>
      </c>
      <c r="V3941">
        <f>IF(S3941 = "Established",1,0)</f>
        <v>0</v>
      </c>
      <c r="W3941">
        <f>IF(S3941 = "Elites",1,0)</f>
        <v>0</v>
      </c>
      <c r="X3941" t="s">
        <v>325</v>
      </c>
      <c r="Y3941" t="str">
        <f>IF(X3941="","-",TRIM(LEFT(X3941,FIND(",",X3941&amp;",")-1)))</f>
        <v>Los Angeles</v>
      </c>
      <c r="Z3941" t="s">
        <v>9000</v>
      </c>
      <c r="AA3941" t="s">
        <v>6</v>
      </c>
    </row>
    <row r="3942" spans="1:27" ht="14.4" x14ac:dyDescent="0.3">
      <c r="A3942">
        <v>3931</v>
      </c>
      <c r="B3942" t="s">
        <v>11427</v>
      </c>
      <c r="C3942" t="s">
        <v>11428</v>
      </c>
      <c r="D3942" t="s">
        <v>11429</v>
      </c>
      <c r="E3942" t="s">
        <v>1585</v>
      </c>
      <c r="F3942" s="5">
        <f>_xlfn.TEXTBEFORE(E3942, " ") * 1000000</f>
        <v>5800000</v>
      </c>
      <c r="G3942">
        <v>83.828599999999994</v>
      </c>
      <c r="H3942" t="s">
        <v>803</v>
      </c>
      <c r="I3942">
        <v>15</v>
      </c>
      <c r="J3942">
        <f>IF(I3942="",0,I3942)</f>
        <v>15</v>
      </c>
      <c r="K3942">
        <v>12</v>
      </c>
      <c r="L3942">
        <f>I3942-K3942</f>
        <v>3</v>
      </c>
      <c r="M3942" t="str">
        <f>IF(I3942&lt;100,"small",IF(I3942&lt;500,"medium","large"))</f>
        <v>small</v>
      </c>
      <c r="N3942">
        <f>IF(M3942="small",1,0)</f>
        <v>1</v>
      </c>
      <c r="O3942">
        <f>IF(N3942="medium",1,0)</f>
        <v>0</v>
      </c>
      <c r="P3942">
        <f>IF(O3942="large",1,0)</f>
        <v>0</v>
      </c>
      <c r="Q3942">
        <v>2010</v>
      </c>
      <c r="R3942">
        <v>5</v>
      </c>
      <c r="S3942" t="str">
        <f>IF(R3942=1, "First-time", IF(R3942&lt;=3, "Rising Star", IF(R3942&lt;10, "Established", "Elites")))</f>
        <v>Established</v>
      </c>
      <c r="T3942">
        <f>IF(S3942 = "First-time",1,0)</f>
        <v>0</v>
      </c>
      <c r="U3942">
        <f>IF(S3942 = "Rising Star",1,0)</f>
        <v>0</v>
      </c>
      <c r="V3942">
        <f>IF(S3942 = "Established",1,0)</f>
        <v>1</v>
      </c>
      <c r="W3942">
        <f>IF(S3942 = "Elites",1,0)</f>
        <v>0</v>
      </c>
      <c r="X3942" t="s">
        <v>611</v>
      </c>
      <c r="Y3942" t="str">
        <f>IF(X3942="","-",TRIM(LEFT(X3942,FIND(",",X3942&amp;",")-1)))</f>
        <v>Denver</v>
      </c>
      <c r="Z3942" t="s">
        <v>7176</v>
      </c>
      <c r="AA3942" t="s">
        <v>6</v>
      </c>
    </row>
    <row r="3943" spans="1:27" ht="14.4" x14ac:dyDescent="0.3">
      <c r="A3943">
        <v>3932</v>
      </c>
      <c r="B3943" t="s">
        <v>10366</v>
      </c>
      <c r="C3943" t="s">
        <v>10367</v>
      </c>
      <c r="D3943" t="s">
        <v>10368</v>
      </c>
      <c r="E3943" t="s">
        <v>3303</v>
      </c>
      <c r="F3943" s="5">
        <f>_xlfn.TEXTBEFORE(E3943, " ") * 1000000</f>
        <v>53000000</v>
      </c>
      <c r="G3943">
        <v>83.811700000000002</v>
      </c>
      <c r="H3943" t="s">
        <v>803</v>
      </c>
      <c r="I3943">
        <v>27</v>
      </c>
      <c r="J3943">
        <f>IF(I3943="",0,I3943)</f>
        <v>27</v>
      </c>
      <c r="K3943">
        <v>18</v>
      </c>
      <c r="L3943">
        <f>I3943-K3943</f>
        <v>9</v>
      </c>
      <c r="M3943" t="str">
        <f>IF(I3943&lt;100,"small",IF(I3943&lt;500,"medium","large"))</f>
        <v>small</v>
      </c>
      <c r="N3943">
        <f>IF(M3943="small",1,0)</f>
        <v>1</v>
      </c>
      <c r="O3943">
        <f>IF(N3943="medium",1,0)</f>
        <v>0</v>
      </c>
      <c r="P3943">
        <f>IF(O3943="large",1,0)</f>
        <v>0</v>
      </c>
      <c r="Q3943">
        <v>2009</v>
      </c>
      <c r="R3943">
        <v>1</v>
      </c>
      <c r="S3943" t="str">
        <f>IF(R3943=1, "First-time", IF(R3943&lt;=3, "Rising Star", IF(R3943&lt;10, "Established", "Elites")))</f>
        <v>First-time</v>
      </c>
      <c r="T3943">
        <f>IF(S3943 = "First-time",1,0)</f>
        <v>1</v>
      </c>
      <c r="U3943">
        <f>IF(S3943 = "Rising Star",1,0)</f>
        <v>0</v>
      </c>
      <c r="V3943">
        <f>IF(S3943 = "Established",1,0)</f>
        <v>0</v>
      </c>
      <c r="W3943">
        <f>IF(S3943 = "Elites",1,0)</f>
        <v>0</v>
      </c>
      <c r="X3943" t="s">
        <v>325</v>
      </c>
      <c r="Y3943" t="str">
        <f>IF(X3943="","-",TRIM(LEFT(X3943,FIND(",",X3943&amp;",")-1)))</f>
        <v>Los Angeles</v>
      </c>
      <c r="Z3943" t="s">
        <v>9105</v>
      </c>
      <c r="AA3943" t="s">
        <v>5</v>
      </c>
    </row>
    <row r="3944" spans="1:27" ht="14.4" x14ac:dyDescent="0.3">
      <c r="A3944">
        <v>3933</v>
      </c>
      <c r="B3944" t="s">
        <v>11012</v>
      </c>
      <c r="C3944" t="s">
        <v>11013</v>
      </c>
      <c r="D3944" t="s">
        <v>11014</v>
      </c>
      <c r="E3944" t="s">
        <v>4297</v>
      </c>
      <c r="F3944" s="5">
        <f>_xlfn.TEXTBEFORE(E3944, " ") * 1000000</f>
        <v>13900000</v>
      </c>
      <c r="G3944">
        <v>83.664599999999993</v>
      </c>
      <c r="H3944" t="s">
        <v>779</v>
      </c>
      <c r="I3944">
        <v>68</v>
      </c>
      <c r="J3944">
        <f>IF(I3944="",0,I3944)</f>
        <v>68</v>
      </c>
      <c r="K3944">
        <v>16</v>
      </c>
      <c r="L3944">
        <f>I3944-K3944</f>
        <v>52</v>
      </c>
      <c r="M3944" t="str">
        <f>IF(I3944&lt;100,"small",IF(I3944&lt;500,"medium","large"))</f>
        <v>small</v>
      </c>
      <c r="N3944">
        <f>IF(M3944="small",1,0)</f>
        <v>1</v>
      </c>
      <c r="O3944">
        <f>IF(N3944="medium",1,0)</f>
        <v>0</v>
      </c>
      <c r="P3944">
        <f>IF(O3944="large",1,0)</f>
        <v>0</v>
      </c>
      <c r="Q3944">
        <v>2010</v>
      </c>
      <c r="R3944">
        <v>2</v>
      </c>
      <c r="S3944" t="str">
        <f>IF(R3944=1, "First-time", IF(R3944&lt;=3, "Rising Star", IF(R3944&lt;10, "Established", "Elites")))</f>
        <v>Rising Star</v>
      </c>
      <c r="T3944">
        <f>IF(S3944 = "First-time",1,0)</f>
        <v>0</v>
      </c>
      <c r="U3944">
        <f>IF(S3944 = "Rising Star",1,0)</f>
        <v>1</v>
      </c>
      <c r="V3944">
        <f>IF(S3944 = "Established",1,0)</f>
        <v>0</v>
      </c>
      <c r="W3944">
        <f>IF(S3944 = "Elites",1,0)</f>
        <v>0</v>
      </c>
      <c r="X3944" t="s">
        <v>99</v>
      </c>
      <c r="Y3944" t="str">
        <f>IF(X3944="","-",TRIM(LEFT(X3944,FIND(",",X3944&amp;",")-1)))</f>
        <v>-</v>
      </c>
      <c r="Z3944" t="s">
        <v>11015</v>
      </c>
      <c r="AA3944" t="s">
        <v>27</v>
      </c>
    </row>
    <row r="3945" spans="1:27" ht="14.4" x14ac:dyDescent="0.3">
      <c r="A3945">
        <v>3934</v>
      </c>
      <c r="B3945" t="s">
        <v>7702</v>
      </c>
      <c r="C3945" t="s">
        <v>7703</v>
      </c>
      <c r="D3945" t="s">
        <v>7704</v>
      </c>
      <c r="E3945" t="s">
        <v>1486</v>
      </c>
      <c r="F3945" s="5">
        <f>_xlfn.TEXTBEFORE(E3945, " ") * 1000000</f>
        <v>16800000</v>
      </c>
      <c r="G3945">
        <v>83.652199999999993</v>
      </c>
      <c r="H3945" t="s">
        <v>118</v>
      </c>
      <c r="I3945">
        <v>48</v>
      </c>
      <c r="J3945">
        <f>IF(I3945="",0,I3945)</f>
        <v>48</v>
      </c>
      <c r="K3945">
        <v>30</v>
      </c>
      <c r="L3945">
        <f>I3945-K3945</f>
        <v>18</v>
      </c>
      <c r="M3945" t="str">
        <f>IF(I3945&lt;100,"small",IF(I3945&lt;500,"medium","large"))</f>
        <v>small</v>
      </c>
      <c r="N3945">
        <f>IF(M3945="small",1,0)</f>
        <v>1</v>
      </c>
      <c r="O3945">
        <f>IF(N3945="medium",1,0)</f>
        <v>0</v>
      </c>
      <c r="P3945">
        <f>IF(O3945="large",1,0)</f>
        <v>0</v>
      </c>
      <c r="Q3945">
        <v>2007</v>
      </c>
      <c r="R3945">
        <v>1</v>
      </c>
      <c r="S3945" t="str">
        <f>IF(R3945=1, "First-time", IF(R3945&lt;=3, "Rising Star", IF(R3945&lt;10, "Established", "Elites")))</f>
        <v>First-time</v>
      </c>
      <c r="T3945">
        <f>IF(S3945 = "First-time",1,0)</f>
        <v>1</v>
      </c>
      <c r="U3945">
        <f>IF(S3945 = "Rising Star",1,0)</f>
        <v>0</v>
      </c>
      <c r="V3945">
        <f>IF(S3945 = "Established",1,0)</f>
        <v>0</v>
      </c>
      <c r="W3945">
        <f>IF(S3945 = "Elites",1,0)</f>
        <v>0</v>
      </c>
      <c r="X3945" t="s">
        <v>86</v>
      </c>
      <c r="Y3945" t="str">
        <f>IF(X3945="","-",TRIM(LEFT(X3945,FIND(",",X3945&amp;",")-1)))</f>
        <v>New York City</v>
      </c>
      <c r="Z3945" t="s">
        <v>7705</v>
      </c>
      <c r="AA3945" t="s">
        <v>32</v>
      </c>
    </row>
    <row r="3946" spans="1:27" ht="14.4" x14ac:dyDescent="0.3">
      <c r="A3946">
        <v>3935</v>
      </c>
      <c r="B3946" t="s">
        <v>13132</v>
      </c>
      <c r="C3946" t="s">
        <v>13133</v>
      </c>
      <c r="D3946" t="s">
        <v>13134</v>
      </c>
      <c r="E3946" t="s">
        <v>397</v>
      </c>
      <c r="F3946" s="5">
        <f>_xlfn.TEXTBEFORE(E3946, " ") * 1000000</f>
        <v>13600000</v>
      </c>
      <c r="G3946">
        <v>83.630200000000002</v>
      </c>
      <c r="H3946" t="s">
        <v>85</v>
      </c>
      <c r="I3946">
        <v>245</v>
      </c>
      <c r="J3946">
        <f>IF(I3946="",0,I3946)</f>
        <v>245</v>
      </c>
      <c r="K3946">
        <v>125</v>
      </c>
      <c r="L3946">
        <f>I3946-K3946</f>
        <v>120</v>
      </c>
      <c r="M3946" t="str">
        <f>IF(I3946&lt;100,"small",IF(I3946&lt;500,"medium","large"))</f>
        <v>medium</v>
      </c>
      <c r="N3946">
        <f>IF(M3946="small",1,0)</f>
        <v>0</v>
      </c>
      <c r="O3946">
        <f>IF(N3946="medium",1,0)</f>
        <v>0</v>
      </c>
      <c r="P3946">
        <f>IF(O3946="large",1,0)</f>
        <v>0</v>
      </c>
      <c r="Q3946">
        <v>2012</v>
      </c>
      <c r="R3946">
        <v>4</v>
      </c>
      <c r="S3946" t="str">
        <f>IF(R3946=1, "First-time", IF(R3946&lt;=3, "Rising Star", IF(R3946&lt;10, "Established", "Elites")))</f>
        <v>Established</v>
      </c>
      <c r="T3946">
        <f>IF(S3946 = "First-time",1,0)</f>
        <v>0</v>
      </c>
      <c r="U3946">
        <f>IF(S3946 = "Rising Star",1,0)</f>
        <v>0</v>
      </c>
      <c r="V3946">
        <f>IF(S3946 = "Established",1,0)</f>
        <v>1</v>
      </c>
      <c r="W3946">
        <f>IF(S3946 = "Elites",1,0)</f>
        <v>0</v>
      </c>
      <c r="X3946" t="s">
        <v>838</v>
      </c>
      <c r="Y3946" t="str">
        <f>IF(X3946="","-",TRIM(LEFT(X3946,FIND(",",X3946&amp;",")-1)))</f>
        <v>Austin</v>
      </c>
      <c r="Z3946" t="s">
        <v>13135</v>
      </c>
      <c r="AA3946" t="s">
        <v>45</v>
      </c>
    </row>
    <row r="3947" spans="1:27" ht="14.4" x14ac:dyDescent="0.3">
      <c r="A3947">
        <v>3936</v>
      </c>
      <c r="B3947" t="s">
        <v>7980</v>
      </c>
      <c r="C3947" t="s">
        <v>7981</v>
      </c>
      <c r="D3947" t="s">
        <v>7982</v>
      </c>
      <c r="E3947" t="s">
        <v>7255</v>
      </c>
      <c r="F3947" s="5">
        <f>_xlfn.TEXTBEFORE(E3947, " ") * 1000000</f>
        <v>18500000</v>
      </c>
      <c r="G3947">
        <v>83.608999999999995</v>
      </c>
      <c r="H3947" t="s">
        <v>85</v>
      </c>
      <c r="I3947">
        <v>104</v>
      </c>
      <c r="J3947">
        <f>IF(I3947="",0,I3947)</f>
        <v>104</v>
      </c>
      <c r="K3947">
        <v>46</v>
      </c>
      <c r="L3947">
        <f>I3947-K3947</f>
        <v>58</v>
      </c>
      <c r="M3947" t="str">
        <f>IF(I3947&lt;100,"small",IF(I3947&lt;500,"medium","large"))</f>
        <v>medium</v>
      </c>
      <c r="N3947">
        <f>IF(M3947="small",1,0)</f>
        <v>0</v>
      </c>
      <c r="O3947">
        <f>IF(N3947="medium",1,0)</f>
        <v>0</v>
      </c>
      <c r="P3947">
        <f>IF(O3947="large",1,0)</f>
        <v>0</v>
      </c>
      <c r="Q3947">
        <v>2007</v>
      </c>
      <c r="R3947">
        <v>6</v>
      </c>
      <c r="S3947" t="str">
        <f>IF(R3947=1, "First-time", IF(R3947&lt;=3, "Rising Star", IF(R3947&lt;10, "Established", "Elites")))</f>
        <v>Established</v>
      </c>
      <c r="T3947">
        <f>IF(S3947 = "First-time",1,0)</f>
        <v>0</v>
      </c>
      <c r="U3947">
        <f>IF(S3947 = "Rising Star",1,0)</f>
        <v>0</v>
      </c>
      <c r="V3947">
        <f>IF(S3947 = "Established",1,0)</f>
        <v>1</v>
      </c>
      <c r="W3947">
        <f>IF(S3947 = "Elites",1,0)</f>
        <v>0</v>
      </c>
      <c r="X3947" t="s">
        <v>427</v>
      </c>
      <c r="Y3947" t="str">
        <f>IF(X3947="","-",TRIM(LEFT(X3947,FIND(",",X3947&amp;",")-1)))</f>
        <v>Washington</v>
      </c>
      <c r="Z3947" t="s">
        <v>427</v>
      </c>
      <c r="AA3947" t="s">
        <v>8</v>
      </c>
    </row>
    <row r="3948" spans="1:27" ht="14.4" x14ac:dyDescent="0.3">
      <c r="A3948">
        <v>3937</v>
      </c>
      <c r="B3948" t="s">
        <v>2641</v>
      </c>
      <c r="C3948" t="s">
        <v>2642</v>
      </c>
      <c r="D3948" t="s">
        <v>2643</v>
      </c>
      <c r="E3948" t="s">
        <v>1571</v>
      </c>
      <c r="F3948" s="5">
        <f>_xlfn.TEXTBEFORE(E3948, " ") * 1000000</f>
        <v>54500000</v>
      </c>
      <c r="G3948">
        <v>83.577500000000001</v>
      </c>
      <c r="H3948" t="s">
        <v>174</v>
      </c>
      <c r="I3948">
        <v>1286</v>
      </c>
      <c r="J3948">
        <f>IF(I3948="",0,I3948)</f>
        <v>1286</v>
      </c>
      <c r="K3948">
        <v>637</v>
      </c>
      <c r="L3948">
        <f>I3948-K3948</f>
        <v>649</v>
      </c>
      <c r="M3948" t="str">
        <f>IF(I3948&lt;100,"small",IF(I3948&lt;500,"medium","large"))</f>
        <v>large</v>
      </c>
      <c r="N3948">
        <f>IF(M3948="small",1,0)</f>
        <v>0</v>
      </c>
      <c r="O3948">
        <f>IF(N3948="medium",1,0)</f>
        <v>0</v>
      </c>
      <c r="P3948">
        <f>IF(O3948="large",1,0)</f>
        <v>0</v>
      </c>
      <c r="Q3948">
        <v>1997</v>
      </c>
      <c r="R3948">
        <v>1</v>
      </c>
      <c r="S3948" t="str">
        <f>IF(R3948=1, "First-time", IF(R3948&lt;=3, "Rising Star", IF(R3948&lt;10, "Established", "Elites")))</f>
        <v>First-time</v>
      </c>
      <c r="T3948">
        <f>IF(S3948 = "First-time",1,0)</f>
        <v>1</v>
      </c>
      <c r="U3948">
        <f>IF(S3948 = "Rising Star",1,0)</f>
        <v>0</v>
      </c>
      <c r="V3948">
        <f>IF(S3948 = "Established",1,0)</f>
        <v>0</v>
      </c>
      <c r="W3948">
        <f>IF(S3948 = "Elites",1,0)</f>
        <v>0</v>
      </c>
      <c r="X3948" t="s">
        <v>86</v>
      </c>
      <c r="Y3948" t="str">
        <f>IF(X3948="","-",TRIM(LEFT(X3948,FIND(",",X3948&amp;",")-1)))</f>
        <v>New York City</v>
      </c>
      <c r="Z3948" t="s">
        <v>2644</v>
      </c>
      <c r="AA3948" t="s">
        <v>32</v>
      </c>
    </row>
    <row r="3949" spans="1:27" ht="14.4" x14ac:dyDescent="0.3">
      <c r="A3949">
        <v>3938</v>
      </c>
      <c r="B3949" t="s">
        <v>14804</v>
      </c>
      <c r="C3949" t="s">
        <v>14805</v>
      </c>
      <c r="D3949" t="s">
        <v>14806</v>
      </c>
      <c r="E3949" t="s">
        <v>4059</v>
      </c>
      <c r="F3949" s="5">
        <f>_xlfn.TEXTBEFORE(E3949, " ") * 1000000</f>
        <v>8800000</v>
      </c>
      <c r="G3949">
        <v>83.546099999999996</v>
      </c>
      <c r="H3949" t="s">
        <v>85</v>
      </c>
      <c r="I3949">
        <v>27</v>
      </c>
      <c r="J3949">
        <f>IF(I3949="",0,I3949)</f>
        <v>27</v>
      </c>
      <c r="K3949">
        <v>15</v>
      </c>
      <c r="L3949">
        <f>I3949-K3949</f>
        <v>12</v>
      </c>
      <c r="M3949" t="str">
        <f>IF(I3949&lt;100,"small",IF(I3949&lt;500,"medium","large"))</f>
        <v>small</v>
      </c>
      <c r="N3949">
        <f>IF(M3949="small",1,0)</f>
        <v>1</v>
      </c>
      <c r="O3949">
        <f>IF(N3949="medium",1,0)</f>
        <v>0</v>
      </c>
      <c r="P3949">
        <f>IF(O3949="large",1,0)</f>
        <v>0</v>
      </c>
      <c r="Q3949">
        <v>2013</v>
      </c>
      <c r="R3949">
        <v>2</v>
      </c>
      <c r="S3949" t="str">
        <f>IF(R3949=1, "First-time", IF(R3949&lt;=3, "Rising Star", IF(R3949&lt;10, "Established", "Elites")))</f>
        <v>Rising Star</v>
      </c>
      <c r="T3949">
        <f>IF(S3949 = "First-time",1,0)</f>
        <v>0</v>
      </c>
      <c r="U3949">
        <f>IF(S3949 = "Rising Star",1,0)</f>
        <v>1</v>
      </c>
      <c r="V3949">
        <f>IF(S3949 = "Established",1,0)</f>
        <v>0</v>
      </c>
      <c r="W3949">
        <f>IF(S3949 = "Elites",1,0)</f>
        <v>0</v>
      </c>
      <c r="X3949" t="s">
        <v>271</v>
      </c>
      <c r="Y3949" t="str">
        <f>IF(X3949="","-",TRIM(LEFT(X3949,FIND(",",X3949&amp;",")-1)))</f>
        <v>Chicago</v>
      </c>
      <c r="Z3949" t="s">
        <v>6272</v>
      </c>
      <c r="AA3949" t="s">
        <v>34</v>
      </c>
    </row>
    <row r="3950" spans="1:27" ht="14.4" x14ac:dyDescent="0.3">
      <c r="A3950">
        <v>3939</v>
      </c>
      <c r="B3950" t="s">
        <v>95</v>
      </c>
      <c r="C3950" t="s">
        <v>96</v>
      </c>
      <c r="D3950" t="s">
        <v>97</v>
      </c>
      <c r="E3950" t="s">
        <v>98</v>
      </c>
      <c r="F3950" s="5">
        <f>_xlfn.TEXTBEFORE(E3950, " ") * 1000000</f>
        <v>11200000</v>
      </c>
      <c r="G3950">
        <v>83.532799999999995</v>
      </c>
      <c r="H3950" t="s">
        <v>85</v>
      </c>
      <c r="I3950">
        <v>52</v>
      </c>
      <c r="J3950">
        <f>IF(I3950="",0,I3950)</f>
        <v>52</v>
      </c>
      <c r="K3950">
        <v>46</v>
      </c>
      <c r="L3950">
        <f>I3950-K3950</f>
        <v>6</v>
      </c>
      <c r="M3950" t="str">
        <f>IF(I3950&lt;100,"small",IF(I3950&lt;500,"medium","large"))</f>
        <v>small</v>
      </c>
      <c r="N3950">
        <f>IF(M3950="small",1,0)</f>
        <v>1</v>
      </c>
      <c r="O3950">
        <f>IF(N3950="medium",1,0)</f>
        <v>0</v>
      </c>
      <c r="P3950">
        <f>IF(O3950="large",1,0)</f>
        <v>0</v>
      </c>
      <c r="Q3950">
        <v>1884</v>
      </c>
      <c r="R3950">
        <v>5</v>
      </c>
      <c r="S3950" t="str">
        <f>IF(R3950=1, "First-time", IF(R3950&lt;=3, "Rising Star", IF(R3950&lt;10, "Established", "Elites")))</f>
        <v>Established</v>
      </c>
      <c r="T3950">
        <f>IF(S3950 = "First-time",1,0)</f>
        <v>0</v>
      </c>
      <c r="U3950">
        <f>IF(S3950 = "Rising Star",1,0)</f>
        <v>0</v>
      </c>
      <c r="V3950">
        <f>IF(S3950 = "Established",1,0)</f>
        <v>1</v>
      </c>
      <c r="W3950">
        <f>IF(S3950 = "Elites",1,0)</f>
        <v>0</v>
      </c>
      <c r="X3950" t="s">
        <v>99</v>
      </c>
      <c r="Y3950" t="str">
        <f>IF(X3950="","-",TRIM(LEFT(X3950,FIND(",",X3950&amp;",")-1)))</f>
        <v>-</v>
      </c>
      <c r="Z3950" t="s">
        <v>100</v>
      </c>
      <c r="AA3950" t="s">
        <v>50</v>
      </c>
    </row>
    <row r="3951" spans="1:27" ht="14.4" x14ac:dyDescent="0.3">
      <c r="A3951">
        <v>3940</v>
      </c>
      <c r="B3951" t="s">
        <v>12981</v>
      </c>
      <c r="C3951" t="s">
        <v>12982</v>
      </c>
      <c r="D3951" t="s">
        <v>12983</v>
      </c>
      <c r="E3951" t="s">
        <v>537</v>
      </c>
      <c r="F3951" s="5">
        <f>_xlfn.TEXTBEFORE(E3951, " ") * 1000000</f>
        <v>5700000</v>
      </c>
      <c r="G3951">
        <v>83.3613</v>
      </c>
      <c r="H3951" t="s">
        <v>167</v>
      </c>
      <c r="I3951">
        <v>25</v>
      </c>
      <c r="J3951">
        <f>IF(I3951="",0,I3951)</f>
        <v>25</v>
      </c>
      <c r="K3951">
        <v>8</v>
      </c>
      <c r="L3951">
        <f>I3951-K3951</f>
        <v>17</v>
      </c>
      <c r="M3951" t="str">
        <f>IF(I3951&lt;100,"small",IF(I3951&lt;500,"medium","large"))</f>
        <v>small</v>
      </c>
      <c r="N3951">
        <f>IF(M3951="small",1,0)</f>
        <v>1</v>
      </c>
      <c r="O3951">
        <f>IF(N3951="medium",1,0)</f>
        <v>0</v>
      </c>
      <c r="P3951">
        <f>IF(O3951="large",1,0)</f>
        <v>0</v>
      </c>
      <c r="Q3951">
        <v>2012</v>
      </c>
      <c r="R3951">
        <v>1</v>
      </c>
      <c r="S3951" t="str">
        <f>IF(R3951=1, "First-time", IF(R3951&lt;=3, "Rising Star", IF(R3951&lt;10, "Established", "Elites")))</f>
        <v>First-time</v>
      </c>
      <c r="T3951">
        <f>IF(S3951 = "First-time",1,0)</f>
        <v>1</v>
      </c>
      <c r="U3951">
        <f>IF(S3951 = "Rising Star",1,0)</f>
        <v>0</v>
      </c>
      <c r="V3951">
        <f>IF(S3951 = "Established",1,0)</f>
        <v>0</v>
      </c>
      <c r="W3951">
        <f>IF(S3951 = "Elites",1,0)</f>
        <v>0</v>
      </c>
      <c r="X3951" t="s">
        <v>154</v>
      </c>
      <c r="Y3951" t="str">
        <f>IF(X3951="","-",TRIM(LEFT(X3951,FIND(",",X3951&amp;",")-1)))</f>
        <v>Virginia Beach</v>
      </c>
      <c r="Z3951" t="s">
        <v>154</v>
      </c>
      <c r="AA3951" t="s">
        <v>47</v>
      </c>
    </row>
    <row r="3952" spans="1:27" ht="14.4" x14ac:dyDescent="0.3">
      <c r="A3952">
        <v>3941</v>
      </c>
      <c r="B3952" t="s">
        <v>1976</v>
      </c>
      <c r="C3952" t="s">
        <v>1977</v>
      </c>
      <c r="D3952" t="s">
        <v>1978</v>
      </c>
      <c r="E3952" t="s">
        <v>1979</v>
      </c>
      <c r="F3952" s="5">
        <f>_xlfn.TEXTBEFORE(E3952, " ") * 1000000</f>
        <v>38000000</v>
      </c>
      <c r="G3952">
        <v>83.36</v>
      </c>
      <c r="H3952" t="s">
        <v>85</v>
      </c>
      <c r="I3952">
        <v>112</v>
      </c>
      <c r="J3952">
        <f>IF(I3952="",0,I3952)</f>
        <v>112</v>
      </c>
      <c r="K3952">
        <v>85</v>
      </c>
      <c r="L3952">
        <f>I3952-K3952</f>
        <v>27</v>
      </c>
      <c r="M3952" t="str">
        <f>IF(I3952&lt;100,"small",IF(I3952&lt;500,"medium","large"))</f>
        <v>medium</v>
      </c>
      <c r="N3952">
        <f>IF(M3952="small",1,0)</f>
        <v>0</v>
      </c>
      <c r="O3952">
        <f>IF(N3952="medium",1,0)</f>
        <v>0</v>
      </c>
      <c r="P3952">
        <f>IF(O3952="large",1,0)</f>
        <v>0</v>
      </c>
      <c r="Q3952">
        <v>1994</v>
      </c>
      <c r="R3952">
        <v>7</v>
      </c>
      <c r="S3952" t="str">
        <f>IF(R3952=1, "First-time", IF(R3952&lt;=3, "Rising Star", IF(R3952&lt;10, "Established", "Elites")))</f>
        <v>Established</v>
      </c>
      <c r="T3952">
        <f>IF(S3952 = "First-time",1,0)</f>
        <v>0</v>
      </c>
      <c r="U3952">
        <f>IF(S3952 = "Rising Star",1,0)</f>
        <v>0</v>
      </c>
      <c r="V3952">
        <f>IF(S3952 = "Established",1,0)</f>
        <v>1</v>
      </c>
      <c r="W3952">
        <f>IF(S3952 = "Elites",1,0)</f>
        <v>0</v>
      </c>
      <c r="X3952" t="s">
        <v>191</v>
      </c>
      <c r="Y3952" t="str">
        <f>IF(X3952="","-",TRIM(LEFT(X3952,FIND(",",X3952&amp;",")-1)))</f>
        <v>Philadelphia</v>
      </c>
      <c r="Z3952" t="s">
        <v>1980</v>
      </c>
      <c r="AA3952" t="s">
        <v>39</v>
      </c>
    </row>
    <row r="3953" spans="1:27" ht="14.4" x14ac:dyDescent="0.3">
      <c r="A3953">
        <v>3942</v>
      </c>
      <c r="B3953" t="s">
        <v>6410</v>
      </c>
      <c r="C3953" t="s">
        <v>6411</v>
      </c>
      <c r="D3953" t="s">
        <v>6412</v>
      </c>
      <c r="E3953" t="s">
        <v>2403</v>
      </c>
      <c r="F3953" s="5">
        <f>_xlfn.TEXTBEFORE(E3953, " ") * 1000000</f>
        <v>4300000</v>
      </c>
      <c r="G3953">
        <v>83.259100000000004</v>
      </c>
      <c r="H3953" t="s">
        <v>174</v>
      </c>
      <c r="I3953">
        <v>35</v>
      </c>
      <c r="J3953">
        <f>IF(I3953="",0,I3953)</f>
        <v>35</v>
      </c>
      <c r="K3953">
        <v>15</v>
      </c>
      <c r="L3953">
        <f>I3953-K3953</f>
        <v>20</v>
      </c>
      <c r="M3953" t="str">
        <f>IF(I3953&lt;100,"small",IF(I3953&lt;500,"medium","large"))</f>
        <v>small</v>
      </c>
      <c r="N3953">
        <f>IF(M3953="small",1,0)</f>
        <v>1</v>
      </c>
      <c r="O3953">
        <f>IF(N3953="medium",1,0)</f>
        <v>0</v>
      </c>
      <c r="P3953">
        <f>IF(O3953="large",1,0)</f>
        <v>0</v>
      </c>
      <c r="Q3953">
        <v>2005</v>
      </c>
      <c r="R3953">
        <v>2</v>
      </c>
      <c r="S3953" t="str">
        <f>IF(R3953=1, "First-time", IF(R3953&lt;=3, "Rising Star", IF(R3953&lt;10, "Established", "Elites")))</f>
        <v>Rising Star</v>
      </c>
      <c r="T3953">
        <f>IF(S3953 = "First-time",1,0)</f>
        <v>0</v>
      </c>
      <c r="U3953">
        <f>IF(S3953 = "Rising Star",1,0)</f>
        <v>1</v>
      </c>
      <c r="V3953">
        <f>IF(S3953 = "Established",1,0)</f>
        <v>0</v>
      </c>
      <c r="W3953">
        <f>IF(S3953 = "Elites",1,0)</f>
        <v>0</v>
      </c>
      <c r="X3953" t="s">
        <v>99</v>
      </c>
      <c r="Y3953" t="str">
        <f>IF(X3953="","-",TRIM(LEFT(X3953,FIND(",",X3953&amp;",")-1)))</f>
        <v>-</v>
      </c>
      <c r="Z3953" t="s">
        <v>6413</v>
      </c>
      <c r="AA3953" t="s">
        <v>13</v>
      </c>
    </row>
    <row r="3954" spans="1:27" ht="14.4" x14ac:dyDescent="0.3">
      <c r="A3954">
        <v>3943</v>
      </c>
      <c r="B3954" t="s">
        <v>9702</v>
      </c>
      <c r="C3954" t="s">
        <v>9703</v>
      </c>
      <c r="D3954" t="s">
        <v>9704</v>
      </c>
      <c r="E3954" t="s">
        <v>3207</v>
      </c>
      <c r="F3954" s="5">
        <f>_xlfn.TEXTBEFORE(E3954, " ") * 1000000</f>
        <v>9800000</v>
      </c>
      <c r="G3954">
        <v>83.169700000000006</v>
      </c>
      <c r="H3954" t="s">
        <v>174</v>
      </c>
      <c r="I3954">
        <v>24</v>
      </c>
      <c r="J3954">
        <f>IF(I3954="",0,I3954)</f>
        <v>24</v>
      </c>
      <c r="K3954">
        <v>8</v>
      </c>
      <c r="L3954">
        <f>I3954-K3954</f>
        <v>16</v>
      </c>
      <c r="M3954" t="str">
        <f>IF(I3954&lt;100,"small",IF(I3954&lt;500,"medium","large"))</f>
        <v>small</v>
      </c>
      <c r="N3954">
        <f>IF(M3954="small",1,0)</f>
        <v>1</v>
      </c>
      <c r="O3954">
        <f>IF(N3954="medium",1,0)</f>
        <v>0</v>
      </c>
      <c r="P3954">
        <f>IF(O3954="large",1,0)</f>
        <v>0</v>
      </c>
      <c r="Q3954">
        <v>2009</v>
      </c>
      <c r="R3954">
        <v>1</v>
      </c>
      <c r="S3954" t="str">
        <f>IF(R3954=1, "First-time", IF(R3954&lt;=3, "Rising Star", IF(R3954&lt;10, "Established", "Elites")))</f>
        <v>First-time</v>
      </c>
      <c r="T3954">
        <f>IF(S3954 = "First-time",1,0)</f>
        <v>1</v>
      </c>
      <c r="U3954">
        <f>IF(S3954 = "Rising Star",1,0)</f>
        <v>0</v>
      </c>
      <c r="V3954">
        <f>IF(S3954 = "Established",1,0)</f>
        <v>0</v>
      </c>
      <c r="W3954">
        <f>IF(S3954 = "Elites",1,0)</f>
        <v>0</v>
      </c>
      <c r="X3954" t="s">
        <v>86</v>
      </c>
      <c r="Y3954" t="str">
        <f>IF(X3954="","-",TRIM(LEFT(X3954,FIND(",",X3954&amp;",")-1)))</f>
        <v>New York City</v>
      </c>
      <c r="Z3954" t="s">
        <v>9705</v>
      </c>
      <c r="AA3954" t="s">
        <v>35</v>
      </c>
    </row>
    <row r="3955" spans="1:27" ht="14.4" x14ac:dyDescent="0.3">
      <c r="A3955">
        <v>3944</v>
      </c>
      <c r="B3955" t="s">
        <v>10369</v>
      </c>
      <c r="C3955" t="s">
        <v>10370</v>
      </c>
      <c r="D3955" t="s">
        <v>10371</v>
      </c>
      <c r="E3955" t="s">
        <v>1405</v>
      </c>
      <c r="F3955" s="5">
        <f>_xlfn.TEXTBEFORE(E3955, " ") * 1000000</f>
        <v>2600000</v>
      </c>
      <c r="G3955">
        <v>83.099900000000005</v>
      </c>
      <c r="H3955" t="s">
        <v>803</v>
      </c>
      <c r="I3955">
        <v>17</v>
      </c>
      <c r="J3955">
        <f>IF(I3955="",0,I3955)</f>
        <v>17</v>
      </c>
      <c r="K3955">
        <v>11</v>
      </c>
      <c r="L3955">
        <f>I3955-K3955</f>
        <v>6</v>
      </c>
      <c r="M3955" t="str">
        <f>IF(I3955&lt;100,"small",IF(I3955&lt;500,"medium","large"))</f>
        <v>small</v>
      </c>
      <c r="N3955">
        <f>IF(M3955="small",1,0)</f>
        <v>1</v>
      </c>
      <c r="O3955">
        <f>IF(N3955="medium",1,0)</f>
        <v>0</v>
      </c>
      <c r="P3955">
        <f>IF(O3955="large",1,0)</f>
        <v>0</v>
      </c>
      <c r="Q3955">
        <v>2009</v>
      </c>
      <c r="R3955">
        <v>2</v>
      </c>
      <c r="S3955" t="str">
        <f>IF(R3955=1, "First-time", IF(R3955&lt;=3, "Rising Star", IF(R3955&lt;10, "Established", "Elites")))</f>
        <v>Rising Star</v>
      </c>
      <c r="T3955">
        <f>IF(S3955 = "First-time",1,0)</f>
        <v>0</v>
      </c>
      <c r="U3955">
        <f>IF(S3955 = "Rising Star",1,0)</f>
        <v>1</v>
      </c>
      <c r="V3955">
        <f>IF(S3955 = "Established",1,0)</f>
        <v>0</v>
      </c>
      <c r="W3955">
        <f>IF(S3955 = "Elites",1,0)</f>
        <v>0</v>
      </c>
      <c r="X3955" t="s">
        <v>325</v>
      </c>
      <c r="Y3955" t="str">
        <f>IF(X3955="","-",TRIM(LEFT(X3955,FIND(",",X3955&amp;",")-1)))</f>
        <v>Los Angeles</v>
      </c>
      <c r="Z3955" t="s">
        <v>4653</v>
      </c>
      <c r="AA3955" t="s">
        <v>5</v>
      </c>
    </row>
    <row r="3956" spans="1:27" ht="14.4" x14ac:dyDescent="0.3">
      <c r="A3956">
        <v>3945</v>
      </c>
      <c r="B3956" t="s">
        <v>7901</v>
      </c>
      <c r="C3956" t="s">
        <v>7902</v>
      </c>
      <c r="D3956" t="s">
        <v>7903</v>
      </c>
      <c r="E3956" t="s">
        <v>2766</v>
      </c>
      <c r="F3956" s="5">
        <f>_xlfn.TEXTBEFORE(E3956, " ") * 1000000</f>
        <v>2700000</v>
      </c>
      <c r="G3956">
        <v>83.091700000000003</v>
      </c>
      <c r="H3956" t="s">
        <v>803</v>
      </c>
      <c r="I3956">
        <v>21</v>
      </c>
      <c r="J3956">
        <f>IF(I3956="",0,I3956)</f>
        <v>21</v>
      </c>
      <c r="K3956">
        <v>12</v>
      </c>
      <c r="L3956">
        <f>I3956-K3956</f>
        <v>9</v>
      </c>
      <c r="M3956" t="str">
        <f>IF(I3956&lt;100,"small",IF(I3956&lt;500,"medium","large"))</f>
        <v>small</v>
      </c>
      <c r="N3956">
        <f>IF(M3956="small",1,0)</f>
        <v>1</v>
      </c>
      <c r="O3956">
        <f>IF(N3956="medium",1,0)</f>
        <v>0</v>
      </c>
      <c r="P3956">
        <f>IF(O3956="large",1,0)</f>
        <v>0</v>
      </c>
      <c r="Q3956">
        <v>2007</v>
      </c>
      <c r="R3956">
        <v>3</v>
      </c>
      <c r="S3956" t="str">
        <f>IF(R3956=1, "First-time", IF(R3956&lt;=3, "Rising Star", IF(R3956&lt;10, "Established", "Elites")))</f>
        <v>Rising Star</v>
      </c>
      <c r="T3956">
        <f>IF(S3956 = "First-time",1,0)</f>
        <v>0</v>
      </c>
      <c r="U3956">
        <f>IF(S3956 = "Rising Star",1,0)</f>
        <v>1</v>
      </c>
      <c r="V3956">
        <f>IF(S3956 = "Established",1,0)</f>
        <v>0</v>
      </c>
      <c r="W3956">
        <f>IF(S3956 = "Elites",1,0)</f>
        <v>0</v>
      </c>
      <c r="X3956" t="s">
        <v>242</v>
      </c>
      <c r="Y3956" t="str">
        <f>IF(X3956="","-",TRIM(LEFT(X3956,FIND(",",X3956&amp;",")-1)))</f>
        <v>Atlanta</v>
      </c>
      <c r="Z3956" t="s">
        <v>242</v>
      </c>
      <c r="AA3956" t="s">
        <v>11</v>
      </c>
    </row>
    <row r="3957" spans="1:27" ht="14.4" x14ac:dyDescent="0.3">
      <c r="A3957">
        <v>3946</v>
      </c>
      <c r="B3957" t="s">
        <v>12984</v>
      </c>
      <c r="C3957" t="s">
        <v>12985</v>
      </c>
      <c r="D3957" t="s">
        <v>12986</v>
      </c>
      <c r="E3957" t="s">
        <v>3207</v>
      </c>
      <c r="F3957" s="5">
        <f>_xlfn.TEXTBEFORE(E3957, " ") * 1000000</f>
        <v>9800000</v>
      </c>
      <c r="G3957">
        <v>83.080399999999997</v>
      </c>
      <c r="H3957" t="s">
        <v>1132</v>
      </c>
      <c r="I3957">
        <v>24</v>
      </c>
      <c r="J3957">
        <f>IF(I3957="",0,I3957)</f>
        <v>24</v>
      </c>
      <c r="K3957">
        <v>7</v>
      </c>
      <c r="L3957">
        <f>I3957-K3957</f>
        <v>17</v>
      </c>
      <c r="M3957" t="str">
        <f>IF(I3957&lt;100,"small",IF(I3957&lt;500,"medium","large"))</f>
        <v>small</v>
      </c>
      <c r="N3957">
        <f>IF(M3957="small",1,0)</f>
        <v>1</v>
      </c>
      <c r="O3957">
        <f>IF(N3957="medium",1,0)</f>
        <v>0</v>
      </c>
      <c r="P3957">
        <f>IF(O3957="large",1,0)</f>
        <v>0</v>
      </c>
      <c r="Q3957">
        <v>2012</v>
      </c>
      <c r="R3957">
        <v>1</v>
      </c>
      <c r="S3957" t="str">
        <f>IF(R3957=1, "First-time", IF(R3957&lt;=3, "Rising Star", IF(R3957&lt;10, "Established", "Elites")))</f>
        <v>First-time</v>
      </c>
      <c r="T3957">
        <f>IF(S3957 = "First-time",1,0)</f>
        <v>1</v>
      </c>
      <c r="U3957">
        <f>IF(S3957 = "Rising Star",1,0)</f>
        <v>0</v>
      </c>
      <c r="V3957">
        <f>IF(S3957 = "Established",1,0)</f>
        <v>0</v>
      </c>
      <c r="W3957">
        <f>IF(S3957 = "Elites",1,0)</f>
        <v>0</v>
      </c>
      <c r="X3957" t="s">
        <v>427</v>
      </c>
      <c r="Y3957" t="str">
        <f>IF(X3957="","-",TRIM(LEFT(X3957,FIND(",",X3957&amp;",")-1)))</f>
        <v>Washington</v>
      </c>
      <c r="Z3957" t="s">
        <v>4769</v>
      </c>
      <c r="AA3957" t="s">
        <v>47</v>
      </c>
    </row>
    <row r="3958" spans="1:27" ht="14.4" x14ac:dyDescent="0.3">
      <c r="A3958">
        <v>3947</v>
      </c>
      <c r="B3958" t="s">
        <v>3507</v>
      </c>
      <c r="C3958" t="s">
        <v>3508</v>
      </c>
      <c r="D3958" t="s">
        <v>3509</v>
      </c>
      <c r="E3958" t="s">
        <v>3510</v>
      </c>
      <c r="F3958" s="5">
        <f>_xlfn.TEXTBEFORE(E3958, " ") * 1000000</f>
        <v>12100000</v>
      </c>
      <c r="G3958">
        <v>83.078500000000005</v>
      </c>
      <c r="H3958" t="s">
        <v>85</v>
      </c>
      <c r="I3958">
        <v>50</v>
      </c>
      <c r="J3958">
        <f>IF(I3958="",0,I3958)</f>
        <v>50</v>
      </c>
      <c r="K3958">
        <v>20</v>
      </c>
      <c r="L3958">
        <f>I3958-K3958</f>
        <v>30</v>
      </c>
      <c r="M3958" t="str">
        <f>IF(I3958&lt;100,"small",IF(I3958&lt;500,"medium","large"))</f>
        <v>small</v>
      </c>
      <c r="N3958">
        <f>IF(M3958="small",1,0)</f>
        <v>1</v>
      </c>
      <c r="O3958">
        <f>IF(N3958="medium",1,0)</f>
        <v>0</v>
      </c>
      <c r="P3958">
        <f>IF(O3958="large",1,0)</f>
        <v>0</v>
      </c>
      <c r="Q3958">
        <v>2000</v>
      </c>
      <c r="R3958">
        <v>6</v>
      </c>
      <c r="S3958" t="str">
        <f>IF(R3958=1, "First-time", IF(R3958&lt;=3, "Rising Star", IF(R3958&lt;10, "Established", "Elites")))</f>
        <v>Established</v>
      </c>
      <c r="T3958">
        <f>IF(S3958 = "First-time",1,0)</f>
        <v>0</v>
      </c>
      <c r="U3958">
        <f>IF(S3958 = "Rising Star",1,0)</f>
        <v>0</v>
      </c>
      <c r="V3958">
        <f>IF(S3958 = "Established",1,0)</f>
        <v>1</v>
      </c>
      <c r="W3958">
        <f>IF(S3958 = "Elites",1,0)</f>
        <v>0</v>
      </c>
      <c r="X3958" t="s">
        <v>86</v>
      </c>
      <c r="Y3958" t="str">
        <f>IF(X3958="","-",TRIM(LEFT(X3958,FIND(",",X3958&amp;",")-1)))</f>
        <v>New York City</v>
      </c>
      <c r="Z3958" t="s">
        <v>3511</v>
      </c>
      <c r="AA3958" t="s">
        <v>32</v>
      </c>
    </row>
    <row r="3959" spans="1:27" ht="14.4" x14ac:dyDescent="0.3">
      <c r="A3959">
        <v>3948</v>
      </c>
      <c r="B3959" t="s">
        <v>4433</v>
      </c>
      <c r="C3959" t="s">
        <v>4434</v>
      </c>
      <c r="D3959" t="s">
        <v>4435</v>
      </c>
      <c r="E3959" t="s">
        <v>212</v>
      </c>
      <c r="F3959" s="5">
        <f>_xlfn.TEXTBEFORE(E3959, " ") * 1000000</f>
        <v>4400000</v>
      </c>
      <c r="G3959">
        <v>82.997500000000002</v>
      </c>
      <c r="H3959" t="s">
        <v>1238</v>
      </c>
      <c r="I3959">
        <v>28</v>
      </c>
      <c r="J3959">
        <f>IF(I3959="",0,I3959)</f>
        <v>28</v>
      </c>
      <c r="K3959">
        <v>19</v>
      </c>
      <c r="L3959">
        <f>I3959-K3959</f>
        <v>9</v>
      </c>
      <c r="M3959" t="str">
        <f>IF(I3959&lt;100,"small",IF(I3959&lt;500,"medium","large"))</f>
        <v>small</v>
      </c>
      <c r="N3959">
        <f>IF(M3959="small",1,0)</f>
        <v>1</v>
      </c>
      <c r="O3959">
        <f>IF(N3959="medium",1,0)</f>
        <v>0</v>
      </c>
      <c r="P3959">
        <f>IF(O3959="large",1,0)</f>
        <v>0</v>
      </c>
      <c r="Q3959">
        <v>2002</v>
      </c>
      <c r="R3959">
        <v>4</v>
      </c>
      <c r="S3959" t="str">
        <f>IF(R3959=1, "First-time", IF(R3959&lt;=3, "Rising Star", IF(R3959&lt;10, "Established", "Elites")))</f>
        <v>Established</v>
      </c>
      <c r="T3959">
        <f>IF(S3959 = "First-time",1,0)</f>
        <v>0</v>
      </c>
      <c r="U3959">
        <f>IF(S3959 = "Rising Star",1,0)</f>
        <v>0</v>
      </c>
      <c r="V3959">
        <f>IF(S3959 = "Established",1,0)</f>
        <v>1</v>
      </c>
      <c r="W3959">
        <f>IF(S3959 = "Elites",1,0)</f>
        <v>0</v>
      </c>
      <c r="X3959" t="s">
        <v>99</v>
      </c>
      <c r="Y3959" t="str">
        <f>IF(X3959="","-",TRIM(LEFT(X3959,FIND(",",X3959&amp;",")-1)))</f>
        <v>-</v>
      </c>
      <c r="Z3959" t="s">
        <v>4436</v>
      </c>
      <c r="AA3959" t="s">
        <v>32</v>
      </c>
    </row>
    <row r="3960" spans="1:27" ht="14.4" x14ac:dyDescent="0.3">
      <c r="A3960">
        <v>3949</v>
      </c>
      <c r="B3960" t="s">
        <v>10467</v>
      </c>
      <c r="C3960" t="s">
        <v>10468</v>
      </c>
      <c r="D3960" t="s">
        <v>10469</v>
      </c>
      <c r="E3960" t="s">
        <v>1329</v>
      </c>
      <c r="F3960" s="5">
        <f>_xlfn.TEXTBEFORE(E3960, " ") * 1000000</f>
        <v>3600000</v>
      </c>
      <c r="G3960">
        <v>82.849400000000003</v>
      </c>
      <c r="H3960" t="s">
        <v>803</v>
      </c>
      <c r="I3960">
        <v>29</v>
      </c>
      <c r="J3960">
        <f>IF(I3960="",0,I3960)</f>
        <v>29</v>
      </c>
      <c r="K3960">
        <v>22</v>
      </c>
      <c r="L3960">
        <f>I3960-K3960</f>
        <v>7</v>
      </c>
      <c r="M3960" t="str">
        <f>IF(I3960&lt;100,"small",IF(I3960&lt;500,"medium","large"))</f>
        <v>small</v>
      </c>
      <c r="N3960">
        <f>IF(M3960="small",1,0)</f>
        <v>1</v>
      </c>
      <c r="O3960">
        <f>IF(N3960="medium",1,0)</f>
        <v>0</v>
      </c>
      <c r="P3960">
        <f>IF(O3960="large",1,0)</f>
        <v>0</v>
      </c>
      <c r="Q3960">
        <v>2010</v>
      </c>
      <c r="R3960">
        <v>1</v>
      </c>
      <c r="S3960" t="str">
        <f>IF(R3960=1, "First-time", IF(R3960&lt;=3, "Rising Star", IF(R3960&lt;10, "Established", "Elites")))</f>
        <v>First-time</v>
      </c>
      <c r="T3960">
        <f>IF(S3960 = "First-time",1,0)</f>
        <v>1</v>
      </c>
      <c r="U3960">
        <f>IF(S3960 = "Rising Star",1,0)</f>
        <v>0</v>
      </c>
      <c r="V3960">
        <f>IF(S3960 = "Established",1,0)</f>
        <v>0</v>
      </c>
      <c r="W3960">
        <f>IF(S3960 = "Elites",1,0)</f>
        <v>0</v>
      </c>
      <c r="X3960" t="s">
        <v>260</v>
      </c>
      <c r="Y3960" t="str">
        <f>IF(X3960="","-",TRIM(LEFT(X3960,FIND(",",X3960&amp;",")-1)))</f>
        <v>Seattle</v>
      </c>
      <c r="Z3960" t="s">
        <v>260</v>
      </c>
      <c r="AA3960" t="s">
        <v>49</v>
      </c>
    </row>
    <row r="3961" spans="1:27" ht="14.4" x14ac:dyDescent="0.3">
      <c r="A3961">
        <v>3950</v>
      </c>
      <c r="B3961" t="s">
        <v>6894</v>
      </c>
      <c r="C3961" t="s">
        <v>6895</v>
      </c>
      <c r="D3961" t="s">
        <v>6896</v>
      </c>
      <c r="E3961" t="s">
        <v>1084</v>
      </c>
      <c r="F3961" s="5">
        <f>_xlfn.TEXTBEFORE(E3961, " ") * 1000000</f>
        <v>21900000</v>
      </c>
      <c r="G3961">
        <v>82.838499999999996</v>
      </c>
      <c r="H3961" t="s">
        <v>751</v>
      </c>
      <c r="I3961">
        <v>130</v>
      </c>
      <c r="J3961">
        <f>IF(I3961="",0,I3961)</f>
        <v>130</v>
      </c>
      <c r="K3961">
        <v>75</v>
      </c>
      <c r="L3961">
        <f>I3961-K3961</f>
        <v>55</v>
      </c>
      <c r="M3961" t="str">
        <f>IF(I3961&lt;100,"small",IF(I3961&lt;500,"medium","large"))</f>
        <v>medium</v>
      </c>
      <c r="N3961">
        <f>IF(M3961="small",1,0)</f>
        <v>0</v>
      </c>
      <c r="O3961">
        <f>IF(N3961="medium",1,0)</f>
        <v>0</v>
      </c>
      <c r="P3961">
        <f>IF(O3961="large",1,0)</f>
        <v>0</v>
      </c>
      <c r="Q3961">
        <v>2006</v>
      </c>
      <c r="R3961">
        <v>6</v>
      </c>
      <c r="S3961" t="str">
        <f>IF(R3961=1, "First-time", IF(R3961&lt;=3, "Rising Star", IF(R3961&lt;10, "Established", "Elites")))</f>
        <v>Established</v>
      </c>
      <c r="T3961">
        <f>IF(S3961 = "First-time",1,0)</f>
        <v>0</v>
      </c>
      <c r="U3961">
        <f>IF(S3961 = "Rising Star",1,0)</f>
        <v>0</v>
      </c>
      <c r="V3961">
        <f>IF(S3961 = "Established",1,0)</f>
        <v>1</v>
      </c>
      <c r="W3961">
        <f>IF(S3961 = "Elites",1,0)</f>
        <v>0</v>
      </c>
      <c r="X3961" t="s">
        <v>99</v>
      </c>
      <c r="Y3961" t="str">
        <f>IF(X3961="","-",TRIM(LEFT(X3961,FIND(",",X3961&amp;",")-1)))</f>
        <v>-</v>
      </c>
      <c r="Z3961" t="s">
        <v>1449</v>
      </c>
      <c r="AA3961" t="s">
        <v>33</v>
      </c>
    </row>
    <row r="3962" spans="1:27" ht="14.4" x14ac:dyDescent="0.3">
      <c r="A3962">
        <v>3951</v>
      </c>
      <c r="B3962" t="s">
        <v>3393</v>
      </c>
      <c r="C3962" t="s">
        <v>3394</v>
      </c>
      <c r="D3962" t="s">
        <v>3395</v>
      </c>
      <c r="E3962" t="s">
        <v>3396</v>
      </c>
      <c r="F3962" s="5">
        <f>_xlfn.TEXTBEFORE(E3962, " ") * 1000000</f>
        <v>197200000</v>
      </c>
      <c r="G3962">
        <v>82.832700000000003</v>
      </c>
      <c r="H3962" t="s">
        <v>167</v>
      </c>
      <c r="I3962">
        <v>1777</v>
      </c>
      <c r="J3962">
        <f>IF(I3962="",0,I3962)</f>
        <v>1777</v>
      </c>
      <c r="K3962">
        <v>1196</v>
      </c>
      <c r="L3962">
        <f>I3962-K3962</f>
        <v>581</v>
      </c>
      <c r="M3962" t="str">
        <f>IF(I3962&lt;100,"small",IF(I3962&lt;500,"medium","large"))</f>
        <v>large</v>
      </c>
      <c r="N3962">
        <f>IF(M3962="small",1,0)</f>
        <v>0</v>
      </c>
      <c r="O3962">
        <f>IF(N3962="medium",1,0)</f>
        <v>0</v>
      </c>
      <c r="P3962">
        <f>IF(O3962="large",1,0)</f>
        <v>0</v>
      </c>
      <c r="Q3962">
        <v>2000</v>
      </c>
      <c r="R3962">
        <v>12</v>
      </c>
      <c r="S3962" t="str">
        <f>IF(R3962=1, "First-time", IF(R3962&lt;=3, "Rising Star", IF(R3962&lt;10, "Established", "Elites")))</f>
        <v>Elites</v>
      </c>
      <c r="T3962">
        <f>IF(S3962 = "First-time",1,0)</f>
        <v>0</v>
      </c>
      <c r="U3962">
        <f>IF(S3962 = "Rising Star",1,0)</f>
        <v>0</v>
      </c>
      <c r="V3962">
        <f>IF(S3962 = "Established",1,0)</f>
        <v>0</v>
      </c>
      <c r="W3962">
        <f>IF(S3962 = "Elites",1,0)</f>
        <v>1</v>
      </c>
      <c r="X3962" t="s">
        <v>99</v>
      </c>
      <c r="Y3962" t="str">
        <f>IF(X3962="","-",TRIM(LEFT(X3962,FIND(",",X3962&amp;",")-1)))</f>
        <v>-</v>
      </c>
      <c r="Z3962" t="s">
        <v>3397</v>
      </c>
      <c r="AA3962" t="s">
        <v>46</v>
      </c>
    </row>
    <row r="3963" spans="1:27" ht="14.4" x14ac:dyDescent="0.3">
      <c r="A3963">
        <v>3952</v>
      </c>
      <c r="B3963" t="s">
        <v>7556</v>
      </c>
      <c r="C3963" t="s">
        <v>7557</v>
      </c>
      <c r="D3963" t="s">
        <v>7558</v>
      </c>
      <c r="E3963" t="s">
        <v>595</v>
      </c>
      <c r="F3963" s="5">
        <f>_xlfn.TEXTBEFORE(E3963, " ") * 1000000</f>
        <v>17800000</v>
      </c>
      <c r="G3963">
        <v>82.785399999999996</v>
      </c>
      <c r="H3963" t="s">
        <v>85</v>
      </c>
      <c r="I3963">
        <v>114</v>
      </c>
      <c r="J3963">
        <f>IF(I3963="",0,I3963)</f>
        <v>114</v>
      </c>
      <c r="K3963">
        <v>52</v>
      </c>
      <c r="L3963">
        <f>I3963-K3963</f>
        <v>62</v>
      </c>
      <c r="M3963" t="str">
        <f>IF(I3963&lt;100,"small",IF(I3963&lt;500,"medium","large"))</f>
        <v>medium</v>
      </c>
      <c r="N3963">
        <f>IF(M3963="small",1,0)</f>
        <v>0</v>
      </c>
      <c r="O3963">
        <f>IF(N3963="medium",1,0)</f>
        <v>0</v>
      </c>
      <c r="P3963">
        <f>IF(O3963="large",1,0)</f>
        <v>0</v>
      </c>
      <c r="Q3963">
        <v>2007</v>
      </c>
      <c r="R3963">
        <v>7</v>
      </c>
      <c r="S3963" t="str">
        <f>IF(R3963=1, "First-time", IF(R3963&lt;=3, "Rising Star", IF(R3963&lt;10, "Established", "Elites")))</f>
        <v>Established</v>
      </c>
      <c r="T3963">
        <f>IF(S3963 = "First-time",1,0)</f>
        <v>0</v>
      </c>
      <c r="U3963">
        <f>IF(S3963 = "Rising Star",1,0)</f>
        <v>0</v>
      </c>
      <c r="V3963">
        <f>IF(S3963 = "Established",1,0)</f>
        <v>1</v>
      </c>
      <c r="W3963">
        <f>IF(S3963 = "Elites",1,0)</f>
        <v>0</v>
      </c>
      <c r="X3963" t="s">
        <v>191</v>
      </c>
      <c r="Y3963" t="str">
        <f>IF(X3963="","-",TRIM(LEFT(X3963,FIND(",",X3963&amp;",")-1)))</f>
        <v>Philadelphia</v>
      </c>
      <c r="Z3963" t="s">
        <v>3848</v>
      </c>
      <c r="AA3963" t="s">
        <v>39</v>
      </c>
    </row>
    <row r="3964" spans="1:27" ht="14.4" x14ac:dyDescent="0.3">
      <c r="A3964">
        <v>3953</v>
      </c>
      <c r="B3964" t="s">
        <v>4445</v>
      </c>
      <c r="C3964" t="s">
        <v>4446</v>
      </c>
      <c r="D3964" t="s">
        <v>4447</v>
      </c>
      <c r="E3964" t="s">
        <v>932</v>
      </c>
      <c r="F3964" s="5">
        <f>_xlfn.TEXTBEFORE(E3964, " ") * 1000000</f>
        <v>9300000</v>
      </c>
      <c r="G3964">
        <v>82.755700000000004</v>
      </c>
      <c r="H3964" t="s">
        <v>118</v>
      </c>
      <c r="I3964">
        <v>78</v>
      </c>
      <c r="J3964">
        <f>IF(I3964="",0,I3964)</f>
        <v>78</v>
      </c>
      <c r="K3964">
        <v>40</v>
      </c>
      <c r="L3964">
        <f>I3964-K3964</f>
        <v>38</v>
      </c>
      <c r="M3964" t="str">
        <f>IF(I3964&lt;100,"small",IF(I3964&lt;500,"medium","large"))</f>
        <v>small</v>
      </c>
      <c r="N3964">
        <f>IF(M3964="small",1,0)</f>
        <v>1</v>
      </c>
      <c r="O3964">
        <f>IF(N3964="medium",1,0)</f>
        <v>0</v>
      </c>
      <c r="P3964">
        <f>IF(O3964="large",1,0)</f>
        <v>0</v>
      </c>
      <c r="Q3964">
        <v>2002</v>
      </c>
      <c r="R3964">
        <v>1</v>
      </c>
      <c r="S3964" t="str">
        <f>IF(R3964=1, "First-time", IF(R3964&lt;=3, "Rising Star", IF(R3964&lt;10, "Established", "Elites")))</f>
        <v>First-time</v>
      </c>
      <c r="T3964">
        <f>IF(S3964 = "First-time",1,0)</f>
        <v>1</v>
      </c>
      <c r="U3964">
        <f>IF(S3964 = "Rising Star",1,0)</f>
        <v>0</v>
      </c>
      <c r="V3964">
        <f>IF(S3964 = "Established",1,0)</f>
        <v>0</v>
      </c>
      <c r="W3964">
        <f>IF(S3964 = "Elites",1,0)</f>
        <v>0</v>
      </c>
      <c r="X3964" t="s">
        <v>185</v>
      </c>
      <c r="Y3964" t="str">
        <f>IF(X3964="","-",TRIM(LEFT(X3964,FIND(",",X3964&amp;",")-1)))</f>
        <v>Boston</v>
      </c>
      <c r="Z3964" t="s">
        <v>4448</v>
      </c>
      <c r="AA3964" t="s">
        <v>31</v>
      </c>
    </row>
    <row r="3965" spans="1:27" ht="14.4" x14ac:dyDescent="0.3">
      <c r="A3965">
        <v>3954</v>
      </c>
      <c r="B3965" t="s">
        <v>11858</v>
      </c>
      <c r="C3965" t="s">
        <v>11859</v>
      </c>
      <c r="D3965" t="s">
        <v>11860</v>
      </c>
      <c r="E3965" t="s">
        <v>1661</v>
      </c>
      <c r="F3965" s="5">
        <f>_xlfn.TEXTBEFORE(E3965, " ") * 1000000</f>
        <v>5300000</v>
      </c>
      <c r="G3965">
        <v>82.699299999999994</v>
      </c>
      <c r="H3965" t="s">
        <v>353</v>
      </c>
      <c r="I3965">
        <v>38</v>
      </c>
      <c r="J3965">
        <f>IF(I3965="",0,I3965)</f>
        <v>38</v>
      </c>
      <c r="K3965">
        <v>7</v>
      </c>
      <c r="L3965">
        <f>I3965-K3965</f>
        <v>31</v>
      </c>
      <c r="M3965" t="str">
        <f>IF(I3965&lt;100,"small",IF(I3965&lt;500,"medium","large"))</f>
        <v>small</v>
      </c>
      <c r="N3965">
        <f>IF(M3965="small",1,0)</f>
        <v>1</v>
      </c>
      <c r="O3965">
        <f>IF(N3965="medium",1,0)</f>
        <v>0</v>
      </c>
      <c r="P3965">
        <f>IF(O3965="large",1,0)</f>
        <v>0</v>
      </c>
      <c r="Q3965">
        <v>2011</v>
      </c>
      <c r="R3965">
        <v>4</v>
      </c>
      <c r="S3965" t="str">
        <f>IF(R3965=1, "First-time", IF(R3965&lt;=3, "Rising Star", IF(R3965&lt;10, "Established", "Elites")))</f>
        <v>Established</v>
      </c>
      <c r="T3965">
        <f>IF(S3965 = "First-time",1,0)</f>
        <v>0</v>
      </c>
      <c r="U3965">
        <f>IF(S3965 = "Rising Star",1,0)</f>
        <v>0</v>
      </c>
      <c r="V3965">
        <f>IF(S3965 = "Established",1,0)</f>
        <v>1</v>
      </c>
      <c r="W3965">
        <f>IF(S3965 = "Elites",1,0)</f>
        <v>0</v>
      </c>
      <c r="X3965" t="s">
        <v>232</v>
      </c>
      <c r="Y3965" t="str">
        <f>IF(X3965="","-",TRIM(LEFT(X3965,FIND(",",X3965&amp;",")-1)))</f>
        <v>Houston</v>
      </c>
      <c r="Z3965" t="s">
        <v>7486</v>
      </c>
      <c r="AA3965" t="s">
        <v>45</v>
      </c>
    </row>
    <row r="3966" spans="1:27" ht="14.4" x14ac:dyDescent="0.3">
      <c r="A3966">
        <v>3955</v>
      </c>
      <c r="B3966" t="s">
        <v>13380</v>
      </c>
      <c r="C3966" t="s">
        <v>13381</v>
      </c>
      <c r="D3966" t="s">
        <v>13382</v>
      </c>
      <c r="E3966" t="s">
        <v>8223</v>
      </c>
      <c r="F3966" s="5">
        <f>_xlfn.TEXTBEFORE(E3966, " ") * 1000000</f>
        <v>23500000</v>
      </c>
      <c r="G3966">
        <v>82.684799999999996</v>
      </c>
      <c r="H3966" t="s">
        <v>353</v>
      </c>
      <c r="I3966">
        <v>51</v>
      </c>
      <c r="J3966">
        <f>IF(I3966="",0,I3966)</f>
        <v>51</v>
      </c>
      <c r="K3966">
        <v>20</v>
      </c>
      <c r="L3966">
        <f>I3966-K3966</f>
        <v>31</v>
      </c>
      <c r="M3966" t="str">
        <f>IF(I3966&lt;100,"small",IF(I3966&lt;500,"medium","large"))</f>
        <v>small</v>
      </c>
      <c r="N3966">
        <f>IF(M3966="small",1,0)</f>
        <v>1</v>
      </c>
      <c r="O3966">
        <f>IF(N3966="medium",1,0)</f>
        <v>0</v>
      </c>
      <c r="P3966">
        <f>IF(O3966="large",1,0)</f>
        <v>0</v>
      </c>
      <c r="Q3966">
        <v>2012</v>
      </c>
      <c r="R3966">
        <v>2</v>
      </c>
      <c r="S3966" t="str">
        <f>IF(R3966=1, "First-time", IF(R3966&lt;=3, "Rising Star", IF(R3966&lt;10, "Established", "Elites")))</f>
        <v>Rising Star</v>
      </c>
      <c r="T3966">
        <f>IF(S3966 = "First-time",1,0)</f>
        <v>0</v>
      </c>
      <c r="U3966">
        <f>IF(S3966 = "Rising Star",1,0)</f>
        <v>1</v>
      </c>
      <c r="V3966">
        <f>IF(S3966 = "Established",1,0)</f>
        <v>0</v>
      </c>
      <c r="W3966">
        <f>IF(S3966 = "Elites",1,0)</f>
        <v>0</v>
      </c>
      <c r="X3966" t="s">
        <v>86</v>
      </c>
      <c r="Y3966" t="str">
        <f>IF(X3966="","-",TRIM(LEFT(X3966,FIND(",",X3966&amp;",")-1)))</f>
        <v>New York City</v>
      </c>
      <c r="Z3966" t="s">
        <v>543</v>
      </c>
      <c r="AA3966" t="s">
        <v>35</v>
      </c>
    </row>
    <row r="3967" spans="1:27" ht="14.4" x14ac:dyDescent="0.3">
      <c r="A3967">
        <v>3956</v>
      </c>
      <c r="B3967" t="s">
        <v>5561</v>
      </c>
      <c r="C3967" t="s">
        <v>5562</v>
      </c>
      <c r="D3967" t="s">
        <v>5563</v>
      </c>
      <c r="E3967" t="s">
        <v>5564</v>
      </c>
      <c r="F3967" s="5">
        <f>_xlfn.TEXTBEFORE(E3967, " ") * 1000000</f>
        <v>292100000</v>
      </c>
      <c r="G3967">
        <v>82.605199999999996</v>
      </c>
      <c r="H3967" t="s">
        <v>118</v>
      </c>
      <c r="I3967">
        <v>150</v>
      </c>
      <c r="J3967">
        <f>IF(I3967="",0,I3967)</f>
        <v>150</v>
      </c>
      <c r="K3967">
        <v>94</v>
      </c>
      <c r="L3967">
        <f>I3967-K3967</f>
        <v>56</v>
      </c>
      <c r="M3967" t="str">
        <f>IF(I3967&lt;100,"small",IF(I3967&lt;500,"medium","large"))</f>
        <v>medium</v>
      </c>
      <c r="N3967">
        <f>IF(M3967="small",1,0)</f>
        <v>0</v>
      </c>
      <c r="O3967">
        <f>IF(N3967="medium",1,0)</f>
        <v>0</v>
      </c>
      <c r="P3967">
        <f>IF(O3967="large",1,0)</f>
        <v>0</v>
      </c>
      <c r="Q3967">
        <v>2004</v>
      </c>
      <c r="R3967">
        <v>7</v>
      </c>
      <c r="S3967" t="str">
        <f>IF(R3967=1, "First-time", IF(R3967&lt;=3, "Rising Star", IF(R3967&lt;10, "Established", "Elites")))</f>
        <v>Established</v>
      </c>
      <c r="T3967">
        <f>IF(S3967 = "First-time",1,0)</f>
        <v>0</v>
      </c>
      <c r="U3967">
        <f>IF(S3967 = "Rising Star",1,0)</f>
        <v>0</v>
      </c>
      <c r="V3967">
        <f>IF(S3967 = "Established",1,0)</f>
        <v>1</v>
      </c>
      <c r="W3967">
        <f>IF(S3967 = "Elites",1,0)</f>
        <v>0</v>
      </c>
      <c r="X3967" t="s">
        <v>86</v>
      </c>
      <c r="Y3967" t="str">
        <f>IF(X3967="","-",TRIM(LEFT(X3967,FIND(",",X3967&amp;",")-1)))</f>
        <v>New York City</v>
      </c>
      <c r="Z3967" t="s">
        <v>2386</v>
      </c>
      <c r="AA3967" t="s">
        <v>32</v>
      </c>
    </row>
    <row r="3968" spans="1:27" ht="14.4" x14ac:dyDescent="0.3">
      <c r="A3968">
        <v>3957</v>
      </c>
      <c r="B3968" t="s">
        <v>7468</v>
      </c>
      <c r="C3968" t="s">
        <v>7469</v>
      </c>
      <c r="D3968" t="s">
        <v>7470</v>
      </c>
      <c r="E3968" t="s">
        <v>1466</v>
      </c>
      <c r="F3968" s="5">
        <f>_xlfn.TEXTBEFORE(E3968, " ") * 1000000</f>
        <v>4000000</v>
      </c>
      <c r="G3968">
        <v>82.587199999999996</v>
      </c>
      <c r="H3968" t="s">
        <v>105</v>
      </c>
      <c r="I3968">
        <v>16</v>
      </c>
      <c r="J3968">
        <f>IF(I3968="",0,I3968)</f>
        <v>16</v>
      </c>
      <c r="K3968">
        <v>16</v>
      </c>
      <c r="L3968">
        <f>I3968-K3968</f>
        <v>0</v>
      </c>
      <c r="M3968" t="str">
        <f>IF(I3968&lt;100,"small",IF(I3968&lt;500,"medium","large"))</f>
        <v>small</v>
      </c>
      <c r="N3968">
        <f>IF(M3968="small",1,0)</f>
        <v>1</v>
      </c>
      <c r="O3968">
        <f>IF(N3968="medium",1,0)</f>
        <v>0</v>
      </c>
      <c r="P3968">
        <f>IF(O3968="large",1,0)</f>
        <v>0</v>
      </c>
      <c r="Q3968">
        <v>2007</v>
      </c>
      <c r="R3968">
        <v>3</v>
      </c>
      <c r="S3968" t="str">
        <f>IF(R3968=1, "First-time", IF(R3968&lt;=3, "Rising Star", IF(R3968&lt;10, "Established", "Elites")))</f>
        <v>Rising Star</v>
      </c>
      <c r="T3968">
        <f>IF(S3968 = "First-time",1,0)</f>
        <v>0</v>
      </c>
      <c r="U3968">
        <f>IF(S3968 = "Rising Star",1,0)</f>
        <v>1</v>
      </c>
      <c r="V3968">
        <f>IF(S3968 = "Established",1,0)</f>
        <v>0</v>
      </c>
      <c r="W3968">
        <f>IF(S3968 = "Elites",1,0)</f>
        <v>0</v>
      </c>
      <c r="X3968" t="s">
        <v>232</v>
      </c>
      <c r="Y3968" t="str">
        <f>IF(X3968="","-",TRIM(LEFT(X3968,FIND(",",X3968&amp;",")-1)))</f>
        <v>Houston</v>
      </c>
      <c r="Z3968" t="s">
        <v>7471</v>
      </c>
      <c r="AA3968" t="s">
        <v>45</v>
      </c>
    </row>
    <row r="3969" spans="1:27" ht="14.4" x14ac:dyDescent="0.3">
      <c r="A3969">
        <v>3958</v>
      </c>
      <c r="B3969" t="s">
        <v>3949</v>
      </c>
      <c r="C3969" t="s">
        <v>3950</v>
      </c>
      <c r="D3969" t="s">
        <v>3951</v>
      </c>
      <c r="E3969" t="s">
        <v>1098</v>
      </c>
      <c r="F3969" s="5">
        <f>_xlfn.TEXTBEFORE(E3969, " ") * 1000000</f>
        <v>62100000</v>
      </c>
      <c r="G3969">
        <v>82.555300000000003</v>
      </c>
      <c r="H3969" t="s">
        <v>353</v>
      </c>
      <c r="I3969">
        <v>79</v>
      </c>
      <c r="J3969">
        <f>IF(I3969="",0,I3969)</f>
        <v>79</v>
      </c>
      <c r="K3969">
        <v>48</v>
      </c>
      <c r="L3969">
        <f>I3969-K3969</f>
        <v>31</v>
      </c>
      <c r="M3969" t="str">
        <f>IF(I3969&lt;100,"small",IF(I3969&lt;500,"medium","large"))</f>
        <v>small</v>
      </c>
      <c r="N3969">
        <f>IF(M3969="small",1,0)</f>
        <v>1</v>
      </c>
      <c r="O3969">
        <f>IF(N3969="medium",1,0)</f>
        <v>0</v>
      </c>
      <c r="P3969">
        <f>IF(O3969="large",1,0)</f>
        <v>0</v>
      </c>
      <c r="Q3969">
        <v>2001</v>
      </c>
      <c r="R3969">
        <v>5</v>
      </c>
      <c r="S3969" t="str">
        <f>IF(R3969=1, "First-time", IF(R3969&lt;=3, "Rising Star", IF(R3969&lt;10, "Established", "Elites")))</f>
        <v>Established</v>
      </c>
      <c r="T3969">
        <f>IF(S3969 = "First-time",1,0)</f>
        <v>0</v>
      </c>
      <c r="U3969">
        <f>IF(S3969 = "Rising Star",1,0)</f>
        <v>0</v>
      </c>
      <c r="V3969">
        <f>IF(S3969 = "Established",1,0)</f>
        <v>1</v>
      </c>
      <c r="W3969">
        <f>IF(S3969 = "Elites",1,0)</f>
        <v>0</v>
      </c>
      <c r="X3969" t="s">
        <v>99</v>
      </c>
      <c r="Y3969" t="str">
        <f>IF(X3969="","-",TRIM(LEFT(X3969,FIND(",",X3969&amp;",")-1)))</f>
        <v>-</v>
      </c>
      <c r="Z3969" t="s">
        <v>2792</v>
      </c>
      <c r="AA3969" t="s">
        <v>30</v>
      </c>
    </row>
    <row r="3970" spans="1:27" ht="14.4" x14ac:dyDescent="0.3">
      <c r="A3970">
        <v>3959</v>
      </c>
      <c r="B3970" t="s">
        <v>2179</v>
      </c>
      <c r="C3970" t="s">
        <v>2180</v>
      </c>
      <c r="D3970" t="s">
        <v>2181</v>
      </c>
      <c r="E3970" t="s">
        <v>1192</v>
      </c>
      <c r="F3970" s="5">
        <f>_xlfn.TEXTBEFORE(E3970, " ") * 1000000</f>
        <v>2300000</v>
      </c>
      <c r="G3970">
        <v>82.510499999999993</v>
      </c>
      <c r="H3970" t="s">
        <v>433</v>
      </c>
      <c r="I3970">
        <v>18</v>
      </c>
      <c r="J3970">
        <f>IF(I3970="",0,I3970)</f>
        <v>18</v>
      </c>
      <c r="K3970">
        <v>13</v>
      </c>
      <c r="L3970">
        <f>I3970-K3970</f>
        <v>5</v>
      </c>
      <c r="M3970" t="str">
        <f>IF(I3970&lt;100,"small",IF(I3970&lt;500,"medium","large"))</f>
        <v>small</v>
      </c>
      <c r="N3970">
        <f>IF(M3970="small",1,0)</f>
        <v>1</v>
      </c>
      <c r="O3970">
        <f>IF(N3970="medium",1,0)</f>
        <v>0</v>
      </c>
      <c r="P3970">
        <f>IF(O3970="large",1,0)</f>
        <v>0</v>
      </c>
      <c r="Q3970">
        <v>1995</v>
      </c>
      <c r="R3970">
        <v>1</v>
      </c>
      <c r="S3970" t="str">
        <f>IF(R3970=1, "First-time", IF(R3970&lt;=3, "Rising Star", IF(R3970&lt;10, "Established", "Elites")))</f>
        <v>First-time</v>
      </c>
      <c r="T3970">
        <f>IF(S3970 = "First-time",1,0)</f>
        <v>1</v>
      </c>
      <c r="U3970">
        <f>IF(S3970 = "Rising Star",1,0)</f>
        <v>0</v>
      </c>
      <c r="V3970">
        <f>IF(S3970 = "Established",1,0)</f>
        <v>0</v>
      </c>
      <c r="W3970">
        <f>IF(S3970 = "Elites",1,0)</f>
        <v>0</v>
      </c>
      <c r="X3970" t="s">
        <v>99</v>
      </c>
      <c r="Y3970" t="str">
        <f>IF(X3970="","-",TRIM(LEFT(X3970,FIND(",",X3970&amp;",")-1)))</f>
        <v>-</v>
      </c>
      <c r="Z3970" t="s">
        <v>2182</v>
      </c>
      <c r="AA3970" t="s">
        <v>36</v>
      </c>
    </row>
    <row r="3971" spans="1:27" ht="14.4" x14ac:dyDescent="0.3">
      <c r="A3971">
        <v>3960</v>
      </c>
      <c r="B3971" t="s">
        <v>4017</v>
      </c>
      <c r="C3971" t="s">
        <v>4018</v>
      </c>
      <c r="D3971" t="s">
        <v>4019</v>
      </c>
      <c r="E3971" t="s">
        <v>438</v>
      </c>
      <c r="F3971" s="5">
        <f>_xlfn.TEXTBEFORE(E3971, " ") * 1000000</f>
        <v>6800000</v>
      </c>
      <c r="G3971">
        <v>82.494799999999998</v>
      </c>
      <c r="H3971" t="s">
        <v>472</v>
      </c>
      <c r="I3971">
        <v>41</v>
      </c>
      <c r="J3971">
        <f>IF(I3971="",0,I3971)</f>
        <v>41</v>
      </c>
      <c r="K3971">
        <v>20</v>
      </c>
      <c r="L3971">
        <f>I3971-K3971</f>
        <v>21</v>
      </c>
      <c r="M3971" t="str">
        <f>IF(I3971&lt;100,"small",IF(I3971&lt;500,"medium","large"))</f>
        <v>small</v>
      </c>
      <c r="N3971">
        <f>IF(M3971="small",1,0)</f>
        <v>1</v>
      </c>
      <c r="O3971">
        <f>IF(N3971="medium",1,0)</f>
        <v>0</v>
      </c>
      <c r="P3971">
        <f>IF(O3971="large",1,0)</f>
        <v>0</v>
      </c>
      <c r="Q3971">
        <v>2001</v>
      </c>
      <c r="R3971">
        <v>2</v>
      </c>
      <c r="S3971" t="str">
        <f>IF(R3971=1, "First-time", IF(R3971&lt;=3, "Rising Star", IF(R3971&lt;10, "Established", "Elites")))</f>
        <v>Rising Star</v>
      </c>
      <c r="T3971">
        <f>IF(S3971 = "First-time",1,0)</f>
        <v>0</v>
      </c>
      <c r="U3971">
        <f>IF(S3971 = "Rising Star",1,0)</f>
        <v>1</v>
      </c>
      <c r="V3971">
        <f>IF(S3971 = "Established",1,0)</f>
        <v>0</v>
      </c>
      <c r="W3971">
        <f>IF(S3971 = "Elites",1,0)</f>
        <v>0</v>
      </c>
      <c r="X3971" t="s">
        <v>168</v>
      </c>
      <c r="Y3971" t="str">
        <f>IF(X3971="","-",TRIM(LEFT(X3971,FIND(",",X3971&amp;",")-1)))</f>
        <v>Kansas City</v>
      </c>
      <c r="Z3971" t="s">
        <v>169</v>
      </c>
      <c r="AA3971" t="s">
        <v>17</v>
      </c>
    </row>
    <row r="3972" spans="1:27" ht="14.4" x14ac:dyDescent="0.3">
      <c r="A3972">
        <v>3961</v>
      </c>
      <c r="B3972" t="s">
        <v>4121</v>
      </c>
      <c r="C3972" t="s">
        <v>4122</v>
      </c>
      <c r="D3972" t="s">
        <v>4123</v>
      </c>
      <c r="E3972" t="s">
        <v>2929</v>
      </c>
      <c r="F3972" s="5">
        <f>_xlfn.TEXTBEFORE(E3972, " ") * 1000000</f>
        <v>15300000</v>
      </c>
      <c r="G3972">
        <v>82.468100000000007</v>
      </c>
      <c r="H3972" t="s">
        <v>779</v>
      </c>
      <c r="I3972">
        <v>103</v>
      </c>
      <c r="J3972">
        <f>IF(I3972="",0,I3972)</f>
        <v>103</v>
      </c>
      <c r="K3972">
        <v>73</v>
      </c>
      <c r="L3972">
        <f>I3972-K3972</f>
        <v>30</v>
      </c>
      <c r="M3972" t="str">
        <f>IF(I3972&lt;100,"small",IF(I3972&lt;500,"medium","large"))</f>
        <v>medium</v>
      </c>
      <c r="N3972">
        <f>IF(M3972="small",1,0)</f>
        <v>0</v>
      </c>
      <c r="O3972">
        <f>IF(N3972="medium",1,0)</f>
        <v>0</v>
      </c>
      <c r="P3972">
        <f>IF(O3972="large",1,0)</f>
        <v>0</v>
      </c>
      <c r="Q3972">
        <v>2001</v>
      </c>
      <c r="R3972">
        <v>9</v>
      </c>
      <c r="S3972" t="str">
        <f>IF(R3972=1, "First-time", IF(R3972&lt;=3, "Rising Star", IF(R3972&lt;10, "Established", "Elites")))</f>
        <v>Established</v>
      </c>
      <c r="T3972">
        <f>IF(S3972 = "First-time",1,0)</f>
        <v>0</v>
      </c>
      <c r="U3972">
        <f>IF(S3972 = "Rising Star",1,0)</f>
        <v>0</v>
      </c>
      <c r="V3972">
        <f>IF(S3972 = "Established",1,0)</f>
        <v>1</v>
      </c>
      <c r="W3972">
        <f>IF(S3972 = "Elites",1,0)</f>
        <v>0</v>
      </c>
      <c r="X3972" t="s">
        <v>683</v>
      </c>
      <c r="Y3972" t="str">
        <f>IF(X3972="","-",TRIM(LEFT(X3972,FIND(",",X3972&amp;",")-1)))</f>
        <v>Orlando</v>
      </c>
      <c r="Z3972" t="s">
        <v>1016</v>
      </c>
      <c r="AA3972" t="s">
        <v>10</v>
      </c>
    </row>
    <row r="3973" spans="1:27" ht="14.4" x14ac:dyDescent="0.3">
      <c r="A3973">
        <v>3962</v>
      </c>
      <c r="B3973" t="s">
        <v>2763</v>
      </c>
      <c r="C3973" t="s">
        <v>2764</v>
      </c>
      <c r="D3973" t="s">
        <v>2765</v>
      </c>
      <c r="E3973" t="s">
        <v>2766</v>
      </c>
      <c r="F3973" s="5">
        <f>_xlfn.TEXTBEFORE(E3973, " ") * 1000000</f>
        <v>2700000</v>
      </c>
      <c r="G3973">
        <v>82.429699999999997</v>
      </c>
      <c r="H3973" t="s">
        <v>803</v>
      </c>
      <c r="I3973">
        <v>12</v>
      </c>
      <c r="J3973">
        <f>IF(I3973="",0,I3973)</f>
        <v>12</v>
      </c>
      <c r="K3973">
        <v>6</v>
      </c>
      <c r="L3973">
        <f>I3973-K3973</f>
        <v>6</v>
      </c>
      <c r="M3973" t="str">
        <f>IF(I3973&lt;100,"small",IF(I3973&lt;500,"medium","large"))</f>
        <v>small</v>
      </c>
      <c r="N3973">
        <f>IF(M3973="small",1,0)</f>
        <v>1</v>
      </c>
      <c r="O3973">
        <f>IF(N3973="medium",1,0)</f>
        <v>0</v>
      </c>
      <c r="P3973">
        <f>IF(O3973="large",1,0)</f>
        <v>0</v>
      </c>
      <c r="Q3973">
        <v>1997</v>
      </c>
      <c r="R3973">
        <v>1</v>
      </c>
      <c r="S3973" t="str">
        <f>IF(R3973=1, "First-time", IF(R3973&lt;=3, "Rising Star", IF(R3973&lt;10, "Established", "Elites")))</f>
        <v>First-time</v>
      </c>
      <c r="T3973">
        <f>IF(S3973 = "First-time",1,0)</f>
        <v>1</v>
      </c>
      <c r="U3973">
        <f>IF(S3973 = "Rising Star",1,0)</f>
        <v>0</v>
      </c>
      <c r="V3973">
        <f>IF(S3973 = "Established",1,0)</f>
        <v>0</v>
      </c>
      <c r="W3973">
        <f>IF(S3973 = "Elites",1,0)</f>
        <v>0</v>
      </c>
      <c r="X3973" t="s">
        <v>99</v>
      </c>
      <c r="Y3973" t="str">
        <f>IF(X3973="","-",TRIM(LEFT(X3973,FIND(",",X3973&amp;",")-1)))</f>
        <v>-</v>
      </c>
      <c r="Z3973" t="s">
        <v>2767</v>
      </c>
      <c r="AA3973" t="s">
        <v>7</v>
      </c>
    </row>
    <row r="3974" spans="1:27" ht="14.4" x14ac:dyDescent="0.3">
      <c r="A3974">
        <v>3963</v>
      </c>
      <c r="B3974" t="s">
        <v>3353</v>
      </c>
      <c r="C3974" t="s">
        <v>3354</v>
      </c>
      <c r="D3974" t="s">
        <v>3355</v>
      </c>
      <c r="E3974" t="s">
        <v>914</v>
      </c>
      <c r="F3974" s="5">
        <f>_xlfn.TEXTBEFORE(E3974, " ") * 1000000</f>
        <v>12400000</v>
      </c>
      <c r="G3974">
        <v>82.417500000000004</v>
      </c>
      <c r="H3974" t="s">
        <v>803</v>
      </c>
      <c r="I3974">
        <v>51</v>
      </c>
      <c r="J3974">
        <f>IF(I3974="",0,I3974)</f>
        <v>51</v>
      </c>
      <c r="K3974">
        <v>32</v>
      </c>
      <c r="L3974">
        <f>I3974-K3974</f>
        <v>19</v>
      </c>
      <c r="M3974" t="str">
        <f>IF(I3974&lt;100,"small",IF(I3974&lt;500,"medium","large"))</f>
        <v>small</v>
      </c>
      <c r="N3974">
        <f>IF(M3974="small",1,0)</f>
        <v>1</v>
      </c>
      <c r="O3974">
        <f>IF(N3974="medium",1,0)</f>
        <v>0</v>
      </c>
      <c r="P3974">
        <f>IF(O3974="large",1,0)</f>
        <v>0</v>
      </c>
      <c r="Q3974">
        <v>1999</v>
      </c>
      <c r="R3974">
        <v>1</v>
      </c>
      <c r="S3974" t="str">
        <f>IF(R3974=1, "First-time", IF(R3974&lt;=3, "Rising Star", IF(R3974&lt;10, "Established", "Elites")))</f>
        <v>First-time</v>
      </c>
      <c r="T3974">
        <f>IF(S3974 = "First-time",1,0)</f>
        <v>1</v>
      </c>
      <c r="U3974">
        <f>IF(S3974 = "Rising Star",1,0)</f>
        <v>0</v>
      </c>
      <c r="V3974">
        <f>IF(S3974 = "Established",1,0)</f>
        <v>0</v>
      </c>
      <c r="W3974">
        <f>IF(S3974 = "Elites",1,0)</f>
        <v>0</v>
      </c>
      <c r="X3974" t="s">
        <v>99</v>
      </c>
      <c r="Y3974" t="str">
        <f>IF(X3974="","-",TRIM(LEFT(X3974,FIND(",",X3974&amp;",")-1)))</f>
        <v>-</v>
      </c>
      <c r="Z3974" t="s">
        <v>1217</v>
      </c>
      <c r="AA3974" t="s">
        <v>5</v>
      </c>
    </row>
    <row r="3975" spans="1:27" ht="14.4" x14ac:dyDescent="0.3">
      <c r="A3975">
        <v>3964</v>
      </c>
      <c r="B3975" t="s">
        <v>7472</v>
      </c>
      <c r="C3975" t="s">
        <v>7473</v>
      </c>
      <c r="D3975" t="s">
        <v>7474</v>
      </c>
      <c r="E3975" t="s">
        <v>965</v>
      </c>
      <c r="F3975" s="5">
        <f>_xlfn.TEXTBEFORE(E3975, " ") * 1000000</f>
        <v>16399999.999999998</v>
      </c>
      <c r="G3975">
        <v>82.407399999999996</v>
      </c>
      <c r="H3975" t="s">
        <v>1069</v>
      </c>
      <c r="I3975">
        <v>42</v>
      </c>
      <c r="J3975">
        <f>IF(I3975="",0,I3975)</f>
        <v>42</v>
      </c>
      <c r="K3975">
        <v>31</v>
      </c>
      <c r="L3975">
        <f>I3975-K3975</f>
        <v>11</v>
      </c>
      <c r="M3975" t="str">
        <f>IF(I3975&lt;100,"small",IF(I3975&lt;500,"medium","large"))</f>
        <v>small</v>
      </c>
      <c r="N3975">
        <f>IF(M3975="small",1,0)</f>
        <v>1</v>
      </c>
      <c r="O3975">
        <f>IF(N3975="medium",1,0)</f>
        <v>0</v>
      </c>
      <c r="P3975">
        <f>IF(O3975="large",1,0)</f>
        <v>0</v>
      </c>
      <c r="Q3975">
        <v>2007</v>
      </c>
      <c r="R3975">
        <v>1</v>
      </c>
      <c r="S3975" t="str">
        <f>IF(R3975=1, "First-time", IF(R3975&lt;=3, "Rising Star", IF(R3975&lt;10, "Established", "Elites")))</f>
        <v>First-time</v>
      </c>
      <c r="T3975">
        <f>IF(S3975 = "First-time",1,0)</f>
        <v>1</v>
      </c>
      <c r="U3975">
        <f>IF(S3975 = "Rising Star",1,0)</f>
        <v>0</v>
      </c>
      <c r="V3975">
        <f>IF(S3975 = "Established",1,0)</f>
        <v>0</v>
      </c>
      <c r="W3975">
        <f>IF(S3975 = "Elites",1,0)</f>
        <v>0</v>
      </c>
      <c r="X3975" t="s">
        <v>232</v>
      </c>
      <c r="Y3975" t="str">
        <f>IF(X3975="","-",TRIM(LEFT(X3975,FIND(",",X3975&amp;",")-1)))</f>
        <v>Houston</v>
      </c>
      <c r="Z3975" t="s">
        <v>232</v>
      </c>
      <c r="AA3975" t="s">
        <v>45</v>
      </c>
    </row>
    <row r="3976" spans="1:27" ht="14.4" x14ac:dyDescent="0.3">
      <c r="A3976">
        <v>3965</v>
      </c>
      <c r="B3976" t="s">
        <v>2716</v>
      </c>
      <c r="C3976" t="s">
        <v>2717</v>
      </c>
      <c r="D3976" t="s">
        <v>2718</v>
      </c>
      <c r="E3976" t="s">
        <v>909</v>
      </c>
      <c r="F3976" s="5">
        <f>_xlfn.TEXTBEFORE(E3976, " ") * 1000000</f>
        <v>10900000</v>
      </c>
      <c r="G3976">
        <v>82.378699999999995</v>
      </c>
      <c r="H3976" t="s">
        <v>111</v>
      </c>
      <c r="I3976">
        <v>49</v>
      </c>
      <c r="J3976">
        <f>IF(I3976="",0,I3976)</f>
        <v>49</v>
      </c>
      <c r="K3976">
        <v>23</v>
      </c>
      <c r="L3976">
        <f>I3976-K3976</f>
        <v>26</v>
      </c>
      <c r="M3976" t="str">
        <f>IF(I3976&lt;100,"small",IF(I3976&lt;500,"medium","large"))</f>
        <v>small</v>
      </c>
      <c r="N3976">
        <f>IF(M3976="small",1,0)</f>
        <v>1</v>
      </c>
      <c r="O3976">
        <f>IF(N3976="medium",1,0)</f>
        <v>0</v>
      </c>
      <c r="P3976">
        <f>IF(O3976="large",1,0)</f>
        <v>0</v>
      </c>
      <c r="Q3976">
        <v>1997</v>
      </c>
      <c r="R3976">
        <v>2</v>
      </c>
      <c r="S3976" t="str">
        <f>IF(R3976=1, "First-time", IF(R3976&lt;=3, "Rising Star", IF(R3976&lt;10, "Established", "Elites")))</f>
        <v>Rising Star</v>
      </c>
      <c r="T3976">
        <f>IF(S3976 = "First-time",1,0)</f>
        <v>0</v>
      </c>
      <c r="U3976">
        <f>IF(S3976 = "Rising Star",1,0)</f>
        <v>1</v>
      </c>
      <c r="V3976">
        <f>IF(S3976 = "Established",1,0)</f>
        <v>0</v>
      </c>
      <c r="W3976">
        <f>IF(S3976 = "Elites",1,0)</f>
        <v>0</v>
      </c>
      <c r="X3976" t="s">
        <v>271</v>
      </c>
      <c r="Y3976" t="str">
        <f>IF(X3976="","-",TRIM(LEFT(X3976,FIND(",",X3976&amp;",")-1)))</f>
        <v>Chicago</v>
      </c>
      <c r="Z3976" t="s">
        <v>2719</v>
      </c>
      <c r="AA3976" t="s">
        <v>15</v>
      </c>
    </row>
    <row r="3977" spans="1:27" ht="14.4" x14ac:dyDescent="0.3">
      <c r="A3977">
        <v>3966</v>
      </c>
      <c r="B3977" t="s">
        <v>14781</v>
      </c>
      <c r="C3977" t="s">
        <v>14782</v>
      </c>
      <c r="D3977" t="s">
        <v>14783</v>
      </c>
      <c r="E3977" t="s">
        <v>823</v>
      </c>
      <c r="F3977" s="5">
        <f>_xlfn.TEXTBEFORE(E3977, " ") * 1000000</f>
        <v>5200000</v>
      </c>
      <c r="G3977">
        <v>82.373199999999997</v>
      </c>
      <c r="H3977" t="s">
        <v>85</v>
      </c>
      <c r="I3977">
        <v>27</v>
      </c>
      <c r="J3977">
        <f>IF(I3977="",0,I3977)</f>
        <v>27</v>
      </c>
      <c r="K3977">
        <v>14</v>
      </c>
      <c r="L3977">
        <f>I3977-K3977</f>
        <v>13</v>
      </c>
      <c r="M3977" t="str">
        <f>IF(I3977&lt;100,"small",IF(I3977&lt;500,"medium","large"))</f>
        <v>small</v>
      </c>
      <c r="N3977">
        <f>IF(M3977="small",1,0)</f>
        <v>1</v>
      </c>
      <c r="O3977">
        <f>IF(N3977="medium",1,0)</f>
        <v>0</v>
      </c>
      <c r="P3977">
        <f>IF(O3977="large",1,0)</f>
        <v>0</v>
      </c>
      <c r="Q3977">
        <v>2013</v>
      </c>
      <c r="R3977">
        <v>3</v>
      </c>
      <c r="S3977" t="str">
        <f>IF(R3977=1, "First-time", IF(R3977&lt;=3, "Rising Star", IF(R3977&lt;10, "Established", "Elites")))</f>
        <v>Rising Star</v>
      </c>
      <c r="T3977">
        <f>IF(S3977 = "First-time",1,0)</f>
        <v>0</v>
      </c>
      <c r="U3977">
        <f>IF(S3977 = "Rising Star",1,0)</f>
        <v>1</v>
      </c>
      <c r="V3977">
        <f>IF(S3977 = "Established",1,0)</f>
        <v>0</v>
      </c>
      <c r="W3977">
        <f>IF(S3977 = "Elites",1,0)</f>
        <v>0</v>
      </c>
      <c r="X3977" t="s">
        <v>86</v>
      </c>
      <c r="Y3977" t="str">
        <f>IF(X3977="","-",TRIM(LEFT(X3977,FIND(",",X3977&amp;",")-1)))</f>
        <v>New York City</v>
      </c>
      <c r="Z3977" t="s">
        <v>14784</v>
      </c>
      <c r="AA3977" t="s">
        <v>35</v>
      </c>
    </row>
    <row r="3978" spans="1:27" ht="14.4" x14ac:dyDescent="0.3">
      <c r="A3978">
        <v>3967</v>
      </c>
      <c r="B3978" t="s">
        <v>11902</v>
      </c>
      <c r="C3978" t="s">
        <v>11903</v>
      </c>
      <c r="D3978" t="s">
        <v>11904</v>
      </c>
      <c r="E3978" t="s">
        <v>226</v>
      </c>
      <c r="F3978" s="5">
        <f>_xlfn.TEXTBEFORE(E3978, " ") * 1000000</f>
        <v>14900000</v>
      </c>
      <c r="G3978">
        <v>82.360900000000001</v>
      </c>
      <c r="H3978" t="s">
        <v>433</v>
      </c>
      <c r="I3978">
        <v>128</v>
      </c>
      <c r="J3978">
        <f>IF(I3978="",0,I3978)</f>
        <v>128</v>
      </c>
      <c r="K3978">
        <v>78</v>
      </c>
      <c r="L3978">
        <f>I3978-K3978</f>
        <v>50</v>
      </c>
      <c r="M3978" t="str">
        <f>IF(I3978&lt;100,"small",IF(I3978&lt;500,"medium","large"))</f>
        <v>medium</v>
      </c>
      <c r="N3978">
        <f>IF(M3978="small",1,0)</f>
        <v>0</v>
      </c>
      <c r="O3978">
        <f>IF(N3978="medium",1,0)</f>
        <v>0</v>
      </c>
      <c r="P3978">
        <f>IF(O3978="large",1,0)</f>
        <v>0</v>
      </c>
      <c r="Q3978">
        <v>2011</v>
      </c>
      <c r="R3978">
        <v>4</v>
      </c>
      <c r="S3978" t="str">
        <f>IF(R3978=1, "First-time", IF(R3978&lt;=3, "Rising Star", IF(R3978&lt;10, "Established", "Elites")))</f>
        <v>Established</v>
      </c>
      <c r="T3978">
        <f>IF(S3978 = "First-time",1,0)</f>
        <v>0</v>
      </c>
      <c r="U3978">
        <f>IF(S3978 = "Rising Star",1,0)</f>
        <v>0</v>
      </c>
      <c r="V3978">
        <f>IF(S3978 = "Established",1,0)</f>
        <v>1</v>
      </c>
      <c r="W3978">
        <f>IF(S3978 = "Elites",1,0)</f>
        <v>0</v>
      </c>
      <c r="X3978" t="s">
        <v>348</v>
      </c>
      <c r="Y3978" t="str">
        <f>IF(X3978="","-",TRIM(LEFT(X3978,FIND(",",X3978&amp;",")-1)))</f>
        <v>Nashville</v>
      </c>
      <c r="Z3978" t="s">
        <v>348</v>
      </c>
      <c r="AA3978" t="s">
        <v>44</v>
      </c>
    </row>
    <row r="3979" spans="1:27" ht="14.4" x14ac:dyDescent="0.3">
      <c r="A3979">
        <v>3968</v>
      </c>
      <c r="B3979" t="s">
        <v>1930</v>
      </c>
      <c r="C3979" t="s">
        <v>1931</v>
      </c>
      <c r="D3979" t="s">
        <v>1932</v>
      </c>
      <c r="E3979" t="s">
        <v>1933</v>
      </c>
      <c r="F3979" s="5">
        <f>_xlfn.TEXTBEFORE(E3979, " ") * 1000000</f>
        <v>6200000</v>
      </c>
      <c r="G3979">
        <v>82.3262</v>
      </c>
      <c r="H3979" t="s">
        <v>118</v>
      </c>
      <c r="I3979">
        <v>50</v>
      </c>
      <c r="J3979">
        <f>IF(I3979="",0,I3979)</f>
        <v>50</v>
      </c>
      <c r="K3979">
        <v>30</v>
      </c>
      <c r="L3979">
        <f>I3979-K3979</f>
        <v>20</v>
      </c>
      <c r="M3979" t="str">
        <f>IF(I3979&lt;100,"small",IF(I3979&lt;500,"medium","large"))</f>
        <v>small</v>
      </c>
      <c r="N3979">
        <f>IF(M3979="small",1,0)</f>
        <v>1</v>
      </c>
      <c r="O3979">
        <f>IF(N3979="medium",1,0)</f>
        <v>0</v>
      </c>
      <c r="P3979">
        <f>IF(O3979="large",1,0)</f>
        <v>0</v>
      </c>
      <c r="Q3979">
        <v>1993</v>
      </c>
      <c r="R3979">
        <v>1</v>
      </c>
      <c r="S3979" t="str">
        <f>IF(R3979=1, "First-time", IF(R3979&lt;=3, "Rising Star", IF(R3979&lt;10, "Established", "Elites")))</f>
        <v>First-time</v>
      </c>
      <c r="T3979">
        <f>IF(S3979 = "First-time",1,0)</f>
        <v>1</v>
      </c>
      <c r="U3979">
        <f>IF(S3979 = "Rising Star",1,0)</f>
        <v>0</v>
      </c>
      <c r="V3979">
        <f>IF(S3979 = "Established",1,0)</f>
        <v>0</v>
      </c>
      <c r="W3979">
        <f>IF(S3979 = "Elites",1,0)</f>
        <v>0</v>
      </c>
      <c r="X3979" t="s">
        <v>99</v>
      </c>
      <c r="Y3979" t="str">
        <f>IF(X3979="","-",TRIM(LEFT(X3979,FIND(",",X3979&amp;",")-1)))</f>
        <v>-</v>
      </c>
      <c r="Z3979" t="s">
        <v>1934</v>
      </c>
      <c r="AA3979" t="s">
        <v>10</v>
      </c>
    </row>
    <row r="3980" spans="1:27" ht="14.4" x14ac:dyDescent="0.3">
      <c r="A3980">
        <v>3969</v>
      </c>
      <c r="B3980" t="s">
        <v>12149</v>
      </c>
      <c r="C3980" t="s">
        <v>12150</v>
      </c>
      <c r="D3980" t="s">
        <v>12151</v>
      </c>
      <c r="E3980" t="s">
        <v>12152</v>
      </c>
      <c r="F3980" s="5">
        <f>_xlfn.TEXTBEFORE(E3980, " ") * 1000000</f>
        <v>210400000</v>
      </c>
      <c r="G3980">
        <v>82.295699999999997</v>
      </c>
      <c r="H3980" t="s">
        <v>433</v>
      </c>
      <c r="I3980">
        <v>6195</v>
      </c>
      <c r="J3980">
        <f>IF(I3980="",0,I3980)</f>
        <v>6195</v>
      </c>
      <c r="K3980">
        <v>3228</v>
      </c>
      <c r="L3980">
        <f>I3980-K3980</f>
        <v>2967</v>
      </c>
      <c r="M3980" t="str">
        <f>IF(I3980&lt;100,"small",IF(I3980&lt;500,"medium","large"))</f>
        <v>large</v>
      </c>
      <c r="N3980">
        <f>IF(M3980="small",1,0)</f>
        <v>0</v>
      </c>
      <c r="O3980">
        <f>IF(N3980="medium",1,0)</f>
        <v>0</v>
      </c>
      <c r="P3980">
        <f>IF(O3980="large",1,0)</f>
        <v>0</v>
      </c>
      <c r="Q3980">
        <v>2011</v>
      </c>
      <c r="R3980">
        <v>1</v>
      </c>
      <c r="S3980" t="str">
        <f>IF(R3980=1, "First-time", IF(R3980&lt;=3, "Rising Star", IF(R3980&lt;10, "Established", "Elites")))</f>
        <v>First-time</v>
      </c>
      <c r="T3980">
        <f>IF(S3980 = "First-time",1,0)</f>
        <v>1</v>
      </c>
      <c r="U3980">
        <f>IF(S3980 = "Rising Star",1,0)</f>
        <v>0</v>
      </c>
      <c r="V3980">
        <f>IF(S3980 = "Established",1,0)</f>
        <v>0</v>
      </c>
      <c r="W3980">
        <f>IF(S3980 = "Elites",1,0)</f>
        <v>0</v>
      </c>
      <c r="X3980" t="s">
        <v>254</v>
      </c>
      <c r="Y3980" t="str">
        <f>IF(X3980="","-",TRIM(LEFT(X3980,FIND(",",X3980&amp;",")-1)))</f>
        <v>Tulsa</v>
      </c>
      <c r="Z3980" t="s">
        <v>2667</v>
      </c>
      <c r="AA3980" t="s">
        <v>28</v>
      </c>
    </row>
    <row r="3981" spans="1:27" ht="14.4" x14ac:dyDescent="0.3">
      <c r="A3981">
        <v>3970</v>
      </c>
      <c r="B3981" t="s">
        <v>3480</v>
      </c>
      <c r="C3981" t="s">
        <v>3481</v>
      </c>
      <c r="D3981" t="s">
        <v>3482</v>
      </c>
      <c r="E3981" t="s">
        <v>2292</v>
      </c>
      <c r="F3981" s="5">
        <f>_xlfn.TEXTBEFORE(E3981, " ") * 1000000</f>
        <v>15100000</v>
      </c>
      <c r="G3981">
        <v>82.188800000000001</v>
      </c>
      <c r="H3981" t="s">
        <v>129</v>
      </c>
      <c r="I3981">
        <v>74</v>
      </c>
      <c r="J3981">
        <f>IF(I3981="",0,I3981)</f>
        <v>74</v>
      </c>
      <c r="K3981">
        <v>42</v>
      </c>
      <c r="L3981">
        <f>I3981-K3981</f>
        <v>32</v>
      </c>
      <c r="M3981" t="str">
        <f>IF(I3981&lt;100,"small",IF(I3981&lt;500,"medium","large"))</f>
        <v>small</v>
      </c>
      <c r="N3981">
        <f>IF(M3981="small",1,0)</f>
        <v>1</v>
      </c>
      <c r="O3981">
        <f>IF(N3981="medium",1,0)</f>
        <v>0</v>
      </c>
      <c r="P3981">
        <f>IF(O3981="large",1,0)</f>
        <v>0</v>
      </c>
      <c r="Q3981">
        <v>2000</v>
      </c>
      <c r="R3981">
        <v>3</v>
      </c>
      <c r="S3981" t="str">
        <f>IF(R3981=1, "First-time", IF(R3981&lt;=3, "Rising Star", IF(R3981&lt;10, "Established", "Elites")))</f>
        <v>Rising Star</v>
      </c>
      <c r="T3981">
        <f>IF(S3981 = "First-time",1,0)</f>
        <v>0</v>
      </c>
      <c r="U3981">
        <f>IF(S3981 = "Rising Star",1,0)</f>
        <v>1</v>
      </c>
      <c r="V3981">
        <f>IF(S3981 = "Established",1,0)</f>
        <v>0</v>
      </c>
      <c r="W3981">
        <f>IF(S3981 = "Elites",1,0)</f>
        <v>0</v>
      </c>
      <c r="X3981" t="s">
        <v>191</v>
      </c>
      <c r="Y3981" t="str">
        <f>IF(X3981="","-",TRIM(LEFT(X3981,FIND(",",X3981&amp;",")-1)))</f>
        <v>Philadelphia</v>
      </c>
      <c r="Z3981" t="s">
        <v>3483</v>
      </c>
      <c r="AA3981" t="s">
        <v>39</v>
      </c>
    </row>
    <row r="3982" spans="1:27" ht="14.4" x14ac:dyDescent="0.3">
      <c r="A3982">
        <v>3971</v>
      </c>
      <c r="B3982" t="s">
        <v>10782</v>
      </c>
      <c r="C3982" t="s">
        <v>10783</v>
      </c>
      <c r="D3982" t="s">
        <v>10784</v>
      </c>
      <c r="E3982" t="s">
        <v>2766</v>
      </c>
      <c r="F3982" s="5">
        <f>_xlfn.TEXTBEFORE(E3982, " ") * 1000000</f>
        <v>2700000</v>
      </c>
      <c r="G3982">
        <v>82.137900000000002</v>
      </c>
      <c r="H3982" t="s">
        <v>803</v>
      </c>
      <c r="I3982">
        <v>48</v>
      </c>
      <c r="J3982">
        <f>IF(I3982="",0,I3982)</f>
        <v>48</v>
      </c>
      <c r="K3982">
        <v>25</v>
      </c>
      <c r="L3982">
        <f>I3982-K3982</f>
        <v>23</v>
      </c>
      <c r="M3982" t="str">
        <f>IF(I3982&lt;100,"small",IF(I3982&lt;500,"medium","large"))</f>
        <v>small</v>
      </c>
      <c r="N3982">
        <f>IF(M3982="small",1,0)</f>
        <v>1</v>
      </c>
      <c r="O3982">
        <f>IF(N3982="medium",1,0)</f>
        <v>0</v>
      </c>
      <c r="P3982">
        <f>IF(O3982="large",1,0)</f>
        <v>0</v>
      </c>
      <c r="Q3982">
        <v>2010</v>
      </c>
      <c r="R3982">
        <v>3</v>
      </c>
      <c r="S3982" t="str">
        <f>IF(R3982=1, "First-time", IF(R3982&lt;=3, "Rising Star", IF(R3982&lt;10, "Established", "Elites")))</f>
        <v>Rising Star</v>
      </c>
      <c r="T3982">
        <f>IF(S3982 = "First-time",1,0)</f>
        <v>0</v>
      </c>
      <c r="U3982">
        <f>IF(S3982 = "Rising Star",1,0)</f>
        <v>1</v>
      </c>
      <c r="V3982">
        <f>IF(S3982 = "Established",1,0)</f>
        <v>0</v>
      </c>
      <c r="W3982">
        <f>IF(S3982 = "Elites",1,0)</f>
        <v>0</v>
      </c>
      <c r="X3982" t="s">
        <v>191</v>
      </c>
      <c r="Y3982" t="str">
        <f>IF(X3982="","-",TRIM(LEFT(X3982,FIND(",",X3982&amp;",")-1)))</f>
        <v>Philadelphia</v>
      </c>
      <c r="Z3982" t="s">
        <v>191</v>
      </c>
      <c r="AA3982" t="s">
        <v>39</v>
      </c>
    </row>
    <row r="3983" spans="1:27" ht="14.4" x14ac:dyDescent="0.3">
      <c r="A3983">
        <v>3972</v>
      </c>
      <c r="B3983" t="s">
        <v>7716</v>
      </c>
      <c r="C3983" t="s">
        <v>7717</v>
      </c>
      <c r="D3983" t="s">
        <v>7718</v>
      </c>
      <c r="E3983" t="s">
        <v>7719</v>
      </c>
      <c r="F3983" s="5">
        <f>_xlfn.TEXTBEFORE(E3983, " ") * 1000000</f>
        <v>58800000</v>
      </c>
      <c r="G3983">
        <v>82.113799999999998</v>
      </c>
      <c r="H3983" t="s">
        <v>118</v>
      </c>
      <c r="I3983">
        <v>30</v>
      </c>
      <c r="J3983">
        <f>IF(I3983="",0,I3983)</f>
        <v>30</v>
      </c>
      <c r="K3983">
        <v>21</v>
      </c>
      <c r="L3983">
        <f>I3983-K3983</f>
        <v>9</v>
      </c>
      <c r="M3983" t="str">
        <f>IF(I3983&lt;100,"small",IF(I3983&lt;500,"medium","large"))</f>
        <v>small</v>
      </c>
      <c r="N3983">
        <f>IF(M3983="small",1,0)</f>
        <v>1</v>
      </c>
      <c r="O3983">
        <f>IF(N3983="medium",1,0)</f>
        <v>0</v>
      </c>
      <c r="P3983">
        <f>IF(O3983="large",1,0)</f>
        <v>0</v>
      </c>
      <c r="Q3983">
        <v>2007</v>
      </c>
      <c r="R3983">
        <v>3</v>
      </c>
      <c r="S3983" t="str">
        <f>IF(R3983=1, "First-time", IF(R3983&lt;=3, "Rising Star", IF(R3983&lt;10, "Established", "Elites")))</f>
        <v>Rising Star</v>
      </c>
      <c r="T3983">
        <f>IF(S3983 = "First-time",1,0)</f>
        <v>0</v>
      </c>
      <c r="U3983">
        <f>IF(S3983 = "Rising Star",1,0)</f>
        <v>1</v>
      </c>
      <c r="V3983">
        <f>IF(S3983 = "Established",1,0)</f>
        <v>0</v>
      </c>
      <c r="W3983">
        <f>IF(S3983 = "Elites",1,0)</f>
        <v>0</v>
      </c>
      <c r="X3983" t="s">
        <v>99</v>
      </c>
      <c r="Y3983" t="str">
        <f>IF(X3983="","-",TRIM(LEFT(X3983,FIND(",",X3983&amp;",")-1)))</f>
        <v>-</v>
      </c>
      <c r="Z3983" t="s">
        <v>5569</v>
      </c>
      <c r="AA3983" t="s">
        <v>29</v>
      </c>
    </row>
    <row r="3984" spans="1:27" ht="14.4" x14ac:dyDescent="0.3">
      <c r="A3984">
        <v>3973</v>
      </c>
      <c r="B3984" t="s">
        <v>1854</v>
      </c>
      <c r="C3984" t="s">
        <v>1855</v>
      </c>
      <c r="D3984" t="s">
        <v>1856</v>
      </c>
      <c r="E3984" t="s">
        <v>1857</v>
      </c>
      <c r="F3984" s="5">
        <f>_xlfn.TEXTBEFORE(E3984, " ") * 1000000</f>
        <v>57100000</v>
      </c>
      <c r="G3984">
        <v>82.069699999999997</v>
      </c>
      <c r="H3984" t="s">
        <v>353</v>
      </c>
      <c r="I3984">
        <v>150</v>
      </c>
      <c r="J3984">
        <f>IF(I3984="",0,I3984)</f>
        <v>150</v>
      </c>
      <c r="K3984">
        <v>42</v>
      </c>
      <c r="L3984">
        <f>I3984-K3984</f>
        <v>108</v>
      </c>
      <c r="M3984" t="str">
        <f>IF(I3984&lt;100,"small",IF(I3984&lt;500,"medium","large"))</f>
        <v>medium</v>
      </c>
      <c r="N3984">
        <f>IF(M3984="small",1,0)</f>
        <v>0</v>
      </c>
      <c r="O3984">
        <f>IF(N3984="medium",1,0)</f>
        <v>0</v>
      </c>
      <c r="P3984">
        <f>IF(O3984="large",1,0)</f>
        <v>0</v>
      </c>
      <c r="Q3984">
        <v>1993</v>
      </c>
      <c r="R3984">
        <v>1</v>
      </c>
      <c r="S3984" t="str">
        <f>IF(R3984=1, "First-time", IF(R3984&lt;=3, "Rising Star", IF(R3984&lt;10, "Established", "Elites")))</f>
        <v>First-time</v>
      </c>
      <c r="T3984">
        <f>IF(S3984 = "First-time",1,0)</f>
        <v>1</v>
      </c>
      <c r="U3984">
        <f>IF(S3984 = "Rising Star",1,0)</f>
        <v>0</v>
      </c>
      <c r="V3984">
        <f>IF(S3984 = "Established",1,0)</f>
        <v>0</v>
      </c>
      <c r="W3984">
        <f>IF(S3984 = "Elites",1,0)</f>
        <v>0</v>
      </c>
      <c r="X3984" t="s">
        <v>86</v>
      </c>
      <c r="Y3984" t="str">
        <f>IF(X3984="","-",TRIM(LEFT(X3984,FIND(",",X3984&amp;",")-1)))</f>
        <v>New York City</v>
      </c>
      <c r="Z3984" t="s">
        <v>1858</v>
      </c>
      <c r="AA3984" t="s">
        <v>35</v>
      </c>
    </row>
    <row r="3985" spans="1:27" ht="14.4" x14ac:dyDescent="0.3">
      <c r="A3985">
        <v>3974</v>
      </c>
      <c r="B3985" t="s">
        <v>3936</v>
      </c>
      <c r="C3985" t="s">
        <v>3937</v>
      </c>
      <c r="D3985" t="s">
        <v>3938</v>
      </c>
      <c r="E3985" t="s">
        <v>3939</v>
      </c>
      <c r="F3985" s="5">
        <f>_xlfn.TEXTBEFORE(E3985, " ") * 1000000</f>
        <v>374500000</v>
      </c>
      <c r="G3985">
        <v>82.005600000000001</v>
      </c>
      <c r="H3985" t="s">
        <v>353</v>
      </c>
      <c r="I3985">
        <v>793</v>
      </c>
      <c r="J3985">
        <f>IF(I3985="",0,I3985)</f>
        <v>793</v>
      </c>
      <c r="K3985">
        <v>576</v>
      </c>
      <c r="L3985">
        <f>I3985-K3985</f>
        <v>217</v>
      </c>
      <c r="M3985" t="str">
        <f>IF(I3985&lt;100,"small",IF(I3985&lt;500,"medium","large"))</f>
        <v>large</v>
      </c>
      <c r="N3985">
        <f>IF(M3985="small",1,0)</f>
        <v>0</v>
      </c>
      <c r="O3985">
        <f>IF(N3985="medium",1,0)</f>
        <v>0</v>
      </c>
      <c r="P3985">
        <f>IF(O3985="large",1,0)</f>
        <v>0</v>
      </c>
      <c r="Q3985">
        <v>2001</v>
      </c>
      <c r="R3985">
        <v>9</v>
      </c>
      <c r="S3985" t="str">
        <f>IF(R3985=1, "First-time", IF(R3985&lt;=3, "Rising Star", IF(R3985&lt;10, "Established", "Elites")))</f>
        <v>Established</v>
      </c>
      <c r="T3985">
        <f>IF(S3985 = "First-time",1,0)</f>
        <v>0</v>
      </c>
      <c r="U3985">
        <f>IF(S3985 = "Rising Star",1,0)</f>
        <v>0</v>
      </c>
      <c r="V3985">
        <f>IF(S3985 = "Established",1,0)</f>
        <v>1</v>
      </c>
      <c r="W3985">
        <f>IF(S3985 = "Elites",1,0)</f>
        <v>0</v>
      </c>
      <c r="X3985" t="s">
        <v>86</v>
      </c>
      <c r="Y3985" t="str">
        <f>IF(X3985="","-",TRIM(LEFT(X3985,FIND(",",X3985&amp;",")-1)))</f>
        <v>New York City</v>
      </c>
      <c r="Z3985" t="s">
        <v>3940</v>
      </c>
      <c r="AA3985" t="s">
        <v>32</v>
      </c>
    </row>
    <row r="3986" spans="1:27" ht="14.4" x14ac:dyDescent="0.3">
      <c r="A3986">
        <v>3975</v>
      </c>
      <c r="B3986" t="s">
        <v>7475</v>
      </c>
      <c r="C3986" t="s">
        <v>7476</v>
      </c>
      <c r="D3986" t="s">
        <v>7477</v>
      </c>
      <c r="E3986" t="s">
        <v>4251</v>
      </c>
      <c r="F3986" s="5">
        <f>_xlfn.TEXTBEFORE(E3986, " ") * 1000000</f>
        <v>3400000</v>
      </c>
      <c r="G3986">
        <v>81.939400000000006</v>
      </c>
      <c r="H3986" t="s">
        <v>129</v>
      </c>
      <c r="I3986">
        <v>20</v>
      </c>
      <c r="J3986">
        <f>IF(I3986="",0,I3986)</f>
        <v>20</v>
      </c>
      <c r="K3986">
        <v>17</v>
      </c>
      <c r="L3986">
        <f>I3986-K3986</f>
        <v>3</v>
      </c>
      <c r="M3986" t="str">
        <f>IF(I3986&lt;100,"small",IF(I3986&lt;500,"medium","large"))</f>
        <v>small</v>
      </c>
      <c r="N3986">
        <f>IF(M3986="small",1,0)</f>
        <v>1</v>
      </c>
      <c r="O3986">
        <f>IF(N3986="medium",1,0)</f>
        <v>0</v>
      </c>
      <c r="P3986">
        <f>IF(O3986="large",1,0)</f>
        <v>0</v>
      </c>
      <c r="Q3986">
        <v>2007</v>
      </c>
      <c r="R3986">
        <v>3</v>
      </c>
      <c r="S3986" t="str">
        <f>IF(R3986=1, "First-time", IF(R3986&lt;=3, "Rising Star", IF(R3986&lt;10, "Established", "Elites")))</f>
        <v>Rising Star</v>
      </c>
      <c r="T3986">
        <f>IF(S3986 = "First-time",1,0)</f>
        <v>0</v>
      </c>
      <c r="U3986">
        <f>IF(S3986 = "Rising Star",1,0)</f>
        <v>1</v>
      </c>
      <c r="V3986">
        <f>IF(S3986 = "Established",1,0)</f>
        <v>0</v>
      </c>
      <c r="W3986">
        <f>IF(S3986 = "Elites",1,0)</f>
        <v>0</v>
      </c>
      <c r="X3986" t="s">
        <v>4323</v>
      </c>
      <c r="Y3986" t="str">
        <f>IF(X3986="","-",TRIM(LEFT(X3986,FIND(",",X3986&amp;",")-1)))</f>
        <v>San Antonio</v>
      </c>
      <c r="Z3986" t="s">
        <v>7478</v>
      </c>
      <c r="AA3986" t="s">
        <v>45</v>
      </c>
    </row>
    <row r="3987" spans="1:27" ht="14.4" x14ac:dyDescent="0.3">
      <c r="A3987">
        <v>3976</v>
      </c>
      <c r="B3987" t="s">
        <v>5350</v>
      </c>
      <c r="C3987" t="s">
        <v>5351</v>
      </c>
      <c r="D3987" t="s">
        <v>5352</v>
      </c>
      <c r="E3987" t="s">
        <v>5353</v>
      </c>
      <c r="F3987" s="5">
        <f>_xlfn.TEXTBEFORE(E3987, " ") * 1000000</f>
        <v>41300000</v>
      </c>
      <c r="G3987">
        <v>81.936700000000002</v>
      </c>
      <c r="H3987" t="s">
        <v>751</v>
      </c>
      <c r="I3987">
        <v>230</v>
      </c>
      <c r="J3987">
        <f>IF(I3987="",0,I3987)</f>
        <v>230</v>
      </c>
      <c r="K3987">
        <v>72</v>
      </c>
      <c r="L3987">
        <f>I3987-K3987</f>
        <v>158</v>
      </c>
      <c r="M3987" t="str">
        <f>IF(I3987&lt;100,"small",IF(I3987&lt;500,"medium","large"))</f>
        <v>medium</v>
      </c>
      <c r="N3987">
        <f>IF(M3987="small",1,0)</f>
        <v>0</v>
      </c>
      <c r="O3987">
        <f>IF(N3987="medium",1,0)</f>
        <v>0</v>
      </c>
      <c r="P3987">
        <f>IF(O3987="large",1,0)</f>
        <v>0</v>
      </c>
      <c r="Q3987">
        <v>2004</v>
      </c>
      <c r="R3987">
        <v>8</v>
      </c>
      <c r="S3987" t="str">
        <f>IF(R3987=1, "First-time", IF(R3987&lt;=3, "Rising Star", IF(R3987&lt;10, "Established", "Elites")))</f>
        <v>Established</v>
      </c>
      <c r="T3987">
        <f>IF(S3987 = "First-time",1,0)</f>
        <v>0</v>
      </c>
      <c r="U3987">
        <f>IF(S3987 = "Rising Star",1,0)</f>
        <v>0</v>
      </c>
      <c r="V3987">
        <f>IF(S3987 = "Established",1,0)</f>
        <v>1</v>
      </c>
      <c r="W3987">
        <f>IF(S3987 = "Elites",1,0)</f>
        <v>0</v>
      </c>
      <c r="X3987" t="s">
        <v>427</v>
      </c>
      <c r="Y3987" t="str">
        <f>IF(X3987="","-",TRIM(LEFT(X3987,FIND(",",X3987&amp;",")-1)))</f>
        <v>Washington</v>
      </c>
      <c r="Z3987" t="s">
        <v>1041</v>
      </c>
      <c r="AA3987" t="s">
        <v>47</v>
      </c>
    </row>
    <row r="3988" spans="1:27" ht="14.4" x14ac:dyDescent="0.3">
      <c r="A3988">
        <v>3977</v>
      </c>
      <c r="B3988" t="s">
        <v>4685</v>
      </c>
      <c r="C3988" t="s">
        <v>4686</v>
      </c>
      <c r="D3988" t="s">
        <v>4687</v>
      </c>
      <c r="E3988" t="s">
        <v>4688</v>
      </c>
      <c r="F3988" s="5">
        <f>_xlfn.TEXTBEFORE(E3988, " ") * 1000000</f>
        <v>27000000</v>
      </c>
      <c r="G3988">
        <v>81.922200000000004</v>
      </c>
      <c r="H3988" t="s">
        <v>751</v>
      </c>
      <c r="I3988">
        <v>80</v>
      </c>
      <c r="J3988">
        <f>IF(I3988="",0,I3988)</f>
        <v>80</v>
      </c>
      <c r="K3988">
        <v>50</v>
      </c>
      <c r="L3988">
        <f>I3988-K3988</f>
        <v>30</v>
      </c>
      <c r="M3988" t="str">
        <f>IF(I3988&lt;100,"small",IF(I3988&lt;500,"medium","large"))</f>
        <v>small</v>
      </c>
      <c r="N3988">
        <f>IF(M3988="small",1,0)</f>
        <v>1</v>
      </c>
      <c r="O3988">
        <f>IF(N3988="medium",1,0)</f>
        <v>0</v>
      </c>
      <c r="P3988">
        <f>IF(O3988="large",1,0)</f>
        <v>0</v>
      </c>
      <c r="Q3988">
        <v>2002</v>
      </c>
      <c r="R3988">
        <v>8</v>
      </c>
      <c r="S3988" t="str">
        <f>IF(R3988=1, "First-time", IF(R3988&lt;=3, "Rising Star", IF(R3988&lt;10, "Established", "Elites")))</f>
        <v>Established</v>
      </c>
      <c r="T3988">
        <f>IF(S3988 = "First-time",1,0)</f>
        <v>0</v>
      </c>
      <c r="U3988">
        <f>IF(S3988 = "Rising Star",1,0)</f>
        <v>0</v>
      </c>
      <c r="V3988">
        <f>IF(S3988 = "Established",1,0)</f>
        <v>1</v>
      </c>
      <c r="W3988">
        <f>IF(S3988 = "Elites",1,0)</f>
        <v>0</v>
      </c>
      <c r="X3988" t="s">
        <v>3010</v>
      </c>
      <c r="Y3988" t="str">
        <f>IF(X3988="","-",TRIM(LEFT(X3988,FIND(",",X3988&amp;",")-1)))</f>
        <v>San Jose</v>
      </c>
      <c r="Z3988" t="s">
        <v>3011</v>
      </c>
      <c r="AA3988" t="s">
        <v>5</v>
      </c>
    </row>
    <row r="3989" spans="1:27" ht="14.4" x14ac:dyDescent="0.3">
      <c r="A3989">
        <v>3978</v>
      </c>
      <c r="B3989" t="s">
        <v>3431</v>
      </c>
      <c r="C3989" t="s">
        <v>3432</v>
      </c>
      <c r="D3989" t="s">
        <v>3433</v>
      </c>
      <c r="E3989" t="s">
        <v>110</v>
      </c>
      <c r="F3989" s="5">
        <f>_xlfn.TEXTBEFORE(E3989, " ") * 1000000</f>
        <v>23700000</v>
      </c>
      <c r="G3989">
        <v>81.914699999999996</v>
      </c>
      <c r="H3989" t="s">
        <v>1750</v>
      </c>
      <c r="I3989">
        <v>292</v>
      </c>
      <c r="J3989">
        <f>IF(I3989="",0,I3989)</f>
        <v>292</v>
      </c>
      <c r="K3989">
        <v>150</v>
      </c>
      <c r="L3989">
        <f>I3989-K3989</f>
        <v>142</v>
      </c>
      <c r="M3989" t="str">
        <f>IF(I3989&lt;100,"small",IF(I3989&lt;500,"medium","large"))</f>
        <v>medium</v>
      </c>
      <c r="N3989">
        <f>IF(M3989="small",1,0)</f>
        <v>0</v>
      </c>
      <c r="O3989">
        <f>IF(N3989="medium",1,0)</f>
        <v>0</v>
      </c>
      <c r="P3989">
        <f>IF(O3989="large",1,0)</f>
        <v>0</v>
      </c>
      <c r="Q3989">
        <v>2000</v>
      </c>
      <c r="R3989">
        <v>4</v>
      </c>
      <c r="S3989" t="str">
        <f>IF(R3989=1, "First-time", IF(R3989&lt;=3, "Rising Star", IF(R3989&lt;10, "Established", "Elites")))</f>
        <v>Established</v>
      </c>
      <c r="T3989">
        <f>IF(S3989 = "First-time",1,0)</f>
        <v>0</v>
      </c>
      <c r="U3989">
        <f>IF(S3989 = "Rising Star",1,0)</f>
        <v>0</v>
      </c>
      <c r="V3989">
        <f>IF(S3989 = "Established",1,0)</f>
        <v>1</v>
      </c>
      <c r="W3989">
        <f>IF(S3989 = "Elites",1,0)</f>
        <v>0</v>
      </c>
      <c r="X3989" t="s">
        <v>130</v>
      </c>
      <c r="Y3989" t="str">
        <f>IF(X3989="","-",TRIM(LEFT(X3989,FIND(",",X3989&amp;",")-1)))</f>
        <v>Dallas</v>
      </c>
      <c r="Z3989" t="s">
        <v>3434</v>
      </c>
      <c r="AA3989" t="s">
        <v>45</v>
      </c>
    </row>
    <row r="3990" spans="1:27" ht="14.4" x14ac:dyDescent="0.3">
      <c r="A3990">
        <v>3979</v>
      </c>
      <c r="B3990" t="s">
        <v>14231</v>
      </c>
      <c r="C3990" t="s">
        <v>14232</v>
      </c>
      <c r="D3990" t="s">
        <v>14233</v>
      </c>
      <c r="E3990" t="s">
        <v>1246</v>
      </c>
      <c r="F3990" s="5">
        <f>_xlfn.TEXTBEFORE(E3990, " ") * 1000000</f>
        <v>2900000</v>
      </c>
      <c r="G3990">
        <v>81.901399999999995</v>
      </c>
      <c r="H3990" t="s">
        <v>85</v>
      </c>
      <c r="I3990">
        <v>9</v>
      </c>
      <c r="J3990">
        <f>IF(I3990="",0,I3990)</f>
        <v>9</v>
      </c>
      <c r="K3990">
        <v>5</v>
      </c>
      <c r="L3990">
        <f>I3990-K3990</f>
        <v>4</v>
      </c>
      <c r="M3990" t="str">
        <f>IF(I3990&lt;100,"small",IF(I3990&lt;500,"medium","large"))</f>
        <v>small</v>
      </c>
      <c r="N3990">
        <f>IF(M3990="small",1,0)</f>
        <v>1</v>
      </c>
      <c r="O3990">
        <f>IF(N3990="medium",1,0)</f>
        <v>0</v>
      </c>
      <c r="P3990">
        <f>IF(O3990="large",1,0)</f>
        <v>0</v>
      </c>
      <c r="Q3990">
        <v>2012</v>
      </c>
      <c r="R3990">
        <v>2</v>
      </c>
      <c r="S3990" t="str">
        <f>IF(R3990=1, "First-time", IF(R3990&lt;=3, "Rising Star", IF(R3990&lt;10, "Established", "Elites")))</f>
        <v>Rising Star</v>
      </c>
      <c r="T3990">
        <f>IF(S3990 = "First-time",1,0)</f>
        <v>0</v>
      </c>
      <c r="U3990">
        <f>IF(S3990 = "Rising Star",1,0)</f>
        <v>1</v>
      </c>
      <c r="V3990">
        <f>IF(S3990 = "Established",1,0)</f>
        <v>0</v>
      </c>
      <c r="W3990">
        <f>IF(S3990 = "Elites",1,0)</f>
        <v>0</v>
      </c>
      <c r="X3990" t="s">
        <v>342</v>
      </c>
      <c r="Y3990" t="str">
        <f>IF(X3990="","-",TRIM(LEFT(X3990,FIND(",",X3990&amp;",")-1)))</f>
        <v>San Diego</v>
      </c>
      <c r="Z3990" t="s">
        <v>342</v>
      </c>
      <c r="AA3990" t="s">
        <v>5</v>
      </c>
    </row>
    <row r="3991" spans="1:27" ht="14.4" x14ac:dyDescent="0.3">
      <c r="A3991">
        <v>3980</v>
      </c>
      <c r="B3991" t="s">
        <v>7670</v>
      </c>
      <c r="C3991" t="s">
        <v>7671</v>
      </c>
      <c r="D3991" t="s">
        <v>7672</v>
      </c>
      <c r="E3991" t="s">
        <v>7673</v>
      </c>
      <c r="F3991" s="5">
        <f>_xlfn.TEXTBEFORE(E3991, " ") * 1000000</f>
        <v>66700000</v>
      </c>
      <c r="G3991">
        <v>81.878900000000002</v>
      </c>
      <c r="H3991" t="s">
        <v>140</v>
      </c>
      <c r="I3991">
        <v>1400</v>
      </c>
      <c r="J3991">
        <f>IF(I3991="",0,I3991)</f>
        <v>1400</v>
      </c>
      <c r="K3991">
        <v>730</v>
      </c>
      <c r="L3991">
        <f>I3991-K3991</f>
        <v>670</v>
      </c>
      <c r="M3991" t="str">
        <f>IF(I3991&lt;100,"small",IF(I3991&lt;500,"medium","large"))</f>
        <v>large</v>
      </c>
      <c r="N3991">
        <f>IF(M3991="small",1,0)</f>
        <v>0</v>
      </c>
      <c r="O3991">
        <f>IF(N3991="medium",1,0)</f>
        <v>0</v>
      </c>
      <c r="P3991">
        <f>IF(O3991="large",1,0)</f>
        <v>0</v>
      </c>
      <c r="Q3991">
        <v>2007</v>
      </c>
      <c r="R3991">
        <v>4</v>
      </c>
      <c r="S3991" t="str">
        <f>IF(R3991=1, "First-time", IF(R3991&lt;=3, "Rising Star", IF(R3991&lt;10, "Established", "Elites")))</f>
        <v>Established</v>
      </c>
      <c r="T3991">
        <f>IF(S3991 = "First-time",1,0)</f>
        <v>0</v>
      </c>
      <c r="U3991">
        <f>IF(S3991 = "Rising Star",1,0)</f>
        <v>0</v>
      </c>
      <c r="V3991">
        <f>IF(S3991 = "Established",1,0)</f>
        <v>1</v>
      </c>
      <c r="W3991">
        <f>IF(S3991 = "Elites",1,0)</f>
        <v>0</v>
      </c>
      <c r="X3991" t="s">
        <v>86</v>
      </c>
      <c r="Y3991" t="str">
        <f>IF(X3991="","-",TRIM(LEFT(X3991,FIND(",",X3991&amp;",")-1)))</f>
        <v>New York City</v>
      </c>
      <c r="Z3991" t="s">
        <v>543</v>
      </c>
      <c r="AA3991" t="s">
        <v>35</v>
      </c>
    </row>
    <row r="3992" spans="1:27" ht="14.4" x14ac:dyDescent="0.3">
      <c r="A3992">
        <v>3981</v>
      </c>
      <c r="B3992" t="s">
        <v>16482</v>
      </c>
      <c r="C3992" t="s">
        <v>16483</v>
      </c>
      <c r="D3992" t="s">
        <v>16484</v>
      </c>
      <c r="E3992" t="s">
        <v>1405</v>
      </c>
      <c r="F3992" s="5">
        <f>_xlfn.TEXTBEFORE(E3992, " ") * 1000000</f>
        <v>2600000</v>
      </c>
      <c r="G3992">
        <v>81.853200000000001</v>
      </c>
      <c r="H3992" t="s">
        <v>129</v>
      </c>
      <c r="I3992">
        <v>17</v>
      </c>
      <c r="J3992">
        <f>IF(I3992="",0,I3992)</f>
        <v>17</v>
      </c>
      <c r="K3992">
        <v>6</v>
      </c>
      <c r="L3992">
        <f>I3992-K3992</f>
        <v>11</v>
      </c>
      <c r="M3992" t="str">
        <f>IF(I3992&lt;100,"small",IF(I3992&lt;500,"medium","large"))</f>
        <v>small</v>
      </c>
      <c r="N3992">
        <f>IF(M3992="small",1,0)</f>
        <v>1</v>
      </c>
      <c r="O3992">
        <f>IF(N3992="medium",1,0)</f>
        <v>0</v>
      </c>
      <c r="P3992">
        <f>IF(O3992="large",1,0)</f>
        <v>0</v>
      </c>
      <c r="Q3992">
        <v>2014</v>
      </c>
      <c r="R3992">
        <v>1</v>
      </c>
      <c r="S3992" t="str">
        <f>IF(R3992=1, "First-time", IF(R3992&lt;=3, "Rising Star", IF(R3992&lt;10, "Established", "Elites")))</f>
        <v>First-time</v>
      </c>
      <c r="T3992">
        <f>IF(S3992 = "First-time",1,0)</f>
        <v>1</v>
      </c>
      <c r="U3992">
        <f>IF(S3992 = "Rising Star",1,0)</f>
        <v>0</v>
      </c>
      <c r="V3992">
        <f>IF(S3992 = "Established",1,0)</f>
        <v>0</v>
      </c>
      <c r="W3992">
        <f>IF(S3992 = "Elites",1,0)</f>
        <v>0</v>
      </c>
      <c r="X3992" t="s">
        <v>185</v>
      </c>
      <c r="Y3992" t="str">
        <f>IF(X3992="","-",TRIM(LEFT(X3992,FIND(",",X3992&amp;",")-1)))</f>
        <v>Boston</v>
      </c>
      <c r="Z3992" t="s">
        <v>1397</v>
      </c>
      <c r="AA3992" t="s">
        <v>20</v>
      </c>
    </row>
    <row r="3993" spans="1:27" ht="14.4" x14ac:dyDescent="0.3">
      <c r="A3993">
        <v>3982</v>
      </c>
      <c r="B3993" t="s">
        <v>4907</v>
      </c>
      <c r="C3993" t="s">
        <v>4908</v>
      </c>
      <c r="D3993" t="s">
        <v>4909</v>
      </c>
      <c r="E3993" t="s">
        <v>1192</v>
      </c>
      <c r="F3993" s="5">
        <f>_xlfn.TEXTBEFORE(E3993, " ") * 1000000</f>
        <v>2300000</v>
      </c>
      <c r="G3993">
        <v>81.827500000000001</v>
      </c>
      <c r="H3993" t="s">
        <v>727</v>
      </c>
      <c r="I3993">
        <v>28</v>
      </c>
      <c r="J3993">
        <f>IF(I3993="",0,I3993)</f>
        <v>28</v>
      </c>
      <c r="K3993">
        <v>19</v>
      </c>
      <c r="L3993">
        <f>I3993-K3993</f>
        <v>9</v>
      </c>
      <c r="M3993" t="str">
        <f>IF(I3993&lt;100,"small",IF(I3993&lt;500,"medium","large"))</f>
        <v>small</v>
      </c>
      <c r="N3993">
        <f>IF(M3993="small",1,0)</f>
        <v>1</v>
      </c>
      <c r="O3993">
        <f>IF(N3993="medium",1,0)</f>
        <v>0</v>
      </c>
      <c r="P3993">
        <f>IF(O3993="large",1,0)</f>
        <v>0</v>
      </c>
      <c r="Q3993">
        <v>2003</v>
      </c>
      <c r="R3993">
        <v>1</v>
      </c>
      <c r="S3993" t="str">
        <f>IF(R3993=1, "First-time", IF(R3993&lt;=3, "Rising Star", IF(R3993&lt;10, "Established", "Elites")))</f>
        <v>First-time</v>
      </c>
      <c r="T3993">
        <f>IF(S3993 = "First-time",1,0)</f>
        <v>1</v>
      </c>
      <c r="U3993">
        <f>IF(S3993 = "Rising Star",1,0)</f>
        <v>0</v>
      </c>
      <c r="V3993">
        <f>IF(S3993 = "Established",1,0)</f>
        <v>0</v>
      </c>
      <c r="W3993">
        <f>IF(S3993 = "Elites",1,0)</f>
        <v>0</v>
      </c>
      <c r="X3993" t="s">
        <v>332</v>
      </c>
      <c r="Y3993" t="str">
        <f>IF(X3993="","-",TRIM(LEFT(X3993,FIND(",",X3993&amp;",")-1)))</f>
        <v>Columbus</v>
      </c>
      <c r="Z3993" t="s">
        <v>4910</v>
      </c>
      <c r="AA3993" t="s">
        <v>36</v>
      </c>
    </row>
    <row r="3994" spans="1:27" ht="14.4" x14ac:dyDescent="0.3">
      <c r="A3994">
        <v>3983</v>
      </c>
      <c r="B3994" t="s">
        <v>15256</v>
      </c>
      <c r="C3994" t="s">
        <v>15257</v>
      </c>
      <c r="D3994" t="s">
        <v>15258</v>
      </c>
      <c r="E3994" t="s">
        <v>952</v>
      </c>
      <c r="F3994" s="5">
        <f>_xlfn.TEXTBEFORE(E3994, " ") * 1000000</f>
        <v>38100000</v>
      </c>
      <c r="G3994">
        <v>81.772599999999997</v>
      </c>
      <c r="H3994" t="s">
        <v>1132</v>
      </c>
      <c r="I3994">
        <v>17</v>
      </c>
      <c r="J3994">
        <f>IF(I3994="",0,I3994)</f>
        <v>17</v>
      </c>
      <c r="K3994">
        <v>19</v>
      </c>
      <c r="L3994">
        <f>I3994-K3994</f>
        <v>-2</v>
      </c>
      <c r="M3994" t="str">
        <f>IF(I3994&lt;100,"small",IF(I3994&lt;500,"medium","large"))</f>
        <v>small</v>
      </c>
      <c r="N3994">
        <f>IF(M3994="small",1,0)</f>
        <v>1</v>
      </c>
      <c r="O3994">
        <f>IF(N3994="medium",1,0)</f>
        <v>0</v>
      </c>
      <c r="P3994">
        <f>IF(O3994="large",1,0)</f>
        <v>0</v>
      </c>
      <c r="Q3994">
        <v>2013</v>
      </c>
      <c r="R3994">
        <v>2</v>
      </c>
      <c r="S3994" t="str">
        <f>IF(R3994=1, "First-time", IF(R3994&lt;=3, "Rising Star", IF(R3994&lt;10, "Established", "Elites")))</f>
        <v>Rising Star</v>
      </c>
      <c r="T3994">
        <f>IF(S3994 = "First-time",1,0)</f>
        <v>0</v>
      </c>
      <c r="U3994">
        <f>IF(S3994 = "Rising Star",1,0)</f>
        <v>1</v>
      </c>
      <c r="V3994">
        <f>IF(S3994 = "Established",1,0)</f>
        <v>0</v>
      </c>
      <c r="W3994">
        <f>IF(S3994 = "Elites",1,0)</f>
        <v>0</v>
      </c>
      <c r="X3994" t="s">
        <v>242</v>
      </c>
      <c r="Y3994" t="str">
        <f>IF(X3994="","-",TRIM(LEFT(X3994,FIND(",",X3994&amp;",")-1)))</f>
        <v>Atlanta</v>
      </c>
      <c r="Z3994" t="s">
        <v>2063</v>
      </c>
      <c r="AA3994" t="s">
        <v>11</v>
      </c>
    </row>
    <row r="3995" spans="1:27" ht="14.4" x14ac:dyDescent="0.3">
      <c r="A3995">
        <v>3984</v>
      </c>
      <c r="B3995" t="s">
        <v>3567</v>
      </c>
      <c r="C3995" t="s">
        <v>3568</v>
      </c>
      <c r="D3995" t="s">
        <v>3569</v>
      </c>
      <c r="E3995" t="s">
        <v>3570</v>
      </c>
      <c r="F3995" s="5">
        <f>_xlfn.TEXTBEFORE(E3995, " ") * 1000000</f>
        <v>35100000</v>
      </c>
      <c r="G3995">
        <v>81.726799999999997</v>
      </c>
      <c r="H3995" t="s">
        <v>779</v>
      </c>
      <c r="I3995">
        <v>171</v>
      </c>
      <c r="J3995">
        <f>IF(I3995="",0,I3995)</f>
        <v>171</v>
      </c>
      <c r="K3995">
        <v>116</v>
      </c>
      <c r="L3995">
        <f>I3995-K3995</f>
        <v>55</v>
      </c>
      <c r="M3995" t="str">
        <f>IF(I3995&lt;100,"small",IF(I3995&lt;500,"medium","large"))</f>
        <v>medium</v>
      </c>
      <c r="N3995">
        <f>IF(M3995="small",1,0)</f>
        <v>0</v>
      </c>
      <c r="O3995">
        <f>IF(N3995="medium",1,0)</f>
        <v>0</v>
      </c>
      <c r="P3995">
        <f>IF(O3995="large",1,0)</f>
        <v>0</v>
      </c>
      <c r="Q3995">
        <v>2000</v>
      </c>
      <c r="R3995">
        <v>5</v>
      </c>
      <c r="S3995" t="str">
        <f>IF(R3995=1, "First-time", IF(R3995&lt;=3, "Rising Star", IF(R3995&lt;10, "Established", "Elites")))</f>
        <v>Established</v>
      </c>
      <c r="T3995">
        <f>IF(S3995 = "First-time",1,0)</f>
        <v>0</v>
      </c>
      <c r="U3995">
        <f>IF(S3995 = "Rising Star",1,0)</f>
        <v>0</v>
      </c>
      <c r="V3995">
        <f>IF(S3995 = "Established",1,0)</f>
        <v>1</v>
      </c>
      <c r="W3995">
        <f>IF(S3995 = "Elites",1,0)</f>
        <v>0</v>
      </c>
      <c r="X3995" t="s">
        <v>427</v>
      </c>
      <c r="Y3995" t="str">
        <f>IF(X3995="","-",TRIM(LEFT(X3995,FIND(",",X3995&amp;",")-1)))</f>
        <v>Washington</v>
      </c>
      <c r="Z3995" t="s">
        <v>3571</v>
      </c>
      <c r="AA3995" t="s">
        <v>21</v>
      </c>
    </row>
    <row r="3996" spans="1:27" ht="14.4" x14ac:dyDescent="0.3">
      <c r="A3996">
        <v>3985</v>
      </c>
      <c r="B3996" t="s">
        <v>10215</v>
      </c>
      <c r="C3996" t="s">
        <v>10216</v>
      </c>
      <c r="D3996" t="s">
        <v>10217</v>
      </c>
      <c r="E3996" t="s">
        <v>823</v>
      </c>
      <c r="F3996" s="5">
        <f>_xlfn.TEXTBEFORE(E3996, " ") * 1000000</f>
        <v>5200000</v>
      </c>
      <c r="G3996">
        <v>81.690600000000003</v>
      </c>
      <c r="H3996" t="s">
        <v>118</v>
      </c>
      <c r="I3996">
        <v>42</v>
      </c>
      <c r="J3996">
        <f>IF(I3996="",0,I3996)</f>
        <v>42</v>
      </c>
      <c r="K3996">
        <v>11</v>
      </c>
      <c r="L3996">
        <f>I3996-K3996</f>
        <v>31</v>
      </c>
      <c r="M3996" t="str">
        <f>IF(I3996&lt;100,"small",IF(I3996&lt;500,"medium","large"))</f>
        <v>small</v>
      </c>
      <c r="N3996">
        <f>IF(M3996="small",1,0)</f>
        <v>1</v>
      </c>
      <c r="O3996">
        <f>IF(N3996="medium",1,0)</f>
        <v>0</v>
      </c>
      <c r="P3996">
        <f>IF(O3996="large",1,0)</f>
        <v>0</v>
      </c>
      <c r="Q3996">
        <v>2009</v>
      </c>
      <c r="R3996">
        <v>1</v>
      </c>
      <c r="S3996" t="str">
        <f>IF(R3996=1, "First-time", IF(R3996&lt;=3, "Rising Star", IF(R3996&lt;10, "Established", "Elites")))</f>
        <v>First-time</v>
      </c>
      <c r="T3996">
        <f>IF(S3996 = "First-time",1,0)</f>
        <v>1</v>
      </c>
      <c r="U3996">
        <f>IF(S3996 = "Rising Star",1,0)</f>
        <v>0</v>
      </c>
      <c r="V3996">
        <f>IF(S3996 = "Established",1,0)</f>
        <v>0</v>
      </c>
      <c r="W3996">
        <f>IF(S3996 = "Elites",1,0)</f>
        <v>0</v>
      </c>
      <c r="X3996" t="s">
        <v>99</v>
      </c>
      <c r="Y3996" t="str">
        <f>IF(X3996="","-",TRIM(LEFT(X3996,FIND(",",X3996&amp;",")-1)))</f>
        <v>-</v>
      </c>
      <c r="Z3996" t="s">
        <v>10218</v>
      </c>
      <c r="AA3996" t="s">
        <v>7</v>
      </c>
    </row>
    <row r="3997" spans="1:27" ht="14.4" x14ac:dyDescent="0.3">
      <c r="A3997">
        <v>3986</v>
      </c>
      <c r="B3997" t="s">
        <v>9635</v>
      </c>
      <c r="C3997" t="s">
        <v>9636</v>
      </c>
      <c r="D3997" t="s">
        <v>9637</v>
      </c>
      <c r="E3997" t="s">
        <v>293</v>
      </c>
      <c r="F3997" s="5">
        <f>_xlfn.TEXTBEFORE(E3997, " ") * 1000000</f>
        <v>30600000</v>
      </c>
      <c r="G3997">
        <v>81.613799999999998</v>
      </c>
      <c r="H3997" t="s">
        <v>153</v>
      </c>
      <c r="I3997">
        <v>20</v>
      </c>
      <c r="J3997">
        <f>IF(I3997="",0,I3997)</f>
        <v>20</v>
      </c>
      <c r="K3997">
        <v>15</v>
      </c>
      <c r="L3997">
        <f>I3997-K3997</f>
        <v>5</v>
      </c>
      <c r="M3997" t="str">
        <f>IF(I3997&lt;100,"small",IF(I3997&lt;500,"medium","large"))</f>
        <v>small</v>
      </c>
      <c r="N3997">
        <f>IF(M3997="small",1,0)</f>
        <v>1</v>
      </c>
      <c r="O3997">
        <f>IF(N3997="medium",1,0)</f>
        <v>0</v>
      </c>
      <c r="P3997">
        <f>IF(O3997="large",1,0)</f>
        <v>0</v>
      </c>
      <c r="Q3997">
        <v>2009</v>
      </c>
      <c r="R3997">
        <v>4</v>
      </c>
      <c r="S3997" t="str">
        <f>IF(R3997=1, "First-time", IF(R3997&lt;=3, "Rising Star", IF(R3997&lt;10, "Established", "Elites")))</f>
        <v>Established</v>
      </c>
      <c r="T3997">
        <f>IF(S3997 = "First-time",1,0)</f>
        <v>0</v>
      </c>
      <c r="U3997">
        <f>IF(S3997 = "Rising Star",1,0)</f>
        <v>0</v>
      </c>
      <c r="V3997">
        <f>IF(S3997 = "Established",1,0)</f>
        <v>1</v>
      </c>
      <c r="W3997">
        <f>IF(S3997 = "Elites",1,0)</f>
        <v>0</v>
      </c>
      <c r="X3997" t="s">
        <v>106</v>
      </c>
      <c r="Y3997" t="str">
        <f>IF(X3997="","-",TRIM(LEFT(X3997,FIND(",",X3997&amp;",")-1)))</f>
        <v>Cleveland</v>
      </c>
      <c r="Z3997" t="s">
        <v>9638</v>
      </c>
      <c r="AA3997" t="s">
        <v>36</v>
      </c>
    </row>
    <row r="3998" spans="1:27" ht="14.4" x14ac:dyDescent="0.3">
      <c r="A3998">
        <v>3987</v>
      </c>
      <c r="B3998" t="s">
        <v>4872</v>
      </c>
      <c r="C3998" t="s">
        <v>4873</v>
      </c>
      <c r="D3998" t="s">
        <v>4874</v>
      </c>
      <c r="E3998" t="s">
        <v>1306</v>
      </c>
      <c r="F3998" s="5">
        <f>_xlfn.TEXTBEFORE(E3998, " ") * 1000000</f>
        <v>11500000</v>
      </c>
      <c r="G3998">
        <v>81.572500000000005</v>
      </c>
      <c r="H3998" t="s">
        <v>353</v>
      </c>
      <c r="I3998">
        <v>36</v>
      </c>
      <c r="J3998">
        <f>IF(I3998="",0,I3998)</f>
        <v>36</v>
      </c>
      <c r="K3998">
        <v>41</v>
      </c>
      <c r="L3998">
        <f>I3998-K3998</f>
        <v>-5</v>
      </c>
      <c r="M3998" t="str">
        <f>IF(I3998&lt;100,"small",IF(I3998&lt;500,"medium","large"))</f>
        <v>small</v>
      </c>
      <c r="N3998">
        <f>IF(M3998="small",1,0)</f>
        <v>1</v>
      </c>
      <c r="O3998">
        <f>IF(N3998="medium",1,0)</f>
        <v>0</v>
      </c>
      <c r="P3998">
        <f>IF(O3998="large",1,0)</f>
        <v>0</v>
      </c>
      <c r="Q3998">
        <v>2003</v>
      </c>
      <c r="R3998">
        <v>3</v>
      </c>
      <c r="S3998" t="str">
        <f>IF(R3998=1, "First-time", IF(R3998&lt;=3, "Rising Star", IF(R3998&lt;10, "Established", "Elites")))</f>
        <v>Rising Star</v>
      </c>
      <c r="T3998">
        <f>IF(S3998 = "First-time",1,0)</f>
        <v>0</v>
      </c>
      <c r="U3998">
        <f>IF(S3998 = "Rising Star",1,0)</f>
        <v>1</v>
      </c>
      <c r="V3998">
        <f>IF(S3998 = "Established",1,0)</f>
        <v>0</v>
      </c>
      <c r="W3998">
        <f>IF(S3998 = "Elites",1,0)</f>
        <v>0</v>
      </c>
      <c r="X3998" t="s">
        <v>191</v>
      </c>
      <c r="Y3998" t="str">
        <f>IF(X3998="","-",TRIM(LEFT(X3998,FIND(",",X3998&amp;",")-1)))</f>
        <v>Philadelphia</v>
      </c>
      <c r="Z3998" t="s">
        <v>191</v>
      </c>
      <c r="AA3998" t="s">
        <v>39</v>
      </c>
    </row>
    <row r="3999" spans="1:27" ht="14.4" x14ac:dyDescent="0.3">
      <c r="A3999">
        <v>3988</v>
      </c>
      <c r="B3999" t="s">
        <v>131</v>
      </c>
      <c r="C3999" t="s">
        <v>132</v>
      </c>
      <c r="D3999" t="s">
        <v>133</v>
      </c>
      <c r="E3999" t="s">
        <v>134</v>
      </c>
      <c r="F3999" s="5">
        <f>_xlfn.TEXTBEFORE(E3999, " ") * 1000000</f>
        <v>109600000</v>
      </c>
      <c r="G3999">
        <v>81.560199999999995</v>
      </c>
      <c r="H3999" t="s">
        <v>105</v>
      </c>
      <c r="I3999">
        <v>560</v>
      </c>
      <c r="J3999">
        <f>IF(I3999="",0,I3999)</f>
        <v>560</v>
      </c>
      <c r="K3999">
        <v>280</v>
      </c>
      <c r="L3999">
        <f>I3999-K3999</f>
        <v>280</v>
      </c>
      <c r="M3999" t="str">
        <f>IF(I3999&lt;100,"small",IF(I3999&lt;500,"medium","large"))</f>
        <v>large</v>
      </c>
      <c r="N3999">
        <f>IF(M3999="small",1,0)</f>
        <v>0</v>
      </c>
      <c r="O3999">
        <f>IF(N3999="medium",1,0)</f>
        <v>0</v>
      </c>
      <c r="P3999">
        <f>IF(O3999="large",1,0)</f>
        <v>0</v>
      </c>
      <c r="Q3999">
        <v>1910</v>
      </c>
      <c r="R3999">
        <v>1</v>
      </c>
      <c r="S3999" t="str">
        <f>IF(R3999=1, "First-time", IF(R3999&lt;=3, "Rising Star", IF(R3999&lt;10, "Established", "Elites")))</f>
        <v>First-time</v>
      </c>
      <c r="T3999">
        <f>IF(S3999 = "First-time",1,0)</f>
        <v>1</v>
      </c>
      <c r="U3999">
        <f>IF(S3999 = "Rising Star",1,0)</f>
        <v>0</v>
      </c>
      <c r="V3999">
        <f>IF(S3999 = "Established",1,0)</f>
        <v>0</v>
      </c>
      <c r="W3999">
        <f>IF(S3999 = "Elites",1,0)</f>
        <v>0</v>
      </c>
      <c r="X3999" t="s">
        <v>99</v>
      </c>
      <c r="Y3999" t="str">
        <f>IF(X3999="","-",TRIM(LEFT(X3999,FIND(",",X3999&amp;",")-1)))</f>
        <v>-</v>
      </c>
      <c r="Z3999" t="s">
        <v>135</v>
      </c>
      <c r="AA3999" t="s">
        <v>50</v>
      </c>
    </row>
    <row r="4000" spans="1:27" ht="14.4" x14ac:dyDescent="0.3">
      <c r="A4000">
        <v>3989</v>
      </c>
      <c r="B4000" t="s">
        <v>6299</v>
      </c>
      <c r="C4000" t="s">
        <v>6300</v>
      </c>
      <c r="D4000" t="s">
        <v>6301</v>
      </c>
      <c r="E4000" t="s">
        <v>1471</v>
      </c>
      <c r="F4000" s="5">
        <f>_xlfn.TEXTBEFORE(E4000, " ") * 1000000</f>
        <v>2500000</v>
      </c>
      <c r="G4000">
        <v>81.539199999999994</v>
      </c>
      <c r="H4000" t="s">
        <v>167</v>
      </c>
      <c r="I4000">
        <v>20</v>
      </c>
      <c r="J4000">
        <f>IF(I4000="",0,I4000)</f>
        <v>20</v>
      </c>
      <c r="K4000">
        <v>8</v>
      </c>
      <c r="L4000">
        <f>I4000-K4000</f>
        <v>12</v>
      </c>
      <c r="M4000" t="str">
        <f>IF(I4000&lt;100,"small",IF(I4000&lt;500,"medium","large"))</f>
        <v>small</v>
      </c>
      <c r="N4000">
        <f>IF(M4000="small",1,0)</f>
        <v>1</v>
      </c>
      <c r="O4000">
        <f>IF(N4000="medium",1,0)</f>
        <v>0</v>
      </c>
      <c r="P4000">
        <f>IF(O4000="large",1,0)</f>
        <v>0</v>
      </c>
      <c r="Q4000">
        <v>2005</v>
      </c>
      <c r="R4000">
        <v>1</v>
      </c>
      <c r="S4000" t="str">
        <f>IF(R4000=1, "First-time", IF(R4000&lt;=3, "Rising Star", IF(R4000&lt;10, "Established", "Elites")))</f>
        <v>First-time</v>
      </c>
      <c r="T4000">
        <f>IF(S4000 = "First-time",1,0)</f>
        <v>1</v>
      </c>
      <c r="U4000">
        <f>IF(S4000 = "Rising Star",1,0)</f>
        <v>0</v>
      </c>
      <c r="V4000">
        <f>IF(S4000 = "Established",1,0)</f>
        <v>0</v>
      </c>
      <c r="W4000">
        <f>IF(S4000 = "Elites",1,0)</f>
        <v>0</v>
      </c>
      <c r="X4000" t="s">
        <v>168</v>
      </c>
      <c r="Y4000" t="str">
        <f>IF(X4000="","-",TRIM(LEFT(X4000,FIND(",",X4000&amp;",")-1)))</f>
        <v>Kansas City</v>
      </c>
      <c r="Z4000" t="s">
        <v>169</v>
      </c>
      <c r="AA4000" t="s">
        <v>25</v>
      </c>
    </row>
    <row r="4001" spans="1:27" ht="14.4" x14ac:dyDescent="0.3">
      <c r="A4001">
        <v>3990</v>
      </c>
      <c r="B4001" t="s">
        <v>7424</v>
      </c>
      <c r="C4001" t="s">
        <v>7425</v>
      </c>
      <c r="D4001" t="s">
        <v>7426</v>
      </c>
      <c r="E4001" t="s">
        <v>392</v>
      </c>
      <c r="F4001" s="5">
        <f>_xlfn.TEXTBEFORE(E4001, " ") * 1000000</f>
        <v>2000000</v>
      </c>
      <c r="G4001">
        <v>81.454099999999997</v>
      </c>
      <c r="H4001" t="s">
        <v>85</v>
      </c>
      <c r="I4001">
        <v>27</v>
      </c>
      <c r="J4001">
        <f>IF(I4001="",0,I4001)</f>
        <v>27</v>
      </c>
      <c r="K4001">
        <v>15</v>
      </c>
      <c r="L4001">
        <f>I4001-K4001</f>
        <v>12</v>
      </c>
      <c r="M4001" t="str">
        <f>IF(I4001&lt;100,"small",IF(I4001&lt;500,"medium","large"))</f>
        <v>small</v>
      </c>
      <c r="N4001">
        <f>IF(M4001="small",1,0)</f>
        <v>1</v>
      </c>
      <c r="O4001">
        <f>IF(N4001="medium",1,0)</f>
        <v>0</v>
      </c>
      <c r="P4001">
        <f>IF(O4001="large",1,0)</f>
        <v>0</v>
      </c>
      <c r="Q4001">
        <v>2007</v>
      </c>
      <c r="R4001">
        <v>1</v>
      </c>
      <c r="S4001" t="str">
        <f>IF(R4001=1, "First-time", IF(R4001&lt;=3, "Rising Star", IF(R4001&lt;10, "Established", "Elites")))</f>
        <v>First-time</v>
      </c>
      <c r="T4001">
        <f>IF(S4001 = "First-time",1,0)</f>
        <v>1</v>
      </c>
      <c r="U4001">
        <f>IF(S4001 = "Rising Star",1,0)</f>
        <v>0</v>
      </c>
      <c r="V4001">
        <f>IF(S4001 = "Established",1,0)</f>
        <v>0</v>
      </c>
      <c r="W4001">
        <f>IF(S4001 = "Elites",1,0)</f>
        <v>0</v>
      </c>
      <c r="X4001" t="s">
        <v>3805</v>
      </c>
      <c r="Y4001" t="str">
        <f>IF(X4001="","-",TRIM(LEFT(X4001,FIND(",",X4001&amp;",")-1)))</f>
        <v>Provo-Orem</v>
      </c>
      <c r="Z4001" t="s">
        <v>6692</v>
      </c>
      <c r="AA4001" t="s">
        <v>46</v>
      </c>
    </row>
    <row r="4002" spans="1:27" ht="14.4" x14ac:dyDescent="0.3">
      <c r="A4002">
        <v>3991</v>
      </c>
      <c r="B4002" t="s">
        <v>5849</v>
      </c>
      <c r="C4002" t="s">
        <v>5850</v>
      </c>
      <c r="D4002" t="s">
        <v>5851</v>
      </c>
      <c r="E4002" t="s">
        <v>330</v>
      </c>
      <c r="F4002" s="5">
        <f>_xlfn.TEXTBEFORE(E4002, " ") * 1000000</f>
        <v>4099999.9999999995</v>
      </c>
      <c r="G4002">
        <v>81.443600000000004</v>
      </c>
      <c r="H4002" t="s">
        <v>85</v>
      </c>
      <c r="I4002">
        <v>6</v>
      </c>
      <c r="J4002">
        <f>IF(I4002="",0,I4002)</f>
        <v>6</v>
      </c>
      <c r="K4002">
        <v>6</v>
      </c>
      <c r="L4002">
        <f>I4002-K4002</f>
        <v>0</v>
      </c>
      <c r="M4002" t="str">
        <f>IF(I4002&lt;100,"small",IF(I4002&lt;500,"medium","large"))</f>
        <v>small</v>
      </c>
      <c r="N4002">
        <f>IF(M4002="small",1,0)</f>
        <v>1</v>
      </c>
      <c r="O4002">
        <f>IF(N4002="medium",1,0)</f>
        <v>0</v>
      </c>
      <c r="P4002">
        <f>IF(O4002="large",1,0)</f>
        <v>0</v>
      </c>
      <c r="Q4002">
        <v>2004</v>
      </c>
      <c r="R4002">
        <v>1</v>
      </c>
      <c r="S4002" t="str">
        <f>IF(R4002=1, "First-time", IF(R4002&lt;=3, "Rising Star", IF(R4002&lt;10, "Established", "Elites")))</f>
        <v>First-time</v>
      </c>
      <c r="T4002">
        <f>IF(S4002 = "First-time",1,0)</f>
        <v>1</v>
      </c>
      <c r="U4002">
        <f>IF(S4002 = "Rising Star",1,0)</f>
        <v>0</v>
      </c>
      <c r="V4002">
        <f>IF(S4002 = "Established",1,0)</f>
        <v>0</v>
      </c>
      <c r="W4002">
        <f>IF(S4002 = "Elites",1,0)</f>
        <v>0</v>
      </c>
      <c r="X4002" t="s">
        <v>611</v>
      </c>
      <c r="Y4002" t="str">
        <f>IF(X4002="","-",TRIM(LEFT(X4002,FIND(",",X4002&amp;",")-1)))</f>
        <v>Denver</v>
      </c>
      <c r="Z4002" t="s">
        <v>5852</v>
      </c>
      <c r="AA4002" t="s">
        <v>6</v>
      </c>
    </row>
    <row r="4003" spans="1:27" ht="14.4" x14ac:dyDescent="0.3">
      <c r="A4003">
        <v>3992</v>
      </c>
      <c r="B4003" t="s">
        <v>6938</v>
      </c>
      <c r="C4003" t="s">
        <v>6939</v>
      </c>
      <c r="D4003" t="s">
        <v>6940</v>
      </c>
      <c r="E4003" t="s">
        <v>6941</v>
      </c>
      <c r="F4003" s="5">
        <f>_xlfn.TEXTBEFORE(E4003, " ") * 1000000</f>
        <v>82800000</v>
      </c>
      <c r="G4003">
        <v>81.333799999999997</v>
      </c>
      <c r="H4003" t="s">
        <v>353</v>
      </c>
      <c r="I4003">
        <v>657</v>
      </c>
      <c r="J4003">
        <f>IF(I4003="",0,I4003)</f>
        <v>657</v>
      </c>
      <c r="K4003">
        <v>333</v>
      </c>
      <c r="L4003">
        <f>I4003-K4003</f>
        <v>324</v>
      </c>
      <c r="M4003" t="str">
        <f>IF(I4003&lt;100,"small",IF(I4003&lt;500,"medium","large"))</f>
        <v>large</v>
      </c>
      <c r="N4003">
        <f>IF(M4003="small",1,0)</f>
        <v>0</v>
      </c>
      <c r="O4003">
        <f>IF(N4003="medium",1,0)</f>
        <v>0</v>
      </c>
      <c r="P4003">
        <f>IF(O4003="large",1,0)</f>
        <v>0</v>
      </c>
      <c r="Q4003">
        <v>2006</v>
      </c>
      <c r="R4003">
        <v>4</v>
      </c>
      <c r="S4003" t="str">
        <f>IF(R4003=1, "First-time", IF(R4003&lt;=3, "Rising Star", IF(R4003&lt;10, "Established", "Elites")))</f>
        <v>Established</v>
      </c>
      <c r="T4003">
        <f>IF(S4003 = "First-time",1,0)</f>
        <v>0</v>
      </c>
      <c r="U4003">
        <f>IF(S4003 = "Rising Star",1,0)</f>
        <v>0</v>
      </c>
      <c r="V4003">
        <f>IF(S4003 = "Established",1,0)</f>
        <v>1</v>
      </c>
      <c r="W4003">
        <f>IF(S4003 = "Elites",1,0)</f>
        <v>0</v>
      </c>
      <c r="X4003" t="s">
        <v>942</v>
      </c>
      <c r="Y4003" t="str">
        <f>IF(X4003="","-",TRIM(LEFT(X4003,FIND(",",X4003&amp;",")-1)))</f>
        <v>Omaha-Council Bluffs</v>
      </c>
      <c r="Z4003" t="s">
        <v>943</v>
      </c>
      <c r="AA4003" t="s">
        <v>30</v>
      </c>
    </row>
    <row r="4004" spans="1:27" ht="14.4" x14ac:dyDescent="0.3">
      <c r="A4004">
        <v>3993</v>
      </c>
      <c r="B4004" t="s">
        <v>5408</v>
      </c>
      <c r="C4004" t="s">
        <v>5409</v>
      </c>
      <c r="D4004" t="s">
        <v>5410</v>
      </c>
      <c r="E4004" t="s">
        <v>615</v>
      </c>
      <c r="F4004" s="5">
        <f>_xlfn.TEXTBEFORE(E4004, " ") * 1000000</f>
        <v>2800000</v>
      </c>
      <c r="G4004">
        <v>81.324299999999994</v>
      </c>
      <c r="H4004" t="s">
        <v>1132</v>
      </c>
      <c r="I4004">
        <v>10</v>
      </c>
      <c r="J4004">
        <f>IF(I4004="",0,I4004)</f>
        <v>10</v>
      </c>
      <c r="K4004">
        <v>7</v>
      </c>
      <c r="L4004">
        <f>I4004-K4004</f>
        <v>3</v>
      </c>
      <c r="M4004" t="str">
        <f>IF(I4004&lt;100,"small",IF(I4004&lt;500,"medium","large"))</f>
        <v>small</v>
      </c>
      <c r="N4004">
        <f>IF(M4004="small",1,0)</f>
        <v>1</v>
      </c>
      <c r="O4004">
        <f>IF(N4004="medium",1,0)</f>
        <v>0</v>
      </c>
      <c r="P4004">
        <f>IF(O4004="large",1,0)</f>
        <v>0</v>
      </c>
      <c r="Q4004">
        <v>2004</v>
      </c>
      <c r="R4004">
        <v>1</v>
      </c>
      <c r="S4004" t="str">
        <f>IF(R4004=1, "First-time", IF(R4004&lt;=3, "Rising Star", IF(R4004&lt;10, "Established", "Elites")))</f>
        <v>First-time</v>
      </c>
      <c r="T4004">
        <f>IF(S4004 = "First-time",1,0)</f>
        <v>1</v>
      </c>
      <c r="U4004">
        <f>IF(S4004 = "Rising Star",1,0)</f>
        <v>0</v>
      </c>
      <c r="V4004">
        <f>IF(S4004 = "Established",1,0)</f>
        <v>0</v>
      </c>
      <c r="W4004">
        <f>IF(S4004 = "Elites",1,0)</f>
        <v>0</v>
      </c>
      <c r="X4004" t="s">
        <v>130</v>
      </c>
      <c r="Y4004" t="str">
        <f>IF(X4004="","-",TRIM(LEFT(X4004,FIND(",",X4004&amp;",")-1)))</f>
        <v>Dallas</v>
      </c>
      <c r="Z4004" t="s">
        <v>130</v>
      </c>
      <c r="AA4004" t="s">
        <v>45</v>
      </c>
    </row>
    <row r="4005" spans="1:27" ht="14.4" x14ac:dyDescent="0.3">
      <c r="A4005">
        <v>3994</v>
      </c>
      <c r="B4005" t="s">
        <v>9706</v>
      </c>
      <c r="C4005" t="s">
        <v>9707</v>
      </c>
      <c r="D4005" t="s">
        <v>9708</v>
      </c>
      <c r="E4005" t="s">
        <v>2403</v>
      </c>
      <c r="F4005" s="5">
        <f>_xlfn.TEXTBEFORE(E4005, " ") * 1000000</f>
        <v>4300000</v>
      </c>
      <c r="G4005">
        <v>81.303200000000004</v>
      </c>
      <c r="H4005" t="s">
        <v>129</v>
      </c>
      <c r="I4005">
        <v>32</v>
      </c>
      <c r="J4005">
        <f>IF(I4005="",0,I4005)</f>
        <v>32</v>
      </c>
      <c r="K4005">
        <v>12</v>
      </c>
      <c r="L4005">
        <f>I4005-K4005</f>
        <v>20</v>
      </c>
      <c r="M4005" t="str">
        <f>IF(I4005&lt;100,"small",IF(I4005&lt;500,"medium","large"))</f>
        <v>small</v>
      </c>
      <c r="N4005">
        <f>IF(M4005="small",1,0)</f>
        <v>1</v>
      </c>
      <c r="O4005">
        <f>IF(N4005="medium",1,0)</f>
        <v>0</v>
      </c>
      <c r="P4005">
        <f>IF(O4005="large",1,0)</f>
        <v>0</v>
      </c>
      <c r="Q4005">
        <v>2009</v>
      </c>
      <c r="R4005">
        <v>1</v>
      </c>
      <c r="S4005" t="str">
        <f>IF(R4005=1, "First-time", IF(R4005&lt;=3, "Rising Star", IF(R4005&lt;10, "Established", "Elites")))</f>
        <v>First-time</v>
      </c>
      <c r="T4005">
        <f>IF(S4005 = "First-time",1,0)</f>
        <v>1</v>
      </c>
      <c r="U4005">
        <f>IF(S4005 = "Rising Star",1,0)</f>
        <v>0</v>
      </c>
      <c r="V4005">
        <f>IF(S4005 = "Established",1,0)</f>
        <v>0</v>
      </c>
      <c r="W4005">
        <f>IF(S4005 = "Elites",1,0)</f>
        <v>0</v>
      </c>
      <c r="X4005" t="s">
        <v>86</v>
      </c>
      <c r="Y4005" t="str">
        <f>IF(X4005="","-",TRIM(LEFT(X4005,FIND(",",X4005&amp;",")-1)))</f>
        <v>New York City</v>
      </c>
      <c r="Z4005" t="s">
        <v>543</v>
      </c>
      <c r="AA4005" t="s">
        <v>35</v>
      </c>
    </row>
    <row r="4006" spans="1:27" ht="14.4" x14ac:dyDescent="0.3">
      <c r="A4006">
        <v>3995</v>
      </c>
      <c r="B4006" t="s">
        <v>8403</v>
      </c>
      <c r="C4006" t="s">
        <v>8404</v>
      </c>
      <c r="D4006" t="s">
        <v>8405</v>
      </c>
      <c r="E4006" t="s">
        <v>8406</v>
      </c>
      <c r="F4006" s="5">
        <f>_xlfn.TEXTBEFORE(E4006, " ") * 1000000</f>
        <v>76100000</v>
      </c>
      <c r="G4006">
        <v>81.244100000000003</v>
      </c>
      <c r="H4006" t="s">
        <v>1069</v>
      </c>
      <c r="I4006">
        <v>225</v>
      </c>
      <c r="J4006">
        <f>IF(I4006="",0,I4006)</f>
        <v>225</v>
      </c>
      <c r="K4006">
        <v>117</v>
      </c>
      <c r="L4006">
        <f>I4006-K4006</f>
        <v>108</v>
      </c>
      <c r="M4006" t="str">
        <f>IF(I4006&lt;100,"small",IF(I4006&lt;500,"medium","large"))</f>
        <v>medium</v>
      </c>
      <c r="N4006">
        <f>IF(M4006="small",1,0)</f>
        <v>0</v>
      </c>
      <c r="O4006">
        <f>IF(N4006="medium",1,0)</f>
        <v>0</v>
      </c>
      <c r="P4006">
        <f>IF(O4006="large",1,0)</f>
        <v>0</v>
      </c>
      <c r="Q4006">
        <v>2008</v>
      </c>
      <c r="R4006">
        <v>3</v>
      </c>
      <c r="S4006" t="str">
        <f>IF(R4006=1, "First-time", IF(R4006&lt;=3, "Rising Star", IF(R4006&lt;10, "Established", "Elites")))</f>
        <v>Rising Star</v>
      </c>
      <c r="T4006">
        <f>IF(S4006 = "First-time",1,0)</f>
        <v>0</v>
      </c>
      <c r="U4006">
        <f>IF(S4006 = "Rising Star",1,0)</f>
        <v>1</v>
      </c>
      <c r="V4006">
        <f>IF(S4006 = "Established",1,0)</f>
        <v>0</v>
      </c>
      <c r="W4006">
        <f>IF(S4006 = "Elites",1,0)</f>
        <v>0</v>
      </c>
      <c r="X4006" t="s">
        <v>99</v>
      </c>
      <c r="Y4006" t="str">
        <f>IF(X4006="","-",TRIM(LEFT(X4006,FIND(",",X4006&amp;",")-1)))</f>
        <v>-</v>
      </c>
      <c r="Z4006" t="s">
        <v>8407</v>
      </c>
      <c r="AA4006" t="s">
        <v>45</v>
      </c>
    </row>
    <row r="4007" spans="1:27" ht="14.4" x14ac:dyDescent="0.3">
      <c r="A4007">
        <v>3996</v>
      </c>
      <c r="B4007" t="s">
        <v>1886</v>
      </c>
      <c r="C4007" t="s">
        <v>1887</v>
      </c>
      <c r="D4007" t="s">
        <v>1888</v>
      </c>
      <c r="E4007" t="s">
        <v>418</v>
      </c>
      <c r="F4007" s="5">
        <f>_xlfn.TEXTBEFORE(E4007, " ") * 1000000</f>
        <v>11700000</v>
      </c>
      <c r="G4007">
        <v>81.220500000000001</v>
      </c>
      <c r="H4007" t="s">
        <v>779</v>
      </c>
      <c r="I4007">
        <v>600</v>
      </c>
      <c r="J4007">
        <f>IF(I4007="",0,I4007)</f>
        <v>600</v>
      </c>
      <c r="K4007">
        <v>500</v>
      </c>
      <c r="L4007">
        <f>I4007-K4007</f>
        <v>100</v>
      </c>
      <c r="M4007" t="str">
        <f>IF(I4007&lt;100,"small",IF(I4007&lt;500,"medium","large"))</f>
        <v>large</v>
      </c>
      <c r="N4007">
        <f>IF(M4007="small",1,0)</f>
        <v>0</v>
      </c>
      <c r="O4007">
        <f>IF(N4007="medium",1,0)</f>
        <v>0</v>
      </c>
      <c r="P4007">
        <f>IF(O4007="large",1,0)</f>
        <v>0</v>
      </c>
      <c r="Q4007">
        <v>1993</v>
      </c>
      <c r="R4007">
        <v>4</v>
      </c>
      <c r="S4007" t="str">
        <f>IF(R4007=1, "First-time", IF(R4007&lt;=3, "Rising Star", IF(R4007&lt;10, "Established", "Elites")))</f>
        <v>Established</v>
      </c>
      <c r="T4007">
        <f>IF(S4007 = "First-time",1,0)</f>
        <v>0</v>
      </c>
      <c r="U4007">
        <f>IF(S4007 = "Rising Star",1,0)</f>
        <v>0</v>
      </c>
      <c r="V4007">
        <f>IF(S4007 = "Established",1,0)</f>
        <v>1</v>
      </c>
      <c r="W4007">
        <f>IF(S4007 = "Elites",1,0)</f>
        <v>0</v>
      </c>
      <c r="X4007" t="s">
        <v>185</v>
      </c>
      <c r="Y4007" t="str">
        <f>IF(X4007="","-",TRIM(LEFT(X4007,FIND(",",X4007&amp;",")-1)))</f>
        <v>Boston</v>
      </c>
      <c r="Z4007" t="s">
        <v>1889</v>
      </c>
      <c r="AA4007" t="s">
        <v>20</v>
      </c>
    </row>
    <row r="4008" spans="1:27" ht="14.4" x14ac:dyDescent="0.3">
      <c r="A4008">
        <v>3997</v>
      </c>
      <c r="B4008" t="s">
        <v>11430</v>
      </c>
      <c r="C4008" t="s">
        <v>11431</v>
      </c>
      <c r="D4008" t="s">
        <v>11432</v>
      </c>
      <c r="E4008" t="s">
        <v>1680</v>
      </c>
      <c r="F4008" s="5">
        <f>_xlfn.TEXTBEFORE(E4008, " ") * 1000000</f>
        <v>11100000</v>
      </c>
      <c r="G4008">
        <v>81.2059</v>
      </c>
      <c r="H4008" t="s">
        <v>140</v>
      </c>
      <c r="I4008">
        <v>22</v>
      </c>
      <c r="J4008">
        <f>IF(I4008="",0,I4008)</f>
        <v>22</v>
      </c>
      <c r="K4008">
        <v>10</v>
      </c>
      <c r="L4008">
        <f>I4008-K4008</f>
        <v>12</v>
      </c>
      <c r="M4008" t="str">
        <f>IF(I4008&lt;100,"small",IF(I4008&lt;500,"medium","large"))</f>
        <v>small</v>
      </c>
      <c r="N4008">
        <f>IF(M4008="small",1,0)</f>
        <v>1</v>
      </c>
      <c r="O4008">
        <f>IF(N4008="medium",1,0)</f>
        <v>0</v>
      </c>
      <c r="P4008">
        <f>IF(O4008="large",1,0)</f>
        <v>0</v>
      </c>
      <c r="Q4008">
        <v>2010</v>
      </c>
      <c r="R4008">
        <v>5</v>
      </c>
      <c r="S4008" t="str">
        <f>IF(R4008=1, "First-time", IF(R4008&lt;=3, "Rising Star", IF(R4008&lt;10, "Established", "Elites")))</f>
        <v>Established</v>
      </c>
      <c r="T4008">
        <f>IF(S4008 = "First-time",1,0)</f>
        <v>0</v>
      </c>
      <c r="U4008">
        <f>IF(S4008 = "Rising Star",1,0)</f>
        <v>0</v>
      </c>
      <c r="V4008">
        <f>IF(S4008 = "Established",1,0)</f>
        <v>1</v>
      </c>
      <c r="W4008">
        <f>IF(S4008 = "Elites",1,0)</f>
        <v>0</v>
      </c>
      <c r="X4008" t="s">
        <v>611</v>
      </c>
      <c r="Y4008" t="str">
        <f>IF(X4008="","-",TRIM(LEFT(X4008,FIND(",",X4008&amp;",")-1)))</f>
        <v>Denver</v>
      </c>
      <c r="Z4008" t="s">
        <v>611</v>
      </c>
      <c r="AA4008" t="s">
        <v>6</v>
      </c>
    </row>
    <row r="4009" spans="1:27" ht="14.4" x14ac:dyDescent="0.3">
      <c r="A4009">
        <v>3998</v>
      </c>
      <c r="B4009" t="s">
        <v>7007</v>
      </c>
      <c r="C4009" t="s">
        <v>7008</v>
      </c>
      <c r="D4009" t="s">
        <v>7009</v>
      </c>
      <c r="E4009" t="s">
        <v>808</v>
      </c>
      <c r="F4009" s="5">
        <f>_xlfn.TEXTBEFORE(E4009, " ") * 1000000</f>
        <v>2200000</v>
      </c>
      <c r="G4009">
        <v>81.196899999999999</v>
      </c>
      <c r="H4009" t="s">
        <v>111</v>
      </c>
      <c r="I4009">
        <v>11</v>
      </c>
      <c r="J4009">
        <f>IF(I4009="",0,I4009)</f>
        <v>11</v>
      </c>
      <c r="K4009">
        <v>7</v>
      </c>
      <c r="L4009">
        <f>I4009-K4009</f>
        <v>4</v>
      </c>
      <c r="M4009" t="str">
        <f>IF(I4009&lt;100,"small",IF(I4009&lt;500,"medium","large"))</f>
        <v>small</v>
      </c>
      <c r="N4009">
        <f>IF(M4009="small",1,0)</f>
        <v>1</v>
      </c>
      <c r="O4009">
        <f>IF(N4009="medium",1,0)</f>
        <v>0</v>
      </c>
      <c r="P4009">
        <f>IF(O4009="large",1,0)</f>
        <v>0</v>
      </c>
      <c r="Q4009">
        <v>2006</v>
      </c>
      <c r="R4009">
        <v>1</v>
      </c>
      <c r="S4009" t="str">
        <f>IF(R4009=1, "First-time", IF(R4009&lt;=3, "Rising Star", IF(R4009&lt;10, "Established", "Elites")))</f>
        <v>First-time</v>
      </c>
      <c r="T4009">
        <f>IF(S4009 = "First-time",1,0)</f>
        <v>1</v>
      </c>
      <c r="U4009">
        <f>IF(S4009 = "Rising Star",1,0)</f>
        <v>0</v>
      </c>
      <c r="V4009">
        <f>IF(S4009 = "Established",1,0)</f>
        <v>0</v>
      </c>
      <c r="W4009">
        <f>IF(S4009 = "Elites",1,0)</f>
        <v>0</v>
      </c>
      <c r="X4009" t="s">
        <v>99</v>
      </c>
      <c r="Y4009" t="str">
        <f>IF(X4009="","-",TRIM(LEFT(X4009,FIND(",",X4009&amp;",")-1)))</f>
        <v>-</v>
      </c>
      <c r="Z4009" t="s">
        <v>500</v>
      </c>
      <c r="AA4009" t="s">
        <v>19</v>
      </c>
    </row>
    <row r="4010" spans="1:27" ht="14.4" x14ac:dyDescent="0.3">
      <c r="A4010">
        <v>3999</v>
      </c>
      <c r="B4010" t="s">
        <v>4413</v>
      </c>
      <c r="C4010" t="s">
        <v>4414</v>
      </c>
      <c r="D4010" t="s">
        <v>4415</v>
      </c>
      <c r="E4010" t="s">
        <v>1471</v>
      </c>
      <c r="F4010" s="5">
        <f>_xlfn.TEXTBEFORE(E4010, " ") * 1000000</f>
        <v>2500000</v>
      </c>
      <c r="G4010">
        <v>81.193799999999996</v>
      </c>
      <c r="H4010" t="s">
        <v>803</v>
      </c>
      <c r="I4010">
        <v>23</v>
      </c>
      <c r="J4010">
        <f>IF(I4010="",0,I4010)</f>
        <v>23</v>
      </c>
      <c r="K4010">
        <v>15</v>
      </c>
      <c r="L4010">
        <f>I4010-K4010</f>
        <v>8</v>
      </c>
      <c r="M4010" t="str">
        <f>IF(I4010&lt;100,"small",IF(I4010&lt;500,"medium","large"))</f>
        <v>small</v>
      </c>
      <c r="N4010">
        <f>IF(M4010="small",1,0)</f>
        <v>1</v>
      </c>
      <c r="O4010">
        <f>IF(N4010="medium",1,0)</f>
        <v>0</v>
      </c>
      <c r="P4010">
        <f>IF(O4010="large",1,0)</f>
        <v>0</v>
      </c>
      <c r="Q4010">
        <v>2002</v>
      </c>
      <c r="R4010">
        <v>2</v>
      </c>
      <c r="S4010" t="str">
        <f>IF(R4010=1, "First-time", IF(R4010&lt;=3, "Rising Star", IF(R4010&lt;10, "Established", "Elites")))</f>
        <v>Rising Star</v>
      </c>
      <c r="T4010">
        <f>IF(S4010 = "First-time",1,0)</f>
        <v>0</v>
      </c>
      <c r="U4010">
        <f>IF(S4010 = "Rising Star",1,0)</f>
        <v>1</v>
      </c>
      <c r="V4010">
        <f>IF(S4010 = "Established",1,0)</f>
        <v>0</v>
      </c>
      <c r="W4010">
        <f>IF(S4010 = "Elites",1,0)</f>
        <v>0</v>
      </c>
      <c r="X4010" t="s">
        <v>106</v>
      </c>
      <c r="Y4010" t="str">
        <f>IF(X4010="","-",TRIM(LEFT(X4010,FIND(",",X4010&amp;",")-1)))</f>
        <v>Cleveland</v>
      </c>
      <c r="Z4010" t="s">
        <v>4416</v>
      </c>
      <c r="AA4010" t="s">
        <v>36</v>
      </c>
    </row>
    <row r="4011" spans="1:27" ht="14.4" x14ac:dyDescent="0.3">
      <c r="A4011">
        <v>4000</v>
      </c>
      <c r="B4011" t="s">
        <v>5648</v>
      </c>
      <c r="C4011" t="s">
        <v>5649</v>
      </c>
      <c r="D4011" t="s">
        <v>5650</v>
      </c>
      <c r="E4011" t="s">
        <v>5651</v>
      </c>
      <c r="F4011" s="5">
        <f>_xlfn.TEXTBEFORE(E4011, " ") * 1000000</f>
        <v>348100000</v>
      </c>
      <c r="G4011">
        <v>81.154700000000005</v>
      </c>
      <c r="H4011" t="s">
        <v>472</v>
      </c>
      <c r="I4011">
        <v>2144</v>
      </c>
      <c r="J4011">
        <f>IF(I4011="",0,I4011)</f>
        <v>2144</v>
      </c>
      <c r="K4011">
        <v>1355</v>
      </c>
      <c r="L4011">
        <f>I4011-K4011</f>
        <v>789</v>
      </c>
      <c r="M4011" t="str">
        <f>IF(I4011&lt;100,"small",IF(I4011&lt;500,"medium","large"))</f>
        <v>large</v>
      </c>
      <c r="N4011">
        <f>IF(M4011="small",1,0)</f>
        <v>0</v>
      </c>
      <c r="O4011">
        <f>IF(N4011="medium",1,0)</f>
        <v>0</v>
      </c>
      <c r="P4011">
        <f>IF(O4011="large",1,0)</f>
        <v>0</v>
      </c>
      <c r="Q4011">
        <v>2004</v>
      </c>
      <c r="R4011">
        <v>11</v>
      </c>
      <c r="S4011" t="str">
        <f>IF(R4011=1, "First-time", IF(R4011&lt;=3, "Rising Star", IF(R4011&lt;10, "Established", "Elites")))</f>
        <v>Elites</v>
      </c>
      <c r="T4011">
        <f>IF(S4011 = "First-time",1,0)</f>
        <v>0</v>
      </c>
      <c r="U4011">
        <f>IF(S4011 = "Rising Star",1,0)</f>
        <v>0</v>
      </c>
      <c r="V4011">
        <f>IF(S4011 = "Established",1,0)</f>
        <v>0</v>
      </c>
      <c r="W4011">
        <f>IF(S4011 = "Elites",1,0)</f>
        <v>1</v>
      </c>
      <c r="X4011" t="s">
        <v>185</v>
      </c>
      <c r="Y4011" t="str">
        <f>IF(X4011="","-",TRIM(LEFT(X4011,FIND(",",X4011&amp;",")-1)))</f>
        <v>Boston</v>
      </c>
      <c r="Z4011" t="s">
        <v>671</v>
      </c>
      <c r="AA4011" t="s">
        <v>20</v>
      </c>
    </row>
    <row r="4012" spans="1:27" ht="14.4" x14ac:dyDescent="0.3">
      <c r="A4012">
        <v>4001</v>
      </c>
      <c r="B4012" t="s">
        <v>193</v>
      </c>
      <c r="C4012" t="s">
        <v>194</v>
      </c>
      <c r="D4012" t="s">
        <v>195</v>
      </c>
      <c r="E4012" t="s">
        <v>196</v>
      </c>
      <c r="F4012" s="5">
        <f>_xlfn.TEXTBEFORE(E4012, " ") * 1000000</f>
        <v>2000000</v>
      </c>
      <c r="G4012">
        <v>81.140699999999995</v>
      </c>
      <c r="H4012" t="s">
        <v>153</v>
      </c>
      <c r="I4012">
        <v>10600</v>
      </c>
      <c r="J4012">
        <f>IF(I4012="",0,I4012)</f>
        <v>10600</v>
      </c>
      <c r="K4012">
        <v>8100</v>
      </c>
      <c r="L4012">
        <f>I4012-K4012</f>
        <v>2500</v>
      </c>
      <c r="M4012" t="str">
        <f>IF(I4012&lt;100,"small",IF(I4012&lt;500,"medium","large"))</f>
        <v>large</v>
      </c>
      <c r="N4012">
        <f>IF(M4012="small",1,0)</f>
        <v>0</v>
      </c>
      <c r="O4012">
        <f>IF(N4012="medium",1,0)</f>
        <v>0</v>
      </c>
      <c r="P4012">
        <f>IF(O4012="large",1,0)</f>
        <v>0</v>
      </c>
      <c r="Q4012">
        <v>1932</v>
      </c>
      <c r="R4012">
        <v>1</v>
      </c>
      <c r="S4012" t="str">
        <f>IF(R4012=1, "First-time", IF(R4012&lt;=3, "Rising Star", IF(R4012&lt;10, "Established", "Elites")))</f>
        <v>First-time</v>
      </c>
      <c r="T4012">
        <f>IF(S4012 = "First-time",1,0)</f>
        <v>1</v>
      </c>
      <c r="U4012">
        <f>IF(S4012 = "Rising Star",1,0)</f>
        <v>0</v>
      </c>
      <c r="V4012">
        <f>IF(S4012 = "Established",1,0)</f>
        <v>0</v>
      </c>
      <c r="W4012">
        <f>IF(S4012 = "Elites",1,0)</f>
        <v>0</v>
      </c>
      <c r="X4012" t="s">
        <v>191</v>
      </c>
      <c r="Y4012" t="str">
        <f>IF(X4012="","-",TRIM(LEFT(X4012,FIND(",",X4012&amp;",")-1)))</f>
        <v>Philadelphia</v>
      </c>
      <c r="Z4012" t="s">
        <v>197</v>
      </c>
      <c r="AA4012" t="s">
        <v>32</v>
      </c>
    </row>
    <row r="4013" spans="1:27" ht="14.4" x14ac:dyDescent="0.3">
      <c r="A4013">
        <v>4002</v>
      </c>
      <c r="B4013" t="s">
        <v>6559</v>
      </c>
      <c r="C4013" t="s">
        <v>6560</v>
      </c>
      <c r="D4013" t="s">
        <v>6561</v>
      </c>
      <c r="E4013" t="s">
        <v>3907</v>
      </c>
      <c r="F4013" s="5">
        <f>_xlfn.TEXTBEFORE(E4013, " ") * 1000000</f>
        <v>32299999.999999996</v>
      </c>
      <c r="G4013">
        <v>81.133099999999999</v>
      </c>
      <c r="H4013" t="s">
        <v>167</v>
      </c>
      <c r="I4013">
        <v>140</v>
      </c>
      <c r="J4013">
        <f>IF(I4013="",0,I4013)</f>
        <v>140</v>
      </c>
      <c r="K4013">
        <v>95</v>
      </c>
      <c r="L4013">
        <f>I4013-K4013</f>
        <v>45</v>
      </c>
      <c r="M4013" t="str">
        <f>IF(I4013&lt;100,"small",IF(I4013&lt;500,"medium","large"))</f>
        <v>medium</v>
      </c>
      <c r="N4013">
        <f>IF(M4013="small",1,0)</f>
        <v>0</v>
      </c>
      <c r="O4013">
        <f>IF(N4013="medium",1,0)</f>
        <v>0</v>
      </c>
      <c r="P4013">
        <f>IF(O4013="large",1,0)</f>
        <v>0</v>
      </c>
      <c r="Q4013">
        <v>2005</v>
      </c>
      <c r="R4013">
        <v>2</v>
      </c>
      <c r="S4013" t="str">
        <f>IF(R4013=1, "First-time", IF(R4013&lt;=3, "Rising Star", IF(R4013&lt;10, "Established", "Elites")))</f>
        <v>Rising Star</v>
      </c>
      <c r="T4013">
        <f>IF(S4013 = "First-time",1,0)</f>
        <v>0</v>
      </c>
      <c r="U4013">
        <f>IF(S4013 = "Rising Star",1,0)</f>
        <v>1</v>
      </c>
      <c r="V4013">
        <f>IF(S4013 = "Established",1,0)</f>
        <v>0</v>
      </c>
      <c r="W4013">
        <f>IF(S4013 = "Elites",1,0)</f>
        <v>0</v>
      </c>
      <c r="X4013" t="s">
        <v>1396</v>
      </c>
      <c r="Y4013" t="str">
        <f>IF(X4013="","-",TRIM(LEFT(X4013,FIND(",",X4013&amp;",")-1)))</f>
        <v>San Francisco</v>
      </c>
      <c r="Z4013" t="s">
        <v>1396</v>
      </c>
      <c r="AA4013" t="s">
        <v>5</v>
      </c>
    </row>
    <row r="4014" spans="1:27" ht="14.4" x14ac:dyDescent="0.3">
      <c r="A4014">
        <v>4003</v>
      </c>
      <c r="B4014" t="s">
        <v>4496</v>
      </c>
      <c r="C4014" t="s">
        <v>4497</v>
      </c>
      <c r="D4014" t="s">
        <v>4498</v>
      </c>
      <c r="E4014" t="s">
        <v>665</v>
      </c>
      <c r="F4014" s="5">
        <f>_xlfn.TEXTBEFORE(E4014, " ") * 1000000</f>
        <v>8500000</v>
      </c>
      <c r="G4014">
        <v>81.132300000000001</v>
      </c>
      <c r="H4014" t="s">
        <v>779</v>
      </c>
      <c r="I4014">
        <v>76</v>
      </c>
      <c r="J4014">
        <f>IF(I4014="",0,I4014)</f>
        <v>76</v>
      </c>
      <c r="K4014">
        <v>48</v>
      </c>
      <c r="L4014">
        <f>I4014-K4014</f>
        <v>28</v>
      </c>
      <c r="M4014" t="str">
        <f>IF(I4014&lt;100,"small",IF(I4014&lt;500,"medium","large"))</f>
        <v>small</v>
      </c>
      <c r="N4014">
        <f>IF(M4014="small",1,0)</f>
        <v>1</v>
      </c>
      <c r="O4014">
        <f>IF(N4014="medium",1,0)</f>
        <v>0</v>
      </c>
      <c r="P4014">
        <f>IF(O4014="large",1,0)</f>
        <v>0</v>
      </c>
      <c r="Q4014">
        <v>2002</v>
      </c>
      <c r="R4014">
        <v>7</v>
      </c>
      <c r="S4014" t="str">
        <f>IF(R4014=1, "First-time", IF(R4014&lt;=3, "Rising Star", IF(R4014&lt;10, "Established", "Elites")))</f>
        <v>Established</v>
      </c>
      <c r="T4014">
        <f>IF(S4014 = "First-time",1,0)</f>
        <v>0</v>
      </c>
      <c r="U4014">
        <f>IF(S4014 = "Rising Star",1,0)</f>
        <v>0</v>
      </c>
      <c r="V4014">
        <f>IF(S4014 = "Established",1,0)</f>
        <v>1</v>
      </c>
      <c r="W4014">
        <f>IF(S4014 = "Elites",1,0)</f>
        <v>0</v>
      </c>
      <c r="X4014" t="s">
        <v>93</v>
      </c>
      <c r="Y4014" t="str">
        <f>IF(X4014="","-",TRIM(LEFT(X4014,FIND(",",X4014&amp;",")-1)))</f>
        <v>Baltimore</v>
      </c>
      <c r="Z4014" t="s">
        <v>93</v>
      </c>
      <c r="AA4014" t="s">
        <v>21</v>
      </c>
    </row>
    <row r="4015" spans="1:27" ht="14.4" x14ac:dyDescent="0.3">
      <c r="A4015">
        <v>4004</v>
      </c>
      <c r="B4015" t="s">
        <v>10171</v>
      </c>
      <c r="C4015" t="s">
        <v>10172</v>
      </c>
      <c r="D4015" t="s">
        <v>10173</v>
      </c>
      <c r="E4015" t="s">
        <v>1506</v>
      </c>
      <c r="F4015" s="5">
        <f>_xlfn.TEXTBEFORE(E4015, " ") * 1000000</f>
        <v>23400000</v>
      </c>
      <c r="G4015">
        <v>81.118700000000004</v>
      </c>
      <c r="H4015" t="s">
        <v>1069</v>
      </c>
      <c r="I4015">
        <v>28</v>
      </c>
      <c r="J4015">
        <f>IF(I4015="",0,I4015)</f>
        <v>28</v>
      </c>
      <c r="K4015">
        <v>21</v>
      </c>
      <c r="L4015">
        <f>I4015-K4015</f>
        <v>7</v>
      </c>
      <c r="M4015" t="str">
        <f>IF(I4015&lt;100,"small",IF(I4015&lt;500,"medium","large"))</f>
        <v>small</v>
      </c>
      <c r="N4015">
        <f>IF(M4015="small",1,0)</f>
        <v>1</v>
      </c>
      <c r="O4015">
        <f>IF(N4015="medium",1,0)</f>
        <v>0</v>
      </c>
      <c r="P4015">
        <f>IF(O4015="large",1,0)</f>
        <v>0</v>
      </c>
      <c r="Q4015">
        <v>2009</v>
      </c>
      <c r="R4015">
        <v>6</v>
      </c>
      <c r="S4015" t="str">
        <f>IF(R4015=1, "First-time", IF(R4015&lt;=3, "Rising Star", IF(R4015&lt;10, "Established", "Elites")))</f>
        <v>Established</v>
      </c>
      <c r="T4015">
        <f>IF(S4015 = "First-time",1,0)</f>
        <v>0</v>
      </c>
      <c r="U4015">
        <f>IF(S4015 = "Rising Star",1,0)</f>
        <v>0</v>
      </c>
      <c r="V4015">
        <f>IF(S4015 = "Established",1,0)</f>
        <v>1</v>
      </c>
      <c r="W4015">
        <f>IF(S4015 = "Elites",1,0)</f>
        <v>0</v>
      </c>
      <c r="X4015" t="s">
        <v>900</v>
      </c>
      <c r="Y4015" t="str">
        <f>IF(X4015="","-",TRIM(LEFT(X4015,FIND(",",X4015&amp;",")-1)))</f>
        <v>Jacksonville</v>
      </c>
      <c r="Z4015" t="s">
        <v>10174</v>
      </c>
      <c r="AA4015" t="s">
        <v>10</v>
      </c>
    </row>
    <row r="4016" spans="1:27" ht="14.4" x14ac:dyDescent="0.3">
      <c r="A4016">
        <v>4005</v>
      </c>
      <c r="B4016" t="s">
        <v>9181</v>
      </c>
      <c r="C4016" t="s">
        <v>9182</v>
      </c>
      <c r="D4016" t="s">
        <v>9183</v>
      </c>
      <c r="E4016" t="s">
        <v>1466</v>
      </c>
      <c r="F4016" s="5">
        <f>_xlfn.TEXTBEFORE(E4016, " ") * 1000000</f>
        <v>4000000</v>
      </c>
      <c r="G4016">
        <v>81.069500000000005</v>
      </c>
      <c r="H4016" t="s">
        <v>1406</v>
      </c>
      <c r="I4016">
        <v>32</v>
      </c>
      <c r="J4016">
        <f>IF(I4016="",0,I4016)</f>
        <v>32</v>
      </c>
      <c r="K4016">
        <v>17</v>
      </c>
      <c r="L4016">
        <f>I4016-K4016</f>
        <v>15</v>
      </c>
      <c r="M4016" t="str">
        <f>IF(I4016&lt;100,"small",IF(I4016&lt;500,"medium","large"))</f>
        <v>small</v>
      </c>
      <c r="N4016">
        <f>IF(M4016="small",1,0)</f>
        <v>1</v>
      </c>
      <c r="O4016">
        <f>IF(N4016="medium",1,0)</f>
        <v>0</v>
      </c>
      <c r="P4016">
        <f>IF(O4016="large",1,0)</f>
        <v>0</v>
      </c>
      <c r="Q4016">
        <v>2008</v>
      </c>
      <c r="R4016">
        <v>4</v>
      </c>
      <c r="S4016" t="str">
        <f>IF(R4016=1, "First-time", IF(R4016&lt;=3, "Rising Star", IF(R4016&lt;10, "Established", "Elites")))</f>
        <v>Established</v>
      </c>
      <c r="T4016">
        <f>IF(S4016 = "First-time",1,0)</f>
        <v>0</v>
      </c>
      <c r="U4016">
        <f>IF(S4016 = "Rising Star",1,0)</f>
        <v>0</v>
      </c>
      <c r="V4016">
        <f>IF(S4016 = "Established",1,0)</f>
        <v>1</v>
      </c>
      <c r="W4016">
        <f>IF(S4016 = "Elites",1,0)</f>
        <v>0</v>
      </c>
      <c r="X4016" t="s">
        <v>248</v>
      </c>
      <c r="Y4016" t="str">
        <f>IF(X4016="","-",TRIM(LEFT(X4016,FIND(",",X4016&amp;",")-1)))</f>
        <v>Birmingham</v>
      </c>
      <c r="Z4016" t="s">
        <v>249</v>
      </c>
      <c r="AA4016" t="s">
        <v>2</v>
      </c>
    </row>
    <row r="4017" spans="1:27" ht="14.4" x14ac:dyDescent="0.3">
      <c r="A4017">
        <v>4006</v>
      </c>
      <c r="B4017" t="s">
        <v>14234</v>
      </c>
      <c r="C4017" t="s">
        <v>14235</v>
      </c>
      <c r="D4017" t="s">
        <v>14236</v>
      </c>
      <c r="E4017" t="s">
        <v>1405</v>
      </c>
      <c r="F4017" s="5">
        <f>_xlfn.TEXTBEFORE(E4017, " ") * 1000000</f>
        <v>2600000</v>
      </c>
      <c r="G4017">
        <v>81.057100000000005</v>
      </c>
      <c r="H4017" t="s">
        <v>779</v>
      </c>
      <c r="I4017">
        <v>35</v>
      </c>
      <c r="J4017">
        <f>IF(I4017="",0,I4017)</f>
        <v>35</v>
      </c>
      <c r="K4017">
        <v>17</v>
      </c>
      <c r="L4017">
        <f>I4017-K4017</f>
        <v>18</v>
      </c>
      <c r="M4017" t="str">
        <f>IF(I4017&lt;100,"small",IF(I4017&lt;500,"medium","large"))</f>
        <v>small</v>
      </c>
      <c r="N4017">
        <f>IF(M4017="small",1,0)</f>
        <v>1</v>
      </c>
      <c r="O4017">
        <f>IF(N4017="medium",1,0)</f>
        <v>0</v>
      </c>
      <c r="P4017">
        <f>IF(O4017="large",1,0)</f>
        <v>0</v>
      </c>
      <c r="Q4017">
        <v>2012</v>
      </c>
      <c r="R4017">
        <v>2</v>
      </c>
      <c r="S4017" t="str">
        <f>IF(R4017=1, "First-time", IF(R4017&lt;=3, "Rising Star", IF(R4017&lt;10, "Established", "Elites")))</f>
        <v>Rising Star</v>
      </c>
      <c r="T4017">
        <f>IF(S4017 = "First-time",1,0)</f>
        <v>0</v>
      </c>
      <c r="U4017">
        <f>IF(S4017 = "Rising Star",1,0)</f>
        <v>1</v>
      </c>
      <c r="V4017">
        <f>IF(S4017 = "Established",1,0)</f>
        <v>0</v>
      </c>
      <c r="W4017">
        <f>IF(S4017 = "Elites",1,0)</f>
        <v>0</v>
      </c>
      <c r="X4017" t="s">
        <v>3010</v>
      </c>
      <c r="Y4017" t="str">
        <f>IF(X4017="","-",TRIM(LEFT(X4017,FIND(",",X4017&amp;",")-1)))</f>
        <v>San Jose</v>
      </c>
      <c r="Z4017" t="s">
        <v>3010</v>
      </c>
      <c r="AA4017" t="s">
        <v>5</v>
      </c>
    </row>
    <row r="4018" spans="1:27" ht="14.4" x14ac:dyDescent="0.3">
      <c r="A4018">
        <v>4007</v>
      </c>
      <c r="B4018" t="s">
        <v>15161</v>
      </c>
      <c r="C4018" t="s">
        <v>15162</v>
      </c>
      <c r="D4018" t="s">
        <v>15163</v>
      </c>
      <c r="E4018" t="s">
        <v>217</v>
      </c>
      <c r="F4018" s="5">
        <f>_xlfn.TEXTBEFORE(E4018, " ") * 1000000</f>
        <v>3300000</v>
      </c>
      <c r="G4018">
        <v>81.054500000000004</v>
      </c>
      <c r="H4018" t="s">
        <v>472</v>
      </c>
      <c r="I4018">
        <v>19</v>
      </c>
      <c r="J4018">
        <f>IF(I4018="",0,I4018)</f>
        <v>19</v>
      </c>
      <c r="K4018">
        <v>10</v>
      </c>
      <c r="L4018">
        <f>I4018-K4018</f>
        <v>9</v>
      </c>
      <c r="M4018" t="str">
        <f>IF(I4018&lt;100,"small",IF(I4018&lt;500,"medium","large"))</f>
        <v>small</v>
      </c>
      <c r="N4018">
        <f>IF(M4018="small",1,0)</f>
        <v>1</v>
      </c>
      <c r="O4018">
        <f>IF(N4018="medium",1,0)</f>
        <v>0</v>
      </c>
      <c r="P4018">
        <f>IF(O4018="large",1,0)</f>
        <v>0</v>
      </c>
      <c r="Q4018">
        <v>2013</v>
      </c>
      <c r="R4018">
        <v>2</v>
      </c>
      <c r="S4018" t="str">
        <f>IF(R4018=1, "First-time", IF(R4018&lt;=3, "Rising Star", IF(R4018&lt;10, "Established", "Elites")))</f>
        <v>Rising Star</v>
      </c>
      <c r="T4018">
        <f>IF(S4018 = "First-time",1,0)</f>
        <v>0</v>
      </c>
      <c r="U4018">
        <f>IF(S4018 = "Rising Star",1,0)</f>
        <v>1</v>
      </c>
      <c r="V4018">
        <f>IF(S4018 = "Established",1,0)</f>
        <v>0</v>
      </c>
      <c r="W4018">
        <f>IF(S4018 = "Elites",1,0)</f>
        <v>0</v>
      </c>
      <c r="X4018" t="s">
        <v>271</v>
      </c>
      <c r="Y4018" t="str">
        <f>IF(X4018="","-",TRIM(LEFT(X4018,FIND(",",X4018&amp;",")-1)))</f>
        <v>Chicago</v>
      </c>
      <c r="Z4018" t="s">
        <v>886</v>
      </c>
      <c r="AA4018" t="s">
        <v>15</v>
      </c>
    </row>
    <row r="4019" spans="1:27" ht="14.4" x14ac:dyDescent="0.3">
      <c r="A4019">
        <v>4008</v>
      </c>
      <c r="B4019" t="s">
        <v>5354</v>
      </c>
      <c r="C4019" t="s">
        <v>5355</v>
      </c>
      <c r="D4019" t="s">
        <v>5356</v>
      </c>
      <c r="E4019" t="s">
        <v>2808</v>
      </c>
      <c r="F4019" s="5">
        <f>_xlfn.TEXTBEFORE(E4019, " ") * 1000000</f>
        <v>9000000</v>
      </c>
      <c r="G4019">
        <v>81.023300000000006</v>
      </c>
      <c r="H4019" t="s">
        <v>1750</v>
      </c>
      <c r="I4019">
        <v>100</v>
      </c>
      <c r="J4019">
        <f>IF(I4019="",0,I4019)</f>
        <v>100</v>
      </c>
      <c r="K4019">
        <v>60</v>
      </c>
      <c r="L4019">
        <f>I4019-K4019</f>
        <v>40</v>
      </c>
      <c r="M4019" t="str">
        <f>IF(I4019&lt;100,"small",IF(I4019&lt;500,"medium","large"))</f>
        <v>medium</v>
      </c>
      <c r="N4019">
        <f>IF(M4019="small",1,0)</f>
        <v>0</v>
      </c>
      <c r="O4019">
        <f>IF(N4019="medium",1,0)</f>
        <v>0</v>
      </c>
      <c r="P4019">
        <f>IF(O4019="large",1,0)</f>
        <v>0</v>
      </c>
      <c r="Q4019">
        <v>2004</v>
      </c>
      <c r="R4019">
        <v>2</v>
      </c>
      <c r="S4019" t="str">
        <f>IF(R4019=1, "First-time", IF(R4019&lt;=3, "Rising Star", IF(R4019&lt;10, "Established", "Elites")))</f>
        <v>Rising Star</v>
      </c>
      <c r="T4019">
        <f>IF(S4019 = "First-time",1,0)</f>
        <v>0</v>
      </c>
      <c r="U4019">
        <f>IF(S4019 = "Rising Star",1,0)</f>
        <v>1</v>
      </c>
      <c r="V4019">
        <f>IF(S4019 = "Established",1,0)</f>
        <v>0</v>
      </c>
      <c r="W4019">
        <f>IF(S4019 = "Elites",1,0)</f>
        <v>0</v>
      </c>
      <c r="X4019" t="s">
        <v>427</v>
      </c>
      <c r="Y4019" t="str">
        <f>IF(X4019="","-",TRIM(LEFT(X4019,FIND(",",X4019&amp;",")-1)))</f>
        <v>Washington</v>
      </c>
      <c r="Z4019" t="s">
        <v>3770</v>
      </c>
      <c r="AA4019" t="s">
        <v>47</v>
      </c>
    </row>
    <row r="4020" spans="1:27" ht="14.4" x14ac:dyDescent="0.3">
      <c r="A4020">
        <v>4009</v>
      </c>
      <c r="B4020" t="s">
        <v>10020</v>
      </c>
      <c r="C4020" t="s">
        <v>10021</v>
      </c>
      <c r="D4020" t="s">
        <v>10022</v>
      </c>
      <c r="E4020" t="s">
        <v>3363</v>
      </c>
      <c r="F4020" s="5">
        <f>_xlfn.TEXTBEFORE(E4020, " ") * 1000000</f>
        <v>37700000</v>
      </c>
      <c r="G4020">
        <v>81.022599999999997</v>
      </c>
      <c r="H4020" t="s">
        <v>153</v>
      </c>
      <c r="I4020">
        <v>50</v>
      </c>
      <c r="J4020">
        <f>IF(I4020="",0,I4020)</f>
        <v>50</v>
      </c>
      <c r="K4020">
        <v>32</v>
      </c>
      <c r="L4020">
        <f>I4020-K4020</f>
        <v>18</v>
      </c>
      <c r="M4020" t="str">
        <f>IF(I4020&lt;100,"small",IF(I4020&lt;500,"medium","large"))</f>
        <v>small</v>
      </c>
      <c r="N4020">
        <f>IF(M4020="small",1,0)</f>
        <v>1</v>
      </c>
      <c r="O4020">
        <f>IF(N4020="medium",1,0)</f>
        <v>0</v>
      </c>
      <c r="P4020">
        <f>IF(O4020="large",1,0)</f>
        <v>0</v>
      </c>
      <c r="Q4020">
        <v>2009</v>
      </c>
      <c r="R4020">
        <v>4</v>
      </c>
      <c r="S4020" t="str">
        <f>IF(R4020=1, "First-time", IF(R4020&lt;=3, "Rising Star", IF(R4020&lt;10, "Established", "Elites")))</f>
        <v>Established</v>
      </c>
      <c r="T4020">
        <f>IF(S4020 = "First-time",1,0)</f>
        <v>0</v>
      </c>
      <c r="U4020">
        <f>IF(S4020 = "Rising Star",1,0)</f>
        <v>0</v>
      </c>
      <c r="V4020">
        <f>IF(S4020 = "Established",1,0)</f>
        <v>1</v>
      </c>
      <c r="W4020">
        <f>IF(S4020 = "Elites",1,0)</f>
        <v>0</v>
      </c>
      <c r="X4020" t="s">
        <v>271</v>
      </c>
      <c r="Y4020" t="str">
        <f>IF(X4020="","-",TRIM(LEFT(X4020,FIND(",",X4020&amp;",")-1)))</f>
        <v>Chicago</v>
      </c>
      <c r="Z4020" t="s">
        <v>10023</v>
      </c>
      <c r="AA4020" t="s">
        <v>15</v>
      </c>
    </row>
    <row r="4021" spans="1:27" ht="14.4" x14ac:dyDescent="0.3">
      <c r="A4021">
        <v>4010</v>
      </c>
      <c r="B4021" t="s">
        <v>3980</v>
      </c>
      <c r="C4021" t="s">
        <v>3981</v>
      </c>
      <c r="D4021" t="s">
        <v>3982</v>
      </c>
      <c r="E4021" t="s">
        <v>3983</v>
      </c>
      <c r="F4021" s="5">
        <f>_xlfn.TEXTBEFORE(E4021, " ") * 1000000</f>
        <v>67000000</v>
      </c>
      <c r="G4021">
        <v>81.000600000000006</v>
      </c>
      <c r="H4021" t="s">
        <v>331</v>
      </c>
      <c r="I4021">
        <v>40</v>
      </c>
      <c r="J4021">
        <f>IF(I4021="",0,I4021)</f>
        <v>40</v>
      </c>
      <c r="K4021">
        <v>20</v>
      </c>
      <c r="L4021">
        <f>I4021-K4021</f>
        <v>20</v>
      </c>
      <c r="M4021" t="str">
        <f>IF(I4021&lt;100,"small",IF(I4021&lt;500,"medium","large"))</f>
        <v>small</v>
      </c>
      <c r="N4021">
        <f>IF(M4021="small",1,0)</f>
        <v>1</v>
      </c>
      <c r="O4021">
        <f>IF(N4021="medium",1,0)</f>
        <v>0</v>
      </c>
      <c r="P4021">
        <f>IF(O4021="large",1,0)</f>
        <v>0</v>
      </c>
      <c r="Q4021">
        <v>2001</v>
      </c>
      <c r="R4021">
        <v>9</v>
      </c>
      <c r="S4021" t="str">
        <f>IF(R4021=1, "First-time", IF(R4021&lt;=3, "Rising Star", IF(R4021&lt;10, "Established", "Elites")))</f>
        <v>Established</v>
      </c>
      <c r="T4021">
        <f>IF(S4021 = "First-time",1,0)</f>
        <v>0</v>
      </c>
      <c r="U4021">
        <f>IF(S4021 = "Rising Star",1,0)</f>
        <v>0</v>
      </c>
      <c r="V4021">
        <f>IF(S4021 = "Established",1,0)</f>
        <v>1</v>
      </c>
      <c r="W4021">
        <f>IF(S4021 = "Elites",1,0)</f>
        <v>0</v>
      </c>
      <c r="X4021" t="s">
        <v>354</v>
      </c>
      <c r="Y4021" t="str">
        <f>IF(X4021="","-",TRIM(LEFT(X4021,FIND(",",X4021&amp;",")-1)))</f>
        <v>Minneapolis</v>
      </c>
      <c r="Z4021" t="s">
        <v>3984</v>
      </c>
      <c r="AA4021" t="s">
        <v>24</v>
      </c>
    </row>
    <row r="4022" spans="1:27" ht="14.4" x14ac:dyDescent="0.3">
      <c r="A4022">
        <v>4011</v>
      </c>
      <c r="B4022" t="s">
        <v>757</v>
      </c>
      <c r="C4022" t="s">
        <v>758</v>
      </c>
      <c r="D4022" t="s">
        <v>759</v>
      </c>
      <c r="E4022" t="s">
        <v>760</v>
      </c>
      <c r="F4022" s="5">
        <f>_xlfn.TEXTBEFORE(E4022, " ") * 1000000</f>
        <v>57700000</v>
      </c>
      <c r="G4022">
        <v>80.971400000000003</v>
      </c>
      <c r="H4022" t="s">
        <v>761</v>
      </c>
      <c r="I4022">
        <v>350</v>
      </c>
      <c r="J4022">
        <f>IF(I4022="",0,I4022)</f>
        <v>350</v>
      </c>
      <c r="K4022">
        <v>148</v>
      </c>
      <c r="L4022">
        <f>I4022-K4022</f>
        <v>202</v>
      </c>
      <c r="M4022" t="str">
        <f>IF(I4022&lt;100,"small",IF(I4022&lt;500,"medium","large"))</f>
        <v>medium</v>
      </c>
      <c r="N4022">
        <f>IF(M4022="small",1,0)</f>
        <v>0</v>
      </c>
      <c r="O4022">
        <f>IF(N4022="medium",1,0)</f>
        <v>0</v>
      </c>
      <c r="P4022">
        <f>IF(O4022="large",1,0)</f>
        <v>0</v>
      </c>
      <c r="Q4022">
        <v>1980</v>
      </c>
      <c r="R4022">
        <v>6</v>
      </c>
      <c r="S4022" t="str">
        <f>IF(R4022=1, "First-time", IF(R4022&lt;=3, "Rising Star", IF(R4022&lt;10, "Established", "Elites")))</f>
        <v>Established</v>
      </c>
      <c r="T4022">
        <f>IF(S4022 = "First-time",1,0)</f>
        <v>0</v>
      </c>
      <c r="U4022">
        <f>IF(S4022 = "Rising Star",1,0)</f>
        <v>0</v>
      </c>
      <c r="V4022">
        <f>IF(S4022 = "Established",1,0)</f>
        <v>1</v>
      </c>
      <c r="W4022">
        <f>IF(S4022 = "Elites",1,0)</f>
        <v>0</v>
      </c>
      <c r="X4022" t="s">
        <v>185</v>
      </c>
      <c r="Y4022" t="str">
        <f>IF(X4022="","-",TRIM(LEFT(X4022,FIND(",",X4022&amp;",")-1)))</f>
        <v>Boston</v>
      </c>
      <c r="Z4022" t="s">
        <v>762</v>
      </c>
      <c r="AA4022" t="s">
        <v>20</v>
      </c>
    </row>
    <row r="4023" spans="1:27" ht="14.4" x14ac:dyDescent="0.3">
      <c r="A4023">
        <v>4012</v>
      </c>
      <c r="B4023" t="s">
        <v>6942</v>
      </c>
      <c r="C4023" t="s">
        <v>6943</v>
      </c>
      <c r="D4023" t="s">
        <v>6944</v>
      </c>
      <c r="E4023" t="s">
        <v>289</v>
      </c>
      <c r="F4023" s="5">
        <f>_xlfn.TEXTBEFORE(E4023, " ") * 1000000</f>
        <v>3700000</v>
      </c>
      <c r="G4023">
        <v>80.959800000000001</v>
      </c>
      <c r="H4023" t="s">
        <v>324</v>
      </c>
      <c r="I4023">
        <v>25</v>
      </c>
      <c r="J4023">
        <f>IF(I4023="",0,I4023)</f>
        <v>25</v>
      </c>
      <c r="K4023">
        <v>14</v>
      </c>
      <c r="L4023">
        <f>I4023-K4023</f>
        <v>11</v>
      </c>
      <c r="M4023" t="str">
        <f>IF(I4023&lt;100,"small",IF(I4023&lt;500,"medium","large"))</f>
        <v>small</v>
      </c>
      <c r="N4023">
        <f>IF(M4023="small",1,0)</f>
        <v>1</v>
      </c>
      <c r="O4023">
        <f>IF(N4023="medium",1,0)</f>
        <v>0</v>
      </c>
      <c r="P4023">
        <f>IF(O4023="large",1,0)</f>
        <v>0</v>
      </c>
      <c r="Q4023">
        <v>2006</v>
      </c>
      <c r="R4023">
        <v>3</v>
      </c>
      <c r="S4023" t="str">
        <f>IF(R4023=1, "First-time", IF(R4023&lt;=3, "Rising Star", IF(R4023&lt;10, "Established", "Elites")))</f>
        <v>Rising Star</v>
      </c>
      <c r="T4023">
        <f>IF(S4023 = "First-time",1,0)</f>
        <v>0</v>
      </c>
      <c r="U4023">
        <f>IF(S4023 = "Rising Star",1,0)</f>
        <v>1</v>
      </c>
      <c r="V4023">
        <f>IF(S4023 = "Established",1,0)</f>
        <v>0</v>
      </c>
      <c r="W4023">
        <f>IF(S4023 = "Elites",1,0)</f>
        <v>0</v>
      </c>
      <c r="X4023" t="s">
        <v>99</v>
      </c>
      <c r="Y4023" t="str">
        <f>IF(X4023="","-",TRIM(LEFT(X4023,FIND(",",X4023&amp;",")-1)))</f>
        <v>-</v>
      </c>
      <c r="Z4023" t="s">
        <v>388</v>
      </c>
      <c r="AA4023" t="s">
        <v>30</v>
      </c>
    </row>
    <row r="4024" spans="1:27" ht="14.4" x14ac:dyDescent="0.3">
      <c r="A4024">
        <v>4013</v>
      </c>
      <c r="B4024" t="s">
        <v>6915</v>
      </c>
      <c r="C4024" t="s">
        <v>6916</v>
      </c>
      <c r="D4024" t="s">
        <v>6917</v>
      </c>
      <c r="E4024" t="s">
        <v>504</v>
      </c>
      <c r="F4024" s="5">
        <f>_xlfn.TEXTBEFORE(E4024, " ") * 1000000</f>
        <v>24200000</v>
      </c>
      <c r="G4024">
        <v>80.923900000000003</v>
      </c>
      <c r="H4024" t="s">
        <v>1132</v>
      </c>
      <c r="I4024">
        <v>185</v>
      </c>
      <c r="J4024">
        <f>IF(I4024="",0,I4024)</f>
        <v>185</v>
      </c>
      <c r="K4024">
        <v>90</v>
      </c>
      <c r="L4024">
        <f>I4024-K4024</f>
        <v>95</v>
      </c>
      <c r="M4024" t="str">
        <f>IF(I4024&lt;100,"small",IF(I4024&lt;500,"medium","large"))</f>
        <v>medium</v>
      </c>
      <c r="N4024">
        <f>IF(M4024="small",1,0)</f>
        <v>0</v>
      </c>
      <c r="O4024">
        <f>IF(N4024="medium",1,0)</f>
        <v>0</v>
      </c>
      <c r="P4024">
        <f>IF(O4024="large",1,0)</f>
        <v>0</v>
      </c>
      <c r="Q4024">
        <v>2006</v>
      </c>
      <c r="R4024">
        <v>1</v>
      </c>
      <c r="S4024" t="str">
        <f>IF(R4024=1, "First-time", IF(R4024&lt;=3, "Rising Star", IF(R4024&lt;10, "Established", "Elites")))</f>
        <v>First-time</v>
      </c>
      <c r="T4024">
        <f>IF(S4024 = "First-time",1,0)</f>
        <v>1</v>
      </c>
      <c r="U4024">
        <f>IF(S4024 = "Rising Star",1,0)</f>
        <v>0</v>
      </c>
      <c r="V4024">
        <f>IF(S4024 = "Established",1,0)</f>
        <v>0</v>
      </c>
      <c r="W4024">
        <f>IF(S4024 = "Elites",1,0)</f>
        <v>0</v>
      </c>
      <c r="X4024" t="s">
        <v>86</v>
      </c>
      <c r="Y4024" t="str">
        <f>IF(X4024="","-",TRIM(LEFT(X4024,FIND(",",X4024&amp;",")-1)))</f>
        <v>New York City</v>
      </c>
      <c r="Z4024" t="s">
        <v>6918</v>
      </c>
      <c r="AA4024" t="s">
        <v>32</v>
      </c>
    </row>
    <row r="4025" spans="1:27" ht="14.4" x14ac:dyDescent="0.3">
      <c r="A4025">
        <v>4014</v>
      </c>
      <c r="B4025" t="s">
        <v>7808</v>
      </c>
      <c r="C4025" t="s">
        <v>7809</v>
      </c>
      <c r="D4025" t="s">
        <v>7810</v>
      </c>
      <c r="E4025" t="s">
        <v>992</v>
      </c>
      <c r="F4025" s="5">
        <f>_xlfn.TEXTBEFORE(E4025, " ") * 1000000</f>
        <v>7200000</v>
      </c>
      <c r="G4025">
        <v>80.786600000000007</v>
      </c>
      <c r="H4025" t="s">
        <v>779</v>
      </c>
      <c r="I4025">
        <v>55</v>
      </c>
      <c r="J4025">
        <f>IF(I4025="",0,I4025)</f>
        <v>55</v>
      </c>
      <c r="K4025">
        <v>41</v>
      </c>
      <c r="L4025">
        <f>I4025-K4025</f>
        <v>14</v>
      </c>
      <c r="M4025" t="str">
        <f>IF(I4025&lt;100,"small",IF(I4025&lt;500,"medium","large"))</f>
        <v>small</v>
      </c>
      <c r="N4025">
        <f>IF(M4025="small",1,0)</f>
        <v>1</v>
      </c>
      <c r="O4025">
        <f>IF(N4025="medium",1,0)</f>
        <v>0</v>
      </c>
      <c r="P4025">
        <f>IF(O4025="large",1,0)</f>
        <v>0</v>
      </c>
      <c r="Q4025">
        <v>2007</v>
      </c>
      <c r="R4025">
        <v>3</v>
      </c>
      <c r="S4025" t="str">
        <f>IF(R4025=1, "First-time", IF(R4025&lt;=3, "Rising Star", IF(R4025&lt;10, "Established", "Elites")))</f>
        <v>Rising Star</v>
      </c>
      <c r="T4025">
        <f>IF(S4025 = "First-time",1,0)</f>
        <v>0</v>
      </c>
      <c r="U4025">
        <f>IF(S4025 = "Rising Star",1,0)</f>
        <v>1</v>
      </c>
      <c r="V4025">
        <f>IF(S4025 = "Established",1,0)</f>
        <v>0</v>
      </c>
      <c r="W4025">
        <f>IF(S4025 = "Elites",1,0)</f>
        <v>0</v>
      </c>
      <c r="X4025" t="s">
        <v>185</v>
      </c>
      <c r="Y4025" t="str">
        <f>IF(X4025="","-",TRIM(LEFT(X4025,FIND(",",X4025&amp;",")-1)))</f>
        <v>Boston</v>
      </c>
      <c r="Z4025" t="s">
        <v>185</v>
      </c>
      <c r="AA4025" t="s">
        <v>20</v>
      </c>
    </row>
    <row r="4026" spans="1:27" ht="14.4" x14ac:dyDescent="0.3">
      <c r="A4026">
        <v>4015</v>
      </c>
      <c r="B4026" t="s">
        <v>11989</v>
      </c>
      <c r="C4026" t="s">
        <v>11990</v>
      </c>
      <c r="D4026" t="s">
        <v>11991</v>
      </c>
      <c r="E4026" t="s">
        <v>3106</v>
      </c>
      <c r="F4026" s="5">
        <f>_xlfn.TEXTBEFORE(E4026, " ") * 1000000</f>
        <v>21600000</v>
      </c>
      <c r="G4026">
        <v>80.781599999999997</v>
      </c>
      <c r="H4026" t="s">
        <v>167</v>
      </c>
      <c r="I4026">
        <v>50</v>
      </c>
      <c r="J4026">
        <f>IF(I4026="",0,I4026)</f>
        <v>50</v>
      </c>
      <c r="K4026">
        <v>26</v>
      </c>
      <c r="L4026">
        <f>I4026-K4026</f>
        <v>24</v>
      </c>
      <c r="M4026" t="str">
        <f>IF(I4026&lt;100,"small",IF(I4026&lt;500,"medium","large"))</f>
        <v>small</v>
      </c>
      <c r="N4026">
        <f>IF(M4026="small",1,0)</f>
        <v>1</v>
      </c>
      <c r="O4026">
        <f>IF(N4026="medium",1,0)</f>
        <v>0</v>
      </c>
      <c r="P4026">
        <f>IF(O4026="large",1,0)</f>
        <v>0</v>
      </c>
      <c r="Q4026">
        <v>2011</v>
      </c>
      <c r="R4026">
        <v>4</v>
      </c>
      <c r="S4026" t="str">
        <f>IF(R4026=1, "First-time", IF(R4026&lt;=3, "Rising Star", IF(R4026&lt;10, "Established", "Elites")))</f>
        <v>Established</v>
      </c>
      <c r="T4026">
        <f>IF(S4026 = "First-time",1,0)</f>
        <v>0</v>
      </c>
      <c r="U4026">
        <f>IF(S4026 = "Rising Star",1,0)</f>
        <v>0</v>
      </c>
      <c r="V4026">
        <f>IF(S4026 = "Established",1,0)</f>
        <v>1</v>
      </c>
      <c r="W4026">
        <f>IF(S4026 = "Elites",1,0)</f>
        <v>0</v>
      </c>
      <c r="X4026" t="s">
        <v>332</v>
      </c>
      <c r="Y4026" t="str">
        <f>IF(X4026="","-",TRIM(LEFT(X4026,FIND(",",X4026&amp;",")-1)))</f>
        <v>Columbus</v>
      </c>
      <c r="Z4026" t="s">
        <v>461</v>
      </c>
      <c r="AA4026" t="s">
        <v>36</v>
      </c>
    </row>
    <row r="4027" spans="1:27" ht="14.4" x14ac:dyDescent="0.3">
      <c r="A4027">
        <v>4016</v>
      </c>
      <c r="B4027" t="s">
        <v>14785</v>
      </c>
      <c r="C4027" t="s">
        <v>14786</v>
      </c>
      <c r="D4027" t="s">
        <v>14787</v>
      </c>
      <c r="E4027" t="s">
        <v>128</v>
      </c>
      <c r="F4027" s="5">
        <f>_xlfn.TEXTBEFORE(E4027, " ") * 1000000</f>
        <v>7500000</v>
      </c>
      <c r="G4027">
        <v>80.78</v>
      </c>
      <c r="H4027" t="s">
        <v>105</v>
      </c>
      <c r="I4027">
        <v>57</v>
      </c>
      <c r="J4027">
        <f>IF(I4027="",0,I4027)</f>
        <v>57</v>
      </c>
      <c r="K4027">
        <v>35</v>
      </c>
      <c r="L4027">
        <f>I4027-K4027</f>
        <v>22</v>
      </c>
      <c r="M4027" t="str">
        <f>IF(I4027&lt;100,"small",IF(I4027&lt;500,"medium","large"))</f>
        <v>small</v>
      </c>
      <c r="N4027">
        <f>IF(M4027="small",1,0)</f>
        <v>1</v>
      </c>
      <c r="O4027">
        <f>IF(N4027="medium",1,0)</f>
        <v>0</v>
      </c>
      <c r="P4027">
        <f>IF(O4027="large",1,0)</f>
        <v>0</v>
      </c>
      <c r="Q4027">
        <v>2013</v>
      </c>
      <c r="R4027">
        <v>1</v>
      </c>
      <c r="S4027" t="str">
        <f>IF(R4027=1, "First-time", IF(R4027&lt;=3, "Rising Star", IF(R4027&lt;10, "Established", "Elites")))</f>
        <v>First-time</v>
      </c>
      <c r="T4027">
        <f>IF(S4027 = "First-time",1,0)</f>
        <v>1</v>
      </c>
      <c r="U4027">
        <f>IF(S4027 = "Rising Star",1,0)</f>
        <v>0</v>
      </c>
      <c r="V4027">
        <f>IF(S4027 = "Established",1,0)</f>
        <v>0</v>
      </c>
      <c r="W4027">
        <f>IF(S4027 = "Elites",1,0)</f>
        <v>0</v>
      </c>
      <c r="X4027" t="s">
        <v>86</v>
      </c>
      <c r="Y4027" t="str">
        <f>IF(X4027="","-",TRIM(LEFT(X4027,FIND(",",X4027&amp;",")-1)))</f>
        <v>New York City</v>
      </c>
      <c r="Z4027" t="s">
        <v>14788</v>
      </c>
      <c r="AA4027" t="s">
        <v>35</v>
      </c>
    </row>
    <row r="4028" spans="1:27" ht="14.4" x14ac:dyDescent="0.3">
      <c r="A4028">
        <v>4017</v>
      </c>
      <c r="B4028" t="s">
        <v>3286</v>
      </c>
      <c r="C4028" t="s">
        <v>3287</v>
      </c>
      <c r="D4028" t="s">
        <v>3288</v>
      </c>
      <c r="E4028" t="s">
        <v>3289</v>
      </c>
      <c r="F4028" s="5">
        <f>_xlfn.TEXTBEFORE(E4028, " ") * 1000000</f>
        <v>108400000</v>
      </c>
      <c r="G4028">
        <v>80.766900000000007</v>
      </c>
      <c r="H4028" t="s">
        <v>353</v>
      </c>
      <c r="I4028">
        <v>2123</v>
      </c>
      <c r="J4028">
        <f>IF(I4028="",0,I4028)</f>
        <v>2123</v>
      </c>
      <c r="K4028">
        <v>1227</v>
      </c>
      <c r="L4028">
        <f>I4028-K4028</f>
        <v>896</v>
      </c>
      <c r="M4028" t="str">
        <f>IF(I4028&lt;100,"small",IF(I4028&lt;500,"medium","large"))</f>
        <v>large</v>
      </c>
      <c r="N4028">
        <f>IF(M4028="small",1,0)</f>
        <v>0</v>
      </c>
      <c r="O4028">
        <f>IF(N4028="medium",1,0)</f>
        <v>0</v>
      </c>
      <c r="P4028">
        <f>IF(O4028="large",1,0)</f>
        <v>0</v>
      </c>
      <c r="Q4028">
        <v>1999</v>
      </c>
      <c r="R4028">
        <v>3</v>
      </c>
      <c r="S4028" t="str">
        <f>IF(R4028=1, "First-time", IF(R4028&lt;=3, "Rising Star", IF(R4028&lt;10, "Established", "Elites")))</f>
        <v>Rising Star</v>
      </c>
      <c r="T4028">
        <f>IF(S4028 = "First-time",1,0)</f>
        <v>0</v>
      </c>
      <c r="U4028">
        <f>IF(S4028 = "Rising Star",1,0)</f>
        <v>1</v>
      </c>
      <c r="V4028">
        <f>IF(S4028 = "Established",1,0)</f>
        <v>0</v>
      </c>
      <c r="W4028">
        <f>IF(S4028 = "Elites",1,0)</f>
        <v>0</v>
      </c>
      <c r="X4028" t="s">
        <v>271</v>
      </c>
      <c r="Y4028" t="str">
        <f>IF(X4028="","-",TRIM(LEFT(X4028,FIND(",",X4028&amp;",")-1)))</f>
        <v>Chicago</v>
      </c>
      <c r="Z4028" t="s">
        <v>2925</v>
      </c>
      <c r="AA4028" t="s">
        <v>15</v>
      </c>
    </row>
    <row r="4029" spans="1:27" ht="14.4" x14ac:dyDescent="0.3">
      <c r="A4029">
        <v>4018</v>
      </c>
      <c r="B4029" t="s">
        <v>7559</v>
      </c>
      <c r="C4029" t="s">
        <v>7560</v>
      </c>
      <c r="D4029" t="s">
        <v>7561</v>
      </c>
      <c r="E4029" t="s">
        <v>1448</v>
      </c>
      <c r="F4029" s="5">
        <f>_xlfn.TEXTBEFORE(E4029, " ") * 1000000</f>
        <v>106000000</v>
      </c>
      <c r="G4029">
        <v>80.759</v>
      </c>
      <c r="H4029" t="s">
        <v>1750</v>
      </c>
      <c r="I4029">
        <v>400</v>
      </c>
      <c r="J4029">
        <f>IF(I4029="",0,I4029)</f>
        <v>400</v>
      </c>
      <c r="K4029">
        <v>207</v>
      </c>
      <c r="L4029">
        <f>I4029-K4029</f>
        <v>193</v>
      </c>
      <c r="M4029" t="str">
        <f>IF(I4029&lt;100,"small",IF(I4029&lt;500,"medium","large"))</f>
        <v>medium</v>
      </c>
      <c r="N4029">
        <f>IF(M4029="small",1,0)</f>
        <v>0</v>
      </c>
      <c r="O4029">
        <f>IF(N4029="medium",1,0)</f>
        <v>0</v>
      </c>
      <c r="P4029">
        <f>IF(O4029="large",1,0)</f>
        <v>0</v>
      </c>
      <c r="Q4029">
        <v>2007</v>
      </c>
      <c r="R4029">
        <v>7</v>
      </c>
      <c r="S4029" t="str">
        <f>IF(R4029=1, "First-time", IF(R4029&lt;=3, "Rising Star", IF(R4029&lt;10, "Established", "Elites")))</f>
        <v>Established</v>
      </c>
      <c r="T4029">
        <f>IF(S4029 = "First-time",1,0)</f>
        <v>0</v>
      </c>
      <c r="U4029">
        <f>IF(S4029 = "Rising Star",1,0)</f>
        <v>0</v>
      </c>
      <c r="V4029">
        <f>IF(S4029 = "Established",1,0)</f>
        <v>1</v>
      </c>
      <c r="W4029">
        <f>IF(S4029 = "Elites",1,0)</f>
        <v>0</v>
      </c>
      <c r="X4029" t="s">
        <v>191</v>
      </c>
      <c r="Y4029" t="str">
        <f>IF(X4029="","-",TRIM(LEFT(X4029,FIND(",",X4029&amp;",")-1)))</f>
        <v>Philadelphia</v>
      </c>
      <c r="Z4029" t="s">
        <v>7562</v>
      </c>
      <c r="AA4029" t="s">
        <v>39</v>
      </c>
    </row>
    <row r="4030" spans="1:27" ht="14.4" x14ac:dyDescent="0.3">
      <c r="A4030">
        <v>4019</v>
      </c>
      <c r="B4030" t="s">
        <v>5534</v>
      </c>
      <c r="C4030" t="s">
        <v>5535</v>
      </c>
      <c r="D4030" t="s">
        <v>5536</v>
      </c>
      <c r="E4030" t="s">
        <v>217</v>
      </c>
      <c r="F4030" s="5">
        <f>_xlfn.TEXTBEFORE(E4030, " ") * 1000000</f>
        <v>3300000</v>
      </c>
      <c r="G4030">
        <v>80.752300000000005</v>
      </c>
      <c r="H4030" t="s">
        <v>1406</v>
      </c>
      <c r="I4030">
        <v>10</v>
      </c>
      <c r="J4030">
        <f>IF(I4030="",0,I4030)</f>
        <v>10</v>
      </c>
      <c r="K4030">
        <v>12</v>
      </c>
      <c r="L4030">
        <f>I4030-K4030</f>
        <v>-2</v>
      </c>
      <c r="M4030" t="str">
        <f>IF(I4030&lt;100,"small",IF(I4030&lt;500,"medium","large"))</f>
        <v>small</v>
      </c>
      <c r="N4030">
        <f>IF(M4030="small",1,0)</f>
        <v>1</v>
      </c>
      <c r="O4030">
        <f>IF(N4030="medium",1,0)</f>
        <v>0</v>
      </c>
      <c r="P4030">
        <f>IF(O4030="large",1,0)</f>
        <v>0</v>
      </c>
      <c r="Q4030">
        <v>2004</v>
      </c>
      <c r="R4030">
        <v>1</v>
      </c>
      <c r="S4030" t="str">
        <f>IF(R4030=1, "First-time", IF(R4030&lt;=3, "Rising Star", IF(R4030&lt;10, "Established", "Elites")))</f>
        <v>First-time</v>
      </c>
      <c r="T4030">
        <f>IF(S4030 = "First-time",1,0)</f>
        <v>1</v>
      </c>
      <c r="U4030">
        <f>IF(S4030 = "Rising Star",1,0)</f>
        <v>0</v>
      </c>
      <c r="V4030">
        <f>IF(S4030 = "Established",1,0)</f>
        <v>0</v>
      </c>
      <c r="W4030">
        <f>IF(S4030 = "Elites",1,0)</f>
        <v>0</v>
      </c>
      <c r="X4030" t="s">
        <v>86</v>
      </c>
      <c r="Y4030" t="str">
        <f>IF(X4030="","-",TRIM(LEFT(X4030,FIND(",",X4030&amp;",")-1)))</f>
        <v>New York City</v>
      </c>
      <c r="Z4030" t="s">
        <v>543</v>
      </c>
      <c r="AA4030" t="s">
        <v>35</v>
      </c>
    </row>
    <row r="4031" spans="1:27" ht="14.4" x14ac:dyDescent="0.3">
      <c r="A4031">
        <v>4020</v>
      </c>
      <c r="B4031" t="s">
        <v>13887</v>
      </c>
      <c r="C4031" t="s">
        <v>13888</v>
      </c>
      <c r="D4031" t="s">
        <v>13889</v>
      </c>
      <c r="E4031" t="s">
        <v>1302</v>
      </c>
      <c r="F4031" s="5">
        <f>_xlfn.TEXTBEFORE(E4031, " ") * 1000000</f>
        <v>7800000</v>
      </c>
      <c r="G4031">
        <v>80.723699999999994</v>
      </c>
      <c r="H4031" t="s">
        <v>803</v>
      </c>
      <c r="I4031">
        <v>100</v>
      </c>
      <c r="J4031">
        <f>IF(I4031="",0,I4031)</f>
        <v>100</v>
      </c>
      <c r="K4031">
        <v>57</v>
      </c>
      <c r="L4031">
        <f>I4031-K4031</f>
        <v>43</v>
      </c>
      <c r="M4031" t="str">
        <f>IF(I4031&lt;100,"small",IF(I4031&lt;500,"medium","large"))</f>
        <v>medium</v>
      </c>
      <c r="N4031">
        <f>IF(M4031="small",1,0)</f>
        <v>0</v>
      </c>
      <c r="O4031">
        <f>IF(N4031="medium",1,0)</f>
        <v>0</v>
      </c>
      <c r="P4031">
        <f>IF(O4031="large",1,0)</f>
        <v>0</v>
      </c>
      <c r="Q4031">
        <v>2012</v>
      </c>
      <c r="R4031">
        <v>2</v>
      </c>
      <c r="S4031" t="str">
        <f>IF(R4031=1, "First-time", IF(R4031&lt;=3, "Rising Star", IF(R4031&lt;10, "Established", "Elites")))</f>
        <v>Rising Star</v>
      </c>
      <c r="T4031">
        <f>IF(S4031 = "First-time",1,0)</f>
        <v>0</v>
      </c>
      <c r="U4031">
        <f>IF(S4031 = "Rising Star",1,0)</f>
        <v>1</v>
      </c>
      <c r="V4031">
        <f>IF(S4031 = "Established",1,0)</f>
        <v>0</v>
      </c>
      <c r="W4031">
        <f>IF(S4031 = "Elites",1,0)</f>
        <v>0</v>
      </c>
      <c r="X4031" t="s">
        <v>689</v>
      </c>
      <c r="Y4031" t="str">
        <f>IF(X4031="","-",TRIM(LEFT(X4031,FIND(",",X4031&amp;",")-1)))</f>
        <v>Miami</v>
      </c>
      <c r="Z4031" t="s">
        <v>11352</v>
      </c>
      <c r="AA4031" t="s">
        <v>10</v>
      </c>
    </row>
    <row r="4032" spans="1:27" ht="14.4" x14ac:dyDescent="0.3">
      <c r="A4032">
        <v>4021</v>
      </c>
      <c r="B4032" t="s">
        <v>7904</v>
      </c>
      <c r="C4032" t="s">
        <v>7905</v>
      </c>
      <c r="D4032" t="s">
        <v>7906</v>
      </c>
      <c r="E4032" t="s">
        <v>7907</v>
      </c>
      <c r="F4032" s="5">
        <f>_xlfn.TEXTBEFORE(E4032, " ") * 1000000</f>
        <v>51500000</v>
      </c>
      <c r="G4032">
        <v>80.691800000000001</v>
      </c>
      <c r="H4032" t="s">
        <v>324</v>
      </c>
      <c r="I4032">
        <v>476</v>
      </c>
      <c r="J4032">
        <f>IF(I4032="",0,I4032)</f>
        <v>476</v>
      </c>
      <c r="K4032">
        <v>232</v>
      </c>
      <c r="L4032">
        <f>I4032-K4032</f>
        <v>244</v>
      </c>
      <c r="M4032" t="str">
        <f>IF(I4032&lt;100,"small",IF(I4032&lt;500,"medium","large"))</f>
        <v>medium</v>
      </c>
      <c r="N4032">
        <f>IF(M4032="small",1,0)</f>
        <v>0</v>
      </c>
      <c r="O4032">
        <f>IF(N4032="medium",1,0)</f>
        <v>0</v>
      </c>
      <c r="P4032">
        <f>IF(O4032="large",1,0)</f>
        <v>0</v>
      </c>
      <c r="Q4032">
        <v>2007</v>
      </c>
      <c r="R4032">
        <v>3</v>
      </c>
      <c r="S4032" t="str">
        <f>IF(R4032=1, "First-time", IF(R4032&lt;=3, "Rising Star", IF(R4032&lt;10, "Established", "Elites")))</f>
        <v>Rising Star</v>
      </c>
      <c r="T4032">
        <f>IF(S4032 = "First-time",1,0)</f>
        <v>0</v>
      </c>
      <c r="U4032">
        <f>IF(S4032 = "Rising Star",1,0)</f>
        <v>1</v>
      </c>
      <c r="V4032">
        <f>IF(S4032 = "Established",1,0)</f>
        <v>0</v>
      </c>
      <c r="W4032">
        <f>IF(S4032 = "Elites",1,0)</f>
        <v>0</v>
      </c>
      <c r="X4032" t="s">
        <v>242</v>
      </c>
      <c r="Y4032" t="str">
        <f>IF(X4032="","-",TRIM(LEFT(X4032,FIND(",",X4032&amp;",")-1)))</f>
        <v>Atlanta</v>
      </c>
      <c r="Z4032" t="s">
        <v>242</v>
      </c>
      <c r="AA4032" t="s">
        <v>11</v>
      </c>
    </row>
    <row r="4033" spans="1:27" ht="14.4" x14ac:dyDescent="0.3">
      <c r="A4033">
        <v>4022</v>
      </c>
      <c r="B4033" t="s">
        <v>2038</v>
      </c>
      <c r="C4033" t="s">
        <v>2039</v>
      </c>
      <c r="D4033" t="s">
        <v>2040</v>
      </c>
      <c r="E4033" t="s">
        <v>1933</v>
      </c>
      <c r="F4033" s="5">
        <f>_xlfn.TEXTBEFORE(E4033, " ") * 1000000</f>
        <v>6200000</v>
      </c>
      <c r="G4033">
        <v>80.657600000000002</v>
      </c>
      <c r="H4033" t="s">
        <v>118</v>
      </c>
      <c r="I4033">
        <v>56</v>
      </c>
      <c r="J4033">
        <f>IF(I4033="",0,I4033)</f>
        <v>56</v>
      </c>
      <c r="K4033">
        <v>40</v>
      </c>
      <c r="L4033">
        <f>I4033-K4033</f>
        <v>16</v>
      </c>
      <c r="M4033" t="str">
        <f>IF(I4033&lt;100,"small",IF(I4033&lt;500,"medium","large"))</f>
        <v>small</v>
      </c>
      <c r="N4033">
        <f>IF(M4033="small",1,0)</f>
        <v>1</v>
      </c>
      <c r="O4033">
        <f>IF(N4033="medium",1,0)</f>
        <v>0</v>
      </c>
      <c r="P4033">
        <f>IF(O4033="large",1,0)</f>
        <v>0</v>
      </c>
      <c r="Q4033">
        <v>1994</v>
      </c>
      <c r="R4033">
        <v>3</v>
      </c>
      <c r="S4033" t="str">
        <f>IF(R4033=1, "First-time", IF(R4033&lt;=3, "Rising Star", IF(R4033&lt;10, "Established", "Elites")))</f>
        <v>Rising Star</v>
      </c>
      <c r="T4033">
        <f>IF(S4033 = "First-time",1,0)</f>
        <v>0</v>
      </c>
      <c r="U4033">
        <f>IF(S4033 = "Rising Star",1,0)</f>
        <v>1</v>
      </c>
      <c r="V4033">
        <f>IF(S4033 = "Established",1,0)</f>
        <v>0</v>
      </c>
      <c r="W4033">
        <f>IF(S4033 = "Elites",1,0)</f>
        <v>0</v>
      </c>
      <c r="X4033" t="s">
        <v>439</v>
      </c>
      <c r="Y4033" t="str">
        <f>IF(X4033="","-",TRIM(LEFT(X4033,FIND(",",X4033&amp;",")-1)))</f>
        <v>Detroit</v>
      </c>
      <c r="Z4033" t="s">
        <v>2041</v>
      </c>
      <c r="AA4033" t="s">
        <v>23</v>
      </c>
    </row>
    <row r="4034" spans="1:27" ht="14.4" x14ac:dyDescent="0.3">
      <c r="A4034">
        <v>4023</v>
      </c>
      <c r="B4034" t="s">
        <v>8565</v>
      </c>
      <c r="C4034" t="s">
        <v>8566</v>
      </c>
      <c r="D4034" t="s">
        <v>8567</v>
      </c>
      <c r="E4034" t="s">
        <v>1405</v>
      </c>
      <c r="F4034" s="5">
        <f>_xlfn.TEXTBEFORE(E4034, " ") * 1000000</f>
        <v>2600000</v>
      </c>
      <c r="G4034">
        <v>80.610299999999995</v>
      </c>
      <c r="H4034" t="s">
        <v>85</v>
      </c>
      <c r="I4034">
        <v>10</v>
      </c>
      <c r="J4034">
        <f>IF(I4034="",0,I4034)</f>
        <v>10</v>
      </c>
      <c r="K4034">
        <v>6</v>
      </c>
      <c r="L4034">
        <f>I4034-K4034</f>
        <v>4</v>
      </c>
      <c r="M4034" t="str">
        <f>IF(I4034&lt;100,"small",IF(I4034&lt;500,"medium","large"))</f>
        <v>small</v>
      </c>
      <c r="N4034">
        <f>IF(M4034="small",1,0)</f>
        <v>1</v>
      </c>
      <c r="O4034">
        <f>IF(N4034="medium",1,0)</f>
        <v>0</v>
      </c>
      <c r="P4034">
        <f>IF(O4034="large",1,0)</f>
        <v>0</v>
      </c>
      <c r="Q4034">
        <v>2008</v>
      </c>
      <c r="R4034">
        <v>1</v>
      </c>
      <c r="S4034" t="str">
        <f>IF(R4034=1, "First-time", IF(R4034&lt;=3, "Rising Star", IF(R4034&lt;10, "Established", "Elites")))</f>
        <v>First-time</v>
      </c>
      <c r="T4034">
        <f>IF(S4034 = "First-time",1,0)</f>
        <v>1</v>
      </c>
      <c r="U4034">
        <f>IF(S4034 = "Rising Star",1,0)</f>
        <v>0</v>
      </c>
      <c r="V4034">
        <f>IF(S4034 = "Established",1,0)</f>
        <v>0</v>
      </c>
      <c r="W4034">
        <f>IF(S4034 = "Elites",1,0)</f>
        <v>0</v>
      </c>
      <c r="X4034" t="s">
        <v>86</v>
      </c>
      <c r="Y4034" t="str">
        <f>IF(X4034="","-",TRIM(LEFT(X4034,FIND(",",X4034&amp;",")-1)))</f>
        <v>New York City</v>
      </c>
      <c r="Z4034" t="s">
        <v>543</v>
      </c>
      <c r="AA4034" t="s">
        <v>35</v>
      </c>
    </row>
    <row r="4035" spans="1:27" ht="14.4" x14ac:dyDescent="0.3">
      <c r="A4035">
        <v>4024</v>
      </c>
      <c r="B4035" t="s">
        <v>11016</v>
      </c>
      <c r="C4035" t="s">
        <v>11017</v>
      </c>
      <c r="D4035" t="s">
        <v>11018</v>
      </c>
      <c r="E4035" t="s">
        <v>1246</v>
      </c>
      <c r="F4035" s="5">
        <f>_xlfn.TEXTBEFORE(E4035, " ") * 1000000</f>
        <v>2900000</v>
      </c>
      <c r="G4035">
        <v>80.576499999999996</v>
      </c>
      <c r="H4035" t="s">
        <v>353</v>
      </c>
      <c r="I4035">
        <v>9</v>
      </c>
      <c r="J4035">
        <f>IF(I4035="",0,I4035)</f>
        <v>9</v>
      </c>
      <c r="K4035">
        <v>6</v>
      </c>
      <c r="L4035">
        <f>I4035-K4035</f>
        <v>3</v>
      </c>
      <c r="M4035" t="str">
        <f>IF(I4035&lt;100,"small",IF(I4035&lt;500,"medium","large"))</f>
        <v>small</v>
      </c>
      <c r="N4035">
        <f>IF(M4035="small",1,0)</f>
        <v>1</v>
      </c>
      <c r="O4035">
        <f>IF(N4035="medium",1,0)</f>
        <v>0</v>
      </c>
      <c r="P4035">
        <f>IF(O4035="large",1,0)</f>
        <v>0</v>
      </c>
      <c r="Q4035">
        <v>2010</v>
      </c>
      <c r="R4035">
        <v>1</v>
      </c>
      <c r="S4035" t="str">
        <f>IF(R4035=1, "First-time", IF(R4035&lt;=3, "Rising Star", IF(R4035&lt;10, "Established", "Elites")))</f>
        <v>First-time</v>
      </c>
      <c r="T4035">
        <f>IF(S4035 = "First-time",1,0)</f>
        <v>1</v>
      </c>
      <c r="U4035">
        <f>IF(S4035 = "Rising Star",1,0)</f>
        <v>0</v>
      </c>
      <c r="V4035">
        <f>IF(S4035 = "Established",1,0)</f>
        <v>0</v>
      </c>
      <c r="W4035">
        <f>IF(S4035 = "Elites",1,0)</f>
        <v>0</v>
      </c>
      <c r="X4035" t="s">
        <v>99</v>
      </c>
      <c r="Y4035" t="str">
        <f>IF(X4035="","-",TRIM(LEFT(X4035,FIND(",",X4035&amp;",")-1)))</f>
        <v>-</v>
      </c>
      <c r="Z4035" t="s">
        <v>5322</v>
      </c>
      <c r="AA4035" t="s">
        <v>26</v>
      </c>
    </row>
    <row r="4036" spans="1:27" ht="14.4" x14ac:dyDescent="0.3">
      <c r="A4036">
        <v>4025</v>
      </c>
      <c r="B4036" t="s">
        <v>5714</v>
      </c>
      <c r="C4036" t="s">
        <v>5715</v>
      </c>
      <c r="D4036" t="s">
        <v>5716</v>
      </c>
      <c r="E4036" t="s">
        <v>571</v>
      </c>
      <c r="F4036" s="5">
        <f>_xlfn.TEXTBEFORE(E4036, " ") * 1000000</f>
        <v>27700000</v>
      </c>
      <c r="G4036">
        <v>80.562399999999997</v>
      </c>
      <c r="H4036" t="s">
        <v>1750</v>
      </c>
      <c r="I4036">
        <v>150</v>
      </c>
      <c r="J4036">
        <f>IF(I4036="",0,I4036)</f>
        <v>150</v>
      </c>
      <c r="K4036">
        <v>105</v>
      </c>
      <c r="L4036">
        <f>I4036-K4036</f>
        <v>45</v>
      </c>
      <c r="M4036" t="str">
        <f>IF(I4036&lt;100,"small",IF(I4036&lt;500,"medium","large"))</f>
        <v>medium</v>
      </c>
      <c r="N4036">
        <f>IF(M4036="small",1,0)</f>
        <v>0</v>
      </c>
      <c r="O4036">
        <f>IF(N4036="medium",1,0)</f>
        <v>0</v>
      </c>
      <c r="P4036">
        <f>IF(O4036="large",1,0)</f>
        <v>0</v>
      </c>
      <c r="Q4036">
        <v>2004</v>
      </c>
      <c r="R4036">
        <v>7</v>
      </c>
      <c r="S4036" t="str">
        <f>IF(R4036=1, "First-time", IF(R4036&lt;=3, "Rising Star", IF(R4036&lt;10, "Established", "Elites")))</f>
        <v>Established</v>
      </c>
      <c r="T4036">
        <f>IF(S4036 = "First-time",1,0)</f>
        <v>0</v>
      </c>
      <c r="U4036">
        <f>IF(S4036 = "Rising Star",1,0)</f>
        <v>0</v>
      </c>
      <c r="V4036">
        <f>IF(S4036 = "Established",1,0)</f>
        <v>1</v>
      </c>
      <c r="W4036">
        <f>IF(S4036 = "Elites",1,0)</f>
        <v>0</v>
      </c>
      <c r="X4036" t="s">
        <v>271</v>
      </c>
      <c r="Y4036" t="str">
        <f>IF(X4036="","-",TRIM(LEFT(X4036,FIND(",",X4036&amp;",")-1)))</f>
        <v>Chicago</v>
      </c>
      <c r="Z4036" t="s">
        <v>271</v>
      </c>
      <c r="AA4036" t="s">
        <v>15</v>
      </c>
    </row>
    <row r="4037" spans="1:27" ht="14.4" x14ac:dyDescent="0.3">
      <c r="A4037">
        <v>4026</v>
      </c>
      <c r="B4037" t="s">
        <v>4747</v>
      </c>
      <c r="C4037" t="s">
        <v>4748</v>
      </c>
      <c r="D4037" t="s">
        <v>4749</v>
      </c>
      <c r="E4037" t="s">
        <v>3928</v>
      </c>
      <c r="F4037" s="5">
        <f>_xlfn.TEXTBEFORE(E4037, " ") * 1000000</f>
        <v>12800000</v>
      </c>
      <c r="G4037">
        <v>80.526499999999999</v>
      </c>
      <c r="H4037" t="s">
        <v>433</v>
      </c>
      <c r="I4037">
        <v>99</v>
      </c>
      <c r="J4037">
        <f>IF(I4037="",0,I4037)</f>
        <v>99</v>
      </c>
      <c r="K4037">
        <v>53</v>
      </c>
      <c r="L4037">
        <f>I4037-K4037</f>
        <v>46</v>
      </c>
      <c r="M4037" t="str">
        <f>IF(I4037&lt;100,"small",IF(I4037&lt;500,"medium","large"))</f>
        <v>small</v>
      </c>
      <c r="N4037">
        <f>IF(M4037="small",1,0)</f>
        <v>1</v>
      </c>
      <c r="O4037">
        <f>IF(N4037="medium",1,0)</f>
        <v>0</v>
      </c>
      <c r="P4037">
        <f>IF(O4037="large",1,0)</f>
        <v>0</v>
      </c>
      <c r="Q4037">
        <v>2003</v>
      </c>
      <c r="R4037">
        <v>1</v>
      </c>
      <c r="S4037" t="str">
        <f>IF(R4037=1, "First-time", IF(R4037&lt;=3, "Rising Star", IF(R4037&lt;10, "Established", "Elites")))</f>
        <v>First-time</v>
      </c>
      <c r="T4037">
        <f>IF(S4037 = "First-time",1,0)</f>
        <v>1</v>
      </c>
      <c r="U4037">
        <f>IF(S4037 = "Rising Star",1,0)</f>
        <v>0</v>
      </c>
      <c r="V4037">
        <f>IF(S4037 = "Established",1,0)</f>
        <v>0</v>
      </c>
      <c r="W4037">
        <f>IF(S4037 = "Elites",1,0)</f>
        <v>0</v>
      </c>
      <c r="X4037" t="s">
        <v>427</v>
      </c>
      <c r="Y4037" t="str">
        <f>IF(X4037="","-",TRIM(LEFT(X4037,FIND(",",X4037&amp;",")-1)))</f>
        <v>Washington</v>
      </c>
      <c r="Z4037" t="s">
        <v>2551</v>
      </c>
      <c r="AA4037" t="s">
        <v>47</v>
      </c>
    </row>
    <row r="4038" spans="1:27" ht="14.4" x14ac:dyDescent="0.3">
      <c r="A4038">
        <v>4027</v>
      </c>
      <c r="B4038" t="s">
        <v>1234</v>
      </c>
      <c r="C4038" t="s">
        <v>1235</v>
      </c>
      <c r="D4038" t="s">
        <v>1236</v>
      </c>
      <c r="E4038" t="s">
        <v>1237</v>
      </c>
      <c r="F4038" s="5">
        <f>_xlfn.TEXTBEFORE(E4038, " ") * 1000000</f>
        <v>11600000</v>
      </c>
      <c r="G4038">
        <v>80.520899999999997</v>
      </c>
      <c r="H4038" t="s">
        <v>1238</v>
      </c>
      <c r="I4038">
        <v>90</v>
      </c>
      <c r="J4038">
        <f>IF(I4038="",0,I4038)</f>
        <v>90</v>
      </c>
      <c r="K4038">
        <v>45</v>
      </c>
      <c r="L4038">
        <f>I4038-K4038</f>
        <v>45</v>
      </c>
      <c r="M4038" t="str">
        <f>IF(I4038&lt;100,"small",IF(I4038&lt;500,"medium","large"))</f>
        <v>small</v>
      </c>
      <c r="N4038">
        <f>IF(M4038="small",1,0)</f>
        <v>1</v>
      </c>
      <c r="O4038">
        <f>IF(N4038="medium",1,0)</f>
        <v>0</v>
      </c>
      <c r="P4038">
        <f>IF(O4038="large",1,0)</f>
        <v>0</v>
      </c>
      <c r="Q4038">
        <v>1987</v>
      </c>
      <c r="R4038">
        <v>7</v>
      </c>
      <c r="S4038" t="str">
        <f>IF(R4038=1, "First-time", IF(R4038&lt;=3, "Rising Star", IF(R4038&lt;10, "Established", "Elites")))</f>
        <v>Established</v>
      </c>
      <c r="T4038">
        <f>IF(S4038 = "First-time",1,0)</f>
        <v>0</v>
      </c>
      <c r="U4038">
        <f>IF(S4038 = "Rising Star",1,0)</f>
        <v>0</v>
      </c>
      <c r="V4038">
        <f>IF(S4038 = "Established",1,0)</f>
        <v>1</v>
      </c>
      <c r="W4038">
        <f>IF(S4038 = "Elites",1,0)</f>
        <v>0</v>
      </c>
      <c r="X4038" t="s">
        <v>232</v>
      </c>
      <c r="Y4038" t="str">
        <f>IF(X4038="","-",TRIM(LEFT(X4038,FIND(",",X4038&amp;",")-1)))</f>
        <v>Houston</v>
      </c>
      <c r="Z4038" t="s">
        <v>232</v>
      </c>
      <c r="AA4038" t="s">
        <v>45</v>
      </c>
    </row>
    <row r="4039" spans="1:27" ht="14.4" x14ac:dyDescent="0.3">
      <c r="A4039">
        <v>4028</v>
      </c>
      <c r="B4039" t="s">
        <v>6059</v>
      </c>
      <c r="C4039" t="s">
        <v>6060</v>
      </c>
      <c r="D4039" t="s">
        <v>6061</v>
      </c>
      <c r="E4039" t="s">
        <v>5994</v>
      </c>
      <c r="F4039" s="5">
        <f>_xlfn.TEXTBEFORE(E4039, " ") * 1000000</f>
        <v>34000000</v>
      </c>
      <c r="G4039">
        <v>80.5137</v>
      </c>
      <c r="H4039" t="s">
        <v>751</v>
      </c>
      <c r="I4039">
        <v>221</v>
      </c>
      <c r="J4039">
        <f>IF(I4039="",0,I4039)</f>
        <v>221</v>
      </c>
      <c r="K4039">
        <v>122</v>
      </c>
      <c r="L4039">
        <f>I4039-K4039</f>
        <v>99</v>
      </c>
      <c r="M4039" t="str">
        <f>IF(I4039&lt;100,"small",IF(I4039&lt;500,"medium","large"))</f>
        <v>medium</v>
      </c>
      <c r="N4039">
        <f>IF(M4039="small",1,0)</f>
        <v>0</v>
      </c>
      <c r="O4039">
        <f>IF(N4039="medium",1,0)</f>
        <v>0</v>
      </c>
      <c r="P4039">
        <f>IF(O4039="large",1,0)</f>
        <v>0</v>
      </c>
      <c r="Q4039">
        <v>2005</v>
      </c>
      <c r="R4039">
        <v>3</v>
      </c>
      <c r="S4039" t="str">
        <f>IF(R4039=1, "First-time", IF(R4039&lt;=3, "Rising Star", IF(R4039&lt;10, "Established", "Elites")))</f>
        <v>Rising Star</v>
      </c>
      <c r="T4039">
        <f>IF(S4039 = "First-time",1,0)</f>
        <v>0</v>
      </c>
      <c r="U4039">
        <f>IF(S4039 = "Rising Star",1,0)</f>
        <v>1</v>
      </c>
      <c r="V4039">
        <f>IF(S4039 = "Established",1,0)</f>
        <v>0</v>
      </c>
      <c r="W4039">
        <f>IF(S4039 = "Elites",1,0)</f>
        <v>0</v>
      </c>
      <c r="X4039" t="s">
        <v>427</v>
      </c>
      <c r="Y4039" t="str">
        <f>IF(X4039="","-",TRIM(LEFT(X4039,FIND(",",X4039&amp;",")-1)))</f>
        <v>Washington</v>
      </c>
      <c r="Z4039" t="s">
        <v>2133</v>
      </c>
      <c r="AA4039" t="s">
        <v>47</v>
      </c>
    </row>
    <row r="4040" spans="1:27" ht="14.4" x14ac:dyDescent="0.3">
      <c r="A4040">
        <v>4029</v>
      </c>
      <c r="B4040" t="s">
        <v>15185</v>
      </c>
      <c r="C4040" t="s">
        <v>15186</v>
      </c>
      <c r="D4040" t="s">
        <v>15187</v>
      </c>
      <c r="E4040" t="s">
        <v>297</v>
      </c>
      <c r="F4040" s="5">
        <f>_xlfn.TEXTBEFORE(E4040, " ") * 1000000</f>
        <v>40700000</v>
      </c>
      <c r="G4040">
        <v>80.510400000000004</v>
      </c>
      <c r="H4040" t="s">
        <v>153</v>
      </c>
      <c r="I4040">
        <v>75</v>
      </c>
      <c r="J4040">
        <f>IF(I4040="",0,I4040)</f>
        <v>75</v>
      </c>
      <c r="K4040">
        <v>43</v>
      </c>
      <c r="L4040">
        <f>I4040-K4040</f>
        <v>32</v>
      </c>
      <c r="M4040" t="str">
        <f>IF(I4040&lt;100,"small",IF(I4040&lt;500,"medium","large"))</f>
        <v>small</v>
      </c>
      <c r="N4040">
        <f>IF(M4040="small",1,0)</f>
        <v>1</v>
      </c>
      <c r="O4040">
        <f>IF(N4040="medium",1,0)</f>
        <v>0</v>
      </c>
      <c r="P4040">
        <f>IF(O4040="large",1,0)</f>
        <v>0</v>
      </c>
      <c r="Q4040">
        <v>2013</v>
      </c>
      <c r="R4040">
        <v>3</v>
      </c>
      <c r="S4040" t="str">
        <f>IF(R4040=1, "First-time", IF(R4040&lt;=3, "Rising Star", IF(R4040&lt;10, "Established", "Elites")))</f>
        <v>Rising Star</v>
      </c>
      <c r="T4040">
        <f>IF(S4040 = "First-time",1,0)</f>
        <v>0</v>
      </c>
      <c r="U4040">
        <f>IF(S4040 = "Rising Star",1,0)</f>
        <v>1</v>
      </c>
      <c r="V4040">
        <f>IF(S4040 = "Established",1,0)</f>
        <v>0</v>
      </c>
      <c r="W4040">
        <f>IF(S4040 = "Elites",1,0)</f>
        <v>0</v>
      </c>
      <c r="X4040" t="s">
        <v>313</v>
      </c>
      <c r="Y4040" t="str">
        <f>IF(X4040="","-",TRIM(LEFT(X4040,FIND(",",X4040&amp;",")-1)))</f>
        <v>Des Moines</v>
      </c>
      <c r="Z4040" t="s">
        <v>15188</v>
      </c>
      <c r="AA4040" t="s">
        <v>13</v>
      </c>
    </row>
    <row r="4041" spans="1:27" ht="14.4" x14ac:dyDescent="0.3">
      <c r="A4041">
        <v>4030</v>
      </c>
      <c r="B4041" t="s">
        <v>2861</v>
      </c>
      <c r="C4041" t="s">
        <v>2862</v>
      </c>
      <c r="D4041" t="s">
        <v>2863</v>
      </c>
      <c r="E4041" t="s">
        <v>128</v>
      </c>
      <c r="F4041" s="5">
        <f>_xlfn.TEXTBEFORE(E4041, " ") * 1000000</f>
        <v>7500000</v>
      </c>
      <c r="G4041">
        <v>80.454999999999998</v>
      </c>
      <c r="H4041" t="s">
        <v>472</v>
      </c>
      <c r="I4041">
        <v>46</v>
      </c>
      <c r="J4041">
        <f>IF(I4041="",0,I4041)</f>
        <v>46</v>
      </c>
      <c r="K4041">
        <v>33</v>
      </c>
      <c r="L4041">
        <f>I4041-K4041</f>
        <v>13</v>
      </c>
      <c r="M4041" t="str">
        <f>IF(I4041&lt;100,"small",IF(I4041&lt;500,"medium","large"))</f>
        <v>small</v>
      </c>
      <c r="N4041">
        <f>IF(M4041="small",1,0)</f>
        <v>1</v>
      </c>
      <c r="O4041">
        <f>IF(N4041="medium",1,0)</f>
        <v>0</v>
      </c>
      <c r="P4041">
        <f>IF(O4041="large",1,0)</f>
        <v>0</v>
      </c>
      <c r="Q4041">
        <v>1998</v>
      </c>
      <c r="R4041">
        <v>2</v>
      </c>
      <c r="S4041" t="str">
        <f>IF(R4041=1, "First-time", IF(R4041&lt;=3, "Rising Star", IF(R4041&lt;10, "Established", "Elites")))</f>
        <v>Rising Star</v>
      </c>
      <c r="T4041">
        <f>IF(S4041 = "First-time",1,0)</f>
        <v>0</v>
      </c>
      <c r="U4041">
        <f>IF(S4041 = "Rising Star",1,0)</f>
        <v>1</v>
      </c>
      <c r="V4041">
        <f>IF(S4041 = "Established",1,0)</f>
        <v>0</v>
      </c>
      <c r="W4041">
        <f>IF(S4041 = "Elites",1,0)</f>
        <v>0</v>
      </c>
      <c r="X4041" t="s">
        <v>254</v>
      </c>
      <c r="Y4041" t="str">
        <f>IF(X4041="","-",TRIM(LEFT(X4041,FIND(",",X4041&amp;",")-1)))</f>
        <v>Tulsa</v>
      </c>
      <c r="Z4041" t="s">
        <v>255</v>
      </c>
      <c r="AA4041" t="s">
        <v>37</v>
      </c>
    </row>
    <row r="4042" spans="1:27" ht="14.4" x14ac:dyDescent="0.3">
      <c r="A4042">
        <v>4031</v>
      </c>
      <c r="B4042" t="s">
        <v>1493</v>
      </c>
      <c r="C4042" t="s">
        <v>1494</v>
      </c>
      <c r="D4042" t="s">
        <v>1495</v>
      </c>
      <c r="E4042" t="s">
        <v>1496</v>
      </c>
      <c r="F4042" s="5">
        <f>_xlfn.TEXTBEFORE(E4042, " ") * 1000000</f>
        <v>6500000</v>
      </c>
      <c r="G4042">
        <v>80.389099999999999</v>
      </c>
      <c r="H4042" t="s">
        <v>761</v>
      </c>
      <c r="I4042">
        <v>17</v>
      </c>
      <c r="J4042">
        <f>IF(I4042="",0,I4042)</f>
        <v>17</v>
      </c>
      <c r="K4042">
        <v>10</v>
      </c>
      <c r="L4042">
        <f>I4042-K4042</f>
        <v>7</v>
      </c>
      <c r="M4042" t="str">
        <f>IF(I4042&lt;100,"small",IF(I4042&lt;500,"medium","large"))</f>
        <v>small</v>
      </c>
      <c r="N4042">
        <f>IF(M4042="small",1,0)</f>
        <v>1</v>
      </c>
      <c r="O4042">
        <f>IF(N4042="medium",1,0)</f>
        <v>0</v>
      </c>
      <c r="P4042">
        <f>IF(O4042="large",1,0)</f>
        <v>0</v>
      </c>
      <c r="Q4042">
        <v>1989</v>
      </c>
      <c r="R4042">
        <v>2</v>
      </c>
      <c r="S4042" t="str">
        <f>IF(R4042=1, "First-time", IF(R4042&lt;=3, "Rising Star", IF(R4042&lt;10, "Established", "Elites")))</f>
        <v>Rising Star</v>
      </c>
      <c r="T4042">
        <f>IF(S4042 = "First-time",1,0)</f>
        <v>0</v>
      </c>
      <c r="U4042">
        <f>IF(S4042 = "Rising Star",1,0)</f>
        <v>1</v>
      </c>
      <c r="V4042">
        <f>IF(S4042 = "Established",1,0)</f>
        <v>0</v>
      </c>
      <c r="W4042">
        <f>IF(S4042 = "Elites",1,0)</f>
        <v>0</v>
      </c>
      <c r="X4042" t="s">
        <v>99</v>
      </c>
      <c r="Y4042" t="str">
        <f>IF(X4042="","-",TRIM(LEFT(X4042,FIND(",",X4042&amp;",")-1)))</f>
        <v>-</v>
      </c>
      <c r="Z4042" t="s">
        <v>1497</v>
      </c>
      <c r="AA4042" t="s">
        <v>10</v>
      </c>
    </row>
    <row r="4043" spans="1:27" ht="14.4" x14ac:dyDescent="0.3">
      <c r="A4043">
        <v>4032</v>
      </c>
      <c r="B4043" t="s">
        <v>3133</v>
      </c>
      <c r="C4043" t="s">
        <v>3134</v>
      </c>
      <c r="D4043" t="s">
        <v>3135</v>
      </c>
      <c r="E4043" t="s">
        <v>3136</v>
      </c>
      <c r="F4043" s="5">
        <f>_xlfn.TEXTBEFORE(E4043, " ") * 1000000</f>
        <v>119400000</v>
      </c>
      <c r="G4043">
        <v>80.310699999999997</v>
      </c>
      <c r="H4043" t="s">
        <v>153</v>
      </c>
      <c r="I4043">
        <v>131</v>
      </c>
      <c r="J4043">
        <f>IF(I4043="",0,I4043)</f>
        <v>131</v>
      </c>
      <c r="K4043">
        <v>77</v>
      </c>
      <c r="L4043">
        <f>I4043-K4043</f>
        <v>54</v>
      </c>
      <c r="M4043" t="str">
        <f>IF(I4043&lt;100,"small",IF(I4043&lt;500,"medium","large"))</f>
        <v>medium</v>
      </c>
      <c r="N4043">
        <f>IF(M4043="small",1,0)</f>
        <v>0</v>
      </c>
      <c r="O4043">
        <f>IF(N4043="medium",1,0)</f>
        <v>0</v>
      </c>
      <c r="P4043">
        <f>IF(O4043="large",1,0)</f>
        <v>0</v>
      </c>
      <c r="Q4043">
        <v>1999</v>
      </c>
      <c r="R4043">
        <v>14</v>
      </c>
      <c r="S4043" t="str">
        <f>IF(R4043=1, "First-time", IF(R4043&lt;=3, "Rising Star", IF(R4043&lt;10, "Established", "Elites")))</f>
        <v>Elites</v>
      </c>
      <c r="T4043">
        <f>IF(S4043 = "First-time",1,0)</f>
        <v>0</v>
      </c>
      <c r="U4043">
        <f>IF(S4043 = "Rising Star",1,0)</f>
        <v>0</v>
      </c>
      <c r="V4043">
        <f>IF(S4043 = "Established",1,0)</f>
        <v>0</v>
      </c>
      <c r="W4043">
        <f>IF(S4043 = "Elites",1,0)</f>
        <v>1</v>
      </c>
      <c r="X4043" t="s">
        <v>99</v>
      </c>
      <c r="Y4043" t="str">
        <f>IF(X4043="","-",TRIM(LEFT(X4043,FIND(",",X4043&amp;",")-1)))</f>
        <v>-</v>
      </c>
      <c r="Z4043" t="s">
        <v>3137</v>
      </c>
      <c r="AA4043" t="s">
        <v>36</v>
      </c>
    </row>
    <row r="4044" spans="1:27" ht="14.4" x14ac:dyDescent="0.3">
      <c r="A4044">
        <v>4033</v>
      </c>
      <c r="B4044" t="s">
        <v>13915</v>
      </c>
      <c r="C4044" t="s">
        <v>13916</v>
      </c>
      <c r="D4044" t="s">
        <v>13917</v>
      </c>
      <c r="E4044" t="s">
        <v>217</v>
      </c>
      <c r="F4044" s="5">
        <f>_xlfn.TEXTBEFORE(E4044, " ") * 1000000</f>
        <v>3300000</v>
      </c>
      <c r="G4044">
        <v>80.282899999999998</v>
      </c>
      <c r="H4044" t="s">
        <v>1069</v>
      </c>
      <c r="I4044">
        <v>26</v>
      </c>
      <c r="J4044">
        <f>IF(I4044="",0,I4044)</f>
        <v>26</v>
      </c>
      <c r="K4044">
        <v>10</v>
      </c>
      <c r="L4044">
        <f>I4044-K4044</f>
        <v>16</v>
      </c>
      <c r="M4044" t="str">
        <f>IF(I4044&lt;100,"small",IF(I4044&lt;500,"medium","large"))</f>
        <v>small</v>
      </c>
      <c r="N4044">
        <f>IF(M4044="small",1,0)</f>
        <v>1</v>
      </c>
      <c r="O4044">
        <f>IF(N4044="medium",1,0)</f>
        <v>0</v>
      </c>
      <c r="P4044">
        <f>IF(O4044="large",1,0)</f>
        <v>0</v>
      </c>
      <c r="Q4044">
        <v>2012</v>
      </c>
      <c r="R4044">
        <v>1</v>
      </c>
      <c r="S4044" t="str">
        <f>IF(R4044=1, "First-time", IF(R4044&lt;=3, "Rising Star", IF(R4044&lt;10, "Established", "Elites")))</f>
        <v>First-time</v>
      </c>
      <c r="T4044">
        <f>IF(S4044 = "First-time",1,0)</f>
        <v>1</v>
      </c>
      <c r="U4044">
        <f>IF(S4044 = "Rising Star",1,0)</f>
        <v>0</v>
      </c>
      <c r="V4044">
        <f>IF(S4044 = "Established",1,0)</f>
        <v>0</v>
      </c>
      <c r="W4044">
        <f>IF(S4044 = "Elites",1,0)</f>
        <v>0</v>
      </c>
      <c r="X4044" t="s">
        <v>1021</v>
      </c>
      <c r="Y4044" t="str">
        <f>IF(X4044="","-",TRIM(LEFT(X4044,FIND(",",X4044&amp;",")-1)))</f>
        <v>Bridgeport-Stamford-Norwalk</v>
      </c>
      <c r="Z4044" t="s">
        <v>13918</v>
      </c>
      <c r="AA4044" t="s">
        <v>7</v>
      </c>
    </row>
    <row r="4045" spans="1:27" ht="14.4" x14ac:dyDescent="0.3">
      <c r="A4045">
        <v>4034</v>
      </c>
      <c r="B4045" t="s">
        <v>10553</v>
      </c>
      <c r="C4045" t="s">
        <v>10554</v>
      </c>
      <c r="D4045" t="s">
        <v>10555</v>
      </c>
      <c r="E4045" t="s">
        <v>909</v>
      </c>
      <c r="F4045" s="5">
        <f>_xlfn.TEXTBEFORE(E4045, " ") * 1000000</f>
        <v>10900000</v>
      </c>
      <c r="G4045">
        <v>80.232799999999997</v>
      </c>
      <c r="H4045" t="s">
        <v>1750</v>
      </c>
      <c r="I4045">
        <v>20</v>
      </c>
      <c r="J4045">
        <f>IF(I4045="",0,I4045)</f>
        <v>20</v>
      </c>
      <c r="K4045">
        <v>13</v>
      </c>
      <c r="L4045">
        <f>I4045-K4045</f>
        <v>7</v>
      </c>
      <c r="M4045" t="str">
        <f>IF(I4045&lt;100,"small",IF(I4045&lt;500,"medium","large"))</f>
        <v>small</v>
      </c>
      <c r="N4045">
        <f>IF(M4045="small",1,0)</f>
        <v>1</v>
      </c>
      <c r="O4045">
        <f>IF(N4045="medium",1,0)</f>
        <v>0</v>
      </c>
      <c r="P4045">
        <f>IF(O4045="large",1,0)</f>
        <v>0</v>
      </c>
      <c r="Q4045">
        <v>2010</v>
      </c>
      <c r="R4045">
        <v>2</v>
      </c>
      <c r="S4045" t="str">
        <f>IF(R4045=1, "First-time", IF(R4045&lt;=3, "Rising Star", IF(R4045&lt;10, "Established", "Elites")))</f>
        <v>Rising Star</v>
      </c>
      <c r="T4045">
        <f>IF(S4045 = "First-time",1,0)</f>
        <v>0</v>
      </c>
      <c r="U4045">
        <f>IF(S4045 = "Rising Star",1,0)</f>
        <v>1</v>
      </c>
      <c r="V4045">
        <f>IF(S4045 = "Established",1,0)</f>
        <v>0</v>
      </c>
      <c r="W4045">
        <f>IF(S4045 = "Elites",1,0)</f>
        <v>0</v>
      </c>
      <c r="X4045" t="s">
        <v>427</v>
      </c>
      <c r="Y4045" t="str">
        <f>IF(X4045="","-",TRIM(LEFT(X4045,FIND(",",X4045&amp;",")-1)))</f>
        <v>Washington</v>
      </c>
      <c r="Z4045" t="s">
        <v>3047</v>
      </c>
      <c r="AA4045" t="s">
        <v>47</v>
      </c>
    </row>
    <row r="4046" spans="1:27" ht="14.4" x14ac:dyDescent="0.3">
      <c r="A4046">
        <v>4035</v>
      </c>
      <c r="B4046" t="s">
        <v>522</v>
      </c>
      <c r="C4046" t="s">
        <v>523</v>
      </c>
      <c r="D4046" t="s">
        <v>524</v>
      </c>
      <c r="E4046" t="s">
        <v>525</v>
      </c>
      <c r="F4046" s="5">
        <f>_xlfn.TEXTBEFORE(E4046, " ") * 1000000</f>
        <v>38800000</v>
      </c>
      <c r="G4046">
        <v>80.228899999999996</v>
      </c>
      <c r="H4046" t="s">
        <v>140</v>
      </c>
      <c r="I4046">
        <v>180</v>
      </c>
      <c r="J4046">
        <f>IF(I4046="",0,I4046)</f>
        <v>180</v>
      </c>
      <c r="K4046">
        <v>135</v>
      </c>
      <c r="L4046">
        <f>I4046-K4046</f>
        <v>45</v>
      </c>
      <c r="M4046" t="str">
        <f>IF(I4046&lt;100,"small",IF(I4046&lt;500,"medium","large"))</f>
        <v>medium</v>
      </c>
      <c r="N4046">
        <f>IF(M4046="small",1,0)</f>
        <v>0</v>
      </c>
      <c r="O4046">
        <f>IF(N4046="medium",1,0)</f>
        <v>0</v>
      </c>
      <c r="P4046">
        <f>IF(O4046="large",1,0)</f>
        <v>0</v>
      </c>
      <c r="Q4046">
        <v>1973</v>
      </c>
      <c r="R4046">
        <v>1</v>
      </c>
      <c r="S4046" t="str">
        <f>IF(R4046=1, "First-time", IF(R4046&lt;=3, "Rising Star", IF(R4046&lt;10, "Established", "Elites")))</f>
        <v>First-time</v>
      </c>
      <c r="T4046">
        <f>IF(S4046 = "First-time",1,0)</f>
        <v>1</v>
      </c>
      <c r="U4046">
        <f>IF(S4046 = "Rising Star",1,0)</f>
        <v>0</v>
      </c>
      <c r="V4046">
        <f>IF(S4046 = "Established",1,0)</f>
        <v>0</v>
      </c>
      <c r="W4046">
        <f>IF(S4046 = "Elites",1,0)</f>
        <v>0</v>
      </c>
      <c r="X4046" t="s">
        <v>325</v>
      </c>
      <c r="Y4046" t="str">
        <f>IF(X4046="","-",TRIM(LEFT(X4046,FIND(",",X4046&amp;",")-1)))</f>
        <v>Los Angeles</v>
      </c>
      <c r="Z4046" t="s">
        <v>326</v>
      </c>
      <c r="AA4046" t="s">
        <v>5</v>
      </c>
    </row>
    <row r="4047" spans="1:27" ht="14.4" x14ac:dyDescent="0.3">
      <c r="A4047">
        <v>4036</v>
      </c>
      <c r="B4047" t="s">
        <v>3398</v>
      </c>
      <c r="C4047" t="s">
        <v>3399</v>
      </c>
      <c r="D4047" t="s">
        <v>3400</v>
      </c>
      <c r="E4047" t="s">
        <v>3401</v>
      </c>
      <c r="F4047" s="5">
        <f>_xlfn.TEXTBEFORE(E4047, " ") * 1000000</f>
        <v>33800000</v>
      </c>
      <c r="G4047">
        <v>80.211100000000002</v>
      </c>
      <c r="H4047" t="s">
        <v>353</v>
      </c>
      <c r="I4047">
        <v>47</v>
      </c>
      <c r="J4047">
        <f>IF(I4047="",0,I4047)</f>
        <v>47</v>
      </c>
      <c r="K4047">
        <v>27</v>
      </c>
      <c r="L4047">
        <f>I4047-K4047</f>
        <v>20</v>
      </c>
      <c r="M4047" t="str">
        <f>IF(I4047&lt;100,"small",IF(I4047&lt;500,"medium","large"))</f>
        <v>small</v>
      </c>
      <c r="N4047">
        <f>IF(M4047="small",1,0)</f>
        <v>1</v>
      </c>
      <c r="O4047">
        <f>IF(N4047="medium",1,0)</f>
        <v>0</v>
      </c>
      <c r="P4047">
        <f>IF(O4047="large",1,0)</f>
        <v>0</v>
      </c>
      <c r="Q4047">
        <v>2000</v>
      </c>
      <c r="R4047">
        <v>6</v>
      </c>
      <c r="S4047" t="str">
        <f>IF(R4047=1, "First-time", IF(R4047&lt;=3, "Rising Star", IF(R4047&lt;10, "Established", "Elites")))</f>
        <v>Established</v>
      </c>
      <c r="T4047">
        <f>IF(S4047 = "First-time",1,0)</f>
        <v>0</v>
      </c>
      <c r="U4047">
        <f>IF(S4047 = "Rising Star",1,0)</f>
        <v>0</v>
      </c>
      <c r="V4047">
        <f>IF(S4047 = "Established",1,0)</f>
        <v>1</v>
      </c>
      <c r="W4047">
        <f>IF(S4047 = "Elites",1,0)</f>
        <v>0</v>
      </c>
      <c r="X4047" t="s">
        <v>409</v>
      </c>
      <c r="Y4047" t="str">
        <f>IF(X4047="","-",TRIM(LEFT(X4047,FIND(",",X4047&amp;",")-1)))</f>
        <v>Salt Lake City</v>
      </c>
      <c r="Z4047" t="s">
        <v>3402</v>
      </c>
      <c r="AA4047" t="s">
        <v>46</v>
      </c>
    </row>
    <row r="4048" spans="1:27" ht="14.4" x14ac:dyDescent="0.3">
      <c r="A4048">
        <v>4037</v>
      </c>
      <c r="B4048" t="s">
        <v>7578</v>
      </c>
      <c r="C4048" t="s">
        <v>7579</v>
      </c>
      <c r="D4048" t="s">
        <v>7580</v>
      </c>
      <c r="E4048" t="s">
        <v>369</v>
      </c>
      <c r="F4048" s="5">
        <f>_xlfn.TEXTBEFORE(E4048, " ") * 1000000</f>
        <v>14700000</v>
      </c>
      <c r="G4048">
        <v>80.122299999999996</v>
      </c>
      <c r="H4048" t="s">
        <v>85</v>
      </c>
      <c r="I4048">
        <v>104</v>
      </c>
      <c r="J4048">
        <f>IF(I4048="",0,I4048)</f>
        <v>104</v>
      </c>
      <c r="K4048">
        <v>56</v>
      </c>
      <c r="L4048">
        <f>I4048-K4048</f>
        <v>48</v>
      </c>
      <c r="M4048" t="str">
        <f>IF(I4048&lt;100,"small",IF(I4048&lt;500,"medium","large"))</f>
        <v>medium</v>
      </c>
      <c r="N4048">
        <f>IF(M4048="small",1,0)</f>
        <v>0</v>
      </c>
      <c r="O4048">
        <f>IF(N4048="medium",1,0)</f>
        <v>0</v>
      </c>
      <c r="P4048">
        <f>IF(O4048="large",1,0)</f>
        <v>0</v>
      </c>
      <c r="Q4048">
        <v>2007</v>
      </c>
      <c r="R4048">
        <v>1</v>
      </c>
      <c r="S4048" t="str">
        <f>IF(R4048=1, "First-time", IF(R4048&lt;=3, "Rising Star", IF(R4048&lt;10, "Established", "Elites")))</f>
        <v>First-time</v>
      </c>
      <c r="T4048">
        <f>IF(S4048 = "First-time",1,0)</f>
        <v>1</v>
      </c>
      <c r="U4048">
        <f>IF(S4048 = "Rising Star",1,0)</f>
        <v>0</v>
      </c>
      <c r="V4048">
        <f>IF(S4048 = "Established",1,0)</f>
        <v>0</v>
      </c>
      <c r="W4048">
        <f>IF(S4048 = "Elites",1,0)</f>
        <v>0</v>
      </c>
      <c r="X4048" t="s">
        <v>99</v>
      </c>
      <c r="Y4048" t="str">
        <f>IF(X4048="","-",TRIM(LEFT(X4048,FIND(",",X4048&amp;",")-1)))</f>
        <v>-</v>
      </c>
      <c r="Z4048" t="s">
        <v>1992</v>
      </c>
      <c r="AA4048" t="s">
        <v>38</v>
      </c>
    </row>
    <row r="4049" spans="1:27" ht="14.4" x14ac:dyDescent="0.3">
      <c r="A4049">
        <v>4038</v>
      </c>
      <c r="B4049" t="s">
        <v>920</v>
      </c>
      <c r="C4049" t="s">
        <v>921</v>
      </c>
      <c r="D4049" t="s">
        <v>922</v>
      </c>
      <c r="E4049" t="s">
        <v>923</v>
      </c>
      <c r="F4049" s="5">
        <f>_xlfn.TEXTBEFORE(E4049, " ") * 1000000</f>
        <v>5500000</v>
      </c>
      <c r="G4049">
        <v>80.110900000000001</v>
      </c>
      <c r="H4049" t="s">
        <v>85</v>
      </c>
      <c r="I4049">
        <v>91</v>
      </c>
      <c r="J4049">
        <f>IF(I4049="",0,I4049)</f>
        <v>91</v>
      </c>
      <c r="K4049">
        <v>55</v>
      </c>
      <c r="L4049">
        <f>I4049-K4049</f>
        <v>36</v>
      </c>
      <c r="M4049" t="str">
        <f>IF(I4049&lt;100,"small",IF(I4049&lt;500,"medium","large"))</f>
        <v>small</v>
      </c>
      <c r="N4049">
        <f>IF(M4049="small",1,0)</f>
        <v>1</v>
      </c>
      <c r="O4049">
        <f>IF(N4049="medium",1,0)</f>
        <v>0</v>
      </c>
      <c r="P4049">
        <f>IF(O4049="large",1,0)</f>
        <v>0</v>
      </c>
      <c r="Q4049">
        <v>1982</v>
      </c>
      <c r="R4049">
        <v>1</v>
      </c>
      <c r="S4049" t="str">
        <f>IF(R4049=1, "First-time", IF(R4049&lt;=3, "Rising Star", IF(R4049&lt;10, "Established", "Elites")))</f>
        <v>First-time</v>
      </c>
      <c r="T4049">
        <f>IF(S4049 = "First-time",1,0)</f>
        <v>1</v>
      </c>
      <c r="U4049">
        <f>IF(S4049 = "Rising Star",1,0)</f>
        <v>0</v>
      </c>
      <c r="V4049">
        <f>IF(S4049 = "Established",1,0)</f>
        <v>0</v>
      </c>
      <c r="W4049">
        <f>IF(S4049 = "Elites",1,0)</f>
        <v>0</v>
      </c>
      <c r="X4049" t="s">
        <v>342</v>
      </c>
      <c r="Y4049" t="str">
        <f>IF(X4049="","-",TRIM(LEFT(X4049,FIND(",",X4049&amp;",")-1)))</f>
        <v>San Diego</v>
      </c>
      <c r="Z4049" t="s">
        <v>924</v>
      </c>
      <c r="AA4049" t="s">
        <v>5</v>
      </c>
    </row>
    <row r="4050" spans="1:27" ht="14.4" x14ac:dyDescent="0.3">
      <c r="A4050">
        <v>4039</v>
      </c>
      <c r="B4050" t="s">
        <v>10693</v>
      </c>
      <c r="C4050" t="s">
        <v>10694</v>
      </c>
      <c r="D4050" t="s">
        <v>10695</v>
      </c>
      <c r="E4050" t="s">
        <v>212</v>
      </c>
      <c r="F4050" s="5">
        <f>_xlfn.TEXTBEFORE(E4050, " ") * 1000000</f>
        <v>4400000</v>
      </c>
      <c r="G4050">
        <v>80.066199999999995</v>
      </c>
      <c r="H4050" t="s">
        <v>167</v>
      </c>
      <c r="I4050">
        <v>13</v>
      </c>
      <c r="J4050">
        <f>IF(I4050="",0,I4050)</f>
        <v>13</v>
      </c>
      <c r="K4050">
        <v>10</v>
      </c>
      <c r="L4050">
        <f>I4050-K4050</f>
        <v>3</v>
      </c>
      <c r="M4050" t="str">
        <f>IF(I4050&lt;100,"small",IF(I4050&lt;500,"medium","large"))</f>
        <v>small</v>
      </c>
      <c r="N4050">
        <f>IF(M4050="small",1,0)</f>
        <v>1</v>
      </c>
      <c r="O4050">
        <f>IF(N4050="medium",1,0)</f>
        <v>0</v>
      </c>
      <c r="P4050">
        <f>IF(O4050="large",1,0)</f>
        <v>0</v>
      </c>
      <c r="Q4050">
        <v>2010</v>
      </c>
      <c r="R4050">
        <v>5</v>
      </c>
      <c r="S4050" t="str">
        <f>IF(R4050=1, "First-time", IF(R4050&lt;=3, "Rising Star", IF(R4050&lt;10, "Established", "Elites")))</f>
        <v>Established</v>
      </c>
      <c r="T4050">
        <f>IF(S4050 = "First-time",1,0)</f>
        <v>0</v>
      </c>
      <c r="U4050">
        <f>IF(S4050 = "Rising Star",1,0)</f>
        <v>0</v>
      </c>
      <c r="V4050">
        <f>IF(S4050 = "Established",1,0)</f>
        <v>1</v>
      </c>
      <c r="W4050">
        <f>IF(S4050 = "Elites",1,0)</f>
        <v>0</v>
      </c>
      <c r="X4050" t="s">
        <v>838</v>
      </c>
      <c r="Y4050" t="str">
        <f>IF(X4050="","-",TRIM(LEFT(X4050,FIND(",",X4050&amp;",")-1)))</f>
        <v>Austin</v>
      </c>
      <c r="Z4050" t="s">
        <v>838</v>
      </c>
      <c r="AA4050" t="s">
        <v>45</v>
      </c>
    </row>
    <row r="4051" spans="1:27" ht="14.4" x14ac:dyDescent="0.3">
      <c r="A4051">
        <v>4040</v>
      </c>
      <c r="B4051" t="s">
        <v>14935</v>
      </c>
      <c r="C4051" t="s">
        <v>14936</v>
      </c>
      <c r="D4051" t="s">
        <v>14937</v>
      </c>
      <c r="E4051" t="s">
        <v>961</v>
      </c>
      <c r="F4051" s="5">
        <f>_xlfn.TEXTBEFORE(E4051, " ") * 1000000</f>
        <v>10300000</v>
      </c>
      <c r="G4051">
        <v>80.058400000000006</v>
      </c>
      <c r="H4051" t="s">
        <v>85</v>
      </c>
      <c r="I4051">
        <v>142</v>
      </c>
      <c r="J4051">
        <f>IF(I4051="",0,I4051)</f>
        <v>142</v>
      </c>
      <c r="K4051">
        <v>87</v>
      </c>
      <c r="L4051">
        <f>I4051-K4051</f>
        <v>55</v>
      </c>
      <c r="M4051" t="str">
        <f>IF(I4051&lt;100,"small",IF(I4051&lt;500,"medium","large"))</f>
        <v>medium</v>
      </c>
      <c r="N4051">
        <f>IF(M4051="small",1,0)</f>
        <v>0</v>
      </c>
      <c r="O4051">
        <f>IF(N4051="medium",1,0)</f>
        <v>0</v>
      </c>
      <c r="P4051">
        <f>IF(O4051="large",1,0)</f>
        <v>0</v>
      </c>
      <c r="Q4051">
        <v>2013</v>
      </c>
      <c r="R4051">
        <v>2</v>
      </c>
      <c r="S4051" t="str">
        <f>IF(R4051=1, "First-time", IF(R4051&lt;=3, "Rising Star", IF(R4051&lt;10, "Established", "Elites")))</f>
        <v>Rising Star</v>
      </c>
      <c r="T4051">
        <f>IF(S4051 = "First-time",1,0)</f>
        <v>0</v>
      </c>
      <c r="U4051">
        <f>IF(S4051 = "Rising Star",1,0)</f>
        <v>1</v>
      </c>
      <c r="V4051">
        <f>IF(S4051 = "Established",1,0)</f>
        <v>0</v>
      </c>
      <c r="W4051">
        <f>IF(S4051 = "Elites",1,0)</f>
        <v>0</v>
      </c>
      <c r="X4051" t="s">
        <v>1454</v>
      </c>
      <c r="Y4051" t="str">
        <f>IF(X4051="","-",TRIM(LEFT(X4051,FIND(",",X4051&amp;",")-1)))</f>
        <v>St. Louis</v>
      </c>
      <c r="Z4051" t="s">
        <v>1455</v>
      </c>
      <c r="AA4051" t="s">
        <v>25</v>
      </c>
    </row>
    <row r="4052" spans="1:27" ht="14.4" x14ac:dyDescent="0.3">
      <c r="A4052">
        <v>4041</v>
      </c>
      <c r="B4052" t="s">
        <v>7249</v>
      </c>
      <c r="C4052" t="s">
        <v>7250</v>
      </c>
      <c r="D4052" t="s">
        <v>7251</v>
      </c>
      <c r="E4052" t="s">
        <v>961</v>
      </c>
      <c r="F4052" s="5">
        <f>_xlfn.TEXTBEFORE(E4052, " ") * 1000000</f>
        <v>10300000</v>
      </c>
      <c r="G4052">
        <v>80.050299999999993</v>
      </c>
      <c r="H4052" t="s">
        <v>85</v>
      </c>
      <c r="I4052">
        <v>22</v>
      </c>
      <c r="J4052">
        <f>IF(I4052="",0,I4052)</f>
        <v>22</v>
      </c>
      <c r="K4052">
        <v>11</v>
      </c>
      <c r="L4052">
        <f>I4052-K4052</f>
        <v>11</v>
      </c>
      <c r="M4052" t="str">
        <f>IF(I4052&lt;100,"small",IF(I4052&lt;500,"medium","large"))</f>
        <v>small</v>
      </c>
      <c r="N4052">
        <f>IF(M4052="small",1,0)</f>
        <v>1</v>
      </c>
      <c r="O4052">
        <f>IF(N4052="medium",1,0)</f>
        <v>0</v>
      </c>
      <c r="P4052">
        <f>IF(O4052="large",1,0)</f>
        <v>0</v>
      </c>
      <c r="Q4052">
        <v>2006</v>
      </c>
      <c r="R4052">
        <v>6</v>
      </c>
      <c r="S4052" t="str">
        <f>IF(R4052=1, "First-time", IF(R4052&lt;=3, "Rising Star", IF(R4052&lt;10, "Established", "Elites")))</f>
        <v>Established</v>
      </c>
      <c r="T4052">
        <f>IF(S4052 = "First-time",1,0)</f>
        <v>0</v>
      </c>
      <c r="U4052">
        <f>IF(S4052 = "Rising Star",1,0)</f>
        <v>0</v>
      </c>
      <c r="V4052">
        <f>IF(S4052 = "Established",1,0)</f>
        <v>1</v>
      </c>
      <c r="W4052">
        <f>IF(S4052 = "Elites",1,0)</f>
        <v>0</v>
      </c>
      <c r="X4052" t="s">
        <v>342</v>
      </c>
      <c r="Y4052" t="str">
        <f>IF(X4052="","-",TRIM(LEFT(X4052,FIND(",",X4052&amp;",")-1)))</f>
        <v>San Diego</v>
      </c>
      <c r="Z4052" t="s">
        <v>342</v>
      </c>
      <c r="AA4052" t="s">
        <v>5</v>
      </c>
    </row>
    <row r="4053" spans="1:27" ht="14.4" x14ac:dyDescent="0.3">
      <c r="A4053">
        <v>4042</v>
      </c>
      <c r="B4053" t="s">
        <v>356</v>
      </c>
      <c r="C4053" t="s">
        <v>357</v>
      </c>
      <c r="D4053" t="s">
        <v>358</v>
      </c>
      <c r="E4053" t="s">
        <v>359</v>
      </c>
      <c r="F4053" s="5">
        <f>_xlfn.TEXTBEFORE(E4053, " ") * 1000000</f>
        <v>85300000</v>
      </c>
      <c r="G4053">
        <v>80.028400000000005</v>
      </c>
      <c r="H4053" t="s">
        <v>153</v>
      </c>
      <c r="I4053">
        <v>700</v>
      </c>
      <c r="J4053">
        <f>IF(I4053="",0,I4053)</f>
        <v>700</v>
      </c>
      <c r="K4053">
        <v>450</v>
      </c>
      <c r="L4053">
        <f>I4053-K4053</f>
        <v>250</v>
      </c>
      <c r="M4053" t="str">
        <f>IF(I4053&lt;100,"small",IF(I4053&lt;500,"medium","large"))</f>
        <v>large</v>
      </c>
      <c r="N4053">
        <f>IF(M4053="small",1,0)</f>
        <v>0</v>
      </c>
      <c r="O4053">
        <f>IF(N4053="medium",1,0)</f>
        <v>0</v>
      </c>
      <c r="P4053">
        <f>IF(O4053="large",1,0)</f>
        <v>0</v>
      </c>
      <c r="Q4053">
        <v>1962</v>
      </c>
      <c r="R4053">
        <v>1</v>
      </c>
      <c r="S4053" t="str">
        <f>IF(R4053=1, "First-time", IF(R4053&lt;=3, "Rising Star", IF(R4053&lt;10, "Established", "Elites")))</f>
        <v>First-time</v>
      </c>
      <c r="T4053">
        <f>IF(S4053 = "First-time",1,0)</f>
        <v>1</v>
      </c>
      <c r="U4053">
        <f>IF(S4053 = "Rising Star",1,0)</f>
        <v>0</v>
      </c>
      <c r="V4053">
        <f>IF(S4053 = "Established",1,0)</f>
        <v>0</v>
      </c>
      <c r="W4053">
        <f>IF(S4053 = "Elites",1,0)</f>
        <v>0</v>
      </c>
      <c r="X4053" t="s">
        <v>99</v>
      </c>
      <c r="Y4053" t="str">
        <f>IF(X4053="","-",TRIM(LEFT(X4053,FIND(",",X4053&amp;",")-1)))</f>
        <v>-</v>
      </c>
      <c r="Z4053" t="s">
        <v>360</v>
      </c>
      <c r="AA4053" t="s">
        <v>35</v>
      </c>
    </row>
    <row r="4054" spans="1:27" ht="14.4" x14ac:dyDescent="0.3">
      <c r="A4054">
        <v>4043</v>
      </c>
      <c r="B4054" t="s">
        <v>14789</v>
      </c>
      <c r="C4054" t="s">
        <v>14790</v>
      </c>
      <c r="D4054" t="s">
        <v>14791</v>
      </c>
      <c r="E4054" t="s">
        <v>4688</v>
      </c>
      <c r="F4054" s="5">
        <f>_xlfn.TEXTBEFORE(E4054, " ") * 1000000</f>
        <v>27000000</v>
      </c>
      <c r="G4054">
        <v>80</v>
      </c>
      <c r="H4054" t="s">
        <v>174</v>
      </c>
      <c r="I4054">
        <v>56</v>
      </c>
      <c r="J4054">
        <f>IF(I4054="",0,I4054)</f>
        <v>56</v>
      </c>
      <c r="K4054">
        <v>38</v>
      </c>
      <c r="L4054">
        <f>I4054-K4054</f>
        <v>18</v>
      </c>
      <c r="M4054" t="str">
        <f>IF(I4054&lt;100,"small",IF(I4054&lt;500,"medium","large"))</f>
        <v>small</v>
      </c>
      <c r="N4054">
        <f>IF(M4054="small",1,0)</f>
        <v>1</v>
      </c>
      <c r="O4054">
        <f>IF(N4054="medium",1,0)</f>
        <v>0</v>
      </c>
      <c r="P4054">
        <f>IF(O4054="large",1,0)</f>
        <v>0</v>
      </c>
      <c r="Q4054">
        <v>2013</v>
      </c>
      <c r="R4054">
        <v>1</v>
      </c>
      <c r="S4054" t="str">
        <f>IF(R4054=1, "First-time", IF(R4054&lt;=3, "Rising Star", IF(R4054&lt;10, "Established", "Elites")))</f>
        <v>First-time</v>
      </c>
      <c r="T4054">
        <f>IF(S4054 = "First-time",1,0)</f>
        <v>1</v>
      </c>
      <c r="U4054">
        <f>IF(S4054 = "Rising Star",1,0)</f>
        <v>0</v>
      </c>
      <c r="V4054">
        <f>IF(S4054 = "Established",1,0)</f>
        <v>0</v>
      </c>
      <c r="W4054">
        <f>IF(S4054 = "Elites",1,0)</f>
        <v>0</v>
      </c>
      <c r="X4054" t="s">
        <v>86</v>
      </c>
      <c r="Y4054" t="str">
        <f>IF(X4054="","-",TRIM(LEFT(X4054,FIND(",",X4054&amp;",")-1)))</f>
        <v>New York City</v>
      </c>
      <c r="Z4054" t="s">
        <v>3896</v>
      </c>
      <c r="AA4054" t="s">
        <v>35</v>
      </c>
    </row>
    <row r="4055" spans="1:27" ht="14.4" x14ac:dyDescent="0.3">
      <c r="A4055">
        <v>4044</v>
      </c>
      <c r="B4055" t="s">
        <v>204</v>
      </c>
      <c r="C4055" t="s">
        <v>205</v>
      </c>
      <c r="D4055" t="s">
        <v>206</v>
      </c>
      <c r="E4055" t="s">
        <v>207</v>
      </c>
      <c r="F4055" s="5">
        <f>_xlfn.TEXTBEFORE(E4055, " ") * 1000000</f>
        <v>110900000</v>
      </c>
      <c r="G4055">
        <v>79.998699999999999</v>
      </c>
      <c r="H4055" t="s">
        <v>153</v>
      </c>
      <c r="I4055">
        <v>570</v>
      </c>
      <c r="J4055">
        <f>IF(I4055="",0,I4055)</f>
        <v>570</v>
      </c>
      <c r="K4055">
        <v>340</v>
      </c>
      <c r="L4055">
        <f>I4055-K4055</f>
        <v>230</v>
      </c>
      <c r="M4055" t="str">
        <f>IF(I4055&lt;100,"small",IF(I4055&lt;500,"medium","large"))</f>
        <v>large</v>
      </c>
      <c r="N4055">
        <f>IF(M4055="small",1,0)</f>
        <v>0</v>
      </c>
      <c r="O4055">
        <f>IF(N4055="medium",1,0)</f>
        <v>0</v>
      </c>
      <c r="P4055">
        <f>IF(O4055="large",1,0)</f>
        <v>0</v>
      </c>
      <c r="Q4055">
        <v>1941</v>
      </c>
      <c r="R4055">
        <v>11</v>
      </c>
      <c r="S4055" t="str">
        <f>IF(R4055=1, "First-time", IF(R4055&lt;=3, "Rising Star", IF(R4055&lt;10, "Established", "Elites")))</f>
        <v>Elites</v>
      </c>
      <c r="T4055">
        <f>IF(S4055 = "First-time",1,0)</f>
        <v>0</v>
      </c>
      <c r="U4055">
        <f>IF(S4055 = "Rising Star",1,0)</f>
        <v>0</v>
      </c>
      <c r="V4055">
        <f>IF(S4055 = "Established",1,0)</f>
        <v>0</v>
      </c>
      <c r="W4055">
        <f>IF(S4055 = "Elites",1,0)</f>
        <v>1</v>
      </c>
      <c r="X4055" t="s">
        <v>185</v>
      </c>
      <c r="Y4055" t="str">
        <f>IF(X4055="","-",TRIM(LEFT(X4055,FIND(",",X4055&amp;",")-1)))</f>
        <v>Boston</v>
      </c>
      <c r="Z4055" t="s">
        <v>208</v>
      </c>
      <c r="AA4055" t="s">
        <v>20</v>
      </c>
    </row>
    <row r="4056" spans="1:27" ht="14.4" x14ac:dyDescent="0.3">
      <c r="A4056">
        <v>4045</v>
      </c>
      <c r="B4056" t="s">
        <v>10556</v>
      </c>
      <c r="C4056" t="s">
        <v>10557</v>
      </c>
      <c r="D4056" t="s">
        <v>10558</v>
      </c>
      <c r="E4056" t="s">
        <v>330</v>
      </c>
      <c r="F4056" s="5">
        <f>_xlfn.TEXTBEFORE(E4056, " ") * 1000000</f>
        <v>4099999.9999999995</v>
      </c>
      <c r="G4056">
        <v>79.998099999999994</v>
      </c>
      <c r="H4056" t="s">
        <v>167</v>
      </c>
      <c r="I4056">
        <v>19</v>
      </c>
      <c r="J4056">
        <f>IF(I4056="",0,I4056)</f>
        <v>19</v>
      </c>
      <c r="K4056">
        <v>16</v>
      </c>
      <c r="L4056">
        <f>I4056-K4056</f>
        <v>3</v>
      </c>
      <c r="M4056" t="str">
        <f>IF(I4056&lt;100,"small",IF(I4056&lt;500,"medium","large"))</f>
        <v>small</v>
      </c>
      <c r="N4056">
        <f>IF(M4056="small",1,0)</f>
        <v>1</v>
      </c>
      <c r="O4056">
        <f>IF(N4056="medium",1,0)</f>
        <v>0</v>
      </c>
      <c r="P4056">
        <f>IF(O4056="large",1,0)</f>
        <v>0</v>
      </c>
      <c r="Q4056">
        <v>2010</v>
      </c>
      <c r="R4056">
        <v>3</v>
      </c>
      <c r="S4056" t="str">
        <f>IF(R4056=1, "First-time", IF(R4056&lt;=3, "Rising Star", IF(R4056&lt;10, "Established", "Elites")))</f>
        <v>Rising Star</v>
      </c>
      <c r="T4056">
        <f>IF(S4056 = "First-time",1,0)</f>
        <v>0</v>
      </c>
      <c r="U4056">
        <f>IF(S4056 = "Rising Star",1,0)</f>
        <v>1</v>
      </c>
      <c r="V4056">
        <f>IF(S4056 = "Established",1,0)</f>
        <v>0</v>
      </c>
      <c r="W4056">
        <f>IF(S4056 = "Elites",1,0)</f>
        <v>0</v>
      </c>
      <c r="X4056" t="s">
        <v>427</v>
      </c>
      <c r="Y4056" t="str">
        <f>IF(X4056="","-",TRIM(LEFT(X4056,FIND(",",X4056&amp;",")-1)))</f>
        <v>Washington</v>
      </c>
      <c r="Z4056" t="s">
        <v>3770</v>
      </c>
      <c r="AA4056" t="s">
        <v>47</v>
      </c>
    </row>
    <row r="4057" spans="1:27" ht="14.4" x14ac:dyDescent="0.3">
      <c r="A4057">
        <v>4046</v>
      </c>
      <c r="B4057" t="s">
        <v>1818</v>
      </c>
      <c r="C4057" t="s">
        <v>1819</v>
      </c>
      <c r="D4057" t="s">
        <v>1820</v>
      </c>
      <c r="E4057" t="s">
        <v>1821</v>
      </c>
      <c r="F4057" s="5">
        <f>_xlfn.TEXTBEFORE(E4057, " ") * 1000000</f>
        <v>52600000</v>
      </c>
      <c r="G4057">
        <v>79.978300000000004</v>
      </c>
      <c r="H4057" t="s">
        <v>751</v>
      </c>
      <c r="I4057">
        <v>316</v>
      </c>
      <c r="J4057">
        <f>IF(I4057="",0,I4057)</f>
        <v>316</v>
      </c>
      <c r="K4057">
        <v>196</v>
      </c>
      <c r="L4057">
        <f>I4057-K4057</f>
        <v>120</v>
      </c>
      <c r="M4057" t="str">
        <f>IF(I4057&lt;100,"small",IF(I4057&lt;500,"medium","large"))</f>
        <v>medium</v>
      </c>
      <c r="N4057">
        <f>IF(M4057="small",1,0)</f>
        <v>0</v>
      </c>
      <c r="O4057">
        <f>IF(N4057="medium",1,0)</f>
        <v>0</v>
      </c>
      <c r="P4057">
        <f>IF(O4057="large",1,0)</f>
        <v>0</v>
      </c>
      <c r="Q4057">
        <v>1992</v>
      </c>
      <c r="R4057">
        <v>8</v>
      </c>
      <c r="S4057" t="str">
        <f>IF(R4057=1, "First-time", IF(R4057&lt;=3, "Rising Star", IF(R4057&lt;10, "Established", "Elites")))</f>
        <v>Established</v>
      </c>
      <c r="T4057">
        <f>IF(S4057 = "First-time",1,0)</f>
        <v>0</v>
      </c>
      <c r="U4057">
        <f>IF(S4057 = "Rising Star",1,0)</f>
        <v>0</v>
      </c>
      <c r="V4057">
        <f>IF(S4057 = "Established",1,0)</f>
        <v>1</v>
      </c>
      <c r="W4057">
        <f>IF(S4057 = "Elites",1,0)</f>
        <v>0</v>
      </c>
      <c r="X4057" t="s">
        <v>978</v>
      </c>
      <c r="Y4057" t="str">
        <f>IF(X4057="","-",TRIM(LEFT(X4057,FIND(",",X4057&amp;",")-1)))</f>
        <v>Huntsville</v>
      </c>
      <c r="Z4057" t="s">
        <v>979</v>
      </c>
      <c r="AA4057" t="s">
        <v>2</v>
      </c>
    </row>
    <row r="4058" spans="1:27" ht="14.4" x14ac:dyDescent="0.3">
      <c r="A4058">
        <v>4047</v>
      </c>
      <c r="B4058" t="s">
        <v>2995</v>
      </c>
      <c r="C4058" t="s">
        <v>2996</v>
      </c>
      <c r="D4058" t="s">
        <v>2997</v>
      </c>
      <c r="E4058" t="s">
        <v>2062</v>
      </c>
      <c r="F4058" s="5">
        <f>_xlfn.TEXTBEFORE(E4058, " ") * 1000000</f>
        <v>6100000</v>
      </c>
      <c r="G4058">
        <v>79.970600000000005</v>
      </c>
      <c r="H4058" t="s">
        <v>118</v>
      </c>
      <c r="I4058">
        <v>30</v>
      </c>
      <c r="J4058">
        <f>IF(I4058="",0,I4058)</f>
        <v>30</v>
      </c>
      <c r="K4058">
        <v>15</v>
      </c>
      <c r="L4058">
        <f>I4058-K4058</f>
        <v>15</v>
      </c>
      <c r="M4058" t="str">
        <f>IF(I4058&lt;100,"small",IF(I4058&lt;500,"medium","large"))</f>
        <v>small</v>
      </c>
      <c r="N4058">
        <f>IF(M4058="small",1,0)</f>
        <v>1</v>
      </c>
      <c r="O4058">
        <f>IF(N4058="medium",1,0)</f>
        <v>0</v>
      </c>
      <c r="P4058">
        <f>IF(O4058="large",1,0)</f>
        <v>0</v>
      </c>
      <c r="Q4058">
        <v>1998</v>
      </c>
      <c r="R4058">
        <v>3</v>
      </c>
      <c r="S4058" t="str">
        <f>IF(R4058=1, "First-time", IF(R4058&lt;=3, "Rising Star", IF(R4058&lt;10, "Established", "Elites")))</f>
        <v>Rising Star</v>
      </c>
      <c r="T4058">
        <f>IF(S4058 = "First-time",1,0)</f>
        <v>0</v>
      </c>
      <c r="U4058">
        <f>IF(S4058 = "Rising Star",1,0)</f>
        <v>1</v>
      </c>
      <c r="V4058">
        <f>IF(S4058 = "Established",1,0)</f>
        <v>0</v>
      </c>
      <c r="W4058">
        <f>IF(S4058 = "Elites",1,0)</f>
        <v>0</v>
      </c>
      <c r="X4058" t="s">
        <v>1307</v>
      </c>
      <c r="Y4058" t="str">
        <f>IF(X4058="","-",TRIM(LEFT(X4058,FIND(",",X4058&amp;",")-1)))</f>
        <v>Inland Empire</v>
      </c>
      <c r="Z4058" t="s">
        <v>2998</v>
      </c>
      <c r="AA4058" t="s">
        <v>5</v>
      </c>
    </row>
    <row r="4059" spans="1:27" ht="14.4" x14ac:dyDescent="0.3">
      <c r="A4059">
        <v>4048</v>
      </c>
      <c r="B4059" t="s">
        <v>13963</v>
      </c>
      <c r="C4059" t="s">
        <v>13964</v>
      </c>
      <c r="D4059" t="s">
        <v>13965</v>
      </c>
      <c r="E4059" t="s">
        <v>2447</v>
      </c>
      <c r="F4059" s="5">
        <f>_xlfn.TEXTBEFORE(E4059, " ") * 1000000</f>
        <v>8600000</v>
      </c>
      <c r="G4059">
        <v>79.900099999999995</v>
      </c>
      <c r="H4059" t="s">
        <v>472</v>
      </c>
      <c r="I4059">
        <v>49</v>
      </c>
      <c r="J4059">
        <f>IF(I4059="",0,I4059)</f>
        <v>49</v>
      </c>
      <c r="K4059">
        <v>32</v>
      </c>
      <c r="L4059">
        <f>I4059-K4059</f>
        <v>17</v>
      </c>
      <c r="M4059" t="str">
        <f>IF(I4059&lt;100,"small",IF(I4059&lt;500,"medium","large"))</f>
        <v>small</v>
      </c>
      <c r="N4059">
        <f>IF(M4059="small",1,0)</f>
        <v>1</v>
      </c>
      <c r="O4059">
        <f>IF(N4059="medium",1,0)</f>
        <v>0</v>
      </c>
      <c r="P4059">
        <f>IF(O4059="large",1,0)</f>
        <v>0</v>
      </c>
      <c r="Q4059">
        <v>2012</v>
      </c>
      <c r="R4059">
        <v>2</v>
      </c>
      <c r="S4059" t="str">
        <f>IF(R4059=1, "First-time", IF(R4059&lt;=3, "Rising Star", IF(R4059&lt;10, "Established", "Elites")))</f>
        <v>Rising Star</v>
      </c>
      <c r="T4059">
        <f>IF(S4059 = "First-time",1,0)</f>
        <v>0</v>
      </c>
      <c r="U4059">
        <f>IF(S4059 = "Rising Star",1,0)</f>
        <v>1</v>
      </c>
      <c r="V4059">
        <f>IF(S4059 = "Established",1,0)</f>
        <v>0</v>
      </c>
      <c r="W4059">
        <f>IF(S4059 = "Elites",1,0)</f>
        <v>0</v>
      </c>
      <c r="X4059" t="s">
        <v>611</v>
      </c>
      <c r="Y4059" t="str">
        <f>IF(X4059="","-",TRIM(LEFT(X4059,FIND(",",X4059&amp;",")-1)))</f>
        <v>Denver</v>
      </c>
      <c r="Z4059" t="s">
        <v>2503</v>
      </c>
      <c r="AA4059" t="s">
        <v>6</v>
      </c>
    </row>
    <row r="4060" spans="1:27" ht="14.4" x14ac:dyDescent="0.3">
      <c r="A4060">
        <v>4049</v>
      </c>
      <c r="B4060" t="s">
        <v>8469</v>
      </c>
      <c r="C4060" t="s">
        <v>8470</v>
      </c>
      <c r="D4060" t="s">
        <v>8471</v>
      </c>
      <c r="E4060" t="s">
        <v>947</v>
      </c>
      <c r="F4060" s="5">
        <f>_xlfn.TEXTBEFORE(E4060, " ") * 1000000</f>
        <v>4600000</v>
      </c>
      <c r="G4060">
        <v>79.798100000000005</v>
      </c>
      <c r="H4060" t="s">
        <v>779</v>
      </c>
      <c r="I4060">
        <v>50</v>
      </c>
      <c r="J4060">
        <f>IF(I4060="",0,I4060)</f>
        <v>50</v>
      </c>
      <c r="K4060">
        <v>27</v>
      </c>
      <c r="L4060">
        <f>I4060-K4060</f>
        <v>23</v>
      </c>
      <c r="M4060" t="str">
        <f>IF(I4060&lt;100,"small",IF(I4060&lt;500,"medium","large"))</f>
        <v>small</v>
      </c>
      <c r="N4060">
        <f>IF(M4060="small",1,0)</f>
        <v>1</v>
      </c>
      <c r="O4060">
        <f>IF(N4060="medium",1,0)</f>
        <v>0</v>
      </c>
      <c r="P4060">
        <f>IF(O4060="large",1,0)</f>
        <v>0</v>
      </c>
      <c r="Q4060">
        <v>2008</v>
      </c>
      <c r="R4060">
        <v>1</v>
      </c>
      <c r="S4060" t="str">
        <f>IF(R4060=1, "First-time", IF(R4060&lt;=3, "Rising Star", IF(R4060&lt;10, "Established", "Elites")))</f>
        <v>First-time</v>
      </c>
      <c r="T4060">
        <f>IF(S4060 = "First-time",1,0)</f>
        <v>1</v>
      </c>
      <c r="U4060">
        <f>IF(S4060 = "Rising Star",1,0)</f>
        <v>0</v>
      </c>
      <c r="V4060">
        <f>IF(S4060 = "Established",1,0)</f>
        <v>0</v>
      </c>
      <c r="W4060">
        <f>IF(S4060 = "Elites",1,0)</f>
        <v>0</v>
      </c>
      <c r="X4060" t="s">
        <v>191</v>
      </c>
      <c r="Y4060" t="str">
        <f>IF(X4060="","-",TRIM(LEFT(X4060,FIND(",",X4060&amp;",")-1)))</f>
        <v>Philadelphia</v>
      </c>
      <c r="Z4060" t="s">
        <v>3848</v>
      </c>
      <c r="AA4060" t="s">
        <v>39</v>
      </c>
    </row>
    <row r="4061" spans="1:27" ht="14.4" x14ac:dyDescent="0.3">
      <c r="A4061">
        <v>4050</v>
      </c>
      <c r="B4061" t="s">
        <v>1751</v>
      </c>
      <c r="C4061" t="s">
        <v>1752</v>
      </c>
      <c r="D4061" t="s">
        <v>1753</v>
      </c>
      <c r="E4061" t="s">
        <v>1754</v>
      </c>
      <c r="F4061" s="5">
        <f>_xlfn.TEXTBEFORE(E4061, " ") * 1000000</f>
        <v>97700000</v>
      </c>
      <c r="G4061">
        <v>79.758899999999997</v>
      </c>
      <c r="H4061" t="s">
        <v>1132</v>
      </c>
      <c r="I4061">
        <v>123</v>
      </c>
      <c r="J4061">
        <f>IF(I4061="",0,I4061)</f>
        <v>123</v>
      </c>
      <c r="K4061">
        <v>127</v>
      </c>
      <c r="L4061">
        <f>I4061-K4061</f>
        <v>-4</v>
      </c>
      <c r="M4061" t="str">
        <f>IF(I4061&lt;100,"small",IF(I4061&lt;500,"medium","large"))</f>
        <v>medium</v>
      </c>
      <c r="N4061">
        <f>IF(M4061="small",1,0)</f>
        <v>0</v>
      </c>
      <c r="O4061">
        <f>IF(N4061="medium",1,0)</f>
        <v>0</v>
      </c>
      <c r="P4061">
        <f>IF(O4061="large",1,0)</f>
        <v>0</v>
      </c>
      <c r="Q4061">
        <v>1992</v>
      </c>
      <c r="R4061">
        <v>4</v>
      </c>
      <c r="S4061" t="str">
        <f>IF(R4061=1, "First-time", IF(R4061&lt;=3, "Rising Star", IF(R4061&lt;10, "Established", "Elites")))</f>
        <v>Established</v>
      </c>
      <c r="T4061">
        <f>IF(S4061 = "First-time",1,0)</f>
        <v>0</v>
      </c>
      <c r="U4061">
        <f>IF(S4061 = "Rising Star",1,0)</f>
        <v>0</v>
      </c>
      <c r="V4061">
        <f>IF(S4061 = "Established",1,0)</f>
        <v>1</v>
      </c>
      <c r="W4061">
        <f>IF(S4061 = "Elites",1,0)</f>
        <v>0</v>
      </c>
      <c r="X4061" t="s">
        <v>141</v>
      </c>
      <c r="Y4061" t="str">
        <f>IF(X4061="","-",TRIM(LEFT(X4061,FIND(",",X4061&amp;",")-1)))</f>
        <v>Pittsburgh</v>
      </c>
      <c r="Z4061" t="s">
        <v>1755</v>
      </c>
      <c r="AA4061" t="s">
        <v>39</v>
      </c>
    </row>
    <row r="4062" spans="1:27" ht="14.4" x14ac:dyDescent="0.3">
      <c r="A4062">
        <v>4051</v>
      </c>
      <c r="B4062" t="s">
        <v>5794</v>
      </c>
      <c r="C4062" t="s">
        <v>5795</v>
      </c>
      <c r="D4062" t="s">
        <v>5796</v>
      </c>
      <c r="E4062" t="s">
        <v>909</v>
      </c>
      <c r="F4062" s="5">
        <f>_xlfn.TEXTBEFORE(E4062, " ") * 1000000</f>
        <v>10900000</v>
      </c>
      <c r="G4062">
        <v>79.739199999999997</v>
      </c>
      <c r="H4062" t="s">
        <v>85</v>
      </c>
      <c r="I4062">
        <v>53</v>
      </c>
      <c r="J4062">
        <f>IF(I4062="",0,I4062)</f>
        <v>53</v>
      </c>
      <c r="K4062">
        <v>25</v>
      </c>
      <c r="L4062">
        <f>I4062-K4062</f>
        <v>28</v>
      </c>
      <c r="M4062" t="str">
        <f>IF(I4062&lt;100,"small",IF(I4062&lt;500,"medium","large"))</f>
        <v>small</v>
      </c>
      <c r="N4062">
        <f>IF(M4062="small",1,0)</f>
        <v>1</v>
      </c>
      <c r="O4062">
        <f>IF(N4062="medium",1,0)</f>
        <v>0</v>
      </c>
      <c r="P4062">
        <f>IF(O4062="large",1,0)</f>
        <v>0</v>
      </c>
      <c r="Q4062">
        <v>2004</v>
      </c>
      <c r="R4062">
        <v>1</v>
      </c>
      <c r="S4062" t="str">
        <f>IF(R4062=1, "First-time", IF(R4062&lt;=3, "Rising Star", IF(R4062&lt;10, "Established", "Elites")))</f>
        <v>First-time</v>
      </c>
      <c r="T4062">
        <f>IF(S4062 = "First-time",1,0)</f>
        <v>1</v>
      </c>
      <c r="U4062">
        <f>IF(S4062 = "Rising Star",1,0)</f>
        <v>0</v>
      </c>
      <c r="V4062">
        <f>IF(S4062 = "Established",1,0)</f>
        <v>0</v>
      </c>
      <c r="W4062">
        <f>IF(S4062 = "Elites",1,0)</f>
        <v>0</v>
      </c>
      <c r="X4062" t="s">
        <v>1206</v>
      </c>
      <c r="Y4062" t="str">
        <f>IF(X4062="","-",TRIM(LEFT(X4062,FIND(",",X4062&amp;",")-1)))</f>
        <v>Tampa</v>
      </c>
      <c r="Z4062" t="s">
        <v>5797</v>
      </c>
      <c r="AA4062" t="s">
        <v>10</v>
      </c>
    </row>
    <row r="4063" spans="1:27" ht="14.4" x14ac:dyDescent="0.3">
      <c r="A4063">
        <v>4052</v>
      </c>
      <c r="B4063" t="s">
        <v>3484</v>
      </c>
      <c r="C4063" t="s">
        <v>3485</v>
      </c>
      <c r="D4063" t="s">
        <v>3486</v>
      </c>
      <c r="E4063" t="s">
        <v>3487</v>
      </c>
      <c r="F4063" s="5">
        <f>_xlfn.TEXTBEFORE(E4063, " ") * 1000000</f>
        <v>50200000</v>
      </c>
      <c r="G4063">
        <v>79.6661</v>
      </c>
      <c r="H4063" t="s">
        <v>85</v>
      </c>
      <c r="I4063">
        <v>203</v>
      </c>
      <c r="J4063">
        <f>IF(I4063="",0,I4063)</f>
        <v>203</v>
      </c>
      <c r="K4063">
        <v>101</v>
      </c>
      <c r="L4063">
        <f>I4063-K4063</f>
        <v>102</v>
      </c>
      <c r="M4063" t="str">
        <f>IF(I4063&lt;100,"small",IF(I4063&lt;500,"medium","large"))</f>
        <v>medium</v>
      </c>
      <c r="N4063">
        <f>IF(M4063="small",1,0)</f>
        <v>0</v>
      </c>
      <c r="O4063">
        <f>IF(N4063="medium",1,0)</f>
        <v>0</v>
      </c>
      <c r="P4063">
        <f>IF(O4063="large",1,0)</f>
        <v>0</v>
      </c>
      <c r="Q4063">
        <v>2000</v>
      </c>
      <c r="R4063">
        <v>6</v>
      </c>
      <c r="S4063" t="str">
        <f>IF(R4063=1, "First-time", IF(R4063&lt;=3, "Rising Star", IF(R4063&lt;10, "Established", "Elites")))</f>
        <v>Established</v>
      </c>
      <c r="T4063">
        <f>IF(S4063 = "First-time",1,0)</f>
        <v>0</v>
      </c>
      <c r="U4063">
        <f>IF(S4063 = "Rising Star",1,0)</f>
        <v>0</v>
      </c>
      <c r="V4063">
        <f>IF(S4063 = "Established",1,0)</f>
        <v>1</v>
      </c>
      <c r="W4063">
        <f>IF(S4063 = "Elites",1,0)</f>
        <v>0</v>
      </c>
      <c r="X4063" t="s">
        <v>191</v>
      </c>
      <c r="Y4063" t="str">
        <f>IF(X4063="","-",TRIM(LEFT(X4063,FIND(",",X4063&amp;",")-1)))</f>
        <v>Philadelphia</v>
      </c>
      <c r="Z4063" t="s">
        <v>2344</v>
      </c>
      <c r="AA4063" t="s">
        <v>39</v>
      </c>
    </row>
    <row r="4064" spans="1:27" ht="14.4" x14ac:dyDescent="0.3">
      <c r="A4064">
        <v>4053</v>
      </c>
      <c r="B4064" t="s">
        <v>5095</v>
      </c>
      <c r="C4064" t="s">
        <v>5096</v>
      </c>
      <c r="D4064" t="s">
        <v>5097</v>
      </c>
      <c r="E4064" t="s">
        <v>5098</v>
      </c>
      <c r="F4064" s="5">
        <f>_xlfn.TEXTBEFORE(E4064, " ") * 1000000</f>
        <v>60900000</v>
      </c>
      <c r="G4064">
        <v>79.617999999999995</v>
      </c>
      <c r="H4064" t="s">
        <v>85</v>
      </c>
      <c r="I4064">
        <v>254</v>
      </c>
      <c r="J4064">
        <f>IF(I4064="",0,I4064)</f>
        <v>254</v>
      </c>
      <c r="K4064">
        <v>134</v>
      </c>
      <c r="L4064">
        <f>I4064-K4064</f>
        <v>120</v>
      </c>
      <c r="M4064" t="str">
        <f>IF(I4064&lt;100,"small",IF(I4064&lt;500,"medium","large"))</f>
        <v>medium</v>
      </c>
      <c r="N4064">
        <f>IF(M4064="small",1,0)</f>
        <v>0</v>
      </c>
      <c r="O4064">
        <f>IF(N4064="medium",1,0)</f>
        <v>0</v>
      </c>
      <c r="P4064">
        <f>IF(O4064="large",1,0)</f>
        <v>0</v>
      </c>
      <c r="Q4064">
        <v>2003</v>
      </c>
      <c r="R4064">
        <v>5</v>
      </c>
      <c r="S4064" t="str">
        <f>IF(R4064=1, "First-time", IF(R4064&lt;=3, "Rising Star", IF(R4064&lt;10, "Established", "Elites")))</f>
        <v>Established</v>
      </c>
      <c r="T4064">
        <f>IF(S4064 = "First-time",1,0)</f>
        <v>0</v>
      </c>
      <c r="U4064">
        <f>IF(S4064 = "Rising Star",1,0)</f>
        <v>0</v>
      </c>
      <c r="V4064">
        <f>IF(S4064 = "Established",1,0)</f>
        <v>1</v>
      </c>
      <c r="W4064">
        <f>IF(S4064 = "Elites",1,0)</f>
        <v>0</v>
      </c>
      <c r="X4064" t="s">
        <v>271</v>
      </c>
      <c r="Y4064" t="str">
        <f>IF(X4064="","-",TRIM(LEFT(X4064,FIND(",",X4064&amp;",")-1)))</f>
        <v>Chicago</v>
      </c>
      <c r="Z4064" t="s">
        <v>5099</v>
      </c>
      <c r="AA4064" t="s">
        <v>15</v>
      </c>
    </row>
    <row r="4065" spans="1:27" ht="14.4" x14ac:dyDescent="0.3">
      <c r="A4065">
        <v>4054</v>
      </c>
      <c r="B4065" t="s">
        <v>7844</v>
      </c>
      <c r="C4065" t="s">
        <v>7845</v>
      </c>
      <c r="D4065" t="s">
        <v>7846</v>
      </c>
      <c r="E4065" t="s">
        <v>347</v>
      </c>
      <c r="F4065" s="5">
        <f>_xlfn.TEXTBEFORE(E4065, " ") * 1000000</f>
        <v>6000000</v>
      </c>
      <c r="G4065">
        <v>79.559399999999997</v>
      </c>
      <c r="H4065" t="s">
        <v>433</v>
      </c>
      <c r="I4065">
        <v>70</v>
      </c>
      <c r="J4065">
        <f>IF(I4065="",0,I4065)</f>
        <v>70</v>
      </c>
      <c r="K4065">
        <v>31</v>
      </c>
      <c r="L4065">
        <f>I4065-K4065</f>
        <v>39</v>
      </c>
      <c r="M4065" t="str">
        <f>IF(I4065&lt;100,"small",IF(I4065&lt;500,"medium","large"))</f>
        <v>small</v>
      </c>
      <c r="N4065">
        <f>IF(M4065="small",1,0)</f>
        <v>1</v>
      </c>
      <c r="O4065">
        <f>IF(N4065="medium",1,0)</f>
        <v>0</v>
      </c>
      <c r="P4065">
        <f>IF(O4065="large",1,0)</f>
        <v>0</v>
      </c>
      <c r="Q4065">
        <v>2007</v>
      </c>
      <c r="R4065">
        <v>1</v>
      </c>
      <c r="S4065" t="str">
        <f>IF(R4065=1, "First-time", IF(R4065&lt;=3, "Rising Star", IF(R4065&lt;10, "Established", "Elites")))</f>
        <v>First-time</v>
      </c>
      <c r="T4065">
        <f>IF(S4065 = "First-time",1,0)</f>
        <v>1</v>
      </c>
      <c r="U4065">
        <f>IF(S4065 = "Rising Star",1,0)</f>
        <v>0</v>
      </c>
      <c r="V4065">
        <f>IF(S4065 = "Established",1,0)</f>
        <v>0</v>
      </c>
      <c r="W4065">
        <f>IF(S4065 = "Elites",1,0)</f>
        <v>0</v>
      </c>
      <c r="X4065" t="s">
        <v>271</v>
      </c>
      <c r="Y4065" t="str">
        <f>IF(X4065="","-",TRIM(LEFT(X4065,FIND(",",X4065&amp;",")-1)))</f>
        <v>Chicago</v>
      </c>
      <c r="Z4065" t="s">
        <v>271</v>
      </c>
      <c r="AA4065" t="s">
        <v>15</v>
      </c>
    </row>
    <row r="4066" spans="1:27" ht="14.4" x14ac:dyDescent="0.3">
      <c r="A4066">
        <v>4055</v>
      </c>
      <c r="B4066" t="s">
        <v>7983</v>
      </c>
      <c r="C4066" t="s">
        <v>7984</v>
      </c>
      <c r="D4066" t="s">
        <v>7985</v>
      </c>
      <c r="E4066" t="s">
        <v>957</v>
      </c>
      <c r="F4066" s="5">
        <f>_xlfn.TEXTBEFORE(E4066, " ") * 1000000</f>
        <v>3500000</v>
      </c>
      <c r="G4066">
        <v>79.523399999999995</v>
      </c>
      <c r="H4066" t="s">
        <v>1132</v>
      </c>
      <c r="I4066">
        <v>21</v>
      </c>
      <c r="J4066">
        <f>IF(I4066="",0,I4066)</f>
        <v>21</v>
      </c>
      <c r="K4066">
        <v>13</v>
      </c>
      <c r="L4066">
        <f>I4066-K4066</f>
        <v>8</v>
      </c>
      <c r="M4066" t="str">
        <f>IF(I4066&lt;100,"small",IF(I4066&lt;500,"medium","large"))</f>
        <v>small</v>
      </c>
      <c r="N4066">
        <f>IF(M4066="small",1,0)</f>
        <v>1</v>
      </c>
      <c r="O4066">
        <f>IF(N4066="medium",1,0)</f>
        <v>0</v>
      </c>
      <c r="P4066">
        <f>IF(O4066="large",1,0)</f>
        <v>0</v>
      </c>
      <c r="Q4066">
        <v>2007</v>
      </c>
      <c r="R4066">
        <v>1</v>
      </c>
      <c r="S4066" t="str">
        <f>IF(R4066=1, "First-time", IF(R4066&lt;=3, "Rising Star", IF(R4066&lt;10, "Established", "Elites")))</f>
        <v>First-time</v>
      </c>
      <c r="T4066">
        <f>IF(S4066 = "First-time",1,0)</f>
        <v>1</v>
      </c>
      <c r="U4066">
        <f>IF(S4066 = "Rising Star",1,0)</f>
        <v>0</v>
      </c>
      <c r="V4066">
        <f>IF(S4066 = "Established",1,0)</f>
        <v>0</v>
      </c>
      <c r="W4066">
        <f>IF(S4066 = "Elites",1,0)</f>
        <v>0</v>
      </c>
      <c r="X4066" t="s">
        <v>427</v>
      </c>
      <c r="Y4066" t="str">
        <f>IF(X4066="","-",TRIM(LEFT(X4066,FIND(",",X4066&amp;",")-1)))</f>
        <v>Washington</v>
      </c>
      <c r="Z4066" t="s">
        <v>2498</v>
      </c>
      <c r="AA4066" t="s">
        <v>8</v>
      </c>
    </row>
    <row r="4067" spans="1:27" ht="14.4" x14ac:dyDescent="0.3">
      <c r="A4067">
        <v>4056</v>
      </c>
      <c r="B4067" t="s">
        <v>7479</v>
      </c>
      <c r="C4067" t="s">
        <v>7480</v>
      </c>
      <c r="D4067" t="s">
        <v>7481</v>
      </c>
      <c r="E4067" t="s">
        <v>7482</v>
      </c>
      <c r="F4067" s="5">
        <f>_xlfn.TEXTBEFORE(E4067, " ") * 1000000</f>
        <v>59400000</v>
      </c>
      <c r="G4067">
        <v>79.4572</v>
      </c>
      <c r="H4067" t="s">
        <v>174</v>
      </c>
      <c r="I4067">
        <v>74</v>
      </c>
      <c r="J4067">
        <f>IF(I4067="",0,I4067)</f>
        <v>74</v>
      </c>
      <c r="K4067">
        <v>48</v>
      </c>
      <c r="L4067">
        <f>I4067-K4067</f>
        <v>26</v>
      </c>
      <c r="M4067" t="str">
        <f>IF(I4067&lt;100,"small",IF(I4067&lt;500,"medium","large"))</f>
        <v>small</v>
      </c>
      <c r="N4067">
        <f>IF(M4067="small",1,0)</f>
        <v>1</v>
      </c>
      <c r="O4067">
        <f>IF(N4067="medium",1,0)</f>
        <v>0</v>
      </c>
      <c r="P4067">
        <f>IF(O4067="large",1,0)</f>
        <v>0</v>
      </c>
      <c r="Q4067">
        <v>2007</v>
      </c>
      <c r="R4067">
        <v>5</v>
      </c>
      <c r="S4067" t="str">
        <f>IF(R4067=1, "First-time", IF(R4067&lt;=3, "Rising Star", IF(R4067&lt;10, "Established", "Elites")))</f>
        <v>Established</v>
      </c>
      <c r="T4067">
        <f>IF(S4067 = "First-time",1,0)</f>
        <v>0</v>
      </c>
      <c r="U4067">
        <f>IF(S4067 = "Rising Star",1,0)</f>
        <v>0</v>
      </c>
      <c r="V4067">
        <f>IF(S4067 = "Established",1,0)</f>
        <v>1</v>
      </c>
      <c r="W4067">
        <f>IF(S4067 = "Elites",1,0)</f>
        <v>0</v>
      </c>
      <c r="X4067" t="s">
        <v>130</v>
      </c>
      <c r="Y4067" t="str">
        <f>IF(X4067="","-",TRIM(LEFT(X4067,FIND(",",X4067&amp;",")-1)))</f>
        <v>Dallas</v>
      </c>
      <c r="Z4067" t="s">
        <v>1046</v>
      </c>
      <c r="AA4067" t="s">
        <v>45</v>
      </c>
    </row>
    <row r="4068" spans="1:27" ht="14.4" x14ac:dyDescent="0.3">
      <c r="A4068">
        <v>4057</v>
      </c>
      <c r="B4068" t="s">
        <v>6562</v>
      </c>
      <c r="C4068" t="s">
        <v>6563</v>
      </c>
      <c r="D4068" t="s">
        <v>6564</v>
      </c>
      <c r="E4068" t="s">
        <v>4256</v>
      </c>
      <c r="F4068" s="5">
        <f>_xlfn.TEXTBEFORE(E4068, " ") * 1000000</f>
        <v>10400000</v>
      </c>
      <c r="G4068">
        <v>79.4465</v>
      </c>
      <c r="H4068" t="s">
        <v>779</v>
      </c>
      <c r="I4068">
        <v>79</v>
      </c>
      <c r="J4068">
        <f>IF(I4068="",0,I4068)</f>
        <v>79</v>
      </c>
      <c r="K4068">
        <v>67</v>
      </c>
      <c r="L4068">
        <f>I4068-K4068</f>
        <v>12</v>
      </c>
      <c r="M4068" t="str">
        <f>IF(I4068&lt;100,"small",IF(I4068&lt;500,"medium","large"))</f>
        <v>small</v>
      </c>
      <c r="N4068">
        <f>IF(M4068="small",1,0)</f>
        <v>1</v>
      </c>
      <c r="O4068">
        <f>IF(N4068="medium",1,0)</f>
        <v>0</v>
      </c>
      <c r="P4068">
        <f>IF(O4068="large",1,0)</f>
        <v>0</v>
      </c>
      <c r="Q4068">
        <v>2005</v>
      </c>
      <c r="R4068">
        <v>1</v>
      </c>
      <c r="S4068" t="str">
        <f>IF(R4068=1, "First-time", IF(R4068&lt;=3, "Rising Star", IF(R4068&lt;10, "Established", "Elites")))</f>
        <v>First-time</v>
      </c>
      <c r="T4068">
        <f>IF(S4068 = "First-time",1,0)</f>
        <v>1</v>
      </c>
      <c r="U4068">
        <f>IF(S4068 = "Rising Star",1,0)</f>
        <v>0</v>
      </c>
      <c r="V4068">
        <f>IF(S4068 = "Established",1,0)</f>
        <v>0</v>
      </c>
      <c r="W4068">
        <f>IF(S4068 = "Elites",1,0)</f>
        <v>0</v>
      </c>
      <c r="X4068" t="s">
        <v>342</v>
      </c>
      <c r="Y4068" t="str">
        <f>IF(X4068="","-",TRIM(LEFT(X4068,FIND(",",X4068&amp;",")-1)))</f>
        <v>San Diego</v>
      </c>
      <c r="Z4068" t="s">
        <v>342</v>
      </c>
      <c r="AA4068" t="s">
        <v>5</v>
      </c>
    </row>
    <row r="4069" spans="1:27" ht="14.4" x14ac:dyDescent="0.3">
      <c r="A4069">
        <v>4058</v>
      </c>
      <c r="B4069" t="s">
        <v>11363</v>
      </c>
      <c r="C4069" t="s">
        <v>11364</v>
      </c>
      <c r="D4069" t="s">
        <v>11365</v>
      </c>
      <c r="E4069" t="s">
        <v>2766</v>
      </c>
      <c r="F4069" s="5">
        <f>_xlfn.TEXTBEFORE(E4069, " ") * 1000000</f>
        <v>2700000</v>
      </c>
      <c r="G4069">
        <v>79.370599999999996</v>
      </c>
      <c r="H4069" t="s">
        <v>174</v>
      </c>
      <c r="I4069">
        <v>35</v>
      </c>
      <c r="J4069">
        <f>IF(I4069="",0,I4069)</f>
        <v>35</v>
      </c>
      <c r="K4069">
        <v>15</v>
      </c>
      <c r="L4069">
        <f>I4069-K4069</f>
        <v>20</v>
      </c>
      <c r="M4069" t="str">
        <f>IF(I4069&lt;100,"small",IF(I4069&lt;500,"medium","large"))</f>
        <v>small</v>
      </c>
      <c r="N4069">
        <f>IF(M4069="small",1,0)</f>
        <v>1</v>
      </c>
      <c r="O4069">
        <f>IF(N4069="medium",1,0)</f>
        <v>0</v>
      </c>
      <c r="P4069">
        <f>IF(O4069="large",1,0)</f>
        <v>0</v>
      </c>
      <c r="Q4069">
        <v>2010</v>
      </c>
      <c r="R4069">
        <v>2</v>
      </c>
      <c r="S4069" t="str">
        <f>IF(R4069=1, "First-time", IF(R4069&lt;=3, "Rising Star", IF(R4069&lt;10, "Established", "Elites")))</f>
        <v>Rising Star</v>
      </c>
      <c r="T4069">
        <f>IF(S4069 = "First-time",1,0)</f>
        <v>0</v>
      </c>
      <c r="U4069">
        <f>IF(S4069 = "Rising Star",1,0)</f>
        <v>1</v>
      </c>
      <c r="V4069">
        <f>IF(S4069 = "Established",1,0)</f>
        <v>0</v>
      </c>
      <c r="W4069">
        <f>IF(S4069 = "Elites",1,0)</f>
        <v>0</v>
      </c>
      <c r="X4069" t="s">
        <v>900</v>
      </c>
      <c r="Y4069" t="str">
        <f>IF(X4069="","-",TRIM(LEFT(X4069,FIND(",",X4069&amp;",")-1)))</f>
        <v>Jacksonville</v>
      </c>
      <c r="Z4069" t="s">
        <v>901</v>
      </c>
      <c r="AA4069" t="s">
        <v>10</v>
      </c>
    </row>
    <row r="4070" spans="1:27" ht="14.4" x14ac:dyDescent="0.3">
      <c r="A4070">
        <v>4059</v>
      </c>
      <c r="B4070" t="s">
        <v>16233</v>
      </c>
      <c r="C4070" t="s">
        <v>16234</v>
      </c>
      <c r="D4070" t="s">
        <v>16235</v>
      </c>
      <c r="E4070" t="s">
        <v>2206</v>
      </c>
      <c r="F4070" s="5">
        <f>_xlfn.TEXTBEFORE(E4070, " ") * 1000000</f>
        <v>26700000</v>
      </c>
      <c r="G4070">
        <v>79.3583</v>
      </c>
      <c r="H4070" t="s">
        <v>105</v>
      </c>
      <c r="I4070">
        <v>30</v>
      </c>
      <c r="J4070">
        <f>IF(I4070="",0,I4070)</f>
        <v>30</v>
      </c>
      <c r="K4070">
        <v>16</v>
      </c>
      <c r="L4070">
        <f>I4070-K4070</f>
        <v>14</v>
      </c>
      <c r="M4070" t="str">
        <f>IF(I4070&lt;100,"small",IF(I4070&lt;500,"medium","large"))</f>
        <v>small</v>
      </c>
      <c r="N4070">
        <f>IF(M4070="small",1,0)</f>
        <v>1</v>
      </c>
      <c r="O4070">
        <f>IF(N4070="medium",1,0)</f>
        <v>0</v>
      </c>
      <c r="P4070">
        <f>IF(O4070="large",1,0)</f>
        <v>0</v>
      </c>
      <c r="Q4070">
        <v>2014</v>
      </c>
      <c r="R4070">
        <v>1</v>
      </c>
      <c r="S4070" t="str">
        <f>IF(R4070=1, "First-time", IF(R4070&lt;=3, "Rising Star", IF(R4070&lt;10, "Established", "Elites")))</f>
        <v>First-time</v>
      </c>
      <c r="T4070">
        <f>IF(S4070 = "First-time",1,0)</f>
        <v>1</v>
      </c>
      <c r="U4070">
        <f>IF(S4070 = "Rising Star",1,0)</f>
        <v>0</v>
      </c>
      <c r="V4070">
        <f>IF(S4070 = "Established",1,0)</f>
        <v>0</v>
      </c>
      <c r="W4070">
        <f>IF(S4070 = "Elites",1,0)</f>
        <v>0</v>
      </c>
      <c r="X4070" t="s">
        <v>86</v>
      </c>
      <c r="Y4070" t="str">
        <f>IF(X4070="","-",TRIM(LEFT(X4070,FIND(",",X4070&amp;",")-1)))</f>
        <v>New York City</v>
      </c>
      <c r="Z4070" t="s">
        <v>16236</v>
      </c>
      <c r="AA4070" t="s">
        <v>35</v>
      </c>
    </row>
    <row r="4071" spans="1:27" ht="14.4" x14ac:dyDescent="0.3">
      <c r="A4071">
        <v>4060</v>
      </c>
      <c r="B4071" t="s">
        <v>1809</v>
      </c>
      <c r="C4071" t="s">
        <v>1810</v>
      </c>
      <c r="D4071" t="s">
        <v>1811</v>
      </c>
      <c r="E4071" t="s">
        <v>1619</v>
      </c>
      <c r="F4071" s="5">
        <f>_xlfn.TEXTBEFORE(E4071, " ") * 1000000</f>
        <v>50700000</v>
      </c>
      <c r="G4071">
        <v>79.358000000000004</v>
      </c>
      <c r="H4071" t="s">
        <v>85</v>
      </c>
      <c r="I4071">
        <v>324</v>
      </c>
      <c r="J4071">
        <f>IF(I4071="",0,I4071)</f>
        <v>324</v>
      </c>
      <c r="K4071">
        <v>108</v>
      </c>
      <c r="L4071">
        <f>I4071-K4071</f>
        <v>216</v>
      </c>
      <c r="M4071" t="str">
        <f>IF(I4071&lt;100,"small",IF(I4071&lt;500,"medium","large"))</f>
        <v>medium</v>
      </c>
      <c r="N4071">
        <f>IF(M4071="small",1,0)</f>
        <v>0</v>
      </c>
      <c r="O4071">
        <f>IF(N4071="medium",1,0)</f>
        <v>0</v>
      </c>
      <c r="P4071">
        <f>IF(O4071="large",1,0)</f>
        <v>0</v>
      </c>
      <c r="Q4071">
        <v>1992</v>
      </c>
      <c r="R4071">
        <v>2</v>
      </c>
      <c r="S4071" t="str">
        <f>IF(R4071=1, "First-time", IF(R4071&lt;=3, "Rising Star", IF(R4071&lt;10, "Established", "Elites")))</f>
        <v>Rising Star</v>
      </c>
      <c r="T4071">
        <f>IF(S4071 = "First-time",1,0)</f>
        <v>0</v>
      </c>
      <c r="U4071">
        <f>IF(S4071 = "Rising Star",1,0)</f>
        <v>1</v>
      </c>
      <c r="V4071">
        <f>IF(S4071 = "Established",1,0)</f>
        <v>0</v>
      </c>
      <c r="W4071">
        <f>IF(S4071 = "Elites",1,0)</f>
        <v>0</v>
      </c>
      <c r="X4071" t="s">
        <v>99</v>
      </c>
      <c r="Y4071" t="str">
        <f>IF(X4071="","-",TRIM(LEFT(X4071,FIND(",",X4071&amp;",")-1)))</f>
        <v>-</v>
      </c>
      <c r="Z4071" t="s">
        <v>1812</v>
      </c>
      <c r="AA4071" t="s">
        <v>6</v>
      </c>
    </row>
    <row r="4072" spans="1:27" ht="14.4" x14ac:dyDescent="0.3">
      <c r="A4072">
        <v>4061</v>
      </c>
      <c r="B4072" t="s">
        <v>13743</v>
      </c>
      <c r="C4072" t="s">
        <v>13744</v>
      </c>
      <c r="D4072" t="s">
        <v>13745</v>
      </c>
      <c r="E4072" t="s">
        <v>3006</v>
      </c>
      <c r="F4072" s="5">
        <f>_xlfn.TEXTBEFORE(E4072, " ") * 1000000</f>
        <v>10000000</v>
      </c>
      <c r="G4072">
        <v>79.318299999999994</v>
      </c>
      <c r="H4072" t="s">
        <v>174</v>
      </c>
      <c r="I4072">
        <v>39</v>
      </c>
      <c r="J4072">
        <f>IF(I4072="",0,I4072)</f>
        <v>39</v>
      </c>
      <c r="K4072">
        <v>15</v>
      </c>
      <c r="L4072">
        <f>I4072-K4072</f>
        <v>24</v>
      </c>
      <c r="M4072" t="str">
        <f>IF(I4072&lt;100,"small",IF(I4072&lt;500,"medium","large"))</f>
        <v>small</v>
      </c>
      <c r="N4072">
        <f>IF(M4072="small",1,0)</f>
        <v>1</v>
      </c>
      <c r="O4072">
        <f>IF(N4072="medium",1,0)</f>
        <v>0</v>
      </c>
      <c r="P4072">
        <f>IF(O4072="large",1,0)</f>
        <v>0</v>
      </c>
      <c r="Q4072">
        <v>2012</v>
      </c>
      <c r="R4072">
        <v>1</v>
      </c>
      <c r="S4072" t="str">
        <f>IF(R4072=1, "First-time", IF(R4072&lt;=3, "Rising Star", IF(R4072&lt;10, "Established", "Elites")))</f>
        <v>First-time</v>
      </c>
      <c r="T4072">
        <f>IF(S4072 = "First-time",1,0)</f>
        <v>1</v>
      </c>
      <c r="U4072">
        <f>IF(S4072 = "Rising Star",1,0)</f>
        <v>0</v>
      </c>
      <c r="V4072">
        <f>IF(S4072 = "Established",1,0)</f>
        <v>0</v>
      </c>
      <c r="W4072">
        <f>IF(S4072 = "Elites",1,0)</f>
        <v>0</v>
      </c>
      <c r="X4072" t="s">
        <v>271</v>
      </c>
      <c r="Y4072" t="str">
        <f>IF(X4072="","-",TRIM(LEFT(X4072,FIND(",",X4072&amp;",")-1)))</f>
        <v>Chicago</v>
      </c>
      <c r="Z4072" t="s">
        <v>271</v>
      </c>
      <c r="AA4072" t="s">
        <v>15</v>
      </c>
    </row>
    <row r="4073" spans="1:27" ht="14.4" x14ac:dyDescent="0.3">
      <c r="A4073">
        <v>4062</v>
      </c>
      <c r="B4073" t="s">
        <v>2340</v>
      </c>
      <c r="C4073" t="s">
        <v>2341</v>
      </c>
      <c r="D4073" t="s">
        <v>2342</v>
      </c>
      <c r="E4073" t="s">
        <v>2343</v>
      </c>
      <c r="F4073" s="5">
        <f>_xlfn.TEXTBEFORE(E4073, " ") * 1000000</f>
        <v>77900000</v>
      </c>
      <c r="G4073">
        <v>79.269199999999998</v>
      </c>
      <c r="H4073" t="s">
        <v>803</v>
      </c>
      <c r="I4073">
        <v>298</v>
      </c>
      <c r="J4073">
        <f>IF(I4073="",0,I4073)</f>
        <v>298</v>
      </c>
      <c r="K4073">
        <v>135</v>
      </c>
      <c r="L4073">
        <f>I4073-K4073</f>
        <v>163</v>
      </c>
      <c r="M4073" t="str">
        <f>IF(I4073&lt;100,"small",IF(I4073&lt;500,"medium","large"))</f>
        <v>medium</v>
      </c>
      <c r="N4073">
        <f>IF(M4073="small",1,0)</f>
        <v>0</v>
      </c>
      <c r="O4073">
        <f>IF(N4073="medium",1,0)</f>
        <v>0</v>
      </c>
      <c r="P4073">
        <f>IF(O4073="large",1,0)</f>
        <v>0</v>
      </c>
      <c r="Q4073">
        <v>1996</v>
      </c>
      <c r="R4073">
        <v>12</v>
      </c>
      <c r="S4073" t="str">
        <f>IF(R4073=1, "First-time", IF(R4073&lt;=3, "Rising Star", IF(R4073&lt;10, "Established", "Elites")))</f>
        <v>Elites</v>
      </c>
      <c r="T4073">
        <f>IF(S4073 = "First-time",1,0)</f>
        <v>0</v>
      </c>
      <c r="U4073">
        <f>IF(S4073 = "Rising Star",1,0)</f>
        <v>0</v>
      </c>
      <c r="V4073">
        <f>IF(S4073 = "Established",1,0)</f>
        <v>0</v>
      </c>
      <c r="W4073">
        <f>IF(S4073 = "Elites",1,0)</f>
        <v>1</v>
      </c>
      <c r="X4073" t="s">
        <v>191</v>
      </c>
      <c r="Y4073" t="str">
        <f>IF(X4073="","-",TRIM(LEFT(X4073,FIND(",",X4073&amp;",")-1)))</f>
        <v>Philadelphia</v>
      </c>
      <c r="Z4073" t="s">
        <v>2344</v>
      </c>
      <c r="AA4073" t="s">
        <v>39</v>
      </c>
    </row>
    <row r="4074" spans="1:27" ht="14.4" x14ac:dyDescent="0.3">
      <c r="A4074">
        <v>4063</v>
      </c>
      <c r="B4074" t="s">
        <v>6354</v>
      </c>
      <c r="C4074" t="s">
        <v>6355</v>
      </c>
      <c r="D4074" t="s">
        <v>6356</v>
      </c>
      <c r="E4074" t="s">
        <v>352</v>
      </c>
      <c r="F4074" s="5">
        <f>_xlfn.TEXTBEFORE(E4074, " ") * 1000000</f>
        <v>2100000</v>
      </c>
      <c r="G4074">
        <v>79.138199999999998</v>
      </c>
      <c r="H4074" t="s">
        <v>174</v>
      </c>
      <c r="I4074">
        <v>8</v>
      </c>
      <c r="J4074">
        <f>IF(I4074="",0,I4074)</f>
        <v>8</v>
      </c>
      <c r="K4074">
        <v>6</v>
      </c>
      <c r="L4074">
        <f>I4074-K4074</f>
        <v>2</v>
      </c>
      <c r="M4074" t="str">
        <f>IF(I4074&lt;100,"small",IF(I4074&lt;500,"medium","large"))</f>
        <v>small</v>
      </c>
      <c r="N4074">
        <f>IF(M4074="small",1,0)</f>
        <v>1</v>
      </c>
      <c r="O4074">
        <f>IF(N4074="medium",1,0)</f>
        <v>0</v>
      </c>
      <c r="P4074">
        <f>IF(O4074="large",1,0)</f>
        <v>0</v>
      </c>
      <c r="Q4074">
        <v>2005</v>
      </c>
      <c r="R4074">
        <v>1</v>
      </c>
      <c r="S4074" t="str">
        <f>IF(R4074=1, "First-time", IF(R4074&lt;=3, "Rising Star", IF(R4074&lt;10, "Established", "Elites")))</f>
        <v>First-time</v>
      </c>
      <c r="T4074">
        <f>IF(S4074 = "First-time",1,0)</f>
        <v>1</v>
      </c>
      <c r="U4074">
        <f>IF(S4074 = "Rising Star",1,0)</f>
        <v>0</v>
      </c>
      <c r="V4074">
        <f>IF(S4074 = "Established",1,0)</f>
        <v>0</v>
      </c>
      <c r="W4074">
        <f>IF(S4074 = "Elites",1,0)</f>
        <v>0</v>
      </c>
      <c r="X4074" t="s">
        <v>427</v>
      </c>
      <c r="Y4074" t="str">
        <f>IF(X4074="","-",TRIM(LEFT(X4074,FIND(",",X4074&amp;",")-1)))</f>
        <v>Washington</v>
      </c>
      <c r="Z4074" t="s">
        <v>6357</v>
      </c>
      <c r="AA4074" t="s">
        <v>21</v>
      </c>
    </row>
    <row r="4075" spans="1:27" ht="14.4" x14ac:dyDescent="0.3">
      <c r="A4075">
        <v>4064</v>
      </c>
      <c r="B4075" t="s">
        <v>6302</v>
      </c>
      <c r="C4075" t="s">
        <v>6303</v>
      </c>
      <c r="D4075" t="s">
        <v>6304</v>
      </c>
      <c r="E4075" t="s">
        <v>6305</v>
      </c>
      <c r="F4075" s="5">
        <f>_xlfn.TEXTBEFORE(E4075, " ") * 1000000</f>
        <v>26000000</v>
      </c>
      <c r="G4075">
        <v>79.124499999999998</v>
      </c>
      <c r="H4075" t="s">
        <v>129</v>
      </c>
      <c r="I4075">
        <v>30</v>
      </c>
      <c r="J4075">
        <f>IF(I4075="",0,I4075)</f>
        <v>30</v>
      </c>
      <c r="K4075">
        <v>21</v>
      </c>
      <c r="L4075">
        <f>I4075-K4075</f>
        <v>9</v>
      </c>
      <c r="M4075" t="str">
        <f>IF(I4075&lt;100,"small",IF(I4075&lt;500,"medium","large"))</f>
        <v>small</v>
      </c>
      <c r="N4075">
        <f>IF(M4075="small",1,0)</f>
        <v>1</v>
      </c>
      <c r="O4075">
        <f>IF(N4075="medium",1,0)</f>
        <v>0</v>
      </c>
      <c r="P4075">
        <f>IF(O4075="large",1,0)</f>
        <v>0</v>
      </c>
      <c r="Q4075">
        <v>2005</v>
      </c>
      <c r="R4075">
        <v>1</v>
      </c>
      <c r="S4075" t="str">
        <f>IF(R4075=1, "First-time", IF(R4075&lt;=3, "Rising Star", IF(R4075&lt;10, "Established", "Elites")))</f>
        <v>First-time</v>
      </c>
      <c r="T4075">
        <f>IF(S4075 = "First-time",1,0)</f>
        <v>1</v>
      </c>
      <c r="U4075">
        <f>IF(S4075 = "Rising Star",1,0)</f>
        <v>0</v>
      </c>
      <c r="V4075">
        <f>IF(S4075 = "Established",1,0)</f>
        <v>0</v>
      </c>
      <c r="W4075">
        <f>IF(S4075 = "Elites",1,0)</f>
        <v>0</v>
      </c>
      <c r="X4075" t="s">
        <v>1454</v>
      </c>
      <c r="Y4075" t="str">
        <f>IF(X4075="","-",TRIM(LEFT(X4075,FIND(",",X4075&amp;",")-1)))</f>
        <v>St. Louis</v>
      </c>
      <c r="Z4075" t="s">
        <v>1455</v>
      </c>
      <c r="AA4075" t="s">
        <v>25</v>
      </c>
    </row>
    <row r="4076" spans="1:27" ht="14.4" x14ac:dyDescent="0.3">
      <c r="A4076">
        <v>4065</v>
      </c>
      <c r="B4076" t="s">
        <v>13805</v>
      </c>
      <c r="C4076" t="s">
        <v>13806</v>
      </c>
      <c r="D4076" t="s">
        <v>13807</v>
      </c>
      <c r="E4076" t="s">
        <v>1520</v>
      </c>
      <c r="F4076" s="5">
        <f>_xlfn.TEXTBEFORE(E4076, " ") * 1000000</f>
        <v>21300000</v>
      </c>
      <c r="G4076">
        <v>79.103099999999998</v>
      </c>
      <c r="H4076" t="s">
        <v>472</v>
      </c>
      <c r="I4076">
        <v>72</v>
      </c>
      <c r="J4076">
        <f>IF(I4076="",0,I4076)</f>
        <v>72</v>
      </c>
      <c r="K4076">
        <v>28</v>
      </c>
      <c r="L4076">
        <f>I4076-K4076</f>
        <v>44</v>
      </c>
      <c r="M4076" t="str">
        <f>IF(I4076&lt;100,"small",IF(I4076&lt;500,"medium","large"))</f>
        <v>small</v>
      </c>
      <c r="N4076">
        <f>IF(M4076="small",1,0)</f>
        <v>1</v>
      </c>
      <c r="O4076">
        <f>IF(N4076="medium",1,0)</f>
        <v>0</v>
      </c>
      <c r="P4076">
        <f>IF(O4076="large",1,0)</f>
        <v>0</v>
      </c>
      <c r="Q4076">
        <v>2012</v>
      </c>
      <c r="R4076">
        <v>5</v>
      </c>
      <c r="S4076" t="str">
        <f>IF(R4076=1, "First-time", IF(R4076&lt;=3, "Rising Star", IF(R4076&lt;10, "Established", "Elites")))</f>
        <v>Established</v>
      </c>
      <c r="T4076">
        <f>IF(S4076 = "First-time",1,0)</f>
        <v>0</v>
      </c>
      <c r="U4076">
        <f>IF(S4076 = "Rising Star",1,0)</f>
        <v>0</v>
      </c>
      <c r="V4076">
        <f>IF(S4076 = "Established",1,0)</f>
        <v>1</v>
      </c>
      <c r="W4076">
        <f>IF(S4076 = "Elites",1,0)</f>
        <v>0</v>
      </c>
      <c r="X4076" t="s">
        <v>242</v>
      </c>
      <c r="Y4076" t="str">
        <f>IF(X4076="","-",TRIM(LEFT(X4076,FIND(",",X4076&amp;",")-1)))</f>
        <v>Atlanta</v>
      </c>
      <c r="Z4076" t="s">
        <v>242</v>
      </c>
      <c r="AA4076" t="s">
        <v>11</v>
      </c>
    </row>
    <row r="4077" spans="1:27" ht="14.4" x14ac:dyDescent="0.3">
      <c r="A4077">
        <v>4066</v>
      </c>
      <c r="B4077" t="s">
        <v>7908</v>
      </c>
      <c r="C4077" t="s">
        <v>7909</v>
      </c>
      <c r="D4077" t="s">
        <v>7910</v>
      </c>
      <c r="E4077" t="s">
        <v>7911</v>
      </c>
      <c r="F4077" s="5">
        <f>_xlfn.TEXTBEFORE(E4077, " ") * 1000000</f>
        <v>28500000</v>
      </c>
      <c r="G4077">
        <v>79.053200000000004</v>
      </c>
      <c r="H4077" t="s">
        <v>167</v>
      </c>
      <c r="I4077">
        <v>1265</v>
      </c>
      <c r="J4077">
        <f>IF(I4077="",0,I4077)</f>
        <v>1265</v>
      </c>
      <c r="K4077">
        <v>760</v>
      </c>
      <c r="L4077">
        <f>I4077-K4077</f>
        <v>505</v>
      </c>
      <c r="M4077" t="str">
        <f>IF(I4077&lt;100,"small",IF(I4077&lt;500,"medium","large"))</f>
        <v>large</v>
      </c>
      <c r="N4077">
        <f>IF(M4077="small",1,0)</f>
        <v>0</v>
      </c>
      <c r="O4077">
        <f>IF(N4077="medium",1,0)</f>
        <v>0</v>
      </c>
      <c r="P4077">
        <f>IF(O4077="large",1,0)</f>
        <v>0</v>
      </c>
      <c r="Q4077">
        <v>2007</v>
      </c>
      <c r="R4077">
        <v>8</v>
      </c>
      <c r="S4077" t="str">
        <f>IF(R4077=1, "First-time", IF(R4077&lt;=3, "Rising Star", IF(R4077&lt;10, "Established", "Elites")))</f>
        <v>Established</v>
      </c>
      <c r="T4077">
        <f>IF(S4077 = "First-time",1,0)</f>
        <v>0</v>
      </c>
      <c r="U4077">
        <f>IF(S4077 = "Rising Star",1,0)</f>
        <v>0</v>
      </c>
      <c r="V4077">
        <f>IF(S4077 = "Established",1,0)</f>
        <v>1</v>
      </c>
      <c r="W4077">
        <f>IF(S4077 = "Elites",1,0)</f>
        <v>0</v>
      </c>
      <c r="X4077" t="s">
        <v>242</v>
      </c>
      <c r="Y4077" t="str">
        <f>IF(X4077="","-",TRIM(LEFT(X4077,FIND(",",X4077&amp;",")-1)))</f>
        <v>Atlanta</v>
      </c>
      <c r="Z4077" t="s">
        <v>242</v>
      </c>
      <c r="AA4077" t="s">
        <v>11</v>
      </c>
    </row>
    <row r="4078" spans="1:27" ht="14.4" x14ac:dyDescent="0.3">
      <c r="A4078">
        <v>4067</v>
      </c>
      <c r="B4078" t="s">
        <v>2190</v>
      </c>
      <c r="C4078" t="s">
        <v>2191</v>
      </c>
      <c r="D4078" t="s">
        <v>2192</v>
      </c>
      <c r="E4078" t="s">
        <v>870</v>
      </c>
      <c r="F4078" s="5">
        <f>_xlfn.TEXTBEFORE(E4078, " ") * 1000000</f>
        <v>3000000</v>
      </c>
      <c r="G4078">
        <v>78.945800000000006</v>
      </c>
      <c r="H4078" t="s">
        <v>105</v>
      </c>
      <c r="I4078">
        <v>14</v>
      </c>
      <c r="J4078">
        <f>IF(I4078="",0,I4078)</f>
        <v>14</v>
      </c>
      <c r="K4078">
        <v>9</v>
      </c>
      <c r="L4078">
        <f>I4078-K4078</f>
        <v>5</v>
      </c>
      <c r="M4078" t="str">
        <f>IF(I4078&lt;100,"small",IF(I4078&lt;500,"medium","large"))</f>
        <v>small</v>
      </c>
      <c r="N4078">
        <f>IF(M4078="small",1,0)</f>
        <v>1</v>
      </c>
      <c r="O4078">
        <f>IF(N4078="medium",1,0)</f>
        <v>0</v>
      </c>
      <c r="P4078">
        <f>IF(O4078="large",1,0)</f>
        <v>0</v>
      </c>
      <c r="Q4078">
        <v>1995</v>
      </c>
      <c r="R4078">
        <v>1</v>
      </c>
      <c r="S4078" t="str">
        <f>IF(R4078=1, "First-time", IF(R4078&lt;=3, "Rising Star", IF(R4078&lt;10, "Established", "Elites")))</f>
        <v>First-time</v>
      </c>
      <c r="T4078">
        <f>IF(S4078 = "First-time",1,0)</f>
        <v>1</v>
      </c>
      <c r="U4078">
        <f>IF(S4078 = "Rising Star",1,0)</f>
        <v>0</v>
      </c>
      <c r="V4078">
        <f>IF(S4078 = "Established",1,0)</f>
        <v>0</v>
      </c>
      <c r="W4078">
        <f>IF(S4078 = "Elites",1,0)</f>
        <v>0</v>
      </c>
      <c r="X4078" t="s">
        <v>86</v>
      </c>
      <c r="Y4078" t="str">
        <f>IF(X4078="","-",TRIM(LEFT(X4078,FIND(",",X4078&amp;",")-1)))</f>
        <v>New York City</v>
      </c>
      <c r="Z4078" t="s">
        <v>2193</v>
      </c>
      <c r="AA4078" t="s">
        <v>35</v>
      </c>
    </row>
    <row r="4079" spans="1:27" ht="14.4" x14ac:dyDescent="0.3">
      <c r="A4079">
        <v>4068</v>
      </c>
      <c r="B4079" t="s">
        <v>13966</v>
      </c>
      <c r="C4079" t="s">
        <v>13967</v>
      </c>
      <c r="D4079" t="s">
        <v>13968</v>
      </c>
      <c r="E4079" t="s">
        <v>1192</v>
      </c>
      <c r="F4079" s="5">
        <f>_xlfn.TEXTBEFORE(E4079, " ") * 1000000</f>
        <v>2300000</v>
      </c>
      <c r="G4079">
        <v>78.929900000000004</v>
      </c>
      <c r="H4079" t="s">
        <v>105</v>
      </c>
      <c r="I4079">
        <v>8</v>
      </c>
      <c r="J4079">
        <f>IF(I4079="",0,I4079)</f>
        <v>8</v>
      </c>
      <c r="K4079">
        <v>5</v>
      </c>
      <c r="L4079">
        <f>I4079-K4079</f>
        <v>3</v>
      </c>
      <c r="M4079" t="str">
        <f>IF(I4079&lt;100,"small",IF(I4079&lt;500,"medium","large"))</f>
        <v>small</v>
      </c>
      <c r="N4079">
        <f>IF(M4079="small",1,0)</f>
        <v>1</v>
      </c>
      <c r="O4079">
        <f>IF(N4079="medium",1,0)</f>
        <v>0</v>
      </c>
      <c r="P4079">
        <f>IF(O4079="large",1,0)</f>
        <v>0</v>
      </c>
      <c r="Q4079">
        <v>2012</v>
      </c>
      <c r="R4079">
        <v>1</v>
      </c>
      <c r="S4079" t="str">
        <f>IF(R4079=1, "First-time", IF(R4079&lt;=3, "Rising Star", IF(R4079&lt;10, "Established", "Elites")))</f>
        <v>First-time</v>
      </c>
      <c r="T4079">
        <f>IF(S4079 = "First-time",1,0)</f>
        <v>1</v>
      </c>
      <c r="U4079">
        <f>IF(S4079 = "Rising Star",1,0)</f>
        <v>0</v>
      </c>
      <c r="V4079">
        <f>IF(S4079 = "Established",1,0)</f>
        <v>0</v>
      </c>
      <c r="W4079">
        <f>IF(S4079 = "Elites",1,0)</f>
        <v>0</v>
      </c>
      <c r="X4079" t="s">
        <v>611</v>
      </c>
      <c r="Y4079" t="str">
        <f>IF(X4079="","-",TRIM(LEFT(X4079,FIND(",",X4079&amp;",")-1)))</f>
        <v>Denver</v>
      </c>
      <c r="Z4079" t="s">
        <v>905</v>
      </c>
      <c r="AA4079" t="s">
        <v>6</v>
      </c>
    </row>
    <row r="4080" spans="1:27" ht="14.4" x14ac:dyDescent="0.3">
      <c r="A4080">
        <v>4069</v>
      </c>
      <c r="B4080" t="s">
        <v>5100</v>
      </c>
      <c r="C4080" t="s">
        <v>5101</v>
      </c>
      <c r="D4080" t="s">
        <v>5102</v>
      </c>
      <c r="E4080" t="s">
        <v>590</v>
      </c>
      <c r="F4080" s="5">
        <f>_xlfn.TEXTBEFORE(E4080, " ") * 1000000</f>
        <v>9900000</v>
      </c>
      <c r="G4080">
        <v>78.794499999999999</v>
      </c>
      <c r="H4080" t="s">
        <v>472</v>
      </c>
      <c r="I4080">
        <v>55</v>
      </c>
      <c r="J4080">
        <f>IF(I4080="",0,I4080)</f>
        <v>55</v>
      </c>
      <c r="K4080">
        <v>33</v>
      </c>
      <c r="L4080">
        <f>I4080-K4080</f>
        <v>22</v>
      </c>
      <c r="M4080" t="str">
        <f>IF(I4080&lt;100,"small",IF(I4080&lt;500,"medium","large"))</f>
        <v>small</v>
      </c>
      <c r="N4080">
        <f>IF(M4080="small",1,0)</f>
        <v>1</v>
      </c>
      <c r="O4080">
        <f>IF(N4080="medium",1,0)</f>
        <v>0</v>
      </c>
      <c r="P4080">
        <f>IF(O4080="large",1,0)</f>
        <v>0</v>
      </c>
      <c r="Q4080">
        <v>2003</v>
      </c>
      <c r="R4080">
        <v>5</v>
      </c>
      <c r="S4080" t="str">
        <f>IF(R4080=1, "First-time", IF(R4080&lt;=3, "Rising Star", IF(R4080&lt;10, "Established", "Elites")))</f>
        <v>Established</v>
      </c>
      <c r="T4080">
        <f>IF(S4080 = "First-time",1,0)</f>
        <v>0</v>
      </c>
      <c r="U4080">
        <f>IF(S4080 = "Rising Star",1,0)</f>
        <v>0</v>
      </c>
      <c r="V4080">
        <f>IF(S4080 = "Established",1,0)</f>
        <v>1</v>
      </c>
      <c r="W4080">
        <f>IF(S4080 = "Elites",1,0)</f>
        <v>0</v>
      </c>
      <c r="X4080" t="s">
        <v>271</v>
      </c>
      <c r="Y4080" t="str">
        <f>IF(X4080="","-",TRIM(LEFT(X4080,FIND(",",X4080&amp;",")-1)))</f>
        <v>Chicago</v>
      </c>
      <c r="Z4080" t="s">
        <v>5103</v>
      </c>
      <c r="AA4080" t="s">
        <v>15</v>
      </c>
    </row>
    <row r="4081" spans="1:27" ht="14.4" x14ac:dyDescent="0.3">
      <c r="A4081">
        <v>4070</v>
      </c>
      <c r="B4081" t="s">
        <v>5420</v>
      </c>
      <c r="C4081" t="s">
        <v>5421</v>
      </c>
      <c r="D4081" t="s">
        <v>5422</v>
      </c>
      <c r="E4081" t="s">
        <v>5423</v>
      </c>
      <c r="F4081" s="5">
        <f>_xlfn.TEXTBEFORE(E4081, " ") * 1000000</f>
        <v>110600000</v>
      </c>
      <c r="G4081">
        <v>78.754499999999993</v>
      </c>
      <c r="H4081" t="s">
        <v>353</v>
      </c>
      <c r="I4081">
        <v>469</v>
      </c>
      <c r="J4081">
        <f>IF(I4081="",0,I4081)</f>
        <v>469</v>
      </c>
      <c r="K4081">
        <v>274</v>
      </c>
      <c r="L4081">
        <f>I4081-K4081</f>
        <v>195</v>
      </c>
      <c r="M4081" t="str">
        <f>IF(I4081&lt;100,"small",IF(I4081&lt;500,"medium","large"))</f>
        <v>medium</v>
      </c>
      <c r="N4081">
        <f>IF(M4081="small",1,0)</f>
        <v>0</v>
      </c>
      <c r="O4081">
        <f>IF(N4081="medium",1,0)</f>
        <v>0</v>
      </c>
      <c r="P4081">
        <f>IF(O4081="large",1,0)</f>
        <v>0</v>
      </c>
      <c r="Q4081">
        <v>2004</v>
      </c>
      <c r="R4081">
        <v>11</v>
      </c>
      <c r="S4081" t="str">
        <f>IF(R4081=1, "First-time", IF(R4081&lt;=3, "Rising Star", IF(R4081&lt;10, "Established", "Elites")))</f>
        <v>Elites</v>
      </c>
      <c r="T4081">
        <f>IF(S4081 = "First-time",1,0)</f>
        <v>0</v>
      </c>
      <c r="U4081">
        <f>IF(S4081 = "Rising Star",1,0)</f>
        <v>0</v>
      </c>
      <c r="V4081">
        <f>IF(S4081 = "Established",1,0)</f>
        <v>0</v>
      </c>
      <c r="W4081">
        <f>IF(S4081 = "Elites",1,0)</f>
        <v>1</v>
      </c>
      <c r="X4081" t="s">
        <v>348</v>
      </c>
      <c r="Y4081" t="str">
        <f>IF(X4081="","-",TRIM(LEFT(X4081,FIND(",",X4081&amp;",")-1)))</f>
        <v>Nashville</v>
      </c>
      <c r="Z4081" t="s">
        <v>208</v>
      </c>
      <c r="AA4081" t="s">
        <v>44</v>
      </c>
    </row>
    <row r="4082" spans="1:27" ht="14.4" x14ac:dyDescent="0.3">
      <c r="A4082">
        <v>4071</v>
      </c>
      <c r="B4082" t="s">
        <v>11861</v>
      </c>
      <c r="C4082" t="s">
        <v>11862</v>
      </c>
      <c r="D4082" t="s">
        <v>11863</v>
      </c>
      <c r="E4082" t="s">
        <v>6470</v>
      </c>
      <c r="F4082" s="5">
        <f>_xlfn.TEXTBEFORE(E4082, " ") * 1000000</f>
        <v>13400000</v>
      </c>
      <c r="G4082">
        <v>78.734499999999997</v>
      </c>
      <c r="H4082" t="s">
        <v>472</v>
      </c>
      <c r="I4082">
        <v>139</v>
      </c>
      <c r="J4082">
        <f>IF(I4082="",0,I4082)</f>
        <v>139</v>
      </c>
      <c r="K4082">
        <v>50</v>
      </c>
      <c r="L4082">
        <f>I4082-K4082</f>
        <v>89</v>
      </c>
      <c r="M4082" t="str">
        <f>IF(I4082&lt;100,"small",IF(I4082&lt;500,"medium","large"))</f>
        <v>medium</v>
      </c>
      <c r="N4082">
        <f>IF(M4082="small",1,0)</f>
        <v>0</v>
      </c>
      <c r="O4082">
        <f>IF(N4082="medium",1,0)</f>
        <v>0</v>
      </c>
      <c r="P4082">
        <f>IF(O4082="large",1,0)</f>
        <v>0</v>
      </c>
      <c r="Q4082">
        <v>2011</v>
      </c>
      <c r="R4082">
        <v>5</v>
      </c>
      <c r="S4082" t="str">
        <f>IF(R4082=1, "First-time", IF(R4082&lt;=3, "Rising Star", IF(R4082&lt;10, "Established", "Elites")))</f>
        <v>Established</v>
      </c>
      <c r="T4082">
        <f>IF(S4082 = "First-time",1,0)</f>
        <v>0</v>
      </c>
      <c r="U4082">
        <f>IF(S4082 = "Rising Star",1,0)</f>
        <v>0</v>
      </c>
      <c r="V4082">
        <f>IF(S4082 = "Established",1,0)</f>
        <v>1</v>
      </c>
      <c r="W4082">
        <f>IF(S4082 = "Elites",1,0)</f>
        <v>0</v>
      </c>
      <c r="X4082" t="s">
        <v>130</v>
      </c>
      <c r="Y4082" t="str">
        <f>IF(X4082="","-",TRIM(LEFT(X4082,FIND(",",X4082&amp;",")-1)))</f>
        <v>Dallas</v>
      </c>
      <c r="Z4082" t="s">
        <v>3434</v>
      </c>
      <c r="AA4082" t="s">
        <v>45</v>
      </c>
    </row>
    <row r="4083" spans="1:27" ht="14.4" x14ac:dyDescent="0.3">
      <c r="A4083">
        <v>4072</v>
      </c>
      <c r="B4083" t="s">
        <v>4875</v>
      </c>
      <c r="C4083" t="s">
        <v>4876</v>
      </c>
      <c r="D4083" t="s">
        <v>4877</v>
      </c>
      <c r="E4083" t="s">
        <v>2447</v>
      </c>
      <c r="F4083" s="5">
        <f>_xlfn.TEXTBEFORE(E4083, " ") * 1000000</f>
        <v>8600000</v>
      </c>
      <c r="G4083">
        <v>78.653499999999994</v>
      </c>
      <c r="H4083" t="s">
        <v>1132</v>
      </c>
      <c r="I4083">
        <v>9</v>
      </c>
      <c r="J4083">
        <f>IF(I4083="",0,I4083)</f>
        <v>9</v>
      </c>
      <c r="K4083">
        <v>9</v>
      </c>
      <c r="L4083">
        <f>I4083-K4083</f>
        <v>0</v>
      </c>
      <c r="M4083" t="str">
        <f>IF(I4083&lt;100,"small",IF(I4083&lt;500,"medium","large"))</f>
        <v>small</v>
      </c>
      <c r="N4083">
        <f>IF(M4083="small",1,0)</f>
        <v>1</v>
      </c>
      <c r="O4083">
        <f>IF(N4083="medium",1,0)</f>
        <v>0</v>
      </c>
      <c r="P4083">
        <f>IF(O4083="large",1,0)</f>
        <v>0</v>
      </c>
      <c r="Q4083">
        <v>2003</v>
      </c>
      <c r="R4083">
        <v>2</v>
      </c>
      <c r="S4083" t="str">
        <f>IF(R4083=1, "First-time", IF(R4083&lt;=3, "Rising Star", IF(R4083&lt;10, "Established", "Elites")))</f>
        <v>Rising Star</v>
      </c>
      <c r="T4083">
        <f>IF(S4083 = "First-time",1,0)</f>
        <v>0</v>
      </c>
      <c r="U4083">
        <f>IF(S4083 = "Rising Star",1,0)</f>
        <v>1</v>
      </c>
      <c r="V4083">
        <f>IF(S4083 = "Established",1,0)</f>
        <v>0</v>
      </c>
      <c r="W4083">
        <f>IF(S4083 = "Elites",1,0)</f>
        <v>0</v>
      </c>
      <c r="X4083" t="s">
        <v>191</v>
      </c>
      <c r="Y4083" t="str">
        <f>IF(X4083="","-",TRIM(LEFT(X4083,FIND(",",X4083&amp;",")-1)))</f>
        <v>Philadelphia</v>
      </c>
      <c r="Z4083" t="s">
        <v>2599</v>
      </c>
      <c r="AA4083" t="s">
        <v>39</v>
      </c>
    </row>
    <row r="4084" spans="1:27" ht="14.4" x14ac:dyDescent="0.3">
      <c r="A4084">
        <v>4073</v>
      </c>
      <c r="B4084" t="s">
        <v>10559</v>
      </c>
      <c r="C4084" t="s">
        <v>10560</v>
      </c>
      <c r="D4084" t="s">
        <v>10561</v>
      </c>
      <c r="E4084" t="s">
        <v>1971</v>
      </c>
      <c r="F4084" s="5">
        <f>_xlfn.TEXTBEFORE(E4084, " ") * 1000000</f>
        <v>7000000</v>
      </c>
      <c r="G4084">
        <v>78.580200000000005</v>
      </c>
      <c r="H4084" t="s">
        <v>445</v>
      </c>
      <c r="I4084">
        <v>19</v>
      </c>
      <c r="J4084">
        <f>IF(I4084="",0,I4084)</f>
        <v>19</v>
      </c>
      <c r="K4084">
        <v>11</v>
      </c>
      <c r="L4084">
        <f>I4084-K4084</f>
        <v>8</v>
      </c>
      <c r="M4084" t="str">
        <f>IF(I4084&lt;100,"small",IF(I4084&lt;500,"medium","large"))</f>
        <v>small</v>
      </c>
      <c r="N4084">
        <f>IF(M4084="small",1,0)</f>
        <v>1</v>
      </c>
      <c r="O4084">
        <f>IF(N4084="medium",1,0)</f>
        <v>0</v>
      </c>
      <c r="P4084">
        <f>IF(O4084="large",1,0)</f>
        <v>0</v>
      </c>
      <c r="Q4084">
        <v>2010</v>
      </c>
      <c r="R4084">
        <v>3</v>
      </c>
      <c r="S4084" t="str">
        <f>IF(R4084=1, "First-time", IF(R4084&lt;=3, "Rising Star", IF(R4084&lt;10, "Established", "Elites")))</f>
        <v>Rising Star</v>
      </c>
      <c r="T4084">
        <f>IF(S4084 = "First-time",1,0)</f>
        <v>0</v>
      </c>
      <c r="U4084">
        <f>IF(S4084 = "Rising Star",1,0)</f>
        <v>1</v>
      </c>
      <c r="V4084">
        <f>IF(S4084 = "Established",1,0)</f>
        <v>0</v>
      </c>
      <c r="W4084">
        <f>IF(S4084 = "Elites",1,0)</f>
        <v>0</v>
      </c>
      <c r="X4084" t="s">
        <v>112</v>
      </c>
      <c r="Y4084" t="str">
        <f>IF(X4084="","-",TRIM(LEFT(X4084,FIND(",",X4084&amp;",")-1)))</f>
        <v>Richmond</v>
      </c>
      <c r="Z4084" t="s">
        <v>10562</v>
      </c>
      <c r="AA4084" t="s">
        <v>47</v>
      </c>
    </row>
    <row r="4085" spans="1:27" ht="14.4" x14ac:dyDescent="0.3">
      <c r="A4085">
        <v>4074</v>
      </c>
      <c r="B4085" t="s">
        <v>410</v>
      </c>
      <c r="C4085" t="s">
        <v>411</v>
      </c>
      <c r="D4085" t="s">
        <v>412</v>
      </c>
      <c r="E4085" t="s">
        <v>413</v>
      </c>
      <c r="F4085" s="5">
        <f>_xlfn.TEXTBEFORE(E4085, " ") * 1000000</f>
        <v>167600000</v>
      </c>
      <c r="G4085">
        <v>78.569299999999998</v>
      </c>
      <c r="H4085" t="s">
        <v>118</v>
      </c>
      <c r="I4085">
        <v>95</v>
      </c>
      <c r="J4085">
        <f>IF(I4085="",0,I4085)</f>
        <v>95</v>
      </c>
      <c r="K4085">
        <v>56</v>
      </c>
      <c r="L4085">
        <f>I4085-K4085</f>
        <v>39</v>
      </c>
      <c r="M4085" t="str">
        <f>IF(I4085&lt;100,"small",IF(I4085&lt;500,"medium","large"))</f>
        <v>small</v>
      </c>
      <c r="N4085">
        <f>IF(M4085="small",1,0)</f>
        <v>1</v>
      </c>
      <c r="O4085">
        <f>IF(N4085="medium",1,0)</f>
        <v>0</v>
      </c>
      <c r="P4085">
        <f>IF(O4085="large",1,0)</f>
        <v>0</v>
      </c>
      <c r="Q4085">
        <v>1967</v>
      </c>
      <c r="R4085">
        <v>3</v>
      </c>
      <c r="S4085" t="str">
        <f>IF(R4085=1, "First-time", IF(R4085&lt;=3, "Rising Star", IF(R4085&lt;10, "Established", "Elites")))</f>
        <v>Rising Star</v>
      </c>
      <c r="T4085">
        <f>IF(S4085 = "First-time",1,0)</f>
        <v>0</v>
      </c>
      <c r="U4085">
        <f>IF(S4085 = "Rising Star",1,0)</f>
        <v>1</v>
      </c>
      <c r="V4085">
        <f>IF(S4085 = "Established",1,0)</f>
        <v>0</v>
      </c>
      <c r="W4085">
        <f>IF(S4085 = "Elites",1,0)</f>
        <v>0</v>
      </c>
      <c r="X4085" t="s">
        <v>86</v>
      </c>
      <c r="Y4085" t="str">
        <f>IF(X4085="","-",TRIM(LEFT(X4085,FIND(",",X4085&amp;",")-1)))</f>
        <v>New York City</v>
      </c>
      <c r="Z4085" t="s">
        <v>414</v>
      </c>
      <c r="AA4085" t="s">
        <v>35</v>
      </c>
    </row>
    <row r="4086" spans="1:27" ht="14.4" x14ac:dyDescent="0.3">
      <c r="A4086">
        <v>4075</v>
      </c>
      <c r="B4086" t="s">
        <v>4608</v>
      </c>
      <c r="C4086" t="s">
        <v>4609</v>
      </c>
      <c r="D4086" t="s">
        <v>4610</v>
      </c>
      <c r="E4086" t="s">
        <v>2390</v>
      </c>
      <c r="F4086" s="5">
        <f>_xlfn.TEXTBEFORE(E4086, " ") * 1000000</f>
        <v>7900000</v>
      </c>
      <c r="G4086">
        <v>78.535600000000002</v>
      </c>
      <c r="H4086" t="s">
        <v>105</v>
      </c>
      <c r="I4086">
        <v>20</v>
      </c>
      <c r="J4086">
        <f>IF(I4086="",0,I4086)</f>
        <v>20</v>
      </c>
      <c r="K4086">
        <v>10</v>
      </c>
      <c r="L4086">
        <f>I4086-K4086</f>
        <v>10</v>
      </c>
      <c r="M4086" t="str">
        <f>IF(I4086&lt;100,"small",IF(I4086&lt;500,"medium","large"))</f>
        <v>small</v>
      </c>
      <c r="N4086">
        <f>IF(M4086="small",1,0)</f>
        <v>1</v>
      </c>
      <c r="O4086">
        <f>IF(N4086="medium",1,0)</f>
        <v>0</v>
      </c>
      <c r="P4086">
        <f>IF(O4086="large",1,0)</f>
        <v>0</v>
      </c>
      <c r="Q4086">
        <v>2002</v>
      </c>
      <c r="R4086">
        <v>1</v>
      </c>
      <c r="S4086" t="str">
        <f>IF(R4086=1, "First-time", IF(R4086&lt;=3, "Rising Star", IF(R4086&lt;10, "Established", "Elites")))</f>
        <v>First-time</v>
      </c>
      <c r="T4086">
        <f>IF(S4086 = "First-time",1,0)</f>
        <v>1</v>
      </c>
      <c r="U4086">
        <f>IF(S4086 = "Rising Star",1,0)</f>
        <v>0</v>
      </c>
      <c r="V4086">
        <f>IF(S4086 = "Established",1,0)</f>
        <v>0</v>
      </c>
      <c r="W4086">
        <f>IF(S4086 = "Elites",1,0)</f>
        <v>0</v>
      </c>
      <c r="X4086" t="s">
        <v>1206</v>
      </c>
      <c r="Y4086" t="str">
        <f>IF(X4086="","-",TRIM(LEFT(X4086,FIND(",",X4086&amp;",")-1)))</f>
        <v>Tampa</v>
      </c>
      <c r="Z4086" t="s">
        <v>4611</v>
      </c>
      <c r="AA4086" t="s">
        <v>10</v>
      </c>
    </row>
    <row r="4087" spans="1:27" ht="14.4" x14ac:dyDescent="0.3">
      <c r="A4087">
        <v>4076</v>
      </c>
      <c r="B4087" t="s">
        <v>3020</v>
      </c>
      <c r="C4087" t="s">
        <v>3021</v>
      </c>
      <c r="D4087" t="s">
        <v>3022</v>
      </c>
      <c r="E4087" t="s">
        <v>3023</v>
      </c>
      <c r="F4087" s="5">
        <f>_xlfn.TEXTBEFORE(E4087, " ") * 1000000</f>
        <v>22300000</v>
      </c>
      <c r="G4087">
        <v>78.441900000000004</v>
      </c>
      <c r="H4087" t="s">
        <v>111</v>
      </c>
      <c r="I4087">
        <v>135</v>
      </c>
      <c r="J4087">
        <f>IF(I4087="",0,I4087)</f>
        <v>135</v>
      </c>
      <c r="K4087">
        <v>105</v>
      </c>
      <c r="L4087">
        <f>I4087-K4087</f>
        <v>30</v>
      </c>
      <c r="M4087" t="str">
        <f>IF(I4087&lt;100,"small",IF(I4087&lt;500,"medium","large"))</f>
        <v>medium</v>
      </c>
      <c r="N4087">
        <f>IF(M4087="small",1,0)</f>
        <v>0</v>
      </c>
      <c r="O4087">
        <f>IF(N4087="medium",1,0)</f>
        <v>0</v>
      </c>
      <c r="P4087">
        <f>IF(O4087="large",1,0)</f>
        <v>0</v>
      </c>
      <c r="Q4087">
        <v>1999</v>
      </c>
      <c r="R4087">
        <v>2</v>
      </c>
      <c r="S4087" t="str">
        <f>IF(R4087=1, "First-time", IF(R4087&lt;=3, "Rising Star", IF(R4087&lt;10, "Established", "Elites")))</f>
        <v>Rising Star</v>
      </c>
      <c r="T4087">
        <f>IF(S4087 = "First-time",1,0)</f>
        <v>0</v>
      </c>
      <c r="U4087">
        <f>IF(S4087 = "Rising Star",1,0)</f>
        <v>1</v>
      </c>
      <c r="V4087">
        <f>IF(S4087 = "Established",1,0)</f>
        <v>0</v>
      </c>
      <c r="W4087">
        <f>IF(S4087 = "Elites",1,0)</f>
        <v>0</v>
      </c>
      <c r="X4087" t="s">
        <v>147</v>
      </c>
      <c r="Y4087" t="str">
        <f>IF(X4087="","-",TRIM(LEFT(X4087,FIND(",",X4087&amp;",")-1)))</f>
        <v>Madison</v>
      </c>
      <c r="Z4087" t="s">
        <v>3024</v>
      </c>
      <c r="AA4087" t="s">
        <v>50</v>
      </c>
    </row>
    <row r="4088" spans="1:27" ht="14.4" x14ac:dyDescent="0.3">
      <c r="A4088">
        <v>4077</v>
      </c>
      <c r="B4088" t="s">
        <v>17596</v>
      </c>
      <c r="C4088" t="s">
        <v>17597</v>
      </c>
      <c r="D4088" t="s">
        <v>17598</v>
      </c>
      <c r="E4088" t="s">
        <v>1661</v>
      </c>
      <c r="F4088" s="5">
        <f>_xlfn.TEXTBEFORE(E4088, " ") * 1000000</f>
        <v>5300000</v>
      </c>
      <c r="G4088">
        <v>78.438699999999997</v>
      </c>
      <c r="H4088" t="s">
        <v>129</v>
      </c>
      <c r="I4088">
        <v>32</v>
      </c>
      <c r="J4088">
        <f>IF(I4088="",0,I4088)</f>
        <v>32</v>
      </c>
      <c r="K4088">
        <v>27</v>
      </c>
      <c r="L4088">
        <f>I4088-K4088</f>
        <v>5</v>
      </c>
      <c r="M4088" t="str">
        <f>IF(I4088&lt;100,"small",IF(I4088&lt;500,"medium","large"))</f>
        <v>small</v>
      </c>
      <c r="N4088">
        <f>IF(M4088="small",1,0)</f>
        <v>1</v>
      </c>
      <c r="O4088">
        <f>IF(N4088="medium",1,0)</f>
        <v>0</v>
      </c>
      <c r="P4088">
        <f>IF(O4088="large",1,0)</f>
        <v>0</v>
      </c>
      <c r="Q4088">
        <v>2015</v>
      </c>
      <c r="R4088">
        <v>1</v>
      </c>
      <c r="S4088" t="str">
        <f>IF(R4088=1, "First-time", IF(R4088&lt;=3, "Rising Star", IF(R4088&lt;10, "Established", "Elites")))</f>
        <v>First-time</v>
      </c>
      <c r="T4088">
        <f>IF(S4088 = "First-time",1,0)</f>
        <v>1</v>
      </c>
      <c r="U4088">
        <f>IF(S4088 = "Rising Star",1,0)</f>
        <v>0</v>
      </c>
      <c r="V4088">
        <f>IF(S4088 = "Established",1,0)</f>
        <v>0</v>
      </c>
      <c r="W4088">
        <f>IF(S4088 = "Elites",1,0)</f>
        <v>0</v>
      </c>
      <c r="X4088" t="s">
        <v>242</v>
      </c>
      <c r="Y4088" t="str">
        <f>IF(X4088="","-",TRIM(LEFT(X4088,FIND(",",X4088&amp;",")-1)))</f>
        <v>Atlanta</v>
      </c>
      <c r="Z4088" t="s">
        <v>242</v>
      </c>
      <c r="AA4088" t="s">
        <v>11</v>
      </c>
    </row>
    <row r="4089" spans="1:27" ht="14.4" x14ac:dyDescent="0.3">
      <c r="A4089">
        <v>4078</v>
      </c>
      <c r="B4089" t="s">
        <v>6600</v>
      </c>
      <c r="C4089" t="s">
        <v>6601</v>
      </c>
      <c r="D4089" t="s">
        <v>6602</v>
      </c>
      <c r="E4089" t="s">
        <v>1302</v>
      </c>
      <c r="F4089" s="5">
        <f>_xlfn.TEXTBEFORE(E4089, " ") * 1000000</f>
        <v>7800000</v>
      </c>
      <c r="G4089">
        <v>78.421300000000002</v>
      </c>
      <c r="H4089" t="s">
        <v>1132</v>
      </c>
      <c r="I4089">
        <v>27</v>
      </c>
      <c r="J4089">
        <f>IF(I4089="",0,I4089)</f>
        <v>27</v>
      </c>
      <c r="K4089">
        <v>20</v>
      </c>
      <c r="L4089">
        <f>I4089-K4089</f>
        <v>7</v>
      </c>
      <c r="M4089" t="str">
        <f>IF(I4089&lt;100,"small",IF(I4089&lt;500,"medium","large"))</f>
        <v>small</v>
      </c>
      <c r="N4089">
        <f>IF(M4089="small",1,0)</f>
        <v>1</v>
      </c>
      <c r="O4089">
        <f>IF(N4089="medium",1,0)</f>
        <v>0</v>
      </c>
      <c r="P4089">
        <f>IF(O4089="large",1,0)</f>
        <v>0</v>
      </c>
      <c r="Q4089">
        <v>2005</v>
      </c>
      <c r="R4089">
        <v>5</v>
      </c>
      <c r="S4089" t="str">
        <f>IF(R4089=1, "First-time", IF(R4089&lt;=3, "Rising Star", IF(R4089&lt;10, "Established", "Elites")))</f>
        <v>Established</v>
      </c>
      <c r="T4089">
        <f>IF(S4089 = "First-time",1,0)</f>
        <v>0</v>
      </c>
      <c r="U4089">
        <f>IF(S4089 = "Rising Star",1,0)</f>
        <v>0</v>
      </c>
      <c r="V4089">
        <f>IF(S4089 = "Established",1,0)</f>
        <v>1</v>
      </c>
      <c r="W4089">
        <f>IF(S4089 = "Elites",1,0)</f>
        <v>0</v>
      </c>
      <c r="X4089" t="s">
        <v>272</v>
      </c>
      <c r="Y4089" t="str">
        <f>IF(X4089="","-",TRIM(LEFT(X4089,FIND(",",X4089&amp;",")-1)))</f>
        <v>Phoenix</v>
      </c>
      <c r="Z4089" t="s">
        <v>1615</v>
      </c>
      <c r="AA4089" t="s">
        <v>4</v>
      </c>
    </row>
    <row r="4090" spans="1:27" ht="14.4" x14ac:dyDescent="0.3">
      <c r="A4090">
        <v>4079</v>
      </c>
      <c r="B4090" t="s">
        <v>7614</v>
      </c>
      <c r="C4090" t="s">
        <v>7615</v>
      </c>
      <c r="D4090" t="s">
        <v>7616</v>
      </c>
      <c r="E4090" t="s">
        <v>7617</v>
      </c>
      <c r="F4090" s="5">
        <f>_xlfn.TEXTBEFORE(E4090, " ") * 1000000</f>
        <v>85500000</v>
      </c>
      <c r="G4090">
        <v>78.399100000000004</v>
      </c>
      <c r="H4090" t="s">
        <v>324</v>
      </c>
      <c r="I4090">
        <v>168</v>
      </c>
      <c r="J4090">
        <f>IF(I4090="",0,I4090)</f>
        <v>168</v>
      </c>
      <c r="K4090">
        <v>65</v>
      </c>
      <c r="L4090">
        <f>I4090-K4090</f>
        <v>103</v>
      </c>
      <c r="M4090" t="str">
        <f>IF(I4090&lt;100,"small",IF(I4090&lt;500,"medium","large"))</f>
        <v>medium</v>
      </c>
      <c r="N4090">
        <f>IF(M4090="small",1,0)</f>
        <v>0</v>
      </c>
      <c r="O4090">
        <f>IF(N4090="medium",1,0)</f>
        <v>0</v>
      </c>
      <c r="P4090">
        <f>IF(O4090="large",1,0)</f>
        <v>0</v>
      </c>
      <c r="Q4090">
        <v>2007</v>
      </c>
      <c r="R4090">
        <v>4</v>
      </c>
      <c r="S4090" t="str">
        <f>IF(R4090=1, "First-time", IF(R4090&lt;=3, "Rising Star", IF(R4090&lt;10, "Established", "Elites")))</f>
        <v>Established</v>
      </c>
      <c r="T4090">
        <f>IF(S4090 = "First-time",1,0)</f>
        <v>0</v>
      </c>
      <c r="U4090">
        <f>IF(S4090 = "Rising Star",1,0)</f>
        <v>0</v>
      </c>
      <c r="V4090">
        <f>IF(S4090 = "Established",1,0)</f>
        <v>1</v>
      </c>
      <c r="W4090">
        <f>IF(S4090 = "Elites",1,0)</f>
        <v>0</v>
      </c>
      <c r="X4090" t="s">
        <v>106</v>
      </c>
      <c r="Y4090" t="str">
        <f>IF(X4090="","-",TRIM(LEFT(X4090,FIND(",",X4090&amp;",")-1)))</f>
        <v>Cleveland</v>
      </c>
      <c r="Z4090" t="s">
        <v>7618</v>
      </c>
      <c r="AA4090" t="s">
        <v>36</v>
      </c>
    </row>
    <row r="4091" spans="1:27" ht="14.4" x14ac:dyDescent="0.3">
      <c r="A4091">
        <v>4080</v>
      </c>
      <c r="B4091" t="s">
        <v>6744</v>
      </c>
      <c r="C4091" t="s">
        <v>6745</v>
      </c>
      <c r="D4091" t="s">
        <v>6746</v>
      </c>
      <c r="E4091" t="s">
        <v>2062</v>
      </c>
      <c r="F4091" s="5">
        <f>_xlfn.TEXTBEFORE(E4091, " ") * 1000000</f>
        <v>6100000</v>
      </c>
      <c r="G4091">
        <v>78.397300000000001</v>
      </c>
      <c r="H4091" t="s">
        <v>472</v>
      </c>
      <c r="I4091">
        <v>85</v>
      </c>
      <c r="J4091">
        <f>IF(I4091="",0,I4091)</f>
        <v>85</v>
      </c>
      <c r="K4091">
        <v>45</v>
      </c>
      <c r="L4091">
        <f>I4091-K4091</f>
        <v>40</v>
      </c>
      <c r="M4091" t="str">
        <f>IF(I4091&lt;100,"small",IF(I4091&lt;500,"medium","large"))</f>
        <v>small</v>
      </c>
      <c r="N4091">
        <f>IF(M4091="small",1,0)</f>
        <v>1</v>
      </c>
      <c r="O4091">
        <f>IF(N4091="medium",1,0)</f>
        <v>0</v>
      </c>
      <c r="P4091">
        <f>IF(O4091="large",1,0)</f>
        <v>0</v>
      </c>
      <c r="Q4091">
        <v>2006</v>
      </c>
      <c r="R4091">
        <v>2</v>
      </c>
      <c r="S4091" t="str">
        <f>IF(R4091=1, "First-time", IF(R4091&lt;=3, "Rising Star", IF(R4091&lt;10, "Established", "Elites")))</f>
        <v>Rising Star</v>
      </c>
      <c r="T4091">
        <f>IF(S4091 = "First-time",1,0)</f>
        <v>0</v>
      </c>
      <c r="U4091">
        <f>IF(S4091 = "Rising Star",1,0)</f>
        <v>1</v>
      </c>
      <c r="V4091">
        <f>IF(S4091 = "Established",1,0)</f>
        <v>0</v>
      </c>
      <c r="W4091">
        <f>IF(S4091 = "Elites",1,0)</f>
        <v>0</v>
      </c>
      <c r="X4091" t="s">
        <v>130</v>
      </c>
      <c r="Y4091" t="str">
        <f>IF(X4091="","-",TRIM(LEFT(X4091,FIND(",",X4091&amp;",")-1)))</f>
        <v>Dallas</v>
      </c>
      <c r="Z4091" t="s">
        <v>3434</v>
      </c>
      <c r="AA4091" t="s">
        <v>45</v>
      </c>
    </row>
    <row r="4092" spans="1:27" ht="14.4" x14ac:dyDescent="0.3">
      <c r="A4092">
        <v>4081</v>
      </c>
      <c r="B4092" t="s">
        <v>3585</v>
      </c>
      <c r="C4092" t="s">
        <v>3586</v>
      </c>
      <c r="D4092" t="s">
        <v>3587</v>
      </c>
      <c r="E4092" t="s">
        <v>231</v>
      </c>
      <c r="F4092" s="5">
        <f>_xlfn.TEXTBEFORE(E4092, " ") * 1000000</f>
        <v>15800000</v>
      </c>
      <c r="G4092">
        <v>78.393699999999995</v>
      </c>
      <c r="H4092" t="s">
        <v>85</v>
      </c>
      <c r="I4092">
        <v>12</v>
      </c>
      <c r="J4092">
        <f>IF(I4092="",0,I4092)</f>
        <v>12</v>
      </c>
      <c r="K4092">
        <v>5</v>
      </c>
      <c r="L4092">
        <f>I4092-K4092</f>
        <v>7</v>
      </c>
      <c r="M4092" t="str">
        <f>IF(I4092&lt;100,"small",IF(I4092&lt;500,"medium","large"))</f>
        <v>small</v>
      </c>
      <c r="N4092">
        <f>IF(M4092="small",1,0)</f>
        <v>1</v>
      </c>
      <c r="O4092">
        <f>IF(N4092="medium",1,0)</f>
        <v>0</v>
      </c>
      <c r="P4092">
        <f>IF(O4092="large",1,0)</f>
        <v>0</v>
      </c>
      <c r="Q4092">
        <v>2000</v>
      </c>
      <c r="R4092">
        <v>4</v>
      </c>
      <c r="S4092" t="str">
        <f>IF(R4092=1, "First-time", IF(R4092&lt;=3, "Rising Star", IF(R4092&lt;10, "Established", "Elites")))</f>
        <v>Established</v>
      </c>
      <c r="T4092">
        <f>IF(S4092 = "First-time",1,0)</f>
        <v>0</v>
      </c>
      <c r="U4092">
        <f>IF(S4092 = "Rising Star",1,0)</f>
        <v>0</v>
      </c>
      <c r="V4092">
        <f>IF(S4092 = "Established",1,0)</f>
        <v>1</v>
      </c>
      <c r="W4092">
        <f>IF(S4092 = "Elites",1,0)</f>
        <v>0</v>
      </c>
      <c r="X4092" t="s">
        <v>99</v>
      </c>
      <c r="Y4092" t="str">
        <f>IF(X4092="","-",TRIM(LEFT(X4092,FIND(",",X4092&amp;",")-1)))</f>
        <v>-</v>
      </c>
      <c r="Z4092" t="s">
        <v>3535</v>
      </c>
      <c r="AA4092" t="s">
        <v>20</v>
      </c>
    </row>
    <row r="4093" spans="1:27" ht="14.4" x14ac:dyDescent="0.3">
      <c r="A4093">
        <v>4082</v>
      </c>
      <c r="B4093" t="s">
        <v>14435</v>
      </c>
      <c r="C4093" t="s">
        <v>14436</v>
      </c>
      <c r="D4093" t="s">
        <v>14437</v>
      </c>
      <c r="E4093" t="s">
        <v>14438</v>
      </c>
      <c r="F4093" s="5">
        <f>_xlfn.TEXTBEFORE(E4093, " ") * 1000000</f>
        <v>72900000</v>
      </c>
      <c r="G4093">
        <v>78.382900000000006</v>
      </c>
      <c r="H4093" t="s">
        <v>1069</v>
      </c>
      <c r="I4093">
        <v>420</v>
      </c>
      <c r="J4093">
        <f>IF(I4093="",0,I4093)</f>
        <v>420</v>
      </c>
      <c r="K4093">
        <v>220</v>
      </c>
      <c r="L4093">
        <f>I4093-K4093</f>
        <v>200</v>
      </c>
      <c r="M4093" t="str">
        <f>IF(I4093&lt;100,"small",IF(I4093&lt;500,"medium","large"))</f>
        <v>medium</v>
      </c>
      <c r="N4093">
        <f>IF(M4093="small",1,0)</f>
        <v>0</v>
      </c>
      <c r="O4093">
        <f>IF(N4093="medium",1,0)</f>
        <v>0</v>
      </c>
      <c r="P4093">
        <f>IF(O4093="large",1,0)</f>
        <v>0</v>
      </c>
      <c r="Q4093">
        <v>2013</v>
      </c>
      <c r="R4093">
        <v>3</v>
      </c>
      <c r="S4093" t="str">
        <f>IF(R4093=1, "First-time", IF(R4093&lt;=3, "Rising Star", IF(R4093&lt;10, "Established", "Elites")))</f>
        <v>Rising Star</v>
      </c>
      <c r="T4093">
        <f>IF(S4093 = "First-time",1,0)</f>
        <v>0</v>
      </c>
      <c r="U4093">
        <f>IF(S4093 = "Rising Star",1,0)</f>
        <v>1</v>
      </c>
      <c r="V4093">
        <f>IF(S4093 = "Established",1,0)</f>
        <v>0</v>
      </c>
      <c r="W4093">
        <f>IF(S4093 = "Elites",1,0)</f>
        <v>0</v>
      </c>
      <c r="X4093" t="s">
        <v>3805</v>
      </c>
      <c r="Y4093" t="str">
        <f>IF(X4093="","-",TRIM(LEFT(X4093,FIND(",",X4093&amp;",")-1)))</f>
        <v>Provo-Orem</v>
      </c>
      <c r="Z4093" t="s">
        <v>4781</v>
      </c>
      <c r="AA4093" t="s">
        <v>46</v>
      </c>
    </row>
    <row r="4094" spans="1:27" ht="14.4" x14ac:dyDescent="0.3">
      <c r="A4094">
        <v>4083</v>
      </c>
      <c r="B4094" t="s">
        <v>4203</v>
      </c>
      <c r="C4094" t="s">
        <v>4204</v>
      </c>
      <c r="D4094" t="s">
        <v>4205</v>
      </c>
      <c r="E4094" t="s">
        <v>4120</v>
      </c>
      <c r="F4094" s="5">
        <f>_xlfn.TEXTBEFORE(E4094, " ") * 1000000</f>
        <v>42300000</v>
      </c>
      <c r="G4094">
        <v>78.307699999999997</v>
      </c>
      <c r="H4094" t="s">
        <v>160</v>
      </c>
      <c r="I4094">
        <v>18</v>
      </c>
      <c r="J4094">
        <f>IF(I4094="",0,I4094)</f>
        <v>18</v>
      </c>
      <c r="K4094">
        <v>10</v>
      </c>
      <c r="L4094">
        <f>I4094-K4094</f>
        <v>8</v>
      </c>
      <c r="M4094" t="str">
        <f>IF(I4094&lt;100,"small",IF(I4094&lt;500,"medium","large"))</f>
        <v>small</v>
      </c>
      <c r="N4094">
        <f>IF(M4094="small",1,0)</f>
        <v>1</v>
      </c>
      <c r="O4094">
        <f>IF(N4094="medium",1,0)</f>
        <v>0</v>
      </c>
      <c r="P4094">
        <f>IF(O4094="large",1,0)</f>
        <v>0</v>
      </c>
      <c r="Q4094">
        <v>2001</v>
      </c>
      <c r="R4094">
        <v>2</v>
      </c>
      <c r="S4094" t="str">
        <f>IF(R4094=1, "First-time", IF(R4094&lt;=3, "Rising Star", IF(R4094&lt;10, "Established", "Elites")))</f>
        <v>Rising Star</v>
      </c>
      <c r="T4094">
        <f>IF(S4094 = "First-time",1,0)</f>
        <v>0</v>
      </c>
      <c r="U4094">
        <f>IF(S4094 = "Rising Star",1,0)</f>
        <v>1</v>
      </c>
      <c r="V4094">
        <f>IF(S4094 = "Established",1,0)</f>
        <v>0</v>
      </c>
      <c r="W4094">
        <f>IF(S4094 = "Elites",1,0)</f>
        <v>0</v>
      </c>
      <c r="X4094" t="s">
        <v>325</v>
      </c>
      <c r="Y4094" t="str">
        <f>IF(X4094="","-",TRIM(LEFT(X4094,FIND(",",X4094&amp;",")-1)))</f>
        <v>Los Angeles</v>
      </c>
      <c r="Z4094" t="s">
        <v>4206</v>
      </c>
      <c r="AA4094" t="s">
        <v>5</v>
      </c>
    </row>
    <row r="4095" spans="1:27" ht="14.4" x14ac:dyDescent="0.3">
      <c r="A4095">
        <v>4084</v>
      </c>
      <c r="B4095" t="s">
        <v>9001</v>
      </c>
      <c r="C4095" t="s">
        <v>9002</v>
      </c>
      <c r="D4095" t="s">
        <v>9003</v>
      </c>
      <c r="E4095" t="s">
        <v>1405</v>
      </c>
      <c r="F4095" s="5">
        <f>_xlfn.TEXTBEFORE(E4095, " ") * 1000000</f>
        <v>2600000</v>
      </c>
      <c r="G4095">
        <v>78.290400000000005</v>
      </c>
      <c r="H4095" t="s">
        <v>118</v>
      </c>
      <c r="I4095">
        <v>15</v>
      </c>
      <c r="J4095">
        <f>IF(I4095="",0,I4095)</f>
        <v>15</v>
      </c>
      <c r="K4095">
        <v>3</v>
      </c>
      <c r="L4095">
        <f>I4095-K4095</f>
        <v>12</v>
      </c>
      <c r="M4095" t="str">
        <f>IF(I4095&lt;100,"small",IF(I4095&lt;500,"medium","large"))</f>
        <v>small</v>
      </c>
      <c r="N4095">
        <f>IF(M4095="small",1,0)</f>
        <v>1</v>
      </c>
      <c r="O4095">
        <f>IF(N4095="medium",1,0)</f>
        <v>0</v>
      </c>
      <c r="P4095">
        <f>IF(O4095="large",1,0)</f>
        <v>0</v>
      </c>
      <c r="Q4095">
        <v>2008</v>
      </c>
      <c r="R4095">
        <v>1</v>
      </c>
      <c r="S4095" t="str">
        <f>IF(R4095=1, "First-time", IF(R4095&lt;=3, "Rising Star", IF(R4095&lt;10, "Established", "Elites")))</f>
        <v>First-time</v>
      </c>
      <c r="T4095">
        <f>IF(S4095 = "First-time",1,0)</f>
        <v>1</v>
      </c>
      <c r="U4095">
        <f>IF(S4095 = "Rising Star",1,0)</f>
        <v>0</v>
      </c>
      <c r="V4095">
        <f>IF(S4095 = "Established",1,0)</f>
        <v>0</v>
      </c>
      <c r="W4095">
        <f>IF(S4095 = "Elites",1,0)</f>
        <v>0</v>
      </c>
      <c r="X4095" t="s">
        <v>611</v>
      </c>
      <c r="Y4095" t="str">
        <f>IF(X4095="","-",TRIM(LEFT(X4095,FIND(",",X4095&amp;",")-1)))</f>
        <v>Denver</v>
      </c>
      <c r="Z4095" t="s">
        <v>6272</v>
      </c>
      <c r="AA4095" t="s">
        <v>6</v>
      </c>
    </row>
    <row r="4096" spans="1:27" ht="14.4" x14ac:dyDescent="0.3">
      <c r="A4096">
        <v>4085</v>
      </c>
      <c r="B4096" t="s">
        <v>5853</v>
      </c>
      <c r="C4096" t="s">
        <v>5854</v>
      </c>
      <c r="D4096" t="s">
        <v>5855</v>
      </c>
      <c r="E4096" t="s">
        <v>5856</v>
      </c>
      <c r="F4096" s="5">
        <f>_xlfn.TEXTBEFORE(E4096, " ") * 1000000</f>
        <v>56200000</v>
      </c>
      <c r="G4096">
        <v>78.265500000000003</v>
      </c>
      <c r="H4096" t="s">
        <v>761</v>
      </c>
      <c r="I4096">
        <v>34</v>
      </c>
      <c r="J4096">
        <f>IF(I4096="",0,I4096)</f>
        <v>34</v>
      </c>
      <c r="K4096">
        <v>30</v>
      </c>
      <c r="L4096">
        <f>I4096-K4096</f>
        <v>4</v>
      </c>
      <c r="M4096" t="str">
        <f>IF(I4096&lt;100,"small",IF(I4096&lt;500,"medium","large"))</f>
        <v>small</v>
      </c>
      <c r="N4096">
        <f>IF(M4096="small",1,0)</f>
        <v>1</v>
      </c>
      <c r="O4096">
        <f>IF(N4096="medium",1,0)</f>
        <v>0</v>
      </c>
      <c r="P4096">
        <f>IF(O4096="large",1,0)</f>
        <v>0</v>
      </c>
      <c r="Q4096">
        <v>2004</v>
      </c>
      <c r="R4096">
        <v>8</v>
      </c>
      <c r="S4096" t="str">
        <f>IF(R4096=1, "First-time", IF(R4096&lt;=3, "Rising Star", IF(R4096&lt;10, "Established", "Elites")))</f>
        <v>Established</v>
      </c>
      <c r="T4096">
        <f>IF(S4096 = "First-time",1,0)</f>
        <v>0</v>
      </c>
      <c r="U4096">
        <f>IF(S4096 = "Rising Star",1,0)</f>
        <v>0</v>
      </c>
      <c r="V4096">
        <f>IF(S4096 = "Established",1,0)</f>
        <v>1</v>
      </c>
      <c r="W4096">
        <f>IF(S4096 = "Elites",1,0)</f>
        <v>0</v>
      </c>
      <c r="X4096" t="s">
        <v>611</v>
      </c>
      <c r="Y4096" t="str">
        <f>IF(X4096="","-",TRIM(LEFT(X4096,FIND(",",X4096&amp;",")-1)))</f>
        <v>Denver</v>
      </c>
      <c r="Z4096" t="s">
        <v>611</v>
      </c>
      <c r="AA4096" t="s">
        <v>6</v>
      </c>
    </row>
    <row r="4097" spans="1:27" ht="14.4" x14ac:dyDescent="0.3">
      <c r="A4097">
        <v>4086</v>
      </c>
      <c r="B4097" t="s">
        <v>2168</v>
      </c>
      <c r="C4097" t="s">
        <v>2169</v>
      </c>
      <c r="D4097" t="s">
        <v>2170</v>
      </c>
      <c r="E4097" t="s">
        <v>2171</v>
      </c>
      <c r="F4097" s="5">
        <f>_xlfn.TEXTBEFORE(E4097, " ") * 1000000</f>
        <v>37200000</v>
      </c>
      <c r="G4097">
        <v>78.240200000000002</v>
      </c>
      <c r="H4097" t="s">
        <v>105</v>
      </c>
      <c r="I4097">
        <v>164</v>
      </c>
      <c r="J4097">
        <f>IF(I4097="",0,I4097)</f>
        <v>164</v>
      </c>
      <c r="K4097">
        <v>108</v>
      </c>
      <c r="L4097">
        <f>I4097-K4097</f>
        <v>56</v>
      </c>
      <c r="M4097" t="str">
        <f>IF(I4097&lt;100,"small",IF(I4097&lt;500,"medium","large"))</f>
        <v>medium</v>
      </c>
      <c r="N4097">
        <f>IF(M4097="small",1,0)</f>
        <v>0</v>
      </c>
      <c r="O4097">
        <f>IF(N4097="medium",1,0)</f>
        <v>0</v>
      </c>
      <c r="P4097">
        <f>IF(O4097="large",1,0)</f>
        <v>0</v>
      </c>
      <c r="Q4097">
        <v>1995</v>
      </c>
      <c r="R4097">
        <v>1</v>
      </c>
      <c r="S4097" t="str">
        <f>IF(R4097=1, "First-time", IF(R4097&lt;=3, "Rising Star", IF(R4097&lt;10, "Established", "Elites")))</f>
        <v>First-time</v>
      </c>
      <c r="T4097">
        <f>IF(S4097 = "First-time",1,0)</f>
        <v>1</v>
      </c>
      <c r="U4097">
        <f>IF(S4097 = "Rising Star",1,0)</f>
        <v>0</v>
      </c>
      <c r="V4097">
        <f>IF(S4097 = "Established",1,0)</f>
        <v>0</v>
      </c>
      <c r="W4097">
        <f>IF(S4097 = "Elites",1,0)</f>
        <v>0</v>
      </c>
      <c r="X4097" t="s">
        <v>254</v>
      </c>
      <c r="Y4097" t="str">
        <f>IF(X4097="","-",TRIM(LEFT(X4097,FIND(",",X4097&amp;",")-1)))</f>
        <v>Tulsa</v>
      </c>
      <c r="Z4097" t="s">
        <v>255</v>
      </c>
      <c r="AA4097" t="s">
        <v>37</v>
      </c>
    </row>
    <row r="4098" spans="1:27" ht="14.4" x14ac:dyDescent="0.3">
      <c r="A4098">
        <v>4087</v>
      </c>
      <c r="B4098" t="s">
        <v>5798</v>
      </c>
      <c r="C4098" t="s">
        <v>5799</v>
      </c>
      <c r="D4098" t="s">
        <v>5800</v>
      </c>
      <c r="E4098" t="s">
        <v>1329</v>
      </c>
      <c r="F4098" s="5">
        <f>_xlfn.TEXTBEFORE(E4098, " ") * 1000000</f>
        <v>3600000</v>
      </c>
      <c r="G4098">
        <v>78.199799999999996</v>
      </c>
      <c r="H4098" t="s">
        <v>803</v>
      </c>
      <c r="I4098">
        <v>17</v>
      </c>
      <c r="J4098">
        <f>IF(I4098="",0,I4098)</f>
        <v>17</v>
      </c>
      <c r="K4098">
        <v>14</v>
      </c>
      <c r="L4098">
        <f>I4098-K4098</f>
        <v>3</v>
      </c>
      <c r="M4098" t="str">
        <f>IF(I4098&lt;100,"small",IF(I4098&lt;500,"medium","large"))</f>
        <v>small</v>
      </c>
      <c r="N4098">
        <f>IF(M4098="small",1,0)</f>
        <v>1</v>
      </c>
      <c r="O4098">
        <f>IF(N4098="medium",1,0)</f>
        <v>0</v>
      </c>
      <c r="P4098">
        <f>IF(O4098="large",1,0)</f>
        <v>0</v>
      </c>
      <c r="Q4098">
        <v>2004</v>
      </c>
      <c r="R4098">
        <v>1</v>
      </c>
      <c r="S4098" t="str">
        <f>IF(R4098=1, "First-time", IF(R4098&lt;=3, "Rising Star", IF(R4098&lt;10, "Established", "Elites")))</f>
        <v>First-time</v>
      </c>
      <c r="T4098">
        <f>IF(S4098 = "First-time",1,0)</f>
        <v>1</v>
      </c>
      <c r="U4098">
        <f>IF(S4098 = "Rising Star",1,0)</f>
        <v>0</v>
      </c>
      <c r="V4098">
        <f>IF(S4098 = "Established",1,0)</f>
        <v>0</v>
      </c>
      <c r="W4098">
        <f>IF(S4098 = "Elites",1,0)</f>
        <v>0</v>
      </c>
      <c r="X4098" t="s">
        <v>689</v>
      </c>
      <c r="Y4098" t="str">
        <f>IF(X4098="","-",TRIM(LEFT(X4098,FIND(",",X4098&amp;",")-1)))</f>
        <v>Miami</v>
      </c>
      <c r="Z4098" t="s">
        <v>5801</v>
      </c>
      <c r="AA4098" t="s">
        <v>10</v>
      </c>
    </row>
    <row r="4099" spans="1:27" ht="14.4" x14ac:dyDescent="0.3">
      <c r="A4099">
        <v>4088</v>
      </c>
      <c r="B4099" t="s">
        <v>607</v>
      </c>
      <c r="C4099" t="s">
        <v>608</v>
      </c>
      <c r="D4099" t="s">
        <v>609</v>
      </c>
      <c r="E4099" t="s">
        <v>610</v>
      </c>
      <c r="F4099" s="5">
        <f>_xlfn.TEXTBEFORE(E4099, " ") * 1000000</f>
        <v>14600000</v>
      </c>
      <c r="G4099">
        <v>78.173400000000001</v>
      </c>
      <c r="H4099" t="s">
        <v>118</v>
      </c>
      <c r="I4099">
        <v>108</v>
      </c>
      <c r="J4099">
        <f>IF(I4099="",0,I4099)</f>
        <v>108</v>
      </c>
      <c r="K4099">
        <v>74</v>
      </c>
      <c r="L4099">
        <f>I4099-K4099</f>
        <v>34</v>
      </c>
      <c r="M4099" t="str">
        <f>IF(I4099&lt;100,"small",IF(I4099&lt;500,"medium","large"))</f>
        <v>medium</v>
      </c>
      <c r="N4099">
        <f>IF(M4099="small",1,0)</f>
        <v>0</v>
      </c>
      <c r="O4099">
        <f>IF(N4099="medium",1,0)</f>
        <v>0</v>
      </c>
      <c r="P4099">
        <f>IF(O4099="large",1,0)</f>
        <v>0</v>
      </c>
      <c r="Q4099">
        <v>1976</v>
      </c>
      <c r="R4099">
        <v>5</v>
      </c>
      <c r="S4099" t="str">
        <f>IF(R4099=1, "First-time", IF(R4099&lt;=3, "Rising Star", IF(R4099&lt;10, "Established", "Elites")))</f>
        <v>Established</v>
      </c>
      <c r="T4099">
        <f>IF(S4099 = "First-time",1,0)</f>
        <v>0</v>
      </c>
      <c r="U4099">
        <f>IF(S4099 = "Rising Star",1,0)</f>
        <v>0</v>
      </c>
      <c r="V4099">
        <f>IF(S4099 = "Established",1,0)</f>
        <v>1</v>
      </c>
      <c r="W4099">
        <f>IF(S4099 = "Elites",1,0)</f>
        <v>0</v>
      </c>
      <c r="X4099" t="s">
        <v>611</v>
      </c>
      <c r="Y4099" t="str">
        <f>IF(X4099="","-",TRIM(LEFT(X4099,FIND(",",X4099&amp;",")-1)))</f>
        <v>Denver</v>
      </c>
      <c r="Z4099" t="s">
        <v>611</v>
      </c>
      <c r="AA4099" t="s">
        <v>6</v>
      </c>
    </row>
    <row r="4100" spans="1:27" ht="14.4" x14ac:dyDescent="0.3">
      <c r="A4100">
        <v>4089</v>
      </c>
      <c r="B4100" t="s">
        <v>12625</v>
      </c>
      <c r="C4100" t="s">
        <v>12626</v>
      </c>
      <c r="D4100" t="s">
        <v>12627</v>
      </c>
      <c r="E4100" t="s">
        <v>1971</v>
      </c>
      <c r="F4100" s="5">
        <f>_xlfn.TEXTBEFORE(E4100, " ") * 1000000</f>
        <v>7000000</v>
      </c>
      <c r="G4100">
        <v>78.117400000000004</v>
      </c>
      <c r="H4100" t="s">
        <v>111</v>
      </c>
      <c r="I4100">
        <v>37</v>
      </c>
      <c r="J4100">
        <f>IF(I4100="",0,I4100)</f>
        <v>37</v>
      </c>
      <c r="K4100">
        <v>24</v>
      </c>
      <c r="L4100">
        <f>I4100-K4100</f>
        <v>13</v>
      </c>
      <c r="M4100" t="str">
        <f>IF(I4100&lt;100,"small",IF(I4100&lt;500,"medium","large"))</f>
        <v>small</v>
      </c>
      <c r="N4100">
        <f>IF(M4100="small",1,0)</f>
        <v>1</v>
      </c>
      <c r="O4100">
        <f>IF(N4100="medium",1,0)</f>
        <v>0</v>
      </c>
      <c r="P4100">
        <f>IF(O4100="large",1,0)</f>
        <v>0</v>
      </c>
      <c r="Q4100">
        <v>2011</v>
      </c>
      <c r="R4100">
        <v>1</v>
      </c>
      <c r="S4100" t="str">
        <f>IF(R4100=1, "First-time", IF(R4100&lt;=3, "Rising Star", IF(R4100&lt;10, "Established", "Elites")))</f>
        <v>First-time</v>
      </c>
      <c r="T4100">
        <f>IF(S4100 = "First-time",1,0)</f>
        <v>1</v>
      </c>
      <c r="U4100">
        <f>IF(S4100 = "Rising Star",1,0)</f>
        <v>0</v>
      </c>
      <c r="V4100">
        <f>IF(S4100 = "Established",1,0)</f>
        <v>0</v>
      </c>
      <c r="W4100">
        <f>IF(S4100 = "Elites",1,0)</f>
        <v>0</v>
      </c>
      <c r="X4100" t="s">
        <v>1118</v>
      </c>
      <c r="Y4100" t="str">
        <f>IF(X4100="","-",TRIM(LEFT(X4100,FIND(",",X4100&amp;",")-1)))</f>
        <v>Boulder</v>
      </c>
      <c r="Z4100" t="s">
        <v>2233</v>
      </c>
      <c r="AA4100" t="s">
        <v>6</v>
      </c>
    </row>
    <row r="4101" spans="1:27" ht="14.4" x14ac:dyDescent="0.3">
      <c r="A4101">
        <v>4090</v>
      </c>
      <c r="B4101" t="s">
        <v>9095</v>
      </c>
      <c r="C4101" t="s">
        <v>9096</v>
      </c>
      <c r="D4101" t="s">
        <v>9097</v>
      </c>
      <c r="E4101" t="s">
        <v>3113</v>
      </c>
      <c r="F4101" s="5">
        <f>_xlfn.TEXTBEFORE(E4101, " ") * 1000000</f>
        <v>6300000</v>
      </c>
      <c r="G4101">
        <v>78.09</v>
      </c>
      <c r="H4101" t="s">
        <v>160</v>
      </c>
      <c r="I4101">
        <v>30</v>
      </c>
      <c r="J4101">
        <f>IF(I4101="",0,I4101)</f>
        <v>30</v>
      </c>
      <c r="K4101">
        <v>19</v>
      </c>
      <c r="L4101">
        <f>I4101-K4101</f>
        <v>11</v>
      </c>
      <c r="M4101" t="str">
        <f>IF(I4101&lt;100,"small",IF(I4101&lt;500,"medium","large"))</f>
        <v>small</v>
      </c>
      <c r="N4101">
        <f>IF(M4101="small",1,0)</f>
        <v>1</v>
      </c>
      <c r="O4101">
        <f>IF(N4101="medium",1,0)</f>
        <v>0</v>
      </c>
      <c r="P4101">
        <f>IF(O4101="large",1,0)</f>
        <v>0</v>
      </c>
      <c r="Q4101">
        <v>2008</v>
      </c>
      <c r="R4101">
        <v>6</v>
      </c>
      <c r="S4101" t="str">
        <f>IF(R4101=1, "First-time", IF(R4101&lt;=3, "Rising Star", IF(R4101&lt;10, "Established", "Elites")))</f>
        <v>Established</v>
      </c>
      <c r="T4101">
        <f>IF(S4101 = "First-time",1,0)</f>
        <v>0</v>
      </c>
      <c r="U4101">
        <f>IF(S4101 = "Rising Star",1,0)</f>
        <v>0</v>
      </c>
      <c r="V4101">
        <f>IF(S4101 = "Established",1,0)</f>
        <v>1</v>
      </c>
      <c r="W4101">
        <f>IF(S4101 = "Elites",1,0)</f>
        <v>0</v>
      </c>
      <c r="X4101" t="s">
        <v>737</v>
      </c>
      <c r="Y4101" t="str">
        <f>IF(X4101="","-",TRIM(LEFT(X4101,FIND(",",X4101&amp;",")-1)))</f>
        <v>Sacramento</v>
      </c>
      <c r="Z4101" t="s">
        <v>2787</v>
      </c>
      <c r="AA4101" t="s">
        <v>5</v>
      </c>
    </row>
    <row r="4102" spans="1:27" ht="14.4" x14ac:dyDescent="0.3">
      <c r="A4102">
        <v>4091</v>
      </c>
      <c r="B4102" t="s">
        <v>4020</v>
      </c>
      <c r="C4102" t="s">
        <v>4021</v>
      </c>
      <c r="D4102" t="s">
        <v>4022</v>
      </c>
      <c r="E4102" t="s">
        <v>4023</v>
      </c>
      <c r="F4102" s="5">
        <f>_xlfn.TEXTBEFORE(E4102, " ") * 1000000</f>
        <v>250500000</v>
      </c>
      <c r="G4102">
        <v>78.079400000000007</v>
      </c>
      <c r="H4102" t="s">
        <v>85</v>
      </c>
      <c r="I4102">
        <v>900</v>
      </c>
      <c r="J4102">
        <f>IF(I4102="",0,I4102)</f>
        <v>900</v>
      </c>
      <c r="K4102">
        <v>500</v>
      </c>
      <c r="L4102">
        <f>I4102-K4102</f>
        <v>400</v>
      </c>
      <c r="M4102" t="str">
        <f>IF(I4102&lt;100,"small",IF(I4102&lt;500,"medium","large"))</f>
        <v>large</v>
      </c>
      <c r="N4102">
        <f>IF(M4102="small",1,0)</f>
        <v>0</v>
      </c>
      <c r="O4102">
        <f>IF(N4102="medium",1,0)</f>
        <v>0</v>
      </c>
      <c r="P4102">
        <f>IF(O4102="large",1,0)</f>
        <v>0</v>
      </c>
      <c r="Q4102">
        <v>2001</v>
      </c>
      <c r="R4102">
        <v>2</v>
      </c>
      <c r="S4102" t="str">
        <f>IF(R4102=1, "First-time", IF(R4102&lt;=3, "Rising Star", IF(R4102&lt;10, "Established", "Elites")))</f>
        <v>Rising Star</v>
      </c>
      <c r="T4102">
        <f>IF(S4102 = "First-time",1,0)</f>
        <v>0</v>
      </c>
      <c r="U4102">
        <f>IF(S4102 = "Rising Star",1,0)</f>
        <v>1</v>
      </c>
      <c r="V4102">
        <f>IF(S4102 = "Established",1,0)</f>
        <v>0</v>
      </c>
      <c r="W4102">
        <f>IF(S4102 = "Elites",1,0)</f>
        <v>0</v>
      </c>
      <c r="X4102" t="s">
        <v>168</v>
      </c>
      <c r="Y4102" t="str">
        <f>IF(X4102="","-",TRIM(LEFT(X4102,FIND(",",X4102&amp;",")-1)))</f>
        <v>Kansas City</v>
      </c>
      <c r="Z4102" t="s">
        <v>486</v>
      </c>
      <c r="AA4102" t="s">
        <v>17</v>
      </c>
    </row>
    <row r="4103" spans="1:27" ht="14.4" x14ac:dyDescent="0.3">
      <c r="A4103">
        <v>4092</v>
      </c>
      <c r="B4103" t="s">
        <v>10943</v>
      </c>
      <c r="C4103" t="s">
        <v>10944</v>
      </c>
      <c r="D4103" t="s">
        <v>10945</v>
      </c>
      <c r="E4103" t="s">
        <v>1648</v>
      </c>
      <c r="F4103" s="5">
        <f>_xlfn.TEXTBEFORE(E4103, " ") * 1000000</f>
        <v>17300000</v>
      </c>
      <c r="G4103">
        <v>78.032899999999998</v>
      </c>
      <c r="H4103" t="s">
        <v>353</v>
      </c>
      <c r="I4103">
        <v>135</v>
      </c>
      <c r="J4103">
        <f>IF(I4103="",0,I4103)</f>
        <v>135</v>
      </c>
      <c r="K4103">
        <v>80</v>
      </c>
      <c r="L4103">
        <f>I4103-K4103</f>
        <v>55</v>
      </c>
      <c r="M4103" t="str">
        <f>IF(I4103&lt;100,"small",IF(I4103&lt;500,"medium","large"))</f>
        <v>medium</v>
      </c>
      <c r="N4103">
        <f>IF(M4103="small",1,0)</f>
        <v>0</v>
      </c>
      <c r="O4103">
        <f>IF(N4103="medium",1,0)</f>
        <v>0</v>
      </c>
      <c r="P4103">
        <f>IF(O4103="large",1,0)</f>
        <v>0</v>
      </c>
      <c r="Q4103">
        <v>2010</v>
      </c>
      <c r="R4103">
        <v>2</v>
      </c>
      <c r="S4103" t="str">
        <f>IF(R4103=1, "First-time", IF(R4103&lt;=3, "Rising Star", IF(R4103&lt;10, "Established", "Elites")))</f>
        <v>Rising Star</v>
      </c>
      <c r="T4103">
        <f>IF(S4103 = "First-time",1,0)</f>
        <v>0</v>
      </c>
      <c r="U4103">
        <f>IF(S4103 = "Rising Star",1,0)</f>
        <v>1</v>
      </c>
      <c r="V4103">
        <f>IF(S4103 = "Established",1,0)</f>
        <v>0</v>
      </c>
      <c r="W4103">
        <f>IF(S4103 = "Elites",1,0)</f>
        <v>0</v>
      </c>
      <c r="X4103" t="s">
        <v>86</v>
      </c>
      <c r="Y4103" t="str">
        <f>IF(X4103="","-",TRIM(LEFT(X4103,FIND(",",X4103&amp;",")-1)))</f>
        <v>New York City</v>
      </c>
      <c r="Z4103" t="s">
        <v>10946</v>
      </c>
      <c r="AA4103" t="s">
        <v>32</v>
      </c>
    </row>
    <row r="4104" spans="1:27" ht="14.4" x14ac:dyDescent="0.3">
      <c r="A4104">
        <v>4093</v>
      </c>
      <c r="B4104" t="s">
        <v>876</v>
      </c>
      <c r="C4104" t="s">
        <v>877</v>
      </c>
      <c r="D4104" t="s">
        <v>878</v>
      </c>
      <c r="E4104" t="s">
        <v>879</v>
      </c>
      <c r="F4104" s="5">
        <f>_xlfn.TEXTBEFORE(E4104, " ") * 1000000</f>
        <v>23300000</v>
      </c>
      <c r="G4104">
        <v>78.026799999999994</v>
      </c>
      <c r="H4104" t="s">
        <v>118</v>
      </c>
      <c r="I4104">
        <v>166</v>
      </c>
      <c r="J4104">
        <f>IF(I4104="",0,I4104)</f>
        <v>166</v>
      </c>
      <c r="K4104">
        <v>115</v>
      </c>
      <c r="L4104">
        <f>I4104-K4104</f>
        <v>51</v>
      </c>
      <c r="M4104" t="str">
        <f>IF(I4104&lt;100,"small",IF(I4104&lt;500,"medium","large"))</f>
        <v>medium</v>
      </c>
      <c r="N4104">
        <f>IF(M4104="small",1,0)</f>
        <v>0</v>
      </c>
      <c r="O4104">
        <f>IF(N4104="medium",1,0)</f>
        <v>0</v>
      </c>
      <c r="P4104">
        <f>IF(O4104="large",1,0)</f>
        <v>0</v>
      </c>
      <c r="Q4104">
        <v>1982</v>
      </c>
      <c r="R4104">
        <v>1</v>
      </c>
      <c r="S4104" t="str">
        <f>IF(R4104=1, "First-time", IF(R4104&lt;=3, "Rising Star", IF(R4104&lt;10, "Established", "Elites")))</f>
        <v>First-time</v>
      </c>
      <c r="T4104">
        <f>IF(S4104 = "First-time",1,0)</f>
        <v>1</v>
      </c>
      <c r="U4104">
        <f>IF(S4104 = "Rising Star",1,0)</f>
        <v>0</v>
      </c>
      <c r="V4104">
        <f>IF(S4104 = "Established",1,0)</f>
        <v>0</v>
      </c>
      <c r="W4104">
        <f>IF(S4104 = "Elites",1,0)</f>
        <v>0</v>
      </c>
      <c r="X4104" t="s">
        <v>880</v>
      </c>
      <c r="Y4104" t="str">
        <f>IF(X4104="","-",TRIM(LEFT(X4104,FIND(",",X4104&amp;",")-1)))</f>
        <v>Louisville/Jefferson County</v>
      </c>
      <c r="Z4104" t="s">
        <v>881</v>
      </c>
      <c r="AA4104" t="s">
        <v>18</v>
      </c>
    </row>
    <row r="4105" spans="1:27" ht="14.4" x14ac:dyDescent="0.3">
      <c r="A4105">
        <v>4094</v>
      </c>
      <c r="B4105" t="s">
        <v>4833</v>
      </c>
      <c r="C4105" t="s">
        <v>4834</v>
      </c>
      <c r="D4105" t="s">
        <v>4835</v>
      </c>
      <c r="E4105" t="s">
        <v>4832</v>
      </c>
      <c r="F4105" s="5">
        <f>_xlfn.TEXTBEFORE(E4105, " ") * 1000000</f>
        <v>43100000</v>
      </c>
      <c r="G4105">
        <v>77.986999999999995</v>
      </c>
      <c r="H4105" t="s">
        <v>353</v>
      </c>
      <c r="I4105">
        <v>156</v>
      </c>
      <c r="J4105">
        <f>IF(I4105="",0,I4105)</f>
        <v>156</v>
      </c>
      <c r="K4105">
        <v>89</v>
      </c>
      <c r="L4105">
        <f>I4105-K4105</f>
        <v>67</v>
      </c>
      <c r="M4105" t="str">
        <f>IF(I4105&lt;100,"small",IF(I4105&lt;500,"medium","large"))</f>
        <v>medium</v>
      </c>
      <c r="N4105">
        <f>IF(M4105="small",1,0)</f>
        <v>0</v>
      </c>
      <c r="O4105">
        <f>IF(N4105="medium",1,0)</f>
        <v>0</v>
      </c>
      <c r="P4105">
        <f>IF(O4105="large",1,0)</f>
        <v>0</v>
      </c>
      <c r="Q4105">
        <v>2003</v>
      </c>
      <c r="R4105">
        <v>3</v>
      </c>
      <c r="S4105" t="str">
        <f>IF(R4105=1, "First-time", IF(R4105&lt;=3, "Rising Star", IF(R4105&lt;10, "Established", "Elites")))</f>
        <v>Rising Star</v>
      </c>
      <c r="T4105">
        <f>IF(S4105 = "First-time",1,0)</f>
        <v>0</v>
      </c>
      <c r="U4105">
        <f>IF(S4105 = "Rising Star",1,0)</f>
        <v>1</v>
      </c>
      <c r="V4105">
        <f>IF(S4105 = "Established",1,0)</f>
        <v>0</v>
      </c>
      <c r="W4105">
        <f>IF(S4105 = "Elites",1,0)</f>
        <v>0</v>
      </c>
      <c r="X4105" t="s">
        <v>130</v>
      </c>
      <c r="Y4105" t="str">
        <f>IF(X4105="","-",TRIM(LEFT(X4105,FIND(",",X4105&amp;",")-1)))</f>
        <v>Dallas</v>
      </c>
      <c r="Z4105" t="s">
        <v>993</v>
      </c>
      <c r="AA4105" t="s">
        <v>45</v>
      </c>
    </row>
    <row r="4106" spans="1:27" ht="14.4" x14ac:dyDescent="0.3">
      <c r="A4106">
        <v>4095</v>
      </c>
      <c r="B4106" t="s">
        <v>447</v>
      </c>
      <c r="C4106" t="s">
        <v>448</v>
      </c>
      <c r="D4106" t="s">
        <v>449</v>
      </c>
      <c r="E4106" t="s">
        <v>450</v>
      </c>
      <c r="F4106" s="5">
        <f>_xlfn.TEXTBEFORE(E4106, " ") * 1000000</f>
        <v>37300000</v>
      </c>
      <c r="G4106">
        <v>77.983699999999999</v>
      </c>
      <c r="H4106" t="s">
        <v>153</v>
      </c>
      <c r="I4106">
        <v>33</v>
      </c>
      <c r="J4106">
        <f>IF(I4106="",0,I4106)</f>
        <v>33</v>
      </c>
      <c r="K4106">
        <v>20</v>
      </c>
      <c r="L4106">
        <f>I4106-K4106</f>
        <v>13</v>
      </c>
      <c r="M4106" t="str">
        <f>IF(I4106&lt;100,"small",IF(I4106&lt;500,"medium","large"))</f>
        <v>small</v>
      </c>
      <c r="N4106">
        <f>IF(M4106="small",1,0)</f>
        <v>1</v>
      </c>
      <c r="O4106">
        <f>IF(N4106="medium",1,0)</f>
        <v>0</v>
      </c>
      <c r="P4106">
        <f>IF(O4106="large",1,0)</f>
        <v>0</v>
      </c>
      <c r="Q4106">
        <v>1969</v>
      </c>
      <c r="R4106">
        <v>1</v>
      </c>
      <c r="S4106" t="str">
        <f>IF(R4106=1, "First-time", IF(R4106&lt;=3, "Rising Star", IF(R4106&lt;10, "Established", "Elites")))</f>
        <v>First-time</v>
      </c>
      <c r="T4106">
        <f>IF(S4106 = "First-time",1,0)</f>
        <v>1</v>
      </c>
      <c r="U4106">
        <f>IF(S4106 = "Rising Star",1,0)</f>
        <v>0</v>
      </c>
      <c r="V4106">
        <f>IF(S4106 = "Established",1,0)</f>
        <v>0</v>
      </c>
      <c r="W4106">
        <f>IF(S4106 = "Elites",1,0)</f>
        <v>0</v>
      </c>
      <c r="X4106" t="s">
        <v>313</v>
      </c>
      <c r="Y4106" t="str">
        <f>IF(X4106="","-",TRIM(LEFT(X4106,FIND(",",X4106&amp;",")-1)))</f>
        <v>Des Moines</v>
      </c>
      <c r="Z4106" t="s">
        <v>451</v>
      </c>
      <c r="AA4106" t="s">
        <v>13</v>
      </c>
    </row>
    <row r="4107" spans="1:27" ht="14.4" x14ac:dyDescent="0.3">
      <c r="A4107">
        <v>4096</v>
      </c>
      <c r="B4107" t="s">
        <v>5920</v>
      </c>
      <c r="C4107" t="s">
        <v>5921</v>
      </c>
      <c r="D4107" t="s">
        <v>5922</v>
      </c>
      <c r="E4107" t="s">
        <v>1391</v>
      </c>
      <c r="F4107" s="5">
        <f>_xlfn.TEXTBEFORE(E4107, " ") * 1000000</f>
        <v>3800000</v>
      </c>
      <c r="G4107">
        <v>77.880799999999994</v>
      </c>
      <c r="H4107" t="s">
        <v>105</v>
      </c>
      <c r="I4107">
        <v>38</v>
      </c>
      <c r="J4107">
        <f>IF(I4107="",0,I4107)</f>
        <v>38</v>
      </c>
      <c r="K4107">
        <v>30</v>
      </c>
      <c r="L4107">
        <f>I4107-K4107</f>
        <v>8</v>
      </c>
      <c r="M4107" t="str">
        <f>IF(I4107&lt;100,"small",IF(I4107&lt;500,"medium","large"))</f>
        <v>small</v>
      </c>
      <c r="N4107">
        <f>IF(M4107="small",1,0)</f>
        <v>1</v>
      </c>
      <c r="O4107">
        <f>IF(N4107="medium",1,0)</f>
        <v>0</v>
      </c>
      <c r="P4107">
        <f>IF(O4107="large",1,0)</f>
        <v>0</v>
      </c>
      <c r="Q4107">
        <v>2004</v>
      </c>
      <c r="R4107">
        <v>3</v>
      </c>
      <c r="S4107" t="str">
        <f>IF(R4107=1, "First-time", IF(R4107&lt;=3, "Rising Star", IF(R4107&lt;10, "Established", "Elites")))</f>
        <v>Rising Star</v>
      </c>
      <c r="T4107">
        <f>IF(S4107 = "First-time",1,0)</f>
        <v>0</v>
      </c>
      <c r="U4107">
        <f>IF(S4107 = "Rising Star",1,0)</f>
        <v>1</v>
      </c>
      <c r="V4107">
        <f>IF(S4107 = "Established",1,0)</f>
        <v>0</v>
      </c>
      <c r="W4107">
        <f>IF(S4107 = "Elites",1,0)</f>
        <v>0</v>
      </c>
      <c r="X4107" t="s">
        <v>342</v>
      </c>
      <c r="Y4107" t="str">
        <f>IF(X4107="","-",TRIM(LEFT(X4107,FIND(",",X4107&amp;",")-1)))</f>
        <v>San Diego</v>
      </c>
      <c r="Z4107" t="s">
        <v>5923</v>
      </c>
      <c r="AA4107" t="s">
        <v>5</v>
      </c>
    </row>
    <row r="4108" spans="1:27" ht="14.4" x14ac:dyDescent="0.3">
      <c r="A4108">
        <v>4097</v>
      </c>
      <c r="B4108" t="s">
        <v>11009</v>
      </c>
      <c r="C4108" t="s">
        <v>11010</v>
      </c>
      <c r="D4108" t="s">
        <v>11011</v>
      </c>
      <c r="E4108" t="s">
        <v>1302</v>
      </c>
      <c r="F4108" s="5">
        <f>_xlfn.TEXTBEFORE(E4108, " ") * 1000000</f>
        <v>7800000</v>
      </c>
      <c r="G4108">
        <v>77.854799999999997</v>
      </c>
      <c r="H4108" t="s">
        <v>472</v>
      </c>
      <c r="I4108">
        <v>68</v>
      </c>
      <c r="J4108">
        <f>IF(I4108="",0,I4108)</f>
        <v>68</v>
      </c>
      <c r="K4108">
        <v>33</v>
      </c>
      <c r="L4108">
        <f>I4108-K4108</f>
        <v>35</v>
      </c>
      <c r="M4108" t="str">
        <f>IF(I4108&lt;100,"small",IF(I4108&lt;500,"medium","large"))</f>
        <v>small</v>
      </c>
      <c r="N4108">
        <f>IF(M4108="small",1,0)</f>
        <v>1</v>
      </c>
      <c r="O4108">
        <f>IF(N4108="medium",1,0)</f>
        <v>0</v>
      </c>
      <c r="P4108">
        <f>IF(O4108="large",1,0)</f>
        <v>0</v>
      </c>
      <c r="Q4108">
        <v>2010</v>
      </c>
      <c r="R4108">
        <v>6</v>
      </c>
      <c r="S4108" t="str">
        <f>IF(R4108=1, "First-time", IF(R4108&lt;=3, "Rising Star", IF(R4108&lt;10, "Established", "Elites")))</f>
        <v>Established</v>
      </c>
      <c r="T4108">
        <f>IF(S4108 = "First-time",1,0)</f>
        <v>0</v>
      </c>
      <c r="U4108">
        <f>IF(S4108 = "Rising Star",1,0)</f>
        <v>0</v>
      </c>
      <c r="V4108">
        <f>IF(S4108 = "Established",1,0)</f>
        <v>1</v>
      </c>
      <c r="W4108">
        <f>IF(S4108 = "Elites",1,0)</f>
        <v>0</v>
      </c>
      <c r="X4108" t="s">
        <v>660</v>
      </c>
      <c r="Y4108" t="str">
        <f>IF(X4108="","-",TRIM(LEFT(X4108,FIND(",",X4108&amp;",")-1)))</f>
        <v>Asheville</v>
      </c>
      <c r="Z4108" t="s">
        <v>3961</v>
      </c>
      <c r="AA4108" t="s">
        <v>28</v>
      </c>
    </row>
    <row r="4109" spans="1:27" ht="14.4" x14ac:dyDescent="0.3">
      <c r="A4109">
        <v>4098</v>
      </c>
      <c r="B4109" t="s">
        <v>10696</v>
      </c>
      <c r="C4109" t="s">
        <v>10697</v>
      </c>
      <c r="D4109" t="s">
        <v>10698</v>
      </c>
      <c r="E4109" t="s">
        <v>318</v>
      </c>
      <c r="F4109" s="5">
        <f>_xlfn.TEXTBEFORE(E4109, " ") * 1000000</f>
        <v>10600000</v>
      </c>
      <c r="G4109">
        <v>77.844399999999993</v>
      </c>
      <c r="H4109" t="s">
        <v>160</v>
      </c>
      <c r="I4109">
        <v>35</v>
      </c>
      <c r="J4109">
        <f>IF(I4109="",0,I4109)</f>
        <v>35</v>
      </c>
      <c r="K4109">
        <v>10</v>
      </c>
      <c r="L4109">
        <f>I4109-K4109</f>
        <v>25</v>
      </c>
      <c r="M4109" t="str">
        <f>IF(I4109&lt;100,"small",IF(I4109&lt;500,"medium","large"))</f>
        <v>small</v>
      </c>
      <c r="N4109">
        <f>IF(M4109="small",1,0)</f>
        <v>1</v>
      </c>
      <c r="O4109">
        <f>IF(N4109="medium",1,0)</f>
        <v>0</v>
      </c>
      <c r="P4109">
        <f>IF(O4109="large",1,0)</f>
        <v>0</v>
      </c>
      <c r="Q4109">
        <v>2010</v>
      </c>
      <c r="R4109">
        <v>5</v>
      </c>
      <c r="S4109" t="str">
        <f>IF(R4109=1, "First-time", IF(R4109&lt;=3, "Rising Star", IF(R4109&lt;10, "Established", "Elites")))</f>
        <v>Established</v>
      </c>
      <c r="T4109">
        <f>IF(S4109 = "First-time",1,0)</f>
        <v>0</v>
      </c>
      <c r="U4109">
        <f>IF(S4109 = "Rising Star",1,0)</f>
        <v>0</v>
      </c>
      <c r="V4109">
        <f>IF(S4109 = "Established",1,0)</f>
        <v>1</v>
      </c>
      <c r="W4109">
        <f>IF(S4109 = "Elites",1,0)</f>
        <v>0</v>
      </c>
      <c r="X4109" t="s">
        <v>130</v>
      </c>
      <c r="Y4109" t="str">
        <f>IF(X4109="","-",TRIM(LEFT(X4109,FIND(",",X4109&amp;",")-1)))</f>
        <v>Dallas</v>
      </c>
      <c r="Z4109" t="s">
        <v>988</v>
      </c>
      <c r="AA4109" t="s">
        <v>45</v>
      </c>
    </row>
    <row r="4110" spans="1:27" ht="14.4" x14ac:dyDescent="0.3">
      <c r="A4110">
        <v>4099</v>
      </c>
      <c r="B4110" t="s">
        <v>9846</v>
      </c>
      <c r="C4110" t="s">
        <v>9847</v>
      </c>
      <c r="D4110" t="s">
        <v>9848</v>
      </c>
      <c r="E4110" t="s">
        <v>9849</v>
      </c>
      <c r="F4110" s="5">
        <f>_xlfn.TEXTBEFORE(E4110, " ") * 1000000</f>
        <v>81500000</v>
      </c>
      <c r="G4110">
        <v>77.836600000000004</v>
      </c>
      <c r="H4110" t="s">
        <v>1132</v>
      </c>
      <c r="I4110">
        <v>648</v>
      </c>
      <c r="J4110">
        <f>IF(I4110="",0,I4110)</f>
        <v>648</v>
      </c>
      <c r="K4110">
        <v>314</v>
      </c>
      <c r="L4110">
        <f>I4110-K4110</f>
        <v>334</v>
      </c>
      <c r="M4110" t="str">
        <f>IF(I4110&lt;100,"small",IF(I4110&lt;500,"medium","large"))</f>
        <v>large</v>
      </c>
      <c r="N4110">
        <f>IF(M4110="small",1,0)</f>
        <v>0</v>
      </c>
      <c r="O4110">
        <f>IF(N4110="medium",1,0)</f>
        <v>0</v>
      </c>
      <c r="P4110">
        <f>IF(O4110="large",1,0)</f>
        <v>0</v>
      </c>
      <c r="Q4110">
        <v>2009</v>
      </c>
      <c r="R4110">
        <v>3</v>
      </c>
      <c r="S4110" t="str">
        <f>IF(R4110=1, "First-time", IF(R4110&lt;=3, "Rising Star", IF(R4110&lt;10, "Established", "Elites")))</f>
        <v>Rising Star</v>
      </c>
      <c r="T4110">
        <f>IF(S4110 = "First-time",1,0)</f>
        <v>0</v>
      </c>
      <c r="U4110">
        <f>IF(S4110 = "Rising Star",1,0)</f>
        <v>1</v>
      </c>
      <c r="V4110">
        <f>IF(S4110 = "Established",1,0)</f>
        <v>0</v>
      </c>
      <c r="W4110">
        <f>IF(S4110 = "Elites",1,0)</f>
        <v>0</v>
      </c>
      <c r="X4110" t="s">
        <v>354</v>
      </c>
      <c r="Y4110" t="str">
        <f>IF(X4110="","-",TRIM(LEFT(X4110,FIND(",",X4110&amp;",")-1)))</f>
        <v>Minneapolis</v>
      </c>
      <c r="Z4110" t="s">
        <v>354</v>
      </c>
      <c r="AA4110" t="s">
        <v>24</v>
      </c>
    </row>
    <row r="4111" spans="1:27" ht="14.4" x14ac:dyDescent="0.3">
      <c r="A4111">
        <v>4100</v>
      </c>
      <c r="B4111" t="s">
        <v>8116</v>
      </c>
      <c r="C4111" t="s">
        <v>8117</v>
      </c>
      <c r="D4111" t="s">
        <v>8118</v>
      </c>
      <c r="E4111" t="s">
        <v>1486</v>
      </c>
      <c r="F4111" s="5">
        <f>_xlfn.TEXTBEFORE(E4111, " ") * 1000000</f>
        <v>16800000</v>
      </c>
      <c r="G4111">
        <v>77.8048</v>
      </c>
      <c r="H4111" t="s">
        <v>803</v>
      </c>
      <c r="I4111">
        <v>24</v>
      </c>
      <c r="J4111">
        <f>IF(I4111="",0,I4111)</f>
        <v>24</v>
      </c>
      <c r="K4111">
        <v>20</v>
      </c>
      <c r="L4111">
        <f>I4111-K4111</f>
        <v>4</v>
      </c>
      <c r="M4111" t="str">
        <f>IF(I4111&lt;100,"small",IF(I4111&lt;500,"medium","large"))</f>
        <v>small</v>
      </c>
      <c r="N4111">
        <f>IF(M4111="small",1,0)</f>
        <v>1</v>
      </c>
      <c r="O4111">
        <f>IF(N4111="medium",1,0)</f>
        <v>0</v>
      </c>
      <c r="P4111">
        <f>IF(O4111="large",1,0)</f>
        <v>0</v>
      </c>
      <c r="Q4111">
        <v>2007</v>
      </c>
      <c r="R4111">
        <v>6</v>
      </c>
      <c r="S4111" t="str">
        <f>IF(R4111=1, "First-time", IF(R4111&lt;=3, "Rising Star", IF(R4111&lt;10, "Established", "Elites")))</f>
        <v>Established</v>
      </c>
      <c r="T4111">
        <f>IF(S4111 = "First-time",1,0)</f>
        <v>0</v>
      </c>
      <c r="U4111">
        <f>IF(S4111 = "Rising Star",1,0)</f>
        <v>0</v>
      </c>
      <c r="V4111">
        <f>IF(S4111 = "Established",1,0)</f>
        <v>1</v>
      </c>
      <c r="W4111">
        <f>IF(S4111 = "Elites",1,0)</f>
        <v>0</v>
      </c>
      <c r="X4111" t="s">
        <v>1396</v>
      </c>
      <c r="Y4111" t="str">
        <f>IF(X4111="","-",TRIM(LEFT(X4111,FIND(",",X4111&amp;",")-1)))</f>
        <v>San Francisco</v>
      </c>
      <c r="Z4111" t="s">
        <v>1119</v>
      </c>
      <c r="AA4111" t="s">
        <v>5</v>
      </c>
    </row>
    <row r="4112" spans="1:27" ht="14.4" x14ac:dyDescent="0.3">
      <c r="A4112">
        <v>4101</v>
      </c>
      <c r="B4112" t="s">
        <v>4537</v>
      </c>
      <c r="C4112" t="s">
        <v>4538</v>
      </c>
      <c r="D4112" t="s">
        <v>4539</v>
      </c>
      <c r="E4112" t="s">
        <v>4540</v>
      </c>
      <c r="F4112" s="5">
        <f>_xlfn.TEXTBEFORE(E4112, " ") * 1000000</f>
        <v>474700000</v>
      </c>
      <c r="G4112">
        <v>77.752499999999998</v>
      </c>
      <c r="H4112" t="s">
        <v>140</v>
      </c>
      <c r="I4112">
        <v>13751</v>
      </c>
      <c r="J4112">
        <f>IF(I4112="",0,I4112)</f>
        <v>13751</v>
      </c>
      <c r="K4112">
        <v>7257</v>
      </c>
      <c r="L4112">
        <f>I4112-K4112</f>
        <v>6494</v>
      </c>
      <c r="M4112" t="str">
        <f>IF(I4112&lt;100,"small",IF(I4112&lt;500,"medium","large"))</f>
        <v>large</v>
      </c>
      <c r="N4112">
        <f>IF(M4112="small",1,0)</f>
        <v>0</v>
      </c>
      <c r="O4112">
        <f>IF(N4112="medium",1,0)</f>
        <v>0</v>
      </c>
      <c r="P4112">
        <f>IF(O4112="large",1,0)</f>
        <v>0</v>
      </c>
      <c r="Q4112">
        <v>2002</v>
      </c>
      <c r="R4112">
        <v>8</v>
      </c>
      <c r="S4112" t="str">
        <f>IF(R4112=1, "First-time", IF(R4112&lt;=3, "Rising Star", IF(R4112&lt;10, "Established", "Elites")))</f>
        <v>Established</v>
      </c>
      <c r="T4112">
        <f>IF(S4112 = "First-time",1,0)</f>
        <v>0</v>
      </c>
      <c r="U4112">
        <f>IF(S4112 = "Rising Star",1,0)</f>
        <v>0</v>
      </c>
      <c r="V4112">
        <f>IF(S4112 = "Established",1,0)</f>
        <v>1</v>
      </c>
      <c r="W4112">
        <f>IF(S4112 = "Elites",1,0)</f>
        <v>0</v>
      </c>
      <c r="X4112" t="s">
        <v>99</v>
      </c>
      <c r="Y4112" t="str">
        <f>IF(X4112="","-",TRIM(LEFT(X4112,FIND(",",X4112&amp;",")-1)))</f>
        <v>-</v>
      </c>
      <c r="Z4112" t="s">
        <v>2053</v>
      </c>
      <c r="AA4112" t="s">
        <v>17</v>
      </c>
    </row>
    <row r="4113" spans="1:27" ht="14.4" x14ac:dyDescent="0.3">
      <c r="A4113">
        <v>4102</v>
      </c>
      <c r="B4113" t="s">
        <v>13162</v>
      </c>
      <c r="C4113" t="s">
        <v>13163</v>
      </c>
      <c r="D4113" t="s">
        <v>13164</v>
      </c>
      <c r="E4113" t="s">
        <v>2766</v>
      </c>
      <c r="F4113" s="5">
        <f>_xlfn.TEXTBEFORE(E4113, " ") * 1000000</f>
        <v>2700000</v>
      </c>
      <c r="G4113">
        <v>77.716399999999993</v>
      </c>
      <c r="H4113" t="s">
        <v>174</v>
      </c>
      <c r="I4113">
        <v>45</v>
      </c>
      <c r="J4113">
        <f>IF(I4113="",0,I4113)</f>
        <v>45</v>
      </c>
      <c r="K4113">
        <v>25</v>
      </c>
      <c r="L4113">
        <f>I4113-K4113</f>
        <v>20</v>
      </c>
      <c r="M4113" t="str">
        <f>IF(I4113&lt;100,"small",IF(I4113&lt;500,"medium","large"))</f>
        <v>small</v>
      </c>
      <c r="N4113">
        <f>IF(M4113="small",1,0)</f>
        <v>1</v>
      </c>
      <c r="O4113">
        <f>IF(N4113="medium",1,0)</f>
        <v>0</v>
      </c>
      <c r="P4113">
        <f>IF(O4113="large",1,0)</f>
        <v>0</v>
      </c>
      <c r="Q4113">
        <v>2012</v>
      </c>
      <c r="R4113">
        <v>1</v>
      </c>
      <c r="S4113" t="str">
        <f>IF(R4113=1, "First-time", IF(R4113&lt;=3, "Rising Star", IF(R4113&lt;10, "Established", "Elites")))</f>
        <v>First-time</v>
      </c>
      <c r="T4113">
        <f>IF(S4113 = "First-time",1,0)</f>
        <v>1</v>
      </c>
      <c r="U4113">
        <f>IF(S4113 = "Rising Star",1,0)</f>
        <v>0</v>
      </c>
      <c r="V4113">
        <f>IF(S4113 = "Established",1,0)</f>
        <v>0</v>
      </c>
      <c r="W4113">
        <f>IF(S4113 = "Elites",1,0)</f>
        <v>0</v>
      </c>
      <c r="X4113" t="s">
        <v>348</v>
      </c>
      <c r="Y4113" t="str">
        <f>IF(X4113="","-",TRIM(LEFT(X4113,FIND(",",X4113&amp;",")-1)))</f>
        <v>Nashville</v>
      </c>
      <c r="Z4113" t="s">
        <v>348</v>
      </c>
      <c r="AA4113" t="s">
        <v>44</v>
      </c>
    </row>
    <row r="4114" spans="1:27" ht="14.4" x14ac:dyDescent="0.3">
      <c r="A4114">
        <v>4103</v>
      </c>
      <c r="B4114" t="s">
        <v>5924</v>
      </c>
      <c r="C4114" t="s">
        <v>5925</v>
      </c>
      <c r="D4114" t="s">
        <v>5926</v>
      </c>
      <c r="E4114" t="s">
        <v>789</v>
      </c>
      <c r="F4114" s="5">
        <f>_xlfn.TEXTBEFORE(E4114, " ") * 1000000</f>
        <v>15200000</v>
      </c>
      <c r="G4114">
        <v>77.657499999999999</v>
      </c>
      <c r="H4114" t="s">
        <v>472</v>
      </c>
      <c r="I4114">
        <v>85</v>
      </c>
      <c r="J4114">
        <f>IF(I4114="",0,I4114)</f>
        <v>85</v>
      </c>
      <c r="K4114">
        <v>44</v>
      </c>
      <c r="L4114">
        <f>I4114-K4114</f>
        <v>41</v>
      </c>
      <c r="M4114" t="str">
        <f>IF(I4114&lt;100,"small",IF(I4114&lt;500,"medium","large"))</f>
        <v>small</v>
      </c>
      <c r="N4114">
        <f>IF(M4114="small",1,0)</f>
        <v>1</v>
      </c>
      <c r="O4114">
        <f>IF(N4114="medium",1,0)</f>
        <v>0</v>
      </c>
      <c r="P4114">
        <f>IF(O4114="large",1,0)</f>
        <v>0</v>
      </c>
      <c r="Q4114">
        <v>2004</v>
      </c>
      <c r="R4114">
        <v>5</v>
      </c>
      <c r="S4114" t="str">
        <f>IF(R4114=1, "First-time", IF(R4114&lt;=3, "Rising Star", IF(R4114&lt;10, "Established", "Elites")))</f>
        <v>Established</v>
      </c>
      <c r="T4114">
        <f>IF(S4114 = "First-time",1,0)</f>
        <v>0</v>
      </c>
      <c r="U4114">
        <f>IF(S4114 = "Rising Star",1,0)</f>
        <v>0</v>
      </c>
      <c r="V4114">
        <f>IF(S4114 = "Established",1,0)</f>
        <v>1</v>
      </c>
      <c r="W4114">
        <f>IF(S4114 = "Elites",1,0)</f>
        <v>0</v>
      </c>
      <c r="X4114" t="s">
        <v>1396</v>
      </c>
      <c r="Y4114" t="str">
        <f>IF(X4114="","-",TRIM(LEFT(X4114,FIND(",",X4114&amp;",")-1)))</f>
        <v>San Francisco</v>
      </c>
      <c r="Z4114" t="s">
        <v>5927</v>
      </c>
      <c r="AA4114" t="s">
        <v>5</v>
      </c>
    </row>
    <row r="4115" spans="1:27" ht="14.4" x14ac:dyDescent="0.3">
      <c r="A4115">
        <v>4104</v>
      </c>
      <c r="B4115" t="s">
        <v>1243</v>
      </c>
      <c r="C4115" t="s">
        <v>1244</v>
      </c>
      <c r="D4115" t="s">
        <v>1245</v>
      </c>
      <c r="E4115" t="s">
        <v>1246</v>
      </c>
      <c r="F4115" s="5">
        <f>_xlfn.TEXTBEFORE(E4115, " ") * 1000000</f>
        <v>2900000</v>
      </c>
      <c r="G4115">
        <v>77.638099999999994</v>
      </c>
      <c r="H4115" t="s">
        <v>445</v>
      </c>
      <c r="I4115">
        <v>20</v>
      </c>
      <c r="J4115">
        <f>IF(I4115="",0,I4115)</f>
        <v>20</v>
      </c>
      <c r="K4115">
        <v>11</v>
      </c>
      <c r="L4115">
        <f>I4115-K4115</f>
        <v>9</v>
      </c>
      <c r="M4115" t="str">
        <f>IF(I4115&lt;100,"small",IF(I4115&lt;500,"medium","large"))</f>
        <v>small</v>
      </c>
      <c r="N4115">
        <f>IF(M4115="small",1,0)</f>
        <v>1</v>
      </c>
      <c r="O4115">
        <f>IF(N4115="medium",1,0)</f>
        <v>0</v>
      </c>
      <c r="P4115">
        <f>IF(O4115="large",1,0)</f>
        <v>0</v>
      </c>
      <c r="Q4115">
        <v>1987</v>
      </c>
      <c r="R4115">
        <v>2</v>
      </c>
      <c r="S4115" t="str">
        <f>IF(R4115=1, "First-time", IF(R4115&lt;=3, "Rising Star", IF(R4115&lt;10, "Established", "Elites")))</f>
        <v>Rising Star</v>
      </c>
      <c r="T4115">
        <f>IF(S4115 = "First-time",1,0)</f>
        <v>0</v>
      </c>
      <c r="U4115">
        <f>IF(S4115 = "Rising Star",1,0)</f>
        <v>1</v>
      </c>
      <c r="V4115">
        <f>IF(S4115 = "Established",1,0)</f>
        <v>0</v>
      </c>
      <c r="W4115">
        <f>IF(S4115 = "Elites",1,0)</f>
        <v>0</v>
      </c>
      <c r="X4115" t="s">
        <v>1247</v>
      </c>
      <c r="Y4115" t="str">
        <f>IF(X4115="","-",TRIM(LEFT(X4115,FIND(",",X4115&amp;",")-1)))</f>
        <v>Lancaster</v>
      </c>
      <c r="Z4115" t="s">
        <v>1248</v>
      </c>
      <c r="AA4115" t="s">
        <v>39</v>
      </c>
    </row>
    <row r="4116" spans="1:27" ht="14.4" x14ac:dyDescent="0.3">
      <c r="A4116">
        <v>4105</v>
      </c>
      <c r="B4116" t="s">
        <v>10201</v>
      </c>
      <c r="C4116" t="s">
        <v>10202</v>
      </c>
      <c r="D4116" t="s">
        <v>10203</v>
      </c>
      <c r="E4116" t="s">
        <v>2261</v>
      </c>
      <c r="F4116" s="5">
        <f>_xlfn.TEXTBEFORE(E4116, " ") * 1000000</f>
        <v>10200000</v>
      </c>
      <c r="G4116">
        <v>77.637799999999999</v>
      </c>
      <c r="H4116" t="s">
        <v>167</v>
      </c>
      <c r="I4116">
        <v>23</v>
      </c>
      <c r="J4116">
        <f>IF(I4116="",0,I4116)</f>
        <v>23</v>
      </c>
      <c r="K4116">
        <v>12</v>
      </c>
      <c r="L4116">
        <f>I4116-K4116</f>
        <v>11</v>
      </c>
      <c r="M4116" t="str">
        <f>IF(I4116&lt;100,"small",IF(I4116&lt;500,"medium","large"))</f>
        <v>small</v>
      </c>
      <c r="N4116">
        <f>IF(M4116="small",1,0)</f>
        <v>1</v>
      </c>
      <c r="O4116">
        <f>IF(N4116="medium",1,0)</f>
        <v>0</v>
      </c>
      <c r="P4116">
        <f>IF(O4116="large",1,0)</f>
        <v>0</v>
      </c>
      <c r="Q4116">
        <v>2009</v>
      </c>
      <c r="R4116">
        <v>3</v>
      </c>
      <c r="S4116" t="str">
        <f>IF(R4116=1, "First-time", IF(R4116&lt;=3, "Rising Star", IF(R4116&lt;10, "Established", "Elites")))</f>
        <v>Rising Star</v>
      </c>
      <c r="T4116">
        <f>IF(S4116 = "First-time",1,0)</f>
        <v>0</v>
      </c>
      <c r="U4116">
        <f>IF(S4116 = "Rising Star",1,0)</f>
        <v>1</v>
      </c>
      <c r="V4116">
        <f>IF(S4116 = "Established",1,0)</f>
        <v>0</v>
      </c>
      <c r="W4116">
        <f>IF(S4116 = "Elites",1,0)</f>
        <v>0</v>
      </c>
      <c r="X4116" t="s">
        <v>427</v>
      </c>
      <c r="Y4116" t="str">
        <f>IF(X4116="","-",TRIM(LEFT(X4116,FIND(",",X4116&amp;",")-1)))</f>
        <v>Washington</v>
      </c>
      <c r="Z4116" t="s">
        <v>2498</v>
      </c>
      <c r="AA4116" t="s">
        <v>8</v>
      </c>
    </row>
    <row r="4117" spans="1:27" ht="14.4" x14ac:dyDescent="0.3">
      <c r="A4117">
        <v>4106</v>
      </c>
      <c r="B4117" t="s">
        <v>327</v>
      </c>
      <c r="C4117" t="s">
        <v>328</v>
      </c>
      <c r="D4117" t="s">
        <v>329</v>
      </c>
      <c r="E4117" t="s">
        <v>330</v>
      </c>
      <c r="F4117" s="5">
        <f>_xlfn.TEXTBEFORE(E4117, " ") * 1000000</f>
        <v>4099999.9999999995</v>
      </c>
      <c r="G4117">
        <v>77.632099999999994</v>
      </c>
      <c r="H4117" t="s">
        <v>331</v>
      </c>
      <c r="I4117">
        <v>103</v>
      </c>
      <c r="J4117">
        <f>IF(I4117="",0,I4117)</f>
        <v>103</v>
      </c>
      <c r="K4117">
        <v>34</v>
      </c>
      <c r="L4117">
        <f>I4117-K4117</f>
        <v>69</v>
      </c>
      <c r="M4117" t="str">
        <f>IF(I4117&lt;100,"small",IF(I4117&lt;500,"medium","large"))</f>
        <v>medium</v>
      </c>
      <c r="N4117">
        <f>IF(M4117="small",1,0)</f>
        <v>0</v>
      </c>
      <c r="O4117">
        <f>IF(N4117="medium",1,0)</f>
        <v>0</v>
      </c>
      <c r="P4117">
        <f>IF(O4117="large",1,0)</f>
        <v>0</v>
      </c>
      <c r="Q4117">
        <v>1959</v>
      </c>
      <c r="R4117">
        <v>1</v>
      </c>
      <c r="S4117" t="str">
        <f>IF(R4117=1, "First-time", IF(R4117&lt;=3, "Rising Star", IF(R4117&lt;10, "Established", "Elites")))</f>
        <v>First-time</v>
      </c>
      <c r="T4117">
        <f>IF(S4117 = "First-time",1,0)</f>
        <v>1</v>
      </c>
      <c r="U4117">
        <f>IF(S4117 = "Rising Star",1,0)</f>
        <v>0</v>
      </c>
      <c r="V4117">
        <f>IF(S4117 = "Established",1,0)</f>
        <v>0</v>
      </c>
      <c r="W4117">
        <f>IF(S4117 = "Elites",1,0)</f>
        <v>0</v>
      </c>
      <c r="X4117" t="s">
        <v>332</v>
      </c>
      <c r="Y4117" t="str">
        <f>IF(X4117="","-",TRIM(LEFT(X4117,FIND(",",X4117&amp;",")-1)))</f>
        <v>Columbus</v>
      </c>
      <c r="Z4117" t="s">
        <v>333</v>
      </c>
      <c r="AA4117" t="s">
        <v>36</v>
      </c>
    </row>
    <row r="4118" spans="1:27" ht="14.4" x14ac:dyDescent="0.3">
      <c r="A4118">
        <v>4107</v>
      </c>
      <c r="B4118" t="s">
        <v>7912</v>
      </c>
      <c r="C4118" t="s">
        <v>7913</v>
      </c>
      <c r="D4118" t="s">
        <v>7914</v>
      </c>
      <c r="E4118" t="s">
        <v>212</v>
      </c>
      <c r="F4118" s="5">
        <f>_xlfn.TEXTBEFORE(E4118, " ") * 1000000</f>
        <v>4400000</v>
      </c>
      <c r="G4118">
        <v>77.629900000000006</v>
      </c>
      <c r="H4118" t="s">
        <v>85</v>
      </c>
      <c r="I4118">
        <v>27</v>
      </c>
      <c r="J4118">
        <f>IF(I4118="",0,I4118)</f>
        <v>27</v>
      </c>
      <c r="K4118">
        <v>16</v>
      </c>
      <c r="L4118">
        <f>I4118-K4118</f>
        <v>11</v>
      </c>
      <c r="M4118" t="str">
        <f>IF(I4118&lt;100,"small",IF(I4118&lt;500,"medium","large"))</f>
        <v>small</v>
      </c>
      <c r="N4118">
        <f>IF(M4118="small",1,0)</f>
        <v>1</v>
      </c>
      <c r="O4118">
        <f>IF(N4118="medium",1,0)</f>
        <v>0</v>
      </c>
      <c r="P4118">
        <f>IF(O4118="large",1,0)</f>
        <v>0</v>
      </c>
      <c r="Q4118">
        <v>2007</v>
      </c>
      <c r="R4118">
        <v>1</v>
      </c>
      <c r="S4118" t="str">
        <f>IF(R4118=1, "First-time", IF(R4118&lt;=3, "Rising Star", IF(R4118&lt;10, "Established", "Elites")))</f>
        <v>First-time</v>
      </c>
      <c r="T4118">
        <f>IF(S4118 = "First-time",1,0)</f>
        <v>1</v>
      </c>
      <c r="U4118">
        <f>IF(S4118 = "Rising Star",1,0)</f>
        <v>0</v>
      </c>
      <c r="V4118">
        <f>IF(S4118 = "Established",1,0)</f>
        <v>0</v>
      </c>
      <c r="W4118">
        <f>IF(S4118 = "Elites",1,0)</f>
        <v>0</v>
      </c>
      <c r="X4118" t="s">
        <v>242</v>
      </c>
      <c r="Y4118" t="str">
        <f>IF(X4118="","-",TRIM(LEFT(X4118,FIND(",",X4118&amp;",")-1)))</f>
        <v>Atlanta</v>
      </c>
      <c r="Z4118" t="s">
        <v>242</v>
      </c>
      <c r="AA4118" t="s">
        <v>11</v>
      </c>
    </row>
    <row r="4119" spans="1:27" ht="14.4" x14ac:dyDescent="0.3">
      <c r="A4119">
        <v>4108</v>
      </c>
      <c r="B4119" t="s">
        <v>8408</v>
      </c>
      <c r="C4119" t="s">
        <v>8409</v>
      </c>
      <c r="D4119" t="s">
        <v>8410</v>
      </c>
      <c r="E4119" t="s">
        <v>5353</v>
      </c>
      <c r="F4119" s="5">
        <f>_xlfn.TEXTBEFORE(E4119, " ") * 1000000</f>
        <v>41300000</v>
      </c>
      <c r="G4119">
        <v>77.611800000000002</v>
      </c>
      <c r="H4119" t="s">
        <v>160</v>
      </c>
      <c r="I4119">
        <v>200</v>
      </c>
      <c r="J4119">
        <f>IF(I4119="",0,I4119)</f>
        <v>200</v>
      </c>
      <c r="K4119">
        <v>116</v>
      </c>
      <c r="L4119">
        <f>I4119-K4119</f>
        <v>84</v>
      </c>
      <c r="M4119" t="str">
        <f>IF(I4119&lt;100,"small",IF(I4119&lt;500,"medium","large"))</f>
        <v>medium</v>
      </c>
      <c r="N4119">
        <f>IF(M4119="small",1,0)</f>
        <v>0</v>
      </c>
      <c r="O4119">
        <f>IF(N4119="medium",1,0)</f>
        <v>0</v>
      </c>
      <c r="P4119">
        <f>IF(O4119="large",1,0)</f>
        <v>0</v>
      </c>
      <c r="Q4119">
        <v>2008</v>
      </c>
      <c r="R4119">
        <v>2</v>
      </c>
      <c r="S4119" t="str">
        <f>IF(R4119=1, "First-time", IF(R4119&lt;=3, "Rising Star", IF(R4119&lt;10, "Established", "Elites")))</f>
        <v>Rising Star</v>
      </c>
      <c r="T4119">
        <f>IF(S4119 = "First-time",1,0)</f>
        <v>0</v>
      </c>
      <c r="U4119">
        <f>IF(S4119 = "Rising Star",1,0)</f>
        <v>1</v>
      </c>
      <c r="V4119">
        <f>IF(S4119 = "Established",1,0)</f>
        <v>0</v>
      </c>
      <c r="W4119">
        <f>IF(S4119 = "Elites",1,0)</f>
        <v>0</v>
      </c>
      <c r="X4119" t="s">
        <v>99</v>
      </c>
      <c r="Y4119" t="str">
        <f>IF(X4119="","-",TRIM(LEFT(X4119,FIND(",",X4119&amp;",")-1)))</f>
        <v>-</v>
      </c>
      <c r="Z4119" t="s">
        <v>8411</v>
      </c>
      <c r="AA4119" t="s">
        <v>45</v>
      </c>
    </row>
    <row r="4120" spans="1:27" ht="14.4" x14ac:dyDescent="0.3">
      <c r="A4120">
        <v>4109</v>
      </c>
      <c r="B4120" t="s">
        <v>6113</v>
      </c>
      <c r="C4120" t="s">
        <v>6114</v>
      </c>
      <c r="D4120" t="s">
        <v>6115</v>
      </c>
      <c r="E4120" t="s">
        <v>1267</v>
      </c>
      <c r="F4120" s="5">
        <f>_xlfn.TEXTBEFORE(E4120, " ") * 1000000</f>
        <v>2400000</v>
      </c>
      <c r="G4120">
        <v>77.579899999999995</v>
      </c>
      <c r="H4120" t="s">
        <v>1132</v>
      </c>
      <c r="I4120">
        <v>15</v>
      </c>
      <c r="J4120">
        <f>IF(I4120="",0,I4120)</f>
        <v>15</v>
      </c>
      <c r="K4120">
        <v>8</v>
      </c>
      <c r="L4120">
        <f>I4120-K4120</f>
        <v>7</v>
      </c>
      <c r="M4120" t="str">
        <f>IF(I4120&lt;100,"small",IF(I4120&lt;500,"medium","large"))</f>
        <v>small</v>
      </c>
      <c r="N4120">
        <f>IF(M4120="small",1,0)</f>
        <v>1</v>
      </c>
      <c r="O4120">
        <f>IF(N4120="medium",1,0)</f>
        <v>0</v>
      </c>
      <c r="P4120">
        <f>IF(O4120="large",1,0)</f>
        <v>0</v>
      </c>
      <c r="Q4120">
        <v>2005</v>
      </c>
      <c r="R4120">
        <v>1</v>
      </c>
      <c r="S4120" t="str">
        <f>IF(R4120=1, "First-time", IF(R4120&lt;=3, "Rising Star", IF(R4120&lt;10, "Established", "Elites")))</f>
        <v>First-time</v>
      </c>
      <c r="T4120">
        <f>IF(S4120 = "First-time",1,0)</f>
        <v>1</v>
      </c>
      <c r="U4120">
        <f>IF(S4120 = "Rising Star",1,0)</f>
        <v>0</v>
      </c>
      <c r="V4120">
        <f>IF(S4120 = "Established",1,0)</f>
        <v>0</v>
      </c>
      <c r="W4120">
        <f>IF(S4120 = "Elites",1,0)</f>
        <v>0</v>
      </c>
      <c r="X4120" t="s">
        <v>232</v>
      </c>
      <c r="Y4120" t="str">
        <f>IF(X4120="","-",TRIM(LEFT(X4120,FIND(",",X4120&amp;",")-1)))</f>
        <v>Houston</v>
      </c>
      <c r="Z4120" t="s">
        <v>232</v>
      </c>
      <c r="AA4120" t="s">
        <v>45</v>
      </c>
    </row>
    <row r="4121" spans="1:27" ht="14.4" x14ac:dyDescent="0.3">
      <c r="A4121">
        <v>4110</v>
      </c>
      <c r="B4121" t="s">
        <v>4128</v>
      </c>
      <c r="C4121" t="s">
        <v>4129</v>
      </c>
      <c r="D4121" t="s">
        <v>4130</v>
      </c>
      <c r="E4121" t="s">
        <v>418</v>
      </c>
      <c r="F4121" s="5">
        <f>_xlfn.TEXTBEFORE(E4121, " ") * 1000000</f>
        <v>11700000</v>
      </c>
      <c r="G4121">
        <v>77.571100000000001</v>
      </c>
      <c r="H4121" t="s">
        <v>85</v>
      </c>
      <c r="I4121">
        <v>31</v>
      </c>
      <c r="J4121">
        <f>IF(I4121="",0,I4121)</f>
        <v>31</v>
      </c>
      <c r="K4121">
        <v>24</v>
      </c>
      <c r="L4121">
        <f>I4121-K4121</f>
        <v>7</v>
      </c>
      <c r="M4121" t="str">
        <f>IF(I4121&lt;100,"small",IF(I4121&lt;500,"medium","large"))</f>
        <v>small</v>
      </c>
      <c r="N4121">
        <f>IF(M4121="small",1,0)</f>
        <v>1</v>
      </c>
      <c r="O4121">
        <f>IF(N4121="medium",1,0)</f>
        <v>0</v>
      </c>
      <c r="P4121">
        <f>IF(O4121="large",1,0)</f>
        <v>0</v>
      </c>
      <c r="Q4121">
        <v>2001</v>
      </c>
      <c r="R4121">
        <v>2</v>
      </c>
      <c r="S4121" t="str">
        <f>IF(R4121=1, "First-time", IF(R4121&lt;=3, "Rising Star", IF(R4121&lt;10, "Established", "Elites")))</f>
        <v>Rising Star</v>
      </c>
      <c r="T4121">
        <f>IF(S4121 = "First-time",1,0)</f>
        <v>0</v>
      </c>
      <c r="U4121">
        <f>IF(S4121 = "Rising Star",1,0)</f>
        <v>1</v>
      </c>
      <c r="V4121">
        <f>IF(S4121 = "Established",1,0)</f>
        <v>0</v>
      </c>
      <c r="W4121">
        <f>IF(S4121 = "Elites",1,0)</f>
        <v>0</v>
      </c>
      <c r="X4121" t="s">
        <v>427</v>
      </c>
      <c r="Y4121" t="str">
        <f>IF(X4121="","-",TRIM(LEFT(X4121,FIND(",",X4121&amp;",")-1)))</f>
        <v>Washington</v>
      </c>
      <c r="Z4121" t="s">
        <v>2498</v>
      </c>
      <c r="AA4121" t="s">
        <v>8</v>
      </c>
    </row>
    <row r="4122" spans="1:27" ht="14.4" x14ac:dyDescent="0.3">
      <c r="A4122">
        <v>4111</v>
      </c>
      <c r="B4122" t="s">
        <v>8702</v>
      </c>
      <c r="C4122" t="s">
        <v>8703</v>
      </c>
      <c r="D4122" t="s">
        <v>8704</v>
      </c>
      <c r="E4122" t="s">
        <v>932</v>
      </c>
      <c r="F4122" s="5">
        <f>_xlfn.TEXTBEFORE(E4122, " ") * 1000000</f>
        <v>9300000</v>
      </c>
      <c r="G4122">
        <v>77.528199999999998</v>
      </c>
      <c r="H4122" t="s">
        <v>803</v>
      </c>
      <c r="I4122">
        <v>65</v>
      </c>
      <c r="J4122">
        <f>IF(I4122="",0,I4122)</f>
        <v>65</v>
      </c>
      <c r="K4122">
        <v>33</v>
      </c>
      <c r="L4122">
        <f>I4122-K4122</f>
        <v>32</v>
      </c>
      <c r="M4122" t="str">
        <f>IF(I4122&lt;100,"small",IF(I4122&lt;500,"medium","large"))</f>
        <v>small</v>
      </c>
      <c r="N4122">
        <f>IF(M4122="small",1,0)</f>
        <v>1</v>
      </c>
      <c r="O4122">
        <f>IF(N4122="medium",1,0)</f>
        <v>0</v>
      </c>
      <c r="P4122">
        <f>IF(O4122="large",1,0)</f>
        <v>0</v>
      </c>
      <c r="Q4122">
        <v>2008</v>
      </c>
      <c r="R4122">
        <v>8</v>
      </c>
      <c r="S4122" t="str">
        <f>IF(R4122=1, "First-time", IF(R4122&lt;=3, "Rising Star", IF(R4122&lt;10, "Established", "Elites")))</f>
        <v>Established</v>
      </c>
      <c r="T4122">
        <f>IF(S4122 = "First-time",1,0)</f>
        <v>0</v>
      </c>
      <c r="U4122">
        <f>IF(S4122 = "Rising Star",1,0)</f>
        <v>0</v>
      </c>
      <c r="V4122">
        <f>IF(S4122 = "Established",1,0)</f>
        <v>1</v>
      </c>
      <c r="W4122">
        <f>IF(S4122 = "Elites",1,0)</f>
        <v>0</v>
      </c>
      <c r="X4122" t="s">
        <v>427</v>
      </c>
      <c r="Y4122" t="str">
        <f>IF(X4122="","-",TRIM(LEFT(X4122,FIND(",",X4122&amp;",")-1)))</f>
        <v>Washington</v>
      </c>
      <c r="Z4122" t="s">
        <v>3215</v>
      </c>
      <c r="AA4122" t="s">
        <v>21</v>
      </c>
    </row>
    <row r="4123" spans="1:27" ht="14.4" x14ac:dyDescent="0.3">
      <c r="A4123">
        <v>4112</v>
      </c>
      <c r="B4123" t="s">
        <v>4960</v>
      </c>
      <c r="C4123" t="s">
        <v>4961</v>
      </c>
      <c r="D4123" t="s">
        <v>4962</v>
      </c>
      <c r="E4123" t="s">
        <v>3654</v>
      </c>
      <c r="F4123" s="5">
        <f>_xlfn.TEXTBEFORE(E4123, " ") * 1000000</f>
        <v>31800000</v>
      </c>
      <c r="G4123">
        <v>77.506699999999995</v>
      </c>
      <c r="H4123" t="s">
        <v>727</v>
      </c>
      <c r="I4123">
        <v>250</v>
      </c>
      <c r="J4123">
        <f>IF(I4123="",0,I4123)</f>
        <v>250</v>
      </c>
      <c r="K4123">
        <v>120</v>
      </c>
      <c r="L4123">
        <f>I4123-K4123</f>
        <v>130</v>
      </c>
      <c r="M4123" t="str">
        <f>IF(I4123&lt;100,"small",IF(I4123&lt;500,"medium","large"))</f>
        <v>medium</v>
      </c>
      <c r="N4123">
        <f>IF(M4123="small",1,0)</f>
        <v>0</v>
      </c>
      <c r="O4123">
        <f>IF(N4123="medium",1,0)</f>
        <v>0</v>
      </c>
      <c r="P4123">
        <f>IF(O4123="large",1,0)</f>
        <v>0</v>
      </c>
      <c r="Q4123">
        <v>2003</v>
      </c>
      <c r="R4123">
        <v>5</v>
      </c>
      <c r="S4123" t="str">
        <f>IF(R4123=1, "First-time", IF(R4123&lt;=3, "Rising Star", IF(R4123&lt;10, "Established", "Elites")))</f>
        <v>Established</v>
      </c>
      <c r="T4123">
        <f>IF(S4123 = "First-time",1,0)</f>
        <v>0</v>
      </c>
      <c r="U4123">
        <f>IF(S4123 = "Rising Star",1,0)</f>
        <v>0</v>
      </c>
      <c r="V4123">
        <f>IF(S4123 = "Established",1,0)</f>
        <v>1</v>
      </c>
      <c r="W4123">
        <f>IF(S4123 = "Elites",1,0)</f>
        <v>0</v>
      </c>
      <c r="X4123" t="s">
        <v>99</v>
      </c>
      <c r="Y4123" t="str">
        <f>IF(X4123="","-",TRIM(LEFT(X4123,FIND(",",X4123&amp;",")-1)))</f>
        <v>-</v>
      </c>
      <c r="Z4123" t="s">
        <v>4963</v>
      </c>
      <c r="AA4123" t="s">
        <v>32</v>
      </c>
    </row>
    <row r="4124" spans="1:27" ht="14.4" x14ac:dyDescent="0.3">
      <c r="A4124">
        <v>4113</v>
      </c>
      <c r="B4124" t="s">
        <v>12066</v>
      </c>
      <c r="C4124" t="s">
        <v>12067</v>
      </c>
      <c r="D4124" t="s">
        <v>12068</v>
      </c>
      <c r="E4124" t="s">
        <v>2808</v>
      </c>
      <c r="F4124" s="5">
        <f>_xlfn.TEXTBEFORE(E4124, " ") * 1000000</f>
        <v>9000000</v>
      </c>
      <c r="G4124">
        <v>77.505700000000004</v>
      </c>
      <c r="H4124" t="s">
        <v>167</v>
      </c>
      <c r="I4124">
        <v>28</v>
      </c>
      <c r="J4124">
        <f>IF(I4124="",0,I4124)</f>
        <v>28</v>
      </c>
      <c r="K4124">
        <v>22</v>
      </c>
      <c r="L4124">
        <f>I4124-K4124</f>
        <v>6</v>
      </c>
      <c r="M4124" t="str">
        <f>IF(I4124&lt;100,"small",IF(I4124&lt;500,"medium","large"))</f>
        <v>small</v>
      </c>
      <c r="N4124">
        <f>IF(M4124="small",1,0)</f>
        <v>1</v>
      </c>
      <c r="O4124">
        <f>IF(N4124="medium",1,0)</f>
        <v>0</v>
      </c>
      <c r="P4124">
        <f>IF(O4124="large",1,0)</f>
        <v>0</v>
      </c>
      <c r="Q4124">
        <v>2011</v>
      </c>
      <c r="R4124">
        <v>4</v>
      </c>
      <c r="S4124" t="str">
        <f>IF(R4124=1, "First-time", IF(R4124&lt;=3, "Rising Star", IF(R4124&lt;10, "Established", "Elites")))</f>
        <v>Established</v>
      </c>
      <c r="T4124">
        <f>IF(S4124 = "First-time",1,0)</f>
        <v>0</v>
      </c>
      <c r="U4124">
        <f>IF(S4124 = "Rising Star",1,0)</f>
        <v>0</v>
      </c>
      <c r="V4124">
        <f>IF(S4124 = "Established",1,0)</f>
        <v>1</v>
      </c>
      <c r="W4124">
        <f>IF(S4124 = "Elites",1,0)</f>
        <v>0</v>
      </c>
      <c r="X4124" t="s">
        <v>86</v>
      </c>
      <c r="Y4124" t="str">
        <f>IF(X4124="","-",TRIM(LEFT(X4124,FIND(",",X4124&amp;",")-1)))</f>
        <v>New York City</v>
      </c>
      <c r="Z4124" t="s">
        <v>543</v>
      </c>
      <c r="AA4124" t="s">
        <v>35</v>
      </c>
    </row>
    <row r="4125" spans="1:27" ht="14.4" x14ac:dyDescent="0.3">
      <c r="A4125">
        <v>4114</v>
      </c>
      <c r="B4125" t="s">
        <v>14554</v>
      </c>
      <c r="C4125" t="s">
        <v>14555</v>
      </c>
      <c r="D4125" t="s">
        <v>14556</v>
      </c>
      <c r="E4125" t="s">
        <v>3071</v>
      </c>
      <c r="F4125" s="5">
        <f>_xlfn.TEXTBEFORE(E4125, " ") * 1000000</f>
        <v>40400000</v>
      </c>
      <c r="G4125">
        <v>77.494299999999996</v>
      </c>
      <c r="H4125" t="s">
        <v>803</v>
      </c>
      <c r="I4125">
        <v>21</v>
      </c>
      <c r="J4125">
        <f>IF(I4125="",0,I4125)</f>
        <v>21</v>
      </c>
      <c r="K4125">
        <v>5</v>
      </c>
      <c r="L4125">
        <f>I4125-K4125</f>
        <v>16</v>
      </c>
      <c r="M4125" t="str">
        <f>IF(I4125&lt;100,"small",IF(I4125&lt;500,"medium","large"))</f>
        <v>small</v>
      </c>
      <c r="N4125">
        <f>IF(M4125="small",1,0)</f>
        <v>1</v>
      </c>
      <c r="O4125">
        <f>IF(N4125="medium",1,0)</f>
        <v>0</v>
      </c>
      <c r="P4125">
        <f>IF(O4125="large",1,0)</f>
        <v>0</v>
      </c>
      <c r="Q4125">
        <v>2013</v>
      </c>
      <c r="R4125">
        <v>1</v>
      </c>
      <c r="S4125" t="str">
        <f>IF(R4125=1, "First-time", IF(R4125&lt;=3, "Rising Star", IF(R4125&lt;10, "Established", "Elites")))</f>
        <v>First-time</v>
      </c>
      <c r="T4125">
        <f>IF(S4125 = "First-time",1,0)</f>
        <v>1</v>
      </c>
      <c r="U4125">
        <f>IF(S4125 = "Rising Star",1,0)</f>
        <v>0</v>
      </c>
      <c r="V4125">
        <f>IF(S4125 = "Established",1,0)</f>
        <v>0</v>
      </c>
      <c r="W4125">
        <f>IF(S4125 = "Elites",1,0)</f>
        <v>0</v>
      </c>
      <c r="X4125" t="s">
        <v>130</v>
      </c>
      <c r="Y4125" t="str">
        <f>IF(X4125="","-",TRIM(LEFT(X4125,FIND(",",X4125&amp;",")-1)))</f>
        <v>Dallas</v>
      </c>
      <c r="Z4125" t="s">
        <v>130</v>
      </c>
      <c r="AA4125" t="s">
        <v>45</v>
      </c>
    </row>
    <row r="4126" spans="1:27" ht="14.4" x14ac:dyDescent="0.3">
      <c r="A4126">
        <v>4115</v>
      </c>
      <c r="B4126" t="s">
        <v>9747</v>
      </c>
      <c r="C4126" t="s">
        <v>9748</v>
      </c>
      <c r="D4126" t="s">
        <v>9749</v>
      </c>
      <c r="E4126" t="s">
        <v>2766</v>
      </c>
      <c r="F4126" s="5">
        <f>_xlfn.TEXTBEFORE(E4126, " ") * 1000000</f>
        <v>2700000</v>
      </c>
      <c r="G4126">
        <v>77.483599999999996</v>
      </c>
      <c r="H4126" t="s">
        <v>153</v>
      </c>
      <c r="I4126">
        <v>35</v>
      </c>
      <c r="J4126">
        <f>IF(I4126="",0,I4126)</f>
        <v>35</v>
      </c>
      <c r="K4126">
        <v>20</v>
      </c>
      <c r="L4126">
        <f>I4126-K4126</f>
        <v>15</v>
      </c>
      <c r="M4126" t="str">
        <f>IF(I4126&lt;100,"small",IF(I4126&lt;500,"medium","large"))</f>
        <v>small</v>
      </c>
      <c r="N4126">
        <f>IF(M4126="small",1,0)</f>
        <v>1</v>
      </c>
      <c r="O4126">
        <f>IF(N4126="medium",1,0)</f>
        <v>0</v>
      </c>
      <c r="P4126">
        <f>IF(O4126="large",1,0)</f>
        <v>0</v>
      </c>
      <c r="Q4126">
        <v>2009</v>
      </c>
      <c r="R4126">
        <v>1</v>
      </c>
      <c r="S4126" t="str">
        <f>IF(R4126=1, "First-time", IF(R4126&lt;=3, "Rising Star", IF(R4126&lt;10, "Established", "Elites")))</f>
        <v>First-time</v>
      </c>
      <c r="T4126">
        <f>IF(S4126 = "First-time",1,0)</f>
        <v>1</v>
      </c>
      <c r="U4126">
        <f>IF(S4126 = "Rising Star",1,0)</f>
        <v>0</v>
      </c>
      <c r="V4126">
        <f>IF(S4126 = "Established",1,0)</f>
        <v>0</v>
      </c>
      <c r="W4126">
        <f>IF(S4126 = "Elites",1,0)</f>
        <v>0</v>
      </c>
      <c r="X4126" t="s">
        <v>86</v>
      </c>
      <c r="Y4126" t="str">
        <f>IF(X4126="","-",TRIM(LEFT(X4126,FIND(",",X4126&amp;",")-1)))</f>
        <v>New York City</v>
      </c>
      <c r="Z4126" t="s">
        <v>9750</v>
      </c>
      <c r="AA4126" t="s">
        <v>32</v>
      </c>
    </row>
    <row r="4127" spans="1:27" ht="14.4" x14ac:dyDescent="0.3">
      <c r="A4127">
        <v>4116</v>
      </c>
      <c r="B4127" t="s">
        <v>534</v>
      </c>
      <c r="C4127" t="s">
        <v>535</v>
      </c>
      <c r="D4127" t="s">
        <v>536</v>
      </c>
      <c r="E4127" t="s">
        <v>537</v>
      </c>
      <c r="F4127" s="5">
        <f>_xlfn.TEXTBEFORE(E4127, " ") * 1000000</f>
        <v>5700000</v>
      </c>
      <c r="G4127">
        <v>77.474500000000006</v>
      </c>
      <c r="H4127" t="s">
        <v>105</v>
      </c>
      <c r="I4127">
        <v>35</v>
      </c>
      <c r="J4127">
        <f>IF(I4127="",0,I4127)</f>
        <v>35</v>
      </c>
      <c r="K4127">
        <v>25</v>
      </c>
      <c r="L4127">
        <f>I4127-K4127</f>
        <v>10</v>
      </c>
      <c r="M4127" t="str">
        <f>IF(I4127&lt;100,"small",IF(I4127&lt;500,"medium","large"))</f>
        <v>small</v>
      </c>
      <c r="N4127">
        <f>IF(M4127="small",1,0)</f>
        <v>1</v>
      </c>
      <c r="O4127">
        <f>IF(N4127="medium",1,0)</f>
        <v>0</v>
      </c>
      <c r="P4127">
        <f>IF(O4127="large",1,0)</f>
        <v>0</v>
      </c>
      <c r="Q4127">
        <v>1974</v>
      </c>
      <c r="R4127">
        <v>1</v>
      </c>
      <c r="S4127" t="str">
        <f>IF(R4127=1, "First-time", IF(R4127&lt;=3, "Rising Star", IF(R4127&lt;10, "Established", "Elites")))</f>
        <v>First-time</v>
      </c>
      <c r="T4127">
        <f>IF(S4127 = "First-time",1,0)</f>
        <v>1</v>
      </c>
      <c r="U4127">
        <f>IF(S4127 = "Rising Star",1,0)</f>
        <v>0</v>
      </c>
      <c r="V4127">
        <f>IF(S4127 = "Established",1,0)</f>
        <v>0</v>
      </c>
      <c r="W4127">
        <f>IF(S4127 = "Elites",1,0)</f>
        <v>0</v>
      </c>
      <c r="X4127" t="s">
        <v>106</v>
      </c>
      <c r="Y4127" t="str">
        <f>IF(X4127="","-",TRIM(LEFT(X4127,FIND(",",X4127&amp;",")-1)))</f>
        <v>Cleveland</v>
      </c>
      <c r="Z4127" t="s">
        <v>538</v>
      </c>
      <c r="AA4127" t="s">
        <v>36</v>
      </c>
    </row>
    <row r="4128" spans="1:27" ht="14.4" x14ac:dyDescent="0.3">
      <c r="A4128">
        <v>4117</v>
      </c>
      <c r="B4128" t="s">
        <v>8119</v>
      </c>
      <c r="C4128" t="s">
        <v>8120</v>
      </c>
      <c r="D4128" t="s">
        <v>8121</v>
      </c>
      <c r="E4128" t="s">
        <v>1267</v>
      </c>
      <c r="F4128" s="5">
        <f>_xlfn.TEXTBEFORE(E4128, " ") * 1000000</f>
        <v>2400000</v>
      </c>
      <c r="G4128">
        <v>77.455299999999994</v>
      </c>
      <c r="H4128" t="s">
        <v>803</v>
      </c>
      <c r="I4128">
        <v>11</v>
      </c>
      <c r="J4128">
        <f>IF(I4128="",0,I4128)</f>
        <v>11</v>
      </c>
      <c r="K4128">
        <v>4</v>
      </c>
      <c r="L4128">
        <f>I4128-K4128</f>
        <v>7</v>
      </c>
      <c r="M4128" t="str">
        <f>IF(I4128&lt;100,"small",IF(I4128&lt;500,"medium","large"))</f>
        <v>small</v>
      </c>
      <c r="N4128">
        <f>IF(M4128="small",1,0)</f>
        <v>1</v>
      </c>
      <c r="O4128">
        <f>IF(N4128="medium",1,0)</f>
        <v>0</v>
      </c>
      <c r="P4128">
        <f>IF(O4128="large",1,0)</f>
        <v>0</v>
      </c>
      <c r="Q4128">
        <v>2007</v>
      </c>
      <c r="R4128">
        <v>1</v>
      </c>
      <c r="S4128" t="str">
        <f>IF(R4128=1, "First-time", IF(R4128&lt;=3, "Rising Star", IF(R4128&lt;10, "Established", "Elites")))</f>
        <v>First-time</v>
      </c>
      <c r="T4128">
        <f>IF(S4128 = "First-time",1,0)</f>
        <v>1</v>
      </c>
      <c r="U4128">
        <f>IF(S4128 = "Rising Star",1,0)</f>
        <v>0</v>
      </c>
      <c r="V4128">
        <f>IF(S4128 = "Established",1,0)</f>
        <v>0</v>
      </c>
      <c r="W4128">
        <f>IF(S4128 = "Elites",1,0)</f>
        <v>0</v>
      </c>
      <c r="X4128" t="s">
        <v>325</v>
      </c>
      <c r="Y4128" t="str">
        <f>IF(X4128="","-",TRIM(LEFT(X4128,FIND(",",X4128&amp;",")-1)))</f>
        <v>Los Angeles</v>
      </c>
      <c r="Z4128" t="s">
        <v>2088</v>
      </c>
      <c r="AA4128" t="s">
        <v>5</v>
      </c>
    </row>
    <row r="4129" spans="1:27" ht="14.4" x14ac:dyDescent="0.3">
      <c r="A4129">
        <v>4118</v>
      </c>
      <c r="B4129" t="s">
        <v>763</v>
      </c>
      <c r="C4129" t="s">
        <v>764</v>
      </c>
      <c r="D4129" t="s">
        <v>765</v>
      </c>
      <c r="E4129" t="s">
        <v>123</v>
      </c>
      <c r="F4129" s="5">
        <f>_xlfn.TEXTBEFORE(E4129, " ") * 1000000</f>
        <v>11300000</v>
      </c>
      <c r="G4129">
        <v>77.403800000000004</v>
      </c>
      <c r="H4129" t="s">
        <v>472</v>
      </c>
      <c r="I4129">
        <v>85</v>
      </c>
      <c r="J4129">
        <f>IF(I4129="",0,I4129)</f>
        <v>85</v>
      </c>
      <c r="K4129">
        <v>28</v>
      </c>
      <c r="L4129">
        <f>I4129-K4129</f>
        <v>57</v>
      </c>
      <c r="M4129" t="str">
        <f>IF(I4129&lt;100,"small",IF(I4129&lt;500,"medium","large"))</f>
        <v>small</v>
      </c>
      <c r="N4129">
        <f>IF(M4129="small",1,0)</f>
        <v>1</v>
      </c>
      <c r="O4129">
        <f>IF(N4129="medium",1,0)</f>
        <v>0</v>
      </c>
      <c r="P4129">
        <f>IF(O4129="large",1,0)</f>
        <v>0</v>
      </c>
      <c r="Q4129">
        <v>1980</v>
      </c>
      <c r="R4129">
        <v>2</v>
      </c>
      <c r="S4129" t="str">
        <f>IF(R4129=1, "First-time", IF(R4129&lt;=3, "Rising Star", IF(R4129&lt;10, "Established", "Elites")))</f>
        <v>Rising Star</v>
      </c>
      <c r="T4129">
        <f>IF(S4129 = "First-time",1,0)</f>
        <v>0</v>
      </c>
      <c r="U4129">
        <f>IF(S4129 = "Rising Star",1,0)</f>
        <v>1</v>
      </c>
      <c r="V4129">
        <f>IF(S4129 = "Established",1,0)</f>
        <v>0</v>
      </c>
      <c r="W4129">
        <f>IF(S4129 = "Elites",1,0)</f>
        <v>0</v>
      </c>
      <c r="X4129" t="s">
        <v>242</v>
      </c>
      <c r="Y4129" t="str">
        <f>IF(X4129="","-",TRIM(LEFT(X4129,FIND(",",X4129&amp;",")-1)))</f>
        <v>Atlanta</v>
      </c>
      <c r="Z4129" t="s">
        <v>766</v>
      </c>
      <c r="AA4129" t="s">
        <v>11</v>
      </c>
    </row>
    <row r="4130" spans="1:27" ht="14.4" x14ac:dyDescent="0.3">
      <c r="A4130">
        <v>4119</v>
      </c>
      <c r="B4130" t="s">
        <v>2320</v>
      </c>
      <c r="C4130" t="s">
        <v>2321</v>
      </c>
      <c r="D4130" t="s">
        <v>2322</v>
      </c>
      <c r="E4130" t="s">
        <v>98</v>
      </c>
      <c r="F4130" s="5">
        <f>_xlfn.TEXTBEFORE(E4130, " ") * 1000000</f>
        <v>11200000</v>
      </c>
      <c r="G4130">
        <v>77.4024</v>
      </c>
      <c r="H4130" t="s">
        <v>118</v>
      </c>
      <c r="I4130">
        <v>88</v>
      </c>
      <c r="J4130">
        <f>IF(I4130="",0,I4130)</f>
        <v>88</v>
      </c>
      <c r="K4130">
        <v>50</v>
      </c>
      <c r="L4130">
        <f>I4130-K4130</f>
        <v>38</v>
      </c>
      <c r="M4130" t="str">
        <f>IF(I4130&lt;100,"small",IF(I4130&lt;500,"medium","large"))</f>
        <v>small</v>
      </c>
      <c r="N4130">
        <f>IF(M4130="small",1,0)</f>
        <v>1</v>
      </c>
      <c r="O4130">
        <f>IF(N4130="medium",1,0)</f>
        <v>0</v>
      </c>
      <c r="P4130">
        <f>IF(O4130="large",1,0)</f>
        <v>0</v>
      </c>
      <c r="Q4130">
        <v>1996</v>
      </c>
      <c r="R4130">
        <v>4</v>
      </c>
      <c r="S4130" t="str">
        <f>IF(R4130=1, "First-time", IF(R4130&lt;=3, "Rising Star", IF(R4130&lt;10, "Established", "Elites")))</f>
        <v>Established</v>
      </c>
      <c r="T4130">
        <f>IF(S4130 = "First-time",1,0)</f>
        <v>0</v>
      </c>
      <c r="U4130">
        <f>IF(S4130 = "Rising Star",1,0)</f>
        <v>0</v>
      </c>
      <c r="V4130">
        <f>IF(S4130 = "Established",1,0)</f>
        <v>1</v>
      </c>
      <c r="W4130">
        <f>IF(S4130 = "Elites",1,0)</f>
        <v>0</v>
      </c>
      <c r="X4130" t="s">
        <v>130</v>
      </c>
      <c r="Y4130" t="str">
        <f>IF(X4130="","-",TRIM(LEFT(X4130,FIND(",",X4130&amp;",")-1)))</f>
        <v>Dallas</v>
      </c>
      <c r="Z4130" t="s">
        <v>703</v>
      </c>
      <c r="AA4130" t="s">
        <v>45</v>
      </c>
    </row>
    <row r="4131" spans="1:27" ht="14.4" x14ac:dyDescent="0.3">
      <c r="A4131">
        <v>4120</v>
      </c>
      <c r="B4131" t="s">
        <v>9709</v>
      </c>
      <c r="C4131" t="s">
        <v>9710</v>
      </c>
      <c r="D4131" t="s">
        <v>9711</v>
      </c>
      <c r="E4131" t="s">
        <v>2648</v>
      </c>
      <c r="F4131" s="5">
        <f>_xlfn.TEXTBEFORE(E4131, " ") * 1000000</f>
        <v>7400000</v>
      </c>
      <c r="G4131">
        <v>77.392099999999999</v>
      </c>
      <c r="H4131" t="s">
        <v>779</v>
      </c>
      <c r="I4131">
        <v>113</v>
      </c>
      <c r="J4131">
        <f>IF(I4131="",0,I4131)</f>
        <v>113</v>
      </c>
      <c r="K4131">
        <v>77</v>
      </c>
      <c r="L4131">
        <f>I4131-K4131</f>
        <v>36</v>
      </c>
      <c r="M4131" t="str">
        <f>IF(I4131&lt;100,"small",IF(I4131&lt;500,"medium","large"))</f>
        <v>medium</v>
      </c>
      <c r="N4131">
        <f>IF(M4131="small",1,0)</f>
        <v>0</v>
      </c>
      <c r="O4131">
        <f>IF(N4131="medium",1,0)</f>
        <v>0</v>
      </c>
      <c r="P4131">
        <f>IF(O4131="large",1,0)</f>
        <v>0</v>
      </c>
      <c r="Q4131">
        <v>2009</v>
      </c>
      <c r="R4131">
        <v>2</v>
      </c>
      <c r="S4131" t="str">
        <f>IF(R4131=1, "First-time", IF(R4131&lt;=3, "Rising Star", IF(R4131&lt;10, "Established", "Elites")))</f>
        <v>Rising Star</v>
      </c>
      <c r="T4131">
        <f>IF(S4131 = "First-time",1,0)</f>
        <v>0</v>
      </c>
      <c r="U4131">
        <f>IF(S4131 = "Rising Star",1,0)</f>
        <v>1</v>
      </c>
      <c r="V4131">
        <f>IF(S4131 = "Established",1,0)</f>
        <v>0</v>
      </c>
      <c r="W4131">
        <f>IF(S4131 = "Elites",1,0)</f>
        <v>0</v>
      </c>
      <c r="X4131" t="s">
        <v>86</v>
      </c>
      <c r="Y4131" t="str">
        <f>IF(X4131="","-",TRIM(LEFT(X4131,FIND(",",X4131&amp;",")-1)))</f>
        <v>New York City</v>
      </c>
      <c r="Z4131" t="s">
        <v>543</v>
      </c>
      <c r="AA4131" t="s">
        <v>35</v>
      </c>
    </row>
    <row r="4132" spans="1:27" ht="14.4" x14ac:dyDescent="0.3">
      <c r="A4132">
        <v>4121</v>
      </c>
      <c r="B4132" t="s">
        <v>4355</v>
      </c>
      <c r="C4132" t="s">
        <v>4356</v>
      </c>
      <c r="D4132" t="s">
        <v>4357</v>
      </c>
      <c r="E4132" t="s">
        <v>4358</v>
      </c>
      <c r="F4132" s="5">
        <f>_xlfn.TEXTBEFORE(E4132, " ") * 1000000</f>
        <v>516799999.99999994</v>
      </c>
      <c r="G4132">
        <v>77.3797</v>
      </c>
      <c r="H4132" t="s">
        <v>433</v>
      </c>
      <c r="I4132">
        <v>6294</v>
      </c>
      <c r="J4132">
        <f>IF(I4132="",0,I4132)</f>
        <v>6294</v>
      </c>
      <c r="K4132">
        <v>3272</v>
      </c>
      <c r="L4132">
        <f>I4132-K4132</f>
        <v>3022</v>
      </c>
      <c r="M4132" t="str">
        <f>IF(I4132&lt;100,"small",IF(I4132&lt;500,"medium","large"))</f>
        <v>large</v>
      </c>
      <c r="N4132">
        <f>IF(M4132="small",1,0)</f>
        <v>0</v>
      </c>
      <c r="O4132">
        <f>IF(N4132="medium",1,0)</f>
        <v>0</v>
      </c>
      <c r="P4132">
        <f>IF(O4132="large",1,0)</f>
        <v>0</v>
      </c>
      <c r="Q4132">
        <v>2002</v>
      </c>
      <c r="R4132">
        <v>13</v>
      </c>
      <c r="S4132" t="str">
        <f>IF(R4132=1, "First-time", IF(R4132&lt;=3, "Rising Star", IF(R4132&lt;10, "Established", "Elites")))</f>
        <v>Elites</v>
      </c>
      <c r="T4132">
        <f>IF(S4132 = "First-time",1,0)</f>
        <v>0</v>
      </c>
      <c r="U4132">
        <f>IF(S4132 = "Rising Star",1,0)</f>
        <v>0</v>
      </c>
      <c r="V4132">
        <f>IF(S4132 = "Established",1,0)</f>
        <v>0</v>
      </c>
      <c r="W4132">
        <f>IF(S4132 = "Elites",1,0)</f>
        <v>1</v>
      </c>
      <c r="X4132" t="s">
        <v>348</v>
      </c>
      <c r="Y4132" t="str">
        <f>IF(X4132="","-",TRIM(LEFT(X4132,FIND(",",X4132&amp;",")-1)))</f>
        <v>Nashville</v>
      </c>
      <c r="Z4132" t="s">
        <v>3457</v>
      </c>
      <c r="AA4132" t="s">
        <v>44</v>
      </c>
    </row>
    <row r="4133" spans="1:27" ht="14.4" x14ac:dyDescent="0.3">
      <c r="A4133">
        <v>4122</v>
      </c>
      <c r="B4133" t="s">
        <v>10563</v>
      </c>
      <c r="C4133" t="s">
        <v>10564</v>
      </c>
      <c r="D4133" t="s">
        <v>10565</v>
      </c>
      <c r="E4133" t="s">
        <v>3042</v>
      </c>
      <c r="F4133" s="5">
        <f>_xlfn.TEXTBEFORE(E4133, " ") * 1000000</f>
        <v>55700000</v>
      </c>
      <c r="G4133">
        <v>77.3613</v>
      </c>
      <c r="H4133" t="s">
        <v>472</v>
      </c>
      <c r="I4133">
        <v>727</v>
      </c>
      <c r="J4133">
        <f>IF(I4133="",0,I4133)</f>
        <v>727</v>
      </c>
      <c r="K4133">
        <v>565</v>
      </c>
      <c r="L4133">
        <f>I4133-K4133</f>
        <v>162</v>
      </c>
      <c r="M4133" t="str">
        <f>IF(I4133&lt;100,"small",IF(I4133&lt;500,"medium","large"))</f>
        <v>large</v>
      </c>
      <c r="N4133">
        <f>IF(M4133="small",1,0)</f>
        <v>0</v>
      </c>
      <c r="O4133">
        <f>IF(N4133="medium",1,0)</f>
        <v>0</v>
      </c>
      <c r="P4133">
        <f>IF(O4133="large",1,0)</f>
        <v>0</v>
      </c>
      <c r="Q4133">
        <v>2010</v>
      </c>
      <c r="R4133">
        <v>4</v>
      </c>
      <c r="S4133" t="str">
        <f>IF(R4133=1, "First-time", IF(R4133&lt;=3, "Rising Star", IF(R4133&lt;10, "Established", "Elites")))</f>
        <v>Established</v>
      </c>
      <c r="T4133">
        <f>IF(S4133 = "First-time",1,0)</f>
        <v>0</v>
      </c>
      <c r="U4133">
        <f>IF(S4133 = "Rising Star",1,0)</f>
        <v>0</v>
      </c>
      <c r="V4133">
        <f>IF(S4133 = "Established",1,0)</f>
        <v>1</v>
      </c>
      <c r="W4133">
        <f>IF(S4133 = "Elites",1,0)</f>
        <v>0</v>
      </c>
      <c r="X4133" t="s">
        <v>427</v>
      </c>
      <c r="Y4133" t="str">
        <f>IF(X4133="","-",TRIM(LEFT(X4133,FIND(",",X4133&amp;",")-1)))</f>
        <v>Washington</v>
      </c>
      <c r="Z4133" t="s">
        <v>1317</v>
      </c>
      <c r="AA4133" t="s">
        <v>47</v>
      </c>
    </row>
    <row r="4134" spans="1:27" ht="14.4" x14ac:dyDescent="0.3">
      <c r="A4134">
        <v>4123</v>
      </c>
      <c r="B4134" t="s">
        <v>4836</v>
      </c>
      <c r="C4134" t="s">
        <v>4837</v>
      </c>
      <c r="D4134" t="s">
        <v>4838</v>
      </c>
      <c r="E4134" t="s">
        <v>4839</v>
      </c>
      <c r="F4134" s="5">
        <f>_xlfn.TEXTBEFORE(E4134, " ") * 1000000</f>
        <v>14000000</v>
      </c>
      <c r="G4134">
        <v>77.333200000000005</v>
      </c>
      <c r="H4134" t="s">
        <v>445</v>
      </c>
      <c r="I4134">
        <v>103</v>
      </c>
      <c r="J4134">
        <f>IF(I4134="",0,I4134)</f>
        <v>103</v>
      </c>
      <c r="K4134">
        <v>58</v>
      </c>
      <c r="L4134">
        <f>I4134-K4134</f>
        <v>45</v>
      </c>
      <c r="M4134" t="str">
        <f>IF(I4134&lt;100,"small",IF(I4134&lt;500,"medium","large"))</f>
        <v>medium</v>
      </c>
      <c r="N4134">
        <f>IF(M4134="small",1,0)</f>
        <v>0</v>
      </c>
      <c r="O4134">
        <f>IF(N4134="medium",1,0)</f>
        <v>0</v>
      </c>
      <c r="P4134">
        <f>IF(O4134="large",1,0)</f>
        <v>0</v>
      </c>
      <c r="Q4134">
        <v>2003</v>
      </c>
      <c r="R4134">
        <v>7</v>
      </c>
      <c r="S4134" t="str">
        <f>IF(R4134=1, "First-time", IF(R4134&lt;=3, "Rising Star", IF(R4134&lt;10, "Established", "Elites")))</f>
        <v>Established</v>
      </c>
      <c r="T4134">
        <f>IF(S4134 = "First-time",1,0)</f>
        <v>0</v>
      </c>
      <c r="U4134">
        <f>IF(S4134 = "Rising Star",1,0)</f>
        <v>0</v>
      </c>
      <c r="V4134">
        <f>IF(S4134 = "Established",1,0)</f>
        <v>1</v>
      </c>
      <c r="W4134">
        <f>IF(S4134 = "Elites",1,0)</f>
        <v>0</v>
      </c>
      <c r="X4134" t="s">
        <v>4323</v>
      </c>
      <c r="Y4134" t="str">
        <f>IF(X4134="","-",TRIM(LEFT(X4134,FIND(",",X4134&amp;",")-1)))</f>
        <v>San Antonio</v>
      </c>
      <c r="Z4134" t="s">
        <v>839</v>
      </c>
      <c r="AA4134" t="s">
        <v>45</v>
      </c>
    </row>
    <row r="4135" spans="1:27" ht="14.4" x14ac:dyDescent="0.3">
      <c r="A4135">
        <v>4124</v>
      </c>
      <c r="B4135" t="s">
        <v>3493</v>
      </c>
      <c r="C4135" t="s">
        <v>3494</v>
      </c>
      <c r="D4135" t="s">
        <v>3495</v>
      </c>
      <c r="E4135" t="s">
        <v>2517</v>
      </c>
      <c r="F4135" s="5">
        <f>_xlfn.TEXTBEFORE(E4135, " ") * 1000000</f>
        <v>33000000</v>
      </c>
      <c r="G4135">
        <v>77.266400000000004</v>
      </c>
      <c r="H4135" t="s">
        <v>129</v>
      </c>
      <c r="I4135">
        <v>23</v>
      </c>
      <c r="J4135">
        <f>IF(I4135="",0,I4135)</f>
        <v>23</v>
      </c>
      <c r="K4135">
        <v>21</v>
      </c>
      <c r="L4135">
        <f>I4135-K4135</f>
        <v>2</v>
      </c>
      <c r="M4135" t="str">
        <f>IF(I4135&lt;100,"small",IF(I4135&lt;500,"medium","large"))</f>
        <v>small</v>
      </c>
      <c r="N4135">
        <f>IF(M4135="small",1,0)</f>
        <v>1</v>
      </c>
      <c r="O4135">
        <f>IF(N4135="medium",1,0)</f>
        <v>0</v>
      </c>
      <c r="P4135">
        <f>IF(O4135="large",1,0)</f>
        <v>0</v>
      </c>
      <c r="Q4135">
        <v>2000</v>
      </c>
      <c r="R4135">
        <v>3</v>
      </c>
      <c r="S4135" t="str">
        <f>IF(R4135=1, "First-time", IF(R4135&lt;=3, "Rising Star", IF(R4135&lt;10, "Established", "Elites")))</f>
        <v>Rising Star</v>
      </c>
      <c r="T4135">
        <f>IF(S4135 = "First-time",1,0)</f>
        <v>0</v>
      </c>
      <c r="U4135">
        <f>IF(S4135 = "Rising Star",1,0)</f>
        <v>1</v>
      </c>
      <c r="V4135">
        <f>IF(S4135 = "Established",1,0)</f>
        <v>0</v>
      </c>
      <c r="W4135">
        <f>IF(S4135 = "Elites",1,0)</f>
        <v>0</v>
      </c>
      <c r="X4135" t="s">
        <v>99</v>
      </c>
      <c r="Y4135" t="str">
        <f>IF(X4135="","-",TRIM(LEFT(X4135,FIND(",",X4135&amp;",")-1)))</f>
        <v>-</v>
      </c>
      <c r="Z4135" t="s">
        <v>3496</v>
      </c>
      <c r="AA4135" t="s">
        <v>36</v>
      </c>
    </row>
    <row r="4136" spans="1:27" ht="14.4" x14ac:dyDescent="0.3">
      <c r="A4136">
        <v>4125</v>
      </c>
      <c r="B4136" t="s">
        <v>7025</v>
      </c>
      <c r="C4136" t="s">
        <v>7026</v>
      </c>
      <c r="D4136" t="s">
        <v>7027</v>
      </c>
      <c r="E4136" t="s">
        <v>384</v>
      </c>
      <c r="F4136" s="5">
        <f>_xlfn.TEXTBEFORE(E4136, " ") * 1000000</f>
        <v>11900000</v>
      </c>
      <c r="G4136">
        <v>77.2376</v>
      </c>
      <c r="H4136" t="s">
        <v>803</v>
      </c>
      <c r="I4136">
        <v>65</v>
      </c>
      <c r="J4136">
        <f>IF(I4136="",0,I4136)</f>
        <v>65</v>
      </c>
      <c r="K4136">
        <v>45</v>
      </c>
      <c r="L4136">
        <f>I4136-K4136</f>
        <v>20</v>
      </c>
      <c r="M4136" t="str">
        <f>IF(I4136&lt;100,"small",IF(I4136&lt;500,"medium","large"))</f>
        <v>small</v>
      </c>
      <c r="N4136">
        <f>IF(M4136="small",1,0)</f>
        <v>1</v>
      </c>
      <c r="O4136">
        <f>IF(N4136="medium",1,0)</f>
        <v>0</v>
      </c>
      <c r="P4136">
        <f>IF(O4136="large",1,0)</f>
        <v>0</v>
      </c>
      <c r="Q4136">
        <v>2006</v>
      </c>
      <c r="R4136">
        <v>6</v>
      </c>
      <c r="S4136" t="str">
        <f>IF(R4136=1, "First-time", IF(R4136&lt;=3, "Rising Star", IF(R4136&lt;10, "Established", "Elites")))</f>
        <v>Established</v>
      </c>
      <c r="T4136">
        <f>IF(S4136 = "First-time",1,0)</f>
        <v>0</v>
      </c>
      <c r="U4136">
        <f>IF(S4136 = "Rising Star",1,0)</f>
        <v>0</v>
      </c>
      <c r="V4136">
        <f>IF(S4136 = "Established",1,0)</f>
        <v>1</v>
      </c>
      <c r="W4136">
        <f>IF(S4136 = "Elites",1,0)</f>
        <v>0</v>
      </c>
      <c r="X4136" t="s">
        <v>636</v>
      </c>
      <c r="Y4136" t="str">
        <f>IF(X4136="","-",TRIM(LEFT(X4136,FIND(",",X4136&amp;",")-1)))</f>
        <v>Indianapolis</v>
      </c>
      <c r="Z4136" t="s">
        <v>1196</v>
      </c>
      <c r="AA4136" t="s">
        <v>16</v>
      </c>
    </row>
    <row r="4137" spans="1:27" ht="14.4" x14ac:dyDescent="0.3">
      <c r="A4137">
        <v>4126</v>
      </c>
      <c r="B4137" t="s">
        <v>9098</v>
      </c>
      <c r="C4137" t="s">
        <v>9099</v>
      </c>
      <c r="D4137" t="s">
        <v>9100</v>
      </c>
      <c r="E4137" t="s">
        <v>9101</v>
      </c>
      <c r="F4137" s="5">
        <f>_xlfn.TEXTBEFORE(E4137, " ") * 1000000</f>
        <v>126200000</v>
      </c>
      <c r="G4137">
        <v>77.168300000000002</v>
      </c>
      <c r="H4137" t="s">
        <v>324</v>
      </c>
      <c r="I4137">
        <v>653</v>
      </c>
      <c r="J4137">
        <f>IF(I4137="",0,I4137)</f>
        <v>653</v>
      </c>
      <c r="K4137">
        <v>256</v>
      </c>
      <c r="L4137">
        <f>I4137-K4137</f>
        <v>397</v>
      </c>
      <c r="M4137" t="str">
        <f>IF(I4137&lt;100,"small",IF(I4137&lt;500,"medium","large"))</f>
        <v>large</v>
      </c>
      <c r="N4137">
        <f>IF(M4137="small",1,0)</f>
        <v>0</v>
      </c>
      <c r="O4137">
        <f>IF(N4137="medium",1,0)</f>
        <v>0</v>
      </c>
      <c r="P4137">
        <f>IF(O4137="large",1,0)</f>
        <v>0</v>
      </c>
      <c r="Q4137">
        <v>2008</v>
      </c>
      <c r="R4137">
        <v>5</v>
      </c>
      <c r="S4137" t="str">
        <f>IF(R4137=1, "First-time", IF(R4137&lt;=3, "Rising Star", IF(R4137&lt;10, "Established", "Elites")))</f>
        <v>Established</v>
      </c>
      <c r="T4137">
        <f>IF(S4137 = "First-time",1,0)</f>
        <v>0</v>
      </c>
      <c r="U4137">
        <f>IF(S4137 = "Rising Star",1,0)</f>
        <v>0</v>
      </c>
      <c r="V4137">
        <f>IF(S4137 = "Established",1,0)</f>
        <v>1</v>
      </c>
      <c r="W4137">
        <f>IF(S4137 = "Elites",1,0)</f>
        <v>0</v>
      </c>
      <c r="X4137" t="s">
        <v>3010</v>
      </c>
      <c r="Y4137" t="str">
        <f>IF(X4137="","-",TRIM(LEFT(X4137,FIND(",",X4137&amp;",")-1)))</f>
        <v>San Jose</v>
      </c>
      <c r="Z4137" t="s">
        <v>4660</v>
      </c>
      <c r="AA4137" t="s">
        <v>5</v>
      </c>
    </row>
    <row r="4138" spans="1:27" ht="14.4" x14ac:dyDescent="0.3">
      <c r="A4138">
        <v>4127</v>
      </c>
      <c r="B4138" t="s">
        <v>1533</v>
      </c>
      <c r="C4138" t="s">
        <v>1534</v>
      </c>
      <c r="D4138" t="s">
        <v>1535</v>
      </c>
      <c r="E4138" t="s">
        <v>1536</v>
      </c>
      <c r="F4138" s="5">
        <f>_xlfn.TEXTBEFORE(E4138, " ") * 1000000</f>
        <v>783900000</v>
      </c>
      <c r="G4138">
        <v>77.127600000000001</v>
      </c>
      <c r="H4138" t="s">
        <v>129</v>
      </c>
      <c r="I4138">
        <v>1001</v>
      </c>
      <c r="J4138">
        <f>IF(I4138="",0,I4138)</f>
        <v>1001</v>
      </c>
      <c r="K4138">
        <v>1244</v>
      </c>
      <c r="L4138">
        <f>I4138-K4138</f>
        <v>-243</v>
      </c>
      <c r="M4138" t="str">
        <f>IF(I4138&lt;100,"small",IF(I4138&lt;500,"medium","large"))</f>
        <v>large</v>
      </c>
      <c r="N4138">
        <f>IF(M4138="small",1,0)</f>
        <v>0</v>
      </c>
      <c r="O4138">
        <f>IF(N4138="medium",1,0)</f>
        <v>0</v>
      </c>
      <c r="P4138">
        <f>IF(O4138="large",1,0)</f>
        <v>0</v>
      </c>
      <c r="Q4138">
        <v>1990</v>
      </c>
      <c r="R4138">
        <v>2</v>
      </c>
      <c r="S4138" t="str">
        <f>IF(R4138=1, "First-time", IF(R4138&lt;=3, "Rising Star", IF(R4138&lt;10, "Established", "Elites")))</f>
        <v>Rising Star</v>
      </c>
      <c r="T4138">
        <f>IF(S4138 = "First-time",1,0)</f>
        <v>0</v>
      </c>
      <c r="U4138">
        <f>IF(S4138 = "Rising Star",1,0)</f>
        <v>1</v>
      </c>
      <c r="V4138">
        <f>IF(S4138 = "Established",1,0)</f>
        <v>0</v>
      </c>
      <c r="W4138">
        <f>IF(S4138 = "Elites",1,0)</f>
        <v>0</v>
      </c>
      <c r="X4138" t="s">
        <v>130</v>
      </c>
      <c r="Y4138" t="str">
        <f>IF(X4138="","-",TRIM(LEFT(X4138,FIND(",",X4138&amp;",")-1)))</f>
        <v>Dallas</v>
      </c>
      <c r="Z4138" t="s">
        <v>703</v>
      </c>
      <c r="AA4138" t="s">
        <v>45</v>
      </c>
    </row>
    <row r="4139" spans="1:27" ht="14.4" x14ac:dyDescent="0.3">
      <c r="A4139">
        <v>4128</v>
      </c>
      <c r="B4139" t="s">
        <v>10699</v>
      </c>
      <c r="C4139" t="s">
        <v>10700</v>
      </c>
      <c r="D4139" t="s">
        <v>10701</v>
      </c>
      <c r="E4139" t="s">
        <v>289</v>
      </c>
      <c r="F4139" s="5">
        <f>_xlfn.TEXTBEFORE(E4139, " ") * 1000000</f>
        <v>3700000</v>
      </c>
      <c r="G4139">
        <v>77.017499999999998</v>
      </c>
      <c r="H4139" t="s">
        <v>105</v>
      </c>
      <c r="I4139">
        <v>24</v>
      </c>
      <c r="J4139">
        <f>IF(I4139="",0,I4139)</f>
        <v>24</v>
      </c>
      <c r="K4139">
        <v>12</v>
      </c>
      <c r="L4139">
        <f>I4139-K4139</f>
        <v>12</v>
      </c>
      <c r="M4139" t="str">
        <f>IF(I4139&lt;100,"small",IF(I4139&lt;500,"medium","large"))</f>
        <v>small</v>
      </c>
      <c r="N4139">
        <f>IF(M4139="small",1,0)</f>
        <v>1</v>
      </c>
      <c r="O4139">
        <f>IF(N4139="medium",1,0)</f>
        <v>0</v>
      </c>
      <c r="P4139">
        <f>IF(O4139="large",1,0)</f>
        <v>0</v>
      </c>
      <c r="Q4139">
        <v>2010</v>
      </c>
      <c r="R4139">
        <v>1</v>
      </c>
      <c r="S4139" t="str">
        <f>IF(R4139=1, "First-time", IF(R4139&lt;=3, "Rising Star", IF(R4139&lt;10, "Established", "Elites")))</f>
        <v>First-time</v>
      </c>
      <c r="T4139">
        <f>IF(S4139 = "First-time",1,0)</f>
        <v>1</v>
      </c>
      <c r="U4139">
        <f>IF(S4139 = "Rising Star",1,0)</f>
        <v>0</v>
      </c>
      <c r="V4139">
        <f>IF(S4139 = "Established",1,0)</f>
        <v>0</v>
      </c>
      <c r="W4139">
        <f>IF(S4139 = "Elites",1,0)</f>
        <v>0</v>
      </c>
      <c r="X4139" t="s">
        <v>130</v>
      </c>
      <c r="Y4139" t="str">
        <f>IF(X4139="","-",TRIM(LEFT(X4139,FIND(",",X4139&amp;",")-1)))</f>
        <v>Dallas</v>
      </c>
      <c r="Z4139" t="s">
        <v>10702</v>
      </c>
      <c r="AA4139" t="s">
        <v>45</v>
      </c>
    </row>
    <row r="4140" spans="1:27" ht="14.4" x14ac:dyDescent="0.3">
      <c r="A4140">
        <v>4129</v>
      </c>
      <c r="B4140" t="s">
        <v>887</v>
      </c>
      <c r="C4140" t="s">
        <v>888</v>
      </c>
      <c r="D4140" t="s">
        <v>889</v>
      </c>
      <c r="E4140" t="s">
        <v>890</v>
      </c>
      <c r="F4140" s="5">
        <f>_xlfn.TEXTBEFORE(E4140, " ") * 1000000</f>
        <v>33600000</v>
      </c>
      <c r="G4140">
        <v>76.966099999999997</v>
      </c>
      <c r="H4140" t="s">
        <v>160</v>
      </c>
      <c r="I4140">
        <v>280</v>
      </c>
      <c r="J4140">
        <f>IF(I4140="",0,I4140)</f>
        <v>280</v>
      </c>
      <c r="K4140">
        <v>190</v>
      </c>
      <c r="L4140">
        <f>I4140-K4140</f>
        <v>90</v>
      </c>
      <c r="M4140" t="str">
        <f>IF(I4140&lt;100,"small",IF(I4140&lt;500,"medium","large"))</f>
        <v>medium</v>
      </c>
      <c r="N4140">
        <f>IF(M4140="small",1,0)</f>
        <v>0</v>
      </c>
      <c r="O4140">
        <f>IF(N4140="medium",1,0)</f>
        <v>0</v>
      </c>
      <c r="P4140">
        <f>IF(O4140="large",1,0)</f>
        <v>0</v>
      </c>
      <c r="Q4140">
        <v>1982</v>
      </c>
      <c r="R4140">
        <v>5</v>
      </c>
      <c r="S4140" t="str">
        <f>IF(R4140=1, "First-time", IF(R4140&lt;=3, "Rising Star", IF(R4140&lt;10, "Established", "Elites")))</f>
        <v>Established</v>
      </c>
      <c r="T4140">
        <f>IF(S4140 = "First-time",1,0)</f>
        <v>0</v>
      </c>
      <c r="U4140">
        <f>IF(S4140 = "Rising Star",1,0)</f>
        <v>0</v>
      </c>
      <c r="V4140">
        <f>IF(S4140 = "Established",1,0)</f>
        <v>1</v>
      </c>
      <c r="W4140">
        <f>IF(S4140 = "Elites",1,0)</f>
        <v>0</v>
      </c>
      <c r="X4140" t="s">
        <v>689</v>
      </c>
      <c r="Y4140" t="str">
        <f>IF(X4140="","-",TRIM(LEFT(X4140,FIND(",",X4140&amp;",")-1)))</f>
        <v>Miami</v>
      </c>
      <c r="Z4140" t="s">
        <v>690</v>
      </c>
      <c r="AA4140" t="s">
        <v>10</v>
      </c>
    </row>
    <row r="4141" spans="1:27" ht="14.4" x14ac:dyDescent="0.3">
      <c r="A4141">
        <v>4130</v>
      </c>
      <c r="B4141" t="s">
        <v>10372</v>
      </c>
      <c r="C4141" t="s">
        <v>10373</v>
      </c>
      <c r="D4141" t="s">
        <v>10374</v>
      </c>
      <c r="E4141" t="s">
        <v>179</v>
      </c>
      <c r="F4141" s="5">
        <f>_xlfn.TEXTBEFORE(E4141, " ") * 1000000</f>
        <v>10700000</v>
      </c>
      <c r="G4141">
        <v>76.961399999999998</v>
      </c>
      <c r="H4141" t="s">
        <v>85</v>
      </c>
      <c r="I4141">
        <v>7</v>
      </c>
      <c r="J4141">
        <f>IF(I4141="",0,I4141)</f>
        <v>7</v>
      </c>
      <c r="K4141">
        <v>4</v>
      </c>
      <c r="L4141">
        <f>I4141-K4141</f>
        <v>3</v>
      </c>
      <c r="M4141" t="str">
        <f>IF(I4141&lt;100,"small",IF(I4141&lt;500,"medium","large"))</f>
        <v>small</v>
      </c>
      <c r="N4141">
        <f>IF(M4141="small",1,0)</f>
        <v>1</v>
      </c>
      <c r="O4141">
        <f>IF(N4141="medium",1,0)</f>
        <v>0</v>
      </c>
      <c r="P4141">
        <f>IF(O4141="large",1,0)</f>
        <v>0</v>
      </c>
      <c r="Q4141">
        <v>2009</v>
      </c>
      <c r="R4141">
        <v>1</v>
      </c>
      <c r="S4141" t="str">
        <f>IF(R4141=1, "First-time", IF(R4141&lt;=3, "Rising Star", IF(R4141&lt;10, "Established", "Elites")))</f>
        <v>First-time</v>
      </c>
      <c r="T4141">
        <f>IF(S4141 = "First-time",1,0)</f>
        <v>1</v>
      </c>
      <c r="U4141">
        <f>IF(S4141 = "Rising Star",1,0)</f>
        <v>0</v>
      </c>
      <c r="V4141">
        <f>IF(S4141 = "Established",1,0)</f>
        <v>0</v>
      </c>
      <c r="W4141">
        <f>IF(S4141 = "Elites",1,0)</f>
        <v>0</v>
      </c>
      <c r="X4141" t="s">
        <v>342</v>
      </c>
      <c r="Y4141" t="str">
        <f>IF(X4141="","-",TRIM(LEFT(X4141,FIND(",",X4141&amp;",")-1)))</f>
        <v>San Diego</v>
      </c>
      <c r="Z4141" t="s">
        <v>5875</v>
      </c>
      <c r="AA4141" t="s">
        <v>5</v>
      </c>
    </row>
    <row r="4142" spans="1:27" ht="14.4" x14ac:dyDescent="0.3">
      <c r="A4142">
        <v>4131</v>
      </c>
      <c r="B4142" t="s">
        <v>5928</v>
      </c>
      <c r="C4142" t="s">
        <v>5929</v>
      </c>
      <c r="D4142" t="s">
        <v>5930</v>
      </c>
      <c r="E4142" t="s">
        <v>2225</v>
      </c>
      <c r="F4142" s="5">
        <f>_xlfn.TEXTBEFORE(E4142, " ") * 1000000</f>
        <v>5900000</v>
      </c>
      <c r="G4142">
        <v>76.925600000000003</v>
      </c>
      <c r="H4142" t="s">
        <v>118</v>
      </c>
      <c r="I4142">
        <v>48</v>
      </c>
      <c r="J4142">
        <f>IF(I4142="",0,I4142)</f>
        <v>48</v>
      </c>
      <c r="K4142">
        <v>50</v>
      </c>
      <c r="L4142">
        <f>I4142-K4142</f>
        <v>-2</v>
      </c>
      <c r="M4142" t="str">
        <f>IF(I4142&lt;100,"small",IF(I4142&lt;500,"medium","large"))</f>
        <v>small</v>
      </c>
      <c r="N4142">
        <f>IF(M4142="small",1,0)</f>
        <v>1</v>
      </c>
      <c r="O4142">
        <f>IF(N4142="medium",1,0)</f>
        <v>0</v>
      </c>
      <c r="P4142">
        <f>IF(O4142="large",1,0)</f>
        <v>0</v>
      </c>
      <c r="Q4142">
        <v>2004</v>
      </c>
      <c r="R4142">
        <v>6</v>
      </c>
      <c r="S4142" t="str">
        <f>IF(R4142=1, "First-time", IF(R4142&lt;=3, "Rising Star", IF(R4142&lt;10, "Established", "Elites")))</f>
        <v>Established</v>
      </c>
      <c r="T4142">
        <f>IF(S4142 = "First-time",1,0)</f>
        <v>0</v>
      </c>
      <c r="U4142">
        <f>IF(S4142 = "Rising Star",1,0)</f>
        <v>0</v>
      </c>
      <c r="V4142">
        <f>IF(S4142 = "Established",1,0)</f>
        <v>1</v>
      </c>
      <c r="W4142">
        <f>IF(S4142 = "Elites",1,0)</f>
        <v>0</v>
      </c>
      <c r="X4142" t="s">
        <v>342</v>
      </c>
      <c r="Y4142" t="str">
        <f>IF(X4142="","-",TRIM(LEFT(X4142,FIND(",",X4142&amp;",")-1)))</f>
        <v>San Diego</v>
      </c>
      <c r="Z4142" t="s">
        <v>1705</v>
      </c>
      <c r="AA4142" t="s">
        <v>5</v>
      </c>
    </row>
    <row r="4143" spans="1:27" ht="14.4" x14ac:dyDescent="0.3">
      <c r="A4143">
        <v>4132</v>
      </c>
      <c r="B4143" t="s">
        <v>1756</v>
      </c>
      <c r="C4143" t="s">
        <v>1757</v>
      </c>
      <c r="D4143" t="s">
        <v>1758</v>
      </c>
      <c r="E4143" t="s">
        <v>1759</v>
      </c>
      <c r="F4143" s="5">
        <f>_xlfn.TEXTBEFORE(E4143, " ") * 1000000</f>
        <v>649100000</v>
      </c>
      <c r="G4143">
        <v>76.890600000000006</v>
      </c>
      <c r="H4143" t="s">
        <v>118</v>
      </c>
      <c r="I4143">
        <v>2480</v>
      </c>
      <c r="J4143">
        <f>IF(I4143="",0,I4143)</f>
        <v>2480</v>
      </c>
      <c r="K4143">
        <v>1610</v>
      </c>
      <c r="L4143">
        <f>I4143-K4143</f>
        <v>870</v>
      </c>
      <c r="M4143" t="str">
        <f>IF(I4143&lt;100,"small",IF(I4143&lt;500,"medium","large"))</f>
        <v>large</v>
      </c>
      <c r="N4143">
        <f>IF(M4143="small",1,0)</f>
        <v>0</v>
      </c>
      <c r="O4143">
        <f>IF(N4143="medium",1,0)</f>
        <v>0</v>
      </c>
      <c r="P4143">
        <f>IF(O4143="large",1,0)</f>
        <v>0</v>
      </c>
      <c r="Q4143">
        <v>1992</v>
      </c>
      <c r="R4143">
        <v>10</v>
      </c>
      <c r="S4143" t="str">
        <f>IF(R4143=1, "First-time", IF(R4143&lt;=3, "Rising Star", IF(R4143&lt;10, "Established", "Elites")))</f>
        <v>Elites</v>
      </c>
      <c r="T4143">
        <f>IF(S4143 = "First-time",1,0)</f>
        <v>0</v>
      </c>
      <c r="U4143">
        <f>IF(S4143 = "Rising Star",1,0)</f>
        <v>0</v>
      </c>
      <c r="V4143">
        <f>IF(S4143 = "Established",1,0)</f>
        <v>0</v>
      </c>
      <c r="W4143">
        <f>IF(S4143 = "Elites",1,0)</f>
        <v>1</v>
      </c>
      <c r="X4143" t="s">
        <v>191</v>
      </c>
      <c r="Y4143" t="str">
        <f>IF(X4143="","-",TRIM(LEFT(X4143,FIND(",",X4143&amp;",")-1)))</f>
        <v>Philadelphia</v>
      </c>
      <c r="Z4143" t="s">
        <v>1760</v>
      </c>
      <c r="AA4143" t="s">
        <v>39</v>
      </c>
    </row>
    <row r="4144" spans="1:27" ht="14.4" x14ac:dyDescent="0.3">
      <c r="A4144">
        <v>4133</v>
      </c>
      <c r="B4144" t="s">
        <v>11197</v>
      </c>
      <c r="C4144" t="s">
        <v>11198</v>
      </c>
      <c r="D4144" t="s">
        <v>11199</v>
      </c>
      <c r="E4144" t="s">
        <v>1933</v>
      </c>
      <c r="F4144" s="5">
        <f>_xlfn.TEXTBEFORE(E4144, " ") * 1000000</f>
        <v>6200000</v>
      </c>
      <c r="G4144">
        <v>76.857900000000001</v>
      </c>
      <c r="H4144" t="s">
        <v>445</v>
      </c>
      <c r="I4144">
        <v>40</v>
      </c>
      <c r="J4144">
        <f>IF(I4144="",0,I4144)</f>
        <v>40</v>
      </c>
      <c r="K4144">
        <v>18</v>
      </c>
      <c r="L4144">
        <f>I4144-K4144</f>
        <v>22</v>
      </c>
      <c r="M4144" t="str">
        <f>IF(I4144&lt;100,"small",IF(I4144&lt;500,"medium","large"))</f>
        <v>small</v>
      </c>
      <c r="N4144">
        <f>IF(M4144="small",1,0)</f>
        <v>1</v>
      </c>
      <c r="O4144">
        <f>IF(N4144="medium",1,0)</f>
        <v>0</v>
      </c>
      <c r="P4144">
        <f>IF(O4144="large",1,0)</f>
        <v>0</v>
      </c>
      <c r="Q4144">
        <v>2010</v>
      </c>
      <c r="R4144">
        <v>2</v>
      </c>
      <c r="S4144" t="str">
        <f>IF(R4144=1, "First-time", IF(R4144&lt;=3, "Rising Star", IF(R4144&lt;10, "Established", "Elites")))</f>
        <v>Rising Star</v>
      </c>
      <c r="T4144">
        <f>IF(S4144 = "First-time",1,0)</f>
        <v>0</v>
      </c>
      <c r="U4144">
        <f>IF(S4144 = "Rising Star",1,0)</f>
        <v>1</v>
      </c>
      <c r="V4144">
        <f>IF(S4144 = "Established",1,0)</f>
        <v>0</v>
      </c>
      <c r="W4144">
        <f>IF(S4144 = "Elites",1,0)</f>
        <v>0</v>
      </c>
      <c r="X4144" t="s">
        <v>271</v>
      </c>
      <c r="Y4144" t="str">
        <f>IF(X4144="","-",TRIM(LEFT(X4144,FIND(",",X4144&amp;",")-1)))</f>
        <v>Chicago</v>
      </c>
      <c r="Z4144" t="s">
        <v>271</v>
      </c>
      <c r="AA4144" t="s">
        <v>15</v>
      </c>
    </row>
    <row r="4145" spans="1:27" ht="14.4" x14ac:dyDescent="0.3">
      <c r="A4145">
        <v>4134</v>
      </c>
      <c r="B4145" t="s">
        <v>4750</v>
      </c>
      <c r="C4145" t="s">
        <v>4751</v>
      </c>
      <c r="D4145" t="s">
        <v>4752</v>
      </c>
      <c r="E4145" t="s">
        <v>2390</v>
      </c>
      <c r="F4145" s="5">
        <f>_xlfn.TEXTBEFORE(E4145, " ") * 1000000</f>
        <v>7900000</v>
      </c>
      <c r="G4145">
        <v>76.838300000000004</v>
      </c>
      <c r="H4145" t="s">
        <v>751</v>
      </c>
      <c r="I4145">
        <v>64</v>
      </c>
      <c r="J4145">
        <f>IF(I4145="",0,I4145)</f>
        <v>64</v>
      </c>
      <c r="K4145">
        <v>30</v>
      </c>
      <c r="L4145">
        <f>I4145-K4145</f>
        <v>34</v>
      </c>
      <c r="M4145" t="str">
        <f>IF(I4145&lt;100,"small",IF(I4145&lt;500,"medium","large"))</f>
        <v>small</v>
      </c>
      <c r="N4145">
        <f>IF(M4145="small",1,0)</f>
        <v>1</v>
      </c>
      <c r="O4145">
        <f>IF(N4145="medium",1,0)</f>
        <v>0</v>
      </c>
      <c r="P4145">
        <f>IF(O4145="large",1,0)</f>
        <v>0</v>
      </c>
      <c r="Q4145">
        <v>2003</v>
      </c>
      <c r="R4145">
        <v>4</v>
      </c>
      <c r="S4145" t="str">
        <f>IF(R4145=1, "First-time", IF(R4145&lt;=3, "Rising Star", IF(R4145&lt;10, "Established", "Elites")))</f>
        <v>Established</v>
      </c>
      <c r="T4145">
        <f>IF(S4145 = "First-time",1,0)</f>
        <v>0</v>
      </c>
      <c r="U4145">
        <f>IF(S4145 = "Rising Star",1,0)</f>
        <v>0</v>
      </c>
      <c r="V4145">
        <f>IF(S4145 = "Established",1,0)</f>
        <v>1</v>
      </c>
      <c r="W4145">
        <f>IF(S4145 = "Elites",1,0)</f>
        <v>0</v>
      </c>
      <c r="X4145" t="s">
        <v>427</v>
      </c>
      <c r="Y4145" t="str">
        <f>IF(X4145="","-",TRIM(LEFT(X4145,FIND(",",X4145&amp;",")-1)))</f>
        <v>Washington</v>
      </c>
      <c r="Z4145" t="s">
        <v>2551</v>
      </c>
      <c r="AA4145" t="s">
        <v>47</v>
      </c>
    </row>
    <row r="4146" spans="1:27" ht="14.4" x14ac:dyDescent="0.3">
      <c r="A4146">
        <v>4135</v>
      </c>
      <c r="B4146" t="s">
        <v>10063</v>
      </c>
      <c r="C4146" t="s">
        <v>10064</v>
      </c>
      <c r="D4146" t="s">
        <v>10065</v>
      </c>
      <c r="E4146" t="s">
        <v>259</v>
      </c>
      <c r="F4146" s="5">
        <f>_xlfn.TEXTBEFORE(E4146, " ") * 1000000</f>
        <v>65800000</v>
      </c>
      <c r="G4146">
        <v>76.8005</v>
      </c>
      <c r="H4146" t="s">
        <v>167</v>
      </c>
      <c r="I4146">
        <v>1229</v>
      </c>
      <c r="J4146">
        <f>IF(I4146="",0,I4146)</f>
        <v>1229</v>
      </c>
      <c r="K4146">
        <v>697</v>
      </c>
      <c r="L4146">
        <f>I4146-K4146</f>
        <v>532</v>
      </c>
      <c r="M4146" t="str">
        <f>IF(I4146&lt;100,"small",IF(I4146&lt;500,"medium","large"))</f>
        <v>large</v>
      </c>
      <c r="N4146">
        <f>IF(M4146="small",1,0)</f>
        <v>0</v>
      </c>
      <c r="O4146">
        <f>IF(N4146="medium",1,0)</f>
        <v>0</v>
      </c>
      <c r="P4146">
        <f>IF(O4146="large",1,0)</f>
        <v>0</v>
      </c>
      <c r="Q4146">
        <v>2009</v>
      </c>
      <c r="R4146">
        <v>6</v>
      </c>
      <c r="S4146" t="str">
        <f>IF(R4146=1, "First-time", IF(R4146&lt;=3, "Rising Star", IF(R4146&lt;10, "Established", "Elites")))</f>
        <v>Established</v>
      </c>
      <c r="T4146">
        <f>IF(S4146 = "First-time",1,0)</f>
        <v>0</v>
      </c>
      <c r="U4146">
        <f>IF(S4146 = "Rising Star",1,0)</f>
        <v>0</v>
      </c>
      <c r="V4146">
        <f>IF(S4146 = "Established",1,0)</f>
        <v>1</v>
      </c>
      <c r="W4146">
        <f>IF(S4146 = "Elites",1,0)</f>
        <v>0</v>
      </c>
      <c r="X4146" t="s">
        <v>242</v>
      </c>
      <c r="Y4146" t="str">
        <f>IF(X4146="","-",TRIM(LEFT(X4146,FIND(",",X4146&amp;",")-1)))</f>
        <v>Atlanta</v>
      </c>
      <c r="Z4146" t="s">
        <v>1472</v>
      </c>
      <c r="AA4146" t="s">
        <v>11</v>
      </c>
    </row>
    <row r="4147" spans="1:27" ht="14.4" x14ac:dyDescent="0.3">
      <c r="A4147">
        <v>4136</v>
      </c>
      <c r="B4147" t="s">
        <v>6980</v>
      </c>
      <c r="C4147" t="s">
        <v>6981</v>
      </c>
      <c r="D4147" t="s">
        <v>6982</v>
      </c>
      <c r="E4147" t="s">
        <v>128</v>
      </c>
      <c r="F4147" s="5">
        <f>_xlfn.TEXTBEFORE(E4147, " ") * 1000000</f>
        <v>7500000</v>
      </c>
      <c r="G4147">
        <v>76.753100000000003</v>
      </c>
      <c r="H4147" t="s">
        <v>1750</v>
      </c>
      <c r="I4147">
        <v>110</v>
      </c>
      <c r="J4147">
        <f>IF(I4147="",0,I4147)</f>
        <v>110</v>
      </c>
      <c r="K4147">
        <v>50</v>
      </c>
      <c r="L4147">
        <f>I4147-K4147</f>
        <v>60</v>
      </c>
      <c r="M4147" t="str">
        <f>IF(I4147&lt;100,"small",IF(I4147&lt;500,"medium","large"))</f>
        <v>medium</v>
      </c>
      <c r="N4147">
        <f>IF(M4147="small",1,0)</f>
        <v>0</v>
      </c>
      <c r="O4147">
        <f>IF(N4147="medium",1,0)</f>
        <v>0</v>
      </c>
      <c r="P4147">
        <f>IF(O4147="large",1,0)</f>
        <v>0</v>
      </c>
      <c r="Q4147">
        <v>2006</v>
      </c>
      <c r="R4147">
        <v>7</v>
      </c>
      <c r="S4147" t="str">
        <f>IF(R4147=1, "First-time", IF(R4147&lt;=3, "Rising Star", IF(R4147&lt;10, "Established", "Elites")))</f>
        <v>Established</v>
      </c>
      <c r="T4147">
        <f>IF(S4147 = "First-time",1,0)</f>
        <v>0</v>
      </c>
      <c r="U4147">
        <f>IF(S4147 = "Rising Star",1,0)</f>
        <v>0</v>
      </c>
      <c r="V4147">
        <f>IF(S4147 = "Established",1,0)</f>
        <v>1</v>
      </c>
      <c r="W4147">
        <f>IF(S4147 = "Elites",1,0)</f>
        <v>0</v>
      </c>
      <c r="X4147" t="s">
        <v>439</v>
      </c>
      <c r="Y4147" t="str">
        <f>IF(X4147="","-",TRIM(LEFT(X4147,FIND(",",X4147&amp;",")-1)))</f>
        <v>Detroit</v>
      </c>
      <c r="Z4147" t="s">
        <v>699</v>
      </c>
      <c r="AA4147" t="s">
        <v>23</v>
      </c>
    </row>
    <row r="4148" spans="1:27" ht="14.4" x14ac:dyDescent="0.3">
      <c r="A4148">
        <v>4137</v>
      </c>
      <c r="B4148" t="s">
        <v>13238</v>
      </c>
      <c r="C4148" t="s">
        <v>13239</v>
      </c>
      <c r="D4148" t="s">
        <v>13240</v>
      </c>
      <c r="E4148" t="s">
        <v>862</v>
      </c>
      <c r="F4148" s="5">
        <f>_xlfn.TEXTBEFORE(E4148, " ") * 1000000</f>
        <v>15900000</v>
      </c>
      <c r="G4148">
        <v>76.751199999999997</v>
      </c>
      <c r="H4148" t="s">
        <v>85</v>
      </c>
      <c r="I4148">
        <v>114</v>
      </c>
      <c r="J4148">
        <f>IF(I4148="",0,I4148)</f>
        <v>114</v>
      </c>
      <c r="K4148">
        <v>125</v>
      </c>
      <c r="L4148">
        <f>I4148-K4148</f>
        <v>-11</v>
      </c>
      <c r="M4148" t="str">
        <f>IF(I4148&lt;100,"small",IF(I4148&lt;500,"medium","large"))</f>
        <v>medium</v>
      </c>
      <c r="N4148">
        <f>IF(M4148="small",1,0)</f>
        <v>0</v>
      </c>
      <c r="O4148">
        <f>IF(N4148="medium",1,0)</f>
        <v>0</v>
      </c>
      <c r="P4148">
        <f>IF(O4148="large",1,0)</f>
        <v>0</v>
      </c>
      <c r="Q4148">
        <v>2012</v>
      </c>
      <c r="R4148">
        <v>3</v>
      </c>
      <c r="S4148" t="str">
        <f>IF(R4148=1, "First-time", IF(R4148&lt;=3, "Rising Star", IF(R4148&lt;10, "Established", "Elites")))</f>
        <v>Rising Star</v>
      </c>
      <c r="T4148">
        <f>IF(S4148 = "First-time",1,0)</f>
        <v>0</v>
      </c>
      <c r="U4148">
        <f>IF(S4148 = "Rising Star",1,0)</f>
        <v>1</v>
      </c>
      <c r="V4148">
        <f>IF(S4148 = "Established",1,0)</f>
        <v>0</v>
      </c>
      <c r="W4148">
        <f>IF(S4148 = "Elites",1,0)</f>
        <v>0</v>
      </c>
      <c r="X4148" t="s">
        <v>3843</v>
      </c>
      <c r="Y4148" t="str">
        <f>IF(X4148="","-",TRIM(LEFT(X4148,FIND(",",X4148&amp;",")-1)))</f>
        <v>Allentown-Bethlehem-Easton</v>
      </c>
      <c r="Z4148" t="s">
        <v>3844</v>
      </c>
      <c r="AA4148" t="s">
        <v>39</v>
      </c>
    </row>
    <row r="4149" spans="1:27" ht="14.4" x14ac:dyDescent="0.3">
      <c r="A4149">
        <v>4138</v>
      </c>
      <c r="B4149" t="s">
        <v>10375</v>
      </c>
      <c r="C4149" t="s">
        <v>10376</v>
      </c>
      <c r="D4149" t="s">
        <v>10377</v>
      </c>
      <c r="E4149" t="s">
        <v>5593</v>
      </c>
      <c r="F4149" s="5">
        <f>_xlfn.TEXTBEFORE(E4149, " ") * 1000000</f>
        <v>8400000</v>
      </c>
      <c r="G4149">
        <v>76.745199999999997</v>
      </c>
      <c r="H4149" t="s">
        <v>803</v>
      </c>
      <c r="I4149">
        <v>21</v>
      </c>
      <c r="J4149">
        <f>IF(I4149="",0,I4149)</f>
        <v>21</v>
      </c>
      <c r="K4149">
        <v>10</v>
      </c>
      <c r="L4149">
        <f>I4149-K4149</f>
        <v>11</v>
      </c>
      <c r="M4149" t="str">
        <f>IF(I4149&lt;100,"small",IF(I4149&lt;500,"medium","large"))</f>
        <v>small</v>
      </c>
      <c r="N4149">
        <f>IF(M4149="small",1,0)</f>
        <v>1</v>
      </c>
      <c r="O4149">
        <f>IF(N4149="medium",1,0)</f>
        <v>0</v>
      </c>
      <c r="P4149">
        <f>IF(O4149="large",1,0)</f>
        <v>0</v>
      </c>
      <c r="Q4149">
        <v>2009</v>
      </c>
      <c r="R4149">
        <v>1</v>
      </c>
      <c r="S4149" t="str">
        <f>IF(R4149=1, "First-time", IF(R4149&lt;=3, "Rising Star", IF(R4149&lt;10, "Established", "Elites")))</f>
        <v>First-time</v>
      </c>
      <c r="T4149">
        <f>IF(S4149 = "First-time",1,0)</f>
        <v>1</v>
      </c>
      <c r="U4149">
        <f>IF(S4149 = "Rising Star",1,0)</f>
        <v>0</v>
      </c>
      <c r="V4149">
        <f>IF(S4149 = "Established",1,0)</f>
        <v>0</v>
      </c>
      <c r="W4149">
        <f>IF(S4149 = "Elites",1,0)</f>
        <v>0</v>
      </c>
      <c r="X4149" t="s">
        <v>325</v>
      </c>
      <c r="Y4149" t="str">
        <f>IF(X4149="","-",TRIM(LEFT(X4149,FIND(",",X4149&amp;",")-1)))</f>
        <v>Los Angeles</v>
      </c>
      <c r="Z4149" t="s">
        <v>325</v>
      </c>
      <c r="AA4149" t="s">
        <v>5</v>
      </c>
    </row>
    <row r="4150" spans="1:27" ht="14.4" x14ac:dyDescent="0.3">
      <c r="A4150">
        <v>4139</v>
      </c>
      <c r="B4150" t="s">
        <v>3117</v>
      </c>
      <c r="C4150" t="s">
        <v>3118</v>
      </c>
      <c r="D4150" t="s">
        <v>3119</v>
      </c>
      <c r="E4150" t="s">
        <v>2574</v>
      </c>
      <c r="F4150" s="5">
        <f>_xlfn.TEXTBEFORE(E4150, " ") * 1000000</f>
        <v>66500000</v>
      </c>
      <c r="G4150">
        <v>76.721400000000003</v>
      </c>
      <c r="H4150" t="s">
        <v>153</v>
      </c>
      <c r="I4150">
        <v>92</v>
      </c>
      <c r="J4150">
        <f>IF(I4150="",0,I4150)</f>
        <v>92</v>
      </c>
      <c r="K4150">
        <v>66</v>
      </c>
      <c r="L4150">
        <f>I4150-K4150</f>
        <v>26</v>
      </c>
      <c r="M4150" t="str">
        <f>IF(I4150&lt;100,"small",IF(I4150&lt;500,"medium","large"))</f>
        <v>small</v>
      </c>
      <c r="N4150">
        <f>IF(M4150="small",1,0)</f>
        <v>1</v>
      </c>
      <c r="O4150">
        <f>IF(N4150="medium",1,0)</f>
        <v>0</v>
      </c>
      <c r="P4150">
        <f>IF(O4150="large",1,0)</f>
        <v>0</v>
      </c>
      <c r="Q4150">
        <v>1999</v>
      </c>
      <c r="R4150">
        <v>7</v>
      </c>
      <c r="S4150" t="str">
        <f>IF(R4150=1, "First-time", IF(R4150&lt;=3, "Rising Star", IF(R4150&lt;10, "Established", "Elites")))</f>
        <v>Established</v>
      </c>
      <c r="T4150">
        <f>IF(S4150 = "First-time",1,0)</f>
        <v>0</v>
      </c>
      <c r="U4150">
        <f>IF(S4150 = "Rising Star",1,0)</f>
        <v>0</v>
      </c>
      <c r="V4150">
        <f>IF(S4150 = "Established",1,0)</f>
        <v>1</v>
      </c>
      <c r="W4150">
        <f>IF(S4150 = "Elites",1,0)</f>
        <v>0</v>
      </c>
      <c r="X4150" t="s">
        <v>99</v>
      </c>
      <c r="Y4150" t="str">
        <f>IF(X4150="","-",TRIM(LEFT(X4150,FIND(",",X4150&amp;",")-1)))</f>
        <v>-</v>
      </c>
      <c r="Z4150" t="s">
        <v>473</v>
      </c>
      <c r="AA4150" t="s">
        <v>39</v>
      </c>
    </row>
    <row r="4151" spans="1:27" ht="14.4" x14ac:dyDescent="0.3">
      <c r="A4151">
        <v>4140</v>
      </c>
      <c r="B4151" t="s">
        <v>10204</v>
      </c>
      <c r="C4151" t="s">
        <v>10205</v>
      </c>
      <c r="D4151" t="s">
        <v>10206</v>
      </c>
      <c r="E4151" t="s">
        <v>4251</v>
      </c>
      <c r="F4151" s="5">
        <f>_xlfn.TEXTBEFORE(E4151, " ") * 1000000</f>
        <v>3400000</v>
      </c>
      <c r="G4151">
        <v>76.6982</v>
      </c>
      <c r="H4151" t="s">
        <v>1406</v>
      </c>
      <c r="I4151">
        <v>15</v>
      </c>
      <c r="J4151">
        <f>IF(I4151="",0,I4151)</f>
        <v>15</v>
      </c>
      <c r="K4151">
        <v>10</v>
      </c>
      <c r="L4151">
        <f>I4151-K4151</f>
        <v>5</v>
      </c>
      <c r="M4151" t="str">
        <f>IF(I4151&lt;100,"small",IF(I4151&lt;500,"medium","large"))</f>
        <v>small</v>
      </c>
      <c r="N4151">
        <f>IF(M4151="small",1,0)</f>
        <v>1</v>
      </c>
      <c r="O4151">
        <f>IF(N4151="medium",1,0)</f>
        <v>0</v>
      </c>
      <c r="P4151">
        <f>IF(O4151="large",1,0)</f>
        <v>0</v>
      </c>
      <c r="Q4151">
        <v>2009</v>
      </c>
      <c r="R4151">
        <v>3</v>
      </c>
      <c r="S4151" t="str">
        <f>IF(R4151=1, "First-time", IF(R4151&lt;=3, "Rising Star", IF(R4151&lt;10, "Established", "Elites")))</f>
        <v>Rising Star</v>
      </c>
      <c r="T4151">
        <f>IF(S4151 = "First-time",1,0)</f>
        <v>0</v>
      </c>
      <c r="U4151">
        <f>IF(S4151 = "Rising Star",1,0)</f>
        <v>1</v>
      </c>
      <c r="V4151">
        <f>IF(S4151 = "Established",1,0)</f>
        <v>0</v>
      </c>
      <c r="W4151">
        <f>IF(S4151 = "Elites",1,0)</f>
        <v>0</v>
      </c>
      <c r="X4151" t="s">
        <v>427</v>
      </c>
      <c r="Y4151" t="str">
        <f>IF(X4151="","-",TRIM(LEFT(X4151,FIND(",",X4151&amp;",")-1)))</f>
        <v>Washington</v>
      </c>
      <c r="Z4151" t="s">
        <v>2498</v>
      </c>
      <c r="AA4151" t="s">
        <v>8</v>
      </c>
    </row>
    <row r="4152" spans="1:27" ht="14.4" x14ac:dyDescent="0.3">
      <c r="A4152">
        <v>4141</v>
      </c>
      <c r="B4152" t="s">
        <v>12069</v>
      </c>
      <c r="C4152" t="s">
        <v>12070</v>
      </c>
      <c r="D4152" t="s">
        <v>12071</v>
      </c>
      <c r="E4152" t="s">
        <v>5371</v>
      </c>
      <c r="F4152" s="5">
        <f>_xlfn.TEXTBEFORE(E4152, " ") * 1000000</f>
        <v>8900000</v>
      </c>
      <c r="G4152">
        <v>76.671000000000006</v>
      </c>
      <c r="H4152" t="s">
        <v>118</v>
      </c>
      <c r="I4152">
        <v>8</v>
      </c>
      <c r="J4152">
        <f>IF(I4152="",0,I4152)</f>
        <v>8</v>
      </c>
      <c r="K4152">
        <v>16</v>
      </c>
      <c r="L4152">
        <f>I4152-K4152</f>
        <v>-8</v>
      </c>
      <c r="M4152" t="str">
        <f>IF(I4152&lt;100,"small",IF(I4152&lt;500,"medium","large"))</f>
        <v>small</v>
      </c>
      <c r="N4152">
        <f>IF(M4152="small",1,0)</f>
        <v>1</v>
      </c>
      <c r="O4152">
        <f>IF(N4152="medium",1,0)</f>
        <v>0</v>
      </c>
      <c r="P4152">
        <f>IF(O4152="large",1,0)</f>
        <v>0</v>
      </c>
      <c r="Q4152">
        <v>2011</v>
      </c>
      <c r="R4152">
        <v>4</v>
      </c>
      <c r="S4152" t="str">
        <f>IF(R4152=1, "First-time", IF(R4152&lt;=3, "Rising Star", IF(R4152&lt;10, "Established", "Elites")))</f>
        <v>Established</v>
      </c>
      <c r="T4152">
        <f>IF(S4152 = "First-time",1,0)</f>
        <v>0</v>
      </c>
      <c r="U4152">
        <f>IF(S4152 = "Rising Star",1,0)</f>
        <v>0</v>
      </c>
      <c r="V4152">
        <f>IF(S4152 = "Established",1,0)</f>
        <v>1</v>
      </c>
      <c r="W4152">
        <f>IF(S4152 = "Elites",1,0)</f>
        <v>0</v>
      </c>
      <c r="X4152" t="s">
        <v>86</v>
      </c>
      <c r="Y4152" t="str">
        <f>IF(X4152="","-",TRIM(LEFT(X4152,FIND(",",X4152&amp;",")-1)))</f>
        <v>New York City</v>
      </c>
      <c r="Z4152" t="s">
        <v>543</v>
      </c>
      <c r="AA4152" t="s">
        <v>35</v>
      </c>
    </row>
    <row r="4153" spans="1:27" ht="14.4" x14ac:dyDescent="0.3">
      <c r="A4153">
        <v>4142</v>
      </c>
      <c r="B4153" t="s">
        <v>1456</v>
      </c>
      <c r="C4153" t="s">
        <v>1457</v>
      </c>
      <c r="D4153" t="s">
        <v>1458</v>
      </c>
      <c r="E4153" t="s">
        <v>1459</v>
      </c>
      <c r="F4153" s="5">
        <f>_xlfn.TEXTBEFORE(E4153, " ") * 1000000</f>
        <v>102900000</v>
      </c>
      <c r="G4153">
        <v>76.603700000000003</v>
      </c>
      <c r="H4153" t="s">
        <v>118</v>
      </c>
      <c r="I4153">
        <v>383</v>
      </c>
      <c r="J4153">
        <f>IF(I4153="",0,I4153)</f>
        <v>383</v>
      </c>
      <c r="K4153">
        <v>290</v>
      </c>
      <c r="L4153">
        <f>I4153-K4153</f>
        <v>93</v>
      </c>
      <c r="M4153" t="str">
        <f>IF(I4153&lt;100,"small",IF(I4153&lt;500,"medium","large"))</f>
        <v>medium</v>
      </c>
      <c r="N4153">
        <f>IF(M4153="small",1,0)</f>
        <v>0</v>
      </c>
      <c r="O4153">
        <f>IF(N4153="medium",1,0)</f>
        <v>0</v>
      </c>
      <c r="P4153">
        <f>IF(O4153="large",1,0)</f>
        <v>0</v>
      </c>
      <c r="Q4153">
        <v>1989</v>
      </c>
      <c r="R4153">
        <v>1</v>
      </c>
      <c r="S4153" t="str">
        <f>IF(R4153=1, "First-time", IF(R4153&lt;=3, "Rising Star", IF(R4153&lt;10, "Established", "Elites")))</f>
        <v>First-time</v>
      </c>
      <c r="T4153">
        <f>IF(S4153 = "First-time",1,0)</f>
        <v>1</v>
      </c>
      <c r="U4153">
        <f>IF(S4153 = "Rising Star",1,0)</f>
        <v>0</v>
      </c>
      <c r="V4153">
        <f>IF(S4153 = "Established",1,0)</f>
        <v>0</v>
      </c>
      <c r="W4153">
        <f>IF(S4153 = "Elites",1,0)</f>
        <v>0</v>
      </c>
      <c r="X4153" t="s">
        <v>99</v>
      </c>
      <c r="Y4153" t="str">
        <f>IF(X4153="","-",TRIM(LEFT(X4153,FIND(",",X4153&amp;",")-1)))</f>
        <v>-</v>
      </c>
      <c r="Z4153" t="s">
        <v>1289</v>
      </c>
      <c r="AA4153" t="s">
        <v>23</v>
      </c>
    </row>
    <row r="4154" spans="1:27" ht="14.4" x14ac:dyDescent="0.3">
      <c r="A4154">
        <v>4143</v>
      </c>
      <c r="B4154" t="s">
        <v>9850</v>
      </c>
      <c r="C4154" t="s">
        <v>9851</v>
      </c>
      <c r="D4154" t="s">
        <v>9852</v>
      </c>
      <c r="E4154" t="s">
        <v>330</v>
      </c>
      <c r="F4154" s="5">
        <f>_xlfn.TEXTBEFORE(E4154, " ") * 1000000</f>
        <v>4099999.9999999995</v>
      </c>
      <c r="G4154">
        <v>76.479299999999995</v>
      </c>
      <c r="H4154" t="s">
        <v>118</v>
      </c>
      <c r="I4154">
        <v>23</v>
      </c>
      <c r="J4154">
        <f>IF(I4154="",0,I4154)</f>
        <v>23</v>
      </c>
      <c r="K4154">
        <v>15</v>
      </c>
      <c r="L4154">
        <f>I4154-K4154</f>
        <v>8</v>
      </c>
      <c r="M4154" t="str">
        <f>IF(I4154&lt;100,"small",IF(I4154&lt;500,"medium","large"))</f>
        <v>small</v>
      </c>
      <c r="N4154">
        <f>IF(M4154="small",1,0)</f>
        <v>1</v>
      </c>
      <c r="O4154">
        <f>IF(N4154="medium",1,0)</f>
        <v>0</v>
      </c>
      <c r="P4154">
        <f>IF(O4154="large",1,0)</f>
        <v>0</v>
      </c>
      <c r="Q4154">
        <v>2009</v>
      </c>
      <c r="R4154">
        <v>1</v>
      </c>
      <c r="S4154" t="str">
        <f>IF(R4154=1, "First-time", IF(R4154&lt;=3, "Rising Star", IF(R4154&lt;10, "Established", "Elites")))</f>
        <v>First-time</v>
      </c>
      <c r="T4154">
        <f>IF(S4154 = "First-time",1,0)</f>
        <v>1</v>
      </c>
      <c r="U4154">
        <f>IF(S4154 = "Rising Star",1,0)</f>
        <v>0</v>
      </c>
      <c r="V4154">
        <f>IF(S4154 = "Established",1,0)</f>
        <v>0</v>
      </c>
      <c r="W4154">
        <f>IF(S4154 = "Elites",1,0)</f>
        <v>0</v>
      </c>
      <c r="X4154" t="s">
        <v>354</v>
      </c>
      <c r="Y4154" t="str">
        <f>IF(X4154="","-",TRIM(LEFT(X4154,FIND(",",X4154&amp;",")-1)))</f>
        <v>Minneapolis</v>
      </c>
      <c r="Z4154" t="s">
        <v>5602</v>
      </c>
      <c r="AA4154" t="s">
        <v>24</v>
      </c>
    </row>
    <row r="4155" spans="1:27" ht="14.4" x14ac:dyDescent="0.3">
      <c r="A4155">
        <v>4144</v>
      </c>
      <c r="B4155" t="s">
        <v>5931</v>
      </c>
      <c r="C4155" t="s">
        <v>5932</v>
      </c>
      <c r="D4155" t="s">
        <v>5933</v>
      </c>
      <c r="E4155" t="s">
        <v>3281</v>
      </c>
      <c r="F4155" s="5">
        <f>_xlfn.TEXTBEFORE(E4155, " ") * 1000000</f>
        <v>114600000</v>
      </c>
      <c r="G4155">
        <v>76.45</v>
      </c>
      <c r="H4155" t="s">
        <v>779</v>
      </c>
      <c r="I4155">
        <v>211</v>
      </c>
      <c r="J4155">
        <f>IF(I4155="",0,I4155)</f>
        <v>211</v>
      </c>
      <c r="K4155">
        <v>338</v>
      </c>
      <c r="L4155">
        <f>I4155-K4155</f>
        <v>-127</v>
      </c>
      <c r="M4155" t="str">
        <f>IF(I4155&lt;100,"small",IF(I4155&lt;500,"medium","large"))</f>
        <v>medium</v>
      </c>
      <c r="N4155">
        <f>IF(M4155="small",1,0)</f>
        <v>0</v>
      </c>
      <c r="O4155">
        <f>IF(N4155="medium",1,0)</f>
        <v>0</v>
      </c>
      <c r="P4155">
        <f>IF(O4155="large",1,0)</f>
        <v>0</v>
      </c>
      <c r="Q4155">
        <v>2004</v>
      </c>
      <c r="R4155">
        <v>6</v>
      </c>
      <c r="S4155" t="str">
        <f>IF(R4155=1, "First-time", IF(R4155&lt;=3, "Rising Star", IF(R4155&lt;10, "Established", "Elites")))</f>
        <v>Established</v>
      </c>
      <c r="T4155">
        <f>IF(S4155 = "First-time",1,0)</f>
        <v>0</v>
      </c>
      <c r="U4155">
        <f>IF(S4155 = "Rising Star",1,0)</f>
        <v>0</v>
      </c>
      <c r="V4155">
        <f>IF(S4155 = "Established",1,0)</f>
        <v>1</v>
      </c>
      <c r="W4155">
        <f>IF(S4155 = "Elites",1,0)</f>
        <v>0</v>
      </c>
      <c r="X4155" t="s">
        <v>3010</v>
      </c>
      <c r="Y4155" t="str">
        <f>IF(X4155="","-",TRIM(LEFT(X4155,FIND(",",X4155&amp;",")-1)))</f>
        <v>San Jose</v>
      </c>
      <c r="Z4155" t="s">
        <v>4660</v>
      </c>
      <c r="AA4155" t="s">
        <v>5</v>
      </c>
    </row>
    <row r="4156" spans="1:27" ht="14.4" x14ac:dyDescent="0.3">
      <c r="A4156">
        <v>4145</v>
      </c>
      <c r="B4156" t="s">
        <v>7095</v>
      </c>
      <c r="C4156" t="s">
        <v>7096</v>
      </c>
      <c r="D4156" t="s">
        <v>7097</v>
      </c>
      <c r="E4156" t="s">
        <v>1520</v>
      </c>
      <c r="F4156" s="5">
        <f>_xlfn.TEXTBEFORE(E4156, " ") * 1000000</f>
        <v>21300000</v>
      </c>
      <c r="G4156">
        <v>76.399900000000002</v>
      </c>
      <c r="H4156" t="s">
        <v>129</v>
      </c>
      <c r="I4156">
        <v>220</v>
      </c>
      <c r="J4156">
        <f>IF(I4156="",0,I4156)</f>
        <v>220</v>
      </c>
      <c r="K4156">
        <v>250</v>
      </c>
      <c r="L4156">
        <f>I4156-K4156</f>
        <v>-30</v>
      </c>
      <c r="M4156" t="str">
        <f>IF(I4156&lt;100,"small",IF(I4156&lt;500,"medium","large"))</f>
        <v>medium</v>
      </c>
      <c r="N4156">
        <f>IF(M4156="small",1,0)</f>
        <v>0</v>
      </c>
      <c r="O4156">
        <f>IF(N4156="medium",1,0)</f>
        <v>0</v>
      </c>
      <c r="P4156">
        <f>IF(O4156="large",1,0)</f>
        <v>0</v>
      </c>
      <c r="Q4156">
        <v>2006</v>
      </c>
      <c r="R4156">
        <v>8</v>
      </c>
      <c r="S4156" t="str">
        <f>IF(R4156=1, "First-time", IF(R4156&lt;=3, "Rising Star", IF(R4156&lt;10, "Established", "Elites")))</f>
        <v>Established</v>
      </c>
      <c r="T4156">
        <f>IF(S4156 = "First-time",1,0)</f>
        <v>0</v>
      </c>
      <c r="U4156">
        <f>IF(S4156 = "Rising Star",1,0)</f>
        <v>0</v>
      </c>
      <c r="V4156">
        <f>IF(S4156 = "Established",1,0)</f>
        <v>1</v>
      </c>
      <c r="W4156">
        <f>IF(S4156 = "Elites",1,0)</f>
        <v>0</v>
      </c>
      <c r="X4156" t="s">
        <v>242</v>
      </c>
      <c r="Y4156" t="str">
        <f>IF(X4156="","-",TRIM(LEFT(X4156,FIND(",",X4156&amp;",")-1)))</f>
        <v>Atlanta</v>
      </c>
      <c r="Z4156" t="s">
        <v>4099</v>
      </c>
      <c r="AA4156" t="s">
        <v>11</v>
      </c>
    </row>
    <row r="4157" spans="1:27" ht="14.4" x14ac:dyDescent="0.3">
      <c r="A4157">
        <v>4146</v>
      </c>
      <c r="B4157" t="s">
        <v>2760</v>
      </c>
      <c r="C4157" t="s">
        <v>2761</v>
      </c>
      <c r="D4157" t="s">
        <v>2762</v>
      </c>
      <c r="E4157" t="s">
        <v>557</v>
      </c>
      <c r="F4157" s="5">
        <f>_xlfn.TEXTBEFORE(E4157, " ") * 1000000</f>
        <v>17200000</v>
      </c>
      <c r="G4157">
        <v>76.387</v>
      </c>
      <c r="H4157" t="s">
        <v>751</v>
      </c>
      <c r="I4157">
        <v>19</v>
      </c>
      <c r="J4157">
        <f>IF(I4157="",0,I4157)</f>
        <v>19</v>
      </c>
      <c r="K4157">
        <v>14</v>
      </c>
      <c r="L4157">
        <f>I4157-K4157</f>
        <v>5</v>
      </c>
      <c r="M4157" t="str">
        <f>IF(I4157&lt;100,"small",IF(I4157&lt;500,"medium","large"))</f>
        <v>small</v>
      </c>
      <c r="N4157">
        <f>IF(M4157="small",1,0)</f>
        <v>1</v>
      </c>
      <c r="O4157">
        <f>IF(N4157="medium",1,0)</f>
        <v>0</v>
      </c>
      <c r="P4157">
        <f>IF(O4157="large",1,0)</f>
        <v>0</v>
      </c>
      <c r="Q4157">
        <v>1997</v>
      </c>
      <c r="R4157">
        <v>3</v>
      </c>
      <c r="S4157" t="str">
        <f>IF(R4157=1, "First-time", IF(R4157&lt;=3, "Rising Star", IF(R4157&lt;10, "Established", "Elites")))</f>
        <v>Rising Star</v>
      </c>
      <c r="T4157">
        <f>IF(S4157 = "First-time",1,0)</f>
        <v>0</v>
      </c>
      <c r="U4157">
        <f>IF(S4157 = "Rising Star",1,0)</f>
        <v>1</v>
      </c>
      <c r="V4157">
        <f>IF(S4157 = "Established",1,0)</f>
        <v>0</v>
      </c>
      <c r="W4157">
        <f>IF(S4157 = "Elites",1,0)</f>
        <v>0</v>
      </c>
      <c r="X4157" t="s">
        <v>427</v>
      </c>
      <c r="Y4157" t="str">
        <f>IF(X4157="","-",TRIM(LEFT(X4157,FIND(",",X4157&amp;",")-1)))</f>
        <v>Washington</v>
      </c>
      <c r="Z4157" t="s">
        <v>2498</v>
      </c>
      <c r="AA4157" t="s">
        <v>8</v>
      </c>
    </row>
    <row r="4158" spans="1:27" ht="14.4" x14ac:dyDescent="0.3">
      <c r="A4158">
        <v>4147</v>
      </c>
      <c r="B4158" t="s">
        <v>9346</v>
      </c>
      <c r="C4158" t="s">
        <v>9347</v>
      </c>
      <c r="D4158" t="s">
        <v>9348</v>
      </c>
      <c r="E4158" t="s">
        <v>1084</v>
      </c>
      <c r="F4158" s="5">
        <f>_xlfn.TEXTBEFORE(E4158, " ") * 1000000</f>
        <v>21900000</v>
      </c>
      <c r="G4158">
        <v>76.371799999999993</v>
      </c>
      <c r="H4158" t="s">
        <v>85</v>
      </c>
      <c r="I4158">
        <v>50</v>
      </c>
      <c r="J4158">
        <f>IF(I4158="",0,I4158)</f>
        <v>50</v>
      </c>
      <c r="K4158">
        <v>14</v>
      </c>
      <c r="L4158">
        <f>I4158-K4158</f>
        <v>36</v>
      </c>
      <c r="M4158" t="str">
        <f>IF(I4158&lt;100,"small",IF(I4158&lt;500,"medium","large"))</f>
        <v>small</v>
      </c>
      <c r="N4158">
        <f>IF(M4158="small",1,0)</f>
        <v>1</v>
      </c>
      <c r="O4158">
        <f>IF(N4158="medium",1,0)</f>
        <v>0</v>
      </c>
      <c r="P4158">
        <f>IF(O4158="large",1,0)</f>
        <v>0</v>
      </c>
      <c r="Q4158">
        <v>2009</v>
      </c>
      <c r="R4158">
        <v>2</v>
      </c>
      <c r="S4158" t="str">
        <f>IF(R4158=1, "First-time", IF(R4158&lt;=3, "Rising Star", IF(R4158&lt;10, "Established", "Elites")))</f>
        <v>Rising Star</v>
      </c>
      <c r="T4158">
        <f>IF(S4158 = "First-time",1,0)</f>
        <v>0</v>
      </c>
      <c r="U4158">
        <f>IF(S4158 = "Rising Star",1,0)</f>
        <v>1</v>
      </c>
      <c r="V4158">
        <f>IF(S4158 = "Established",1,0)</f>
        <v>0</v>
      </c>
      <c r="W4158">
        <f>IF(S4158 = "Elites",1,0)</f>
        <v>0</v>
      </c>
      <c r="X4158" t="s">
        <v>161</v>
      </c>
      <c r="Y4158" t="str">
        <f>IF(X4158="","-",TRIM(LEFT(X4158,FIND(",",X4158&amp;",")-1)))</f>
        <v>Ogden-Clearfield</v>
      </c>
      <c r="Z4158" t="s">
        <v>7416</v>
      </c>
      <c r="AA4158" t="s">
        <v>46</v>
      </c>
    </row>
    <row r="4159" spans="1:27" ht="14.4" x14ac:dyDescent="0.3">
      <c r="A4159">
        <v>4148</v>
      </c>
      <c r="B4159" t="s">
        <v>4940</v>
      </c>
      <c r="C4159" t="s">
        <v>4941</v>
      </c>
      <c r="D4159" t="s">
        <v>4942</v>
      </c>
      <c r="E4159" t="s">
        <v>957</v>
      </c>
      <c r="F4159" s="5">
        <f>_xlfn.TEXTBEFORE(E4159, " ") * 1000000</f>
        <v>3500000</v>
      </c>
      <c r="G4159">
        <v>76.340100000000007</v>
      </c>
      <c r="H4159" t="s">
        <v>472</v>
      </c>
      <c r="I4159">
        <v>17</v>
      </c>
      <c r="J4159">
        <f>IF(I4159="",0,I4159)</f>
        <v>17</v>
      </c>
      <c r="K4159">
        <v>12</v>
      </c>
      <c r="L4159">
        <f>I4159-K4159</f>
        <v>5</v>
      </c>
      <c r="M4159" t="str">
        <f>IF(I4159&lt;100,"small",IF(I4159&lt;500,"medium","large"))</f>
        <v>small</v>
      </c>
      <c r="N4159">
        <f>IF(M4159="small",1,0)</f>
        <v>1</v>
      </c>
      <c r="O4159">
        <f>IF(N4159="medium",1,0)</f>
        <v>0</v>
      </c>
      <c r="P4159">
        <f>IF(O4159="large",1,0)</f>
        <v>0</v>
      </c>
      <c r="Q4159">
        <v>2003</v>
      </c>
      <c r="R4159">
        <v>2</v>
      </c>
      <c r="S4159" t="str">
        <f>IF(R4159=1, "First-time", IF(R4159&lt;=3, "Rising Star", IF(R4159&lt;10, "Established", "Elites")))</f>
        <v>Rising Star</v>
      </c>
      <c r="T4159">
        <f>IF(S4159 = "First-time",1,0)</f>
        <v>0</v>
      </c>
      <c r="U4159">
        <f>IF(S4159 = "Rising Star",1,0)</f>
        <v>1</v>
      </c>
      <c r="V4159">
        <f>IF(S4159 = "Established",1,0)</f>
        <v>0</v>
      </c>
      <c r="W4159">
        <f>IF(S4159 = "Elites",1,0)</f>
        <v>0</v>
      </c>
      <c r="X4159" t="s">
        <v>86</v>
      </c>
      <c r="Y4159" t="str">
        <f>IF(X4159="","-",TRIM(LEFT(X4159,FIND(",",X4159&amp;",")-1)))</f>
        <v>New York City</v>
      </c>
      <c r="Z4159" t="s">
        <v>4943</v>
      </c>
      <c r="AA4159" t="s">
        <v>35</v>
      </c>
    </row>
    <row r="4160" spans="1:27" ht="14.4" x14ac:dyDescent="0.3">
      <c r="A4160">
        <v>4149</v>
      </c>
      <c r="B4160" t="s">
        <v>7056</v>
      </c>
      <c r="C4160" t="s">
        <v>7057</v>
      </c>
      <c r="D4160" t="s">
        <v>7058</v>
      </c>
      <c r="E4160" t="s">
        <v>1979</v>
      </c>
      <c r="F4160" s="5">
        <f>_xlfn.TEXTBEFORE(E4160, " ") * 1000000</f>
        <v>38000000</v>
      </c>
      <c r="G4160">
        <v>76.311099999999996</v>
      </c>
      <c r="H4160" t="s">
        <v>129</v>
      </c>
      <c r="I4160">
        <v>64</v>
      </c>
      <c r="J4160">
        <f>IF(I4160="",0,I4160)</f>
        <v>64</v>
      </c>
      <c r="K4160">
        <v>47</v>
      </c>
      <c r="L4160">
        <f>I4160-K4160</f>
        <v>17</v>
      </c>
      <c r="M4160" t="str">
        <f>IF(I4160&lt;100,"small",IF(I4160&lt;500,"medium","large"))</f>
        <v>small</v>
      </c>
      <c r="N4160">
        <f>IF(M4160="small",1,0)</f>
        <v>1</v>
      </c>
      <c r="O4160">
        <f>IF(N4160="medium",1,0)</f>
        <v>0</v>
      </c>
      <c r="P4160">
        <f>IF(O4160="large",1,0)</f>
        <v>0</v>
      </c>
      <c r="Q4160">
        <v>2006</v>
      </c>
      <c r="R4160">
        <v>1</v>
      </c>
      <c r="S4160" t="str">
        <f>IF(R4160=1, "First-time", IF(R4160&lt;=3, "Rising Star", IF(R4160&lt;10, "Established", "Elites")))</f>
        <v>First-time</v>
      </c>
      <c r="T4160">
        <f>IF(S4160 = "First-time",1,0)</f>
        <v>1</v>
      </c>
      <c r="U4160">
        <f>IF(S4160 = "Rising Star",1,0)</f>
        <v>0</v>
      </c>
      <c r="V4160">
        <f>IF(S4160 = "Established",1,0)</f>
        <v>0</v>
      </c>
      <c r="W4160">
        <f>IF(S4160 = "Elites",1,0)</f>
        <v>0</v>
      </c>
      <c r="X4160" t="s">
        <v>271</v>
      </c>
      <c r="Y4160" t="str">
        <f>IF(X4160="","-",TRIM(LEFT(X4160,FIND(",",X4160&amp;",")-1)))</f>
        <v>Chicago</v>
      </c>
      <c r="Z4160" t="s">
        <v>7059</v>
      </c>
      <c r="AA4160" t="s">
        <v>15</v>
      </c>
    </row>
    <row r="4161" spans="1:27" ht="14.4" x14ac:dyDescent="0.3">
      <c r="A4161">
        <v>4150</v>
      </c>
      <c r="B4161" t="s">
        <v>1392</v>
      </c>
      <c r="C4161" t="s">
        <v>1393</v>
      </c>
      <c r="D4161" t="s">
        <v>1394</v>
      </c>
      <c r="E4161" t="s">
        <v>1395</v>
      </c>
      <c r="F4161" s="5">
        <f>_xlfn.TEXTBEFORE(E4161, " ") * 1000000</f>
        <v>162400000</v>
      </c>
      <c r="G4161">
        <v>76.282600000000002</v>
      </c>
      <c r="H4161" t="s">
        <v>472</v>
      </c>
      <c r="I4161">
        <v>128</v>
      </c>
      <c r="J4161">
        <f>IF(I4161="",0,I4161)</f>
        <v>128</v>
      </c>
      <c r="K4161">
        <v>102</v>
      </c>
      <c r="L4161">
        <f>I4161-K4161</f>
        <v>26</v>
      </c>
      <c r="M4161" t="str">
        <f>IF(I4161&lt;100,"small",IF(I4161&lt;500,"medium","large"))</f>
        <v>medium</v>
      </c>
      <c r="N4161">
        <f>IF(M4161="small",1,0)</f>
        <v>0</v>
      </c>
      <c r="O4161">
        <f>IF(N4161="medium",1,0)</f>
        <v>0</v>
      </c>
      <c r="P4161">
        <f>IF(O4161="large",1,0)</f>
        <v>0</v>
      </c>
      <c r="Q4161">
        <v>1988</v>
      </c>
      <c r="R4161">
        <v>8</v>
      </c>
      <c r="S4161" t="str">
        <f>IF(R4161=1, "First-time", IF(R4161&lt;=3, "Rising Star", IF(R4161&lt;10, "Established", "Elites")))</f>
        <v>Established</v>
      </c>
      <c r="T4161">
        <f>IF(S4161 = "First-time",1,0)</f>
        <v>0</v>
      </c>
      <c r="U4161">
        <f>IF(S4161 = "Rising Star",1,0)</f>
        <v>0</v>
      </c>
      <c r="V4161">
        <f>IF(S4161 = "Established",1,0)</f>
        <v>1</v>
      </c>
      <c r="W4161">
        <f>IF(S4161 = "Elites",1,0)</f>
        <v>0</v>
      </c>
      <c r="X4161" t="s">
        <v>1396</v>
      </c>
      <c r="Y4161" t="str">
        <f>IF(X4161="","-",TRIM(LEFT(X4161,FIND(",",X4161&amp;",")-1)))</f>
        <v>San Francisco</v>
      </c>
      <c r="Z4161" t="s">
        <v>1397</v>
      </c>
      <c r="AA4161" t="s">
        <v>5</v>
      </c>
    </row>
    <row r="4162" spans="1:27" ht="14.4" x14ac:dyDescent="0.3">
      <c r="A4162">
        <v>4151</v>
      </c>
      <c r="B4162" t="s">
        <v>8664</v>
      </c>
      <c r="C4162" t="s">
        <v>8665</v>
      </c>
      <c r="D4162" t="s">
        <v>8666</v>
      </c>
      <c r="E4162" t="s">
        <v>2632</v>
      </c>
      <c r="F4162" s="5">
        <f>_xlfn.TEXTBEFORE(E4162, " ") * 1000000</f>
        <v>10500000</v>
      </c>
      <c r="G4162">
        <v>76.182699999999997</v>
      </c>
      <c r="H4162" t="s">
        <v>445</v>
      </c>
      <c r="I4162">
        <v>58</v>
      </c>
      <c r="J4162">
        <f>IF(I4162="",0,I4162)</f>
        <v>58</v>
      </c>
      <c r="K4162">
        <v>32</v>
      </c>
      <c r="L4162">
        <f>I4162-K4162</f>
        <v>26</v>
      </c>
      <c r="M4162" t="str">
        <f>IF(I4162&lt;100,"small",IF(I4162&lt;500,"medium","large"))</f>
        <v>small</v>
      </c>
      <c r="N4162">
        <f>IF(M4162="small",1,0)</f>
        <v>1</v>
      </c>
      <c r="O4162">
        <f>IF(N4162="medium",1,0)</f>
        <v>0</v>
      </c>
      <c r="P4162">
        <f>IF(O4162="large",1,0)</f>
        <v>0</v>
      </c>
      <c r="Q4162">
        <v>2008</v>
      </c>
      <c r="R4162">
        <v>1</v>
      </c>
      <c r="S4162" t="str">
        <f>IF(R4162=1, "First-time", IF(R4162&lt;=3, "Rising Star", IF(R4162&lt;10, "Established", "Elites")))</f>
        <v>First-time</v>
      </c>
      <c r="T4162">
        <f>IF(S4162 = "First-time",1,0)</f>
        <v>1</v>
      </c>
      <c r="U4162">
        <f>IF(S4162 = "Rising Star",1,0)</f>
        <v>0</v>
      </c>
      <c r="V4162">
        <f>IF(S4162 = "Established",1,0)</f>
        <v>0</v>
      </c>
      <c r="W4162">
        <f>IF(S4162 = "Elites",1,0)</f>
        <v>0</v>
      </c>
      <c r="X4162" t="s">
        <v>439</v>
      </c>
      <c r="Y4162" t="str">
        <f>IF(X4162="","-",TRIM(LEFT(X4162,FIND(",",X4162&amp;",")-1)))</f>
        <v>Detroit</v>
      </c>
      <c r="Z4162" t="s">
        <v>1007</v>
      </c>
      <c r="AA4162" t="s">
        <v>23</v>
      </c>
    </row>
    <row r="4163" spans="1:27" ht="14.4" x14ac:dyDescent="0.3">
      <c r="A4163">
        <v>4152</v>
      </c>
      <c r="B4163" t="s">
        <v>7252</v>
      </c>
      <c r="C4163" t="s">
        <v>7253</v>
      </c>
      <c r="D4163" t="s">
        <v>7254</v>
      </c>
      <c r="E4163" t="s">
        <v>7255</v>
      </c>
      <c r="F4163" s="5">
        <f>_xlfn.TEXTBEFORE(E4163, " ") * 1000000</f>
        <v>18500000</v>
      </c>
      <c r="G4163">
        <v>76.137699999999995</v>
      </c>
      <c r="H4163" t="s">
        <v>433</v>
      </c>
      <c r="I4163">
        <v>115</v>
      </c>
      <c r="J4163">
        <f>IF(I4163="",0,I4163)</f>
        <v>115</v>
      </c>
      <c r="K4163">
        <v>72</v>
      </c>
      <c r="L4163">
        <f>I4163-K4163</f>
        <v>43</v>
      </c>
      <c r="M4163" t="str">
        <f>IF(I4163&lt;100,"small",IF(I4163&lt;500,"medium","large"))</f>
        <v>medium</v>
      </c>
      <c r="N4163">
        <f>IF(M4163="small",1,0)</f>
        <v>0</v>
      </c>
      <c r="O4163">
        <f>IF(N4163="medium",1,0)</f>
        <v>0</v>
      </c>
      <c r="P4163">
        <f>IF(O4163="large",1,0)</f>
        <v>0</v>
      </c>
      <c r="Q4163">
        <v>2006</v>
      </c>
      <c r="R4163">
        <v>6</v>
      </c>
      <c r="S4163" t="str">
        <f>IF(R4163=1, "First-time", IF(R4163&lt;=3, "Rising Star", IF(R4163&lt;10, "Established", "Elites")))</f>
        <v>Established</v>
      </c>
      <c r="T4163">
        <f>IF(S4163 = "First-time",1,0)</f>
        <v>0</v>
      </c>
      <c r="U4163">
        <f>IF(S4163 = "Rising Star",1,0)</f>
        <v>0</v>
      </c>
      <c r="V4163">
        <f>IF(S4163 = "Established",1,0)</f>
        <v>1</v>
      </c>
      <c r="W4163">
        <f>IF(S4163 = "Elites",1,0)</f>
        <v>0</v>
      </c>
      <c r="X4163" t="s">
        <v>342</v>
      </c>
      <c r="Y4163" t="str">
        <f>IF(X4163="","-",TRIM(LEFT(X4163,FIND(",",X4163&amp;",")-1)))</f>
        <v>San Diego</v>
      </c>
      <c r="Z4163" t="s">
        <v>342</v>
      </c>
      <c r="AA4163" t="s">
        <v>5</v>
      </c>
    </row>
    <row r="4164" spans="1:27" ht="14.4" x14ac:dyDescent="0.3">
      <c r="A4164">
        <v>4153</v>
      </c>
      <c r="B4164" t="s">
        <v>11273</v>
      </c>
      <c r="C4164" t="s">
        <v>11274</v>
      </c>
      <c r="D4164" t="s">
        <v>11275</v>
      </c>
      <c r="E4164" t="s">
        <v>3671</v>
      </c>
      <c r="F4164" s="5">
        <f>_xlfn.TEXTBEFORE(E4164, " ") * 1000000</f>
        <v>11400000</v>
      </c>
      <c r="G4164">
        <v>76.098200000000006</v>
      </c>
      <c r="H4164" t="s">
        <v>751</v>
      </c>
      <c r="I4164">
        <v>99</v>
      </c>
      <c r="J4164">
        <f>IF(I4164="",0,I4164)</f>
        <v>99</v>
      </c>
      <c r="K4164">
        <v>93</v>
      </c>
      <c r="L4164">
        <f>I4164-K4164</f>
        <v>6</v>
      </c>
      <c r="M4164" t="str">
        <f>IF(I4164&lt;100,"small",IF(I4164&lt;500,"medium","large"))</f>
        <v>small</v>
      </c>
      <c r="N4164">
        <f>IF(M4164="small",1,0)</f>
        <v>1</v>
      </c>
      <c r="O4164">
        <f>IF(N4164="medium",1,0)</f>
        <v>0</v>
      </c>
      <c r="P4164">
        <f>IF(O4164="large",1,0)</f>
        <v>0</v>
      </c>
      <c r="Q4164">
        <v>2010</v>
      </c>
      <c r="R4164">
        <v>4</v>
      </c>
      <c r="S4164" t="str">
        <f>IF(R4164=1, "First-time", IF(R4164&lt;=3, "Rising Star", IF(R4164&lt;10, "Established", "Elites")))</f>
        <v>Established</v>
      </c>
      <c r="T4164">
        <f>IF(S4164 = "First-time",1,0)</f>
        <v>0</v>
      </c>
      <c r="U4164">
        <f>IF(S4164 = "Rising Star",1,0)</f>
        <v>0</v>
      </c>
      <c r="V4164">
        <f>IF(S4164 = "Established",1,0)</f>
        <v>1</v>
      </c>
      <c r="W4164">
        <f>IF(S4164 = "Elites",1,0)</f>
        <v>0</v>
      </c>
      <c r="X4164" t="s">
        <v>99</v>
      </c>
      <c r="Y4164" t="str">
        <f>IF(X4164="","-",TRIM(LEFT(X4164,FIND(",",X4164&amp;",")-1)))</f>
        <v>-</v>
      </c>
      <c r="Z4164" t="s">
        <v>11276</v>
      </c>
      <c r="AA4164" t="s">
        <v>11</v>
      </c>
    </row>
    <row r="4165" spans="1:27" ht="14.4" x14ac:dyDescent="0.3">
      <c r="A4165">
        <v>4154</v>
      </c>
      <c r="B4165" t="s">
        <v>11992</v>
      </c>
      <c r="C4165" t="s">
        <v>11993</v>
      </c>
      <c r="D4165" t="s">
        <v>11994</v>
      </c>
      <c r="E4165" t="s">
        <v>2072</v>
      </c>
      <c r="F4165" s="5">
        <f>_xlfn.TEXTBEFORE(E4165, " ") * 1000000</f>
        <v>6400000</v>
      </c>
      <c r="G4165">
        <v>75.994500000000002</v>
      </c>
      <c r="H4165" t="s">
        <v>1132</v>
      </c>
      <c r="I4165">
        <v>25</v>
      </c>
      <c r="J4165">
        <f>IF(I4165="",0,I4165)</f>
        <v>25</v>
      </c>
      <c r="K4165">
        <v>15</v>
      </c>
      <c r="L4165">
        <f>I4165-K4165</f>
        <v>10</v>
      </c>
      <c r="M4165" t="str">
        <f>IF(I4165&lt;100,"small",IF(I4165&lt;500,"medium","large"))</f>
        <v>small</v>
      </c>
      <c r="N4165">
        <f>IF(M4165="small",1,0)</f>
        <v>1</v>
      </c>
      <c r="O4165">
        <f>IF(N4165="medium",1,0)</f>
        <v>0</v>
      </c>
      <c r="P4165">
        <f>IF(O4165="large",1,0)</f>
        <v>0</v>
      </c>
      <c r="Q4165">
        <v>2011</v>
      </c>
      <c r="R4165">
        <v>1</v>
      </c>
      <c r="S4165" t="str">
        <f>IF(R4165=1, "First-time", IF(R4165&lt;=3, "Rising Star", IF(R4165&lt;10, "Established", "Elites")))</f>
        <v>First-time</v>
      </c>
      <c r="T4165">
        <f>IF(S4165 = "First-time",1,0)</f>
        <v>1</v>
      </c>
      <c r="U4165">
        <f>IF(S4165 = "Rising Star",1,0)</f>
        <v>0</v>
      </c>
      <c r="V4165">
        <f>IF(S4165 = "Established",1,0)</f>
        <v>0</v>
      </c>
      <c r="W4165">
        <f>IF(S4165 = "Elites",1,0)</f>
        <v>0</v>
      </c>
      <c r="X4165" t="s">
        <v>180</v>
      </c>
      <c r="Y4165" t="str">
        <f>IF(X4165="","-",TRIM(LEFT(X4165,FIND(",",X4165&amp;",")-1)))</f>
        <v>Cincinnati</v>
      </c>
      <c r="Z4165" t="s">
        <v>180</v>
      </c>
      <c r="AA4165" t="s">
        <v>36</v>
      </c>
    </row>
    <row r="4166" spans="1:27" ht="14.4" x14ac:dyDescent="0.3">
      <c r="A4166">
        <v>4155</v>
      </c>
      <c r="B4166" t="s">
        <v>9918</v>
      </c>
      <c r="C4166" t="s">
        <v>9919</v>
      </c>
      <c r="D4166" t="s">
        <v>9920</v>
      </c>
      <c r="E4166" t="s">
        <v>857</v>
      </c>
      <c r="F4166" s="5">
        <f>_xlfn.TEXTBEFORE(E4166, " ") * 1000000</f>
        <v>3200000</v>
      </c>
      <c r="G4166">
        <v>75.887200000000007</v>
      </c>
      <c r="H4166" t="s">
        <v>153</v>
      </c>
      <c r="I4166">
        <v>40</v>
      </c>
      <c r="J4166">
        <f>IF(I4166="",0,I4166)</f>
        <v>40</v>
      </c>
      <c r="K4166">
        <v>20</v>
      </c>
      <c r="L4166">
        <f>I4166-K4166</f>
        <v>20</v>
      </c>
      <c r="M4166" t="str">
        <f>IF(I4166&lt;100,"small",IF(I4166&lt;500,"medium","large"))</f>
        <v>small</v>
      </c>
      <c r="N4166">
        <f>IF(M4166="small",1,0)</f>
        <v>1</v>
      </c>
      <c r="O4166">
        <f>IF(N4166="medium",1,0)</f>
        <v>0</v>
      </c>
      <c r="P4166">
        <f>IF(O4166="large",1,0)</f>
        <v>0</v>
      </c>
      <c r="Q4166">
        <v>2009</v>
      </c>
      <c r="R4166">
        <v>1</v>
      </c>
      <c r="S4166" t="str">
        <f>IF(R4166=1, "First-time", IF(R4166&lt;=3, "Rising Star", IF(R4166&lt;10, "Established", "Elites")))</f>
        <v>First-time</v>
      </c>
      <c r="T4166">
        <f>IF(S4166 = "First-time",1,0)</f>
        <v>1</v>
      </c>
      <c r="U4166">
        <f>IF(S4166 = "Rising Star",1,0)</f>
        <v>0</v>
      </c>
      <c r="V4166">
        <f>IF(S4166 = "Established",1,0)</f>
        <v>0</v>
      </c>
      <c r="W4166">
        <f>IF(S4166 = "Elites",1,0)</f>
        <v>0</v>
      </c>
      <c r="X4166" t="s">
        <v>427</v>
      </c>
      <c r="Y4166" t="str">
        <f>IF(X4166="","-",TRIM(LEFT(X4166,FIND(",",X4166&amp;",")-1)))</f>
        <v>Washington</v>
      </c>
      <c r="Z4166" t="s">
        <v>3571</v>
      </c>
      <c r="AA4166" t="s">
        <v>21</v>
      </c>
    </row>
    <row r="4167" spans="1:27" ht="14.4" x14ac:dyDescent="0.3">
      <c r="A4167">
        <v>4156</v>
      </c>
      <c r="B4167" t="s">
        <v>1498</v>
      </c>
      <c r="C4167" t="s">
        <v>1499</v>
      </c>
      <c r="D4167" t="s">
        <v>1500</v>
      </c>
      <c r="E4167" t="s">
        <v>1501</v>
      </c>
      <c r="F4167" s="5">
        <f>_xlfn.TEXTBEFORE(E4167, " ") * 1000000</f>
        <v>61200000</v>
      </c>
      <c r="G4167">
        <v>75.838899999999995</v>
      </c>
      <c r="H4167" t="s">
        <v>140</v>
      </c>
      <c r="I4167">
        <v>250</v>
      </c>
      <c r="J4167">
        <f>IF(I4167="",0,I4167)</f>
        <v>250</v>
      </c>
      <c r="K4167">
        <v>150</v>
      </c>
      <c r="L4167">
        <f>I4167-K4167</f>
        <v>100</v>
      </c>
      <c r="M4167" t="str">
        <f>IF(I4167&lt;100,"small",IF(I4167&lt;500,"medium","large"))</f>
        <v>medium</v>
      </c>
      <c r="N4167">
        <f>IF(M4167="small",1,0)</f>
        <v>0</v>
      </c>
      <c r="O4167">
        <f>IF(N4167="medium",1,0)</f>
        <v>0</v>
      </c>
      <c r="P4167">
        <f>IF(O4167="large",1,0)</f>
        <v>0</v>
      </c>
      <c r="Q4167">
        <v>1989</v>
      </c>
      <c r="R4167">
        <v>3</v>
      </c>
      <c r="S4167" t="str">
        <f>IF(R4167=1, "First-time", IF(R4167&lt;=3, "Rising Star", IF(R4167&lt;10, "Established", "Elites")))</f>
        <v>Rising Star</v>
      </c>
      <c r="T4167">
        <f>IF(S4167 = "First-time",1,0)</f>
        <v>0</v>
      </c>
      <c r="U4167">
        <f>IF(S4167 = "Rising Star",1,0)</f>
        <v>1</v>
      </c>
      <c r="V4167">
        <f>IF(S4167 = "Established",1,0)</f>
        <v>0</v>
      </c>
      <c r="W4167">
        <f>IF(S4167 = "Elites",1,0)</f>
        <v>0</v>
      </c>
      <c r="X4167" t="s">
        <v>99</v>
      </c>
      <c r="Y4167" t="str">
        <f>IF(X4167="","-",TRIM(LEFT(X4167,FIND(",",X4167&amp;",")-1)))</f>
        <v>-</v>
      </c>
      <c r="Z4167" t="s">
        <v>1502</v>
      </c>
      <c r="AA4167" t="s">
        <v>10</v>
      </c>
    </row>
    <row r="4168" spans="1:27" ht="14.4" x14ac:dyDescent="0.3">
      <c r="A4168">
        <v>4157</v>
      </c>
      <c r="B4168" t="s">
        <v>8122</v>
      </c>
      <c r="C4168" t="s">
        <v>8123</v>
      </c>
      <c r="D4168" t="s">
        <v>8124</v>
      </c>
      <c r="E4168" t="s">
        <v>330</v>
      </c>
      <c r="F4168" s="5">
        <f>_xlfn.TEXTBEFORE(E4168, " ") * 1000000</f>
        <v>4099999.9999999995</v>
      </c>
      <c r="G4168">
        <v>75.789100000000005</v>
      </c>
      <c r="H4168" t="s">
        <v>779</v>
      </c>
      <c r="I4168">
        <v>34</v>
      </c>
      <c r="J4168">
        <f>IF(I4168="",0,I4168)</f>
        <v>34</v>
      </c>
      <c r="K4168">
        <v>26</v>
      </c>
      <c r="L4168">
        <f>I4168-K4168</f>
        <v>8</v>
      </c>
      <c r="M4168" t="str">
        <f>IF(I4168&lt;100,"small",IF(I4168&lt;500,"medium","large"))</f>
        <v>small</v>
      </c>
      <c r="N4168">
        <f>IF(M4168="small",1,0)</f>
        <v>1</v>
      </c>
      <c r="O4168">
        <f>IF(N4168="medium",1,0)</f>
        <v>0</v>
      </c>
      <c r="P4168">
        <f>IF(O4168="large",1,0)</f>
        <v>0</v>
      </c>
      <c r="Q4168">
        <v>2007</v>
      </c>
      <c r="R4168">
        <v>3</v>
      </c>
      <c r="S4168" t="str">
        <f>IF(R4168=1, "First-time", IF(R4168&lt;=3, "Rising Star", IF(R4168&lt;10, "Established", "Elites")))</f>
        <v>Rising Star</v>
      </c>
      <c r="T4168">
        <f>IF(S4168 = "First-time",1,0)</f>
        <v>0</v>
      </c>
      <c r="U4168">
        <f>IF(S4168 = "Rising Star",1,0)</f>
        <v>1</v>
      </c>
      <c r="V4168">
        <f>IF(S4168 = "Established",1,0)</f>
        <v>0</v>
      </c>
      <c r="W4168">
        <f>IF(S4168 = "Elites",1,0)</f>
        <v>0</v>
      </c>
      <c r="X4168" t="s">
        <v>325</v>
      </c>
      <c r="Y4168" t="str">
        <f>IF(X4168="","-",TRIM(LEFT(X4168,FIND(",",X4168&amp;",")-1)))</f>
        <v>Los Angeles</v>
      </c>
      <c r="Z4168" t="s">
        <v>8125</v>
      </c>
      <c r="AA4168" t="s">
        <v>5</v>
      </c>
    </row>
    <row r="4169" spans="1:27" ht="14.4" x14ac:dyDescent="0.3">
      <c r="A4169">
        <v>4158</v>
      </c>
      <c r="B4169" t="s">
        <v>14237</v>
      </c>
      <c r="C4169" t="s">
        <v>14238</v>
      </c>
      <c r="D4169" t="s">
        <v>14239</v>
      </c>
      <c r="E4169" t="s">
        <v>179</v>
      </c>
      <c r="F4169" s="5">
        <f>_xlfn.TEXTBEFORE(E4169, " ") * 1000000</f>
        <v>10700000</v>
      </c>
      <c r="G4169">
        <v>75.788700000000006</v>
      </c>
      <c r="H4169" t="s">
        <v>779</v>
      </c>
      <c r="I4169">
        <v>76</v>
      </c>
      <c r="J4169">
        <f>IF(I4169="",0,I4169)</f>
        <v>76</v>
      </c>
      <c r="K4169">
        <v>98</v>
      </c>
      <c r="L4169">
        <f>I4169-K4169</f>
        <v>-22</v>
      </c>
      <c r="M4169" t="str">
        <f>IF(I4169&lt;100,"small",IF(I4169&lt;500,"medium","large"))</f>
        <v>small</v>
      </c>
      <c r="N4169">
        <f>IF(M4169="small",1,0)</f>
        <v>1</v>
      </c>
      <c r="O4169">
        <f>IF(N4169="medium",1,0)</f>
        <v>0</v>
      </c>
      <c r="P4169">
        <f>IF(O4169="large",1,0)</f>
        <v>0</v>
      </c>
      <c r="Q4169">
        <v>2012</v>
      </c>
      <c r="R4169">
        <v>1</v>
      </c>
      <c r="S4169" t="str">
        <f>IF(R4169=1, "First-time", IF(R4169&lt;=3, "Rising Star", IF(R4169&lt;10, "Established", "Elites")))</f>
        <v>First-time</v>
      </c>
      <c r="T4169">
        <f>IF(S4169 = "First-time",1,0)</f>
        <v>1</v>
      </c>
      <c r="U4169">
        <f>IF(S4169 = "Rising Star",1,0)</f>
        <v>0</v>
      </c>
      <c r="V4169">
        <f>IF(S4169 = "Established",1,0)</f>
        <v>0</v>
      </c>
      <c r="W4169">
        <f>IF(S4169 = "Elites",1,0)</f>
        <v>0</v>
      </c>
      <c r="X4169" t="s">
        <v>3010</v>
      </c>
      <c r="Y4169" t="str">
        <f>IF(X4169="","-",TRIM(LEFT(X4169,FIND(",",X4169&amp;",")-1)))</f>
        <v>San Jose</v>
      </c>
      <c r="Z4169" t="s">
        <v>11451</v>
      </c>
      <c r="AA4169" t="s">
        <v>5</v>
      </c>
    </row>
    <row r="4170" spans="1:27" ht="14.4" x14ac:dyDescent="0.3">
      <c r="A4170">
        <v>4159</v>
      </c>
      <c r="B4170" t="s">
        <v>6315</v>
      </c>
      <c r="C4170" t="s">
        <v>6316</v>
      </c>
      <c r="D4170" t="s">
        <v>6317</v>
      </c>
      <c r="E4170" t="s">
        <v>490</v>
      </c>
      <c r="F4170" s="5">
        <f>_xlfn.TEXTBEFORE(E4170, " ") * 1000000</f>
        <v>7300000</v>
      </c>
      <c r="G4170">
        <v>75.780199999999994</v>
      </c>
      <c r="H4170" t="s">
        <v>472</v>
      </c>
      <c r="I4170">
        <v>24</v>
      </c>
      <c r="J4170">
        <f>IF(I4170="",0,I4170)</f>
        <v>24</v>
      </c>
      <c r="K4170">
        <v>13</v>
      </c>
      <c r="L4170">
        <f>I4170-K4170</f>
        <v>11</v>
      </c>
      <c r="M4170" t="str">
        <f>IF(I4170&lt;100,"small",IF(I4170&lt;500,"medium","large"))</f>
        <v>small</v>
      </c>
      <c r="N4170">
        <f>IF(M4170="small",1,0)</f>
        <v>1</v>
      </c>
      <c r="O4170">
        <f>IF(N4170="medium",1,0)</f>
        <v>0</v>
      </c>
      <c r="P4170">
        <f>IF(O4170="large",1,0)</f>
        <v>0</v>
      </c>
      <c r="Q4170">
        <v>2005</v>
      </c>
      <c r="R4170">
        <v>6</v>
      </c>
      <c r="S4170" t="str">
        <f>IF(R4170=1, "First-time", IF(R4170&lt;=3, "Rising Star", IF(R4170&lt;10, "Established", "Elites")))</f>
        <v>Established</v>
      </c>
      <c r="T4170">
        <f>IF(S4170 = "First-time",1,0)</f>
        <v>0</v>
      </c>
      <c r="U4170">
        <f>IF(S4170 = "Rising Star",1,0)</f>
        <v>0</v>
      </c>
      <c r="V4170">
        <f>IF(S4170 = "Established",1,0)</f>
        <v>1</v>
      </c>
      <c r="W4170">
        <f>IF(S4170 = "Elites",1,0)</f>
        <v>0</v>
      </c>
      <c r="X4170" t="s">
        <v>354</v>
      </c>
      <c r="Y4170" t="str">
        <f>IF(X4170="","-",TRIM(LEFT(X4170,FIND(",",X4170&amp;",")-1)))</f>
        <v>Minneapolis</v>
      </c>
      <c r="Z4170" t="s">
        <v>3984</v>
      </c>
      <c r="AA4170" t="s">
        <v>24</v>
      </c>
    </row>
    <row r="4171" spans="1:27" ht="14.4" x14ac:dyDescent="0.3">
      <c r="A4171">
        <v>4160</v>
      </c>
      <c r="B4171" t="s">
        <v>10890</v>
      </c>
      <c r="C4171" t="s">
        <v>10891</v>
      </c>
      <c r="D4171" t="s">
        <v>10892</v>
      </c>
      <c r="E4171" t="s">
        <v>1585</v>
      </c>
      <c r="F4171" s="5">
        <f>_xlfn.TEXTBEFORE(E4171, " ") * 1000000</f>
        <v>5800000</v>
      </c>
      <c r="G4171">
        <v>75.730699999999999</v>
      </c>
      <c r="H4171" t="s">
        <v>1406</v>
      </c>
      <c r="I4171">
        <v>28</v>
      </c>
      <c r="J4171">
        <f>IF(I4171="",0,I4171)</f>
        <v>28</v>
      </c>
      <c r="K4171">
        <v>22</v>
      </c>
      <c r="L4171">
        <f>I4171-K4171</f>
        <v>6</v>
      </c>
      <c r="M4171" t="str">
        <f>IF(I4171&lt;100,"small",IF(I4171&lt;500,"medium","large"))</f>
        <v>small</v>
      </c>
      <c r="N4171">
        <f>IF(M4171="small",1,0)</f>
        <v>1</v>
      </c>
      <c r="O4171">
        <f>IF(N4171="medium",1,0)</f>
        <v>0</v>
      </c>
      <c r="P4171">
        <f>IF(O4171="large",1,0)</f>
        <v>0</v>
      </c>
      <c r="Q4171">
        <v>2010</v>
      </c>
      <c r="R4171">
        <v>1</v>
      </c>
      <c r="S4171" t="str">
        <f>IF(R4171=1, "First-time", IF(R4171&lt;=3, "Rising Star", IF(R4171&lt;10, "Established", "Elites")))</f>
        <v>First-time</v>
      </c>
      <c r="T4171">
        <f>IF(S4171 = "First-time",1,0)</f>
        <v>1</v>
      </c>
      <c r="U4171">
        <f>IF(S4171 = "Rising Star",1,0)</f>
        <v>0</v>
      </c>
      <c r="V4171">
        <f>IF(S4171 = "Established",1,0)</f>
        <v>0</v>
      </c>
      <c r="W4171">
        <f>IF(S4171 = "Elites",1,0)</f>
        <v>0</v>
      </c>
      <c r="X4171" t="s">
        <v>86</v>
      </c>
      <c r="Y4171" t="str">
        <f>IF(X4171="","-",TRIM(LEFT(X4171,FIND(",",X4171&amp;",")-1)))</f>
        <v>New York City</v>
      </c>
      <c r="Z4171" t="s">
        <v>543</v>
      </c>
      <c r="AA4171" t="s">
        <v>35</v>
      </c>
    </row>
    <row r="4172" spans="1:27" ht="14.4" x14ac:dyDescent="0.3">
      <c r="A4172">
        <v>4161</v>
      </c>
      <c r="B4172" t="s">
        <v>980</v>
      </c>
      <c r="C4172" t="s">
        <v>981</v>
      </c>
      <c r="D4172" t="s">
        <v>982</v>
      </c>
      <c r="E4172" t="s">
        <v>179</v>
      </c>
      <c r="F4172" s="5">
        <f>_xlfn.TEXTBEFORE(E4172, " ") * 1000000</f>
        <v>10700000</v>
      </c>
      <c r="G4172">
        <v>75.715299999999999</v>
      </c>
      <c r="H4172" t="s">
        <v>445</v>
      </c>
      <c r="I4172">
        <v>80</v>
      </c>
      <c r="J4172">
        <f>IF(I4172="",0,I4172)</f>
        <v>80</v>
      </c>
      <c r="K4172">
        <v>40</v>
      </c>
      <c r="L4172">
        <f>I4172-K4172</f>
        <v>40</v>
      </c>
      <c r="M4172" t="str">
        <f>IF(I4172&lt;100,"small",IF(I4172&lt;500,"medium","large"))</f>
        <v>small</v>
      </c>
      <c r="N4172">
        <f>IF(M4172="small",1,0)</f>
        <v>1</v>
      </c>
      <c r="O4172">
        <f>IF(N4172="medium",1,0)</f>
        <v>0</v>
      </c>
      <c r="P4172">
        <f>IF(O4172="large",1,0)</f>
        <v>0</v>
      </c>
      <c r="Q4172">
        <v>1984</v>
      </c>
      <c r="R4172">
        <v>1</v>
      </c>
      <c r="S4172" t="str">
        <f>IF(R4172=1, "First-time", IF(R4172&lt;=3, "Rising Star", IF(R4172&lt;10, "Established", "Elites")))</f>
        <v>First-time</v>
      </c>
      <c r="T4172">
        <f>IF(S4172 = "First-time",1,0)</f>
        <v>1</v>
      </c>
      <c r="U4172">
        <f>IF(S4172 = "Rising Star",1,0)</f>
        <v>0</v>
      </c>
      <c r="V4172">
        <f>IF(S4172 = "Established",1,0)</f>
        <v>0</v>
      </c>
      <c r="W4172">
        <f>IF(S4172 = "Elites",1,0)</f>
        <v>0</v>
      </c>
      <c r="X4172" t="s">
        <v>161</v>
      </c>
      <c r="Y4172" t="str">
        <f>IF(X4172="","-",TRIM(LEFT(X4172,FIND(",",X4172&amp;",")-1)))</f>
        <v>Ogden-Clearfield</v>
      </c>
      <c r="Z4172" t="s">
        <v>983</v>
      </c>
      <c r="AA4172" t="s">
        <v>46</v>
      </c>
    </row>
    <row r="4173" spans="1:27" ht="14.4" x14ac:dyDescent="0.3">
      <c r="A4173">
        <v>4162</v>
      </c>
      <c r="B4173" t="s">
        <v>6116</v>
      </c>
      <c r="C4173" t="s">
        <v>6117</v>
      </c>
      <c r="D4173" t="s">
        <v>6118</v>
      </c>
      <c r="E4173" t="s">
        <v>615</v>
      </c>
      <c r="F4173" s="5">
        <f>_xlfn.TEXTBEFORE(E4173, " ") * 1000000</f>
        <v>2800000</v>
      </c>
      <c r="G4173">
        <v>75.706199999999995</v>
      </c>
      <c r="H4173" t="s">
        <v>85</v>
      </c>
      <c r="I4173">
        <v>21</v>
      </c>
      <c r="J4173">
        <f>IF(I4173="",0,I4173)</f>
        <v>21</v>
      </c>
      <c r="K4173">
        <v>14</v>
      </c>
      <c r="L4173">
        <f>I4173-K4173</f>
        <v>7</v>
      </c>
      <c r="M4173" t="str">
        <f>IF(I4173&lt;100,"small",IF(I4173&lt;500,"medium","large"))</f>
        <v>small</v>
      </c>
      <c r="N4173">
        <f>IF(M4173="small",1,0)</f>
        <v>1</v>
      </c>
      <c r="O4173">
        <f>IF(N4173="medium",1,0)</f>
        <v>0</v>
      </c>
      <c r="P4173">
        <f>IF(O4173="large",1,0)</f>
        <v>0</v>
      </c>
      <c r="Q4173">
        <v>2005</v>
      </c>
      <c r="R4173">
        <v>2</v>
      </c>
      <c r="S4173" t="str">
        <f>IF(R4173=1, "First-time", IF(R4173&lt;=3, "Rising Star", IF(R4173&lt;10, "Established", "Elites")))</f>
        <v>Rising Star</v>
      </c>
      <c r="T4173">
        <f>IF(S4173 = "First-time",1,0)</f>
        <v>0</v>
      </c>
      <c r="U4173">
        <f>IF(S4173 = "Rising Star",1,0)</f>
        <v>1</v>
      </c>
      <c r="V4173">
        <f>IF(S4173 = "Established",1,0)</f>
        <v>0</v>
      </c>
      <c r="W4173">
        <f>IF(S4173 = "Elites",1,0)</f>
        <v>0</v>
      </c>
      <c r="X4173" t="s">
        <v>130</v>
      </c>
      <c r="Y4173" t="str">
        <f>IF(X4173="","-",TRIM(LEFT(X4173,FIND(",",X4173&amp;",")-1)))</f>
        <v>Dallas</v>
      </c>
      <c r="Z4173" t="s">
        <v>993</v>
      </c>
      <c r="AA4173" t="s">
        <v>45</v>
      </c>
    </row>
    <row r="4174" spans="1:27" ht="14.4" x14ac:dyDescent="0.3">
      <c r="A4174">
        <v>4163</v>
      </c>
      <c r="B4174" t="s">
        <v>8182</v>
      </c>
      <c r="C4174" t="s">
        <v>8183</v>
      </c>
      <c r="D4174" t="s">
        <v>8184</v>
      </c>
      <c r="E4174" t="s">
        <v>212</v>
      </c>
      <c r="F4174" s="5">
        <f>_xlfn.TEXTBEFORE(E4174, " ") * 1000000</f>
        <v>4400000</v>
      </c>
      <c r="G4174">
        <v>75.675700000000006</v>
      </c>
      <c r="H4174" t="s">
        <v>118</v>
      </c>
      <c r="I4174">
        <v>20</v>
      </c>
      <c r="J4174">
        <f>IF(I4174="",0,I4174)</f>
        <v>20</v>
      </c>
      <c r="K4174">
        <v>8</v>
      </c>
      <c r="L4174">
        <f>I4174-K4174</f>
        <v>12</v>
      </c>
      <c r="M4174" t="str">
        <f>IF(I4174&lt;100,"small",IF(I4174&lt;500,"medium","large"))</f>
        <v>small</v>
      </c>
      <c r="N4174">
        <f>IF(M4174="small",1,0)</f>
        <v>1</v>
      </c>
      <c r="O4174">
        <f>IF(N4174="medium",1,0)</f>
        <v>0</v>
      </c>
      <c r="P4174">
        <f>IF(O4174="large",1,0)</f>
        <v>0</v>
      </c>
      <c r="Q4174">
        <v>2008</v>
      </c>
      <c r="R4174">
        <v>4</v>
      </c>
      <c r="S4174" t="str">
        <f>IF(R4174=1, "First-time", IF(R4174&lt;=3, "Rising Star", IF(R4174&lt;10, "Established", "Elites")))</f>
        <v>Established</v>
      </c>
      <c r="T4174">
        <f>IF(S4174 = "First-time",1,0)</f>
        <v>0</v>
      </c>
      <c r="U4174">
        <f>IF(S4174 = "Rising Star",1,0)</f>
        <v>0</v>
      </c>
      <c r="V4174">
        <f>IF(S4174 = "Established",1,0)</f>
        <v>1</v>
      </c>
      <c r="W4174">
        <f>IF(S4174 = "Elites",1,0)</f>
        <v>0</v>
      </c>
      <c r="X4174" t="s">
        <v>99</v>
      </c>
      <c r="Y4174" t="str">
        <f>IF(X4174="","-",TRIM(LEFT(X4174,FIND(",",X4174&amp;",")-1)))</f>
        <v>-</v>
      </c>
      <c r="Z4174" t="s">
        <v>8185</v>
      </c>
      <c r="AA4174" t="s">
        <v>50</v>
      </c>
    </row>
    <row r="4175" spans="1:27" ht="14.4" x14ac:dyDescent="0.3">
      <c r="A4175">
        <v>4164</v>
      </c>
      <c r="B4175" t="s">
        <v>8958</v>
      </c>
      <c r="C4175" t="s">
        <v>8959</v>
      </c>
      <c r="D4175" t="s">
        <v>8960</v>
      </c>
      <c r="E4175" t="s">
        <v>1444</v>
      </c>
      <c r="F4175" s="5">
        <f>_xlfn.TEXTBEFORE(E4175, " ") * 1000000</f>
        <v>15400000</v>
      </c>
      <c r="G4175">
        <v>75.569100000000006</v>
      </c>
      <c r="H4175" t="s">
        <v>1069</v>
      </c>
      <c r="I4175">
        <v>49</v>
      </c>
      <c r="J4175">
        <f>IF(I4175="",0,I4175)</f>
        <v>49</v>
      </c>
      <c r="K4175">
        <v>26</v>
      </c>
      <c r="L4175">
        <f>I4175-K4175</f>
        <v>23</v>
      </c>
      <c r="M4175" t="str">
        <f>IF(I4175&lt;100,"small",IF(I4175&lt;500,"medium","large"))</f>
        <v>small</v>
      </c>
      <c r="N4175">
        <f>IF(M4175="small",1,0)</f>
        <v>1</v>
      </c>
      <c r="O4175">
        <f>IF(N4175="medium",1,0)</f>
        <v>0</v>
      </c>
      <c r="P4175">
        <f>IF(O4175="large",1,0)</f>
        <v>0</v>
      </c>
      <c r="Q4175">
        <v>2008</v>
      </c>
      <c r="R4175">
        <v>5</v>
      </c>
      <c r="S4175" t="str">
        <f>IF(R4175=1, "First-time", IF(R4175&lt;=3, "Rising Star", IF(R4175&lt;10, "Established", "Elites")))</f>
        <v>Established</v>
      </c>
      <c r="T4175">
        <f>IF(S4175 = "First-time",1,0)</f>
        <v>0</v>
      </c>
      <c r="U4175">
        <f>IF(S4175 = "Rising Star",1,0)</f>
        <v>0</v>
      </c>
      <c r="V4175">
        <f>IF(S4175 = "Established",1,0)</f>
        <v>1</v>
      </c>
      <c r="W4175">
        <f>IF(S4175 = "Elites",1,0)</f>
        <v>0</v>
      </c>
      <c r="X4175" t="s">
        <v>427</v>
      </c>
      <c r="Y4175" t="str">
        <f>IF(X4175="","-",TRIM(LEFT(X4175,FIND(",",X4175&amp;",")-1)))</f>
        <v>Washington</v>
      </c>
      <c r="Z4175" t="s">
        <v>2498</v>
      </c>
      <c r="AA4175" t="s">
        <v>8</v>
      </c>
    </row>
    <row r="4176" spans="1:27" ht="14.4" x14ac:dyDescent="0.3">
      <c r="A4176">
        <v>4165</v>
      </c>
      <c r="B4176" t="s">
        <v>6235</v>
      </c>
      <c r="C4176" t="s">
        <v>6236</v>
      </c>
      <c r="D4176" t="s">
        <v>6237</v>
      </c>
      <c r="E4176" t="s">
        <v>6238</v>
      </c>
      <c r="F4176" s="5">
        <f>_xlfn.TEXTBEFORE(E4176, " ") * 1000000</f>
        <v>164900000</v>
      </c>
      <c r="G4176">
        <v>75.453800000000001</v>
      </c>
      <c r="H4176" t="s">
        <v>118</v>
      </c>
      <c r="I4176">
        <v>147</v>
      </c>
      <c r="J4176">
        <f>IF(I4176="",0,I4176)</f>
        <v>147</v>
      </c>
      <c r="K4176">
        <v>72</v>
      </c>
      <c r="L4176">
        <f>I4176-K4176</f>
        <v>75</v>
      </c>
      <c r="M4176" t="str">
        <f>IF(I4176&lt;100,"small",IF(I4176&lt;500,"medium","large"))</f>
        <v>medium</v>
      </c>
      <c r="N4176">
        <f>IF(M4176="small",1,0)</f>
        <v>0</v>
      </c>
      <c r="O4176">
        <f>IF(N4176="medium",1,0)</f>
        <v>0</v>
      </c>
      <c r="P4176">
        <f>IF(O4176="large",1,0)</f>
        <v>0</v>
      </c>
      <c r="Q4176">
        <v>2005</v>
      </c>
      <c r="R4176">
        <v>2</v>
      </c>
      <c r="S4176" t="str">
        <f>IF(R4176=1, "First-time", IF(R4176&lt;=3, "Rising Star", IF(R4176&lt;10, "Established", "Elites")))</f>
        <v>Rising Star</v>
      </c>
      <c r="T4176">
        <f>IF(S4176 = "First-time",1,0)</f>
        <v>0</v>
      </c>
      <c r="U4176">
        <f>IF(S4176 = "Rising Star",1,0)</f>
        <v>1</v>
      </c>
      <c r="V4176">
        <f>IF(S4176 = "Established",1,0)</f>
        <v>0</v>
      </c>
      <c r="W4176">
        <f>IF(S4176 = "Elites",1,0)</f>
        <v>0</v>
      </c>
      <c r="X4176" t="s">
        <v>86</v>
      </c>
      <c r="Y4176" t="str">
        <f>IF(X4176="","-",TRIM(LEFT(X4176,FIND(",",X4176&amp;",")-1)))</f>
        <v>New York City</v>
      </c>
      <c r="Z4176" t="s">
        <v>6239</v>
      </c>
      <c r="AA4176" t="s">
        <v>32</v>
      </c>
    </row>
    <row r="4177" spans="1:27" ht="14.4" x14ac:dyDescent="0.3">
      <c r="A4177">
        <v>4166</v>
      </c>
      <c r="B4177" t="s">
        <v>5802</v>
      </c>
      <c r="C4177" t="s">
        <v>5803</v>
      </c>
      <c r="D4177" t="s">
        <v>5804</v>
      </c>
      <c r="E4177" t="s">
        <v>110</v>
      </c>
      <c r="F4177" s="5">
        <f>_xlfn.TEXTBEFORE(E4177, " ") * 1000000</f>
        <v>23700000</v>
      </c>
      <c r="G4177">
        <v>75.408100000000005</v>
      </c>
      <c r="H4177" t="s">
        <v>353</v>
      </c>
      <c r="I4177">
        <v>72</v>
      </c>
      <c r="J4177">
        <f>IF(I4177="",0,I4177)</f>
        <v>72</v>
      </c>
      <c r="K4177">
        <v>4</v>
      </c>
      <c r="L4177">
        <f>I4177-K4177</f>
        <v>68</v>
      </c>
      <c r="M4177" t="str">
        <f>IF(I4177&lt;100,"small",IF(I4177&lt;500,"medium","large"))</f>
        <v>small</v>
      </c>
      <c r="N4177">
        <f>IF(M4177="small",1,0)</f>
        <v>1</v>
      </c>
      <c r="O4177">
        <f>IF(N4177="medium",1,0)</f>
        <v>0</v>
      </c>
      <c r="P4177">
        <f>IF(O4177="large",1,0)</f>
        <v>0</v>
      </c>
      <c r="Q4177">
        <v>2004</v>
      </c>
      <c r="R4177">
        <v>4</v>
      </c>
      <c r="S4177" t="str">
        <f>IF(R4177=1, "First-time", IF(R4177&lt;=3, "Rising Star", IF(R4177&lt;10, "Established", "Elites")))</f>
        <v>Established</v>
      </c>
      <c r="T4177">
        <f>IF(S4177 = "First-time",1,0)</f>
        <v>0</v>
      </c>
      <c r="U4177">
        <f>IF(S4177 = "Rising Star",1,0)</f>
        <v>0</v>
      </c>
      <c r="V4177">
        <f>IF(S4177 = "Established",1,0)</f>
        <v>1</v>
      </c>
      <c r="W4177">
        <f>IF(S4177 = "Elites",1,0)</f>
        <v>0</v>
      </c>
      <c r="X4177" t="s">
        <v>689</v>
      </c>
      <c r="Y4177" t="str">
        <f>IF(X4177="","-",TRIM(LEFT(X4177,FIND(",",X4177&amp;",")-1)))</f>
        <v>Miami</v>
      </c>
      <c r="Z4177" t="s">
        <v>5805</v>
      </c>
      <c r="AA4177" t="s">
        <v>10</v>
      </c>
    </row>
    <row r="4178" spans="1:27" ht="14.4" x14ac:dyDescent="0.3">
      <c r="A4178">
        <v>4167</v>
      </c>
      <c r="B4178" t="s">
        <v>10703</v>
      </c>
      <c r="C4178" t="s">
        <v>10704</v>
      </c>
      <c r="D4178" t="s">
        <v>10705</v>
      </c>
      <c r="E4178" t="s">
        <v>1391</v>
      </c>
      <c r="F4178" s="5">
        <f>_xlfn.TEXTBEFORE(E4178, " ") * 1000000</f>
        <v>3800000</v>
      </c>
      <c r="G4178">
        <v>75.3446</v>
      </c>
      <c r="H4178" t="s">
        <v>85</v>
      </c>
      <c r="I4178">
        <v>24</v>
      </c>
      <c r="J4178">
        <f>IF(I4178="",0,I4178)</f>
        <v>24</v>
      </c>
      <c r="K4178">
        <v>14</v>
      </c>
      <c r="L4178">
        <f>I4178-K4178</f>
        <v>10</v>
      </c>
      <c r="M4178" t="str">
        <f>IF(I4178&lt;100,"small",IF(I4178&lt;500,"medium","large"))</f>
        <v>small</v>
      </c>
      <c r="N4178">
        <f>IF(M4178="small",1,0)</f>
        <v>1</v>
      </c>
      <c r="O4178">
        <f>IF(N4178="medium",1,0)</f>
        <v>0</v>
      </c>
      <c r="P4178">
        <f>IF(O4178="large",1,0)</f>
        <v>0</v>
      </c>
      <c r="Q4178">
        <v>2010</v>
      </c>
      <c r="R4178">
        <v>4</v>
      </c>
      <c r="S4178" t="str">
        <f>IF(R4178=1, "First-time", IF(R4178&lt;=3, "Rising Star", IF(R4178&lt;10, "Established", "Elites")))</f>
        <v>Established</v>
      </c>
      <c r="T4178">
        <f>IF(S4178 = "First-time",1,0)</f>
        <v>0</v>
      </c>
      <c r="U4178">
        <f>IF(S4178 = "Rising Star",1,0)</f>
        <v>0</v>
      </c>
      <c r="V4178">
        <f>IF(S4178 = "Established",1,0)</f>
        <v>1</v>
      </c>
      <c r="W4178">
        <f>IF(S4178 = "Elites",1,0)</f>
        <v>0</v>
      </c>
      <c r="X4178" t="s">
        <v>130</v>
      </c>
      <c r="Y4178" t="str">
        <f>IF(X4178="","-",TRIM(LEFT(X4178,FIND(",",X4178&amp;",")-1)))</f>
        <v>Dallas</v>
      </c>
      <c r="Z4178" t="s">
        <v>703</v>
      </c>
      <c r="AA4178" t="s">
        <v>45</v>
      </c>
    </row>
    <row r="4179" spans="1:27" ht="14.4" x14ac:dyDescent="0.3">
      <c r="A4179">
        <v>4168</v>
      </c>
      <c r="B4179" t="s">
        <v>1408</v>
      </c>
      <c r="C4179" t="s">
        <v>1409</v>
      </c>
      <c r="D4179" t="s">
        <v>1410</v>
      </c>
      <c r="E4179" t="s">
        <v>1026</v>
      </c>
      <c r="F4179" s="5">
        <f>_xlfn.TEXTBEFORE(E4179, " ") * 1000000</f>
        <v>4900000</v>
      </c>
      <c r="G4179">
        <v>75.324700000000007</v>
      </c>
      <c r="H4179" t="s">
        <v>118</v>
      </c>
      <c r="I4179">
        <v>45</v>
      </c>
      <c r="J4179">
        <f>IF(I4179="",0,I4179)</f>
        <v>45</v>
      </c>
      <c r="K4179">
        <v>21</v>
      </c>
      <c r="L4179">
        <f>I4179-K4179</f>
        <v>24</v>
      </c>
      <c r="M4179" t="str">
        <f>IF(I4179&lt;100,"small",IF(I4179&lt;500,"medium","large"))</f>
        <v>small</v>
      </c>
      <c r="N4179">
        <f>IF(M4179="small",1,0)</f>
        <v>1</v>
      </c>
      <c r="O4179">
        <f>IF(N4179="medium",1,0)</f>
        <v>0</v>
      </c>
      <c r="P4179">
        <f>IF(O4179="large",1,0)</f>
        <v>0</v>
      </c>
      <c r="Q4179">
        <v>1989</v>
      </c>
      <c r="R4179">
        <v>1</v>
      </c>
      <c r="S4179" t="str">
        <f>IF(R4179=1, "First-time", IF(R4179&lt;=3, "Rising Star", IF(R4179&lt;10, "Established", "Elites")))</f>
        <v>First-time</v>
      </c>
      <c r="T4179">
        <f>IF(S4179 = "First-time",1,0)</f>
        <v>1</v>
      </c>
      <c r="U4179">
        <f>IF(S4179 = "Rising Star",1,0)</f>
        <v>0</v>
      </c>
      <c r="V4179">
        <f>IF(S4179 = "Established",1,0)</f>
        <v>0</v>
      </c>
      <c r="W4179">
        <f>IF(S4179 = "Elites",1,0)</f>
        <v>0</v>
      </c>
      <c r="X4179" t="s">
        <v>427</v>
      </c>
      <c r="Y4179" t="str">
        <f>IF(X4179="","-",TRIM(LEFT(X4179,FIND(",",X4179&amp;",")-1)))</f>
        <v>Washington</v>
      </c>
      <c r="Z4179" t="s">
        <v>1411</v>
      </c>
      <c r="AA4179" t="s">
        <v>47</v>
      </c>
    </row>
    <row r="4180" spans="1:27" ht="14.4" x14ac:dyDescent="0.3">
      <c r="A4180">
        <v>4169</v>
      </c>
      <c r="B4180" t="s">
        <v>16012</v>
      </c>
      <c r="C4180" t="s">
        <v>16013</v>
      </c>
      <c r="D4180" t="s">
        <v>16014</v>
      </c>
      <c r="E4180" t="s">
        <v>1192</v>
      </c>
      <c r="F4180" s="5">
        <f>_xlfn.TEXTBEFORE(E4180, " ") * 1000000</f>
        <v>2300000</v>
      </c>
      <c r="G4180">
        <v>75.246300000000005</v>
      </c>
      <c r="H4180" t="s">
        <v>153</v>
      </c>
      <c r="I4180">
        <v>11</v>
      </c>
      <c r="J4180">
        <f>IF(I4180="",0,I4180)</f>
        <v>11</v>
      </c>
      <c r="K4180">
        <v>2</v>
      </c>
      <c r="L4180">
        <f>I4180-K4180</f>
        <v>9</v>
      </c>
      <c r="M4180" t="str">
        <f>IF(I4180&lt;100,"small",IF(I4180&lt;500,"medium","large"))</f>
        <v>small</v>
      </c>
      <c r="N4180">
        <f>IF(M4180="small",1,0)</f>
        <v>1</v>
      </c>
      <c r="O4180">
        <f>IF(N4180="medium",1,0)</f>
        <v>0</v>
      </c>
      <c r="P4180">
        <f>IF(O4180="large",1,0)</f>
        <v>0</v>
      </c>
      <c r="Q4180">
        <v>2014</v>
      </c>
      <c r="R4180">
        <v>1</v>
      </c>
      <c r="S4180" t="str">
        <f>IF(R4180=1, "First-time", IF(R4180&lt;=3, "Rising Star", IF(R4180&lt;10, "Established", "Elites")))</f>
        <v>First-time</v>
      </c>
      <c r="T4180">
        <f>IF(S4180 = "First-time",1,0)</f>
        <v>1</v>
      </c>
      <c r="U4180">
        <f>IF(S4180 = "Rising Star",1,0)</f>
        <v>0</v>
      </c>
      <c r="V4180">
        <f>IF(S4180 = "Established",1,0)</f>
        <v>0</v>
      </c>
      <c r="W4180">
        <f>IF(S4180 = "Elites",1,0)</f>
        <v>0</v>
      </c>
      <c r="X4180" t="s">
        <v>99</v>
      </c>
      <c r="Y4180" t="str">
        <f>IF(X4180="","-",TRIM(LEFT(X4180,FIND(",",X4180&amp;",")-1)))</f>
        <v>-</v>
      </c>
      <c r="Z4180" t="s">
        <v>16015</v>
      </c>
      <c r="AA4180" t="s">
        <v>44</v>
      </c>
    </row>
    <row r="4181" spans="1:27" ht="14.4" x14ac:dyDescent="0.3">
      <c r="A4181">
        <v>4170</v>
      </c>
      <c r="B4181" t="s">
        <v>7736</v>
      </c>
      <c r="C4181" t="s">
        <v>7737</v>
      </c>
      <c r="D4181" t="s">
        <v>7738</v>
      </c>
      <c r="E4181" t="s">
        <v>6002</v>
      </c>
      <c r="F4181" s="5">
        <f>_xlfn.TEXTBEFORE(E4181, " ") * 1000000</f>
        <v>27800000</v>
      </c>
      <c r="G4181">
        <v>75.122799999999998</v>
      </c>
      <c r="H4181" t="s">
        <v>472</v>
      </c>
      <c r="I4181">
        <v>146</v>
      </c>
      <c r="J4181">
        <f>IF(I4181="",0,I4181)</f>
        <v>146</v>
      </c>
      <c r="K4181">
        <v>84</v>
      </c>
      <c r="L4181">
        <f>I4181-K4181</f>
        <v>62</v>
      </c>
      <c r="M4181" t="str">
        <f>IF(I4181&lt;100,"small",IF(I4181&lt;500,"medium","large"))</f>
        <v>medium</v>
      </c>
      <c r="N4181">
        <f>IF(M4181="small",1,0)</f>
        <v>0</v>
      </c>
      <c r="O4181">
        <f>IF(N4181="medium",1,0)</f>
        <v>0</v>
      </c>
      <c r="P4181">
        <f>IF(O4181="large",1,0)</f>
        <v>0</v>
      </c>
      <c r="Q4181">
        <v>2007</v>
      </c>
      <c r="R4181">
        <v>3</v>
      </c>
      <c r="S4181" t="str">
        <f>IF(R4181=1, "First-time", IF(R4181&lt;=3, "Rising Star", IF(R4181&lt;10, "Established", "Elites")))</f>
        <v>Rising Star</v>
      </c>
      <c r="T4181">
        <f>IF(S4181 = "First-time",1,0)</f>
        <v>0</v>
      </c>
      <c r="U4181">
        <f>IF(S4181 = "Rising Star",1,0)</f>
        <v>1</v>
      </c>
      <c r="V4181">
        <f>IF(S4181 = "Established",1,0)</f>
        <v>0</v>
      </c>
      <c r="W4181">
        <f>IF(S4181 = "Elites",1,0)</f>
        <v>0</v>
      </c>
      <c r="X4181" t="s">
        <v>466</v>
      </c>
      <c r="Y4181" t="str">
        <f>IF(X4181="","-",TRIM(LEFT(X4181,FIND(",",X4181&amp;",")-1)))</f>
        <v>Charlotte</v>
      </c>
      <c r="Z4181" t="s">
        <v>466</v>
      </c>
      <c r="AA4181" t="s">
        <v>28</v>
      </c>
    </row>
    <row r="4182" spans="1:27" ht="14.4" x14ac:dyDescent="0.3">
      <c r="A4182">
        <v>4171</v>
      </c>
      <c r="B4182" t="s">
        <v>2358</v>
      </c>
      <c r="C4182" t="s">
        <v>2359</v>
      </c>
      <c r="D4182" t="s">
        <v>2360</v>
      </c>
      <c r="E4182" t="s">
        <v>2361</v>
      </c>
      <c r="F4182" s="5">
        <f>_xlfn.TEXTBEFORE(E4182, " ") * 1000000</f>
        <v>57300000</v>
      </c>
      <c r="G4182">
        <v>75.091300000000004</v>
      </c>
      <c r="H4182" t="s">
        <v>472</v>
      </c>
      <c r="I4182">
        <v>188</v>
      </c>
      <c r="J4182">
        <f>IF(I4182="",0,I4182)</f>
        <v>188</v>
      </c>
      <c r="K4182">
        <v>138</v>
      </c>
      <c r="L4182">
        <f>I4182-K4182</f>
        <v>50</v>
      </c>
      <c r="M4182" t="str">
        <f>IF(I4182&lt;100,"small",IF(I4182&lt;500,"medium","large"))</f>
        <v>medium</v>
      </c>
      <c r="N4182">
        <f>IF(M4182="small",1,0)</f>
        <v>0</v>
      </c>
      <c r="O4182">
        <f>IF(N4182="medium",1,0)</f>
        <v>0</v>
      </c>
      <c r="P4182">
        <f>IF(O4182="large",1,0)</f>
        <v>0</v>
      </c>
      <c r="Q4182">
        <v>1996</v>
      </c>
      <c r="R4182">
        <v>11</v>
      </c>
      <c r="S4182" t="str">
        <f>IF(R4182=1, "First-time", IF(R4182&lt;=3, "Rising Star", IF(R4182&lt;10, "Established", "Elites")))</f>
        <v>Elites</v>
      </c>
      <c r="T4182">
        <f>IF(S4182 = "First-time",1,0)</f>
        <v>0</v>
      </c>
      <c r="U4182">
        <f>IF(S4182 = "Rising Star",1,0)</f>
        <v>0</v>
      </c>
      <c r="V4182">
        <f>IF(S4182 = "Established",1,0)</f>
        <v>0</v>
      </c>
      <c r="W4182">
        <f>IF(S4182 = "Elites",1,0)</f>
        <v>1</v>
      </c>
      <c r="X4182" t="s">
        <v>99</v>
      </c>
      <c r="Y4182" t="str">
        <f>IF(X4182="","-",TRIM(LEFT(X4182,FIND(",",X4182&amp;",")-1)))</f>
        <v>-</v>
      </c>
      <c r="Z4182" t="s">
        <v>2362</v>
      </c>
      <c r="AA4182" t="s">
        <v>37</v>
      </c>
    </row>
    <row r="4183" spans="1:27" ht="14.4" x14ac:dyDescent="0.3">
      <c r="A4183">
        <v>4172</v>
      </c>
      <c r="B4183" t="s">
        <v>6747</v>
      </c>
      <c r="C4183" t="s">
        <v>6748</v>
      </c>
      <c r="D4183" t="s">
        <v>6749</v>
      </c>
      <c r="E4183" t="s">
        <v>5593</v>
      </c>
      <c r="F4183" s="5">
        <f>_xlfn.TEXTBEFORE(E4183, " ") * 1000000</f>
        <v>8400000</v>
      </c>
      <c r="G4183">
        <v>75.075299999999999</v>
      </c>
      <c r="H4183" t="s">
        <v>751</v>
      </c>
      <c r="I4183">
        <v>200</v>
      </c>
      <c r="J4183">
        <f>IF(I4183="",0,I4183)</f>
        <v>200</v>
      </c>
      <c r="K4183">
        <v>110</v>
      </c>
      <c r="L4183">
        <f>I4183-K4183</f>
        <v>90</v>
      </c>
      <c r="M4183" t="str">
        <f>IF(I4183&lt;100,"small",IF(I4183&lt;500,"medium","large"))</f>
        <v>medium</v>
      </c>
      <c r="N4183">
        <f>IF(M4183="small",1,0)</f>
        <v>0</v>
      </c>
      <c r="O4183">
        <f>IF(N4183="medium",1,0)</f>
        <v>0</v>
      </c>
      <c r="P4183">
        <f>IF(O4183="large",1,0)</f>
        <v>0</v>
      </c>
      <c r="Q4183">
        <v>2006</v>
      </c>
      <c r="R4183">
        <v>1</v>
      </c>
      <c r="S4183" t="str">
        <f>IF(R4183=1, "First-time", IF(R4183&lt;=3, "Rising Star", IF(R4183&lt;10, "Established", "Elites")))</f>
        <v>First-time</v>
      </c>
      <c r="T4183">
        <f>IF(S4183 = "First-time",1,0)</f>
        <v>1</v>
      </c>
      <c r="U4183">
        <f>IF(S4183 = "Rising Star",1,0)</f>
        <v>0</v>
      </c>
      <c r="V4183">
        <f>IF(S4183 = "Established",1,0)</f>
        <v>0</v>
      </c>
      <c r="W4183">
        <f>IF(S4183 = "Elites",1,0)</f>
        <v>0</v>
      </c>
      <c r="X4183" t="s">
        <v>130</v>
      </c>
      <c r="Y4183" t="str">
        <f>IF(X4183="","-",TRIM(LEFT(X4183,FIND(",",X4183&amp;",")-1)))</f>
        <v>Dallas</v>
      </c>
      <c r="Z4183" t="s">
        <v>6750</v>
      </c>
      <c r="AA4183" t="s">
        <v>45</v>
      </c>
    </row>
    <row r="4184" spans="1:27" ht="14.4" x14ac:dyDescent="0.3">
      <c r="A4184">
        <v>4173</v>
      </c>
      <c r="B4184" t="s">
        <v>5598</v>
      </c>
      <c r="C4184" t="s">
        <v>5599</v>
      </c>
      <c r="D4184" t="s">
        <v>5600</v>
      </c>
      <c r="E4184" t="s">
        <v>5601</v>
      </c>
      <c r="F4184" s="5">
        <f>_xlfn.TEXTBEFORE(E4184, " ") * 1000000</f>
        <v>116300000</v>
      </c>
      <c r="G4184">
        <v>75.064999999999998</v>
      </c>
      <c r="H4184" t="s">
        <v>160</v>
      </c>
      <c r="I4184">
        <v>1500</v>
      </c>
      <c r="J4184">
        <f>IF(I4184="",0,I4184)</f>
        <v>1500</v>
      </c>
      <c r="K4184">
        <v>800</v>
      </c>
      <c r="L4184">
        <f>I4184-K4184</f>
        <v>700</v>
      </c>
      <c r="M4184" t="str">
        <f>IF(I4184&lt;100,"small",IF(I4184&lt;500,"medium","large"))</f>
        <v>large</v>
      </c>
      <c r="N4184">
        <f>IF(M4184="small",1,0)</f>
        <v>0</v>
      </c>
      <c r="O4184">
        <f>IF(N4184="medium",1,0)</f>
        <v>0</v>
      </c>
      <c r="P4184">
        <f>IF(O4184="large",1,0)</f>
        <v>0</v>
      </c>
      <c r="Q4184">
        <v>2004</v>
      </c>
      <c r="R4184">
        <v>1</v>
      </c>
      <c r="S4184" t="str">
        <f>IF(R4184=1, "First-time", IF(R4184&lt;=3, "Rising Star", IF(R4184&lt;10, "Established", "Elites")))</f>
        <v>First-time</v>
      </c>
      <c r="T4184">
        <f>IF(S4184 = "First-time",1,0)</f>
        <v>1</v>
      </c>
      <c r="U4184">
        <f>IF(S4184 = "Rising Star",1,0)</f>
        <v>0</v>
      </c>
      <c r="V4184">
        <f>IF(S4184 = "Established",1,0)</f>
        <v>0</v>
      </c>
      <c r="W4184">
        <f>IF(S4184 = "Elites",1,0)</f>
        <v>0</v>
      </c>
      <c r="X4184" t="s">
        <v>354</v>
      </c>
      <c r="Y4184" t="str">
        <f>IF(X4184="","-",TRIM(LEFT(X4184,FIND(",",X4184&amp;",")-1)))</f>
        <v>Minneapolis</v>
      </c>
      <c r="Z4184" t="s">
        <v>5602</v>
      </c>
      <c r="AA4184" t="s">
        <v>24</v>
      </c>
    </row>
    <row r="4185" spans="1:27" ht="14.4" x14ac:dyDescent="0.3">
      <c r="A4185">
        <v>4174</v>
      </c>
      <c r="B4185" t="s">
        <v>5614</v>
      </c>
      <c r="C4185" t="s">
        <v>5615</v>
      </c>
      <c r="D4185" t="s">
        <v>5616</v>
      </c>
      <c r="E4185" t="s">
        <v>392</v>
      </c>
      <c r="F4185" s="5">
        <f>_xlfn.TEXTBEFORE(E4185, " ") * 1000000</f>
        <v>2000000</v>
      </c>
      <c r="G4185">
        <v>75.043999999999997</v>
      </c>
      <c r="H4185" t="s">
        <v>779</v>
      </c>
      <c r="I4185">
        <v>20</v>
      </c>
      <c r="J4185">
        <f>IF(I4185="",0,I4185)</f>
        <v>20</v>
      </c>
      <c r="K4185">
        <v>9</v>
      </c>
      <c r="L4185">
        <f>I4185-K4185</f>
        <v>11</v>
      </c>
      <c r="M4185" t="str">
        <f>IF(I4185&lt;100,"small",IF(I4185&lt;500,"medium","large"))</f>
        <v>small</v>
      </c>
      <c r="N4185">
        <f>IF(M4185="small",1,0)</f>
        <v>1</v>
      </c>
      <c r="O4185">
        <f>IF(N4185="medium",1,0)</f>
        <v>0</v>
      </c>
      <c r="P4185">
        <f>IF(O4185="large",1,0)</f>
        <v>0</v>
      </c>
      <c r="Q4185">
        <v>2004</v>
      </c>
      <c r="R4185">
        <v>1</v>
      </c>
      <c r="S4185" t="str">
        <f>IF(R4185=1, "First-time", IF(R4185&lt;=3, "Rising Star", IF(R4185&lt;10, "Established", "Elites")))</f>
        <v>First-time</v>
      </c>
      <c r="T4185">
        <f>IF(S4185 = "First-time",1,0)</f>
        <v>1</v>
      </c>
      <c r="U4185">
        <f>IF(S4185 = "Rising Star",1,0)</f>
        <v>0</v>
      </c>
      <c r="V4185">
        <f>IF(S4185 = "Established",1,0)</f>
        <v>0</v>
      </c>
      <c r="W4185">
        <f>IF(S4185 = "Elites",1,0)</f>
        <v>0</v>
      </c>
      <c r="X4185" t="s">
        <v>93</v>
      </c>
      <c r="Y4185" t="str">
        <f>IF(X4185="","-",TRIM(LEFT(X4185,FIND(",",X4185&amp;",")-1)))</f>
        <v>Baltimore</v>
      </c>
      <c r="Z4185" t="s">
        <v>93</v>
      </c>
      <c r="AA4185" t="s">
        <v>21</v>
      </c>
    </row>
    <row r="4186" spans="1:27" ht="14.4" x14ac:dyDescent="0.3">
      <c r="A4186">
        <v>4175</v>
      </c>
      <c r="B4186" t="s">
        <v>4944</v>
      </c>
      <c r="C4186" t="s">
        <v>4945</v>
      </c>
      <c r="D4186" t="s">
        <v>4946</v>
      </c>
      <c r="E4186" t="s">
        <v>3113</v>
      </c>
      <c r="F4186" s="5">
        <f>_xlfn.TEXTBEFORE(E4186, " ") * 1000000</f>
        <v>6300000</v>
      </c>
      <c r="G4186">
        <v>75.036199999999994</v>
      </c>
      <c r="H4186" t="s">
        <v>472</v>
      </c>
      <c r="I4186">
        <v>40</v>
      </c>
      <c r="J4186">
        <f>IF(I4186="",0,I4186)</f>
        <v>40</v>
      </c>
      <c r="K4186">
        <v>27</v>
      </c>
      <c r="L4186">
        <f>I4186-K4186</f>
        <v>13</v>
      </c>
      <c r="M4186" t="str">
        <f>IF(I4186&lt;100,"small",IF(I4186&lt;500,"medium","large"))</f>
        <v>small</v>
      </c>
      <c r="N4186">
        <f>IF(M4186="small",1,0)</f>
        <v>1</v>
      </c>
      <c r="O4186">
        <f>IF(N4186="medium",1,0)</f>
        <v>0</v>
      </c>
      <c r="P4186">
        <f>IF(O4186="large",1,0)</f>
        <v>0</v>
      </c>
      <c r="Q4186">
        <v>2003</v>
      </c>
      <c r="R4186">
        <v>4</v>
      </c>
      <c r="S4186" t="str">
        <f>IF(R4186=1, "First-time", IF(R4186&lt;=3, "Rising Star", IF(R4186&lt;10, "Established", "Elites")))</f>
        <v>Established</v>
      </c>
      <c r="T4186">
        <f>IF(S4186 = "First-time",1,0)</f>
        <v>0</v>
      </c>
      <c r="U4186">
        <f>IF(S4186 = "Rising Star",1,0)</f>
        <v>0</v>
      </c>
      <c r="V4186">
        <f>IF(S4186 = "Established",1,0)</f>
        <v>1</v>
      </c>
      <c r="W4186">
        <f>IF(S4186 = "Elites",1,0)</f>
        <v>0</v>
      </c>
      <c r="X4186" t="s">
        <v>576</v>
      </c>
      <c r="Y4186" t="str">
        <f>IF(X4186="","-",TRIM(LEFT(X4186,FIND(",",X4186&amp;",")-1)))</f>
        <v>Rochester</v>
      </c>
      <c r="Z4186" t="s">
        <v>4947</v>
      </c>
      <c r="AA4186" t="s">
        <v>35</v>
      </c>
    </row>
    <row r="4187" spans="1:27" ht="14.4" x14ac:dyDescent="0.3">
      <c r="A4187">
        <v>4176</v>
      </c>
      <c r="B4187" t="s">
        <v>12121</v>
      </c>
      <c r="C4187" t="s">
        <v>12122</v>
      </c>
      <c r="D4187" t="s">
        <v>12123</v>
      </c>
      <c r="E4187" t="s">
        <v>947</v>
      </c>
      <c r="F4187" s="5">
        <f>_xlfn.TEXTBEFORE(E4187, " ") * 1000000</f>
        <v>4600000</v>
      </c>
      <c r="G4187">
        <v>75.026899999999998</v>
      </c>
      <c r="H4187" t="s">
        <v>803</v>
      </c>
      <c r="I4187">
        <v>33</v>
      </c>
      <c r="J4187">
        <f>IF(I4187="",0,I4187)</f>
        <v>33</v>
      </c>
      <c r="K4187">
        <v>25</v>
      </c>
      <c r="L4187">
        <f>I4187-K4187</f>
        <v>8</v>
      </c>
      <c r="M4187" t="str">
        <f>IF(I4187&lt;100,"small",IF(I4187&lt;500,"medium","large"))</f>
        <v>small</v>
      </c>
      <c r="N4187">
        <f>IF(M4187="small",1,0)</f>
        <v>1</v>
      </c>
      <c r="O4187">
        <f>IF(N4187="medium",1,0)</f>
        <v>0</v>
      </c>
      <c r="P4187">
        <f>IF(O4187="large",1,0)</f>
        <v>0</v>
      </c>
      <c r="Q4187">
        <v>2011</v>
      </c>
      <c r="R4187">
        <v>2</v>
      </c>
      <c r="S4187" t="str">
        <f>IF(R4187=1, "First-time", IF(R4187&lt;=3, "Rising Star", IF(R4187&lt;10, "Established", "Elites")))</f>
        <v>Rising Star</v>
      </c>
      <c r="T4187">
        <f>IF(S4187 = "First-time",1,0)</f>
        <v>0</v>
      </c>
      <c r="U4187">
        <f>IF(S4187 = "Rising Star",1,0)</f>
        <v>1</v>
      </c>
      <c r="V4187">
        <f>IF(S4187 = "Established",1,0)</f>
        <v>0</v>
      </c>
      <c r="W4187">
        <f>IF(S4187 = "Elites",1,0)</f>
        <v>0</v>
      </c>
      <c r="X4187" t="s">
        <v>86</v>
      </c>
      <c r="Y4187" t="str">
        <f>IF(X4187="","-",TRIM(LEFT(X4187,FIND(",",X4187&amp;",")-1)))</f>
        <v>New York City</v>
      </c>
      <c r="Z4187" t="s">
        <v>12124</v>
      </c>
      <c r="AA4187" t="s">
        <v>32</v>
      </c>
    </row>
    <row r="4188" spans="1:27" ht="14.4" x14ac:dyDescent="0.3">
      <c r="A4188">
        <v>4177</v>
      </c>
      <c r="B4188" t="s">
        <v>13549</v>
      </c>
      <c r="C4188" t="s">
        <v>13550</v>
      </c>
      <c r="D4188" t="s">
        <v>13551</v>
      </c>
      <c r="E4188" t="s">
        <v>1329</v>
      </c>
      <c r="F4188" s="5">
        <f>_xlfn.TEXTBEFORE(E4188, " ") * 1000000</f>
        <v>3600000</v>
      </c>
      <c r="G4188">
        <v>74.990300000000005</v>
      </c>
      <c r="H4188" t="s">
        <v>803</v>
      </c>
      <c r="I4188">
        <v>13</v>
      </c>
      <c r="J4188">
        <f>IF(I4188="",0,I4188)</f>
        <v>13</v>
      </c>
      <c r="K4188">
        <v>6</v>
      </c>
      <c r="L4188">
        <f>I4188-K4188</f>
        <v>7</v>
      </c>
      <c r="M4188" t="str">
        <f>IF(I4188&lt;100,"small",IF(I4188&lt;500,"medium","large"))</f>
        <v>small</v>
      </c>
      <c r="N4188">
        <f>IF(M4188="small",1,0)</f>
        <v>1</v>
      </c>
      <c r="O4188">
        <f>IF(N4188="medium",1,0)</f>
        <v>0</v>
      </c>
      <c r="P4188">
        <f>IF(O4188="large",1,0)</f>
        <v>0</v>
      </c>
      <c r="Q4188">
        <v>2012</v>
      </c>
      <c r="R4188">
        <v>3</v>
      </c>
      <c r="S4188" t="str">
        <f>IF(R4188=1, "First-time", IF(R4188&lt;=3, "Rising Star", IF(R4188&lt;10, "Established", "Elites")))</f>
        <v>Rising Star</v>
      </c>
      <c r="T4188">
        <f>IF(S4188 = "First-time",1,0)</f>
        <v>0</v>
      </c>
      <c r="U4188">
        <f>IF(S4188 = "Rising Star",1,0)</f>
        <v>1</v>
      </c>
      <c r="V4188">
        <f>IF(S4188 = "Established",1,0)</f>
        <v>0</v>
      </c>
      <c r="W4188">
        <f>IF(S4188 = "Elites",1,0)</f>
        <v>0</v>
      </c>
      <c r="X4188" t="s">
        <v>99</v>
      </c>
      <c r="Y4188" t="str">
        <f>IF(X4188="","-",TRIM(LEFT(X4188,FIND(",",X4188&amp;",")-1)))</f>
        <v>-</v>
      </c>
      <c r="Z4188" t="s">
        <v>13552</v>
      </c>
      <c r="AA4188" t="s">
        <v>23</v>
      </c>
    </row>
    <row r="4189" spans="1:27" ht="14.4" x14ac:dyDescent="0.3">
      <c r="A4189">
        <v>4178</v>
      </c>
      <c r="B4189" t="s">
        <v>15632</v>
      </c>
      <c r="C4189" t="s">
        <v>15633</v>
      </c>
      <c r="D4189" t="s">
        <v>15634</v>
      </c>
      <c r="E4189" t="s">
        <v>1466</v>
      </c>
      <c r="F4189" s="5">
        <f>_xlfn.TEXTBEFORE(E4189, " ") * 1000000</f>
        <v>4000000</v>
      </c>
      <c r="G4189">
        <v>74.927800000000005</v>
      </c>
      <c r="H4189" t="s">
        <v>803</v>
      </c>
      <c r="I4189">
        <v>19</v>
      </c>
      <c r="J4189">
        <f>IF(I4189="",0,I4189)</f>
        <v>19</v>
      </c>
      <c r="K4189">
        <v>24</v>
      </c>
      <c r="L4189">
        <f>I4189-K4189</f>
        <v>-5</v>
      </c>
      <c r="M4189" t="str">
        <f>IF(I4189&lt;100,"small",IF(I4189&lt;500,"medium","large"))</f>
        <v>small</v>
      </c>
      <c r="N4189">
        <f>IF(M4189="small",1,0)</f>
        <v>1</v>
      </c>
      <c r="O4189">
        <f>IF(N4189="medium",1,0)</f>
        <v>0</v>
      </c>
      <c r="P4189">
        <f>IF(O4189="large",1,0)</f>
        <v>0</v>
      </c>
      <c r="Q4189">
        <v>2013</v>
      </c>
      <c r="R4189">
        <v>1</v>
      </c>
      <c r="S4189" t="str">
        <f>IF(R4189=1, "First-time", IF(R4189&lt;=3, "Rising Star", IF(R4189&lt;10, "Established", "Elites")))</f>
        <v>First-time</v>
      </c>
      <c r="T4189">
        <f>IF(S4189 = "First-time",1,0)</f>
        <v>1</v>
      </c>
      <c r="U4189">
        <f>IF(S4189 = "Rising Star",1,0)</f>
        <v>0</v>
      </c>
      <c r="V4189">
        <f>IF(S4189 = "Established",1,0)</f>
        <v>0</v>
      </c>
      <c r="W4189">
        <f>IF(S4189 = "Elites",1,0)</f>
        <v>0</v>
      </c>
      <c r="X4189" t="s">
        <v>3010</v>
      </c>
      <c r="Y4189" t="str">
        <f>IF(X4189="","-",TRIM(LEFT(X4189,FIND(",",X4189&amp;",")-1)))</f>
        <v>San Jose</v>
      </c>
      <c r="Z4189" t="s">
        <v>3010</v>
      </c>
      <c r="AA4189" t="s">
        <v>5</v>
      </c>
    </row>
    <row r="4190" spans="1:27" ht="14.4" x14ac:dyDescent="0.3">
      <c r="A4190">
        <v>4179</v>
      </c>
      <c r="B4190" t="s">
        <v>6751</v>
      </c>
      <c r="C4190" t="s">
        <v>6752</v>
      </c>
      <c r="D4190" t="s">
        <v>6753</v>
      </c>
      <c r="E4190" t="s">
        <v>2101</v>
      </c>
      <c r="F4190" s="5">
        <f>_xlfn.TEXTBEFORE(E4190, " ") * 1000000</f>
        <v>9400000</v>
      </c>
      <c r="G4190">
        <v>74.920699999999997</v>
      </c>
      <c r="H4190" t="s">
        <v>174</v>
      </c>
      <c r="I4190">
        <v>211</v>
      </c>
      <c r="J4190">
        <f>IF(I4190="",0,I4190)</f>
        <v>211</v>
      </c>
      <c r="K4190">
        <v>110</v>
      </c>
      <c r="L4190">
        <f>I4190-K4190</f>
        <v>101</v>
      </c>
      <c r="M4190" t="str">
        <f>IF(I4190&lt;100,"small",IF(I4190&lt;500,"medium","large"))</f>
        <v>medium</v>
      </c>
      <c r="N4190">
        <f>IF(M4190="small",1,0)</f>
        <v>0</v>
      </c>
      <c r="O4190">
        <f>IF(N4190="medium",1,0)</f>
        <v>0</v>
      </c>
      <c r="P4190">
        <f>IF(O4190="large",1,0)</f>
        <v>0</v>
      </c>
      <c r="Q4190">
        <v>2006</v>
      </c>
      <c r="R4190">
        <v>7</v>
      </c>
      <c r="S4190" t="str">
        <f>IF(R4190=1, "First-time", IF(R4190&lt;=3, "Rising Star", IF(R4190&lt;10, "Established", "Elites")))</f>
        <v>Established</v>
      </c>
      <c r="T4190">
        <f>IF(S4190 = "First-time",1,0)</f>
        <v>0</v>
      </c>
      <c r="U4190">
        <f>IF(S4190 = "Rising Star",1,0)</f>
        <v>0</v>
      </c>
      <c r="V4190">
        <f>IF(S4190 = "Established",1,0)</f>
        <v>1</v>
      </c>
      <c r="W4190">
        <f>IF(S4190 = "Elites",1,0)</f>
        <v>0</v>
      </c>
      <c r="X4190" t="s">
        <v>130</v>
      </c>
      <c r="Y4190" t="str">
        <f>IF(X4190="","-",TRIM(LEFT(X4190,FIND(",",X4190&amp;",")-1)))</f>
        <v>Dallas</v>
      </c>
      <c r="Z4190" t="s">
        <v>130</v>
      </c>
      <c r="AA4190" t="s">
        <v>45</v>
      </c>
    </row>
    <row r="4191" spans="1:27" ht="14.4" x14ac:dyDescent="0.3">
      <c r="A4191">
        <v>4180</v>
      </c>
      <c r="B4191" t="s">
        <v>7563</v>
      </c>
      <c r="C4191" t="s">
        <v>7564</v>
      </c>
      <c r="D4191" t="s">
        <v>7565</v>
      </c>
      <c r="E4191" t="s">
        <v>241</v>
      </c>
      <c r="F4191" s="5">
        <f>_xlfn.TEXTBEFORE(E4191, " ") * 1000000</f>
        <v>67400000</v>
      </c>
      <c r="G4191">
        <v>74.915999999999997</v>
      </c>
      <c r="H4191" t="s">
        <v>153</v>
      </c>
      <c r="I4191">
        <v>56</v>
      </c>
      <c r="J4191">
        <f>IF(I4191="",0,I4191)</f>
        <v>56</v>
      </c>
      <c r="K4191">
        <v>37</v>
      </c>
      <c r="L4191">
        <f>I4191-K4191</f>
        <v>19</v>
      </c>
      <c r="M4191" t="str">
        <f>IF(I4191&lt;100,"small",IF(I4191&lt;500,"medium","large"))</f>
        <v>small</v>
      </c>
      <c r="N4191">
        <f>IF(M4191="small",1,0)</f>
        <v>1</v>
      </c>
      <c r="O4191">
        <f>IF(N4191="medium",1,0)</f>
        <v>0</v>
      </c>
      <c r="P4191">
        <f>IF(O4191="large",1,0)</f>
        <v>0</v>
      </c>
      <c r="Q4191">
        <v>2007</v>
      </c>
      <c r="R4191">
        <v>7</v>
      </c>
      <c r="S4191" t="str">
        <f>IF(R4191=1, "First-time", IF(R4191&lt;=3, "Rising Star", IF(R4191&lt;10, "Established", "Elites")))</f>
        <v>Established</v>
      </c>
      <c r="T4191">
        <f>IF(S4191 = "First-time",1,0)</f>
        <v>0</v>
      </c>
      <c r="U4191">
        <f>IF(S4191 = "Rising Star",1,0)</f>
        <v>0</v>
      </c>
      <c r="V4191">
        <f>IF(S4191 = "Established",1,0)</f>
        <v>1</v>
      </c>
      <c r="W4191">
        <f>IF(S4191 = "Elites",1,0)</f>
        <v>0</v>
      </c>
      <c r="X4191" t="s">
        <v>99</v>
      </c>
      <c r="Y4191" t="str">
        <f>IF(X4191="","-",TRIM(LEFT(X4191,FIND(",",X4191&amp;",")-1)))</f>
        <v>-</v>
      </c>
      <c r="Z4191" t="s">
        <v>7566</v>
      </c>
      <c r="AA4191" t="s">
        <v>39</v>
      </c>
    </row>
    <row r="4192" spans="1:27" ht="14.4" x14ac:dyDescent="0.3">
      <c r="A4192">
        <v>4181</v>
      </c>
      <c r="B4192" t="s">
        <v>549</v>
      </c>
      <c r="C4192" t="s">
        <v>550</v>
      </c>
      <c r="D4192" t="s">
        <v>551</v>
      </c>
      <c r="E4192" t="s">
        <v>552</v>
      </c>
      <c r="F4192" s="5">
        <f>_xlfn.TEXTBEFORE(E4192, " ") * 1000000</f>
        <v>6600000</v>
      </c>
      <c r="G4192">
        <v>74.907300000000006</v>
      </c>
      <c r="H4192" t="s">
        <v>167</v>
      </c>
      <c r="I4192">
        <v>125</v>
      </c>
      <c r="J4192">
        <f>IF(I4192="",0,I4192)</f>
        <v>125</v>
      </c>
      <c r="K4192">
        <v>59</v>
      </c>
      <c r="L4192">
        <f>I4192-K4192</f>
        <v>66</v>
      </c>
      <c r="M4192" t="str">
        <f>IF(I4192&lt;100,"small",IF(I4192&lt;500,"medium","large"))</f>
        <v>medium</v>
      </c>
      <c r="N4192">
        <f>IF(M4192="small",1,0)</f>
        <v>0</v>
      </c>
      <c r="O4192">
        <f>IF(N4192="medium",1,0)</f>
        <v>0</v>
      </c>
      <c r="P4192">
        <f>IF(O4192="large",1,0)</f>
        <v>0</v>
      </c>
      <c r="Q4192">
        <v>1975</v>
      </c>
      <c r="R4192">
        <v>1</v>
      </c>
      <c r="S4192" t="str">
        <f>IF(R4192=1, "First-time", IF(R4192&lt;=3, "Rising Star", IF(R4192&lt;10, "Established", "Elites")))</f>
        <v>First-time</v>
      </c>
      <c r="T4192">
        <f>IF(S4192 = "First-time",1,0)</f>
        <v>1</v>
      </c>
      <c r="U4192">
        <f>IF(S4192 = "Rising Star",1,0)</f>
        <v>0</v>
      </c>
      <c r="V4192">
        <f>IF(S4192 = "Established",1,0)</f>
        <v>0</v>
      </c>
      <c r="W4192">
        <f>IF(S4192 = "Elites",1,0)</f>
        <v>0</v>
      </c>
      <c r="X4192" t="s">
        <v>191</v>
      </c>
      <c r="Y4192" t="str">
        <f>IF(X4192="","-",TRIM(LEFT(X4192,FIND(",",X4192&amp;",")-1)))</f>
        <v>Philadelphia</v>
      </c>
      <c r="Z4192" t="s">
        <v>553</v>
      </c>
      <c r="AA4192" t="s">
        <v>39</v>
      </c>
    </row>
    <row r="4193" spans="1:27" ht="14.4" x14ac:dyDescent="0.3">
      <c r="A4193">
        <v>4182</v>
      </c>
      <c r="B4193" t="s">
        <v>16237</v>
      </c>
      <c r="C4193" t="s">
        <v>16238</v>
      </c>
      <c r="D4193" t="s">
        <v>16239</v>
      </c>
      <c r="E4193" t="s">
        <v>736</v>
      </c>
      <c r="F4193" s="5">
        <f>_xlfn.TEXTBEFORE(E4193, " ") * 1000000</f>
        <v>4800000</v>
      </c>
      <c r="G4193">
        <v>74.8797</v>
      </c>
      <c r="H4193" t="s">
        <v>779</v>
      </c>
      <c r="I4193">
        <v>50</v>
      </c>
      <c r="J4193">
        <f>IF(I4193="",0,I4193)</f>
        <v>50</v>
      </c>
      <c r="K4193">
        <v>10</v>
      </c>
      <c r="L4193">
        <f>I4193-K4193</f>
        <v>40</v>
      </c>
      <c r="M4193" t="str">
        <f>IF(I4193&lt;100,"small",IF(I4193&lt;500,"medium","large"))</f>
        <v>small</v>
      </c>
      <c r="N4193">
        <f>IF(M4193="small",1,0)</f>
        <v>1</v>
      </c>
      <c r="O4193">
        <f>IF(N4193="medium",1,0)</f>
        <v>0</v>
      </c>
      <c r="P4193">
        <f>IF(O4193="large",1,0)</f>
        <v>0</v>
      </c>
      <c r="Q4193">
        <v>2014</v>
      </c>
      <c r="R4193">
        <v>1</v>
      </c>
      <c r="S4193" t="str">
        <f>IF(R4193=1, "First-time", IF(R4193&lt;=3, "Rising Star", IF(R4193&lt;10, "Established", "Elites")))</f>
        <v>First-time</v>
      </c>
      <c r="T4193">
        <f>IF(S4193 = "First-time",1,0)</f>
        <v>1</v>
      </c>
      <c r="U4193">
        <f>IF(S4193 = "Rising Star",1,0)</f>
        <v>0</v>
      </c>
      <c r="V4193">
        <f>IF(S4193 = "Established",1,0)</f>
        <v>0</v>
      </c>
      <c r="W4193">
        <f>IF(S4193 = "Elites",1,0)</f>
        <v>0</v>
      </c>
      <c r="X4193" t="s">
        <v>86</v>
      </c>
      <c r="Y4193" t="str">
        <f>IF(X4193="","-",TRIM(LEFT(X4193,FIND(",",X4193&amp;",")-1)))</f>
        <v>New York City</v>
      </c>
      <c r="Z4193" t="s">
        <v>543</v>
      </c>
      <c r="AA4193" t="s">
        <v>35</v>
      </c>
    </row>
    <row r="4194" spans="1:27" ht="14.4" x14ac:dyDescent="0.3">
      <c r="A4194">
        <v>4183</v>
      </c>
      <c r="B4194" t="s">
        <v>10706</v>
      </c>
      <c r="C4194" t="s">
        <v>10707</v>
      </c>
      <c r="D4194" t="s">
        <v>10708</v>
      </c>
      <c r="E4194" t="s">
        <v>1444</v>
      </c>
      <c r="F4194" s="5">
        <f>_xlfn.TEXTBEFORE(E4194, " ") * 1000000</f>
        <v>15400000</v>
      </c>
      <c r="G4194">
        <v>74.874099999999999</v>
      </c>
      <c r="H4194" t="s">
        <v>174</v>
      </c>
      <c r="I4194">
        <v>40</v>
      </c>
      <c r="J4194">
        <f>IF(I4194="",0,I4194)</f>
        <v>40</v>
      </c>
      <c r="K4194">
        <v>15</v>
      </c>
      <c r="L4194">
        <f>I4194-K4194</f>
        <v>25</v>
      </c>
      <c r="M4194" t="str">
        <f>IF(I4194&lt;100,"small",IF(I4194&lt;500,"medium","large"))</f>
        <v>small</v>
      </c>
      <c r="N4194">
        <f>IF(M4194="small",1,0)</f>
        <v>1</v>
      </c>
      <c r="O4194">
        <f>IF(N4194="medium",1,0)</f>
        <v>0</v>
      </c>
      <c r="P4194">
        <f>IF(O4194="large",1,0)</f>
        <v>0</v>
      </c>
      <c r="Q4194">
        <v>2010</v>
      </c>
      <c r="R4194">
        <v>5</v>
      </c>
      <c r="S4194" t="str">
        <f>IF(R4194=1, "First-time", IF(R4194&lt;=3, "Rising Star", IF(R4194&lt;10, "Established", "Elites")))</f>
        <v>Established</v>
      </c>
      <c r="T4194">
        <f>IF(S4194 = "First-time",1,0)</f>
        <v>0</v>
      </c>
      <c r="U4194">
        <f>IF(S4194 = "Rising Star",1,0)</f>
        <v>0</v>
      </c>
      <c r="V4194">
        <f>IF(S4194 = "Established",1,0)</f>
        <v>1</v>
      </c>
      <c r="W4194">
        <f>IF(S4194 = "Elites",1,0)</f>
        <v>0</v>
      </c>
      <c r="X4194" t="s">
        <v>232</v>
      </c>
      <c r="Y4194" t="str">
        <f>IF(X4194="","-",TRIM(LEFT(X4194,FIND(",",X4194&amp;",")-1)))</f>
        <v>Houston</v>
      </c>
      <c r="Z4194" t="s">
        <v>6058</v>
      </c>
      <c r="AA4194" t="s">
        <v>45</v>
      </c>
    </row>
    <row r="4195" spans="1:27" ht="14.4" x14ac:dyDescent="0.3">
      <c r="A4195">
        <v>4184</v>
      </c>
      <c r="B4195" t="s">
        <v>2519</v>
      </c>
      <c r="C4195" t="s">
        <v>2520</v>
      </c>
      <c r="D4195" t="s">
        <v>2521</v>
      </c>
      <c r="E4195" t="s">
        <v>2522</v>
      </c>
      <c r="F4195" s="5">
        <f>_xlfn.TEXTBEFORE(E4195, " ") * 1000000</f>
        <v>161400000</v>
      </c>
      <c r="G4195">
        <v>74.870500000000007</v>
      </c>
      <c r="H4195" t="s">
        <v>160</v>
      </c>
      <c r="I4195">
        <v>150</v>
      </c>
      <c r="J4195">
        <f>IF(I4195="",0,I4195)</f>
        <v>150</v>
      </c>
      <c r="K4195">
        <v>111</v>
      </c>
      <c r="L4195">
        <f>I4195-K4195</f>
        <v>39</v>
      </c>
      <c r="M4195" t="str">
        <f>IF(I4195&lt;100,"small",IF(I4195&lt;500,"medium","large"))</f>
        <v>medium</v>
      </c>
      <c r="N4195">
        <f>IF(M4195="small",1,0)</f>
        <v>0</v>
      </c>
      <c r="O4195">
        <f>IF(N4195="medium",1,0)</f>
        <v>0</v>
      </c>
      <c r="P4195">
        <f>IF(O4195="large",1,0)</f>
        <v>0</v>
      </c>
      <c r="Q4195">
        <v>1996</v>
      </c>
      <c r="R4195">
        <v>8</v>
      </c>
      <c r="S4195" t="str">
        <f>IF(R4195=1, "First-time", IF(R4195&lt;=3, "Rising Star", IF(R4195&lt;10, "Established", "Elites")))</f>
        <v>Established</v>
      </c>
      <c r="T4195">
        <f>IF(S4195 = "First-time",1,0)</f>
        <v>0</v>
      </c>
      <c r="U4195">
        <f>IF(S4195 = "Rising Star",1,0)</f>
        <v>0</v>
      </c>
      <c r="V4195">
        <f>IF(S4195 = "Established",1,0)</f>
        <v>1</v>
      </c>
      <c r="W4195">
        <f>IF(S4195 = "Elites",1,0)</f>
        <v>0</v>
      </c>
      <c r="X4195" t="s">
        <v>1396</v>
      </c>
      <c r="Y4195" t="str">
        <f>IF(X4195="","-",TRIM(LEFT(X4195,FIND(",",X4195&amp;",")-1)))</f>
        <v>San Francisco</v>
      </c>
      <c r="Z4195" t="s">
        <v>2523</v>
      </c>
      <c r="AA4195" t="s">
        <v>5</v>
      </c>
    </row>
    <row r="4196" spans="1:27" ht="14.4" x14ac:dyDescent="0.3">
      <c r="A4196">
        <v>4185</v>
      </c>
      <c r="B4196" t="s">
        <v>11200</v>
      </c>
      <c r="C4196" t="s">
        <v>11201</v>
      </c>
      <c r="D4196" t="s">
        <v>11202</v>
      </c>
      <c r="E4196" t="s">
        <v>1496</v>
      </c>
      <c r="F4196" s="5">
        <f>_xlfn.TEXTBEFORE(E4196, " ") * 1000000</f>
        <v>6500000</v>
      </c>
      <c r="G4196">
        <v>74.826300000000003</v>
      </c>
      <c r="H4196" t="s">
        <v>153</v>
      </c>
      <c r="I4196">
        <v>15</v>
      </c>
      <c r="J4196">
        <f>IF(I4196="",0,I4196)</f>
        <v>15</v>
      </c>
      <c r="K4196">
        <v>5</v>
      </c>
      <c r="L4196">
        <f>I4196-K4196</f>
        <v>10</v>
      </c>
      <c r="M4196" t="str">
        <f>IF(I4196&lt;100,"small",IF(I4196&lt;500,"medium","large"))</f>
        <v>small</v>
      </c>
      <c r="N4196">
        <f>IF(M4196="small",1,0)</f>
        <v>1</v>
      </c>
      <c r="O4196">
        <f>IF(N4196="medium",1,0)</f>
        <v>0</v>
      </c>
      <c r="P4196">
        <f>IF(O4196="large",1,0)</f>
        <v>0</v>
      </c>
      <c r="Q4196">
        <v>2010</v>
      </c>
      <c r="R4196">
        <v>3</v>
      </c>
      <c r="S4196" t="str">
        <f>IF(R4196=1, "First-time", IF(R4196&lt;=3, "Rising Star", IF(R4196&lt;10, "Established", "Elites")))</f>
        <v>Rising Star</v>
      </c>
      <c r="T4196">
        <f>IF(S4196 = "First-time",1,0)</f>
        <v>0</v>
      </c>
      <c r="U4196">
        <f>IF(S4196 = "Rising Star",1,0)</f>
        <v>1</v>
      </c>
      <c r="V4196">
        <f>IF(S4196 = "Established",1,0)</f>
        <v>0</v>
      </c>
      <c r="W4196">
        <f>IF(S4196 = "Elites",1,0)</f>
        <v>0</v>
      </c>
      <c r="X4196" t="s">
        <v>271</v>
      </c>
      <c r="Y4196" t="str">
        <f>IF(X4196="","-",TRIM(LEFT(X4196,FIND(",",X4196&amp;",")-1)))</f>
        <v>Chicago</v>
      </c>
      <c r="Z4196" t="s">
        <v>271</v>
      </c>
      <c r="AA4196" t="s">
        <v>15</v>
      </c>
    </row>
    <row r="4197" spans="1:27" ht="14.4" x14ac:dyDescent="0.3">
      <c r="A4197">
        <v>4186</v>
      </c>
      <c r="B4197" t="s">
        <v>1260</v>
      </c>
      <c r="C4197" t="s">
        <v>1261</v>
      </c>
      <c r="D4197" t="s">
        <v>1262</v>
      </c>
      <c r="E4197" t="s">
        <v>879</v>
      </c>
      <c r="F4197" s="5">
        <f>_xlfn.TEXTBEFORE(E4197, " ") * 1000000</f>
        <v>23300000</v>
      </c>
      <c r="G4197">
        <v>74.761600000000001</v>
      </c>
      <c r="H4197" t="s">
        <v>174</v>
      </c>
      <c r="I4197">
        <v>32</v>
      </c>
      <c r="J4197">
        <f>IF(I4197="",0,I4197)</f>
        <v>32</v>
      </c>
      <c r="K4197">
        <v>32</v>
      </c>
      <c r="L4197">
        <f>I4197-K4197</f>
        <v>0</v>
      </c>
      <c r="M4197" t="str">
        <f>IF(I4197&lt;100,"small",IF(I4197&lt;500,"medium","large"))</f>
        <v>small</v>
      </c>
      <c r="N4197">
        <f>IF(M4197="small",1,0)</f>
        <v>1</v>
      </c>
      <c r="O4197">
        <f>IF(N4197="medium",1,0)</f>
        <v>0</v>
      </c>
      <c r="P4197">
        <f>IF(O4197="large",1,0)</f>
        <v>0</v>
      </c>
      <c r="Q4197">
        <v>1987</v>
      </c>
      <c r="R4197">
        <v>3</v>
      </c>
      <c r="S4197" t="str">
        <f>IF(R4197=1, "First-time", IF(R4197&lt;=3, "Rising Star", IF(R4197&lt;10, "Established", "Elites")))</f>
        <v>Rising Star</v>
      </c>
      <c r="T4197">
        <f>IF(S4197 = "First-time",1,0)</f>
        <v>0</v>
      </c>
      <c r="U4197">
        <f>IF(S4197 = "Rising Star",1,0)</f>
        <v>1</v>
      </c>
      <c r="V4197">
        <f>IF(S4197 = "Established",1,0)</f>
        <v>0</v>
      </c>
      <c r="W4197">
        <f>IF(S4197 = "Elites",1,0)</f>
        <v>0</v>
      </c>
      <c r="X4197" t="s">
        <v>354</v>
      </c>
      <c r="Y4197" t="str">
        <f>IF(X4197="","-",TRIM(LEFT(X4197,FIND(",",X4197&amp;",")-1)))</f>
        <v>Minneapolis</v>
      </c>
      <c r="Z4197" t="s">
        <v>1263</v>
      </c>
      <c r="AA4197" t="s">
        <v>24</v>
      </c>
    </row>
    <row r="4198" spans="1:27" ht="14.4" x14ac:dyDescent="0.3">
      <c r="A4198">
        <v>4187</v>
      </c>
      <c r="B4198" t="s">
        <v>5194</v>
      </c>
      <c r="C4198" t="s">
        <v>5195</v>
      </c>
      <c r="D4198" t="s">
        <v>5196</v>
      </c>
      <c r="E4198" t="s">
        <v>1002</v>
      </c>
      <c r="F4198" s="5">
        <f>_xlfn.TEXTBEFORE(E4198, " ") * 1000000</f>
        <v>16900000</v>
      </c>
      <c r="G4198">
        <v>74.750100000000003</v>
      </c>
      <c r="H4198" t="s">
        <v>118</v>
      </c>
      <c r="I4198">
        <v>99</v>
      </c>
      <c r="J4198">
        <f>IF(I4198="",0,I4198)</f>
        <v>99</v>
      </c>
      <c r="K4198">
        <v>59</v>
      </c>
      <c r="L4198">
        <f>I4198-K4198</f>
        <v>40</v>
      </c>
      <c r="M4198" t="str">
        <f>IF(I4198&lt;100,"small",IF(I4198&lt;500,"medium","large"))</f>
        <v>small</v>
      </c>
      <c r="N4198">
        <f>IF(M4198="small",1,0)</f>
        <v>1</v>
      </c>
      <c r="O4198">
        <f>IF(N4198="medium",1,0)</f>
        <v>0</v>
      </c>
      <c r="P4198">
        <f>IF(O4198="large",1,0)</f>
        <v>0</v>
      </c>
      <c r="Q4198">
        <v>2003</v>
      </c>
      <c r="R4198">
        <v>4</v>
      </c>
      <c r="S4198" t="str">
        <f>IF(R4198=1, "First-time", IF(R4198&lt;=3, "Rising Star", IF(R4198&lt;10, "Established", "Elites")))</f>
        <v>Established</v>
      </c>
      <c r="T4198">
        <f>IF(S4198 = "First-time",1,0)</f>
        <v>0</v>
      </c>
      <c r="U4198">
        <f>IF(S4198 = "Rising Star",1,0)</f>
        <v>0</v>
      </c>
      <c r="V4198">
        <f>IF(S4198 = "Established",1,0)</f>
        <v>1</v>
      </c>
      <c r="W4198">
        <f>IF(S4198 = "Elites",1,0)</f>
        <v>0</v>
      </c>
      <c r="X4198" t="s">
        <v>99</v>
      </c>
      <c r="Y4198" t="str">
        <f>IF(X4198="","-",TRIM(LEFT(X4198,FIND(",",X4198&amp;",")-1)))</f>
        <v>-</v>
      </c>
      <c r="Z4198" t="s">
        <v>780</v>
      </c>
      <c r="AA4198" t="s">
        <v>10</v>
      </c>
    </row>
    <row r="4199" spans="1:27" ht="14.4" x14ac:dyDescent="0.3">
      <c r="A4199">
        <v>4187</v>
      </c>
      <c r="B4199" t="s">
        <v>1239</v>
      </c>
      <c r="C4199" t="s">
        <v>1240</v>
      </c>
      <c r="D4199" t="s">
        <v>1241</v>
      </c>
      <c r="E4199" t="s">
        <v>1242</v>
      </c>
      <c r="F4199" s="5">
        <f>_xlfn.TEXTBEFORE(E4199, " ") * 1000000</f>
        <v>105800000</v>
      </c>
      <c r="G4199">
        <v>74.712599999999995</v>
      </c>
      <c r="H4199" t="s">
        <v>167</v>
      </c>
      <c r="I4199">
        <v>604</v>
      </c>
      <c r="J4199">
        <f>IF(I4199="",0,I4199)</f>
        <v>604</v>
      </c>
      <c r="K4199">
        <v>460</v>
      </c>
      <c r="L4199">
        <f>I4199-K4199</f>
        <v>144</v>
      </c>
      <c r="M4199" t="str">
        <f>IF(I4199&lt;100,"small",IF(I4199&lt;500,"medium","large"))</f>
        <v>large</v>
      </c>
      <c r="N4199">
        <f>IF(M4199="small",1,0)</f>
        <v>0</v>
      </c>
      <c r="O4199">
        <f>IF(N4199="medium",1,0)</f>
        <v>0</v>
      </c>
      <c r="P4199">
        <f>IF(O4199="large",1,0)</f>
        <v>0</v>
      </c>
      <c r="Q4199">
        <v>1987</v>
      </c>
      <c r="R4199">
        <v>7</v>
      </c>
      <c r="S4199" t="str">
        <f>IF(R4199=1, "First-time", IF(R4199&lt;=3, "Rising Star", IF(R4199&lt;10, "Established", "Elites")))</f>
        <v>Established</v>
      </c>
      <c r="T4199">
        <f>IF(S4199 = "First-time",1,0)</f>
        <v>0</v>
      </c>
      <c r="U4199">
        <f>IF(S4199 = "Rising Star",1,0)</f>
        <v>0</v>
      </c>
      <c r="V4199">
        <f>IF(S4199 = "Established",1,0)</f>
        <v>1</v>
      </c>
      <c r="W4199">
        <f>IF(S4199 = "Elites",1,0)</f>
        <v>0</v>
      </c>
      <c r="X4199" t="s">
        <v>130</v>
      </c>
      <c r="Y4199" t="str">
        <f>IF(X4199="","-",TRIM(LEFT(X4199,FIND(",",X4199&amp;",")-1)))</f>
        <v>Dallas</v>
      </c>
      <c r="Z4199" t="s">
        <v>993</v>
      </c>
      <c r="AA4199" t="s">
        <v>45</v>
      </c>
    </row>
    <row r="4200" spans="1:27" ht="14.4" x14ac:dyDescent="0.3">
      <c r="A4200">
        <v>4188</v>
      </c>
      <c r="B4200" t="s">
        <v>4024</v>
      </c>
      <c r="C4200" t="s">
        <v>4025</v>
      </c>
      <c r="D4200" t="s">
        <v>4026</v>
      </c>
      <c r="E4200" t="s">
        <v>2296</v>
      </c>
      <c r="F4200" s="5">
        <f>_xlfn.TEXTBEFORE(E4200, " ") * 1000000</f>
        <v>36300000</v>
      </c>
      <c r="G4200">
        <v>74.641400000000004</v>
      </c>
      <c r="H4200" t="s">
        <v>751</v>
      </c>
      <c r="I4200">
        <v>324</v>
      </c>
      <c r="J4200">
        <f>IF(I4200="",0,I4200)</f>
        <v>324</v>
      </c>
      <c r="K4200">
        <v>191</v>
      </c>
      <c r="L4200">
        <f>I4200-K4200</f>
        <v>133</v>
      </c>
      <c r="M4200" t="str">
        <f>IF(I4200&lt;100,"small",IF(I4200&lt;500,"medium","large"))</f>
        <v>medium</v>
      </c>
      <c r="N4200">
        <f>IF(M4200="small",1,0)</f>
        <v>0</v>
      </c>
      <c r="O4200">
        <f>IF(N4200="medium",1,0)</f>
        <v>0</v>
      </c>
      <c r="P4200">
        <f>IF(O4200="large",1,0)</f>
        <v>0</v>
      </c>
      <c r="Q4200">
        <v>2001</v>
      </c>
      <c r="R4200">
        <v>9</v>
      </c>
      <c r="S4200" t="str">
        <f>IF(R4200=1, "First-time", IF(R4200&lt;=3, "Rising Star", IF(R4200&lt;10, "Established", "Elites")))</f>
        <v>Established</v>
      </c>
      <c r="T4200">
        <f>IF(S4200 = "First-time",1,0)</f>
        <v>0</v>
      </c>
      <c r="U4200">
        <f>IF(S4200 = "Rising Star",1,0)</f>
        <v>0</v>
      </c>
      <c r="V4200">
        <f>IF(S4200 = "Established",1,0)</f>
        <v>1</v>
      </c>
      <c r="W4200">
        <f>IF(S4200 = "Elites",1,0)</f>
        <v>0</v>
      </c>
      <c r="X4200" t="s">
        <v>99</v>
      </c>
      <c r="Y4200" t="str">
        <f>IF(X4200="","-",TRIM(LEFT(X4200,FIND(",",X4200&amp;",")-1)))</f>
        <v>-</v>
      </c>
      <c r="Z4200" t="s">
        <v>4027</v>
      </c>
      <c r="AA4200" t="s">
        <v>17</v>
      </c>
    </row>
    <row r="4201" spans="1:27" ht="14.4" x14ac:dyDescent="0.3">
      <c r="A4201">
        <v>4189</v>
      </c>
      <c r="B4201" t="s">
        <v>4753</v>
      </c>
      <c r="C4201" t="s">
        <v>4754</v>
      </c>
      <c r="D4201" t="s">
        <v>4755</v>
      </c>
      <c r="E4201" t="s">
        <v>2898</v>
      </c>
      <c r="F4201" s="5">
        <f>_xlfn.TEXTBEFORE(E4201, " ") * 1000000</f>
        <v>4700000</v>
      </c>
      <c r="G4201">
        <v>74.611199999999997</v>
      </c>
      <c r="H4201" t="s">
        <v>433</v>
      </c>
      <c r="I4201">
        <v>12</v>
      </c>
      <c r="J4201">
        <f>IF(I4201="",0,I4201)</f>
        <v>12</v>
      </c>
      <c r="K4201">
        <v>7</v>
      </c>
      <c r="L4201">
        <f>I4201-K4201</f>
        <v>5</v>
      </c>
      <c r="M4201" t="str">
        <f>IF(I4201&lt;100,"small",IF(I4201&lt;500,"medium","large"))</f>
        <v>small</v>
      </c>
      <c r="N4201">
        <f>IF(M4201="small",1,0)</f>
        <v>1</v>
      </c>
      <c r="O4201">
        <f>IF(N4201="medium",1,0)</f>
        <v>0</v>
      </c>
      <c r="P4201">
        <f>IF(O4201="large",1,0)</f>
        <v>0</v>
      </c>
      <c r="Q4201">
        <v>2003</v>
      </c>
      <c r="R4201">
        <v>1</v>
      </c>
      <c r="S4201" t="str">
        <f>IF(R4201=1, "First-time", IF(R4201&lt;=3, "Rising Star", IF(R4201&lt;10, "Established", "Elites")))</f>
        <v>First-time</v>
      </c>
      <c r="T4201">
        <f>IF(S4201 = "First-time",1,0)</f>
        <v>1</v>
      </c>
      <c r="U4201">
        <f>IF(S4201 = "Rising Star",1,0)</f>
        <v>0</v>
      </c>
      <c r="V4201">
        <f>IF(S4201 = "Established",1,0)</f>
        <v>0</v>
      </c>
      <c r="W4201">
        <f>IF(S4201 = "Elites",1,0)</f>
        <v>0</v>
      </c>
      <c r="X4201" t="s">
        <v>427</v>
      </c>
      <c r="Y4201" t="str">
        <f>IF(X4201="","-",TRIM(LEFT(X4201,FIND(",",X4201&amp;",")-1)))</f>
        <v>Washington</v>
      </c>
      <c r="Z4201" t="s">
        <v>3047</v>
      </c>
      <c r="AA4201" t="s">
        <v>47</v>
      </c>
    </row>
    <row r="4202" spans="1:27" ht="14.4" x14ac:dyDescent="0.3">
      <c r="A4202">
        <v>4190</v>
      </c>
      <c r="B4202" t="s">
        <v>3962</v>
      </c>
      <c r="C4202" t="s">
        <v>3963</v>
      </c>
      <c r="D4202" t="s">
        <v>3964</v>
      </c>
      <c r="E4202" t="s">
        <v>3965</v>
      </c>
      <c r="F4202" s="5">
        <f>_xlfn.TEXTBEFORE(E4202, " ") * 1000000</f>
        <v>7600000</v>
      </c>
      <c r="G4202">
        <v>74.562899999999999</v>
      </c>
      <c r="H4202" t="s">
        <v>1132</v>
      </c>
      <c r="I4202">
        <v>50</v>
      </c>
      <c r="J4202">
        <f>IF(I4202="",0,I4202)</f>
        <v>50</v>
      </c>
      <c r="K4202">
        <v>33</v>
      </c>
      <c r="L4202">
        <f>I4202-K4202</f>
        <v>17</v>
      </c>
      <c r="M4202" t="str">
        <f>IF(I4202&lt;100,"small",IF(I4202&lt;500,"medium","large"))</f>
        <v>small</v>
      </c>
      <c r="N4202">
        <f>IF(M4202="small",1,0)</f>
        <v>1</v>
      </c>
      <c r="O4202">
        <f>IF(N4202="medium",1,0)</f>
        <v>0</v>
      </c>
      <c r="P4202">
        <f>IF(O4202="large",1,0)</f>
        <v>0</v>
      </c>
      <c r="Q4202">
        <v>2001</v>
      </c>
      <c r="R4202">
        <v>6</v>
      </c>
      <c r="S4202" t="str">
        <f>IF(R4202=1, "First-time", IF(R4202&lt;=3, "Rising Star", IF(R4202&lt;10, "Established", "Elites")))</f>
        <v>Established</v>
      </c>
      <c r="T4202">
        <f>IF(S4202 = "First-time",1,0)</f>
        <v>0</v>
      </c>
      <c r="U4202">
        <f>IF(S4202 = "Rising Star",1,0)</f>
        <v>0</v>
      </c>
      <c r="V4202">
        <f>IF(S4202 = "Established",1,0)</f>
        <v>1</v>
      </c>
      <c r="W4202">
        <f>IF(S4202 = "Elites",1,0)</f>
        <v>0</v>
      </c>
      <c r="X4202" t="s">
        <v>466</v>
      </c>
      <c r="Y4202" t="str">
        <f>IF(X4202="","-",TRIM(LEFT(X4202,FIND(",",X4202&amp;",")-1)))</f>
        <v>Charlotte</v>
      </c>
      <c r="Z4202" t="s">
        <v>466</v>
      </c>
      <c r="AA4202" t="s">
        <v>28</v>
      </c>
    </row>
    <row r="4203" spans="1:27" ht="14.4" x14ac:dyDescent="0.3">
      <c r="A4203">
        <v>4191</v>
      </c>
      <c r="B4203" t="s">
        <v>3356</v>
      </c>
      <c r="C4203" t="s">
        <v>3357</v>
      </c>
      <c r="D4203" t="s">
        <v>3358</v>
      </c>
      <c r="E4203" t="s">
        <v>3359</v>
      </c>
      <c r="F4203" s="5">
        <f>_xlfn.TEXTBEFORE(E4203, " ") * 1000000</f>
        <v>61800000</v>
      </c>
      <c r="G4203">
        <v>74.534800000000004</v>
      </c>
      <c r="H4203" t="s">
        <v>751</v>
      </c>
      <c r="I4203">
        <v>604</v>
      </c>
      <c r="J4203">
        <f>IF(I4203="",0,I4203)</f>
        <v>604</v>
      </c>
      <c r="K4203">
        <v>286</v>
      </c>
      <c r="L4203">
        <f>I4203-K4203</f>
        <v>318</v>
      </c>
      <c r="M4203" t="str">
        <f>IF(I4203&lt;100,"small",IF(I4203&lt;500,"medium","large"))</f>
        <v>large</v>
      </c>
      <c r="N4203">
        <f>IF(M4203="small",1,0)</f>
        <v>0</v>
      </c>
      <c r="O4203">
        <f>IF(N4203="medium",1,0)</f>
        <v>0</v>
      </c>
      <c r="P4203">
        <f>IF(O4203="large",1,0)</f>
        <v>0</v>
      </c>
      <c r="Q4203">
        <v>1999</v>
      </c>
      <c r="R4203">
        <v>2</v>
      </c>
      <c r="S4203" t="str">
        <f>IF(R4203=1, "First-time", IF(R4203&lt;=3, "Rising Star", IF(R4203&lt;10, "Established", "Elites")))</f>
        <v>Rising Star</v>
      </c>
      <c r="T4203">
        <f>IF(S4203 = "First-time",1,0)</f>
        <v>0</v>
      </c>
      <c r="U4203">
        <f>IF(S4203 = "Rising Star",1,0)</f>
        <v>1</v>
      </c>
      <c r="V4203">
        <f>IF(S4203 = "Established",1,0)</f>
        <v>0</v>
      </c>
      <c r="W4203">
        <f>IF(S4203 = "Elites",1,0)</f>
        <v>0</v>
      </c>
      <c r="X4203" t="s">
        <v>403</v>
      </c>
      <c r="Y4203" t="str">
        <f>IF(X4203="","-",TRIM(LEFT(X4203,FIND(",",X4203&amp;",")-1)))</f>
        <v>Oxnard-Thousand Oaks-Ventura</v>
      </c>
      <c r="Z4203" t="s">
        <v>404</v>
      </c>
      <c r="AA4203" t="s">
        <v>5</v>
      </c>
    </row>
    <row r="4204" spans="1:27" ht="14.4" x14ac:dyDescent="0.3">
      <c r="A4204">
        <v>4192</v>
      </c>
      <c r="B4204" t="s">
        <v>2913</v>
      </c>
      <c r="C4204" t="s">
        <v>2914</v>
      </c>
      <c r="D4204" t="s">
        <v>2915</v>
      </c>
      <c r="E4204" t="s">
        <v>1391</v>
      </c>
      <c r="F4204" s="5">
        <f>_xlfn.TEXTBEFORE(E4204, " ") * 1000000</f>
        <v>3800000</v>
      </c>
      <c r="G4204">
        <v>74.462299999999999</v>
      </c>
      <c r="H4204" t="s">
        <v>118</v>
      </c>
      <c r="I4204">
        <v>23</v>
      </c>
      <c r="J4204">
        <f>IF(I4204="",0,I4204)</f>
        <v>23</v>
      </c>
      <c r="K4204">
        <v>16</v>
      </c>
      <c r="L4204">
        <f>I4204-K4204</f>
        <v>7</v>
      </c>
      <c r="M4204" t="str">
        <f>IF(I4204&lt;100,"small",IF(I4204&lt;500,"medium","large"))</f>
        <v>small</v>
      </c>
      <c r="N4204">
        <f>IF(M4204="small",1,0)</f>
        <v>1</v>
      </c>
      <c r="O4204">
        <f>IF(N4204="medium",1,0)</f>
        <v>0</v>
      </c>
      <c r="P4204">
        <f>IF(O4204="large",1,0)</f>
        <v>0</v>
      </c>
      <c r="Q4204">
        <v>1998</v>
      </c>
      <c r="R4204">
        <v>4</v>
      </c>
      <c r="S4204" t="str">
        <f>IF(R4204=1, "First-time", IF(R4204&lt;=3, "Rising Star", IF(R4204&lt;10, "Established", "Elites")))</f>
        <v>Established</v>
      </c>
      <c r="T4204">
        <f>IF(S4204 = "First-time",1,0)</f>
        <v>0</v>
      </c>
      <c r="U4204">
        <f>IF(S4204 = "Rising Star",1,0)</f>
        <v>0</v>
      </c>
      <c r="V4204">
        <f>IF(S4204 = "Established",1,0)</f>
        <v>1</v>
      </c>
      <c r="W4204">
        <f>IF(S4204 = "Elites",1,0)</f>
        <v>0</v>
      </c>
      <c r="X4204" t="s">
        <v>636</v>
      </c>
      <c r="Y4204" t="str">
        <f>IF(X4204="","-",TRIM(LEFT(X4204,FIND(",",X4204&amp;",")-1)))</f>
        <v>Indianapolis</v>
      </c>
      <c r="Z4204" t="s">
        <v>2916</v>
      </c>
      <c r="AA4204" t="s">
        <v>16</v>
      </c>
    </row>
    <row r="4205" spans="1:27" ht="14.4" x14ac:dyDescent="0.3">
      <c r="A4205">
        <v>4193</v>
      </c>
      <c r="B4205" t="s">
        <v>14240</v>
      </c>
      <c r="C4205" t="s">
        <v>14241</v>
      </c>
      <c r="D4205" t="s">
        <v>14242</v>
      </c>
      <c r="E4205" t="s">
        <v>2229</v>
      </c>
      <c r="F4205" s="5">
        <f>_xlfn.TEXTBEFORE(E4205, " ") * 1000000</f>
        <v>20000000</v>
      </c>
      <c r="G4205">
        <v>74.385400000000004</v>
      </c>
      <c r="H4205" t="s">
        <v>105</v>
      </c>
      <c r="I4205">
        <v>30</v>
      </c>
      <c r="J4205">
        <f>IF(I4205="",0,I4205)</f>
        <v>30</v>
      </c>
      <c r="K4205">
        <v>20</v>
      </c>
      <c r="L4205">
        <f>I4205-K4205</f>
        <v>10</v>
      </c>
      <c r="M4205" t="str">
        <f>IF(I4205&lt;100,"small",IF(I4205&lt;500,"medium","large"))</f>
        <v>small</v>
      </c>
      <c r="N4205">
        <f>IF(M4205="small",1,0)</f>
        <v>1</v>
      </c>
      <c r="O4205">
        <f>IF(N4205="medium",1,0)</f>
        <v>0</v>
      </c>
      <c r="P4205">
        <f>IF(O4205="large",1,0)</f>
        <v>0</v>
      </c>
      <c r="Q4205">
        <v>2012</v>
      </c>
      <c r="R4205">
        <v>3</v>
      </c>
      <c r="S4205" t="str">
        <f>IF(R4205=1, "First-time", IF(R4205&lt;=3, "Rising Star", IF(R4205&lt;10, "Established", "Elites")))</f>
        <v>Rising Star</v>
      </c>
      <c r="T4205">
        <f>IF(S4205 = "First-time",1,0)</f>
        <v>0</v>
      </c>
      <c r="U4205">
        <f>IF(S4205 = "Rising Star",1,0)</f>
        <v>1</v>
      </c>
      <c r="V4205">
        <f>IF(S4205 = "Established",1,0)</f>
        <v>0</v>
      </c>
      <c r="W4205">
        <f>IF(S4205 = "Elites",1,0)</f>
        <v>0</v>
      </c>
      <c r="X4205" t="s">
        <v>325</v>
      </c>
      <c r="Y4205" t="str">
        <f>IF(X4205="","-",TRIM(LEFT(X4205,FIND(",",X4205&amp;",")-1)))</f>
        <v>Los Angeles</v>
      </c>
      <c r="Z4205" t="s">
        <v>14243</v>
      </c>
      <c r="AA4205" t="s">
        <v>5</v>
      </c>
    </row>
    <row r="4206" spans="1:27" ht="14.4" x14ac:dyDescent="0.3">
      <c r="A4206">
        <v>4194</v>
      </c>
      <c r="B4206" t="s">
        <v>10415</v>
      </c>
      <c r="C4206" t="s">
        <v>10416</v>
      </c>
      <c r="D4206" t="s">
        <v>10417</v>
      </c>
      <c r="E4206" t="s">
        <v>529</v>
      </c>
      <c r="F4206" s="5">
        <f>_xlfn.TEXTBEFORE(E4206, " ") * 1000000</f>
        <v>4200000</v>
      </c>
      <c r="G4206">
        <v>74.334400000000002</v>
      </c>
      <c r="H4206" t="s">
        <v>353</v>
      </c>
      <c r="I4206">
        <v>250</v>
      </c>
      <c r="J4206">
        <f>IF(I4206="",0,I4206)</f>
        <v>250</v>
      </c>
      <c r="K4206">
        <v>150</v>
      </c>
      <c r="L4206">
        <f>I4206-K4206</f>
        <v>100</v>
      </c>
      <c r="M4206" t="str">
        <f>IF(I4206&lt;100,"small",IF(I4206&lt;500,"medium","large"))</f>
        <v>medium</v>
      </c>
      <c r="N4206">
        <f>IF(M4206="small",1,0)</f>
        <v>0</v>
      </c>
      <c r="O4206">
        <f>IF(N4206="medium",1,0)</f>
        <v>0</v>
      </c>
      <c r="P4206">
        <f>IF(O4206="large",1,0)</f>
        <v>0</v>
      </c>
      <c r="Q4206">
        <v>2009</v>
      </c>
      <c r="R4206">
        <v>4</v>
      </c>
      <c r="S4206" t="str">
        <f>IF(R4206=1, "First-time", IF(R4206&lt;=3, "Rising Star", IF(R4206&lt;10, "Established", "Elites")))</f>
        <v>Established</v>
      </c>
      <c r="T4206">
        <f>IF(S4206 = "First-time",1,0)</f>
        <v>0</v>
      </c>
      <c r="U4206">
        <f>IF(S4206 = "Rising Star",1,0)</f>
        <v>0</v>
      </c>
      <c r="V4206">
        <f>IF(S4206 = "Established",1,0)</f>
        <v>1</v>
      </c>
      <c r="W4206">
        <f>IF(S4206 = "Elites",1,0)</f>
        <v>0</v>
      </c>
      <c r="X4206" t="s">
        <v>272</v>
      </c>
      <c r="Y4206" t="str">
        <f>IF(X4206="","-",TRIM(LEFT(X4206,FIND(",",X4206&amp;",")-1)))</f>
        <v>Phoenix</v>
      </c>
      <c r="Z4206" t="s">
        <v>1719</v>
      </c>
      <c r="AA4206" t="s">
        <v>4</v>
      </c>
    </row>
    <row r="4207" spans="1:27" ht="14.4" x14ac:dyDescent="0.3">
      <c r="A4207">
        <v>4195</v>
      </c>
      <c r="B4207" t="s">
        <v>6754</v>
      </c>
      <c r="C4207" t="s">
        <v>6755</v>
      </c>
      <c r="D4207" t="s">
        <v>6756</v>
      </c>
      <c r="E4207" t="s">
        <v>537</v>
      </c>
      <c r="F4207" s="5">
        <f>_xlfn.TEXTBEFORE(E4207, " ") * 1000000</f>
        <v>5700000</v>
      </c>
      <c r="G4207">
        <v>74.313999999999993</v>
      </c>
      <c r="H4207" t="s">
        <v>85</v>
      </c>
      <c r="I4207">
        <v>58</v>
      </c>
      <c r="J4207">
        <f>IF(I4207="",0,I4207)</f>
        <v>58</v>
      </c>
      <c r="K4207">
        <v>34</v>
      </c>
      <c r="L4207">
        <f>I4207-K4207</f>
        <v>24</v>
      </c>
      <c r="M4207" t="str">
        <f>IF(I4207&lt;100,"small",IF(I4207&lt;500,"medium","large"))</f>
        <v>small</v>
      </c>
      <c r="N4207">
        <f>IF(M4207="small",1,0)</f>
        <v>1</v>
      </c>
      <c r="O4207">
        <f>IF(N4207="medium",1,0)</f>
        <v>0</v>
      </c>
      <c r="P4207">
        <f>IF(O4207="large",1,0)</f>
        <v>0</v>
      </c>
      <c r="Q4207">
        <v>2006</v>
      </c>
      <c r="R4207">
        <v>1</v>
      </c>
      <c r="S4207" t="str">
        <f>IF(R4207=1, "First-time", IF(R4207&lt;=3, "Rising Star", IF(R4207&lt;10, "Established", "Elites")))</f>
        <v>First-time</v>
      </c>
      <c r="T4207">
        <f>IF(S4207 = "First-time",1,0)</f>
        <v>1</v>
      </c>
      <c r="U4207">
        <f>IF(S4207 = "Rising Star",1,0)</f>
        <v>0</v>
      </c>
      <c r="V4207">
        <f>IF(S4207 = "Established",1,0)</f>
        <v>0</v>
      </c>
      <c r="W4207">
        <f>IF(S4207 = "Elites",1,0)</f>
        <v>0</v>
      </c>
      <c r="X4207" t="s">
        <v>130</v>
      </c>
      <c r="Y4207" t="str">
        <f>IF(X4207="","-",TRIM(LEFT(X4207,FIND(",",X4207&amp;",")-1)))</f>
        <v>Dallas</v>
      </c>
      <c r="Z4207" t="s">
        <v>130</v>
      </c>
      <c r="AA4207" t="s">
        <v>45</v>
      </c>
    </row>
    <row r="4208" spans="1:27" ht="14.4" x14ac:dyDescent="0.3">
      <c r="A4208">
        <v>4196</v>
      </c>
      <c r="B4208" t="s">
        <v>10801</v>
      </c>
      <c r="C4208" t="s">
        <v>10802</v>
      </c>
      <c r="D4208" t="s">
        <v>10803</v>
      </c>
      <c r="E4208" t="s">
        <v>1267</v>
      </c>
      <c r="F4208" s="5">
        <f>_xlfn.TEXTBEFORE(E4208, " ") * 1000000</f>
        <v>2400000</v>
      </c>
      <c r="G4208">
        <v>74.247600000000006</v>
      </c>
      <c r="H4208" t="s">
        <v>174</v>
      </c>
      <c r="I4208">
        <v>19</v>
      </c>
      <c r="J4208">
        <f>IF(I4208="",0,I4208)</f>
        <v>19</v>
      </c>
      <c r="K4208">
        <v>11</v>
      </c>
      <c r="L4208">
        <f>I4208-K4208</f>
        <v>8</v>
      </c>
      <c r="M4208" t="str">
        <f>IF(I4208&lt;100,"small",IF(I4208&lt;500,"medium","large"))</f>
        <v>small</v>
      </c>
      <c r="N4208">
        <f>IF(M4208="small",1,0)</f>
        <v>1</v>
      </c>
      <c r="O4208">
        <f>IF(N4208="medium",1,0)</f>
        <v>0</v>
      </c>
      <c r="P4208">
        <f>IF(O4208="large",1,0)</f>
        <v>0</v>
      </c>
      <c r="Q4208">
        <v>2010</v>
      </c>
      <c r="R4208">
        <v>1</v>
      </c>
      <c r="S4208" t="str">
        <f>IF(R4208=1, "First-time", IF(R4208&lt;=3, "Rising Star", IF(R4208&lt;10, "Established", "Elites")))</f>
        <v>First-time</v>
      </c>
      <c r="T4208">
        <f>IF(S4208 = "First-time",1,0)</f>
        <v>1</v>
      </c>
      <c r="U4208">
        <f>IF(S4208 = "Rising Star",1,0)</f>
        <v>0</v>
      </c>
      <c r="V4208">
        <f>IF(S4208 = "Established",1,0)</f>
        <v>0</v>
      </c>
      <c r="W4208">
        <f>IF(S4208 = "Elites",1,0)</f>
        <v>0</v>
      </c>
      <c r="X4208" t="s">
        <v>99</v>
      </c>
      <c r="Y4208" t="str">
        <f>IF(X4208="","-",TRIM(LEFT(X4208,FIND(",",X4208&amp;",")-1)))</f>
        <v>-</v>
      </c>
      <c r="Z4208" t="s">
        <v>1992</v>
      </c>
      <c r="AA4208" t="s">
        <v>38</v>
      </c>
    </row>
    <row r="4209" spans="1:27" ht="14.4" x14ac:dyDescent="0.3">
      <c r="A4209">
        <v>4197</v>
      </c>
      <c r="B4209" t="s">
        <v>2975</v>
      </c>
      <c r="C4209" t="s">
        <v>2976</v>
      </c>
      <c r="D4209" t="s">
        <v>2977</v>
      </c>
      <c r="E4209" t="s">
        <v>2978</v>
      </c>
      <c r="F4209" s="5">
        <f>_xlfn.TEXTBEFORE(E4209, " ") * 1000000</f>
        <v>31400000</v>
      </c>
      <c r="G4209">
        <v>74.215199999999996</v>
      </c>
      <c r="H4209" t="s">
        <v>472</v>
      </c>
      <c r="I4209">
        <v>2000</v>
      </c>
      <c r="J4209">
        <f>IF(I4209="",0,I4209)</f>
        <v>2000</v>
      </c>
      <c r="K4209">
        <v>1600</v>
      </c>
      <c r="L4209">
        <f>I4209-K4209</f>
        <v>400</v>
      </c>
      <c r="M4209" t="str">
        <f>IF(I4209&lt;100,"small",IF(I4209&lt;500,"medium","large"))</f>
        <v>large</v>
      </c>
      <c r="N4209">
        <f>IF(M4209="small",1,0)</f>
        <v>0</v>
      </c>
      <c r="O4209">
        <f>IF(N4209="medium",1,0)</f>
        <v>0</v>
      </c>
      <c r="P4209">
        <f>IF(O4209="large",1,0)</f>
        <v>0</v>
      </c>
      <c r="Q4209">
        <v>1998</v>
      </c>
      <c r="R4209">
        <v>4</v>
      </c>
      <c r="S4209" t="str">
        <f>IF(R4209=1, "First-time", IF(R4209&lt;=3, "Rising Star", IF(R4209&lt;10, "Established", "Elites")))</f>
        <v>Established</v>
      </c>
      <c r="T4209">
        <f>IF(S4209 = "First-time",1,0)</f>
        <v>0</v>
      </c>
      <c r="U4209">
        <f>IF(S4209 = "Rising Star",1,0)</f>
        <v>0</v>
      </c>
      <c r="V4209">
        <f>IF(S4209 = "Established",1,0)</f>
        <v>1</v>
      </c>
      <c r="W4209">
        <f>IF(S4209 = "Elites",1,0)</f>
        <v>0</v>
      </c>
      <c r="X4209" t="s">
        <v>611</v>
      </c>
      <c r="Y4209" t="str">
        <f>IF(X4209="","-",TRIM(LEFT(X4209,FIND(",",X4209&amp;",")-1)))</f>
        <v>Denver</v>
      </c>
      <c r="Z4209" t="s">
        <v>2979</v>
      </c>
      <c r="AA4209" t="s">
        <v>6</v>
      </c>
    </row>
    <row r="4210" spans="1:27" ht="14.4" x14ac:dyDescent="0.3">
      <c r="A4210">
        <v>4198</v>
      </c>
      <c r="B4210" t="s">
        <v>8126</v>
      </c>
      <c r="C4210" t="s">
        <v>8127</v>
      </c>
      <c r="D4210" t="s">
        <v>8128</v>
      </c>
      <c r="E4210" t="s">
        <v>4889</v>
      </c>
      <c r="F4210" s="5">
        <f>_xlfn.TEXTBEFORE(E4210, " ") * 1000000</f>
        <v>47200000</v>
      </c>
      <c r="G4210">
        <v>74.200699999999998</v>
      </c>
      <c r="H4210" t="s">
        <v>779</v>
      </c>
      <c r="I4210">
        <v>230</v>
      </c>
      <c r="J4210">
        <f>IF(I4210="",0,I4210)</f>
        <v>230</v>
      </c>
      <c r="K4210">
        <v>84</v>
      </c>
      <c r="L4210">
        <f>I4210-K4210</f>
        <v>146</v>
      </c>
      <c r="M4210" t="str">
        <f>IF(I4210&lt;100,"small",IF(I4210&lt;500,"medium","large"))</f>
        <v>medium</v>
      </c>
      <c r="N4210">
        <f>IF(M4210="small",1,0)</f>
        <v>0</v>
      </c>
      <c r="O4210">
        <f>IF(N4210="medium",1,0)</f>
        <v>0</v>
      </c>
      <c r="P4210">
        <f>IF(O4210="large",1,0)</f>
        <v>0</v>
      </c>
      <c r="Q4210">
        <v>2007</v>
      </c>
      <c r="R4210">
        <v>9</v>
      </c>
      <c r="S4210" t="str">
        <f>IF(R4210=1, "First-time", IF(R4210&lt;=3, "Rising Star", IF(R4210&lt;10, "Established", "Elites")))</f>
        <v>Established</v>
      </c>
      <c r="T4210">
        <f>IF(S4210 = "First-time",1,0)</f>
        <v>0</v>
      </c>
      <c r="U4210">
        <f>IF(S4210 = "Rising Star",1,0)</f>
        <v>0</v>
      </c>
      <c r="V4210">
        <f>IF(S4210 = "Established",1,0)</f>
        <v>1</v>
      </c>
      <c r="W4210">
        <f>IF(S4210 = "Elites",1,0)</f>
        <v>0</v>
      </c>
      <c r="X4210" t="s">
        <v>342</v>
      </c>
      <c r="Y4210" t="str">
        <f>IF(X4210="","-",TRIM(LEFT(X4210,FIND(",",X4210&amp;",")-1)))</f>
        <v>San Diego</v>
      </c>
      <c r="Z4210" t="s">
        <v>342</v>
      </c>
      <c r="AA4210" t="s">
        <v>5</v>
      </c>
    </row>
    <row r="4211" spans="1:27" ht="14.4" x14ac:dyDescent="0.3">
      <c r="A4211">
        <v>4199</v>
      </c>
      <c r="B4211" t="s">
        <v>3373</v>
      </c>
      <c r="C4211" t="s">
        <v>3374</v>
      </c>
      <c r="D4211" t="s">
        <v>3375</v>
      </c>
      <c r="E4211" t="s">
        <v>123</v>
      </c>
      <c r="F4211" s="5">
        <f>_xlfn.TEXTBEFORE(E4211, " ") * 1000000</f>
        <v>11300000</v>
      </c>
      <c r="G4211">
        <v>74.200199999999995</v>
      </c>
      <c r="H4211" t="s">
        <v>779</v>
      </c>
      <c r="I4211">
        <v>60</v>
      </c>
      <c r="J4211">
        <f>IF(I4211="",0,I4211)</f>
        <v>60</v>
      </c>
      <c r="K4211">
        <v>36</v>
      </c>
      <c r="L4211">
        <f>I4211-K4211</f>
        <v>24</v>
      </c>
      <c r="M4211" t="str">
        <f>IF(I4211&lt;100,"small",IF(I4211&lt;500,"medium","large"))</f>
        <v>small</v>
      </c>
      <c r="N4211">
        <f>IF(M4211="small",1,0)</f>
        <v>1</v>
      </c>
      <c r="O4211">
        <f>IF(N4211="medium",1,0)</f>
        <v>0</v>
      </c>
      <c r="P4211">
        <f>IF(O4211="large",1,0)</f>
        <v>0</v>
      </c>
      <c r="Q4211">
        <v>1999</v>
      </c>
      <c r="R4211">
        <v>7</v>
      </c>
      <c r="S4211" t="str">
        <f>IF(R4211=1, "First-time", IF(R4211&lt;=3, "Rising Star", IF(R4211&lt;10, "Established", "Elites")))</f>
        <v>Established</v>
      </c>
      <c r="T4211">
        <f>IF(S4211 = "First-time",1,0)</f>
        <v>0</v>
      </c>
      <c r="U4211">
        <f>IF(S4211 = "Rising Star",1,0)</f>
        <v>0</v>
      </c>
      <c r="V4211">
        <f>IF(S4211 = "Established",1,0)</f>
        <v>1</v>
      </c>
      <c r="W4211">
        <f>IF(S4211 = "Elites",1,0)</f>
        <v>0</v>
      </c>
      <c r="X4211" t="s">
        <v>272</v>
      </c>
      <c r="Y4211" t="str">
        <f>IF(X4211="","-",TRIM(LEFT(X4211,FIND(",",X4211&amp;",")-1)))</f>
        <v>Phoenix</v>
      </c>
      <c r="Z4211" t="s">
        <v>272</v>
      </c>
      <c r="AA4211" t="s">
        <v>4</v>
      </c>
    </row>
    <row r="4212" spans="1:27" ht="14.4" x14ac:dyDescent="0.3">
      <c r="A4212">
        <v>4200</v>
      </c>
      <c r="B4212" t="s">
        <v>4719</v>
      </c>
      <c r="C4212" t="s">
        <v>4720</v>
      </c>
      <c r="D4212" t="s">
        <v>4721</v>
      </c>
      <c r="E4212" t="s">
        <v>4722</v>
      </c>
      <c r="F4212" s="5">
        <f>_xlfn.TEXTBEFORE(E4212, " ") * 1000000</f>
        <v>405400000</v>
      </c>
      <c r="G4212">
        <v>74.179400000000001</v>
      </c>
      <c r="H4212" t="s">
        <v>751</v>
      </c>
      <c r="I4212">
        <v>975</v>
      </c>
      <c r="J4212">
        <f>IF(I4212="",0,I4212)</f>
        <v>975</v>
      </c>
      <c r="K4212">
        <v>445</v>
      </c>
      <c r="L4212">
        <f>I4212-K4212</f>
        <v>530</v>
      </c>
      <c r="M4212" t="str">
        <f>IF(I4212&lt;100,"small",IF(I4212&lt;500,"medium","large"))</f>
        <v>large</v>
      </c>
      <c r="N4212">
        <f>IF(M4212="small",1,0)</f>
        <v>0</v>
      </c>
      <c r="O4212">
        <f>IF(N4212="medium",1,0)</f>
        <v>0</v>
      </c>
      <c r="P4212">
        <f>IF(O4212="large",1,0)</f>
        <v>0</v>
      </c>
      <c r="Q4212">
        <v>2002</v>
      </c>
      <c r="R4212">
        <v>13</v>
      </c>
      <c r="S4212" t="str">
        <f>IF(R4212=1, "First-time", IF(R4212&lt;=3, "Rising Star", IF(R4212&lt;10, "Established", "Elites")))</f>
        <v>Elites</v>
      </c>
      <c r="T4212">
        <f>IF(S4212 = "First-time",1,0)</f>
        <v>0</v>
      </c>
      <c r="U4212">
        <f>IF(S4212 = "Rising Star",1,0)</f>
        <v>0</v>
      </c>
      <c r="V4212">
        <f>IF(S4212 = "Established",1,0)</f>
        <v>0</v>
      </c>
      <c r="W4212">
        <f>IF(S4212 = "Elites",1,0)</f>
        <v>1</v>
      </c>
      <c r="X4212" t="s">
        <v>978</v>
      </c>
      <c r="Y4212" t="str">
        <f>IF(X4212="","-",TRIM(LEFT(X4212,FIND(",",X4212&amp;",")-1)))</f>
        <v>Huntsville</v>
      </c>
      <c r="Z4212" t="s">
        <v>979</v>
      </c>
      <c r="AA4212" t="s">
        <v>2</v>
      </c>
    </row>
    <row r="4213" spans="1:27" ht="14.4" x14ac:dyDescent="0.3">
      <c r="A4213">
        <v>4201</v>
      </c>
      <c r="B4213" t="s">
        <v>12440</v>
      </c>
      <c r="C4213" t="s">
        <v>12441</v>
      </c>
      <c r="D4213" t="s">
        <v>12442</v>
      </c>
      <c r="E4213" t="s">
        <v>533</v>
      </c>
      <c r="F4213" s="5">
        <f>_xlfn.TEXTBEFORE(E4213, " ") * 1000000</f>
        <v>5400000</v>
      </c>
      <c r="G4213">
        <v>74.155699999999996</v>
      </c>
      <c r="H4213" t="s">
        <v>174</v>
      </c>
      <c r="I4213">
        <v>25</v>
      </c>
      <c r="J4213">
        <f>IF(I4213="",0,I4213)</f>
        <v>25</v>
      </c>
      <c r="K4213">
        <v>5</v>
      </c>
      <c r="L4213">
        <f>I4213-K4213</f>
        <v>20</v>
      </c>
      <c r="M4213" t="str">
        <f>IF(I4213&lt;100,"small",IF(I4213&lt;500,"medium","large"))</f>
        <v>small</v>
      </c>
      <c r="N4213">
        <f>IF(M4213="small",1,0)</f>
        <v>1</v>
      </c>
      <c r="O4213">
        <f>IF(N4213="medium",1,0)</f>
        <v>0</v>
      </c>
      <c r="P4213">
        <f>IF(O4213="large",1,0)</f>
        <v>0</v>
      </c>
      <c r="Q4213">
        <v>2011</v>
      </c>
      <c r="R4213">
        <v>5</v>
      </c>
      <c r="S4213" t="str">
        <f>IF(R4213=1, "First-time", IF(R4213&lt;=3, "Rising Star", IF(R4213&lt;10, "Established", "Elites")))</f>
        <v>Established</v>
      </c>
      <c r="T4213">
        <f>IF(S4213 = "First-time",1,0)</f>
        <v>0</v>
      </c>
      <c r="U4213">
        <f>IF(S4213 = "Rising Star",1,0)</f>
        <v>0</v>
      </c>
      <c r="V4213">
        <f>IF(S4213 = "Established",1,0)</f>
        <v>1</v>
      </c>
      <c r="W4213">
        <f>IF(S4213 = "Elites",1,0)</f>
        <v>0</v>
      </c>
      <c r="X4213" t="s">
        <v>242</v>
      </c>
      <c r="Y4213" t="str">
        <f>IF(X4213="","-",TRIM(LEFT(X4213,FIND(",",X4213&amp;",")-1)))</f>
        <v>Atlanta</v>
      </c>
      <c r="Z4213" t="s">
        <v>12443</v>
      </c>
      <c r="AA4213" t="s">
        <v>11</v>
      </c>
    </row>
    <row r="4214" spans="1:27" ht="14.4" x14ac:dyDescent="0.3">
      <c r="A4214">
        <v>4202</v>
      </c>
      <c r="B4214" t="s">
        <v>6672</v>
      </c>
      <c r="C4214" t="s">
        <v>6673</v>
      </c>
      <c r="D4214" t="s">
        <v>6674</v>
      </c>
      <c r="E4214" t="s">
        <v>2929</v>
      </c>
      <c r="F4214" s="5">
        <f>_xlfn.TEXTBEFORE(E4214, " ") * 1000000</f>
        <v>15300000</v>
      </c>
      <c r="G4214">
        <v>74.064400000000006</v>
      </c>
      <c r="H4214" t="s">
        <v>85</v>
      </c>
      <c r="I4214">
        <v>21</v>
      </c>
      <c r="J4214">
        <f>IF(I4214="",0,I4214)</f>
        <v>21</v>
      </c>
      <c r="K4214">
        <v>16</v>
      </c>
      <c r="L4214">
        <f>I4214-K4214</f>
        <v>5</v>
      </c>
      <c r="M4214" t="str">
        <f>IF(I4214&lt;100,"small",IF(I4214&lt;500,"medium","large"))</f>
        <v>small</v>
      </c>
      <c r="N4214">
        <f>IF(M4214="small",1,0)</f>
        <v>1</v>
      </c>
      <c r="O4214">
        <f>IF(N4214="medium",1,0)</f>
        <v>0</v>
      </c>
      <c r="P4214">
        <f>IF(O4214="large",1,0)</f>
        <v>0</v>
      </c>
      <c r="Q4214">
        <v>2006</v>
      </c>
      <c r="R4214">
        <v>7</v>
      </c>
      <c r="S4214" t="str">
        <f>IF(R4214=1, "First-time", IF(R4214&lt;=3, "Rising Star", IF(R4214&lt;10, "Established", "Elites")))</f>
        <v>Established</v>
      </c>
      <c r="T4214">
        <f>IF(S4214 = "First-time",1,0)</f>
        <v>0</v>
      </c>
      <c r="U4214">
        <f>IF(S4214 = "Rising Star",1,0)</f>
        <v>0</v>
      </c>
      <c r="V4214">
        <f>IF(S4214 = "Established",1,0)</f>
        <v>1</v>
      </c>
      <c r="W4214">
        <f>IF(S4214 = "Elites",1,0)</f>
        <v>0</v>
      </c>
      <c r="X4214" t="s">
        <v>154</v>
      </c>
      <c r="Y4214" t="str">
        <f>IF(X4214="","-",TRIM(LEFT(X4214,FIND(",",X4214&amp;",")-1)))</f>
        <v>Virginia Beach</v>
      </c>
      <c r="Z4214" t="s">
        <v>154</v>
      </c>
      <c r="AA4214" t="s">
        <v>47</v>
      </c>
    </row>
    <row r="4215" spans="1:27" ht="14.4" x14ac:dyDescent="0.3">
      <c r="A4215">
        <v>4203</v>
      </c>
      <c r="B4215" t="s">
        <v>10378</v>
      </c>
      <c r="C4215" t="s">
        <v>10379</v>
      </c>
      <c r="D4215" t="s">
        <v>10380</v>
      </c>
      <c r="E4215" t="s">
        <v>2080</v>
      </c>
      <c r="F4215" s="5">
        <f>_xlfn.TEXTBEFORE(E4215, " ") * 1000000</f>
        <v>13800000</v>
      </c>
      <c r="G4215">
        <v>74.049499999999995</v>
      </c>
      <c r="H4215" t="s">
        <v>140</v>
      </c>
      <c r="I4215">
        <v>230</v>
      </c>
      <c r="J4215">
        <f>IF(I4215="",0,I4215)</f>
        <v>230</v>
      </c>
      <c r="K4215">
        <v>120</v>
      </c>
      <c r="L4215">
        <f>I4215-K4215</f>
        <v>110</v>
      </c>
      <c r="M4215" t="str">
        <f>IF(I4215&lt;100,"small",IF(I4215&lt;500,"medium","large"))</f>
        <v>medium</v>
      </c>
      <c r="N4215">
        <f>IF(M4215="small",1,0)</f>
        <v>0</v>
      </c>
      <c r="O4215">
        <f>IF(N4215="medium",1,0)</f>
        <v>0</v>
      </c>
      <c r="P4215">
        <f>IF(O4215="large",1,0)</f>
        <v>0</v>
      </c>
      <c r="Q4215">
        <v>2009</v>
      </c>
      <c r="R4215">
        <v>1</v>
      </c>
      <c r="S4215" t="str">
        <f>IF(R4215=1, "First-time", IF(R4215&lt;=3, "Rising Star", IF(R4215&lt;10, "Established", "Elites")))</f>
        <v>First-time</v>
      </c>
      <c r="T4215">
        <f>IF(S4215 = "First-time",1,0)</f>
        <v>1</v>
      </c>
      <c r="U4215">
        <f>IF(S4215 = "Rising Star",1,0)</f>
        <v>0</v>
      </c>
      <c r="V4215">
        <f>IF(S4215 = "Established",1,0)</f>
        <v>0</v>
      </c>
      <c r="W4215">
        <f>IF(S4215 = "Elites",1,0)</f>
        <v>0</v>
      </c>
      <c r="X4215" t="s">
        <v>1396</v>
      </c>
      <c r="Y4215" t="str">
        <f>IF(X4215="","-",TRIM(LEFT(X4215,FIND(",",X4215&amp;",")-1)))</f>
        <v>San Francisco</v>
      </c>
      <c r="Z4215" t="s">
        <v>1396</v>
      </c>
      <c r="AA4215" t="s">
        <v>5</v>
      </c>
    </row>
    <row r="4216" spans="1:27" ht="14.4" x14ac:dyDescent="0.3">
      <c r="A4216">
        <v>4204</v>
      </c>
      <c r="B4216" t="s">
        <v>3120</v>
      </c>
      <c r="C4216" t="s">
        <v>3121</v>
      </c>
      <c r="D4216" t="s">
        <v>3122</v>
      </c>
      <c r="E4216" t="s">
        <v>3123</v>
      </c>
      <c r="F4216" s="5">
        <f>_xlfn.TEXTBEFORE(E4216, " ") * 1000000</f>
        <v>60300000</v>
      </c>
      <c r="G4216">
        <v>74.035399999999996</v>
      </c>
      <c r="H4216" t="s">
        <v>803</v>
      </c>
      <c r="I4216">
        <v>300</v>
      </c>
      <c r="J4216">
        <f>IF(I4216="",0,I4216)</f>
        <v>300</v>
      </c>
      <c r="K4216">
        <v>100</v>
      </c>
      <c r="L4216">
        <f>I4216-K4216</f>
        <v>200</v>
      </c>
      <c r="M4216" t="str">
        <f>IF(I4216&lt;100,"small",IF(I4216&lt;500,"medium","large"))</f>
        <v>medium</v>
      </c>
      <c r="N4216">
        <f>IF(M4216="small",1,0)</f>
        <v>0</v>
      </c>
      <c r="O4216">
        <f>IF(N4216="medium",1,0)</f>
        <v>0</v>
      </c>
      <c r="P4216">
        <f>IF(O4216="large",1,0)</f>
        <v>0</v>
      </c>
      <c r="Q4216">
        <v>1999</v>
      </c>
      <c r="R4216">
        <v>6</v>
      </c>
      <c r="S4216" t="str">
        <f>IF(R4216=1, "First-time", IF(R4216&lt;=3, "Rising Star", IF(R4216&lt;10, "Established", "Elites")))</f>
        <v>Established</v>
      </c>
      <c r="T4216">
        <f>IF(S4216 = "First-time",1,0)</f>
        <v>0</v>
      </c>
      <c r="U4216">
        <f>IF(S4216 = "Rising Star",1,0)</f>
        <v>0</v>
      </c>
      <c r="V4216">
        <f>IF(S4216 = "Established",1,0)</f>
        <v>1</v>
      </c>
      <c r="W4216">
        <f>IF(S4216 = "Elites",1,0)</f>
        <v>0</v>
      </c>
      <c r="X4216" t="s">
        <v>1247</v>
      </c>
      <c r="Y4216" t="str">
        <f>IF(X4216="","-",TRIM(LEFT(X4216,FIND(",",X4216&amp;",")-1)))</f>
        <v>Lancaster</v>
      </c>
      <c r="Z4216" t="s">
        <v>3124</v>
      </c>
      <c r="AA4216" t="s">
        <v>39</v>
      </c>
    </row>
    <row r="4217" spans="1:27" ht="14.4" x14ac:dyDescent="0.3">
      <c r="A4217">
        <v>4205</v>
      </c>
      <c r="B4217" t="s">
        <v>4629</v>
      </c>
      <c r="C4217" t="s">
        <v>4630</v>
      </c>
      <c r="D4217" t="s">
        <v>4631</v>
      </c>
      <c r="E4217" t="s">
        <v>992</v>
      </c>
      <c r="F4217" s="5">
        <f>_xlfn.TEXTBEFORE(E4217, " ") * 1000000</f>
        <v>7200000</v>
      </c>
      <c r="G4217">
        <v>73.987700000000004</v>
      </c>
      <c r="H4217" t="s">
        <v>1132</v>
      </c>
      <c r="I4217">
        <v>33</v>
      </c>
      <c r="J4217">
        <f>IF(I4217="",0,I4217)</f>
        <v>33</v>
      </c>
      <c r="K4217">
        <v>22</v>
      </c>
      <c r="L4217">
        <f>I4217-K4217</f>
        <v>11</v>
      </c>
      <c r="M4217" t="str">
        <f>IF(I4217&lt;100,"small",IF(I4217&lt;500,"medium","large"))</f>
        <v>small</v>
      </c>
      <c r="N4217">
        <f>IF(M4217="small",1,0)</f>
        <v>1</v>
      </c>
      <c r="O4217">
        <f>IF(N4217="medium",1,0)</f>
        <v>0</v>
      </c>
      <c r="P4217">
        <f>IF(O4217="large",1,0)</f>
        <v>0</v>
      </c>
      <c r="Q4217">
        <v>2002</v>
      </c>
      <c r="R4217">
        <v>6</v>
      </c>
      <c r="S4217" t="str">
        <f>IF(R4217=1, "First-time", IF(R4217&lt;=3, "Rising Star", IF(R4217&lt;10, "Established", "Elites")))</f>
        <v>Established</v>
      </c>
      <c r="T4217">
        <f>IF(S4217 = "First-time",1,0)</f>
        <v>0</v>
      </c>
      <c r="U4217">
        <f>IF(S4217 = "Rising Star",1,0)</f>
        <v>0</v>
      </c>
      <c r="V4217">
        <f>IF(S4217 = "Established",1,0)</f>
        <v>1</v>
      </c>
      <c r="W4217">
        <f>IF(S4217 = "Elites",1,0)</f>
        <v>0</v>
      </c>
      <c r="X4217" t="s">
        <v>99</v>
      </c>
      <c r="Y4217" t="str">
        <f>IF(X4217="","-",TRIM(LEFT(X4217,FIND(",",X4217&amp;",")-1)))</f>
        <v>-</v>
      </c>
      <c r="Z4217" t="s">
        <v>4632</v>
      </c>
      <c r="AA4217" t="s">
        <v>7</v>
      </c>
    </row>
    <row r="4218" spans="1:27" ht="14.4" x14ac:dyDescent="0.3">
      <c r="A4218">
        <v>4206</v>
      </c>
      <c r="B4218" t="s">
        <v>8243</v>
      </c>
      <c r="C4218" t="s">
        <v>8244</v>
      </c>
      <c r="D4218" t="s">
        <v>8245</v>
      </c>
      <c r="E4218" t="s">
        <v>1246</v>
      </c>
      <c r="F4218" s="5">
        <f>_xlfn.TEXTBEFORE(E4218, " ") * 1000000</f>
        <v>2900000</v>
      </c>
      <c r="G4218">
        <v>73.966300000000004</v>
      </c>
      <c r="H4218" t="s">
        <v>803</v>
      </c>
      <c r="I4218">
        <v>8</v>
      </c>
      <c r="J4218">
        <f>IF(I4218="",0,I4218)</f>
        <v>8</v>
      </c>
      <c r="K4218">
        <v>4</v>
      </c>
      <c r="L4218">
        <f>I4218-K4218</f>
        <v>4</v>
      </c>
      <c r="M4218" t="str">
        <f>IF(I4218&lt;100,"small",IF(I4218&lt;500,"medium","large"))</f>
        <v>small</v>
      </c>
      <c r="N4218">
        <f>IF(M4218="small",1,0)</f>
        <v>1</v>
      </c>
      <c r="O4218">
        <f>IF(N4218="medium",1,0)</f>
        <v>0</v>
      </c>
      <c r="P4218">
        <f>IF(O4218="large",1,0)</f>
        <v>0</v>
      </c>
      <c r="Q4218">
        <v>2008</v>
      </c>
      <c r="R4218">
        <v>1</v>
      </c>
      <c r="S4218" t="str">
        <f>IF(R4218=1, "First-time", IF(R4218&lt;=3, "Rising Star", IF(R4218&lt;10, "Established", "Elites")))</f>
        <v>First-time</v>
      </c>
      <c r="T4218">
        <f>IF(S4218 = "First-time",1,0)</f>
        <v>1</v>
      </c>
      <c r="U4218">
        <f>IF(S4218 = "Rising Star",1,0)</f>
        <v>0</v>
      </c>
      <c r="V4218">
        <f>IF(S4218 = "Established",1,0)</f>
        <v>0</v>
      </c>
      <c r="W4218">
        <f>IF(S4218 = "Elites",1,0)</f>
        <v>0</v>
      </c>
      <c r="X4218" t="s">
        <v>112</v>
      </c>
      <c r="Y4218" t="str">
        <f>IF(X4218="","-",TRIM(LEFT(X4218,FIND(",",X4218&amp;",")-1)))</f>
        <v>Richmond</v>
      </c>
      <c r="Z4218" t="s">
        <v>3775</v>
      </c>
      <c r="AA4218" t="s">
        <v>47</v>
      </c>
    </row>
    <row r="4219" spans="1:27" ht="14.4" x14ac:dyDescent="0.3">
      <c r="A4219">
        <v>4207</v>
      </c>
      <c r="B4219" t="s">
        <v>9466</v>
      </c>
      <c r="C4219" t="s">
        <v>9467</v>
      </c>
      <c r="D4219" t="s">
        <v>9468</v>
      </c>
      <c r="E4219" t="s">
        <v>9469</v>
      </c>
      <c r="F4219" s="5">
        <f>_xlfn.TEXTBEFORE(E4219, " ") * 1000000</f>
        <v>46900000</v>
      </c>
      <c r="G4219">
        <v>73.940399999999997</v>
      </c>
      <c r="H4219" t="s">
        <v>353</v>
      </c>
      <c r="I4219">
        <v>205</v>
      </c>
      <c r="J4219">
        <f>IF(I4219="",0,I4219)</f>
        <v>205</v>
      </c>
      <c r="K4219">
        <v>96</v>
      </c>
      <c r="L4219">
        <f>I4219-K4219</f>
        <v>109</v>
      </c>
      <c r="M4219" t="str">
        <f>IF(I4219&lt;100,"small",IF(I4219&lt;500,"medium","large"))</f>
        <v>medium</v>
      </c>
      <c r="N4219">
        <f>IF(M4219="small",1,0)</f>
        <v>0</v>
      </c>
      <c r="O4219">
        <f>IF(N4219="medium",1,0)</f>
        <v>0</v>
      </c>
      <c r="P4219">
        <f>IF(O4219="large",1,0)</f>
        <v>0</v>
      </c>
      <c r="Q4219">
        <v>2009</v>
      </c>
      <c r="R4219">
        <v>7</v>
      </c>
      <c r="S4219" t="str">
        <f>IF(R4219=1, "First-time", IF(R4219&lt;=3, "Rising Star", IF(R4219&lt;10, "Established", "Elites")))</f>
        <v>Established</v>
      </c>
      <c r="T4219">
        <f>IF(S4219 = "First-time",1,0)</f>
        <v>0</v>
      </c>
      <c r="U4219">
        <f>IF(S4219 = "Rising Star",1,0)</f>
        <v>0</v>
      </c>
      <c r="V4219">
        <f>IF(S4219 = "Established",1,0)</f>
        <v>1</v>
      </c>
      <c r="W4219">
        <f>IF(S4219 = "Elites",1,0)</f>
        <v>0</v>
      </c>
      <c r="X4219" t="s">
        <v>232</v>
      </c>
      <c r="Y4219" t="str">
        <f>IF(X4219="","-",TRIM(LEFT(X4219,FIND(",",X4219&amp;",")-1)))</f>
        <v>Houston</v>
      </c>
      <c r="Z4219" t="s">
        <v>232</v>
      </c>
      <c r="AA4219" t="s">
        <v>45</v>
      </c>
    </row>
    <row r="4220" spans="1:27" ht="14.4" x14ac:dyDescent="0.3">
      <c r="A4220">
        <v>4208</v>
      </c>
      <c r="B4220" t="s">
        <v>2645</v>
      </c>
      <c r="C4220" t="s">
        <v>2646</v>
      </c>
      <c r="D4220" t="s">
        <v>2647</v>
      </c>
      <c r="E4220" t="s">
        <v>2648</v>
      </c>
      <c r="F4220" s="5">
        <f>_xlfn.TEXTBEFORE(E4220, " ") * 1000000</f>
        <v>7400000</v>
      </c>
      <c r="G4220">
        <v>73.938999999999993</v>
      </c>
      <c r="H4220" t="s">
        <v>727</v>
      </c>
      <c r="I4220">
        <v>23</v>
      </c>
      <c r="J4220">
        <f>IF(I4220="",0,I4220)</f>
        <v>23</v>
      </c>
      <c r="K4220">
        <v>15</v>
      </c>
      <c r="L4220">
        <f>I4220-K4220</f>
        <v>8</v>
      </c>
      <c r="M4220" t="str">
        <f>IF(I4220&lt;100,"small",IF(I4220&lt;500,"medium","large"))</f>
        <v>small</v>
      </c>
      <c r="N4220">
        <f>IF(M4220="small",1,0)</f>
        <v>1</v>
      </c>
      <c r="O4220">
        <f>IF(N4220="medium",1,0)</f>
        <v>0</v>
      </c>
      <c r="P4220">
        <f>IF(O4220="large",1,0)</f>
        <v>0</v>
      </c>
      <c r="Q4220">
        <v>1997</v>
      </c>
      <c r="R4220">
        <v>2</v>
      </c>
      <c r="S4220" t="str">
        <f>IF(R4220=1, "First-time", IF(R4220&lt;=3, "Rising Star", IF(R4220&lt;10, "Established", "Elites")))</f>
        <v>Rising Star</v>
      </c>
      <c r="T4220">
        <f>IF(S4220 = "First-time",1,0)</f>
        <v>0</v>
      </c>
      <c r="U4220">
        <f>IF(S4220 = "Rising Star",1,0)</f>
        <v>1</v>
      </c>
      <c r="V4220">
        <f>IF(S4220 = "Established",1,0)</f>
        <v>0</v>
      </c>
      <c r="W4220">
        <f>IF(S4220 = "Elites",1,0)</f>
        <v>0</v>
      </c>
      <c r="X4220" t="s">
        <v>86</v>
      </c>
      <c r="Y4220" t="str">
        <f>IF(X4220="","-",TRIM(LEFT(X4220,FIND(",",X4220&amp;",")-1)))</f>
        <v>New York City</v>
      </c>
      <c r="Z4220" t="s">
        <v>2649</v>
      </c>
      <c r="AA4220" t="s">
        <v>32</v>
      </c>
    </row>
    <row r="4221" spans="1:27" ht="14.4" x14ac:dyDescent="0.3">
      <c r="A4221">
        <v>4209</v>
      </c>
      <c r="B4221" t="s">
        <v>2524</v>
      </c>
      <c r="C4221" t="s">
        <v>2525</v>
      </c>
      <c r="D4221" t="s">
        <v>2526</v>
      </c>
      <c r="E4221" t="s">
        <v>2062</v>
      </c>
      <c r="F4221" s="5">
        <f>_xlfn.TEXTBEFORE(E4221, " ") * 1000000</f>
        <v>6100000</v>
      </c>
      <c r="G4221">
        <v>73.932199999999995</v>
      </c>
      <c r="H4221" t="s">
        <v>779</v>
      </c>
      <c r="I4221">
        <v>43</v>
      </c>
      <c r="J4221">
        <f>IF(I4221="",0,I4221)</f>
        <v>43</v>
      </c>
      <c r="K4221">
        <v>35</v>
      </c>
      <c r="L4221">
        <f>I4221-K4221</f>
        <v>8</v>
      </c>
      <c r="M4221" t="str">
        <f>IF(I4221&lt;100,"small",IF(I4221&lt;500,"medium","large"))</f>
        <v>small</v>
      </c>
      <c r="N4221">
        <f>IF(M4221="small",1,0)</f>
        <v>1</v>
      </c>
      <c r="O4221">
        <f>IF(N4221="medium",1,0)</f>
        <v>0</v>
      </c>
      <c r="P4221">
        <f>IF(O4221="large",1,0)</f>
        <v>0</v>
      </c>
      <c r="Q4221">
        <v>1996</v>
      </c>
      <c r="R4221">
        <v>5</v>
      </c>
      <c r="S4221" t="str">
        <f>IF(R4221=1, "First-time", IF(R4221&lt;=3, "Rising Star", IF(R4221&lt;10, "Established", "Elites")))</f>
        <v>Established</v>
      </c>
      <c r="T4221">
        <f>IF(S4221 = "First-time",1,0)</f>
        <v>0</v>
      </c>
      <c r="U4221">
        <f>IF(S4221 = "Rising Star",1,0)</f>
        <v>0</v>
      </c>
      <c r="V4221">
        <f>IF(S4221 = "Established",1,0)</f>
        <v>1</v>
      </c>
      <c r="W4221">
        <f>IF(S4221 = "Elites",1,0)</f>
        <v>0</v>
      </c>
      <c r="X4221" t="s">
        <v>342</v>
      </c>
      <c r="Y4221" t="str">
        <f>IF(X4221="","-",TRIM(LEFT(X4221,FIND(",",X4221&amp;",")-1)))</f>
        <v>San Diego</v>
      </c>
      <c r="Z4221" t="s">
        <v>342</v>
      </c>
      <c r="AA4221" t="s">
        <v>5</v>
      </c>
    </row>
    <row r="4222" spans="1:27" ht="14.4" x14ac:dyDescent="0.3">
      <c r="A4222">
        <v>4210</v>
      </c>
      <c r="B4222" t="s">
        <v>6280</v>
      </c>
      <c r="C4222" t="s">
        <v>6281</v>
      </c>
      <c r="D4222" t="s">
        <v>6282</v>
      </c>
      <c r="E4222" t="s">
        <v>529</v>
      </c>
      <c r="F4222" s="5">
        <f>_xlfn.TEXTBEFORE(E4222, " ") * 1000000</f>
        <v>4200000</v>
      </c>
      <c r="G4222">
        <v>73.813400000000001</v>
      </c>
      <c r="H4222" t="s">
        <v>779</v>
      </c>
      <c r="I4222">
        <v>18</v>
      </c>
      <c r="J4222">
        <f>IF(I4222="",0,I4222)</f>
        <v>18</v>
      </c>
      <c r="K4222">
        <v>14</v>
      </c>
      <c r="L4222">
        <f>I4222-K4222</f>
        <v>4</v>
      </c>
      <c r="M4222" t="str">
        <f>IF(I4222&lt;100,"small",IF(I4222&lt;500,"medium","large"))</f>
        <v>small</v>
      </c>
      <c r="N4222">
        <f>IF(M4222="small",1,0)</f>
        <v>1</v>
      </c>
      <c r="O4222">
        <f>IF(N4222="medium",1,0)</f>
        <v>0</v>
      </c>
      <c r="P4222">
        <f>IF(O4222="large",1,0)</f>
        <v>0</v>
      </c>
      <c r="Q4222">
        <v>2005</v>
      </c>
      <c r="R4222">
        <v>4</v>
      </c>
      <c r="S4222" t="str">
        <f>IF(R4222=1, "First-time", IF(R4222&lt;=3, "Rising Star", IF(R4222&lt;10, "Established", "Elites")))</f>
        <v>Established</v>
      </c>
      <c r="T4222">
        <f>IF(S4222 = "First-time",1,0)</f>
        <v>0</v>
      </c>
      <c r="U4222">
        <f>IF(S4222 = "Rising Star",1,0)</f>
        <v>0</v>
      </c>
      <c r="V4222">
        <f>IF(S4222 = "Established",1,0)</f>
        <v>1</v>
      </c>
      <c r="W4222">
        <f>IF(S4222 = "Elites",1,0)</f>
        <v>0</v>
      </c>
      <c r="X4222" t="s">
        <v>99</v>
      </c>
      <c r="Y4222" t="str">
        <f>IF(X4222="","-",TRIM(LEFT(X4222,FIND(",",X4222&amp;",")-1)))</f>
        <v>-</v>
      </c>
      <c r="Z4222" t="s">
        <v>6283</v>
      </c>
      <c r="AA4222" t="s">
        <v>28</v>
      </c>
    </row>
    <row r="4223" spans="1:27" ht="14.4" x14ac:dyDescent="0.3">
      <c r="A4223">
        <v>4211</v>
      </c>
      <c r="B4223" t="s">
        <v>1264</v>
      </c>
      <c r="C4223" t="s">
        <v>1265</v>
      </c>
      <c r="D4223" t="s">
        <v>1266</v>
      </c>
      <c r="E4223" t="s">
        <v>1267</v>
      </c>
      <c r="F4223" s="5">
        <f>_xlfn.TEXTBEFORE(E4223, " ") * 1000000</f>
        <v>2400000</v>
      </c>
      <c r="G4223">
        <v>73.675399999999996</v>
      </c>
      <c r="H4223" t="s">
        <v>433</v>
      </c>
      <c r="I4223">
        <v>100</v>
      </c>
      <c r="J4223">
        <f>IF(I4223="",0,I4223)</f>
        <v>100</v>
      </c>
      <c r="K4223">
        <v>49</v>
      </c>
      <c r="L4223">
        <f>I4223-K4223</f>
        <v>51</v>
      </c>
      <c r="M4223" t="str">
        <f>IF(I4223&lt;100,"small",IF(I4223&lt;500,"medium","large"))</f>
        <v>medium</v>
      </c>
      <c r="N4223">
        <f>IF(M4223="small",1,0)</f>
        <v>0</v>
      </c>
      <c r="O4223">
        <f>IF(N4223="medium",1,0)</f>
        <v>0</v>
      </c>
      <c r="P4223">
        <f>IF(O4223="large",1,0)</f>
        <v>0</v>
      </c>
      <c r="Q4223">
        <v>1987</v>
      </c>
      <c r="R4223">
        <v>1</v>
      </c>
      <c r="S4223" t="str">
        <f>IF(R4223=1, "First-time", IF(R4223&lt;=3, "Rising Star", IF(R4223&lt;10, "Established", "Elites")))</f>
        <v>First-time</v>
      </c>
      <c r="T4223">
        <f>IF(S4223 = "First-time",1,0)</f>
        <v>1</v>
      </c>
      <c r="U4223">
        <f>IF(S4223 = "Rising Star",1,0)</f>
        <v>0</v>
      </c>
      <c r="V4223">
        <f>IF(S4223 = "Established",1,0)</f>
        <v>0</v>
      </c>
      <c r="W4223">
        <f>IF(S4223 = "Elites",1,0)</f>
        <v>0</v>
      </c>
      <c r="X4223" t="s">
        <v>99</v>
      </c>
      <c r="Y4223" t="str">
        <f>IF(X4223="","-",TRIM(LEFT(X4223,FIND(",",X4223&amp;",")-1)))</f>
        <v>-</v>
      </c>
      <c r="Z4223" t="s">
        <v>1268</v>
      </c>
      <c r="AA4223" t="s">
        <v>23</v>
      </c>
    </row>
    <row r="4224" spans="1:27" ht="14.4" x14ac:dyDescent="0.3">
      <c r="A4224">
        <v>4212</v>
      </c>
      <c r="B4224" t="s">
        <v>6119</v>
      </c>
      <c r="C4224" t="s">
        <v>6120</v>
      </c>
      <c r="D4224" t="s">
        <v>6121</v>
      </c>
      <c r="E4224" t="s">
        <v>4251</v>
      </c>
      <c r="F4224" s="5">
        <f>_xlfn.TEXTBEFORE(E4224, " ") * 1000000</f>
        <v>3400000</v>
      </c>
      <c r="G4224">
        <v>73.6036</v>
      </c>
      <c r="H4224" t="s">
        <v>160</v>
      </c>
      <c r="I4224">
        <v>49</v>
      </c>
      <c r="J4224">
        <f>IF(I4224="",0,I4224)</f>
        <v>49</v>
      </c>
      <c r="K4224">
        <v>27</v>
      </c>
      <c r="L4224">
        <f>I4224-K4224</f>
        <v>22</v>
      </c>
      <c r="M4224" t="str">
        <f>IF(I4224&lt;100,"small",IF(I4224&lt;500,"medium","large"))</f>
        <v>small</v>
      </c>
      <c r="N4224">
        <f>IF(M4224="small",1,0)</f>
        <v>1</v>
      </c>
      <c r="O4224">
        <f>IF(N4224="medium",1,0)</f>
        <v>0</v>
      </c>
      <c r="P4224">
        <f>IF(O4224="large",1,0)</f>
        <v>0</v>
      </c>
      <c r="Q4224">
        <v>2005</v>
      </c>
      <c r="R4224">
        <v>2</v>
      </c>
      <c r="S4224" t="str">
        <f>IF(R4224=1, "First-time", IF(R4224&lt;=3, "Rising Star", IF(R4224&lt;10, "Established", "Elites")))</f>
        <v>Rising Star</v>
      </c>
      <c r="T4224">
        <f>IF(S4224 = "First-time",1,0)</f>
        <v>0</v>
      </c>
      <c r="U4224">
        <f>IF(S4224 = "Rising Star",1,0)</f>
        <v>1</v>
      </c>
      <c r="V4224">
        <f>IF(S4224 = "Established",1,0)</f>
        <v>0</v>
      </c>
      <c r="W4224">
        <f>IF(S4224 = "Elites",1,0)</f>
        <v>0</v>
      </c>
      <c r="X4224" t="s">
        <v>838</v>
      </c>
      <c r="Y4224" t="str">
        <f>IF(X4224="","-",TRIM(LEFT(X4224,FIND(",",X4224&amp;",")-1)))</f>
        <v>Austin</v>
      </c>
      <c r="Z4224" t="s">
        <v>838</v>
      </c>
      <c r="AA4224" t="s">
        <v>45</v>
      </c>
    </row>
    <row r="4225" spans="1:27" ht="14.4" x14ac:dyDescent="0.3">
      <c r="A4225">
        <v>4213</v>
      </c>
      <c r="B4225" t="s">
        <v>1694</v>
      </c>
      <c r="C4225" t="s">
        <v>1695</v>
      </c>
      <c r="D4225" t="s">
        <v>1696</v>
      </c>
      <c r="E4225" t="s">
        <v>823</v>
      </c>
      <c r="F4225" s="5">
        <f>_xlfn.TEXTBEFORE(E4225, " ") * 1000000</f>
        <v>5200000</v>
      </c>
      <c r="G4225">
        <v>73.591399999999993</v>
      </c>
      <c r="H4225" t="s">
        <v>445</v>
      </c>
      <c r="I4225">
        <v>41</v>
      </c>
      <c r="J4225">
        <f>IF(I4225="",0,I4225)</f>
        <v>41</v>
      </c>
      <c r="K4225">
        <v>25</v>
      </c>
      <c r="L4225">
        <f>I4225-K4225</f>
        <v>16</v>
      </c>
      <c r="M4225" t="str">
        <f>IF(I4225&lt;100,"small",IF(I4225&lt;500,"medium","large"))</f>
        <v>small</v>
      </c>
      <c r="N4225">
        <f>IF(M4225="small",1,0)</f>
        <v>1</v>
      </c>
      <c r="O4225">
        <f>IF(N4225="medium",1,0)</f>
        <v>0</v>
      </c>
      <c r="P4225">
        <f>IF(O4225="large",1,0)</f>
        <v>0</v>
      </c>
      <c r="Q4225">
        <v>1991</v>
      </c>
      <c r="R4225">
        <v>5</v>
      </c>
      <c r="S4225" t="str">
        <f>IF(R4225=1, "First-time", IF(R4225&lt;=3, "Rising Star", IF(R4225&lt;10, "Established", "Elites")))</f>
        <v>Established</v>
      </c>
      <c r="T4225">
        <f>IF(S4225 = "First-time",1,0)</f>
        <v>0</v>
      </c>
      <c r="U4225">
        <f>IF(S4225 = "Rising Star",1,0)</f>
        <v>0</v>
      </c>
      <c r="V4225">
        <f>IF(S4225 = "Established",1,0)</f>
        <v>1</v>
      </c>
      <c r="W4225">
        <f>IF(S4225 = "Elites",1,0)</f>
        <v>0</v>
      </c>
      <c r="X4225" t="s">
        <v>689</v>
      </c>
      <c r="Y4225" t="str">
        <f>IF(X4225="","-",TRIM(LEFT(X4225,FIND(",",X4225&amp;",")-1)))</f>
        <v>Miami</v>
      </c>
      <c r="Z4225" t="s">
        <v>690</v>
      </c>
      <c r="AA4225" t="s">
        <v>10</v>
      </c>
    </row>
    <row r="4226" spans="1:27" ht="14.4" x14ac:dyDescent="0.3">
      <c r="A4226">
        <v>4214</v>
      </c>
      <c r="B4226" t="s">
        <v>4437</v>
      </c>
      <c r="C4226" t="s">
        <v>4438</v>
      </c>
      <c r="D4226" t="s">
        <v>4439</v>
      </c>
      <c r="E4226" t="s">
        <v>823</v>
      </c>
      <c r="F4226" s="5">
        <f>_xlfn.TEXTBEFORE(E4226, " ") * 1000000</f>
        <v>5200000</v>
      </c>
      <c r="G4226">
        <v>73.570099999999996</v>
      </c>
      <c r="H4226" t="s">
        <v>129</v>
      </c>
      <c r="I4226">
        <v>20</v>
      </c>
      <c r="J4226">
        <f>IF(I4226="",0,I4226)</f>
        <v>20</v>
      </c>
      <c r="K4226">
        <v>15</v>
      </c>
      <c r="L4226">
        <f>I4226-K4226</f>
        <v>5</v>
      </c>
      <c r="M4226" t="str">
        <f>IF(I4226&lt;100,"small",IF(I4226&lt;500,"medium","large"))</f>
        <v>small</v>
      </c>
      <c r="N4226">
        <f>IF(M4226="small",1,0)</f>
        <v>1</v>
      </c>
      <c r="O4226">
        <f>IF(N4226="medium",1,0)</f>
        <v>0</v>
      </c>
      <c r="P4226">
        <f>IF(O4226="large",1,0)</f>
        <v>0</v>
      </c>
      <c r="Q4226">
        <v>2002</v>
      </c>
      <c r="R4226">
        <v>1</v>
      </c>
      <c r="S4226" t="str">
        <f>IF(R4226=1, "First-time", IF(R4226&lt;=3, "Rising Star", IF(R4226&lt;10, "Established", "Elites")))</f>
        <v>First-time</v>
      </c>
      <c r="T4226">
        <f>IF(S4226 = "First-time",1,0)</f>
        <v>1</v>
      </c>
      <c r="U4226">
        <f>IF(S4226 = "Rising Star",1,0)</f>
        <v>0</v>
      </c>
      <c r="V4226">
        <f>IF(S4226 = "Established",1,0)</f>
        <v>0</v>
      </c>
      <c r="W4226">
        <f>IF(S4226 = "Elites",1,0)</f>
        <v>0</v>
      </c>
      <c r="X4226" t="s">
        <v>86</v>
      </c>
      <c r="Y4226" t="str">
        <f>IF(X4226="","-",TRIM(LEFT(X4226,FIND(",",X4226&amp;",")-1)))</f>
        <v>New York City</v>
      </c>
      <c r="Z4226" t="s">
        <v>4440</v>
      </c>
      <c r="AA4226" t="s">
        <v>32</v>
      </c>
    </row>
    <row r="4227" spans="1:27" ht="14.4" x14ac:dyDescent="0.3">
      <c r="A4227">
        <v>4215</v>
      </c>
      <c r="B4227" t="s">
        <v>6693</v>
      </c>
      <c r="C4227" t="s">
        <v>6694</v>
      </c>
      <c r="D4227" t="s">
        <v>6695</v>
      </c>
      <c r="E4227" t="s">
        <v>823</v>
      </c>
      <c r="F4227" s="5">
        <f>_xlfn.TEXTBEFORE(E4227, " ") * 1000000</f>
        <v>5200000</v>
      </c>
      <c r="G4227">
        <v>73.524799999999999</v>
      </c>
      <c r="H4227" t="s">
        <v>803</v>
      </c>
      <c r="I4227">
        <v>55</v>
      </c>
      <c r="J4227">
        <f>IF(I4227="",0,I4227)</f>
        <v>55</v>
      </c>
      <c r="K4227">
        <v>20</v>
      </c>
      <c r="L4227">
        <f>I4227-K4227</f>
        <v>35</v>
      </c>
      <c r="M4227" t="str">
        <f>IF(I4227&lt;100,"small",IF(I4227&lt;500,"medium","large"))</f>
        <v>small</v>
      </c>
      <c r="N4227">
        <f>IF(M4227="small",1,0)</f>
        <v>1</v>
      </c>
      <c r="O4227">
        <f>IF(N4227="medium",1,0)</f>
        <v>0</v>
      </c>
      <c r="P4227">
        <f>IF(O4227="large",1,0)</f>
        <v>0</v>
      </c>
      <c r="Q4227">
        <v>2006</v>
      </c>
      <c r="R4227">
        <v>2</v>
      </c>
      <c r="S4227" t="str">
        <f>IF(R4227=1, "First-time", IF(R4227&lt;=3, "Rising Star", IF(R4227&lt;10, "Established", "Elites")))</f>
        <v>Rising Star</v>
      </c>
      <c r="T4227">
        <f>IF(S4227 = "First-time",1,0)</f>
        <v>0</v>
      </c>
      <c r="U4227">
        <f>IF(S4227 = "Rising Star",1,0)</f>
        <v>1</v>
      </c>
      <c r="V4227">
        <f>IF(S4227 = "Established",1,0)</f>
        <v>0</v>
      </c>
      <c r="W4227">
        <f>IF(S4227 = "Elites",1,0)</f>
        <v>0</v>
      </c>
      <c r="X4227" t="s">
        <v>99</v>
      </c>
      <c r="Y4227" t="str">
        <f>IF(X4227="","-",TRIM(LEFT(X4227,FIND(",",X4227&amp;",")-1)))</f>
        <v>-</v>
      </c>
      <c r="Z4227" t="s">
        <v>6696</v>
      </c>
      <c r="AA4227" t="s">
        <v>46</v>
      </c>
    </row>
    <row r="4228" spans="1:27" ht="14.4" x14ac:dyDescent="0.3">
      <c r="A4228">
        <v>4216</v>
      </c>
      <c r="B4228" t="s">
        <v>6783</v>
      </c>
      <c r="C4228" t="s">
        <v>6784</v>
      </c>
      <c r="D4228" t="s">
        <v>6785</v>
      </c>
      <c r="E4228" t="s">
        <v>6786</v>
      </c>
      <c r="F4228" s="5">
        <f>_xlfn.TEXTBEFORE(E4228, " ") * 1000000</f>
        <v>226800000</v>
      </c>
      <c r="G4228">
        <v>73.509500000000003</v>
      </c>
      <c r="H4228" t="s">
        <v>353</v>
      </c>
      <c r="I4228">
        <v>940</v>
      </c>
      <c r="J4228">
        <f>IF(I4228="",0,I4228)</f>
        <v>940</v>
      </c>
      <c r="K4228">
        <v>792</v>
      </c>
      <c r="L4228">
        <f>I4228-K4228</f>
        <v>148</v>
      </c>
      <c r="M4228" t="str">
        <f>IF(I4228&lt;100,"small",IF(I4228&lt;500,"medium","large"))</f>
        <v>large</v>
      </c>
      <c r="N4228">
        <f>IF(M4228="small",1,0)</f>
        <v>0</v>
      </c>
      <c r="O4228">
        <f>IF(N4228="medium",1,0)</f>
        <v>0</v>
      </c>
      <c r="P4228">
        <f>IF(O4228="large",1,0)</f>
        <v>0</v>
      </c>
      <c r="Q4228">
        <v>2006</v>
      </c>
      <c r="R4228">
        <v>7</v>
      </c>
      <c r="S4228" t="str">
        <f>IF(R4228=1, "First-time", IF(R4228&lt;=3, "Rising Star", IF(R4228&lt;10, "Established", "Elites")))</f>
        <v>Established</v>
      </c>
      <c r="T4228">
        <f>IF(S4228 = "First-time",1,0)</f>
        <v>0</v>
      </c>
      <c r="U4228">
        <f>IF(S4228 = "Rising Star",1,0)</f>
        <v>0</v>
      </c>
      <c r="V4228">
        <f>IF(S4228 = "Established",1,0)</f>
        <v>1</v>
      </c>
      <c r="W4228">
        <f>IF(S4228 = "Elites",1,0)</f>
        <v>0</v>
      </c>
      <c r="X4228" t="s">
        <v>809</v>
      </c>
      <c r="Y4228" t="str">
        <f>IF(X4228="","-",TRIM(LEFT(X4228,FIND(",",X4228&amp;",")-1)))</f>
        <v>Greenville-Mauldin-Easley</v>
      </c>
      <c r="Z4228" t="s">
        <v>303</v>
      </c>
      <c r="AA4228" t="s">
        <v>42</v>
      </c>
    </row>
    <row r="4229" spans="1:27" ht="14.4" x14ac:dyDescent="0.3">
      <c r="A4229">
        <v>4217</v>
      </c>
      <c r="B4229" t="s">
        <v>5145</v>
      </c>
      <c r="C4229" t="s">
        <v>5146</v>
      </c>
      <c r="D4229" t="s">
        <v>5147</v>
      </c>
      <c r="E4229" t="s">
        <v>1137</v>
      </c>
      <c r="F4229" s="5">
        <f>_xlfn.TEXTBEFORE(E4229, " ") * 1000000</f>
        <v>23600000</v>
      </c>
      <c r="G4229">
        <v>73.445800000000006</v>
      </c>
      <c r="H4229" t="s">
        <v>85</v>
      </c>
      <c r="I4229">
        <v>111</v>
      </c>
      <c r="J4229">
        <f>IF(I4229="",0,I4229)</f>
        <v>111</v>
      </c>
      <c r="K4229">
        <v>73</v>
      </c>
      <c r="L4229">
        <f>I4229-K4229</f>
        <v>38</v>
      </c>
      <c r="M4229" t="str">
        <f>IF(I4229&lt;100,"small",IF(I4229&lt;500,"medium","large"))</f>
        <v>medium</v>
      </c>
      <c r="N4229">
        <f>IF(M4229="small",1,0)</f>
        <v>0</v>
      </c>
      <c r="O4229">
        <f>IF(N4229="medium",1,0)</f>
        <v>0</v>
      </c>
      <c r="P4229">
        <f>IF(O4229="large",1,0)</f>
        <v>0</v>
      </c>
      <c r="Q4229">
        <v>2003</v>
      </c>
      <c r="R4229">
        <v>11</v>
      </c>
      <c r="S4229" t="str">
        <f>IF(R4229=1, "First-time", IF(R4229&lt;=3, "Rising Star", IF(R4229&lt;10, "Established", "Elites")))</f>
        <v>Elites</v>
      </c>
      <c r="T4229">
        <f>IF(S4229 = "First-time",1,0)</f>
        <v>0</v>
      </c>
      <c r="U4229">
        <f>IF(S4229 = "Rising Star",1,0)</f>
        <v>0</v>
      </c>
      <c r="V4229">
        <f>IF(S4229 = "Established",1,0)</f>
        <v>0</v>
      </c>
      <c r="W4229">
        <f>IF(S4229 = "Elites",1,0)</f>
        <v>1</v>
      </c>
      <c r="X4229" t="s">
        <v>242</v>
      </c>
      <c r="Y4229" t="str">
        <f>IF(X4229="","-",TRIM(LEFT(X4229,FIND(",",X4229&amp;",")-1)))</f>
        <v>Atlanta</v>
      </c>
      <c r="Z4229" t="s">
        <v>242</v>
      </c>
      <c r="AA4229" t="s">
        <v>11</v>
      </c>
    </row>
    <row r="4230" spans="1:27" ht="14.4" x14ac:dyDescent="0.3">
      <c r="A4230">
        <v>4218</v>
      </c>
      <c r="B4230" t="s">
        <v>6757</v>
      </c>
      <c r="C4230" t="s">
        <v>6758</v>
      </c>
      <c r="D4230" t="s">
        <v>6759</v>
      </c>
      <c r="E4230" t="s">
        <v>2808</v>
      </c>
      <c r="F4230" s="5">
        <f>_xlfn.TEXTBEFORE(E4230, " ") * 1000000</f>
        <v>9000000</v>
      </c>
      <c r="G4230">
        <v>73.399500000000003</v>
      </c>
      <c r="H4230" t="s">
        <v>174</v>
      </c>
      <c r="I4230">
        <v>210</v>
      </c>
      <c r="J4230">
        <f>IF(I4230="",0,I4230)</f>
        <v>210</v>
      </c>
      <c r="K4230">
        <v>140</v>
      </c>
      <c r="L4230">
        <f>I4230-K4230</f>
        <v>70</v>
      </c>
      <c r="M4230" t="str">
        <f>IF(I4230&lt;100,"small",IF(I4230&lt;500,"medium","large"))</f>
        <v>medium</v>
      </c>
      <c r="N4230">
        <f>IF(M4230="small",1,0)</f>
        <v>0</v>
      </c>
      <c r="O4230">
        <f>IF(N4230="medium",1,0)</f>
        <v>0</v>
      </c>
      <c r="P4230">
        <f>IF(O4230="large",1,0)</f>
        <v>0</v>
      </c>
      <c r="Q4230">
        <v>2006</v>
      </c>
      <c r="R4230">
        <v>9</v>
      </c>
      <c r="S4230" t="str">
        <f>IF(R4230=1, "First-time", IF(R4230&lt;=3, "Rising Star", IF(R4230&lt;10, "Established", "Elites")))</f>
        <v>Established</v>
      </c>
      <c r="T4230">
        <f>IF(S4230 = "First-time",1,0)</f>
        <v>0</v>
      </c>
      <c r="U4230">
        <f>IF(S4230 = "Rising Star",1,0)</f>
        <v>0</v>
      </c>
      <c r="V4230">
        <f>IF(S4230 = "Established",1,0)</f>
        <v>1</v>
      </c>
      <c r="W4230">
        <f>IF(S4230 = "Elites",1,0)</f>
        <v>0</v>
      </c>
      <c r="X4230" t="s">
        <v>838</v>
      </c>
      <c r="Y4230" t="str">
        <f>IF(X4230="","-",TRIM(LEFT(X4230,FIND(",",X4230&amp;",")-1)))</f>
        <v>Austin</v>
      </c>
      <c r="Z4230" t="s">
        <v>838</v>
      </c>
      <c r="AA4230" t="s">
        <v>45</v>
      </c>
    </row>
    <row r="4231" spans="1:27" ht="14.4" x14ac:dyDescent="0.3">
      <c r="A4231">
        <v>4219</v>
      </c>
      <c r="B4231" t="s">
        <v>6443</v>
      </c>
      <c r="C4231" t="s">
        <v>6444</v>
      </c>
      <c r="D4231" t="s">
        <v>6445</v>
      </c>
      <c r="E4231" t="s">
        <v>562</v>
      </c>
      <c r="F4231" s="5">
        <f>_xlfn.TEXTBEFORE(E4231, " ") * 1000000</f>
        <v>14500000</v>
      </c>
      <c r="G4231">
        <v>73.386600000000001</v>
      </c>
      <c r="H4231" t="s">
        <v>803</v>
      </c>
      <c r="I4231">
        <v>70</v>
      </c>
      <c r="J4231">
        <f>IF(I4231="",0,I4231)</f>
        <v>70</v>
      </c>
      <c r="K4231">
        <v>45</v>
      </c>
      <c r="L4231">
        <f>I4231-K4231</f>
        <v>25</v>
      </c>
      <c r="M4231" t="str">
        <f>IF(I4231&lt;100,"small",IF(I4231&lt;500,"medium","large"))</f>
        <v>small</v>
      </c>
      <c r="N4231">
        <f>IF(M4231="small",1,0)</f>
        <v>1</v>
      </c>
      <c r="O4231">
        <f>IF(N4231="medium",1,0)</f>
        <v>0</v>
      </c>
      <c r="P4231">
        <f>IF(O4231="large",1,0)</f>
        <v>0</v>
      </c>
      <c r="Q4231">
        <v>2005</v>
      </c>
      <c r="R4231">
        <v>5</v>
      </c>
      <c r="S4231" t="str">
        <f>IF(R4231=1, "First-time", IF(R4231&lt;=3, "Rising Star", IF(R4231&lt;10, "Established", "Elites")))</f>
        <v>Established</v>
      </c>
      <c r="T4231">
        <f>IF(S4231 = "First-time",1,0)</f>
        <v>0</v>
      </c>
      <c r="U4231">
        <f>IF(S4231 = "Rising Star",1,0)</f>
        <v>0</v>
      </c>
      <c r="V4231">
        <f>IF(S4231 = "Established",1,0)</f>
        <v>1</v>
      </c>
      <c r="W4231">
        <f>IF(S4231 = "Elites",1,0)</f>
        <v>0</v>
      </c>
      <c r="X4231" t="s">
        <v>242</v>
      </c>
      <c r="Y4231" t="str">
        <f>IF(X4231="","-",TRIM(LEFT(X4231,FIND(",",X4231&amp;",")-1)))</f>
        <v>Atlanta</v>
      </c>
      <c r="Z4231" t="s">
        <v>242</v>
      </c>
      <c r="AA4231" t="s">
        <v>11</v>
      </c>
    </row>
    <row r="4232" spans="1:27" ht="14.4" x14ac:dyDescent="0.3">
      <c r="A4232">
        <v>4220</v>
      </c>
      <c r="B4232" t="s">
        <v>9712</v>
      </c>
      <c r="C4232" t="s">
        <v>9713</v>
      </c>
      <c r="D4232" t="s">
        <v>9714</v>
      </c>
      <c r="E4232" t="s">
        <v>615</v>
      </c>
      <c r="F4232" s="5">
        <f>_xlfn.TEXTBEFORE(E4232, " ") * 1000000</f>
        <v>2800000</v>
      </c>
      <c r="G4232">
        <v>73.330600000000004</v>
      </c>
      <c r="H4232" t="s">
        <v>174</v>
      </c>
      <c r="I4232">
        <v>31</v>
      </c>
      <c r="J4232">
        <f>IF(I4232="",0,I4232)</f>
        <v>31</v>
      </c>
      <c r="K4232">
        <v>15</v>
      </c>
      <c r="L4232">
        <f>I4232-K4232</f>
        <v>16</v>
      </c>
      <c r="M4232" t="str">
        <f>IF(I4232&lt;100,"small",IF(I4232&lt;500,"medium","large"))</f>
        <v>small</v>
      </c>
      <c r="N4232">
        <f>IF(M4232="small",1,0)</f>
        <v>1</v>
      </c>
      <c r="O4232">
        <f>IF(N4232="medium",1,0)</f>
        <v>0</v>
      </c>
      <c r="P4232">
        <f>IF(O4232="large",1,0)</f>
        <v>0</v>
      </c>
      <c r="Q4232">
        <v>2009</v>
      </c>
      <c r="R4232">
        <v>3</v>
      </c>
      <c r="S4232" t="str">
        <f>IF(R4232=1, "First-time", IF(R4232&lt;=3, "Rising Star", IF(R4232&lt;10, "Established", "Elites")))</f>
        <v>Rising Star</v>
      </c>
      <c r="T4232">
        <f>IF(S4232 = "First-time",1,0)</f>
        <v>0</v>
      </c>
      <c r="U4232">
        <f>IF(S4232 = "Rising Star",1,0)</f>
        <v>1</v>
      </c>
      <c r="V4232">
        <f>IF(S4232 = "Established",1,0)</f>
        <v>0</v>
      </c>
      <c r="W4232">
        <f>IF(S4232 = "Elites",1,0)</f>
        <v>0</v>
      </c>
      <c r="X4232" t="s">
        <v>86</v>
      </c>
      <c r="Y4232" t="str">
        <f>IF(X4232="","-",TRIM(LEFT(X4232,FIND(",",X4232&amp;",")-1)))</f>
        <v>New York City</v>
      </c>
      <c r="Z4232" t="s">
        <v>3896</v>
      </c>
      <c r="AA4232" t="s">
        <v>35</v>
      </c>
    </row>
    <row r="4233" spans="1:27" ht="14.4" x14ac:dyDescent="0.3">
      <c r="A4233">
        <v>4221</v>
      </c>
      <c r="B4233" t="s">
        <v>5580</v>
      </c>
      <c r="C4233" t="s">
        <v>5581</v>
      </c>
      <c r="D4233" t="s">
        <v>5582</v>
      </c>
      <c r="E4233" t="s">
        <v>5012</v>
      </c>
      <c r="F4233" s="5">
        <f>_xlfn.TEXTBEFORE(E4233, " ") * 1000000</f>
        <v>13500000</v>
      </c>
      <c r="G4233">
        <v>73.290499999999994</v>
      </c>
      <c r="H4233" t="s">
        <v>779</v>
      </c>
      <c r="I4233">
        <v>63</v>
      </c>
      <c r="J4233">
        <f>IF(I4233="",0,I4233)</f>
        <v>63</v>
      </c>
      <c r="K4233">
        <v>39</v>
      </c>
      <c r="L4233">
        <f>I4233-K4233</f>
        <v>24</v>
      </c>
      <c r="M4233" t="str">
        <f>IF(I4233&lt;100,"small",IF(I4233&lt;500,"medium","large"))</f>
        <v>small</v>
      </c>
      <c r="N4233">
        <f>IF(M4233="small",1,0)</f>
        <v>1</v>
      </c>
      <c r="O4233">
        <f>IF(N4233="medium",1,0)</f>
        <v>0</v>
      </c>
      <c r="P4233">
        <f>IF(O4233="large",1,0)</f>
        <v>0</v>
      </c>
      <c r="Q4233">
        <v>2004</v>
      </c>
      <c r="R4233">
        <v>9</v>
      </c>
      <c r="S4233" t="str">
        <f>IF(R4233=1, "First-time", IF(R4233&lt;=3, "Rising Star", IF(R4233&lt;10, "Established", "Elites")))</f>
        <v>Established</v>
      </c>
      <c r="T4233">
        <f>IF(S4233 = "First-time",1,0)</f>
        <v>0</v>
      </c>
      <c r="U4233">
        <f>IF(S4233 = "Rising Star",1,0)</f>
        <v>0</v>
      </c>
      <c r="V4233">
        <f>IF(S4233 = "Established",1,0)</f>
        <v>1</v>
      </c>
      <c r="W4233">
        <f>IF(S4233 = "Elites",1,0)</f>
        <v>0</v>
      </c>
      <c r="X4233" t="s">
        <v>466</v>
      </c>
      <c r="Y4233" t="str">
        <f>IF(X4233="","-",TRIM(LEFT(X4233,FIND(",",X4233&amp;",")-1)))</f>
        <v>Charlotte</v>
      </c>
      <c r="Z4233" t="s">
        <v>5583</v>
      </c>
      <c r="AA4233" t="s">
        <v>28</v>
      </c>
    </row>
    <row r="4234" spans="1:27" ht="14.4" x14ac:dyDescent="0.3">
      <c r="A4234">
        <v>4222</v>
      </c>
      <c r="B4234" t="s">
        <v>7130</v>
      </c>
      <c r="C4234" t="s">
        <v>7131</v>
      </c>
      <c r="D4234" t="s">
        <v>7132</v>
      </c>
      <c r="E4234" t="s">
        <v>2952</v>
      </c>
      <c r="F4234" s="5">
        <f>_xlfn.TEXTBEFORE(E4234, " ") * 1000000</f>
        <v>16300000</v>
      </c>
      <c r="G4234">
        <v>73.283600000000007</v>
      </c>
      <c r="H4234" t="s">
        <v>153</v>
      </c>
      <c r="I4234">
        <v>154</v>
      </c>
      <c r="J4234">
        <f>IF(I4234="",0,I4234)</f>
        <v>154</v>
      </c>
      <c r="K4234">
        <v>31</v>
      </c>
      <c r="L4234">
        <f>I4234-K4234</f>
        <v>123</v>
      </c>
      <c r="M4234" t="str">
        <f>IF(I4234&lt;100,"small",IF(I4234&lt;500,"medium","large"))</f>
        <v>medium</v>
      </c>
      <c r="N4234">
        <f>IF(M4234="small",1,0)</f>
        <v>0</v>
      </c>
      <c r="O4234">
        <f>IF(N4234="medium",1,0)</f>
        <v>0</v>
      </c>
      <c r="P4234">
        <f>IF(O4234="large",1,0)</f>
        <v>0</v>
      </c>
      <c r="Q4234">
        <v>2006</v>
      </c>
      <c r="R4234">
        <v>1</v>
      </c>
      <c r="S4234" t="str">
        <f>IF(R4234=1, "First-time", IF(R4234&lt;=3, "Rising Star", IF(R4234&lt;10, "Established", "Elites")))</f>
        <v>First-time</v>
      </c>
      <c r="T4234">
        <f>IF(S4234 = "First-time",1,0)</f>
        <v>1</v>
      </c>
      <c r="U4234">
        <f>IF(S4234 = "Rising Star",1,0)</f>
        <v>0</v>
      </c>
      <c r="V4234">
        <f>IF(S4234 = "Established",1,0)</f>
        <v>0</v>
      </c>
      <c r="W4234">
        <f>IF(S4234 = "Elites",1,0)</f>
        <v>0</v>
      </c>
      <c r="X4234" t="s">
        <v>689</v>
      </c>
      <c r="Y4234" t="str">
        <f>IF(X4234="","-",TRIM(LEFT(X4234,FIND(",",X4234&amp;",")-1)))</f>
        <v>Miami</v>
      </c>
      <c r="Z4234" t="s">
        <v>689</v>
      </c>
      <c r="AA4234" t="s">
        <v>10</v>
      </c>
    </row>
    <row r="4235" spans="1:27" ht="14.4" x14ac:dyDescent="0.3">
      <c r="A4235">
        <v>4223</v>
      </c>
      <c r="B4235" t="s">
        <v>3100</v>
      </c>
      <c r="C4235" t="s">
        <v>3101</v>
      </c>
      <c r="D4235" t="s">
        <v>3102</v>
      </c>
      <c r="E4235" t="s">
        <v>1312</v>
      </c>
      <c r="F4235" s="5">
        <f>_xlfn.TEXTBEFORE(E4235, " ") * 1000000</f>
        <v>24400000</v>
      </c>
      <c r="G4235">
        <v>73.265500000000003</v>
      </c>
      <c r="H4235" t="s">
        <v>140</v>
      </c>
      <c r="I4235">
        <v>400</v>
      </c>
      <c r="J4235">
        <f>IF(I4235="",0,I4235)</f>
        <v>400</v>
      </c>
      <c r="K4235">
        <v>250</v>
      </c>
      <c r="L4235">
        <f>I4235-K4235</f>
        <v>150</v>
      </c>
      <c r="M4235" t="str">
        <f>IF(I4235&lt;100,"small",IF(I4235&lt;500,"medium","large"))</f>
        <v>medium</v>
      </c>
      <c r="N4235">
        <f>IF(M4235="small",1,0)</f>
        <v>0</v>
      </c>
      <c r="O4235">
        <f>IF(N4235="medium",1,0)</f>
        <v>0</v>
      </c>
      <c r="P4235">
        <f>IF(O4235="large",1,0)</f>
        <v>0</v>
      </c>
      <c r="Q4235">
        <v>1999</v>
      </c>
      <c r="R4235">
        <v>7</v>
      </c>
      <c r="S4235" t="str">
        <f>IF(R4235=1, "First-time", IF(R4235&lt;=3, "Rising Star", IF(R4235&lt;10, "Established", "Elites")))</f>
        <v>Established</v>
      </c>
      <c r="T4235">
        <f>IF(S4235 = "First-time",1,0)</f>
        <v>0</v>
      </c>
      <c r="U4235">
        <f>IF(S4235 = "Rising Star",1,0)</f>
        <v>0</v>
      </c>
      <c r="V4235">
        <f>IF(S4235 = "Established",1,0)</f>
        <v>1</v>
      </c>
      <c r="W4235">
        <f>IF(S4235 = "Elites",1,0)</f>
        <v>0</v>
      </c>
      <c r="X4235" t="s">
        <v>348</v>
      </c>
      <c r="Y4235" t="str">
        <f>IF(X4235="","-",TRIM(LEFT(X4235,FIND(",",X4235&amp;",")-1)))</f>
        <v>Nashville</v>
      </c>
      <c r="Z4235" t="s">
        <v>208</v>
      </c>
      <c r="AA4235" t="s">
        <v>44</v>
      </c>
    </row>
    <row r="4236" spans="1:27" ht="14.4" x14ac:dyDescent="0.3">
      <c r="A4236">
        <v>4224</v>
      </c>
      <c r="B4236" t="s">
        <v>3866</v>
      </c>
      <c r="C4236" t="s">
        <v>3867</v>
      </c>
      <c r="D4236" t="s">
        <v>3868</v>
      </c>
      <c r="E4236" t="s">
        <v>1276</v>
      </c>
      <c r="F4236" s="5">
        <f>_xlfn.TEXTBEFORE(E4236, " ") * 1000000</f>
        <v>5000000</v>
      </c>
      <c r="G4236">
        <v>73.245099999999994</v>
      </c>
      <c r="H4236" t="s">
        <v>803</v>
      </c>
      <c r="I4236">
        <v>17</v>
      </c>
      <c r="J4236">
        <f>IF(I4236="",0,I4236)</f>
        <v>17</v>
      </c>
      <c r="K4236">
        <v>15</v>
      </c>
      <c r="L4236">
        <f>I4236-K4236</f>
        <v>2</v>
      </c>
      <c r="M4236" t="str">
        <f>IF(I4236&lt;100,"small",IF(I4236&lt;500,"medium","large"))</f>
        <v>small</v>
      </c>
      <c r="N4236">
        <f>IF(M4236="small",1,0)</f>
        <v>1</v>
      </c>
      <c r="O4236">
        <f>IF(N4236="medium",1,0)</f>
        <v>0</v>
      </c>
      <c r="P4236">
        <f>IF(O4236="large",1,0)</f>
        <v>0</v>
      </c>
      <c r="Q4236">
        <v>2001</v>
      </c>
      <c r="R4236">
        <v>5</v>
      </c>
      <c r="S4236" t="str">
        <f>IF(R4236=1, "First-time", IF(R4236&lt;=3, "Rising Star", IF(R4236&lt;10, "Established", "Elites")))</f>
        <v>Established</v>
      </c>
      <c r="T4236">
        <f>IF(S4236 = "First-time",1,0)</f>
        <v>0</v>
      </c>
      <c r="U4236">
        <f>IF(S4236 = "Rising Star",1,0)</f>
        <v>0</v>
      </c>
      <c r="V4236">
        <f>IF(S4236 = "Established",1,0)</f>
        <v>1</v>
      </c>
      <c r="W4236">
        <f>IF(S4236 = "Elites",1,0)</f>
        <v>0</v>
      </c>
      <c r="X4236" t="s">
        <v>712</v>
      </c>
      <c r="Y4236" t="str">
        <f>IF(X4236="","-",TRIM(LEFT(X4236,FIND(",",X4236&amp;",")-1)))</f>
        <v>Oklahoma City</v>
      </c>
      <c r="Z4236" t="s">
        <v>713</v>
      </c>
      <c r="AA4236" t="s">
        <v>37</v>
      </c>
    </row>
    <row r="4237" spans="1:27" ht="14.4" x14ac:dyDescent="0.3">
      <c r="A4237">
        <v>4225</v>
      </c>
      <c r="B4237" t="s">
        <v>6697</v>
      </c>
      <c r="C4237" t="s">
        <v>6698</v>
      </c>
      <c r="D4237" t="s">
        <v>6699</v>
      </c>
      <c r="E4237" t="s">
        <v>2451</v>
      </c>
      <c r="F4237" s="5">
        <f>_xlfn.TEXTBEFORE(E4237, " ") * 1000000</f>
        <v>12300000</v>
      </c>
      <c r="G4237">
        <v>73.188599999999994</v>
      </c>
      <c r="H4237" t="s">
        <v>433</v>
      </c>
      <c r="I4237">
        <v>120</v>
      </c>
      <c r="J4237">
        <f>IF(I4237="",0,I4237)</f>
        <v>120</v>
      </c>
      <c r="K4237">
        <v>62</v>
      </c>
      <c r="L4237">
        <f>I4237-K4237</f>
        <v>58</v>
      </c>
      <c r="M4237" t="str">
        <f>IF(I4237&lt;100,"small",IF(I4237&lt;500,"medium","large"))</f>
        <v>medium</v>
      </c>
      <c r="N4237">
        <f>IF(M4237="small",1,0)</f>
        <v>0</v>
      </c>
      <c r="O4237">
        <f>IF(N4237="medium",1,0)</f>
        <v>0</v>
      </c>
      <c r="P4237">
        <f>IF(O4237="large",1,0)</f>
        <v>0</v>
      </c>
      <c r="Q4237">
        <v>2006</v>
      </c>
      <c r="R4237">
        <v>7</v>
      </c>
      <c r="S4237" t="str">
        <f>IF(R4237=1, "First-time", IF(R4237&lt;=3, "Rising Star", IF(R4237&lt;10, "Established", "Elites")))</f>
        <v>Established</v>
      </c>
      <c r="T4237">
        <f>IF(S4237 = "First-time",1,0)</f>
        <v>0</v>
      </c>
      <c r="U4237">
        <f>IF(S4237 = "Rising Star",1,0)</f>
        <v>0</v>
      </c>
      <c r="V4237">
        <f>IF(S4237 = "Established",1,0)</f>
        <v>1</v>
      </c>
      <c r="W4237">
        <f>IF(S4237 = "Elites",1,0)</f>
        <v>0</v>
      </c>
      <c r="X4237" t="s">
        <v>3805</v>
      </c>
      <c r="Y4237" t="str">
        <f>IF(X4237="","-",TRIM(LEFT(X4237,FIND(",",X4237&amp;",")-1)))</f>
        <v>Provo-Orem</v>
      </c>
      <c r="Z4237" t="s">
        <v>6700</v>
      </c>
      <c r="AA4237" t="s">
        <v>46</v>
      </c>
    </row>
    <row r="4238" spans="1:27" ht="14.4" x14ac:dyDescent="0.3">
      <c r="A4238">
        <v>4226</v>
      </c>
      <c r="B4238" t="s">
        <v>9880</v>
      </c>
      <c r="C4238" t="s">
        <v>9881</v>
      </c>
      <c r="D4238" t="s">
        <v>9882</v>
      </c>
      <c r="E4238" t="s">
        <v>9883</v>
      </c>
      <c r="F4238" s="5">
        <f>_xlfn.TEXTBEFORE(E4238, " ") * 1000000</f>
        <v>99000000</v>
      </c>
      <c r="G4238">
        <v>73.177400000000006</v>
      </c>
      <c r="H4238" t="s">
        <v>779</v>
      </c>
      <c r="I4238">
        <v>136</v>
      </c>
      <c r="J4238">
        <f>IF(I4238="",0,I4238)</f>
        <v>136</v>
      </c>
      <c r="K4238">
        <v>87</v>
      </c>
      <c r="L4238">
        <f>I4238-K4238</f>
        <v>49</v>
      </c>
      <c r="M4238" t="str">
        <f>IF(I4238&lt;100,"small",IF(I4238&lt;500,"medium","large"))</f>
        <v>medium</v>
      </c>
      <c r="N4238">
        <f>IF(M4238="small",1,0)</f>
        <v>0</v>
      </c>
      <c r="O4238">
        <f>IF(N4238="medium",1,0)</f>
        <v>0</v>
      </c>
      <c r="P4238">
        <f>IF(O4238="large",1,0)</f>
        <v>0</v>
      </c>
      <c r="Q4238">
        <v>2009</v>
      </c>
      <c r="R4238">
        <v>1</v>
      </c>
      <c r="S4238" t="str">
        <f>IF(R4238=1, "First-time", IF(R4238&lt;=3, "Rising Star", IF(R4238&lt;10, "Established", "Elites")))</f>
        <v>First-time</v>
      </c>
      <c r="T4238">
        <f>IF(S4238 = "First-time",1,0)</f>
        <v>1</v>
      </c>
      <c r="U4238">
        <f>IF(S4238 = "Rising Star",1,0)</f>
        <v>0</v>
      </c>
      <c r="V4238">
        <f>IF(S4238 = "Established",1,0)</f>
        <v>0</v>
      </c>
      <c r="W4238">
        <f>IF(S4238 = "Elites",1,0)</f>
        <v>0</v>
      </c>
      <c r="X4238" t="s">
        <v>439</v>
      </c>
      <c r="Y4238" t="str">
        <f>IF(X4238="","-",TRIM(LEFT(X4238,FIND(",",X4238&amp;",")-1)))</f>
        <v>Detroit</v>
      </c>
      <c r="Z4238" t="s">
        <v>2885</v>
      </c>
      <c r="AA4238" t="s">
        <v>23</v>
      </c>
    </row>
    <row r="4239" spans="1:27" ht="14.4" x14ac:dyDescent="0.3">
      <c r="A4239">
        <v>4227</v>
      </c>
      <c r="B4239" t="s">
        <v>273</v>
      </c>
      <c r="C4239" t="s">
        <v>274</v>
      </c>
      <c r="D4239" t="s">
        <v>275</v>
      </c>
      <c r="E4239" t="s">
        <v>276</v>
      </c>
      <c r="F4239" s="5">
        <f>_xlfn.TEXTBEFORE(E4239, " ") * 1000000</f>
        <v>29400000</v>
      </c>
      <c r="G4239">
        <v>73.173599999999993</v>
      </c>
      <c r="H4239" t="s">
        <v>105</v>
      </c>
      <c r="I4239">
        <v>42</v>
      </c>
      <c r="J4239">
        <f>IF(I4239="",0,I4239)</f>
        <v>42</v>
      </c>
      <c r="K4239">
        <v>33</v>
      </c>
      <c r="L4239">
        <f>I4239-K4239</f>
        <v>9</v>
      </c>
      <c r="M4239" t="str">
        <f>IF(I4239&lt;100,"small",IF(I4239&lt;500,"medium","large"))</f>
        <v>small</v>
      </c>
      <c r="N4239">
        <f>IF(M4239="small",1,0)</f>
        <v>1</v>
      </c>
      <c r="O4239">
        <f>IF(N4239="medium",1,0)</f>
        <v>0</v>
      </c>
      <c r="P4239">
        <f>IF(O4239="large",1,0)</f>
        <v>0</v>
      </c>
      <c r="Q4239">
        <v>1951</v>
      </c>
      <c r="R4239">
        <v>5</v>
      </c>
      <c r="S4239" t="str">
        <f>IF(R4239=1, "First-time", IF(R4239&lt;=3, "Rising Star", IF(R4239&lt;10, "Established", "Elites")))</f>
        <v>Established</v>
      </c>
      <c r="T4239">
        <f>IF(S4239 = "First-time",1,0)</f>
        <v>0</v>
      </c>
      <c r="U4239">
        <f>IF(S4239 = "Rising Star",1,0)</f>
        <v>0</v>
      </c>
      <c r="V4239">
        <f>IF(S4239 = "Established",1,0)</f>
        <v>1</v>
      </c>
      <c r="W4239">
        <f>IF(S4239 = "Elites",1,0)</f>
        <v>0</v>
      </c>
      <c r="X4239" t="s">
        <v>254</v>
      </c>
      <c r="Y4239" t="str">
        <f>IF(X4239="","-",TRIM(LEFT(X4239,FIND(",",X4239&amp;",")-1)))</f>
        <v>Tulsa</v>
      </c>
      <c r="Z4239" t="s">
        <v>277</v>
      </c>
      <c r="AA4239" t="s">
        <v>37</v>
      </c>
    </row>
    <row r="4240" spans="1:27" ht="14.4" x14ac:dyDescent="0.3">
      <c r="A4240">
        <v>4228</v>
      </c>
      <c r="B4240" t="s">
        <v>1285</v>
      </c>
      <c r="C4240" t="s">
        <v>1286</v>
      </c>
      <c r="D4240" t="s">
        <v>1287</v>
      </c>
      <c r="E4240" t="s">
        <v>1288</v>
      </c>
      <c r="F4240" s="5">
        <f>_xlfn.TEXTBEFORE(E4240, " ") * 1000000</f>
        <v>446500000</v>
      </c>
      <c r="G4240">
        <v>73.132599999999996</v>
      </c>
      <c r="H4240" t="s">
        <v>751</v>
      </c>
      <c r="I4240">
        <v>266</v>
      </c>
      <c r="J4240">
        <f>IF(I4240="",0,I4240)</f>
        <v>266</v>
      </c>
      <c r="K4240">
        <v>148</v>
      </c>
      <c r="L4240">
        <f>I4240-K4240</f>
        <v>118</v>
      </c>
      <c r="M4240" t="str">
        <f>IF(I4240&lt;100,"small",IF(I4240&lt;500,"medium","large"))</f>
        <v>medium</v>
      </c>
      <c r="N4240">
        <f>IF(M4240="small",1,0)</f>
        <v>0</v>
      </c>
      <c r="O4240">
        <f>IF(N4240="medium",1,0)</f>
        <v>0</v>
      </c>
      <c r="P4240">
        <f>IF(O4240="large",1,0)</f>
        <v>0</v>
      </c>
      <c r="Q4240">
        <v>1987</v>
      </c>
      <c r="R4240">
        <v>9</v>
      </c>
      <c r="S4240" t="str">
        <f>IF(R4240=1, "First-time", IF(R4240&lt;=3, "Rising Star", IF(R4240&lt;10, "Established", "Elites")))</f>
        <v>Established</v>
      </c>
      <c r="T4240">
        <f>IF(S4240 = "First-time",1,0)</f>
        <v>0</v>
      </c>
      <c r="U4240">
        <f>IF(S4240 = "Rising Star",1,0)</f>
        <v>0</v>
      </c>
      <c r="V4240">
        <f>IF(S4240 = "Established",1,0)</f>
        <v>1</v>
      </c>
      <c r="W4240">
        <f>IF(S4240 = "Elites",1,0)</f>
        <v>0</v>
      </c>
      <c r="X4240" t="s">
        <v>99</v>
      </c>
      <c r="Y4240" t="str">
        <f>IF(X4240="","-",TRIM(LEFT(X4240,FIND(",",X4240&amp;",")-1)))</f>
        <v>-</v>
      </c>
      <c r="Z4240" t="s">
        <v>1289</v>
      </c>
      <c r="AA4240" t="s">
        <v>15</v>
      </c>
    </row>
    <row r="4241" spans="1:27" ht="14.4" x14ac:dyDescent="0.3">
      <c r="A4241">
        <v>4229</v>
      </c>
      <c r="B4241" t="s">
        <v>5357</v>
      </c>
      <c r="C4241" t="s">
        <v>5358</v>
      </c>
      <c r="D4241" t="s">
        <v>5359</v>
      </c>
      <c r="E4241" t="s">
        <v>5360</v>
      </c>
      <c r="F4241" s="5">
        <f>_xlfn.TEXTBEFORE(E4241, " ") * 1000000</f>
        <v>65599999.999999993</v>
      </c>
      <c r="G4241">
        <v>73.056899999999999</v>
      </c>
      <c r="H4241" t="s">
        <v>751</v>
      </c>
      <c r="I4241">
        <v>293</v>
      </c>
      <c r="J4241">
        <f>IF(I4241="",0,I4241)</f>
        <v>293</v>
      </c>
      <c r="K4241">
        <v>195</v>
      </c>
      <c r="L4241">
        <f>I4241-K4241</f>
        <v>98</v>
      </c>
      <c r="M4241" t="str">
        <f>IF(I4241&lt;100,"small",IF(I4241&lt;500,"medium","large"))</f>
        <v>medium</v>
      </c>
      <c r="N4241">
        <f>IF(M4241="small",1,0)</f>
        <v>0</v>
      </c>
      <c r="O4241">
        <f>IF(N4241="medium",1,0)</f>
        <v>0</v>
      </c>
      <c r="P4241">
        <f>IF(O4241="large",1,0)</f>
        <v>0</v>
      </c>
      <c r="Q4241">
        <v>2004</v>
      </c>
      <c r="R4241">
        <v>10</v>
      </c>
      <c r="S4241" t="str">
        <f>IF(R4241=1, "First-time", IF(R4241&lt;=3, "Rising Star", IF(R4241&lt;10, "Established", "Elites")))</f>
        <v>Elites</v>
      </c>
      <c r="T4241">
        <f>IF(S4241 = "First-time",1,0)</f>
        <v>0</v>
      </c>
      <c r="U4241">
        <f>IF(S4241 = "Rising Star",1,0)</f>
        <v>0</v>
      </c>
      <c r="V4241">
        <f>IF(S4241 = "Established",1,0)</f>
        <v>0</v>
      </c>
      <c r="W4241">
        <f>IF(S4241 = "Elites",1,0)</f>
        <v>1</v>
      </c>
      <c r="X4241" t="s">
        <v>427</v>
      </c>
      <c r="Y4241" t="str">
        <f>IF(X4241="","-",TRIM(LEFT(X4241,FIND(",",X4241&amp;",")-1)))</f>
        <v>Washington</v>
      </c>
      <c r="Z4241" t="s">
        <v>1407</v>
      </c>
      <c r="AA4241" t="s">
        <v>47</v>
      </c>
    </row>
    <row r="4242" spans="1:27" ht="14.4" x14ac:dyDescent="0.3">
      <c r="A4242">
        <v>4230</v>
      </c>
      <c r="B4242" t="s">
        <v>4441</v>
      </c>
      <c r="C4242" t="s">
        <v>4442</v>
      </c>
      <c r="D4242" t="s">
        <v>4443</v>
      </c>
      <c r="E4242" t="s">
        <v>1237</v>
      </c>
      <c r="F4242" s="5">
        <f>_xlfn.TEXTBEFORE(E4242, " ") * 1000000</f>
        <v>11600000</v>
      </c>
      <c r="G4242">
        <v>73.029399999999995</v>
      </c>
      <c r="H4242" t="s">
        <v>353</v>
      </c>
      <c r="I4242">
        <v>110</v>
      </c>
      <c r="J4242">
        <f>IF(I4242="",0,I4242)</f>
        <v>110</v>
      </c>
      <c r="K4242">
        <v>50</v>
      </c>
      <c r="L4242">
        <f>I4242-K4242</f>
        <v>60</v>
      </c>
      <c r="M4242" t="str">
        <f>IF(I4242&lt;100,"small",IF(I4242&lt;500,"medium","large"))</f>
        <v>medium</v>
      </c>
      <c r="N4242">
        <f>IF(M4242="small",1,0)</f>
        <v>0</v>
      </c>
      <c r="O4242">
        <f>IF(N4242="medium",1,0)</f>
        <v>0</v>
      </c>
      <c r="P4242">
        <f>IF(O4242="large",1,0)</f>
        <v>0</v>
      </c>
      <c r="Q4242">
        <v>2002</v>
      </c>
      <c r="R4242">
        <v>2</v>
      </c>
      <c r="S4242" t="str">
        <f>IF(R4242=1, "First-time", IF(R4242&lt;=3, "Rising Star", IF(R4242&lt;10, "Established", "Elites")))</f>
        <v>Rising Star</v>
      </c>
      <c r="T4242">
        <f>IF(S4242 = "First-time",1,0)</f>
        <v>0</v>
      </c>
      <c r="U4242">
        <f>IF(S4242 = "Rising Star",1,0)</f>
        <v>1</v>
      </c>
      <c r="V4242">
        <f>IF(S4242 = "Established",1,0)</f>
        <v>0</v>
      </c>
      <c r="W4242">
        <f>IF(S4242 = "Elites",1,0)</f>
        <v>0</v>
      </c>
      <c r="X4242" t="s">
        <v>191</v>
      </c>
      <c r="Y4242" t="str">
        <f>IF(X4242="","-",TRIM(LEFT(X4242,FIND(",",X4242&amp;",")-1)))</f>
        <v>Philadelphia</v>
      </c>
      <c r="Z4242" t="s">
        <v>4444</v>
      </c>
      <c r="AA4242" t="s">
        <v>32</v>
      </c>
    </row>
    <row r="4243" spans="1:27" ht="14.4" x14ac:dyDescent="0.3">
      <c r="A4243">
        <v>4231</v>
      </c>
      <c r="B4243" t="s">
        <v>5446</v>
      </c>
      <c r="C4243" t="s">
        <v>5447</v>
      </c>
      <c r="D4243" t="s">
        <v>5448</v>
      </c>
      <c r="E4243" t="s">
        <v>1405</v>
      </c>
      <c r="F4243" s="5">
        <f>_xlfn.TEXTBEFORE(E4243, " ") * 1000000</f>
        <v>2600000</v>
      </c>
      <c r="G4243">
        <v>72.994799999999998</v>
      </c>
      <c r="H4243" t="s">
        <v>803</v>
      </c>
      <c r="I4243">
        <v>21</v>
      </c>
      <c r="J4243">
        <f>IF(I4243="",0,I4243)</f>
        <v>21</v>
      </c>
      <c r="K4243">
        <v>13</v>
      </c>
      <c r="L4243">
        <f>I4243-K4243</f>
        <v>8</v>
      </c>
      <c r="M4243" t="str">
        <f>IF(I4243&lt;100,"small",IF(I4243&lt;500,"medium","large"))</f>
        <v>small</v>
      </c>
      <c r="N4243">
        <f>IF(M4243="small",1,0)</f>
        <v>1</v>
      </c>
      <c r="O4243">
        <f>IF(N4243="medium",1,0)</f>
        <v>0</v>
      </c>
      <c r="P4243">
        <f>IF(O4243="large",1,0)</f>
        <v>0</v>
      </c>
      <c r="Q4243">
        <v>2004</v>
      </c>
      <c r="R4243">
        <v>1</v>
      </c>
      <c r="S4243" t="str">
        <f>IF(R4243=1, "First-time", IF(R4243&lt;=3, "Rising Star", IF(R4243&lt;10, "Established", "Elites")))</f>
        <v>First-time</v>
      </c>
      <c r="T4243">
        <f>IF(S4243 = "First-time",1,0)</f>
        <v>1</v>
      </c>
      <c r="U4243">
        <f>IF(S4243 = "Rising Star",1,0)</f>
        <v>0</v>
      </c>
      <c r="V4243">
        <f>IF(S4243 = "Established",1,0)</f>
        <v>0</v>
      </c>
      <c r="W4243">
        <f>IF(S4243 = "Elites",1,0)</f>
        <v>0</v>
      </c>
      <c r="X4243" t="s">
        <v>3843</v>
      </c>
      <c r="Y4243" t="str">
        <f>IF(X4243="","-",TRIM(LEFT(X4243,FIND(",",X4243&amp;",")-1)))</f>
        <v>Allentown-Bethlehem-Easton</v>
      </c>
      <c r="Z4243" t="s">
        <v>5449</v>
      </c>
      <c r="AA4243" t="s">
        <v>39</v>
      </c>
    </row>
    <row r="4244" spans="1:27" ht="14.4" x14ac:dyDescent="0.3">
      <c r="A4244">
        <v>4232</v>
      </c>
      <c r="B4244" t="s">
        <v>2234</v>
      </c>
      <c r="C4244" t="s">
        <v>2235</v>
      </c>
      <c r="D4244" t="s">
        <v>2236</v>
      </c>
      <c r="E4244" t="s">
        <v>2237</v>
      </c>
      <c r="F4244" s="5">
        <f>_xlfn.TEXTBEFORE(E4244, " ") * 1000000</f>
        <v>59500000</v>
      </c>
      <c r="G4244">
        <v>72.991100000000003</v>
      </c>
      <c r="H4244" t="s">
        <v>174</v>
      </c>
      <c r="I4244">
        <v>760</v>
      </c>
      <c r="J4244">
        <f>IF(I4244="",0,I4244)</f>
        <v>760</v>
      </c>
      <c r="K4244">
        <v>475</v>
      </c>
      <c r="L4244">
        <f>I4244-K4244</f>
        <v>285</v>
      </c>
      <c r="M4244" t="str">
        <f>IF(I4244&lt;100,"small",IF(I4244&lt;500,"medium","large"))</f>
        <v>large</v>
      </c>
      <c r="N4244">
        <f>IF(M4244="small",1,0)</f>
        <v>0</v>
      </c>
      <c r="O4244">
        <f>IF(N4244="medium",1,0)</f>
        <v>0</v>
      </c>
      <c r="P4244">
        <f>IF(O4244="large",1,0)</f>
        <v>0</v>
      </c>
      <c r="Q4244">
        <v>1995</v>
      </c>
      <c r="R4244">
        <v>9</v>
      </c>
      <c r="S4244" t="str">
        <f>IF(R4244=1, "First-time", IF(R4244&lt;=3, "Rising Star", IF(R4244&lt;10, "Established", "Elites")))</f>
        <v>Established</v>
      </c>
      <c r="T4244">
        <f>IF(S4244 = "First-time",1,0)</f>
        <v>0</v>
      </c>
      <c r="U4244">
        <f>IF(S4244 = "Rising Star",1,0)</f>
        <v>0</v>
      </c>
      <c r="V4244">
        <f>IF(S4244 = "Established",1,0)</f>
        <v>1</v>
      </c>
      <c r="W4244">
        <f>IF(S4244 = "Elites",1,0)</f>
        <v>0</v>
      </c>
      <c r="X4244" t="s">
        <v>611</v>
      </c>
      <c r="Y4244" t="str">
        <f>IF(X4244="","-",TRIM(LEFT(X4244,FIND(",",X4244&amp;",")-1)))</f>
        <v>Denver</v>
      </c>
      <c r="Z4244" t="s">
        <v>2238</v>
      </c>
      <c r="AA4244" t="s">
        <v>6</v>
      </c>
    </row>
    <row r="4245" spans="1:27" ht="14.4" x14ac:dyDescent="0.3">
      <c r="A4245">
        <v>4233</v>
      </c>
      <c r="B4245" t="s">
        <v>9489</v>
      </c>
      <c r="C4245" t="s">
        <v>9490</v>
      </c>
      <c r="D4245" t="s">
        <v>9491</v>
      </c>
      <c r="E4245" t="s">
        <v>392</v>
      </c>
      <c r="F4245" s="5">
        <f>_xlfn.TEXTBEFORE(E4245, " ") * 1000000</f>
        <v>2000000</v>
      </c>
      <c r="G4245">
        <v>72.942899999999995</v>
      </c>
      <c r="H4245" t="s">
        <v>779</v>
      </c>
      <c r="I4245">
        <v>55</v>
      </c>
      <c r="J4245">
        <f>IF(I4245="",0,I4245)</f>
        <v>55</v>
      </c>
      <c r="K4245">
        <v>30</v>
      </c>
      <c r="L4245">
        <f>I4245-K4245</f>
        <v>25</v>
      </c>
      <c r="M4245" t="str">
        <f>IF(I4245&lt;100,"small",IF(I4245&lt;500,"medium","large"))</f>
        <v>small</v>
      </c>
      <c r="N4245">
        <f>IF(M4245="small",1,0)</f>
        <v>1</v>
      </c>
      <c r="O4245">
        <f>IF(N4245="medium",1,0)</f>
        <v>0</v>
      </c>
      <c r="P4245">
        <f>IF(O4245="large",1,0)</f>
        <v>0</v>
      </c>
      <c r="Q4245">
        <v>2009</v>
      </c>
      <c r="R4245">
        <v>1</v>
      </c>
      <c r="S4245" t="str">
        <f>IF(R4245=1, "First-time", IF(R4245&lt;=3, "Rising Star", IF(R4245&lt;10, "Established", "Elites")))</f>
        <v>First-time</v>
      </c>
      <c r="T4245">
        <f>IF(S4245 = "First-time",1,0)</f>
        <v>1</v>
      </c>
      <c r="U4245">
        <f>IF(S4245 = "Rising Star",1,0)</f>
        <v>0</v>
      </c>
      <c r="V4245">
        <f>IF(S4245 = "Established",1,0)</f>
        <v>0</v>
      </c>
      <c r="W4245">
        <f>IF(S4245 = "Elites",1,0)</f>
        <v>0</v>
      </c>
      <c r="X4245" t="s">
        <v>1396</v>
      </c>
      <c r="Y4245" t="str">
        <f>IF(X4245="","-",TRIM(LEFT(X4245,FIND(",",X4245&amp;",")-1)))</f>
        <v>San Francisco</v>
      </c>
      <c r="Z4245" t="s">
        <v>3457</v>
      </c>
      <c r="AA4245" t="s">
        <v>44</v>
      </c>
    </row>
    <row r="4246" spans="1:27" ht="14.4" x14ac:dyDescent="0.3">
      <c r="A4246">
        <v>4234</v>
      </c>
      <c r="B4246" t="s">
        <v>8162</v>
      </c>
      <c r="C4246" t="s">
        <v>8163</v>
      </c>
      <c r="D4246" t="s">
        <v>8164</v>
      </c>
      <c r="E4246" t="s">
        <v>1306</v>
      </c>
      <c r="F4246" s="5">
        <f>_xlfn.TEXTBEFORE(E4246, " ") * 1000000</f>
        <v>11500000</v>
      </c>
      <c r="G4246">
        <v>72.938599999999994</v>
      </c>
      <c r="H4246" t="s">
        <v>129</v>
      </c>
      <c r="I4246">
        <v>25</v>
      </c>
      <c r="J4246">
        <f>IF(I4246="",0,I4246)</f>
        <v>25</v>
      </c>
      <c r="K4246">
        <v>10</v>
      </c>
      <c r="L4246">
        <f>I4246-K4246</f>
        <v>15</v>
      </c>
      <c r="M4246" t="str">
        <f>IF(I4246&lt;100,"small",IF(I4246&lt;500,"medium","large"))</f>
        <v>small</v>
      </c>
      <c r="N4246">
        <f>IF(M4246="small",1,0)</f>
        <v>1</v>
      </c>
      <c r="O4246">
        <f>IF(N4246="medium",1,0)</f>
        <v>0</v>
      </c>
      <c r="P4246">
        <f>IF(O4246="large",1,0)</f>
        <v>0</v>
      </c>
      <c r="Q4246">
        <v>2007</v>
      </c>
      <c r="R4246">
        <v>1</v>
      </c>
      <c r="S4246" t="str">
        <f>IF(R4246=1, "First-time", IF(R4246&lt;=3, "Rising Star", IF(R4246&lt;10, "Established", "Elites")))</f>
        <v>First-time</v>
      </c>
      <c r="T4246">
        <f>IF(S4246 = "First-time",1,0)</f>
        <v>1</v>
      </c>
      <c r="U4246">
        <f>IF(S4246 = "Rising Star",1,0)</f>
        <v>0</v>
      </c>
      <c r="V4246">
        <f>IF(S4246 = "Established",1,0)</f>
        <v>0</v>
      </c>
      <c r="W4246">
        <f>IF(S4246 = "Elites",1,0)</f>
        <v>0</v>
      </c>
      <c r="X4246" t="s">
        <v>272</v>
      </c>
      <c r="Y4246" t="str">
        <f>IF(X4246="","-",TRIM(LEFT(X4246,FIND(",",X4246&amp;",")-1)))</f>
        <v>Phoenix</v>
      </c>
      <c r="Z4246" t="s">
        <v>2809</v>
      </c>
      <c r="AA4246" t="s">
        <v>4</v>
      </c>
    </row>
    <row r="4247" spans="1:27" ht="14.4" x14ac:dyDescent="0.3">
      <c r="A4247">
        <v>4235</v>
      </c>
      <c r="B4247" t="s">
        <v>11051</v>
      </c>
      <c r="C4247" t="s">
        <v>11052</v>
      </c>
      <c r="D4247" t="s">
        <v>11053</v>
      </c>
      <c r="E4247" t="s">
        <v>1471</v>
      </c>
      <c r="F4247" s="5">
        <f>_xlfn.TEXTBEFORE(E4247, " ") * 1000000</f>
        <v>2500000</v>
      </c>
      <c r="G4247">
        <v>72.912599999999998</v>
      </c>
      <c r="H4247" t="s">
        <v>803</v>
      </c>
      <c r="I4247">
        <v>23</v>
      </c>
      <c r="J4247">
        <f>IF(I4247="",0,I4247)</f>
        <v>23</v>
      </c>
      <c r="K4247">
        <v>14</v>
      </c>
      <c r="L4247">
        <f>I4247-K4247</f>
        <v>9</v>
      </c>
      <c r="M4247" t="str">
        <f>IF(I4247&lt;100,"small",IF(I4247&lt;500,"medium","large"))</f>
        <v>small</v>
      </c>
      <c r="N4247">
        <f>IF(M4247="small",1,0)</f>
        <v>1</v>
      </c>
      <c r="O4247">
        <f>IF(N4247="medium",1,0)</f>
        <v>0</v>
      </c>
      <c r="P4247">
        <f>IF(O4247="large",1,0)</f>
        <v>0</v>
      </c>
      <c r="Q4247">
        <v>2010</v>
      </c>
      <c r="R4247">
        <v>2</v>
      </c>
      <c r="S4247" t="str">
        <f>IF(R4247=1, "First-time", IF(R4247&lt;=3, "Rising Star", IF(R4247&lt;10, "Established", "Elites")))</f>
        <v>Rising Star</v>
      </c>
      <c r="T4247">
        <f>IF(S4247 = "First-time",1,0)</f>
        <v>0</v>
      </c>
      <c r="U4247">
        <f>IF(S4247 = "Rising Star",1,0)</f>
        <v>1</v>
      </c>
      <c r="V4247">
        <f>IF(S4247 = "Established",1,0)</f>
        <v>0</v>
      </c>
      <c r="W4247">
        <f>IF(S4247 = "Elites",1,0)</f>
        <v>0</v>
      </c>
      <c r="X4247" t="s">
        <v>354</v>
      </c>
      <c r="Y4247" t="str">
        <f>IF(X4247="","-",TRIM(LEFT(X4247,FIND(",",X4247&amp;",")-1)))</f>
        <v>Minneapolis</v>
      </c>
      <c r="Z4247" t="s">
        <v>9836</v>
      </c>
      <c r="AA4247" t="s">
        <v>24</v>
      </c>
    </row>
    <row r="4248" spans="1:27" ht="14.4" x14ac:dyDescent="0.3">
      <c r="A4248">
        <v>4236</v>
      </c>
      <c r="B4248" t="s">
        <v>16451</v>
      </c>
      <c r="C4248" t="s">
        <v>16452</v>
      </c>
      <c r="D4248" t="s">
        <v>16453</v>
      </c>
      <c r="E4248" t="s">
        <v>3152</v>
      </c>
      <c r="F4248" s="5">
        <f>_xlfn.TEXTBEFORE(E4248, " ") * 1000000</f>
        <v>69900000</v>
      </c>
      <c r="G4248">
        <v>72.892399999999995</v>
      </c>
      <c r="H4248" t="s">
        <v>129</v>
      </c>
      <c r="I4248">
        <v>418</v>
      </c>
      <c r="J4248">
        <f>IF(I4248="",0,I4248)</f>
        <v>418</v>
      </c>
      <c r="K4248">
        <v>288</v>
      </c>
      <c r="L4248">
        <f>I4248-K4248</f>
        <v>130</v>
      </c>
      <c r="M4248" t="str">
        <f>IF(I4248&lt;100,"small",IF(I4248&lt;500,"medium","large"))</f>
        <v>medium</v>
      </c>
      <c r="N4248">
        <f>IF(M4248="small",1,0)</f>
        <v>0</v>
      </c>
      <c r="O4248">
        <f>IF(N4248="medium",1,0)</f>
        <v>0</v>
      </c>
      <c r="P4248">
        <f>IF(O4248="large",1,0)</f>
        <v>0</v>
      </c>
      <c r="Q4248">
        <v>2014</v>
      </c>
      <c r="R4248">
        <v>2</v>
      </c>
      <c r="S4248" t="str">
        <f>IF(R4248=1, "First-time", IF(R4248&lt;=3, "Rising Star", IF(R4248&lt;10, "Established", "Elites")))</f>
        <v>Rising Star</v>
      </c>
      <c r="T4248">
        <f>IF(S4248 = "First-time",1,0)</f>
        <v>0</v>
      </c>
      <c r="U4248">
        <f>IF(S4248 = "Rising Star",1,0)</f>
        <v>1</v>
      </c>
      <c r="V4248">
        <f>IF(S4248 = "Established",1,0)</f>
        <v>0</v>
      </c>
      <c r="W4248">
        <f>IF(S4248 = "Elites",1,0)</f>
        <v>0</v>
      </c>
      <c r="X4248" t="s">
        <v>332</v>
      </c>
      <c r="Y4248" t="str">
        <f>IF(X4248="","-",TRIM(LEFT(X4248,FIND(",",X4248&amp;",")-1)))</f>
        <v>Columbus</v>
      </c>
      <c r="Z4248" t="s">
        <v>1546</v>
      </c>
      <c r="AA4248" t="s">
        <v>21</v>
      </c>
    </row>
    <row r="4249" spans="1:27" ht="14.4" x14ac:dyDescent="0.3">
      <c r="A4249">
        <v>4237</v>
      </c>
      <c r="B4249" t="s">
        <v>11041</v>
      </c>
      <c r="C4249" t="s">
        <v>11042</v>
      </c>
      <c r="D4249" t="s">
        <v>11043</v>
      </c>
      <c r="E4249" t="s">
        <v>1657</v>
      </c>
      <c r="F4249" s="5">
        <f>_xlfn.TEXTBEFORE(E4249, " ") * 1000000</f>
        <v>50300000</v>
      </c>
      <c r="G4249">
        <v>72.827699999999993</v>
      </c>
      <c r="H4249" t="s">
        <v>118</v>
      </c>
      <c r="I4249">
        <v>198</v>
      </c>
      <c r="J4249">
        <f>IF(I4249="",0,I4249)</f>
        <v>198</v>
      </c>
      <c r="K4249">
        <v>107</v>
      </c>
      <c r="L4249">
        <f>I4249-K4249</f>
        <v>91</v>
      </c>
      <c r="M4249" t="str">
        <f>IF(I4249&lt;100,"small",IF(I4249&lt;500,"medium","large"))</f>
        <v>medium</v>
      </c>
      <c r="N4249">
        <f>IF(M4249="small",1,0)</f>
        <v>0</v>
      </c>
      <c r="O4249">
        <f>IF(N4249="medium",1,0)</f>
        <v>0</v>
      </c>
      <c r="P4249">
        <f>IF(O4249="large",1,0)</f>
        <v>0</v>
      </c>
      <c r="Q4249">
        <v>2010</v>
      </c>
      <c r="R4249">
        <v>2</v>
      </c>
      <c r="S4249" t="str">
        <f>IF(R4249=1, "First-time", IF(R4249&lt;=3, "Rising Star", IF(R4249&lt;10, "Established", "Elites")))</f>
        <v>Rising Star</v>
      </c>
      <c r="T4249">
        <f>IF(S4249 = "First-time",1,0)</f>
        <v>0</v>
      </c>
      <c r="U4249">
        <f>IF(S4249 = "Rising Star",1,0)</f>
        <v>1</v>
      </c>
      <c r="V4249">
        <f>IF(S4249 = "Established",1,0)</f>
        <v>0</v>
      </c>
      <c r="W4249">
        <f>IF(S4249 = "Elites",1,0)</f>
        <v>0</v>
      </c>
      <c r="X4249" t="s">
        <v>168</v>
      </c>
      <c r="Y4249" t="str">
        <f>IF(X4249="","-",TRIM(LEFT(X4249,FIND(",",X4249&amp;",")-1)))</f>
        <v>Kansas City</v>
      </c>
      <c r="Z4249" t="s">
        <v>11044</v>
      </c>
      <c r="AA4249" t="s">
        <v>25</v>
      </c>
    </row>
    <row r="4250" spans="1:27" ht="14.4" x14ac:dyDescent="0.3">
      <c r="A4250">
        <v>4238</v>
      </c>
      <c r="B4250" t="s">
        <v>4612</v>
      </c>
      <c r="C4250" t="s">
        <v>4613</v>
      </c>
      <c r="D4250" t="s">
        <v>4614</v>
      </c>
      <c r="E4250" t="s">
        <v>4615</v>
      </c>
      <c r="F4250" s="5">
        <f>_xlfn.TEXTBEFORE(E4250, " ") * 1000000</f>
        <v>22500000</v>
      </c>
      <c r="G4250">
        <v>72.748599999999996</v>
      </c>
      <c r="H4250" t="s">
        <v>331</v>
      </c>
      <c r="I4250">
        <v>81</v>
      </c>
      <c r="J4250">
        <f>IF(I4250="",0,I4250)</f>
        <v>81</v>
      </c>
      <c r="K4250">
        <v>48</v>
      </c>
      <c r="L4250">
        <f>I4250-K4250</f>
        <v>33</v>
      </c>
      <c r="M4250" t="str">
        <f>IF(I4250&lt;100,"small",IF(I4250&lt;500,"medium","large"))</f>
        <v>small</v>
      </c>
      <c r="N4250">
        <f>IF(M4250="small",1,0)</f>
        <v>1</v>
      </c>
      <c r="O4250">
        <f>IF(N4250="medium",1,0)</f>
        <v>0</v>
      </c>
      <c r="P4250">
        <f>IF(O4250="large",1,0)</f>
        <v>0</v>
      </c>
      <c r="Q4250">
        <v>2002</v>
      </c>
      <c r="R4250">
        <v>9</v>
      </c>
      <c r="S4250" t="str">
        <f>IF(R4250=1, "First-time", IF(R4250&lt;=3, "Rising Star", IF(R4250&lt;10, "Established", "Elites")))</f>
        <v>Established</v>
      </c>
      <c r="T4250">
        <f>IF(S4250 = "First-time",1,0)</f>
        <v>0</v>
      </c>
      <c r="U4250">
        <f>IF(S4250 = "Rising Star",1,0)</f>
        <v>0</v>
      </c>
      <c r="V4250">
        <f>IF(S4250 = "Established",1,0)</f>
        <v>1</v>
      </c>
      <c r="W4250">
        <f>IF(S4250 = "Elites",1,0)</f>
        <v>0</v>
      </c>
      <c r="X4250" t="s">
        <v>427</v>
      </c>
      <c r="Y4250" t="str">
        <f>IF(X4250="","-",TRIM(LEFT(X4250,FIND(",",X4250&amp;",")-1)))</f>
        <v>Washington</v>
      </c>
      <c r="Z4250" t="s">
        <v>690</v>
      </c>
      <c r="AA4250" t="s">
        <v>10</v>
      </c>
    </row>
    <row r="4251" spans="1:27" ht="14.4" x14ac:dyDescent="0.3">
      <c r="A4251">
        <v>4239</v>
      </c>
      <c r="B4251" t="s">
        <v>88</v>
      </c>
      <c r="C4251" t="s">
        <v>89</v>
      </c>
      <c r="D4251" t="s">
        <v>90</v>
      </c>
      <c r="E4251" t="s">
        <v>91</v>
      </c>
      <c r="F4251" s="5">
        <f>_xlfn.TEXTBEFORE(E4251, " ") * 1000000</f>
        <v>26100000</v>
      </c>
      <c r="G4251">
        <v>72.737799999999993</v>
      </c>
      <c r="H4251" t="s">
        <v>92</v>
      </c>
      <c r="I4251">
        <v>19</v>
      </c>
      <c r="J4251">
        <f>IF(I4251="",0,I4251)</f>
        <v>19</v>
      </c>
      <c r="K4251">
        <v>11</v>
      </c>
      <c r="L4251">
        <f>I4251-K4251</f>
        <v>8</v>
      </c>
      <c r="M4251" t="str">
        <f>IF(I4251&lt;100,"small",IF(I4251&lt;500,"medium","large"))</f>
        <v>small</v>
      </c>
      <c r="N4251">
        <f>IF(M4251="small",1,0)</f>
        <v>1</v>
      </c>
      <c r="O4251">
        <f>IF(N4251="medium",1,0)</f>
        <v>0</v>
      </c>
      <c r="P4251">
        <f>IF(O4251="large",1,0)</f>
        <v>0</v>
      </c>
      <c r="Q4251">
        <v>1869</v>
      </c>
      <c r="R4251">
        <v>5</v>
      </c>
      <c r="S4251" t="str">
        <f>IF(R4251=1, "First-time", IF(R4251&lt;=3, "Rising Star", IF(R4251&lt;10, "Established", "Elites")))</f>
        <v>Established</v>
      </c>
      <c r="T4251">
        <f>IF(S4251 = "First-time",1,0)</f>
        <v>0</v>
      </c>
      <c r="U4251">
        <f>IF(S4251 = "Rising Star",1,0)</f>
        <v>0</v>
      </c>
      <c r="V4251">
        <f>IF(S4251 = "Established",1,0)</f>
        <v>1</v>
      </c>
      <c r="W4251">
        <f>IF(S4251 = "Elites",1,0)</f>
        <v>0</v>
      </c>
      <c r="X4251" t="s">
        <v>93</v>
      </c>
      <c r="Y4251" t="str">
        <f>IF(X4251="","-",TRIM(LEFT(X4251,FIND(",",X4251&amp;",")-1)))</f>
        <v>Baltimore</v>
      </c>
      <c r="Z4251" t="s">
        <v>94</v>
      </c>
      <c r="AA4251" t="s">
        <v>21</v>
      </c>
    </row>
    <row r="4252" spans="1:27" ht="14.4" x14ac:dyDescent="0.3">
      <c r="A4252">
        <v>4240</v>
      </c>
      <c r="B4252" t="s">
        <v>8517</v>
      </c>
      <c r="C4252" t="s">
        <v>8518</v>
      </c>
      <c r="D4252" t="s">
        <v>8519</v>
      </c>
      <c r="E4252" t="s">
        <v>957</v>
      </c>
      <c r="F4252" s="5">
        <f>_xlfn.TEXTBEFORE(E4252, " ") * 1000000</f>
        <v>3500000</v>
      </c>
      <c r="G4252">
        <v>72.706400000000002</v>
      </c>
      <c r="H4252" t="s">
        <v>85</v>
      </c>
      <c r="I4252">
        <v>18</v>
      </c>
      <c r="J4252">
        <f>IF(I4252="",0,I4252)</f>
        <v>18</v>
      </c>
      <c r="K4252">
        <v>9</v>
      </c>
      <c r="L4252">
        <f>I4252-K4252</f>
        <v>9</v>
      </c>
      <c r="M4252" t="str">
        <f>IF(I4252&lt;100,"small",IF(I4252&lt;500,"medium","large"))</f>
        <v>small</v>
      </c>
      <c r="N4252">
        <f>IF(M4252="small",1,0)</f>
        <v>1</v>
      </c>
      <c r="O4252">
        <f>IF(N4252="medium",1,0)</f>
        <v>0</v>
      </c>
      <c r="P4252">
        <f>IF(O4252="large",1,0)</f>
        <v>0</v>
      </c>
      <c r="Q4252">
        <v>2008</v>
      </c>
      <c r="R4252">
        <v>4</v>
      </c>
      <c r="S4252" t="str">
        <f>IF(R4252=1, "First-time", IF(R4252&lt;=3, "Rising Star", IF(R4252&lt;10, "Established", "Elites")))</f>
        <v>Established</v>
      </c>
      <c r="T4252">
        <f>IF(S4252 = "First-time",1,0)</f>
        <v>0</v>
      </c>
      <c r="U4252">
        <f>IF(S4252 = "Rising Star",1,0)</f>
        <v>0</v>
      </c>
      <c r="V4252">
        <f>IF(S4252 = "Established",1,0)</f>
        <v>1</v>
      </c>
      <c r="W4252">
        <f>IF(S4252 = "Elites",1,0)</f>
        <v>0</v>
      </c>
      <c r="X4252" t="s">
        <v>106</v>
      </c>
      <c r="Y4252" t="str">
        <f>IF(X4252="","-",TRIM(LEFT(X4252,FIND(",",X4252&amp;",")-1)))</f>
        <v>Cleveland</v>
      </c>
      <c r="Z4252" t="s">
        <v>4409</v>
      </c>
      <c r="AA4252" t="s">
        <v>36</v>
      </c>
    </row>
    <row r="4253" spans="1:27" ht="14.4" x14ac:dyDescent="0.3">
      <c r="A4253">
        <v>4241</v>
      </c>
      <c r="B4253" t="s">
        <v>989</v>
      </c>
      <c r="C4253" t="s">
        <v>990</v>
      </c>
      <c r="D4253" t="s">
        <v>991</v>
      </c>
      <c r="E4253" t="s">
        <v>992</v>
      </c>
      <c r="F4253" s="5">
        <f>_xlfn.TEXTBEFORE(E4253, " ") * 1000000</f>
        <v>7200000</v>
      </c>
      <c r="G4253">
        <v>72.698899999999995</v>
      </c>
      <c r="H4253" t="s">
        <v>105</v>
      </c>
      <c r="I4253">
        <v>19</v>
      </c>
      <c r="J4253">
        <f>IF(I4253="",0,I4253)</f>
        <v>19</v>
      </c>
      <c r="K4253">
        <v>10</v>
      </c>
      <c r="L4253">
        <f>I4253-K4253</f>
        <v>9</v>
      </c>
      <c r="M4253" t="str">
        <f>IF(I4253&lt;100,"small",IF(I4253&lt;500,"medium","large"))</f>
        <v>small</v>
      </c>
      <c r="N4253">
        <f>IF(M4253="small",1,0)</f>
        <v>1</v>
      </c>
      <c r="O4253">
        <f>IF(N4253="medium",1,0)</f>
        <v>0</v>
      </c>
      <c r="P4253">
        <f>IF(O4253="large",1,0)</f>
        <v>0</v>
      </c>
      <c r="Q4253">
        <v>1984</v>
      </c>
      <c r="R4253">
        <v>1</v>
      </c>
      <c r="S4253" t="str">
        <f>IF(R4253=1, "First-time", IF(R4253&lt;=3, "Rising Star", IF(R4253&lt;10, "Established", "Elites")))</f>
        <v>First-time</v>
      </c>
      <c r="T4253">
        <f>IF(S4253 = "First-time",1,0)</f>
        <v>1</v>
      </c>
      <c r="U4253">
        <f>IF(S4253 = "Rising Star",1,0)</f>
        <v>0</v>
      </c>
      <c r="V4253">
        <f>IF(S4253 = "Established",1,0)</f>
        <v>0</v>
      </c>
      <c r="W4253">
        <f>IF(S4253 = "Elites",1,0)</f>
        <v>0</v>
      </c>
      <c r="X4253" t="s">
        <v>130</v>
      </c>
      <c r="Y4253" t="str">
        <f>IF(X4253="","-",TRIM(LEFT(X4253,FIND(",",X4253&amp;",")-1)))</f>
        <v>Dallas</v>
      </c>
      <c r="Z4253" t="s">
        <v>993</v>
      </c>
      <c r="AA4253" t="s">
        <v>45</v>
      </c>
    </row>
    <row r="4254" spans="1:27" ht="14.4" x14ac:dyDescent="0.3">
      <c r="A4254">
        <v>4242</v>
      </c>
      <c r="B4254" t="s">
        <v>9102</v>
      </c>
      <c r="C4254" t="s">
        <v>9103</v>
      </c>
      <c r="D4254" t="s">
        <v>9104</v>
      </c>
      <c r="E4254" t="s">
        <v>128</v>
      </c>
      <c r="F4254" s="5">
        <f>_xlfn.TEXTBEFORE(E4254, " ") * 1000000</f>
        <v>7500000</v>
      </c>
      <c r="G4254">
        <v>72.697599999999994</v>
      </c>
      <c r="H4254" t="s">
        <v>779</v>
      </c>
      <c r="I4254">
        <v>39</v>
      </c>
      <c r="J4254">
        <f>IF(I4254="",0,I4254)</f>
        <v>39</v>
      </c>
      <c r="K4254">
        <v>28</v>
      </c>
      <c r="L4254">
        <f>I4254-K4254</f>
        <v>11</v>
      </c>
      <c r="M4254" t="str">
        <f>IF(I4254&lt;100,"small",IF(I4254&lt;500,"medium","large"))</f>
        <v>small</v>
      </c>
      <c r="N4254">
        <f>IF(M4254="small",1,0)</f>
        <v>1</v>
      </c>
      <c r="O4254">
        <f>IF(N4254="medium",1,0)</f>
        <v>0</v>
      </c>
      <c r="P4254">
        <f>IF(O4254="large",1,0)</f>
        <v>0</v>
      </c>
      <c r="Q4254">
        <v>2008</v>
      </c>
      <c r="R4254">
        <v>6</v>
      </c>
      <c r="S4254" t="str">
        <f>IF(R4254=1, "First-time", IF(R4254&lt;=3, "Rising Star", IF(R4254&lt;10, "Established", "Elites")))</f>
        <v>Established</v>
      </c>
      <c r="T4254">
        <f>IF(S4254 = "First-time",1,0)</f>
        <v>0</v>
      </c>
      <c r="U4254">
        <f>IF(S4254 = "Rising Star",1,0)</f>
        <v>0</v>
      </c>
      <c r="V4254">
        <f>IF(S4254 = "Established",1,0)</f>
        <v>1</v>
      </c>
      <c r="W4254">
        <f>IF(S4254 = "Elites",1,0)</f>
        <v>0</v>
      </c>
      <c r="X4254" t="s">
        <v>325</v>
      </c>
      <c r="Y4254" t="str">
        <f>IF(X4254="","-",TRIM(LEFT(X4254,FIND(",",X4254&amp;",")-1)))</f>
        <v>Los Angeles</v>
      </c>
      <c r="Z4254" t="s">
        <v>9105</v>
      </c>
      <c r="AA4254" t="s">
        <v>5</v>
      </c>
    </row>
    <row r="4255" spans="1:27" ht="14.4" x14ac:dyDescent="0.3">
      <c r="A4255">
        <v>4243</v>
      </c>
      <c r="B4255" t="s">
        <v>11959</v>
      </c>
      <c r="C4255" t="s">
        <v>11960</v>
      </c>
      <c r="D4255" t="s">
        <v>11961</v>
      </c>
      <c r="E4255" t="s">
        <v>2766</v>
      </c>
      <c r="F4255" s="5">
        <f>_xlfn.TEXTBEFORE(E4255, " ") * 1000000</f>
        <v>2700000</v>
      </c>
      <c r="G4255">
        <v>72.629000000000005</v>
      </c>
      <c r="H4255" t="s">
        <v>118</v>
      </c>
      <c r="I4255">
        <v>15</v>
      </c>
      <c r="J4255">
        <f>IF(I4255="",0,I4255)</f>
        <v>15</v>
      </c>
      <c r="K4255">
        <v>11</v>
      </c>
      <c r="L4255">
        <f>I4255-K4255</f>
        <v>4</v>
      </c>
      <c r="M4255" t="str">
        <f>IF(I4255&lt;100,"small",IF(I4255&lt;500,"medium","large"))</f>
        <v>small</v>
      </c>
      <c r="N4255">
        <f>IF(M4255="small",1,0)</f>
        <v>1</v>
      </c>
      <c r="O4255">
        <f>IF(N4255="medium",1,0)</f>
        <v>0</v>
      </c>
      <c r="P4255">
        <f>IF(O4255="large",1,0)</f>
        <v>0</v>
      </c>
      <c r="Q4255">
        <v>2011</v>
      </c>
      <c r="R4255">
        <v>1</v>
      </c>
      <c r="S4255" t="str">
        <f>IF(R4255=1, "First-time", IF(R4255&lt;=3, "Rising Star", IF(R4255&lt;10, "Established", "Elites")))</f>
        <v>First-time</v>
      </c>
      <c r="T4255">
        <f>IF(S4255 = "First-time",1,0)</f>
        <v>1</v>
      </c>
      <c r="U4255">
        <f>IF(S4255 = "Rising Star",1,0)</f>
        <v>0</v>
      </c>
      <c r="V4255">
        <f>IF(S4255 = "Established",1,0)</f>
        <v>0</v>
      </c>
      <c r="W4255">
        <f>IF(S4255 = "Elites",1,0)</f>
        <v>0</v>
      </c>
      <c r="X4255" t="s">
        <v>99</v>
      </c>
      <c r="Y4255" t="str">
        <f>IF(X4255="","-",TRIM(LEFT(X4255,FIND(",",X4255&amp;",")-1)))</f>
        <v>-</v>
      </c>
      <c r="Z4255" t="s">
        <v>11962</v>
      </c>
      <c r="AA4255" t="s">
        <v>37</v>
      </c>
    </row>
    <row r="4256" spans="1:27" ht="14.4" x14ac:dyDescent="0.3">
      <c r="A4256">
        <v>4244</v>
      </c>
      <c r="B4256" t="s">
        <v>6919</v>
      </c>
      <c r="C4256" t="s">
        <v>6920</v>
      </c>
      <c r="D4256" t="s">
        <v>6921</v>
      </c>
      <c r="E4256" t="s">
        <v>1405</v>
      </c>
      <c r="F4256" s="5">
        <f>_xlfn.TEXTBEFORE(E4256, " ") * 1000000</f>
        <v>2600000</v>
      </c>
      <c r="G4256">
        <v>72.617699999999999</v>
      </c>
      <c r="H4256" t="s">
        <v>85</v>
      </c>
      <c r="I4256">
        <v>28</v>
      </c>
      <c r="J4256">
        <f>IF(I4256="",0,I4256)</f>
        <v>28</v>
      </c>
      <c r="K4256">
        <v>15</v>
      </c>
      <c r="L4256">
        <f>I4256-K4256</f>
        <v>13</v>
      </c>
      <c r="M4256" t="str">
        <f>IF(I4256&lt;100,"small",IF(I4256&lt;500,"medium","large"))</f>
        <v>small</v>
      </c>
      <c r="N4256">
        <f>IF(M4256="small",1,0)</f>
        <v>1</v>
      </c>
      <c r="O4256">
        <f>IF(N4256="medium",1,0)</f>
        <v>0</v>
      </c>
      <c r="P4256">
        <f>IF(O4256="large",1,0)</f>
        <v>0</v>
      </c>
      <c r="Q4256">
        <v>2006</v>
      </c>
      <c r="R4256">
        <v>1</v>
      </c>
      <c r="S4256" t="str">
        <f>IF(R4256=1, "First-time", IF(R4256&lt;=3, "Rising Star", IF(R4256&lt;10, "Established", "Elites")))</f>
        <v>First-time</v>
      </c>
      <c r="T4256">
        <f>IF(S4256 = "First-time",1,0)</f>
        <v>1</v>
      </c>
      <c r="U4256">
        <f>IF(S4256 = "Rising Star",1,0)</f>
        <v>0</v>
      </c>
      <c r="V4256">
        <f>IF(S4256 = "Established",1,0)</f>
        <v>0</v>
      </c>
      <c r="W4256">
        <f>IF(S4256 = "Elites",1,0)</f>
        <v>0</v>
      </c>
      <c r="X4256" t="s">
        <v>86</v>
      </c>
      <c r="Y4256" t="str">
        <f>IF(X4256="","-",TRIM(LEFT(X4256,FIND(",",X4256&amp;",")-1)))</f>
        <v>New York City</v>
      </c>
      <c r="Z4256" t="s">
        <v>6922</v>
      </c>
      <c r="AA4256" t="s">
        <v>32</v>
      </c>
    </row>
    <row r="4257" spans="1:27" ht="14.4" x14ac:dyDescent="0.3">
      <c r="A4257">
        <v>4245</v>
      </c>
      <c r="B4257" t="s">
        <v>6812</v>
      </c>
      <c r="C4257" t="s">
        <v>6813</v>
      </c>
      <c r="D4257" t="s">
        <v>6814</v>
      </c>
      <c r="E4257" t="s">
        <v>1648</v>
      </c>
      <c r="F4257" s="5">
        <f>_xlfn.TEXTBEFORE(E4257, " ") * 1000000</f>
        <v>17300000</v>
      </c>
      <c r="G4257">
        <v>72.616699999999994</v>
      </c>
      <c r="H4257" t="s">
        <v>167</v>
      </c>
      <c r="I4257">
        <v>16</v>
      </c>
      <c r="J4257">
        <f>IF(I4257="",0,I4257)</f>
        <v>16</v>
      </c>
      <c r="K4257">
        <v>14</v>
      </c>
      <c r="L4257">
        <f>I4257-K4257</f>
        <v>2</v>
      </c>
      <c r="M4257" t="str">
        <f>IF(I4257&lt;100,"small",IF(I4257&lt;500,"medium","large"))</f>
        <v>small</v>
      </c>
      <c r="N4257">
        <f>IF(M4257="small",1,0)</f>
        <v>1</v>
      </c>
      <c r="O4257">
        <f>IF(N4257="medium",1,0)</f>
        <v>0</v>
      </c>
      <c r="P4257">
        <f>IF(O4257="large",1,0)</f>
        <v>0</v>
      </c>
      <c r="Q4257">
        <v>2006</v>
      </c>
      <c r="R4257">
        <v>1</v>
      </c>
      <c r="S4257" t="str">
        <f>IF(R4257=1, "First-time", IF(R4257&lt;=3, "Rising Star", IF(R4257&lt;10, "Established", "Elites")))</f>
        <v>First-time</v>
      </c>
      <c r="T4257">
        <f>IF(S4257 = "First-time",1,0)</f>
        <v>1</v>
      </c>
      <c r="U4257">
        <f>IF(S4257 = "Rising Star",1,0)</f>
        <v>0</v>
      </c>
      <c r="V4257">
        <f>IF(S4257 = "Established",1,0)</f>
        <v>0</v>
      </c>
      <c r="W4257">
        <f>IF(S4257 = "Elites",1,0)</f>
        <v>0</v>
      </c>
      <c r="X4257" t="s">
        <v>712</v>
      </c>
      <c r="Y4257" t="str">
        <f>IF(X4257="","-",TRIM(LEFT(X4257,FIND(",",X4257&amp;",")-1)))</f>
        <v>Oklahoma City</v>
      </c>
      <c r="Z4257" t="s">
        <v>6815</v>
      </c>
      <c r="AA4257" t="s">
        <v>37</v>
      </c>
    </row>
    <row r="4258" spans="1:27" ht="14.4" x14ac:dyDescent="0.3">
      <c r="A4258">
        <v>4246</v>
      </c>
      <c r="B4258" t="s">
        <v>4893</v>
      </c>
      <c r="C4258" t="s">
        <v>4894</v>
      </c>
      <c r="D4258" t="s">
        <v>4895</v>
      </c>
      <c r="E4258" t="s">
        <v>455</v>
      </c>
      <c r="F4258" s="5">
        <f>_xlfn.TEXTBEFORE(E4258, " ") * 1000000</f>
        <v>12200000</v>
      </c>
      <c r="G4258">
        <v>72.565600000000003</v>
      </c>
      <c r="H4258" t="s">
        <v>803</v>
      </c>
      <c r="I4258">
        <v>46</v>
      </c>
      <c r="J4258">
        <f>IF(I4258="",0,I4258)</f>
        <v>46</v>
      </c>
      <c r="K4258">
        <v>38</v>
      </c>
      <c r="L4258">
        <f>I4258-K4258</f>
        <v>8</v>
      </c>
      <c r="M4258" t="str">
        <f>IF(I4258&lt;100,"small",IF(I4258&lt;500,"medium","large"))</f>
        <v>small</v>
      </c>
      <c r="N4258">
        <f>IF(M4258="small",1,0)</f>
        <v>1</v>
      </c>
      <c r="O4258">
        <f>IF(N4258="medium",1,0)</f>
        <v>0</v>
      </c>
      <c r="P4258">
        <f>IF(O4258="large",1,0)</f>
        <v>0</v>
      </c>
      <c r="Q4258">
        <v>2003</v>
      </c>
      <c r="R4258">
        <v>9</v>
      </c>
      <c r="S4258" t="str">
        <f>IF(R4258=1, "First-time", IF(R4258&lt;=3, "Rising Star", IF(R4258&lt;10, "Established", "Elites")))</f>
        <v>Established</v>
      </c>
      <c r="T4258">
        <f>IF(S4258 = "First-time",1,0)</f>
        <v>0</v>
      </c>
      <c r="U4258">
        <f>IF(S4258 = "Rising Star",1,0)</f>
        <v>0</v>
      </c>
      <c r="V4258">
        <f>IF(S4258 = "Established",1,0)</f>
        <v>1</v>
      </c>
      <c r="W4258">
        <f>IF(S4258 = "Elites",1,0)</f>
        <v>0</v>
      </c>
      <c r="X4258" t="s">
        <v>712</v>
      </c>
      <c r="Y4258" t="str">
        <f>IF(X4258="","-",TRIM(LEFT(X4258,FIND(",",X4258&amp;",")-1)))</f>
        <v>Oklahoma City</v>
      </c>
      <c r="Z4258" t="s">
        <v>713</v>
      </c>
      <c r="AA4258" t="s">
        <v>37</v>
      </c>
    </row>
    <row r="4259" spans="1:27" ht="14.4" x14ac:dyDescent="0.3">
      <c r="A4259">
        <v>4247</v>
      </c>
      <c r="B4259" t="s">
        <v>12163</v>
      </c>
      <c r="C4259" t="s">
        <v>12164</v>
      </c>
      <c r="D4259" t="s">
        <v>12165</v>
      </c>
      <c r="E4259" t="s">
        <v>857</v>
      </c>
      <c r="F4259" s="5">
        <f>_xlfn.TEXTBEFORE(E4259, " ") * 1000000</f>
        <v>3200000</v>
      </c>
      <c r="G4259">
        <v>72.557900000000004</v>
      </c>
      <c r="H4259" t="s">
        <v>779</v>
      </c>
      <c r="I4259">
        <v>12</v>
      </c>
      <c r="J4259">
        <f>IF(I4259="",0,I4259)</f>
        <v>12</v>
      </c>
      <c r="K4259">
        <v>5</v>
      </c>
      <c r="L4259">
        <f>I4259-K4259</f>
        <v>7</v>
      </c>
      <c r="M4259" t="str">
        <f>IF(I4259&lt;100,"small",IF(I4259&lt;500,"medium","large"))</f>
        <v>small</v>
      </c>
      <c r="N4259">
        <f>IF(M4259="small",1,0)</f>
        <v>1</v>
      </c>
      <c r="O4259">
        <f>IF(N4259="medium",1,0)</f>
        <v>0</v>
      </c>
      <c r="P4259">
        <f>IF(O4259="large",1,0)</f>
        <v>0</v>
      </c>
      <c r="Q4259">
        <v>2011</v>
      </c>
      <c r="R4259">
        <v>3</v>
      </c>
      <c r="S4259" t="str">
        <f>IF(R4259=1, "First-time", IF(R4259&lt;=3, "Rising Star", IF(R4259&lt;10, "Established", "Elites")))</f>
        <v>Rising Star</v>
      </c>
      <c r="T4259">
        <f>IF(S4259 = "First-time",1,0)</f>
        <v>0</v>
      </c>
      <c r="U4259">
        <f>IF(S4259 = "Rising Star",1,0)</f>
        <v>1</v>
      </c>
      <c r="V4259">
        <f>IF(S4259 = "Established",1,0)</f>
        <v>0</v>
      </c>
      <c r="W4259">
        <f>IF(S4259 = "Elites",1,0)</f>
        <v>0</v>
      </c>
      <c r="X4259" t="s">
        <v>1454</v>
      </c>
      <c r="Y4259" t="str">
        <f>IF(X4259="","-",TRIM(LEFT(X4259,FIND(",",X4259&amp;",")-1)))</f>
        <v>St. Louis</v>
      </c>
      <c r="Z4259" t="s">
        <v>1590</v>
      </c>
      <c r="AA4259" t="s">
        <v>25</v>
      </c>
    </row>
    <row r="4260" spans="1:27" ht="14.4" x14ac:dyDescent="0.3">
      <c r="A4260">
        <v>4248</v>
      </c>
      <c r="B4260" t="s">
        <v>5431</v>
      </c>
      <c r="C4260" t="s">
        <v>5432</v>
      </c>
      <c r="D4260" t="s">
        <v>5433</v>
      </c>
      <c r="E4260" t="s">
        <v>1476</v>
      </c>
      <c r="F4260" s="5">
        <f>_xlfn.TEXTBEFORE(E4260, " ") * 1000000</f>
        <v>10100000</v>
      </c>
      <c r="G4260">
        <v>72.554500000000004</v>
      </c>
      <c r="H4260" t="s">
        <v>129</v>
      </c>
      <c r="I4260">
        <v>71</v>
      </c>
      <c r="J4260">
        <f>IF(I4260="",0,I4260)</f>
        <v>71</v>
      </c>
      <c r="K4260">
        <v>72</v>
      </c>
      <c r="L4260">
        <f>I4260-K4260</f>
        <v>-1</v>
      </c>
      <c r="M4260" t="str">
        <f>IF(I4260&lt;100,"small",IF(I4260&lt;500,"medium","large"))</f>
        <v>small</v>
      </c>
      <c r="N4260">
        <f>IF(M4260="small",1,0)</f>
        <v>1</v>
      </c>
      <c r="O4260">
        <f>IF(N4260="medium",1,0)</f>
        <v>0</v>
      </c>
      <c r="P4260">
        <f>IF(O4260="large",1,0)</f>
        <v>0</v>
      </c>
      <c r="Q4260">
        <v>2004</v>
      </c>
      <c r="R4260">
        <v>7</v>
      </c>
      <c r="S4260" t="str">
        <f>IF(R4260=1, "First-time", IF(R4260&lt;=3, "Rising Star", IF(R4260&lt;10, "Established", "Elites")))</f>
        <v>Established</v>
      </c>
      <c r="T4260">
        <f>IF(S4260 = "First-time",1,0)</f>
        <v>0</v>
      </c>
      <c r="U4260">
        <f>IF(S4260 = "Rising Star",1,0)</f>
        <v>0</v>
      </c>
      <c r="V4260">
        <f>IF(S4260 = "Established",1,0)</f>
        <v>1</v>
      </c>
      <c r="W4260">
        <f>IF(S4260 = "Elites",1,0)</f>
        <v>0</v>
      </c>
      <c r="X4260" t="s">
        <v>99</v>
      </c>
      <c r="Y4260" t="str">
        <f>IF(X4260="","-",TRIM(LEFT(X4260,FIND(",",X4260&amp;",")-1)))</f>
        <v>-</v>
      </c>
      <c r="Z4260" t="s">
        <v>4257</v>
      </c>
      <c r="AA4260" t="s">
        <v>43</v>
      </c>
    </row>
    <row r="4261" spans="1:27" ht="14.4" x14ac:dyDescent="0.3">
      <c r="A4261">
        <v>4249</v>
      </c>
      <c r="B4261" t="s">
        <v>10024</v>
      </c>
      <c r="C4261" t="s">
        <v>10025</v>
      </c>
      <c r="D4261" t="s">
        <v>10026</v>
      </c>
      <c r="E4261" t="s">
        <v>318</v>
      </c>
      <c r="F4261" s="5">
        <f>_xlfn.TEXTBEFORE(E4261, " ") * 1000000</f>
        <v>10600000</v>
      </c>
      <c r="G4261">
        <v>72.527199999999993</v>
      </c>
      <c r="H4261" t="s">
        <v>153</v>
      </c>
      <c r="I4261">
        <v>74</v>
      </c>
      <c r="J4261">
        <f>IF(I4261="",0,I4261)</f>
        <v>74</v>
      </c>
      <c r="K4261">
        <v>50</v>
      </c>
      <c r="L4261">
        <f>I4261-K4261</f>
        <v>24</v>
      </c>
      <c r="M4261" t="str">
        <f>IF(I4261&lt;100,"small",IF(I4261&lt;500,"medium","large"))</f>
        <v>small</v>
      </c>
      <c r="N4261">
        <f>IF(M4261="small",1,0)</f>
        <v>1</v>
      </c>
      <c r="O4261">
        <f>IF(N4261="medium",1,0)</f>
        <v>0</v>
      </c>
      <c r="P4261">
        <f>IF(O4261="large",1,0)</f>
        <v>0</v>
      </c>
      <c r="Q4261">
        <v>2009</v>
      </c>
      <c r="R4261">
        <v>1</v>
      </c>
      <c r="S4261" t="str">
        <f>IF(R4261=1, "First-time", IF(R4261&lt;=3, "Rising Star", IF(R4261&lt;10, "Established", "Elites")))</f>
        <v>First-time</v>
      </c>
      <c r="T4261">
        <f>IF(S4261 = "First-time",1,0)</f>
        <v>1</v>
      </c>
      <c r="U4261">
        <f>IF(S4261 = "Rising Star",1,0)</f>
        <v>0</v>
      </c>
      <c r="V4261">
        <f>IF(S4261 = "Established",1,0)</f>
        <v>0</v>
      </c>
      <c r="W4261">
        <f>IF(S4261 = "Elites",1,0)</f>
        <v>0</v>
      </c>
      <c r="X4261" t="s">
        <v>271</v>
      </c>
      <c r="Y4261" t="str">
        <f>IF(X4261="","-",TRIM(LEFT(X4261,FIND(",",X4261&amp;",")-1)))</f>
        <v>Chicago</v>
      </c>
      <c r="Z4261" t="s">
        <v>271</v>
      </c>
      <c r="AA4261" t="s">
        <v>15</v>
      </c>
    </row>
    <row r="4262" spans="1:27" ht="14.4" x14ac:dyDescent="0.3">
      <c r="A4262">
        <v>4250</v>
      </c>
      <c r="B4262" t="s">
        <v>8705</v>
      </c>
      <c r="C4262" t="s">
        <v>8706</v>
      </c>
      <c r="D4262" t="s">
        <v>8707</v>
      </c>
      <c r="E4262" t="s">
        <v>947</v>
      </c>
      <c r="F4262" s="5">
        <f>_xlfn.TEXTBEFORE(E4262, " ") * 1000000</f>
        <v>4600000</v>
      </c>
      <c r="G4262">
        <v>72.504599999999996</v>
      </c>
      <c r="H4262" t="s">
        <v>803</v>
      </c>
      <c r="I4262">
        <v>13</v>
      </c>
      <c r="J4262">
        <f>IF(I4262="",0,I4262)</f>
        <v>13</v>
      </c>
      <c r="K4262">
        <v>9</v>
      </c>
      <c r="L4262">
        <f>I4262-K4262</f>
        <v>4</v>
      </c>
      <c r="M4262" t="str">
        <f>IF(I4262&lt;100,"small",IF(I4262&lt;500,"medium","large"))</f>
        <v>small</v>
      </c>
      <c r="N4262">
        <f>IF(M4262="small",1,0)</f>
        <v>1</v>
      </c>
      <c r="O4262">
        <f>IF(N4262="medium",1,0)</f>
        <v>0</v>
      </c>
      <c r="P4262">
        <f>IF(O4262="large",1,0)</f>
        <v>0</v>
      </c>
      <c r="Q4262">
        <v>2008</v>
      </c>
      <c r="R4262">
        <v>2</v>
      </c>
      <c r="S4262" t="str">
        <f>IF(R4262=1, "First-time", IF(R4262&lt;=3, "Rising Star", IF(R4262&lt;10, "Established", "Elites")))</f>
        <v>Rising Star</v>
      </c>
      <c r="T4262">
        <f>IF(S4262 = "First-time",1,0)</f>
        <v>0</v>
      </c>
      <c r="U4262">
        <f>IF(S4262 = "Rising Star",1,0)</f>
        <v>1</v>
      </c>
      <c r="V4262">
        <f>IF(S4262 = "Established",1,0)</f>
        <v>0</v>
      </c>
      <c r="W4262">
        <f>IF(S4262 = "Elites",1,0)</f>
        <v>0</v>
      </c>
      <c r="X4262" t="s">
        <v>427</v>
      </c>
      <c r="Y4262" t="str">
        <f>IF(X4262="","-",TRIM(LEFT(X4262,FIND(",",X4262&amp;",")-1)))</f>
        <v>Washington</v>
      </c>
      <c r="Z4262" t="s">
        <v>752</v>
      </c>
      <c r="AA4262" t="s">
        <v>21</v>
      </c>
    </row>
    <row r="4263" spans="1:27" ht="14.4" x14ac:dyDescent="0.3">
      <c r="A4263">
        <v>4251</v>
      </c>
      <c r="B4263" t="s">
        <v>389</v>
      </c>
      <c r="C4263" t="s">
        <v>390</v>
      </c>
      <c r="D4263" t="s">
        <v>391</v>
      </c>
      <c r="E4263" t="s">
        <v>392</v>
      </c>
      <c r="F4263" s="5">
        <f>_xlfn.TEXTBEFORE(E4263, " ") * 1000000</f>
        <v>2000000</v>
      </c>
      <c r="G4263">
        <v>72.471100000000007</v>
      </c>
      <c r="H4263" t="s">
        <v>331</v>
      </c>
      <c r="I4263">
        <v>15</v>
      </c>
      <c r="J4263">
        <f>IF(I4263="",0,I4263)</f>
        <v>15</v>
      </c>
      <c r="K4263">
        <v>6</v>
      </c>
      <c r="L4263">
        <f>I4263-K4263</f>
        <v>9</v>
      </c>
      <c r="M4263" t="str">
        <f>IF(I4263&lt;100,"small",IF(I4263&lt;500,"medium","large"))</f>
        <v>small</v>
      </c>
      <c r="N4263">
        <f>IF(M4263="small",1,0)</f>
        <v>1</v>
      </c>
      <c r="O4263">
        <f>IF(N4263="medium",1,0)</f>
        <v>0</v>
      </c>
      <c r="P4263">
        <f>IF(O4263="large",1,0)</f>
        <v>0</v>
      </c>
      <c r="Q4263">
        <v>1965</v>
      </c>
      <c r="R4263">
        <v>1</v>
      </c>
      <c r="S4263" t="str">
        <f>IF(R4263=1, "First-time", IF(R4263&lt;=3, "Rising Star", IF(R4263&lt;10, "Established", "Elites")))</f>
        <v>First-time</v>
      </c>
      <c r="T4263">
        <f>IF(S4263 = "First-time",1,0)</f>
        <v>1</v>
      </c>
      <c r="U4263">
        <f>IF(S4263 = "Rising Star",1,0)</f>
        <v>0</v>
      </c>
      <c r="V4263">
        <f>IF(S4263 = "Established",1,0)</f>
        <v>0</v>
      </c>
      <c r="W4263">
        <f>IF(S4263 = "Elites",1,0)</f>
        <v>0</v>
      </c>
      <c r="X4263" t="s">
        <v>168</v>
      </c>
      <c r="Y4263" t="str">
        <f>IF(X4263="","-",TRIM(LEFT(X4263,FIND(",",X4263&amp;",")-1)))</f>
        <v>Kansas City</v>
      </c>
      <c r="Z4263" t="s">
        <v>393</v>
      </c>
      <c r="AA4263" t="s">
        <v>17</v>
      </c>
    </row>
    <row r="4264" spans="1:27" ht="14.4" x14ac:dyDescent="0.3">
      <c r="A4264">
        <v>4252</v>
      </c>
      <c r="B4264" t="s">
        <v>5283</v>
      </c>
      <c r="C4264" t="s">
        <v>5284</v>
      </c>
      <c r="D4264" t="s">
        <v>5285</v>
      </c>
      <c r="E4264" t="s">
        <v>5286</v>
      </c>
      <c r="F4264" s="5">
        <f>_xlfn.TEXTBEFORE(E4264, " ") * 1000000</f>
        <v>91400000</v>
      </c>
      <c r="G4264">
        <v>72.4542</v>
      </c>
      <c r="H4264" t="s">
        <v>472</v>
      </c>
      <c r="I4264">
        <v>213</v>
      </c>
      <c r="J4264">
        <f>IF(I4264="",0,I4264)</f>
        <v>213</v>
      </c>
      <c r="K4264">
        <v>85</v>
      </c>
      <c r="L4264">
        <f>I4264-K4264</f>
        <v>128</v>
      </c>
      <c r="M4264" t="str">
        <f>IF(I4264&lt;100,"small",IF(I4264&lt;500,"medium","large"))</f>
        <v>medium</v>
      </c>
      <c r="N4264">
        <f>IF(M4264="small",1,0)</f>
        <v>0</v>
      </c>
      <c r="O4264">
        <f>IF(N4264="medium",1,0)</f>
        <v>0</v>
      </c>
      <c r="P4264">
        <f>IF(O4264="large",1,0)</f>
        <v>0</v>
      </c>
      <c r="Q4264">
        <v>2003</v>
      </c>
      <c r="R4264">
        <v>5</v>
      </c>
      <c r="S4264" t="str">
        <f>IF(R4264=1, "First-time", IF(R4264&lt;=3, "Rising Star", IF(R4264&lt;10, "Established", "Elites")))</f>
        <v>Established</v>
      </c>
      <c r="T4264">
        <f>IF(S4264 = "First-time",1,0)</f>
        <v>0</v>
      </c>
      <c r="U4264">
        <f>IF(S4264 = "Rising Star",1,0)</f>
        <v>0</v>
      </c>
      <c r="V4264">
        <f>IF(S4264 = "Established",1,0)</f>
        <v>1</v>
      </c>
      <c r="W4264">
        <f>IF(S4264 = "Elites",1,0)</f>
        <v>0</v>
      </c>
      <c r="X4264" t="s">
        <v>325</v>
      </c>
      <c r="Y4264" t="str">
        <f>IF(X4264="","-",TRIM(LEFT(X4264,FIND(",",X4264&amp;",")-1)))</f>
        <v>Los Angeles</v>
      </c>
      <c r="Z4264" t="s">
        <v>4158</v>
      </c>
      <c r="AA4264" t="s">
        <v>5</v>
      </c>
    </row>
    <row r="4265" spans="1:27" ht="14.4" x14ac:dyDescent="0.3">
      <c r="A4265">
        <v>4253</v>
      </c>
      <c r="B4265" t="s">
        <v>1524</v>
      </c>
      <c r="C4265" t="s">
        <v>1525</v>
      </c>
      <c r="D4265" t="s">
        <v>1526</v>
      </c>
      <c r="E4265" t="s">
        <v>1527</v>
      </c>
      <c r="F4265" s="5">
        <f>_xlfn.TEXTBEFORE(E4265, " ") * 1000000</f>
        <v>28800000</v>
      </c>
      <c r="G4265">
        <v>72.446299999999994</v>
      </c>
      <c r="H4265" t="s">
        <v>85</v>
      </c>
      <c r="I4265">
        <v>161</v>
      </c>
      <c r="J4265">
        <f>IF(I4265="",0,I4265)</f>
        <v>161</v>
      </c>
      <c r="K4265">
        <v>116</v>
      </c>
      <c r="L4265">
        <f>I4265-K4265</f>
        <v>45</v>
      </c>
      <c r="M4265" t="str">
        <f>IF(I4265&lt;100,"small",IF(I4265&lt;500,"medium","large"))</f>
        <v>medium</v>
      </c>
      <c r="N4265">
        <f>IF(M4265="small",1,0)</f>
        <v>0</v>
      </c>
      <c r="O4265">
        <f>IF(N4265="medium",1,0)</f>
        <v>0</v>
      </c>
      <c r="P4265">
        <f>IF(O4265="large",1,0)</f>
        <v>0</v>
      </c>
      <c r="Q4265">
        <v>1990</v>
      </c>
      <c r="R4265">
        <v>2</v>
      </c>
      <c r="S4265" t="str">
        <f>IF(R4265=1, "First-time", IF(R4265&lt;=3, "Rising Star", IF(R4265&lt;10, "Established", "Elites")))</f>
        <v>Rising Star</v>
      </c>
      <c r="T4265">
        <f>IF(S4265 = "First-time",1,0)</f>
        <v>0</v>
      </c>
      <c r="U4265">
        <f>IF(S4265 = "Rising Star",1,0)</f>
        <v>1</v>
      </c>
      <c r="V4265">
        <f>IF(S4265 = "Established",1,0)</f>
        <v>0</v>
      </c>
      <c r="W4265">
        <f>IF(S4265 = "Elites",1,0)</f>
        <v>0</v>
      </c>
      <c r="X4265" t="s">
        <v>427</v>
      </c>
      <c r="Y4265" t="str">
        <f>IF(X4265="","-",TRIM(LEFT(X4265,FIND(",",X4265&amp;",")-1)))</f>
        <v>Washington</v>
      </c>
      <c r="Z4265" t="s">
        <v>1528</v>
      </c>
      <c r="AA4265" t="s">
        <v>47</v>
      </c>
    </row>
    <row r="4266" spans="1:27" ht="14.4" x14ac:dyDescent="0.3">
      <c r="A4266">
        <v>4254</v>
      </c>
      <c r="B4266" t="s">
        <v>4091</v>
      </c>
      <c r="C4266" t="s">
        <v>4092</v>
      </c>
      <c r="D4266" t="s">
        <v>4093</v>
      </c>
      <c r="E4266" t="s">
        <v>4094</v>
      </c>
      <c r="F4266" s="5">
        <f>_xlfn.TEXTBEFORE(E4266, " ") * 1000000</f>
        <v>31100000</v>
      </c>
      <c r="G4266">
        <v>72.342200000000005</v>
      </c>
      <c r="H4266" t="s">
        <v>85</v>
      </c>
      <c r="I4266">
        <v>130</v>
      </c>
      <c r="J4266">
        <f>IF(I4266="",0,I4266)</f>
        <v>130</v>
      </c>
      <c r="K4266">
        <v>60</v>
      </c>
      <c r="L4266">
        <f>I4266-K4266</f>
        <v>70</v>
      </c>
      <c r="M4266" t="str">
        <f>IF(I4266&lt;100,"small",IF(I4266&lt;500,"medium","large"))</f>
        <v>medium</v>
      </c>
      <c r="N4266">
        <f>IF(M4266="small",1,0)</f>
        <v>0</v>
      </c>
      <c r="O4266">
        <f>IF(N4266="medium",1,0)</f>
        <v>0</v>
      </c>
      <c r="P4266">
        <f>IF(O4266="large",1,0)</f>
        <v>0</v>
      </c>
      <c r="Q4266">
        <v>2001</v>
      </c>
      <c r="R4266">
        <v>4</v>
      </c>
      <c r="S4266" t="str">
        <f>IF(R4266=1, "First-time", IF(R4266&lt;=3, "Rising Star", IF(R4266&lt;10, "Established", "Elites")))</f>
        <v>Established</v>
      </c>
      <c r="T4266">
        <f>IF(S4266 = "First-time",1,0)</f>
        <v>0</v>
      </c>
      <c r="U4266">
        <f>IF(S4266 = "Rising Star",1,0)</f>
        <v>0</v>
      </c>
      <c r="V4266">
        <f>IF(S4266 = "Established",1,0)</f>
        <v>1</v>
      </c>
      <c r="W4266">
        <f>IF(S4266 = "Elites",1,0)</f>
        <v>0</v>
      </c>
      <c r="X4266" t="s">
        <v>242</v>
      </c>
      <c r="Y4266" t="str">
        <f>IF(X4266="","-",TRIM(LEFT(X4266,FIND(",",X4266&amp;",")-1)))</f>
        <v>Atlanta</v>
      </c>
      <c r="Z4266" t="s">
        <v>242</v>
      </c>
      <c r="AA4266" t="s">
        <v>11</v>
      </c>
    </row>
    <row r="4267" spans="1:27" ht="14.4" x14ac:dyDescent="0.3">
      <c r="A4267">
        <v>4255</v>
      </c>
      <c r="B4267" t="s">
        <v>5806</v>
      </c>
      <c r="C4267" t="s">
        <v>5807</v>
      </c>
      <c r="D4267" t="s">
        <v>5808</v>
      </c>
      <c r="E4267" t="s">
        <v>2275</v>
      </c>
      <c r="F4267" s="5">
        <f>_xlfn.TEXTBEFORE(E4267, " ") * 1000000</f>
        <v>36000000</v>
      </c>
      <c r="G4267">
        <v>72.322400000000002</v>
      </c>
      <c r="H4267" t="s">
        <v>118</v>
      </c>
      <c r="I4267">
        <v>52</v>
      </c>
      <c r="J4267">
        <f>IF(I4267="",0,I4267)</f>
        <v>52</v>
      </c>
      <c r="K4267">
        <v>56</v>
      </c>
      <c r="L4267">
        <f>I4267-K4267</f>
        <v>-4</v>
      </c>
      <c r="M4267" t="str">
        <f>IF(I4267&lt;100,"small",IF(I4267&lt;500,"medium","large"))</f>
        <v>small</v>
      </c>
      <c r="N4267">
        <f>IF(M4267="small",1,0)</f>
        <v>1</v>
      </c>
      <c r="O4267">
        <f>IF(N4267="medium",1,0)</f>
        <v>0</v>
      </c>
      <c r="P4267">
        <f>IF(O4267="large",1,0)</f>
        <v>0</v>
      </c>
      <c r="Q4267">
        <v>2004</v>
      </c>
      <c r="R4267">
        <v>2</v>
      </c>
      <c r="S4267" t="str">
        <f>IF(R4267=1, "First-time", IF(R4267&lt;=3, "Rising Star", IF(R4267&lt;10, "Established", "Elites")))</f>
        <v>Rising Star</v>
      </c>
      <c r="T4267">
        <f>IF(S4267 = "First-time",1,0)</f>
        <v>0</v>
      </c>
      <c r="U4267">
        <f>IF(S4267 = "Rising Star",1,0)</f>
        <v>1</v>
      </c>
      <c r="V4267">
        <f>IF(S4267 = "Established",1,0)</f>
        <v>0</v>
      </c>
      <c r="W4267">
        <f>IF(S4267 = "Elites",1,0)</f>
        <v>0</v>
      </c>
      <c r="X4267" t="s">
        <v>99</v>
      </c>
      <c r="Y4267" t="str">
        <f>IF(X4267="","-",TRIM(LEFT(X4267,FIND(",",X4267&amp;",")-1)))</f>
        <v>-</v>
      </c>
      <c r="Z4267" t="s">
        <v>1934</v>
      </c>
      <c r="AA4267" t="s">
        <v>10</v>
      </c>
    </row>
    <row r="4268" spans="1:27" ht="14.4" x14ac:dyDescent="0.3">
      <c r="A4268">
        <v>4256</v>
      </c>
      <c r="B4268" t="s">
        <v>4756</v>
      </c>
      <c r="C4268" t="s">
        <v>4757</v>
      </c>
      <c r="D4268" t="s">
        <v>4758</v>
      </c>
      <c r="E4268" t="s">
        <v>4256</v>
      </c>
      <c r="F4268" s="5">
        <f>_xlfn.TEXTBEFORE(E4268, " ") * 1000000</f>
        <v>10400000</v>
      </c>
      <c r="G4268">
        <v>72.315600000000003</v>
      </c>
      <c r="H4268" t="s">
        <v>105</v>
      </c>
      <c r="I4268">
        <v>15</v>
      </c>
      <c r="J4268">
        <f>IF(I4268="",0,I4268)</f>
        <v>15</v>
      </c>
      <c r="K4268">
        <v>13</v>
      </c>
      <c r="L4268">
        <f>I4268-K4268</f>
        <v>2</v>
      </c>
      <c r="M4268" t="str">
        <f>IF(I4268&lt;100,"small",IF(I4268&lt;500,"medium","large"))</f>
        <v>small</v>
      </c>
      <c r="N4268">
        <f>IF(M4268="small",1,0)</f>
        <v>1</v>
      </c>
      <c r="O4268">
        <f>IF(N4268="medium",1,0)</f>
        <v>0</v>
      </c>
      <c r="P4268">
        <f>IF(O4268="large",1,0)</f>
        <v>0</v>
      </c>
      <c r="Q4268">
        <v>2003</v>
      </c>
      <c r="R4268">
        <v>4</v>
      </c>
      <c r="S4268" t="str">
        <f>IF(R4268=1, "First-time", IF(R4268&lt;=3, "Rising Star", IF(R4268&lt;10, "Established", "Elites")))</f>
        <v>Established</v>
      </c>
      <c r="T4268">
        <f>IF(S4268 = "First-time",1,0)</f>
        <v>0</v>
      </c>
      <c r="U4268">
        <f>IF(S4268 = "Rising Star",1,0)</f>
        <v>0</v>
      </c>
      <c r="V4268">
        <f>IF(S4268 = "Established",1,0)</f>
        <v>1</v>
      </c>
      <c r="W4268">
        <f>IF(S4268 = "Elites",1,0)</f>
        <v>0</v>
      </c>
      <c r="X4268" t="s">
        <v>427</v>
      </c>
      <c r="Y4268" t="str">
        <f>IF(X4268="","-",TRIM(LEFT(X4268,FIND(",",X4268&amp;",")-1)))</f>
        <v>Washington</v>
      </c>
      <c r="Z4268" t="s">
        <v>4759</v>
      </c>
      <c r="AA4268" t="s">
        <v>47</v>
      </c>
    </row>
    <row r="4269" spans="1:27" ht="14.4" x14ac:dyDescent="0.3">
      <c r="A4269">
        <v>4257</v>
      </c>
      <c r="B4269" t="s">
        <v>2183</v>
      </c>
      <c r="C4269" t="s">
        <v>2184</v>
      </c>
      <c r="D4269" t="s">
        <v>2185</v>
      </c>
      <c r="E4269" t="s">
        <v>529</v>
      </c>
      <c r="F4269" s="5">
        <f>_xlfn.TEXTBEFORE(E4269, " ") * 1000000</f>
        <v>4200000</v>
      </c>
      <c r="G4269">
        <v>72.2911</v>
      </c>
      <c r="H4269" t="s">
        <v>85</v>
      </c>
      <c r="I4269">
        <v>15</v>
      </c>
      <c r="J4269">
        <f>IF(I4269="",0,I4269)</f>
        <v>15</v>
      </c>
      <c r="K4269">
        <v>8</v>
      </c>
      <c r="L4269">
        <f>I4269-K4269</f>
        <v>7</v>
      </c>
      <c r="M4269" t="str">
        <f>IF(I4269&lt;100,"small",IF(I4269&lt;500,"medium","large"))</f>
        <v>small</v>
      </c>
      <c r="N4269">
        <f>IF(M4269="small",1,0)</f>
        <v>1</v>
      </c>
      <c r="O4269">
        <f>IF(N4269="medium",1,0)</f>
        <v>0</v>
      </c>
      <c r="P4269">
        <f>IF(O4269="large",1,0)</f>
        <v>0</v>
      </c>
      <c r="Q4269">
        <v>1995</v>
      </c>
      <c r="R4269">
        <v>1</v>
      </c>
      <c r="S4269" t="str">
        <f>IF(R4269=1, "First-time", IF(R4269&lt;=3, "Rising Star", IF(R4269&lt;10, "Established", "Elites")))</f>
        <v>First-time</v>
      </c>
      <c r="T4269">
        <f>IF(S4269 = "First-time",1,0)</f>
        <v>1</v>
      </c>
      <c r="U4269">
        <f>IF(S4269 = "Rising Star",1,0)</f>
        <v>0</v>
      </c>
      <c r="V4269">
        <f>IF(S4269 = "Established",1,0)</f>
        <v>0</v>
      </c>
      <c r="W4269">
        <f>IF(S4269 = "Elites",1,0)</f>
        <v>0</v>
      </c>
      <c r="X4269" t="s">
        <v>99</v>
      </c>
      <c r="Y4269" t="str">
        <f>IF(X4269="","-",TRIM(LEFT(X4269,FIND(",",X4269&amp;",")-1)))</f>
        <v>-</v>
      </c>
      <c r="Z4269" t="s">
        <v>2186</v>
      </c>
      <c r="AA4269" t="s">
        <v>36</v>
      </c>
    </row>
    <row r="4270" spans="1:27" ht="14.4" x14ac:dyDescent="0.3">
      <c r="A4270">
        <v>4258</v>
      </c>
      <c r="B4270" t="s">
        <v>2239</v>
      </c>
      <c r="C4270" t="s">
        <v>2240</v>
      </c>
      <c r="D4270" t="s">
        <v>2241</v>
      </c>
      <c r="E4270" t="s">
        <v>808</v>
      </c>
      <c r="F4270" s="5">
        <f>_xlfn.TEXTBEFORE(E4270, " ") * 1000000</f>
        <v>2200000</v>
      </c>
      <c r="G4270">
        <v>72.280600000000007</v>
      </c>
      <c r="H4270" t="s">
        <v>445</v>
      </c>
      <c r="I4270">
        <v>36</v>
      </c>
      <c r="J4270">
        <f>IF(I4270="",0,I4270)</f>
        <v>36</v>
      </c>
      <c r="K4270">
        <v>24</v>
      </c>
      <c r="L4270">
        <f>I4270-K4270</f>
        <v>12</v>
      </c>
      <c r="M4270" t="str">
        <f>IF(I4270&lt;100,"small",IF(I4270&lt;500,"medium","large"))</f>
        <v>small</v>
      </c>
      <c r="N4270">
        <f>IF(M4270="small",1,0)</f>
        <v>1</v>
      </c>
      <c r="O4270">
        <f>IF(N4270="medium",1,0)</f>
        <v>0</v>
      </c>
      <c r="P4270">
        <f>IF(O4270="large",1,0)</f>
        <v>0</v>
      </c>
      <c r="Q4270">
        <v>1995</v>
      </c>
      <c r="R4270">
        <v>1</v>
      </c>
      <c r="S4270" t="str">
        <f>IF(R4270=1, "First-time", IF(R4270&lt;=3, "Rising Star", IF(R4270&lt;10, "Established", "Elites")))</f>
        <v>First-time</v>
      </c>
      <c r="T4270">
        <f>IF(S4270 = "First-time",1,0)</f>
        <v>1</v>
      </c>
      <c r="U4270">
        <f>IF(S4270 = "Rising Star",1,0)</f>
        <v>0</v>
      </c>
      <c r="V4270">
        <f>IF(S4270 = "Established",1,0)</f>
        <v>0</v>
      </c>
      <c r="W4270">
        <f>IF(S4270 = "Elites",1,0)</f>
        <v>0</v>
      </c>
      <c r="X4270" t="s">
        <v>99</v>
      </c>
      <c r="Y4270" t="str">
        <f>IF(X4270="","-",TRIM(LEFT(X4270,FIND(",",X4270&amp;",")-1)))</f>
        <v>-</v>
      </c>
      <c r="Z4270" t="s">
        <v>1812</v>
      </c>
      <c r="AA4270" t="s">
        <v>6</v>
      </c>
    </row>
    <row r="4271" spans="1:27" ht="14.4" x14ac:dyDescent="0.3">
      <c r="A4271">
        <v>4259</v>
      </c>
      <c r="B4271" t="s">
        <v>3719</v>
      </c>
      <c r="C4271" t="s">
        <v>3720</v>
      </c>
      <c r="D4271" t="s">
        <v>3721</v>
      </c>
      <c r="E4271" t="s">
        <v>217</v>
      </c>
      <c r="F4271" s="5">
        <f>_xlfn.TEXTBEFORE(E4271, " ") * 1000000</f>
        <v>3300000</v>
      </c>
      <c r="G4271">
        <v>72.28</v>
      </c>
      <c r="H4271" t="s">
        <v>779</v>
      </c>
      <c r="I4271">
        <v>26</v>
      </c>
      <c r="J4271">
        <f>IF(I4271="",0,I4271)</f>
        <v>26</v>
      </c>
      <c r="K4271">
        <v>20</v>
      </c>
      <c r="L4271">
        <f>I4271-K4271</f>
        <v>6</v>
      </c>
      <c r="M4271" t="str">
        <f>IF(I4271&lt;100,"small",IF(I4271&lt;500,"medium","large"))</f>
        <v>small</v>
      </c>
      <c r="N4271">
        <f>IF(M4271="small",1,0)</f>
        <v>1</v>
      </c>
      <c r="O4271">
        <f>IF(N4271="medium",1,0)</f>
        <v>0</v>
      </c>
      <c r="P4271">
        <f>IF(O4271="large",1,0)</f>
        <v>0</v>
      </c>
      <c r="Q4271">
        <v>2000</v>
      </c>
      <c r="R4271">
        <v>2</v>
      </c>
      <c r="S4271" t="str">
        <f>IF(R4271=1, "First-time", IF(R4271&lt;=3, "Rising Star", IF(R4271&lt;10, "Established", "Elites")))</f>
        <v>Rising Star</v>
      </c>
      <c r="T4271">
        <f>IF(S4271 = "First-time",1,0)</f>
        <v>0</v>
      </c>
      <c r="U4271">
        <f>IF(S4271 = "Rising Star",1,0)</f>
        <v>1</v>
      </c>
      <c r="V4271">
        <f>IF(S4271 = "Established",1,0)</f>
        <v>0</v>
      </c>
      <c r="W4271">
        <f>IF(S4271 = "Elites",1,0)</f>
        <v>0</v>
      </c>
      <c r="X4271" t="s">
        <v>342</v>
      </c>
      <c r="Y4271" t="str">
        <f>IF(X4271="","-",TRIM(LEFT(X4271,FIND(",",X4271&amp;",")-1)))</f>
        <v>San Diego</v>
      </c>
      <c r="Z4271" t="s">
        <v>342</v>
      </c>
      <c r="AA4271" t="s">
        <v>5</v>
      </c>
    </row>
    <row r="4272" spans="1:27" ht="14.4" x14ac:dyDescent="0.3">
      <c r="A4272">
        <v>4260</v>
      </c>
      <c r="B4272" t="s">
        <v>8738</v>
      </c>
      <c r="C4272" t="s">
        <v>8739</v>
      </c>
      <c r="D4272" t="s">
        <v>8740</v>
      </c>
      <c r="E4272" t="s">
        <v>3852</v>
      </c>
      <c r="F4272" s="5">
        <f>_xlfn.TEXTBEFORE(E4272, " ") * 1000000</f>
        <v>19300000</v>
      </c>
      <c r="G4272">
        <v>72.240600000000001</v>
      </c>
      <c r="H4272" t="s">
        <v>85</v>
      </c>
      <c r="I4272">
        <v>100</v>
      </c>
      <c r="J4272">
        <f>IF(I4272="",0,I4272)</f>
        <v>100</v>
      </c>
      <c r="K4272">
        <v>250</v>
      </c>
      <c r="L4272">
        <f>I4272-K4272</f>
        <v>-150</v>
      </c>
      <c r="M4272" t="str">
        <f>IF(I4272&lt;100,"small",IF(I4272&lt;500,"medium","large"))</f>
        <v>medium</v>
      </c>
      <c r="N4272">
        <f>IF(M4272="small",1,0)</f>
        <v>0</v>
      </c>
      <c r="O4272">
        <f>IF(N4272="medium",1,0)</f>
        <v>0</v>
      </c>
      <c r="P4272">
        <f>IF(O4272="large",1,0)</f>
        <v>0</v>
      </c>
      <c r="Q4272">
        <v>2008</v>
      </c>
      <c r="R4272">
        <v>6</v>
      </c>
      <c r="S4272" t="str">
        <f>IF(R4272=1, "First-time", IF(R4272&lt;=3, "Rising Star", IF(R4272&lt;10, "Established", "Elites")))</f>
        <v>Established</v>
      </c>
      <c r="T4272">
        <f>IF(S4272 = "First-time",1,0)</f>
        <v>0</v>
      </c>
      <c r="U4272">
        <f>IF(S4272 = "Rising Star",1,0)</f>
        <v>0</v>
      </c>
      <c r="V4272">
        <f>IF(S4272 = "Established",1,0)</f>
        <v>1</v>
      </c>
      <c r="W4272">
        <f>IF(S4272 = "Elites",1,0)</f>
        <v>0</v>
      </c>
      <c r="X4272" t="s">
        <v>185</v>
      </c>
      <c r="Y4272" t="str">
        <f>IF(X4272="","-",TRIM(LEFT(X4272,FIND(",",X4272&amp;",")-1)))</f>
        <v>Boston</v>
      </c>
      <c r="Z4272" t="s">
        <v>2698</v>
      </c>
      <c r="AA4272" t="s">
        <v>20</v>
      </c>
    </row>
    <row r="4273" spans="1:27" ht="14.4" x14ac:dyDescent="0.3">
      <c r="A4273">
        <v>4261</v>
      </c>
      <c r="B4273" t="s">
        <v>14967</v>
      </c>
      <c r="C4273" t="s">
        <v>14968</v>
      </c>
      <c r="D4273" t="s">
        <v>14969</v>
      </c>
      <c r="E4273" t="s">
        <v>808</v>
      </c>
      <c r="F4273" s="5">
        <f>_xlfn.TEXTBEFORE(E4273, " ") * 1000000</f>
        <v>2200000</v>
      </c>
      <c r="G4273">
        <v>72.236999999999995</v>
      </c>
      <c r="H4273" t="s">
        <v>129</v>
      </c>
      <c r="I4273">
        <v>7</v>
      </c>
      <c r="J4273">
        <f>IF(I4273="",0,I4273)</f>
        <v>7</v>
      </c>
      <c r="K4273">
        <v>4</v>
      </c>
      <c r="L4273">
        <f>I4273-K4273</f>
        <v>3</v>
      </c>
      <c r="M4273" t="str">
        <f>IF(I4273&lt;100,"small",IF(I4273&lt;500,"medium","large"))</f>
        <v>small</v>
      </c>
      <c r="N4273">
        <f>IF(M4273="small",1,0)</f>
        <v>1</v>
      </c>
      <c r="O4273">
        <f>IF(N4273="medium",1,0)</f>
        <v>0</v>
      </c>
      <c r="P4273">
        <f>IF(O4273="large",1,0)</f>
        <v>0</v>
      </c>
      <c r="Q4273">
        <v>2013</v>
      </c>
      <c r="R4273">
        <v>1</v>
      </c>
      <c r="S4273" t="str">
        <f>IF(R4273=1, "First-time", IF(R4273&lt;=3, "Rising Star", IF(R4273&lt;10, "Established", "Elites")))</f>
        <v>First-time</v>
      </c>
      <c r="T4273">
        <f>IF(S4273 = "First-time",1,0)</f>
        <v>1</v>
      </c>
      <c r="U4273">
        <f>IF(S4273 = "Rising Star",1,0)</f>
        <v>0</v>
      </c>
      <c r="V4273">
        <f>IF(S4273 = "Established",1,0)</f>
        <v>0</v>
      </c>
      <c r="W4273">
        <f>IF(S4273 = "Elites",1,0)</f>
        <v>0</v>
      </c>
      <c r="X4273" t="s">
        <v>354</v>
      </c>
      <c r="Y4273" t="str">
        <f>IF(X4273="","-",TRIM(LEFT(X4273,FIND(",",X4273&amp;",")-1)))</f>
        <v>Minneapolis</v>
      </c>
      <c r="Z4273" t="s">
        <v>14970</v>
      </c>
      <c r="AA4273" t="s">
        <v>24</v>
      </c>
    </row>
    <row r="4274" spans="1:27" ht="14.4" x14ac:dyDescent="0.3">
      <c r="A4274">
        <v>4262</v>
      </c>
      <c r="B4274" t="s">
        <v>11277</v>
      </c>
      <c r="C4274" t="s">
        <v>11278</v>
      </c>
      <c r="D4274" t="s">
        <v>11279</v>
      </c>
      <c r="E4274" t="s">
        <v>4615</v>
      </c>
      <c r="F4274" s="5">
        <f>_xlfn.TEXTBEFORE(E4274, " ") * 1000000</f>
        <v>22500000</v>
      </c>
      <c r="G4274">
        <v>72.230699999999999</v>
      </c>
      <c r="H4274" t="s">
        <v>433</v>
      </c>
      <c r="I4274">
        <v>190</v>
      </c>
      <c r="J4274">
        <f>IF(I4274="",0,I4274)</f>
        <v>190</v>
      </c>
      <c r="K4274">
        <v>124</v>
      </c>
      <c r="L4274">
        <f>I4274-K4274</f>
        <v>66</v>
      </c>
      <c r="M4274" t="str">
        <f>IF(I4274&lt;100,"small",IF(I4274&lt;500,"medium","large"))</f>
        <v>medium</v>
      </c>
      <c r="N4274">
        <f>IF(M4274="small",1,0)</f>
        <v>0</v>
      </c>
      <c r="O4274">
        <f>IF(N4274="medium",1,0)</f>
        <v>0</v>
      </c>
      <c r="P4274">
        <f>IF(O4274="large",1,0)</f>
        <v>0</v>
      </c>
      <c r="Q4274">
        <v>2010</v>
      </c>
      <c r="R4274">
        <v>6</v>
      </c>
      <c r="S4274" t="str">
        <f>IF(R4274=1, "First-time", IF(R4274&lt;=3, "Rising Star", IF(R4274&lt;10, "Established", "Elites")))</f>
        <v>Established</v>
      </c>
      <c r="T4274">
        <f>IF(S4274 = "First-time",1,0)</f>
        <v>0</v>
      </c>
      <c r="U4274">
        <f>IF(S4274 = "Rising Star",1,0)</f>
        <v>0</v>
      </c>
      <c r="V4274">
        <f>IF(S4274 = "Established",1,0)</f>
        <v>1</v>
      </c>
      <c r="W4274">
        <f>IF(S4274 = "Elites",1,0)</f>
        <v>0</v>
      </c>
      <c r="X4274" t="s">
        <v>242</v>
      </c>
      <c r="Y4274" t="str">
        <f>IF(X4274="","-",TRIM(LEFT(X4274,FIND(",",X4274&amp;",")-1)))</f>
        <v>Atlanta</v>
      </c>
      <c r="Z4274" t="s">
        <v>766</v>
      </c>
      <c r="AA4274" t="s">
        <v>11</v>
      </c>
    </row>
    <row r="4275" spans="1:27" ht="14.4" x14ac:dyDescent="0.3">
      <c r="A4275">
        <v>4263</v>
      </c>
      <c r="B4275" t="s">
        <v>5287</v>
      </c>
      <c r="C4275" t="s">
        <v>5288</v>
      </c>
      <c r="D4275" t="s">
        <v>5289</v>
      </c>
      <c r="E4275" t="s">
        <v>2261</v>
      </c>
      <c r="F4275" s="5">
        <f>_xlfn.TEXTBEFORE(E4275, " ") * 1000000</f>
        <v>10200000</v>
      </c>
      <c r="G4275">
        <v>72.221699999999998</v>
      </c>
      <c r="H4275" t="s">
        <v>779</v>
      </c>
      <c r="I4275">
        <v>48</v>
      </c>
      <c r="J4275">
        <f>IF(I4275="",0,I4275)</f>
        <v>48</v>
      </c>
      <c r="K4275">
        <v>25</v>
      </c>
      <c r="L4275">
        <f>I4275-K4275</f>
        <v>23</v>
      </c>
      <c r="M4275" t="str">
        <f>IF(I4275&lt;100,"small",IF(I4275&lt;500,"medium","large"))</f>
        <v>small</v>
      </c>
      <c r="N4275">
        <f>IF(M4275="small",1,0)</f>
        <v>1</v>
      </c>
      <c r="O4275">
        <f>IF(N4275="medium",1,0)</f>
        <v>0</v>
      </c>
      <c r="P4275">
        <f>IF(O4275="large",1,0)</f>
        <v>0</v>
      </c>
      <c r="Q4275">
        <v>2003</v>
      </c>
      <c r="R4275">
        <v>2</v>
      </c>
      <c r="S4275" t="str">
        <f>IF(R4275=1, "First-time", IF(R4275&lt;=3, "Rising Star", IF(R4275&lt;10, "Established", "Elites")))</f>
        <v>Rising Star</v>
      </c>
      <c r="T4275">
        <f>IF(S4275 = "First-time",1,0)</f>
        <v>0</v>
      </c>
      <c r="U4275">
        <f>IF(S4275 = "Rising Star",1,0)</f>
        <v>1</v>
      </c>
      <c r="V4275">
        <f>IF(S4275 = "Established",1,0)</f>
        <v>0</v>
      </c>
      <c r="W4275">
        <f>IF(S4275 = "Elites",1,0)</f>
        <v>0</v>
      </c>
      <c r="X4275" t="s">
        <v>325</v>
      </c>
      <c r="Y4275" t="str">
        <f>IF(X4275="","-",TRIM(LEFT(X4275,FIND(",",X4275&amp;",")-1)))</f>
        <v>Los Angeles</v>
      </c>
      <c r="Z4275" t="s">
        <v>2088</v>
      </c>
      <c r="AA4275" t="s">
        <v>5</v>
      </c>
    </row>
    <row r="4276" spans="1:27" ht="14.4" x14ac:dyDescent="0.3">
      <c r="A4276">
        <v>4264</v>
      </c>
      <c r="B4276" t="s">
        <v>8817</v>
      </c>
      <c r="C4276" t="s">
        <v>8818</v>
      </c>
      <c r="D4276" t="s">
        <v>8819</v>
      </c>
      <c r="E4276" t="s">
        <v>4351</v>
      </c>
      <c r="F4276" s="5">
        <f>_xlfn.TEXTBEFORE(E4276, " ") * 1000000</f>
        <v>29200000</v>
      </c>
      <c r="G4276">
        <v>72.204599999999999</v>
      </c>
      <c r="H4276" t="s">
        <v>353</v>
      </c>
      <c r="I4276">
        <v>218</v>
      </c>
      <c r="J4276">
        <f>IF(I4276="",0,I4276)</f>
        <v>218</v>
      </c>
      <c r="K4276">
        <v>202</v>
      </c>
      <c r="L4276">
        <f>I4276-K4276</f>
        <v>16</v>
      </c>
      <c r="M4276" t="str">
        <f>IF(I4276&lt;100,"small",IF(I4276&lt;500,"medium","large"))</f>
        <v>medium</v>
      </c>
      <c r="N4276">
        <f>IF(M4276="small",1,0)</f>
        <v>0</v>
      </c>
      <c r="O4276">
        <f>IF(N4276="medium",1,0)</f>
        <v>0</v>
      </c>
      <c r="P4276">
        <f>IF(O4276="large",1,0)</f>
        <v>0</v>
      </c>
      <c r="Q4276">
        <v>2008</v>
      </c>
      <c r="R4276">
        <v>6</v>
      </c>
      <c r="S4276" t="str">
        <f>IF(R4276=1, "First-time", IF(R4276&lt;=3, "Rising Star", IF(R4276&lt;10, "Established", "Elites")))</f>
        <v>Established</v>
      </c>
      <c r="T4276">
        <f>IF(S4276 = "First-time",1,0)</f>
        <v>0</v>
      </c>
      <c r="U4276">
        <f>IF(S4276 = "Rising Star",1,0)</f>
        <v>0</v>
      </c>
      <c r="V4276">
        <f>IF(S4276 = "Established",1,0)</f>
        <v>1</v>
      </c>
      <c r="W4276">
        <f>IF(S4276 = "Elites",1,0)</f>
        <v>0</v>
      </c>
      <c r="X4276" t="s">
        <v>271</v>
      </c>
      <c r="Y4276" t="str">
        <f>IF(X4276="","-",TRIM(LEFT(X4276,FIND(",",X4276&amp;",")-1)))</f>
        <v>Chicago</v>
      </c>
      <c r="Z4276" t="s">
        <v>5720</v>
      </c>
      <c r="AA4276" t="s">
        <v>15</v>
      </c>
    </row>
    <row r="4277" spans="1:27" ht="14.4" x14ac:dyDescent="0.3">
      <c r="A4277">
        <v>4265</v>
      </c>
      <c r="B4277" t="s">
        <v>5424</v>
      </c>
      <c r="C4277" t="s">
        <v>5425</v>
      </c>
      <c r="D4277" t="s">
        <v>5426</v>
      </c>
      <c r="E4277" t="s">
        <v>2766</v>
      </c>
      <c r="F4277" s="5">
        <f>_xlfn.TEXTBEFORE(E4277, " ") * 1000000</f>
        <v>2700000</v>
      </c>
      <c r="G4277">
        <v>72.143799999999999</v>
      </c>
      <c r="H4277" t="s">
        <v>331</v>
      </c>
      <c r="I4277">
        <v>11</v>
      </c>
      <c r="J4277">
        <f>IF(I4277="",0,I4277)</f>
        <v>11</v>
      </c>
      <c r="K4277">
        <v>10</v>
      </c>
      <c r="L4277">
        <f>I4277-K4277</f>
        <v>1</v>
      </c>
      <c r="M4277" t="str">
        <f>IF(I4277&lt;100,"small",IF(I4277&lt;500,"medium","large"))</f>
        <v>small</v>
      </c>
      <c r="N4277">
        <f>IF(M4277="small",1,0)</f>
        <v>1</v>
      </c>
      <c r="O4277">
        <f>IF(N4277="medium",1,0)</f>
        <v>0</v>
      </c>
      <c r="P4277">
        <f>IF(O4277="large",1,0)</f>
        <v>0</v>
      </c>
      <c r="Q4277">
        <v>2004</v>
      </c>
      <c r="R4277">
        <v>1</v>
      </c>
      <c r="S4277" t="str">
        <f>IF(R4277=1, "First-time", IF(R4277&lt;=3, "Rising Star", IF(R4277&lt;10, "Established", "Elites")))</f>
        <v>First-time</v>
      </c>
      <c r="T4277">
        <f>IF(S4277 = "First-time",1,0)</f>
        <v>1</v>
      </c>
      <c r="U4277">
        <f>IF(S4277 = "Rising Star",1,0)</f>
        <v>0</v>
      </c>
      <c r="V4277">
        <f>IF(S4277 = "Established",1,0)</f>
        <v>0</v>
      </c>
      <c r="W4277">
        <f>IF(S4277 = "Elites",1,0)</f>
        <v>0</v>
      </c>
      <c r="X4277" t="s">
        <v>348</v>
      </c>
      <c r="Y4277" t="str">
        <f>IF(X4277="","-",TRIM(LEFT(X4277,FIND(",",X4277&amp;",")-1)))</f>
        <v>Nashville</v>
      </c>
      <c r="Z4277" t="s">
        <v>208</v>
      </c>
      <c r="AA4277" t="s">
        <v>44</v>
      </c>
    </row>
    <row r="4278" spans="1:27" ht="14.4" x14ac:dyDescent="0.3">
      <c r="A4278">
        <v>4266</v>
      </c>
      <c r="B4278" t="s">
        <v>4522</v>
      </c>
      <c r="C4278" t="s">
        <v>4523</v>
      </c>
      <c r="D4278" t="s">
        <v>4524</v>
      </c>
      <c r="E4278" t="s">
        <v>4525</v>
      </c>
      <c r="F4278" s="5">
        <f>_xlfn.TEXTBEFORE(E4278, " ") * 1000000</f>
        <v>87500000</v>
      </c>
      <c r="G4278">
        <v>72.121499999999997</v>
      </c>
      <c r="H4278" t="s">
        <v>118</v>
      </c>
      <c r="I4278">
        <v>162</v>
      </c>
      <c r="J4278">
        <f>IF(I4278="",0,I4278)</f>
        <v>162</v>
      </c>
      <c r="K4278">
        <v>120</v>
      </c>
      <c r="L4278">
        <f>I4278-K4278</f>
        <v>42</v>
      </c>
      <c r="M4278" t="str">
        <f>IF(I4278&lt;100,"small",IF(I4278&lt;500,"medium","large"))</f>
        <v>medium</v>
      </c>
      <c r="N4278">
        <f>IF(M4278="small",1,0)</f>
        <v>0</v>
      </c>
      <c r="O4278">
        <f>IF(N4278="medium",1,0)</f>
        <v>0</v>
      </c>
      <c r="P4278">
        <f>IF(O4278="large",1,0)</f>
        <v>0</v>
      </c>
      <c r="Q4278">
        <v>2002</v>
      </c>
      <c r="R4278">
        <v>6</v>
      </c>
      <c r="S4278" t="str">
        <f>IF(R4278=1, "First-time", IF(R4278&lt;=3, "Rising Star", IF(R4278&lt;10, "Established", "Elites")))</f>
        <v>Established</v>
      </c>
      <c r="T4278">
        <f>IF(S4278 = "First-time",1,0)</f>
        <v>0</v>
      </c>
      <c r="U4278">
        <f>IF(S4278 = "Rising Star",1,0)</f>
        <v>0</v>
      </c>
      <c r="V4278">
        <f>IF(S4278 = "Established",1,0)</f>
        <v>1</v>
      </c>
      <c r="W4278">
        <f>IF(S4278 = "Elites",1,0)</f>
        <v>0</v>
      </c>
      <c r="X4278" t="s">
        <v>2903</v>
      </c>
      <c r="Y4278" t="str">
        <f>IF(X4278="","-",TRIM(LEFT(X4278,FIND(",",X4278&amp;",")-1)))</f>
        <v>Baton Rouge</v>
      </c>
      <c r="Z4278" t="s">
        <v>2904</v>
      </c>
      <c r="AA4278" t="s">
        <v>19</v>
      </c>
    </row>
    <row r="4279" spans="1:27" ht="14.4" x14ac:dyDescent="0.3">
      <c r="A4279">
        <v>4267</v>
      </c>
      <c r="B4279" t="s">
        <v>867</v>
      </c>
      <c r="C4279" t="s">
        <v>868</v>
      </c>
      <c r="D4279" t="s">
        <v>869</v>
      </c>
      <c r="E4279" t="s">
        <v>870</v>
      </c>
      <c r="F4279" s="5">
        <f>_xlfn.TEXTBEFORE(E4279, " ") * 1000000</f>
        <v>3000000</v>
      </c>
      <c r="G4279">
        <v>72.091099999999997</v>
      </c>
      <c r="H4279" t="s">
        <v>85</v>
      </c>
      <c r="I4279">
        <v>70</v>
      </c>
      <c r="J4279">
        <f>IF(I4279="",0,I4279)</f>
        <v>70</v>
      </c>
      <c r="K4279">
        <v>15</v>
      </c>
      <c r="L4279">
        <f>I4279-K4279</f>
        <v>55</v>
      </c>
      <c r="M4279" t="str">
        <f>IF(I4279&lt;100,"small",IF(I4279&lt;500,"medium","large"))</f>
        <v>small</v>
      </c>
      <c r="N4279">
        <f>IF(M4279="small",1,0)</f>
        <v>1</v>
      </c>
      <c r="O4279">
        <f>IF(N4279="medium",1,0)</f>
        <v>0</v>
      </c>
      <c r="P4279">
        <f>IF(O4279="large",1,0)</f>
        <v>0</v>
      </c>
      <c r="Q4279">
        <v>1982</v>
      </c>
      <c r="R4279">
        <v>2</v>
      </c>
      <c r="S4279" t="str">
        <f>IF(R4279=1, "First-time", IF(R4279&lt;=3, "Rising Star", IF(R4279&lt;10, "Established", "Elites")))</f>
        <v>Rising Star</v>
      </c>
      <c r="T4279">
        <f>IF(S4279 = "First-time",1,0)</f>
        <v>0</v>
      </c>
      <c r="U4279">
        <f>IF(S4279 = "Rising Star",1,0)</f>
        <v>1</v>
      </c>
      <c r="V4279">
        <f>IF(S4279 = "Established",1,0)</f>
        <v>0</v>
      </c>
      <c r="W4279">
        <f>IF(S4279 = "Elites",1,0)</f>
        <v>0</v>
      </c>
      <c r="X4279" t="s">
        <v>191</v>
      </c>
      <c r="Y4279" t="str">
        <f>IF(X4279="","-",TRIM(LEFT(X4279,FIND(",",X4279&amp;",")-1)))</f>
        <v>Philadelphia</v>
      </c>
      <c r="Z4279" t="s">
        <v>871</v>
      </c>
      <c r="AA4279" t="s">
        <v>32</v>
      </c>
    </row>
    <row r="4280" spans="1:27" ht="14.4" x14ac:dyDescent="0.3">
      <c r="A4280">
        <v>4268</v>
      </c>
      <c r="B4280" t="s">
        <v>3744</v>
      </c>
      <c r="C4280" t="s">
        <v>3745</v>
      </c>
      <c r="D4280" t="s">
        <v>3746</v>
      </c>
      <c r="E4280" t="s">
        <v>1302</v>
      </c>
      <c r="F4280" s="5">
        <f>_xlfn.TEXTBEFORE(E4280, " ") * 1000000</f>
        <v>7800000</v>
      </c>
      <c r="G4280">
        <v>72.082800000000006</v>
      </c>
      <c r="H4280" t="s">
        <v>105</v>
      </c>
      <c r="I4280">
        <v>40</v>
      </c>
      <c r="J4280">
        <f>IF(I4280="",0,I4280)</f>
        <v>40</v>
      </c>
      <c r="K4280">
        <v>27</v>
      </c>
      <c r="L4280">
        <f>I4280-K4280</f>
        <v>13</v>
      </c>
      <c r="M4280" t="str">
        <f>IF(I4280&lt;100,"small",IF(I4280&lt;500,"medium","large"))</f>
        <v>small</v>
      </c>
      <c r="N4280">
        <f>IF(M4280="small",1,0)</f>
        <v>1</v>
      </c>
      <c r="O4280">
        <f>IF(N4280="medium",1,0)</f>
        <v>0</v>
      </c>
      <c r="P4280">
        <f>IF(O4280="large",1,0)</f>
        <v>0</v>
      </c>
      <c r="Q4280">
        <v>2001</v>
      </c>
      <c r="R4280">
        <v>8</v>
      </c>
      <c r="S4280" t="str">
        <f>IF(R4280=1, "First-time", IF(R4280&lt;=3, "Rising Star", IF(R4280&lt;10, "Established", "Elites")))</f>
        <v>Established</v>
      </c>
      <c r="T4280">
        <f>IF(S4280 = "First-time",1,0)</f>
        <v>0</v>
      </c>
      <c r="U4280">
        <f>IF(S4280 = "Rising Star",1,0)</f>
        <v>0</v>
      </c>
      <c r="V4280">
        <f>IF(S4280 = "Established",1,0)</f>
        <v>1</v>
      </c>
      <c r="W4280">
        <f>IF(S4280 = "Elites",1,0)</f>
        <v>0</v>
      </c>
      <c r="X4280" t="s">
        <v>147</v>
      </c>
      <c r="Y4280" t="str">
        <f>IF(X4280="","-",TRIM(LEFT(X4280,FIND(",",X4280&amp;",")-1)))</f>
        <v>Madison</v>
      </c>
      <c r="Z4280" t="s">
        <v>3747</v>
      </c>
      <c r="AA4280" t="s">
        <v>50</v>
      </c>
    </row>
    <row r="4281" spans="1:27" ht="14.4" x14ac:dyDescent="0.3">
      <c r="A4281">
        <v>4269</v>
      </c>
      <c r="B4281" t="s">
        <v>6284</v>
      </c>
      <c r="C4281" t="s">
        <v>6285</v>
      </c>
      <c r="D4281" t="s">
        <v>6286</v>
      </c>
      <c r="E4281" t="s">
        <v>3006</v>
      </c>
      <c r="F4281" s="5">
        <f>_xlfn.TEXTBEFORE(E4281, " ") * 1000000</f>
        <v>10000000</v>
      </c>
      <c r="G4281">
        <v>72.055099999999996</v>
      </c>
      <c r="H4281" t="s">
        <v>779</v>
      </c>
      <c r="I4281">
        <v>70</v>
      </c>
      <c r="J4281">
        <f>IF(I4281="",0,I4281)</f>
        <v>70</v>
      </c>
      <c r="K4281">
        <v>57</v>
      </c>
      <c r="L4281">
        <f>I4281-K4281</f>
        <v>13</v>
      </c>
      <c r="M4281" t="str">
        <f>IF(I4281&lt;100,"small",IF(I4281&lt;500,"medium","large"))</f>
        <v>small</v>
      </c>
      <c r="N4281">
        <f>IF(M4281="small",1,0)</f>
        <v>1</v>
      </c>
      <c r="O4281">
        <f>IF(N4281="medium",1,0)</f>
        <v>0</v>
      </c>
      <c r="P4281">
        <f>IF(O4281="large",1,0)</f>
        <v>0</v>
      </c>
      <c r="Q4281">
        <v>2005</v>
      </c>
      <c r="R4281">
        <v>1</v>
      </c>
      <c r="S4281" t="str">
        <f>IF(R4281=1, "First-time", IF(R4281&lt;=3, "Rising Star", IF(R4281&lt;10, "Established", "Elites")))</f>
        <v>First-time</v>
      </c>
      <c r="T4281">
        <f>IF(S4281 = "First-time",1,0)</f>
        <v>1</v>
      </c>
      <c r="U4281">
        <f>IF(S4281 = "Rising Star",1,0)</f>
        <v>0</v>
      </c>
      <c r="V4281">
        <f>IF(S4281 = "Established",1,0)</f>
        <v>0</v>
      </c>
      <c r="W4281">
        <f>IF(S4281 = "Elites",1,0)</f>
        <v>0</v>
      </c>
      <c r="X4281" t="s">
        <v>654</v>
      </c>
      <c r="Y4281" t="str">
        <f>IF(X4281="","-",TRIM(LEFT(X4281,FIND(",",X4281&amp;",")-1)))</f>
        <v>Raleigh</v>
      </c>
      <c r="Z4281" t="s">
        <v>5576</v>
      </c>
      <c r="AA4281" t="s">
        <v>28</v>
      </c>
    </row>
    <row r="4282" spans="1:27" ht="14.4" x14ac:dyDescent="0.3">
      <c r="A4282">
        <v>4269</v>
      </c>
      <c r="B4282" t="s">
        <v>6923</v>
      </c>
      <c r="C4282" t="s">
        <v>6924</v>
      </c>
      <c r="D4282" t="s">
        <v>6925</v>
      </c>
      <c r="E4282" t="s">
        <v>665</v>
      </c>
      <c r="F4282" s="5">
        <f>_xlfn.TEXTBEFORE(E4282, " ") * 1000000</f>
        <v>8500000</v>
      </c>
      <c r="G4282">
        <v>72.035600000000002</v>
      </c>
      <c r="H4282" t="s">
        <v>85</v>
      </c>
      <c r="I4282">
        <v>705</v>
      </c>
      <c r="J4282">
        <f>IF(I4282="",0,I4282)</f>
        <v>705</v>
      </c>
      <c r="K4282">
        <v>410</v>
      </c>
      <c r="L4282">
        <f>I4282-K4282</f>
        <v>295</v>
      </c>
      <c r="M4282" t="str">
        <f>IF(I4282&lt;100,"small",IF(I4282&lt;500,"medium","large"))</f>
        <v>large</v>
      </c>
      <c r="N4282">
        <f>IF(M4282="small",1,0)</f>
        <v>0</v>
      </c>
      <c r="O4282">
        <f>IF(N4282="medium",1,0)</f>
        <v>0</v>
      </c>
      <c r="P4282">
        <f>IF(O4282="large",1,0)</f>
        <v>0</v>
      </c>
      <c r="Q4282">
        <v>2006</v>
      </c>
      <c r="R4282">
        <v>5</v>
      </c>
      <c r="S4282" t="str">
        <f>IF(R4282=1, "First-time", IF(R4282&lt;=3, "Rising Star", IF(R4282&lt;10, "Established", "Elites")))</f>
        <v>Established</v>
      </c>
      <c r="T4282">
        <f>IF(S4282 = "First-time",1,0)</f>
        <v>0</v>
      </c>
      <c r="U4282">
        <f>IF(S4282 = "Rising Star",1,0)</f>
        <v>0</v>
      </c>
      <c r="V4282">
        <f>IF(S4282 = "Established",1,0)</f>
        <v>1</v>
      </c>
      <c r="W4282">
        <f>IF(S4282 = "Elites",1,0)</f>
        <v>0</v>
      </c>
      <c r="X4282" t="s">
        <v>191</v>
      </c>
      <c r="Y4282" t="str">
        <f>IF(X4282="","-",TRIM(LEFT(X4282,FIND(",",X4282&amp;",")-1)))</f>
        <v>Philadelphia</v>
      </c>
      <c r="Z4282" t="s">
        <v>6926</v>
      </c>
      <c r="AA4282" t="s">
        <v>32</v>
      </c>
    </row>
    <row r="4283" spans="1:27" ht="14.4" x14ac:dyDescent="0.3">
      <c r="A4283">
        <v>4270</v>
      </c>
      <c r="B4283" t="s">
        <v>6849</v>
      </c>
      <c r="C4283" t="s">
        <v>6850</v>
      </c>
      <c r="D4283" t="s">
        <v>6851</v>
      </c>
      <c r="E4283" t="s">
        <v>1875</v>
      </c>
      <c r="F4283" s="5">
        <f>_xlfn.TEXTBEFORE(E4283, " ") * 1000000</f>
        <v>5100000</v>
      </c>
      <c r="G4283">
        <v>72.004800000000003</v>
      </c>
      <c r="H4283" t="s">
        <v>803</v>
      </c>
      <c r="I4283">
        <v>12</v>
      </c>
      <c r="J4283">
        <f>IF(I4283="",0,I4283)</f>
        <v>12</v>
      </c>
      <c r="K4283">
        <v>13</v>
      </c>
      <c r="L4283">
        <f>I4283-K4283</f>
        <v>-1</v>
      </c>
      <c r="M4283" t="str">
        <f>IF(I4283&lt;100,"small",IF(I4283&lt;500,"medium","large"))</f>
        <v>small</v>
      </c>
      <c r="N4283">
        <f>IF(M4283="small",1,0)</f>
        <v>1</v>
      </c>
      <c r="O4283">
        <f>IF(N4283="medium",1,0)</f>
        <v>0</v>
      </c>
      <c r="P4283">
        <f>IF(O4283="large",1,0)</f>
        <v>0</v>
      </c>
      <c r="Q4283">
        <v>2006</v>
      </c>
      <c r="R4283">
        <v>3</v>
      </c>
      <c r="S4283" t="str">
        <f>IF(R4283=1, "First-time", IF(R4283&lt;=3, "Rising Star", IF(R4283&lt;10, "Established", "Elites")))</f>
        <v>Rising Star</v>
      </c>
      <c r="T4283">
        <f>IF(S4283 = "First-time",1,0)</f>
        <v>0</v>
      </c>
      <c r="U4283">
        <f>IF(S4283 = "Rising Star",1,0)</f>
        <v>1</v>
      </c>
      <c r="V4283">
        <f>IF(S4283 = "Established",1,0)</f>
        <v>0</v>
      </c>
      <c r="W4283">
        <f>IF(S4283 = "Elites",1,0)</f>
        <v>0</v>
      </c>
      <c r="X4283" t="s">
        <v>99</v>
      </c>
      <c r="Y4283" t="str">
        <f>IF(X4283="","-",TRIM(LEFT(X4283,FIND(",",X4283&amp;",")-1)))</f>
        <v>-</v>
      </c>
      <c r="Z4283" t="s">
        <v>1649</v>
      </c>
      <c r="AA4283" t="s">
        <v>36</v>
      </c>
    </row>
    <row r="4284" spans="1:27" ht="14.4" x14ac:dyDescent="0.3">
      <c r="A4284">
        <v>4271</v>
      </c>
      <c r="B4284" t="s">
        <v>11708</v>
      </c>
      <c r="C4284" t="s">
        <v>11709</v>
      </c>
      <c r="D4284" t="s">
        <v>11710</v>
      </c>
      <c r="E4284" t="s">
        <v>11711</v>
      </c>
      <c r="F4284" s="5">
        <f>_xlfn.TEXTBEFORE(E4284, " ") * 1000000</f>
        <v>76300000</v>
      </c>
      <c r="G4284">
        <v>71.983599999999996</v>
      </c>
      <c r="H4284" t="s">
        <v>85</v>
      </c>
      <c r="I4284">
        <v>341</v>
      </c>
      <c r="J4284">
        <f>IF(I4284="",0,I4284)</f>
        <v>341</v>
      </c>
      <c r="K4284">
        <v>117</v>
      </c>
      <c r="L4284">
        <f>I4284-K4284</f>
        <v>224</v>
      </c>
      <c r="M4284" t="str">
        <f>IF(I4284&lt;100,"small",IF(I4284&lt;500,"medium","large"))</f>
        <v>medium</v>
      </c>
      <c r="N4284">
        <f>IF(M4284="small",1,0)</f>
        <v>0</v>
      </c>
      <c r="O4284">
        <f>IF(N4284="medium",1,0)</f>
        <v>0</v>
      </c>
      <c r="P4284">
        <f>IF(O4284="large",1,0)</f>
        <v>0</v>
      </c>
      <c r="Q4284">
        <v>2011</v>
      </c>
      <c r="R4284">
        <v>4</v>
      </c>
      <c r="S4284" t="str">
        <f>IF(R4284=1, "First-time", IF(R4284&lt;=3, "Rising Star", IF(R4284&lt;10, "Established", "Elites")))</f>
        <v>Established</v>
      </c>
      <c r="T4284">
        <f>IF(S4284 = "First-time",1,0)</f>
        <v>0</v>
      </c>
      <c r="U4284">
        <f>IF(S4284 = "Rising Star",1,0)</f>
        <v>0</v>
      </c>
      <c r="V4284">
        <f>IF(S4284 = "Established",1,0)</f>
        <v>1</v>
      </c>
      <c r="W4284">
        <f>IF(S4284 = "Elites",1,0)</f>
        <v>0</v>
      </c>
      <c r="X4284" t="s">
        <v>427</v>
      </c>
      <c r="Y4284" t="str">
        <f>IF(X4284="","-",TRIM(LEFT(X4284,FIND(",",X4284&amp;",")-1)))</f>
        <v>Washington</v>
      </c>
      <c r="Z4284" t="s">
        <v>2551</v>
      </c>
      <c r="AA4284" t="s">
        <v>47</v>
      </c>
    </row>
    <row r="4285" spans="1:27" ht="14.4" x14ac:dyDescent="0.3">
      <c r="A4285">
        <v>4272</v>
      </c>
      <c r="B4285" t="s">
        <v>1837</v>
      </c>
      <c r="C4285" t="s">
        <v>1838</v>
      </c>
      <c r="D4285" t="s">
        <v>1839</v>
      </c>
      <c r="E4285" t="s">
        <v>318</v>
      </c>
      <c r="F4285" s="5">
        <f>_xlfn.TEXTBEFORE(E4285, " ") * 1000000</f>
        <v>10600000</v>
      </c>
      <c r="G4285">
        <v>71.9328</v>
      </c>
      <c r="H4285" t="s">
        <v>85</v>
      </c>
      <c r="I4285">
        <v>15</v>
      </c>
      <c r="J4285">
        <f>IF(I4285="",0,I4285)</f>
        <v>15</v>
      </c>
      <c r="K4285">
        <v>8</v>
      </c>
      <c r="L4285">
        <f>I4285-K4285</f>
        <v>7</v>
      </c>
      <c r="M4285" t="str">
        <f>IF(I4285&lt;100,"small",IF(I4285&lt;500,"medium","large"))</f>
        <v>small</v>
      </c>
      <c r="N4285">
        <f>IF(M4285="small",1,0)</f>
        <v>1</v>
      </c>
      <c r="O4285">
        <f>IF(N4285="medium",1,0)</f>
        <v>0</v>
      </c>
      <c r="P4285">
        <f>IF(O4285="large",1,0)</f>
        <v>0</v>
      </c>
      <c r="Q4285">
        <v>1993</v>
      </c>
      <c r="R4285">
        <v>3</v>
      </c>
      <c r="S4285" t="str">
        <f>IF(R4285=1, "First-time", IF(R4285&lt;=3, "Rising Star", IF(R4285&lt;10, "Established", "Elites")))</f>
        <v>Rising Star</v>
      </c>
      <c r="T4285">
        <f>IF(S4285 = "First-time",1,0)</f>
        <v>0</v>
      </c>
      <c r="U4285">
        <f>IF(S4285 = "Rising Star",1,0)</f>
        <v>1</v>
      </c>
      <c r="V4285">
        <f>IF(S4285 = "Established",1,0)</f>
        <v>0</v>
      </c>
      <c r="W4285">
        <f>IF(S4285 = "Elites",1,0)</f>
        <v>0</v>
      </c>
      <c r="X4285" t="s">
        <v>99</v>
      </c>
      <c r="Y4285" t="str">
        <f>IF(X4285="","-",TRIM(LEFT(X4285,FIND(",",X4285&amp;",")-1)))</f>
        <v>-</v>
      </c>
      <c r="Z4285" t="s">
        <v>1840</v>
      </c>
      <c r="AA4285" t="s">
        <v>44</v>
      </c>
    </row>
    <row r="4286" spans="1:27" ht="14.4" x14ac:dyDescent="0.3">
      <c r="A4286">
        <v>4273</v>
      </c>
      <c r="B4286" t="s">
        <v>5034</v>
      </c>
      <c r="C4286" t="s">
        <v>5035</v>
      </c>
      <c r="D4286" t="s">
        <v>5036</v>
      </c>
      <c r="E4286" t="s">
        <v>1476</v>
      </c>
      <c r="F4286" s="5">
        <f>_xlfn.TEXTBEFORE(E4286, " ") * 1000000</f>
        <v>10100000</v>
      </c>
      <c r="G4286">
        <v>71.910899999999998</v>
      </c>
      <c r="H4286" t="s">
        <v>167</v>
      </c>
      <c r="I4286">
        <v>45</v>
      </c>
      <c r="J4286">
        <f>IF(I4286="",0,I4286)</f>
        <v>45</v>
      </c>
      <c r="K4286">
        <v>20</v>
      </c>
      <c r="L4286">
        <f>I4286-K4286</f>
        <v>25</v>
      </c>
      <c r="M4286" t="str">
        <f>IF(I4286&lt;100,"small",IF(I4286&lt;500,"medium","large"))</f>
        <v>small</v>
      </c>
      <c r="N4286">
        <f>IF(M4286="small",1,0)</f>
        <v>1</v>
      </c>
      <c r="O4286">
        <f>IF(N4286="medium",1,0)</f>
        <v>0</v>
      </c>
      <c r="P4286">
        <f>IF(O4286="large",1,0)</f>
        <v>0</v>
      </c>
      <c r="Q4286">
        <v>2003</v>
      </c>
      <c r="R4286">
        <v>1</v>
      </c>
      <c r="S4286" t="str">
        <f>IF(R4286=1, "First-time", IF(R4286&lt;=3, "Rising Star", IF(R4286&lt;10, "Established", "Elites")))</f>
        <v>First-time</v>
      </c>
      <c r="T4286">
        <f>IF(S4286 = "First-time",1,0)</f>
        <v>1</v>
      </c>
      <c r="U4286">
        <f>IF(S4286 = "Rising Star",1,0)</f>
        <v>0</v>
      </c>
      <c r="V4286">
        <f>IF(S4286 = "Established",1,0)</f>
        <v>0</v>
      </c>
      <c r="W4286">
        <f>IF(S4286 = "Elites",1,0)</f>
        <v>0</v>
      </c>
      <c r="X4286" t="s">
        <v>185</v>
      </c>
      <c r="Y4286" t="str">
        <f>IF(X4286="","-",TRIM(LEFT(X4286,FIND(",",X4286&amp;",")-1)))</f>
        <v>Boston</v>
      </c>
      <c r="Z4286" t="s">
        <v>185</v>
      </c>
      <c r="AA4286" t="s">
        <v>20</v>
      </c>
    </row>
    <row r="4287" spans="1:27" ht="14.4" x14ac:dyDescent="0.3">
      <c r="A4287">
        <v>4274</v>
      </c>
      <c r="B4287" t="s">
        <v>6872</v>
      </c>
      <c r="C4287" t="s">
        <v>6873</v>
      </c>
      <c r="D4287" t="s">
        <v>6874</v>
      </c>
      <c r="E4287" t="s">
        <v>6875</v>
      </c>
      <c r="F4287" s="5">
        <f>_xlfn.TEXTBEFORE(E4287, " ") * 1000000</f>
        <v>319500000</v>
      </c>
      <c r="G4287">
        <v>71.837199999999996</v>
      </c>
      <c r="H4287" t="s">
        <v>331</v>
      </c>
      <c r="I4287">
        <v>1500</v>
      </c>
      <c r="J4287">
        <f>IF(I4287="",0,I4287)</f>
        <v>1500</v>
      </c>
      <c r="K4287">
        <v>650</v>
      </c>
      <c r="L4287">
        <f>I4287-K4287</f>
        <v>850</v>
      </c>
      <c r="M4287" t="str">
        <f>IF(I4287&lt;100,"small",IF(I4287&lt;500,"medium","large"))</f>
        <v>large</v>
      </c>
      <c r="N4287">
        <f>IF(M4287="small",1,0)</f>
        <v>0</v>
      </c>
      <c r="O4287">
        <f>IF(N4287="medium",1,0)</f>
        <v>0</v>
      </c>
      <c r="P4287">
        <f>IF(O4287="large",1,0)</f>
        <v>0</v>
      </c>
      <c r="Q4287">
        <v>2006</v>
      </c>
      <c r="R4287">
        <v>1</v>
      </c>
      <c r="S4287" t="str">
        <f>IF(R4287=1, "First-time", IF(R4287&lt;=3, "Rising Star", IF(R4287&lt;10, "Established", "Elites")))</f>
        <v>First-time</v>
      </c>
      <c r="T4287">
        <f>IF(S4287 = "First-time",1,0)</f>
        <v>1</v>
      </c>
      <c r="U4287">
        <f>IF(S4287 = "Rising Star",1,0)</f>
        <v>0</v>
      </c>
      <c r="V4287">
        <f>IF(S4287 = "Established",1,0)</f>
        <v>0</v>
      </c>
      <c r="W4287">
        <f>IF(S4287 = "Elites",1,0)</f>
        <v>0</v>
      </c>
      <c r="X4287" t="s">
        <v>86</v>
      </c>
      <c r="Y4287" t="str">
        <f>IF(X4287="","-",TRIM(LEFT(X4287,FIND(",",X4287&amp;",")-1)))</f>
        <v>New York City</v>
      </c>
      <c r="Z4287" t="s">
        <v>6876</v>
      </c>
      <c r="AA4287" t="s">
        <v>35</v>
      </c>
    </row>
    <row r="4288" spans="1:27" ht="14.4" x14ac:dyDescent="0.3">
      <c r="A4288">
        <v>4275</v>
      </c>
      <c r="B4288" t="s">
        <v>8246</v>
      </c>
      <c r="C4288" t="s">
        <v>8247</v>
      </c>
      <c r="D4288" t="s">
        <v>8248</v>
      </c>
      <c r="E4288" t="s">
        <v>823</v>
      </c>
      <c r="F4288" s="5">
        <f>_xlfn.TEXTBEFORE(E4288, " ") * 1000000</f>
        <v>5200000</v>
      </c>
      <c r="G4288">
        <v>71.736800000000002</v>
      </c>
      <c r="H4288" t="s">
        <v>353</v>
      </c>
      <c r="I4288">
        <v>17</v>
      </c>
      <c r="J4288">
        <f>IF(I4288="",0,I4288)</f>
        <v>17</v>
      </c>
      <c r="K4288">
        <v>9</v>
      </c>
      <c r="L4288">
        <f>I4288-K4288</f>
        <v>8</v>
      </c>
      <c r="M4288" t="str">
        <f>IF(I4288&lt;100,"small",IF(I4288&lt;500,"medium","large"))</f>
        <v>small</v>
      </c>
      <c r="N4288">
        <f>IF(M4288="small",1,0)</f>
        <v>1</v>
      </c>
      <c r="O4288">
        <f>IF(N4288="medium",1,0)</f>
        <v>0</v>
      </c>
      <c r="P4288">
        <f>IF(O4288="large",1,0)</f>
        <v>0</v>
      </c>
      <c r="Q4288">
        <v>2008</v>
      </c>
      <c r="R4288">
        <v>1</v>
      </c>
      <c r="S4288" t="str">
        <f>IF(R4288=1, "First-time", IF(R4288&lt;=3, "Rising Star", IF(R4288&lt;10, "Established", "Elites")))</f>
        <v>First-time</v>
      </c>
      <c r="T4288">
        <f>IF(S4288 = "First-time",1,0)</f>
        <v>1</v>
      </c>
      <c r="U4288">
        <f>IF(S4288 = "Rising Star",1,0)</f>
        <v>0</v>
      </c>
      <c r="V4288">
        <f>IF(S4288 = "Established",1,0)</f>
        <v>0</v>
      </c>
      <c r="W4288">
        <f>IF(S4288 = "Elites",1,0)</f>
        <v>0</v>
      </c>
      <c r="X4288" t="s">
        <v>427</v>
      </c>
      <c r="Y4288" t="str">
        <f>IF(X4288="","-",TRIM(LEFT(X4288,FIND(",",X4288&amp;",")-1)))</f>
        <v>Washington</v>
      </c>
      <c r="Z4288" t="s">
        <v>3047</v>
      </c>
      <c r="AA4288" t="s">
        <v>47</v>
      </c>
    </row>
    <row r="4289" spans="1:27" ht="14.4" x14ac:dyDescent="0.3">
      <c r="A4289">
        <v>4276</v>
      </c>
      <c r="B4289" t="s">
        <v>3970</v>
      </c>
      <c r="C4289" t="s">
        <v>3971</v>
      </c>
      <c r="D4289" t="s">
        <v>3972</v>
      </c>
      <c r="E4289" t="s">
        <v>347</v>
      </c>
      <c r="F4289" s="5">
        <f>_xlfn.TEXTBEFORE(E4289, " ") * 1000000</f>
        <v>6000000</v>
      </c>
      <c r="G4289">
        <v>71.693700000000007</v>
      </c>
      <c r="H4289" t="s">
        <v>433</v>
      </c>
      <c r="I4289">
        <v>38</v>
      </c>
      <c r="J4289">
        <f>IF(I4289="",0,I4289)</f>
        <v>38</v>
      </c>
      <c r="K4289">
        <v>23</v>
      </c>
      <c r="L4289">
        <f>I4289-K4289</f>
        <v>15</v>
      </c>
      <c r="M4289" t="str">
        <f>IF(I4289&lt;100,"small",IF(I4289&lt;500,"medium","large"))</f>
        <v>small</v>
      </c>
      <c r="N4289">
        <f>IF(M4289="small",1,0)</f>
        <v>1</v>
      </c>
      <c r="O4289">
        <f>IF(N4289="medium",1,0)</f>
        <v>0</v>
      </c>
      <c r="P4289">
        <f>IF(O4289="large",1,0)</f>
        <v>0</v>
      </c>
      <c r="Q4289">
        <v>2001</v>
      </c>
      <c r="R4289">
        <v>4</v>
      </c>
      <c r="S4289" t="str">
        <f>IF(R4289=1, "First-time", IF(R4289&lt;=3, "Rising Star", IF(R4289&lt;10, "Established", "Elites")))</f>
        <v>Established</v>
      </c>
      <c r="T4289">
        <f>IF(S4289 = "First-time",1,0)</f>
        <v>0</v>
      </c>
      <c r="U4289">
        <f>IF(S4289 = "Rising Star",1,0)</f>
        <v>0</v>
      </c>
      <c r="V4289">
        <f>IF(S4289 = "Established",1,0)</f>
        <v>1</v>
      </c>
      <c r="W4289">
        <f>IF(S4289 = "Elites",1,0)</f>
        <v>0</v>
      </c>
      <c r="X4289" t="s">
        <v>1788</v>
      </c>
      <c r="Y4289" t="str">
        <f>IF(X4289="","-",TRIM(LEFT(X4289,FIND(",",X4289&amp;",")-1)))</f>
        <v>Springfield</v>
      </c>
      <c r="Z4289" t="s">
        <v>1789</v>
      </c>
      <c r="AA4289" t="s">
        <v>25</v>
      </c>
    </row>
    <row r="4290" spans="1:27" ht="14.4" x14ac:dyDescent="0.3">
      <c r="A4290">
        <v>4277</v>
      </c>
      <c r="B4290" t="s">
        <v>9317</v>
      </c>
      <c r="C4290" t="s">
        <v>9318</v>
      </c>
      <c r="D4290" t="s">
        <v>9319</v>
      </c>
      <c r="E4290" t="s">
        <v>384</v>
      </c>
      <c r="F4290" s="5">
        <f>_xlfn.TEXTBEFORE(E4290, " ") * 1000000</f>
        <v>11900000</v>
      </c>
      <c r="G4290">
        <v>71.6785</v>
      </c>
      <c r="H4290" t="s">
        <v>751</v>
      </c>
      <c r="I4290">
        <v>113</v>
      </c>
      <c r="J4290">
        <f>IF(I4290="",0,I4290)</f>
        <v>113</v>
      </c>
      <c r="K4290">
        <v>44</v>
      </c>
      <c r="L4290">
        <f>I4290-K4290</f>
        <v>69</v>
      </c>
      <c r="M4290" t="str">
        <f>IF(I4290&lt;100,"small",IF(I4290&lt;500,"medium","large"))</f>
        <v>medium</v>
      </c>
      <c r="N4290">
        <f>IF(M4290="small",1,0)</f>
        <v>0</v>
      </c>
      <c r="O4290">
        <f>IF(N4290="medium",1,0)</f>
        <v>0</v>
      </c>
      <c r="P4290">
        <f>IF(O4290="large",1,0)</f>
        <v>0</v>
      </c>
      <c r="Q4290">
        <v>2009</v>
      </c>
      <c r="R4290">
        <v>2</v>
      </c>
      <c r="S4290" t="str">
        <f>IF(R4290=1, "First-time", IF(R4290&lt;=3, "Rising Star", IF(R4290&lt;10, "Established", "Elites")))</f>
        <v>Rising Star</v>
      </c>
      <c r="T4290">
        <f>IF(S4290 = "First-time",1,0)</f>
        <v>0</v>
      </c>
      <c r="U4290">
        <f>IF(S4290 = "Rising Star",1,0)</f>
        <v>1</v>
      </c>
      <c r="V4290">
        <f>IF(S4290 = "Established",1,0)</f>
        <v>0</v>
      </c>
      <c r="W4290">
        <f>IF(S4290 = "Elites",1,0)</f>
        <v>0</v>
      </c>
      <c r="X4290" t="s">
        <v>141</v>
      </c>
      <c r="Y4290" t="str">
        <f>IF(X4290="","-",TRIM(LEFT(X4290,FIND(",",X4290&amp;",")-1)))</f>
        <v>Pittsburgh</v>
      </c>
      <c r="Z4290" t="s">
        <v>9320</v>
      </c>
      <c r="AA4290" t="s">
        <v>47</v>
      </c>
    </row>
    <row r="4291" spans="1:27" ht="14.4" x14ac:dyDescent="0.3">
      <c r="A4291">
        <v>4278</v>
      </c>
      <c r="B4291" t="s">
        <v>5537</v>
      </c>
      <c r="C4291" t="s">
        <v>5538</v>
      </c>
      <c r="D4291" t="s">
        <v>5539</v>
      </c>
      <c r="E4291" t="s">
        <v>2092</v>
      </c>
      <c r="F4291" s="5">
        <f>_xlfn.TEXTBEFORE(E4291, " ") * 1000000</f>
        <v>5600000</v>
      </c>
      <c r="G4291">
        <v>71.659099999999995</v>
      </c>
      <c r="H4291" t="s">
        <v>92</v>
      </c>
      <c r="I4291">
        <v>18</v>
      </c>
      <c r="J4291">
        <f>IF(I4291="",0,I4291)</f>
        <v>18</v>
      </c>
      <c r="K4291">
        <v>7</v>
      </c>
      <c r="L4291">
        <f>I4291-K4291</f>
        <v>11</v>
      </c>
      <c r="M4291" t="str">
        <f>IF(I4291&lt;100,"small",IF(I4291&lt;500,"medium","large"))</f>
        <v>small</v>
      </c>
      <c r="N4291">
        <f>IF(M4291="small",1,0)</f>
        <v>1</v>
      </c>
      <c r="O4291">
        <f>IF(N4291="medium",1,0)</f>
        <v>0</v>
      </c>
      <c r="P4291">
        <f>IF(O4291="large",1,0)</f>
        <v>0</v>
      </c>
      <c r="Q4291">
        <v>2004</v>
      </c>
      <c r="R4291">
        <v>1</v>
      </c>
      <c r="S4291" t="str">
        <f>IF(R4291=1, "First-time", IF(R4291&lt;=3, "Rising Star", IF(R4291&lt;10, "Established", "Elites")))</f>
        <v>First-time</v>
      </c>
      <c r="T4291">
        <f>IF(S4291 = "First-time",1,0)</f>
        <v>1</v>
      </c>
      <c r="U4291">
        <f>IF(S4291 = "Rising Star",1,0)</f>
        <v>0</v>
      </c>
      <c r="V4291">
        <f>IF(S4291 = "Established",1,0)</f>
        <v>0</v>
      </c>
      <c r="W4291">
        <f>IF(S4291 = "Elites",1,0)</f>
        <v>0</v>
      </c>
      <c r="X4291" t="s">
        <v>86</v>
      </c>
      <c r="Y4291" t="str">
        <f>IF(X4291="","-",TRIM(LEFT(X4291,FIND(",",X4291&amp;",")-1)))</f>
        <v>New York City</v>
      </c>
      <c r="Z4291" t="s">
        <v>543</v>
      </c>
      <c r="AA4291" t="s">
        <v>35</v>
      </c>
    </row>
    <row r="4292" spans="1:27" ht="14.4" x14ac:dyDescent="0.3">
      <c r="A4292">
        <v>4279</v>
      </c>
      <c r="B4292" t="s">
        <v>9566</v>
      </c>
      <c r="C4292" t="s">
        <v>9567</v>
      </c>
      <c r="D4292" t="s">
        <v>9568</v>
      </c>
      <c r="E4292" t="s">
        <v>4072</v>
      </c>
      <c r="F4292" s="5">
        <f>_xlfn.TEXTBEFORE(E4292, " ") * 1000000</f>
        <v>9100000</v>
      </c>
      <c r="G4292">
        <v>71.651499999999999</v>
      </c>
      <c r="H4292" t="s">
        <v>779</v>
      </c>
      <c r="I4292">
        <v>62</v>
      </c>
      <c r="J4292">
        <f>IF(I4292="",0,I4292)</f>
        <v>62</v>
      </c>
      <c r="K4292">
        <v>70</v>
      </c>
      <c r="L4292">
        <f>I4292-K4292</f>
        <v>-8</v>
      </c>
      <c r="M4292" t="str">
        <f>IF(I4292&lt;100,"small",IF(I4292&lt;500,"medium","large"))</f>
        <v>small</v>
      </c>
      <c r="N4292">
        <f>IF(M4292="small",1,0)</f>
        <v>1</v>
      </c>
      <c r="O4292">
        <f>IF(N4292="medium",1,0)</f>
        <v>0</v>
      </c>
      <c r="P4292">
        <f>IF(O4292="large",1,0)</f>
        <v>0</v>
      </c>
      <c r="Q4292">
        <v>2009</v>
      </c>
      <c r="R4292">
        <v>3</v>
      </c>
      <c r="S4292" t="str">
        <f>IF(R4292=1, "First-time", IF(R4292&lt;=3, "Rising Star", IF(R4292&lt;10, "Established", "Elites")))</f>
        <v>Rising Star</v>
      </c>
      <c r="T4292">
        <f>IF(S4292 = "First-time",1,0)</f>
        <v>0</v>
      </c>
      <c r="U4292">
        <f>IF(S4292 = "Rising Star",1,0)</f>
        <v>1</v>
      </c>
      <c r="V4292">
        <f>IF(S4292 = "Established",1,0)</f>
        <v>0</v>
      </c>
      <c r="W4292">
        <f>IF(S4292 = "Elites",1,0)</f>
        <v>0</v>
      </c>
      <c r="X4292" t="s">
        <v>185</v>
      </c>
      <c r="Y4292" t="str">
        <f>IF(X4292="","-",TRIM(LEFT(X4292,FIND(",",X4292&amp;",")-1)))</f>
        <v>Boston</v>
      </c>
      <c r="Z4292" t="s">
        <v>142</v>
      </c>
      <c r="AA4292" t="s">
        <v>39</v>
      </c>
    </row>
    <row r="4293" spans="1:27" ht="14.4" x14ac:dyDescent="0.3">
      <c r="A4293">
        <v>4280</v>
      </c>
      <c r="B4293" t="s">
        <v>5197</v>
      </c>
      <c r="C4293" t="s">
        <v>5198</v>
      </c>
      <c r="D4293" t="s">
        <v>5199</v>
      </c>
      <c r="E4293" t="s">
        <v>2390</v>
      </c>
      <c r="F4293" s="5">
        <f>_xlfn.TEXTBEFORE(E4293, " ") * 1000000</f>
        <v>7900000</v>
      </c>
      <c r="G4293">
        <v>71.591200000000001</v>
      </c>
      <c r="H4293" t="s">
        <v>92</v>
      </c>
      <c r="I4293">
        <v>84</v>
      </c>
      <c r="J4293">
        <f>IF(I4293="",0,I4293)</f>
        <v>84</v>
      </c>
      <c r="K4293">
        <v>49</v>
      </c>
      <c r="L4293">
        <f>I4293-K4293</f>
        <v>35</v>
      </c>
      <c r="M4293" t="str">
        <f>IF(I4293&lt;100,"small",IF(I4293&lt;500,"medium","large"))</f>
        <v>small</v>
      </c>
      <c r="N4293">
        <f>IF(M4293="small",1,0)</f>
        <v>1</v>
      </c>
      <c r="O4293">
        <f>IF(N4293="medium",1,0)</f>
        <v>0</v>
      </c>
      <c r="P4293">
        <f>IF(O4293="large",1,0)</f>
        <v>0</v>
      </c>
      <c r="Q4293">
        <v>2003</v>
      </c>
      <c r="R4293">
        <v>6</v>
      </c>
      <c r="S4293" t="str">
        <f>IF(R4293=1, "First-time", IF(R4293&lt;=3, "Rising Star", IF(R4293&lt;10, "Established", "Elites")))</f>
        <v>Established</v>
      </c>
      <c r="T4293">
        <f>IF(S4293 = "First-time",1,0)</f>
        <v>0</v>
      </c>
      <c r="U4293">
        <f>IF(S4293 = "Rising Star",1,0)</f>
        <v>0</v>
      </c>
      <c r="V4293">
        <f>IF(S4293 = "Established",1,0)</f>
        <v>1</v>
      </c>
      <c r="W4293">
        <f>IF(S4293 = "Elites",1,0)</f>
        <v>0</v>
      </c>
      <c r="X4293" t="s">
        <v>1206</v>
      </c>
      <c r="Y4293" t="str">
        <f>IF(X4293="","-",TRIM(LEFT(X4293,FIND(",",X4293&amp;",")-1)))</f>
        <v>Tampa</v>
      </c>
      <c r="Z4293" t="s">
        <v>1206</v>
      </c>
      <c r="AA4293" t="s">
        <v>10</v>
      </c>
    </row>
    <row r="4294" spans="1:27" ht="14.4" x14ac:dyDescent="0.3">
      <c r="A4294">
        <v>4281</v>
      </c>
      <c r="B4294" t="s">
        <v>10605</v>
      </c>
      <c r="C4294" t="s">
        <v>10606</v>
      </c>
      <c r="D4294" t="s">
        <v>10607</v>
      </c>
      <c r="E4294" t="s">
        <v>1276</v>
      </c>
      <c r="F4294" s="5">
        <f>_xlfn.TEXTBEFORE(E4294, " ") * 1000000</f>
        <v>5000000</v>
      </c>
      <c r="G4294">
        <v>71.581800000000001</v>
      </c>
      <c r="H4294" t="s">
        <v>433</v>
      </c>
      <c r="I4294">
        <v>159</v>
      </c>
      <c r="J4294">
        <f>IF(I4294="",0,I4294)</f>
        <v>159</v>
      </c>
      <c r="K4294">
        <v>145</v>
      </c>
      <c r="L4294">
        <f>I4294-K4294</f>
        <v>14</v>
      </c>
      <c r="M4294" t="str">
        <f>IF(I4294&lt;100,"small",IF(I4294&lt;500,"medium","large"))</f>
        <v>medium</v>
      </c>
      <c r="N4294">
        <f>IF(M4294="small",1,0)</f>
        <v>0</v>
      </c>
      <c r="O4294">
        <f>IF(N4294="medium",1,0)</f>
        <v>0</v>
      </c>
      <c r="P4294">
        <f>IF(O4294="large",1,0)</f>
        <v>0</v>
      </c>
      <c r="Q4294">
        <v>2010</v>
      </c>
      <c r="R4294">
        <v>2</v>
      </c>
      <c r="S4294" t="str">
        <f>IF(R4294=1, "First-time", IF(R4294&lt;=3, "Rising Star", IF(R4294&lt;10, "Established", "Elites")))</f>
        <v>Rising Star</v>
      </c>
      <c r="T4294">
        <f>IF(S4294 = "First-time",1,0)</f>
        <v>0</v>
      </c>
      <c r="U4294">
        <f>IF(S4294 = "Rising Star",1,0)</f>
        <v>1</v>
      </c>
      <c r="V4294">
        <f>IF(S4294 = "Established",1,0)</f>
        <v>0</v>
      </c>
      <c r="W4294">
        <f>IF(S4294 = "Elites",1,0)</f>
        <v>0</v>
      </c>
      <c r="X4294" t="s">
        <v>3805</v>
      </c>
      <c r="Y4294" t="str">
        <f>IF(X4294="","-",TRIM(LEFT(X4294,FIND(",",X4294&amp;",")-1)))</f>
        <v>Provo-Orem</v>
      </c>
      <c r="Z4294" t="s">
        <v>10608</v>
      </c>
      <c r="AA4294" t="s">
        <v>46</v>
      </c>
    </row>
    <row r="4295" spans="1:27" ht="14.4" x14ac:dyDescent="0.3">
      <c r="A4295">
        <v>4282</v>
      </c>
      <c r="B4295" t="s">
        <v>244</v>
      </c>
      <c r="C4295" t="s">
        <v>245</v>
      </c>
      <c r="D4295" t="s">
        <v>246</v>
      </c>
      <c r="E4295" t="s">
        <v>247</v>
      </c>
      <c r="F4295" s="5">
        <f>_xlfn.TEXTBEFORE(E4295, " ") * 1000000</f>
        <v>110200000</v>
      </c>
      <c r="G4295">
        <v>71.531300000000002</v>
      </c>
      <c r="H4295" t="s">
        <v>140</v>
      </c>
      <c r="I4295">
        <v>224</v>
      </c>
      <c r="J4295">
        <f>IF(I4295="",0,I4295)</f>
        <v>224</v>
      </c>
      <c r="K4295">
        <v>101</v>
      </c>
      <c r="L4295">
        <f>I4295-K4295</f>
        <v>123</v>
      </c>
      <c r="M4295" t="str">
        <f>IF(I4295&lt;100,"small",IF(I4295&lt;500,"medium","large"))</f>
        <v>medium</v>
      </c>
      <c r="N4295">
        <f>IF(M4295="small",1,0)</f>
        <v>0</v>
      </c>
      <c r="O4295">
        <f>IF(N4295="medium",1,0)</f>
        <v>0</v>
      </c>
      <c r="P4295">
        <f>IF(O4295="large",1,0)</f>
        <v>0</v>
      </c>
      <c r="Q4295">
        <v>1946</v>
      </c>
      <c r="R4295">
        <v>1</v>
      </c>
      <c r="S4295" t="str">
        <f>IF(R4295=1, "First-time", IF(R4295&lt;=3, "Rising Star", IF(R4295&lt;10, "Established", "Elites")))</f>
        <v>First-time</v>
      </c>
      <c r="T4295">
        <f>IF(S4295 = "First-time",1,0)</f>
        <v>1</v>
      </c>
      <c r="U4295">
        <f>IF(S4295 = "Rising Star",1,0)</f>
        <v>0</v>
      </c>
      <c r="V4295">
        <f>IF(S4295 = "Established",1,0)</f>
        <v>0</v>
      </c>
      <c r="W4295">
        <f>IF(S4295 = "Elites",1,0)</f>
        <v>0</v>
      </c>
      <c r="X4295" t="s">
        <v>248</v>
      </c>
      <c r="Y4295" t="str">
        <f>IF(X4295="","-",TRIM(LEFT(X4295,FIND(",",X4295&amp;",")-1)))</f>
        <v>Birmingham</v>
      </c>
      <c r="Z4295" t="s">
        <v>249</v>
      </c>
      <c r="AA4295" t="s">
        <v>2</v>
      </c>
    </row>
    <row r="4296" spans="1:27" ht="14.4" x14ac:dyDescent="0.3">
      <c r="A4296">
        <v>4283</v>
      </c>
      <c r="B4296" t="s">
        <v>4387</v>
      </c>
      <c r="C4296" t="s">
        <v>4388</v>
      </c>
      <c r="D4296" t="s">
        <v>4389</v>
      </c>
      <c r="E4296" t="s">
        <v>3732</v>
      </c>
      <c r="F4296" s="5">
        <f>_xlfn.TEXTBEFORE(E4296, " ") * 1000000</f>
        <v>67099999.999999993</v>
      </c>
      <c r="G4296">
        <v>71.503600000000006</v>
      </c>
      <c r="H4296" t="s">
        <v>324</v>
      </c>
      <c r="I4296">
        <v>325</v>
      </c>
      <c r="J4296">
        <f>IF(I4296="",0,I4296)</f>
        <v>325</v>
      </c>
      <c r="K4296">
        <v>210</v>
      </c>
      <c r="L4296">
        <f>I4296-K4296</f>
        <v>115</v>
      </c>
      <c r="M4296" t="str">
        <f>IF(I4296&lt;100,"small",IF(I4296&lt;500,"medium","large"))</f>
        <v>medium</v>
      </c>
      <c r="N4296">
        <f>IF(M4296="small",1,0)</f>
        <v>0</v>
      </c>
      <c r="O4296">
        <f>IF(N4296="medium",1,0)</f>
        <v>0</v>
      </c>
      <c r="P4296">
        <f>IF(O4296="large",1,0)</f>
        <v>0</v>
      </c>
      <c r="Q4296">
        <v>2002</v>
      </c>
      <c r="R4296">
        <v>1</v>
      </c>
      <c r="S4296" t="str">
        <f>IF(R4296=1, "First-time", IF(R4296&lt;=3, "Rising Star", IF(R4296&lt;10, "Established", "Elites")))</f>
        <v>First-time</v>
      </c>
      <c r="T4296">
        <f>IF(S4296 = "First-time",1,0)</f>
        <v>1</v>
      </c>
      <c r="U4296">
        <f>IF(S4296 = "Rising Star",1,0)</f>
        <v>0</v>
      </c>
      <c r="V4296">
        <f>IF(S4296 = "Established",1,0)</f>
        <v>0</v>
      </c>
      <c r="W4296">
        <f>IF(S4296 = "Elites",1,0)</f>
        <v>0</v>
      </c>
      <c r="X4296" t="s">
        <v>99</v>
      </c>
      <c r="Y4296" t="str">
        <f>IF(X4296="","-",TRIM(LEFT(X4296,FIND(",",X4296&amp;",")-1)))</f>
        <v>-</v>
      </c>
      <c r="Z4296" t="s">
        <v>1992</v>
      </c>
      <c r="AA4296" t="s">
        <v>38</v>
      </c>
    </row>
    <row r="4297" spans="1:27" ht="14.4" x14ac:dyDescent="0.3">
      <c r="A4297">
        <v>4284</v>
      </c>
      <c r="B4297" t="s">
        <v>5290</v>
      </c>
      <c r="C4297" t="s">
        <v>5291</v>
      </c>
      <c r="D4297" t="s">
        <v>5292</v>
      </c>
      <c r="E4297" t="s">
        <v>438</v>
      </c>
      <c r="F4297" s="5">
        <f>_xlfn.TEXTBEFORE(E4297, " ") * 1000000</f>
        <v>6800000</v>
      </c>
      <c r="G4297">
        <v>71.499600000000001</v>
      </c>
      <c r="H4297" t="s">
        <v>433</v>
      </c>
      <c r="I4297">
        <v>43</v>
      </c>
      <c r="J4297">
        <f>IF(I4297="",0,I4297)</f>
        <v>43</v>
      </c>
      <c r="K4297">
        <v>48</v>
      </c>
      <c r="L4297">
        <f>I4297-K4297</f>
        <v>-5</v>
      </c>
      <c r="M4297" t="str">
        <f>IF(I4297&lt;100,"small",IF(I4297&lt;500,"medium","large"))</f>
        <v>small</v>
      </c>
      <c r="N4297">
        <f>IF(M4297="small",1,0)</f>
        <v>1</v>
      </c>
      <c r="O4297">
        <f>IF(N4297="medium",1,0)</f>
        <v>0</v>
      </c>
      <c r="P4297">
        <f>IF(O4297="large",1,0)</f>
        <v>0</v>
      </c>
      <c r="Q4297">
        <v>2003</v>
      </c>
      <c r="R4297">
        <v>2</v>
      </c>
      <c r="S4297" t="str">
        <f>IF(R4297=1, "First-time", IF(R4297&lt;=3, "Rising Star", IF(R4297&lt;10, "Established", "Elites")))</f>
        <v>Rising Star</v>
      </c>
      <c r="T4297">
        <f>IF(S4297 = "First-time",1,0)</f>
        <v>0</v>
      </c>
      <c r="U4297">
        <f>IF(S4297 = "Rising Star",1,0)</f>
        <v>1</v>
      </c>
      <c r="V4297">
        <f>IF(S4297 = "Established",1,0)</f>
        <v>0</v>
      </c>
      <c r="W4297">
        <f>IF(S4297 = "Elites",1,0)</f>
        <v>0</v>
      </c>
      <c r="X4297" t="s">
        <v>325</v>
      </c>
      <c r="Y4297" t="str">
        <f>IF(X4297="","-",TRIM(LEFT(X4297,FIND(",",X4297&amp;",")-1)))</f>
        <v>Los Angeles</v>
      </c>
      <c r="Z4297" t="s">
        <v>495</v>
      </c>
      <c r="AA4297" t="s">
        <v>5</v>
      </c>
    </row>
    <row r="4298" spans="1:27" ht="14.4" x14ac:dyDescent="0.3">
      <c r="A4298">
        <v>4285</v>
      </c>
      <c r="B4298" t="s">
        <v>8129</v>
      </c>
      <c r="C4298" t="s">
        <v>8130</v>
      </c>
      <c r="D4298" t="s">
        <v>8131</v>
      </c>
      <c r="E4298" t="s">
        <v>1544</v>
      </c>
      <c r="F4298" s="5">
        <f>_xlfn.TEXTBEFORE(E4298, " ") * 1000000</f>
        <v>20300000</v>
      </c>
      <c r="G4298">
        <v>71.495599999999996</v>
      </c>
      <c r="H4298" t="s">
        <v>174</v>
      </c>
      <c r="I4298">
        <v>88</v>
      </c>
      <c r="J4298">
        <f>IF(I4298="",0,I4298)</f>
        <v>88</v>
      </c>
      <c r="K4298">
        <v>55</v>
      </c>
      <c r="L4298">
        <f>I4298-K4298</f>
        <v>33</v>
      </c>
      <c r="M4298" t="str">
        <f>IF(I4298&lt;100,"small",IF(I4298&lt;500,"medium","large"))</f>
        <v>small</v>
      </c>
      <c r="N4298">
        <f>IF(M4298="small",1,0)</f>
        <v>1</v>
      </c>
      <c r="O4298">
        <f>IF(N4298="medium",1,0)</f>
        <v>0</v>
      </c>
      <c r="P4298">
        <f>IF(O4298="large",1,0)</f>
        <v>0</v>
      </c>
      <c r="Q4298">
        <v>2007</v>
      </c>
      <c r="R4298">
        <v>1</v>
      </c>
      <c r="S4298" t="str">
        <f>IF(R4298=1, "First-time", IF(R4298&lt;=3, "Rising Star", IF(R4298&lt;10, "Established", "Elites")))</f>
        <v>First-time</v>
      </c>
      <c r="T4298">
        <f>IF(S4298 = "First-time",1,0)</f>
        <v>1</v>
      </c>
      <c r="U4298">
        <f>IF(S4298 = "Rising Star",1,0)</f>
        <v>0</v>
      </c>
      <c r="V4298">
        <f>IF(S4298 = "Established",1,0)</f>
        <v>0</v>
      </c>
      <c r="W4298">
        <f>IF(S4298 = "Elites",1,0)</f>
        <v>0</v>
      </c>
      <c r="X4298" t="s">
        <v>99</v>
      </c>
      <c r="Y4298" t="str">
        <f>IF(X4298="","-",TRIM(LEFT(X4298,FIND(",",X4298&amp;",")-1)))</f>
        <v>-</v>
      </c>
      <c r="Z4298" t="s">
        <v>8132</v>
      </c>
      <c r="AA4298" t="s">
        <v>5</v>
      </c>
    </row>
    <row r="4299" spans="1:27" ht="14.4" x14ac:dyDescent="0.3">
      <c r="A4299">
        <v>4286</v>
      </c>
      <c r="B4299" t="s">
        <v>10804</v>
      </c>
      <c r="C4299" t="s">
        <v>10805</v>
      </c>
      <c r="D4299" t="s">
        <v>10806</v>
      </c>
      <c r="E4299" t="s">
        <v>2080</v>
      </c>
      <c r="F4299" s="5">
        <f>_xlfn.TEXTBEFORE(E4299, " ") * 1000000</f>
        <v>13800000</v>
      </c>
      <c r="G4299">
        <v>71.446899999999999</v>
      </c>
      <c r="H4299" t="s">
        <v>433</v>
      </c>
      <c r="I4299">
        <v>21</v>
      </c>
      <c r="J4299">
        <f>IF(I4299="",0,I4299)</f>
        <v>21</v>
      </c>
      <c r="K4299">
        <v>14</v>
      </c>
      <c r="L4299">
        <f>I4299-K4299</f>
        <v>7</v>
      </c>
      <c r="M4299" t="str">
        <f>IF(I4299&lt;100,"small",IF(I4299&lt;500,"medium","large"))</f>
        <v>small</v>
      </c>
      <c r="N4299">
        <f>IF(M4299="small",1,0)</f>
        <v>1</v>
      </c>
      <c r="O4299">
        <f>IF(N4299="medium",1,0)</f>
        <v>0</v>
      </c>
      <c r="P4299">
        <f>IF(O4299="large",1,0)</f>
        <v>0</v>
      </c>
      <c r="Q4299">
        <v>2010</v>
      </c>
      <c r="R4299">
        <v>4</v>
      </c>
      <c r="S4299" t="str">
        <f>IF(R4299=1, "First-time", IF(R4299&lt;=3, "Rising Star", IF(R4299&lt;10, "Established", "Elites")))</f>
        <v>Established</v>
      </c>
      <c r="T4299">
        <f>IF(S4299 = "First-time",1,0)</f>
        <v>0</v>
      </c>
      <c r="U4299">
        <f>IF(S4299 = "Rising Star",1,0)</f>
        <v>0</v>
      </c>
      <c r="V4299">
        <f>IF(S4299 = "Established",1,0)</f>
        <v>1</v>
      </c>
      <c r="W4299">
        <f>IF(S4299 = "Elites",1,0)</f>
        <v>0</v>
      </c>
      <c r="X4299" t="s">
        <v>99</v>
      </c>
      <c r="Y4299" t="str">
        <f>IF(X4299="","-",TRIM(LEFT(X4299,FIND(",",X4299&amp;",")-1)))</f>
        <v>-</v>
      </c>
      <c r="Z4299" t="s">
        <v>1992</v>
      </c>
      <c r="AA4299" t="s">
        <v>38</v>
      </c>
    </row>
    <row r="4300" spans="1:27" ht="14.4" x14ac:dyDescent="0.3">
      <c r="A4300">
        <v>4287</v>
      </c>
      <c r="B4300" t="s">
        <v>5652</v>
      </c>
      <c r="C4300" t="s">
        <v>5653</v>
      </c>
      <c r="D4300" t="s">
        <v>5654</v>
      </c>
      <c r="E4300" t="s">
        <v>5655</v>
      </c>
      <c r="F4300" s="5">
        <f>_xlfn.TEXTBEFORE(E4300, " ") * 1000000</f>
        <v>85600000</v>
      </c>
      <c r="G4300">
        <v>71.412599999999998</v>
      </c>
      <c r="H4300" t="s">
        <v>353</v>
      </c>
      <c r="I4300">
        <v>1352</v>
      </c>
      <c r="J4300">
        <f>IF(I4300="",0,I4300)</f>
        <v>1352</v>
      </c>
      <c r="K4300">
        <v>1016</v>
      </c>
      <c r="L4300">
        <f>I4300-K4300</f>
        <v>336</v>
      </c>
      <c r="M4300" t="str">
        <f>IF(I4300&lt;100,"small",IF(I4300&lt;500,"medium","large"))</f>
        <v>large</v>
      </c>
      <c r="N4300">
        <f>IF(M4300="small",1,0)</f>
        <v>0</v>
      </c>
      <c r="O4300">
        <f>IF(N4300="medium",1,0)</f>
        <v>0</v>
      </c>
      <c r="P4300">
        <f>IF(O4300="large",1,0)</f>
        <v>0</v>
      </c>
      <c r="Q4300">
        <v>2004</v>
      </c>
      <c r="R4300">
        <v>3</v>
      </c>
      <c r="S4300" t="str">
        <f>IF(R4300=1, "First-time", IF(R4300&lt;=3, "Rising Star", IF(R4300&lt;10, "Established", "Elites")))</f>
        <v>Rising Star</v>
      </c>
      <c r="T4300">
        <f>IF(S4300 = "First-time",1,0)</f>
        <v>0</v>
      </c>
      <c r="U4300">
        <f>IF(S4300 = "Rising Star",1,0)</f>
        <v>1</v>
      </c>
      <c r="V4300">
        <f>IF(S4300 = "Established",1,0)</f>
        <v>0</v>
      </c>
      <c r="W4300">
        <f>IF(S4300 = "Elites",1,0)</f>
        <v>0</v>
      </c>
      <c r="X4300" t="s">
        <v>185</v>
      </c>
      <c r="Y4300" t="str">
        <f>IF(X4300="","-",TRIM(LEFT(X4300,FIND(",",X4300&amp;",")-1)))</f>
        <v>Boston</v>
      </c>
      <c r="Z4300" t="s">
        <v>1894</v>
      </c>
      <c r="AA4300" t="s">
        <v>20</v>
      </c>
    </row>
    <row r="4301" spans="1:27" ht="14.4" x14ac:dyDescent="0.3">
      <c r="A4301">
        <v>4288</v>
      </c>
      <c r="B4301" t="s">
        <v>4476</v>
      </c>
      <c r="C4301" t="s">
        <v>4477</v>
      </c>
      <c r="D4301" t="s">
        <v>4478</v>
      </c>
      <c r="E4301" t="s">
        <v>330</v>
      </c>
      <c r="F4301" s="5">
        <f>_xlfn.TEXTBEFORE(E4301, " ") * 1000000</f>
        <v>4099999.9999999995</v>
      </c>
      <c r="G4301">
        <v>71.381399999999999</v>
      </c>
      <c r="H4301" t="s">
        <v>1132</v>
      </c>
      <c r="I4301">
        <v>20</v>
      </c>
      <c r="J4301">
        <f>IF(I4301="",0,I4301)</f>
        <v>20</v>
      </c>
      <c r="K4301">
        <v>12</v>
      </c>
      <c r="L4301">
        <f>I4301-K4301</f>
        <v>8</v>
      </c>
      <c r="M4301" t="str">
        <f>IF(I4301&lt;100,"small",IF(I4301&lt;500,"medium","large"))</f>
        <v>small</v>
      </c>
      <c r="N4301">
        <f>IF(M4301="small",1,0)</f>
        <v>1</v>
      </c>
      <c r="O4301">
        <f>IF(N4301="medium",1,0)</f>
        <v>0</v>
      </c>
      <c r="P4301">
        <f>IF(O4301="large",1,0)</f>
        <v>0</v>
      </c>
      <c r="Q4301">
        <v>2002</v>
      </c>
      <c r="R4301">
        <v>1</v>
      </c>
      <c r="S4301" t="str">
        <f>IF(R4301=1, "First-time", IF(R4301&lt;=3, "Rising Star", IF(R4301&lt;10, "Established", "Elites")))</f>
        <v>First-time</v>
      </c>
      <c r="T4301">
        <f>IF(S4301 = "First-time",1,0)</f>
        <v>1</v>
      </c>
      <c r="U4301">
        <f>IF(S4301 = "Rising Star",1,0)</f>
        <v>0</v>
      </c>
      <c r="V4301">
        <f>IF(S4301 = "Established",1,0)</f>
        <v>0</v>
      </c>
      <c r="W4301">
        <f>IF(S4301 = "Elites",1,0)</f>
        <v>0</v>
      </c>
      <c r="X4301" t="s">
        <v>99</v>
      </c>
      <c r="Y4301" t="str">
        <f>IF(X4301="","-",TRIM(LEFT(X4301,FIND(",",X4301&amp;",")-1)))</f>
        <v>-</v>
      </c>
      <c r="Z4301" t="s">
        <v>4479</v>
      </c>
      <c r="AA4301" t="s">
        <v>24</v>
      </c>
    </row>
    <row r="4302" spans="1:27" ht="14.4" x14ac:dyDescent="0.3">
      <c r="A4302">
        <v>4289</v>
      </c>
      <c r="B4302" t="s">
        <v>10566</v>
      </c>
      <c r="C4302" t="s">
        <v>10567</v>
      </c>
      <c r="D4302" t="s">
        <v>10568</v>
      </c>
      <c r="E4302" t="s">
        <v>1805</v>
      </c>
      <c r="F4302" s="5">
        <f>_xlfn.TEXTBEFORE(E4302, " ") * 1000000</f>
        <v>9600000</v>
      </c>
      <c r="G4302">
        <v>71.381299999999996</v>
      </c>
      <c r="H4302" t="s">
        <v>751</v>
      </c>
      <c r="I4302">
        <v>45</v>
      </c>
      <c r="J4302">
        <f>IF(I4302="",0,I4302)</f>
        <v>45</v>
      </c>
      <c r="K4302">
        <v>25</v>
      </c>
      <c r="L4302">
        <f>I4302-K4302</f>
        <v>20</v>
      </c>
      <c r="M4302" t="str">
        <f>IF(I4302&lt;100,"small",IF(I4302&lt;500,"medium","large"))</f>
        <v>small</v>
      </c>
      <c r="N4302">
        <f>IF(M4302="small",1,0)</f>
        <v>1</v>
      </c>
      <c r="O4302">
        <f>IF(N4302="medium",1,0)</f>
        <v>0</v>
      </c>
      <c r="P4302">
        <f>IF(O4302="large",1,0)</f>
        <v>0</v>
      </c>
      <c r="Q4302">
        <v>2010</v>
      </c>
      <c r="R4302">
        <v>4</v>
      </c>
      <c r="S4302" t="str">
        <f>IF(R4302=1, "First-time", IF(R4302&lt;=3, "Rising Star", IF(R4302&lt;10, "Established", "Elites")))</f>
        <v>Established</v>
      </c>
      <c r="T4302">
        <f>IF(S4302 = "First-time",1,0)</f>
        <v>0</v>
      </c>
      <c r="U4302">
        <f>IF(S4302 = "Rising Star",1,0)</f>
        <v>0</v>
      </c>
      <c r="V4302">
        <f>IF(S4302 = "Established",1,0)</f>
        <v>1</v>
      </c>
      <c r="W4302">
        <f>IF(S4302 = "Elites",1,0)</f>
        <v>0</v>
      </c>
      <c r="X4302" t="s">
        <v>427</v>
      </c>
      <c r="Y4302" t="str">
        <f>IF(X4302="","-",TRIM(LEFT(X4302,FIND(",",X4302&amp;",")-1)))</f>
        <v>Washington</v>
      </c>
      <c r="Z4302" t="s">
        <v>3770</v>
      </c>
      <c r="AA4302" t="s">
        <v>47</v>
      </c>
    </row>
    <row r="4303" spans="1:27" ht="14.4" x14ac:dyDescent="0.3">
      <c r="A4303">
        <v>4290</v>
      </c>
      <c r="B4303" t="s">
        <v>6852</v>
      </c>
      <c r="C4303" t="s">
        <v>6853</v>
      </c>
      <c r="D4303" t="s">
        <v>6854</v>
      </c>
      <c r="E4303" t="s">
        <v>212</v>
      </c>
      <c r="F4303" s="5">
        <f>_xlfn.TEXTBEFORE(E4303, " ") * 1000000</f>
        <v>4400000</v>
      </c>
      <c r="G4303">
        <v>71.371200000000002</v>
      </c>
      <c r="H4303" t="s">
        <v>118</v>
      </c>
      <c r="I4303">
        <v>37</v>
      </c>
      <c r="J4303">
        <f>IF(I4303="",0,I4303)</f>
        <v>37</v>
      </c>
      <c r="K4303">
        <v>22</v>
      </c>
      <c r="L4303">
        <f>I4303-K4303</f>
        <v>15</v>
      </c>
      <c r="M4303" t="str">
        <f>IF(I4303&lt;100,"small",IF(I4303&lt;500,"medium","large"))</f>
        <v>small</v>
      </c>
      <c r="N4303">
        <f>IF(M4303="small",1,0)</f>
        <v>1</v>
      </c>
      <c r="O4303">
        <f>IF(N4303="medium",1,0)</f>
        <v>0</v>
      </c>
      <c r="P4303">
        <f>IF(O4303="large",1,0)</f>
        <v>0</v>
      </c>
      <c r="Q4303">
        <v>2006</v>
      </c>
      <c r="R4303">
        <v>1</v>
      </c>
      <c r="S4303" t="str">
        <f>IF(R4303=1, "First-time", IF(R4303&lt;=3, "Rising Star", IF(R4303&lt;10, "Established", "Elites")))</f>
        <v>First-time</v>
      </c>
      <c r="T4303">
        <f>IF(S4303 = "First-time",1,0)</f>
        <v>1</v>
      </c>
      <c r="U4303">
        <f>IF(S4303 = "Rising Star",1,0)</f>
        <v>0</v>
      </c>
      <c r="V4303">
        <f>IF(S4303 = "Established",1,0)</f>
        <v>0</v>
      </c>
      <c r="W4303">
        <f>IF(S4303 = "Elites",1,0)</f>
        <v>0</v>
      </c>
      <c r="X4303" t="s">
        <v>106</v>
      </c>
      <c r="Y4303" t="str">
        <f>IF(X4303="","-",TRIM(LEFT(X4303,FIND(",",X4303&amp;",")-1)))</f>
        <v>Cleveland</v>
      </c>
      <c r="Z4303" t="s">
        <v>106</v>
      </c>
      <c r="AA4303" t="s">
        <v>36</v>
      </c>
    </row>
    <row r="4304" spans="1:27" ht="14.4" x14ac:dyDescent="0.3">
      <c r="A4304">
        <v>4291</v>
      </c>
      <c r="B4304" t="s">
        <v>1256</v>
      </c>
      <c r="C4304" t="s">
        <v>1257</v>
      </c>
      <c r="D4304" t="s">
        <v>1258</v>
      </c>
      <c r="E4304" t="s">
        <v>418</v>
      </c>
      <c r="F4304" s="5">
        <f>_xlfn.TEXTBEFORE(E4304, " ") * 1000000</f>
        <v>11700000</v>
      </c>
      <c r="G4304">
        <v>71.361599999999996</v>
      </c>
      <c r="H4304" t="s">
        <v>129</v>
      </c>
      <c r="I4304">
        <v>78</v>
      </c>
      <c r="J4304">
        <f>IF(I4304="",0,I4304)</f>
        <v>78</v>
      </c>
      <c r="K4304">
        <v>72</v>
      </c>
      <c r="L4304">
        <f>I4304-K4304</f>
        <v>6</v>
      </c>
      <c r="M4304" t="str">
        <f>IF(I4304&lt;100,"small",IF(I4304&lt;500,"medium","large"))</f>
        <v>small</v>
      </c>
      <c r="N4304">
        <f>IF(M4304="small",1,0)</f>
        <v>1</v>
      </c>
      <c r="O4304">
        <f>IF(N4304="medium",1,0)</f>
        <v>0</v>
      </c>
      <c r="P4304">
        <f>IF(O4304="large",1,0)</f>
        <v>0</v>
      </c>
      <c r="Q4304">
        <v>1987</v>
      </c>
      <c r="R4304">
        <v>6</v>
      </c>
      <c r="S4304" t="str">
        <f>IF(R4304=1, "First-time", IF(R4304&lt;=3, "Rising Star", IF(R4304&lt;10, "Established", "Elites")))</f>
        <v>Established</v>
      </c>
      <c r="T4304">
        <f>IF(S4304 = "First-time",1,0)</f>
        <v>0</v>
      </c>
      <c r="U4304">
        <f>IF(S4304 = "Rising Star",1,0)</f>
        <v>0</v>
      </c>
      <c r="V4304">
        <f>IF(S4304 = "Established",1,0)</f>
        <v>1</v>
      </c>
      <c r="W4304">
        <f>IF(S4304 = "Elites",1,0)</f>
        <v>0</v>
      </c>
      <c r="X4304" t="s">
        <v>466</v>
      </c>
      <c r="Y4304" t="str">
        <f>IF(X4304="","-",TRIM(LEFT(X4304,FIND(",",X4304&amp;",")-1)))</f>
        <v>Charlotte</v>
      </c>
      <c r="Z4304" t="s">
        <v>1259</v>
      </c>
      <c r="AA4304" t="s">
        <v>28</v>
      </c>
    </row>
    <row r="4305" spans="1:27" ht="14.4" x14ac:dyDescent="0.3">
      <c r="A4305">
        <v>4292</v>
      </c>
      <c r="B4305" t="s">
        <v>1769</v>
      </c>
      <c r="C4305" t="s">
        <v>1770</v>
      </c>
      <c r="D4305" t="s">
        <v>1771</v>
      </c>
      <c r="E4305" t="s">
        <v>562</v>
      </c>
      <c r="F4305" s="5">
        <f>_xlfn.TEXTBEFORE(E4305, " ") * 1000000</f>
        <v>14500000</v>
      </c>
      <c r="G4305">
        <v>71.346400000000003</v>
      </c>
      <c r="H4305" t="s">
        <v>85</v>
      </c>
      <c r="I4305">
        <v>33</v>
      </c>
      <c r="J4305">
        <f>IF(I4305="",0,I4305)</f>
        <v>33</v>
      </c>
      <c r="K4305">
        <v>28</v>
      </c>
      <c r="L4305">
        <f>I4305-K4305</f>
        <v>5</v>
      </c>
      <c r="M4305" t="str">
        <f>IF(I4305&lt;100,"small",IF(I4305&lt;500,"medium","large"))</f>
        <v>small</v>
      </c>
      <c r="N4305">
        <f>IF(M4305="small",1,0)</f>
        <v>1</v>
      </c>
      <c r="O4305">
        <f>IF(N4305="medium",1,0)</f>
        <v>0</v>
      </c>
      <c r="P4305">
        <f>IF(O4305="large",1,0)</f>
        <v>0</v>
      </c>
      <c r="Q4305">
        <v>1992</v>
      </c>
      <c r="R4305">
        <v>2</v>
      </c>
      <c r="S4305" t="str">
        <f>IF(R4305=1, "First-time", IF(R4305&lt;=3, "Rising Star", IF(R4305&lt;10, "Established", "Elites")))</f>
        <v>Rising Star</v>
      </c>
      <c r="T4305">
        <f>IF(S4305 = "First-time",1,0)</f>
        <v>0</v>
      </c>
      <c r="U4305">
        <f>IF(S4305 = "Rising Star",1,0)</f>
        <v>1</v>
      </c>
      <c r="V4305">
        <f>IF(S4305 = "Established",1,0)</f>
        <v>0</v>
      </c>
      <c r="W4305">
        <f>IF(S4305 = "Elites",1,0)</f>
        <v>0</v>
      </c>
      <c r="X4305" t="s">
        <v>576</v>
      </c>
      <c r="Y4305" t="str">
        <f>IF(X4305="","-",TRIM(LEFT(X4305,FIND(",",X4305&amp;",")-1)))</f>
        <v>Rochester</v>
      </c>
      <c r="Z4305" t="s">
        <v>1772</v>
      </c>
      <c r="AA4305" t="s">
        <v>35</v>
      </c>
    </row>
    <row r="4306" spans="1:27" ht="14.4" x14ac:dyDescent="0.3">
      <c r="A4306">
        <v>4293</v>
      </c>
      <c r="B4306" t="s">
        <v>6122</v>
      </c>
      <c r="C4306" t="s">
        <v>6123</v>
      </c>
      <c r="D4306" t="s">
        <v>6124</v>
      </c>
      <c r="E4306" t="s">
        <v>1302</v>
      </c>
      <c r="F4306" s="5">
        <f>_xlfn.TEXTBEFORE(E4306, " ") * 1000000</f>
        <v>7800000</v>
      </c>
      <c r="G4306">
        <v>71.345500000000001</v>
      </c>
      <c r="H4306" t="s">
        <v>472</v>
      </c>
      <c r="I4306">
        <v>44</v>
      </c>
      <c r="J4306">
        <f>IF(I4306="",0,I4306)</f>
        <v>44</v>
      </c>
      <c r="K4306">
        <v>27</v>
      </c>
      <c r="L4306">
        <f>I4306-K4306</f>
        <v>17</v>
      </c>
      <c r="M4306" t="str">
        <f>IF(I4306&lt;100,"small",IF(I4306&lt;500,"medium","large"))</f>
        <v>small</v>
      </c>
      <c r="N4306">
        <f>IF(M4306="small",1,0)</f>
        <v>1</v>
      </c>
      <c r="O4306">
        <f>IF(N4306="medium",1,0)</f>
        <v>0</v>
      </c>
      <c r="P4306">
        <f>IF(O4306="large",1,0)</f>
        <v>0</v>
      </c>
      <c r="Q4306">
        <v>2005</v>
      </c>
      <c r="R4306">
        <v>3</v>
      </c>
      <c r="S4306" t="str">
        <f>IF(R4306=1, "First-time", IF(R4306&lt;=3, "Rising Star", IF(R4306&lt;10, "Established", "Elites")))</f>
        <v>Rising Star</v>
      </c>
      <c r="T4306">
        <f>IF(S4306 = "First-time",1,0)</f>
        <v>0</v>
      </c>
      <c r="U4306">
        <f>IF(S4306 = "Rising Star",1,0)</f>
        <v>1</v>
      </c>
      <c r="V4306">
        <f>IF(S4306 = "Established",1,0)</f>
        <v>0</v>
      </c>
      <c r="W4306">
        <f>IF(S4306 = "Elites",1,0)</f>
        <v>0</v>
      </c>
      <c r="X4306" t="s">
        <v>232</v>
      </c>
      <c r="Y4306" t="str">
        <f>IF(X4306="","-",TRIM(LEFT(X4306,FIND(",",X4306&amp;",")-1)))</f>
        <v>Houston</v>
      </c>
      <c r="Z4306" t="s">
        <v>232</v>
      </c>
      <c r="AA4306" t="s">
        <v>45</v>
      </c>
    </row>
    <row r="4307" spans="1:27" ht="14.4" x14ac:dyDescent="0.3">
      <c r="A4307">
        <v>4294</v>
      </c>
      <c r="B4307" t="s">
        <v>8863</v>
      </c>
      <c r="C4307" t="s">
        <v>8864</v>
      </c>
      <c r="D4307" t="s">
        <v>8865</v>
      </c>
      <c r="E4307" t="s">
        <v>1192</v>
      </c>
      <c r="F4307" s="5">
        <f>_xlfn.TEXTBEFORE(E4307, " ") * 1000000</f>
        <v>2300000</v>
      </c>
      <c r="G4307">
        <v>71.317800000000005</v>
      </c>
      <c r="H4307" t="s">
        <v>803</v>
      </c>
      <c r="I4307">
        <v>10</v>
      </c>
      <c r="J4307">
        <f>IF(I4307="",0,I4307)</f>
        <v>10</v>
      </c>
      <c r="K4307">
        <v>2</v>
      </c>
      <c r="L4307">
        <f>I4307-K4307</f>
        <v>8</v>
      </c>
      <c r="M4307" t="str">
        <f>IF(I4307&lt;100,"small",IF(I4307&lt;500,"medium","large"))</f>
        <v>small</v>
      </c>
      <c r="N4307">
        <f>IF(M4307="small",1,0)</f>
        <v>1</v>
      </c>
      <c r="O4307">
        <f>IF(N4307="medium",1,0)</f>
        <v>0</v>
      </c>
      <c r="P4307">
        <f>IF(O4307="large",1,0)</f>
        <v>0</v>
      </c>
      <c r="Q4307">
        <v>2008</v>
      </c>
      <c r="R4307">
        <v>1</v>
      </c>
      <c r="S4307" t="str">
        <f>IF(R4307=1, "First-time", IF(R4307&lt;=3, "Rising Star", IF(R4307&lt;10, "Established", "Elites")))</f>
        <v>First-time</v>
      </c>
      <c r="T4307">
        <f>IF(S4307 = "First-time",1,0)</f>
        <v>1</v>
      </c>
      <c r="U4307">
        <f>IF(S4307 = "Rising Star",1,0)</f>
        <v>0</v>
      </c>
      <c r="V4307">
        <f>IF(S4307 = "Established",1,0)</f>
        <v>0</v>
      </c>
      <c r="W4307">
        <f>IF(S4307 = "Elites",1,0)</f>
        <v>0</v>
      </c>
      <c r="X4307" t="s">
        <v>242</v>
      </c>
      <c r="Y4307" t="str">
        <f>IF(X4307="","-",TRIM(LEFT(X4307,FIND(",",X4307&amp;",")-1)))</f>
        <v>Atlanta</v>
      </c>
      <c r="Z4307" t="s">
        <v>8866</v>
      </c>
      <c r="AA4307" t="s">
        <v>11</v>
      </c>
    </row>
    <row r="4308" spans="1:27" ht="14.4" x14ac:dyDescent="0.3">
      <c r="A4308">
        <v>4295</v>
      </c>
      <c r="B4308" t="s">
        <v>1735</v>
      </c>
      <c r="C4308" t="s">
        <v>1736</v>
      </c>
      <c r="D4308" t="s">
        <v>1737</v>
      </c>
      <c r="E4308" t="s">
        <v>384</v>
      </c>
      <c r="F4308" s="5">
        <f>_xlfn.TEXTBEFORE(E4308, " ") * 1000000</f>
        <v>11900000</v>
      </c>
      <c r="G4308">
        <v>71.305300000000003</v>
      </c>
      <c r="H4308" t="s">
        <v>174</v>
      </c>
      <c r="I4308">
        <v>65</v>
      </c>
      <c r="J4308">
        <f>IF(I4308="",0,I4308)</f>
        <v>65</v>
      </c>
      <c r="K4308">
        <v>34</v>
      </c>
      <c r="L4308">
        <f>I4308-K4308</f>
        <v>31</v>
      </c>
      <c r="M4308" t="str">
        <f>IF(I4308&lt;100,"small",IF(I4308&lt;500,"medium","large"))</f>
        <v>small</v>
      </c>
      <c r="N4308">
        <f>IF(M4308="small",1,0)</f>
        <v>1</v>
      </c>
      <c r="O4308">
        <f>IF(N4308="medium",1,0)</f>
        <v>0</v>
      </c>
      <c r="P4308">
        <f>IF(O4308="large",1,0)</f>
        <v>0</v>
      </c>
      <c r="Q4308">
        <v>1992</v>
      </c>
      <c r="R4308">
        <v>1</v>
      </c>
      <c r="S4308" t="str">
        <f>IF(R4308=1, "First-time", IF(R4308&lt;=3, "Rising Star", IF(R4308&lt;10, "Established", "Elites")))</f>
        <v>First-time</v>
      </c>
      <c r="T4308">
        <f>IF(S4308 = "First-time",1,0)</f>
        <v>1</v>
      </c>
      <c r="U4308">
        <f>IF(S4308 = "Rising Star",1,0)</f>
        <v>0</v>
      </c>
      <c r="V4308">
        <f>IF(S4308 = "Established",1,0)</f>
        <v>0</v>
      </c>
      <c r="W4308">
        <f>IF(S4308 = "Elites",1,0)</f>
        <v>0</v>
      </c>
      <c r="X4308" t="s">
        <v>409</v>
      </c>
      <c r="Y4308" t="str">
        <f>IF(X4308="","-",TRIM(LEFT(X4308,FIND(",",X4308&amp;",")-1)))</f>
        <v>Salt Lake City</v>
      </c>
      <c r="Z4308" t="s">
        <v>409</v>
      </c>
      <c r="AA4308" t="s">
        <v>46</v>
      </c>
    </row>
    <row r="4309" spans="1:27" ht="14.4" x14ac:dyDescent="0.3">
      <c r="A4309">
        <v>4296</v>
      </c>
      <c r="B4309" t="s">
        <v>5717</v>
      </c>
      <c r="C4309" t="s">
        <v>5718</v>
      </c>
      <c r="D4309" t="s">
        <v>5719</v>
      </c>
      <c r="E4309" t="s">
        <v>347</v>
      </c>
      <c r="F4309" s="5">
        <f>_xlfn.TEXTBEFORE(E4309, " ") * 1000000</f>
        <v>6000000</v>
      </c>
      <c r="G4309">
        <v>71.179199999999994</v>
      </c>
      <c r="H4309" t="s">
        <v>92</v>
      </c>
      <c r="I4309">
        <v>65</v>
      </c>
      <c r="J4309">
        <f>IF(I4309="",0,I4309)</f>
        <v>65</v>
      </c>
      <c r="K4309">
        <v>20</v>
      </c>
      <c r="L4309">
        <f>I4309-K4309</f>
        <v>45</v>
      </c>
      <c r="M4309" t="str">
        <f>IF(I4309&lt;100,"small",IF(I4309&lt;500,"medium","large"))</f>
        <v>small</v>
      </c>
      <c r="N4309">
        <f>IF(M4309="small",1,0)</f>
        <v>1</v>
      </c>
      <c r="O4309">
        <f>IF(N4309="medium",1,0)</f>
        <v>0</v>
      </c>
      <c r="P4309">
        <f>IF(O4309="large",1,0)</f>
        <v>0</v>
      </c>
      <c r="Q4309">
        <v>2004</v>
      </c>
      <c r="R4309">
        <v>2</v>
      </c>
      <c r="S4309" t="str">
        <f>IF(R4309=1, "First-time", IF(R4309&lt;=3, "Rising Star", IF(R4309&lt;10, "Established", "Elites")))</f>
        <v>Rising Star</v>
      </c>
      <c r="T4309">
        <f>IF(S4309 = "First-time",1,0)</f>
        <v>0</v>
      </c>
      <c r="U4309">
        <f>IF(S4309 = "Rising Star",1,0)</f>
        <v>1</v>
      </c>
      <c r="V4309">
        <f>IF(S4309 = "Established",1,0)</f>
        <v>0</v>
      </c>
      <c r="W4309">
        <f>IF(S4309 = "Elites",1,0)</f>
        <v>0</v>
      </c>
      <c r="X4309" t="s">
        <v>271</v>
      </c>
      <c r="Y4309" t="str">
        <f>IF(X4309="","-",TRIM(LEFT(X4309,FIND(",",X4309&amp;",")-1)))</f>
        <v>Chicago</v>
      </c>
      <c r="Z4309" t="s">
        <v>5720</v>
      </c>
      <c r="AA4309" t="s">
        <v>15</v>
      </c>
    </row>
    <row r="4310" spans="1:27" ht="14.4" x14ac:dyDescent="0.3">
      <c r="A4310">
        <v>4297</v>
      </c>
      <c r="B4310" t="s">
        <v>10785</v>
      </c>
      <c r="C4310" t="s">
        <v>10786</v>
      </c>
      <c r="D4310" t="s">
        <v>10787</v>
      </c>
      <c r="E4310" t="s">
        <v>2430</v>
      </c>
      <c r="F4310" s="5">
        <f>_xlfn.TEXTBEFORE(E4310, " ") * 1000000</f>
        <v>10800000</v>
      </c>
      <c r="G4310">
        <v>71.173599999999993</v>
      </c>
      <c r="H4310" t="s">
        <v>324</v>
      </c>
      <c r="I4310">
        <v>28</v>
      </c>
      <c r="J4310">
        <f>IF(I4310="",0,I4310)</f>
        <v>28</v>
      </c>
      <c r="K4310">
        <v>14</v>
      </c>
      <c r="L4310">
        <f>I4310-K4310</f>
        <v>14</v>
      </c>
      <c r="M4310" t="str">
        <f>IF(I4310&lt;100,"small",IF(I4310&lt;500,"medium","large"))</f>
        <v>small</v>
      </c>
      <c r="N4310">
        <f>IF(M4310="small",1,0)</f>
        <v>1</v>
      </c>
      <c r="O4310">
        <f>IF(N4310="medium",1,0)</f>
        <v>0</v>
      </c>
      <c r="P4310">
        <f>IF(O4310="large",1,0)</f>
        <v>0</v>
      </c>
      <c r="Q4310">
        <v>2010</v>
      </c>
      <c r="R4310">
        <v>3</v>
      </c>
      <c r="S4310" t="str">
        <f>IF(R4310=1, "First-time", IF(R4310&lt;=3, "Rising Star", IF(R4310&lt;10, "Established", "Elites")))</f>
        <v>Rising Star</v>
      </c>
      <c r="T4310">
        <f>IF(S4310 = "First-time",1,0)</f>
        <v>0</v>
      </c>
      <c r="U4310">
        <f>IF(S4310 = "Rising Star",1,0)</f>
        <v>1</v>
      </c>
      <c r="V4310">
        <f>IF(S4310 = "Established",1,0)</f>
        <v>0</v>
      </c>
      <c r="W4310">
        <f>IF(S4310 = "Elites",1,0)</f>
        <v>0</v>
      </c>
      <c r="X4310" t="s">
        <v>191</v>
      </c>
      <c r="Y4310" t="str">
        <f>IF(X4310="","-",TRIM(LEFT(X4310,FIND(",",X4310&amp;",")-1)))</f>
        <v>Philadelphia</v>
      </c>
      <c r="Z4310" t="s">
        <v>1056</v>
      </c>
      <c r="AA4310" t="s">
        <v>39</v>
      </c>
    </row>
    <row r="4311" spans="1:27" ht="14.4" x14ac:dyDescent="0.3">
      <c r="A4311">
        <v>4298</v>
      </c>
      <c r="B4311" t="s">
        <v>1412</v>
      </c>
      <c r="C4311" t="s">
        <v>1413</v>
      </c>
      <c r="D4311" t="s">
        <v>1414</v>
      </c>
      <c r="E4311" t="s">
        <v>226</v>
      </c>
      <c r="F4311" s="5">
        <f>_xlfn.TEXTBEFORE(E4311, " ") * 1000000</f>
        <v>14900000</v>
      </c>
      <c r="G4311">
        <v>71.168000000000006</v>
      </c>
      <c r="H4311" t="s">
        <v>118</v>
      </c>
      <c r="I4311">
        <v>125</v>
      </c>
      <c r="J4311">
        <f>IF(I4311="",0,I4311)</f>
        <v>125</v>
      </c>
      <c r="K4311">
        <v>90</v>
      </c>
      <c r="L4311">
        <f>I4311-K4311</f>
        <v>35</v>
      </c>
      <c r="M4311" t="str">
        <f>IF(I4311&lt;100,"small",IF(I4311&lt;500,"medium","large"))</f>
        <v>medium</v>
      </c>
      <c r="N4311">
        <f>IF(M4311="small",1,0)</f>
        <v>0</v>
      </c>
      <c r="O4311">
        <f>IF(N4311="medium",1,0)</f>
        <v>0</v>
      </c>
      <c r="P4311">
        <f>IF(O4311="large",1,0)</f>
        <v>0</v>
      </c>
      <c r="Q4311">
        <v>1989</v>
      </c>
      <c r="R4311">
        <v>4</v>
      </c>
      <c r="S4311" t="str">
        <f>IF(R4311=1, "First-time", IF(R4311&lt;=3, "Rising Star", IF(R4311&lt;10, "Established", "Elites")))</f>
        <v>Established</v>
      </c>
      <c r="T4311">
        <f>IF(S4311 = "First-time",1,0)</f>
        <v>0</v>
      </c>
      <c r="U4311">
        <f>IF(S4311 = "Rising Star",1,0)</f>
        <v>0</v>
      </c>
      <c r="V4311">
        <f>IF(S4311 = "Established",1,0)</f>
        <v>1</v>
      </c>
      <c r="W4311">
        <f>IF(S4311 = "Elites",1,0)</f>
        <v>0</v>
      </c>
      <c r="X4311" t="s">
        <v>130</v>
      </c>
      <c r="Y4311" t="str">
        <f>IF(X4311="","-",TRIM(LEFT(X4311,FIND(",",X4311&amp;",")-1)))</f>
        <v>Dallas</v>
      </c>
      <c r="Z4311" t="s">
        <v>130</v>
      </c>
      <c r="AA4311" t="s">
        <v>45</v>
      </c>
    </row>
    <row r="4312" spans="1:27" ht="14.4" x14ac:dyDescent="0.3">
      <c r="A4312">
        <v>4299</v>
      </c>
      <c r="B4312" t="s">
        <v>1604</v>
      </c>
      <c r="C4312" t="s">
        <v>1605</v>
      </c>
      <c r="D4312" t="s">
        <v>1606</v>
      </c>
      <c r="E4312" t="s">
        <v>721</v>
      </c>
      <c r="F4312" s="5">
        <f>_xlfn.TEXTBEFORE(E4312, " ") * 1000000</f>
        <v>8000000</v>
      </c>
      <c r="G4312">
        <v>71.147599999999997</v>
      </c>
      <c r="H4312" t="s">
        <v>111</v>
      </c>
      <c r="I4312">
        <v>27</v>
      </c>
      <c r="J4312">
        <f>IF(I4312="",0,I4312)</f>
        <v>27</v>
      </c>
      <c r="K4312">
        <v>22</v>
      </c>
      <c r="L4312">
        <f>I4312-K4312</f>
        <v>5</v>
      </c>
      <c r="M4312" t="str">
        <f>IF(I4312&lt;100,"small",IF(I4312&lt;500,"medium","large"))</f>
        <v>small</v>
      </c>
      <c r="N4312">
        <f>IF(M4312="small",1,0)</f>
        <v>1</v>
      </c>
      <c r="O4312">
        <f>IF(N4312="medium",1,0)</f>
        <v>0</v>
      </c>
      <c r="P4312">
        <f>IF(O4312="large",1,0)</f>
        <v>0</v>
      </c>
      <c r="Q4312">
        <v>1990</v>
      </c>
      <c r="R4312">
        <v>3</v>
      </c>
      <c r="S4312" t="str">
        <f>IF(R4312=1, "First-time", IF(R4312&lt;=3, "Rising Star", IF(R4312&lt;10, "Established", "Elites")))</f>
        <v>Rising Star</v>
      </c>
      <c r="T4312">
        <f>IF(S4312 = "First-time",1,0)</f>
        <v>0</v>
      </c>
      <c r="U4312">
        <f>IF(S4312 = "Rising Star",1,0)</f>
        <v>1</v>
      </c>
      <c r="V4312">
        <f>IF(S4312 = "Established",1,0)</f>
        <v>0</v>
      </c>
      <c r="W4312">
        <f>IF(S4312 = "Elites",1,0)</f>
        <v>0</v>
      </c>
      <c r="X4312" t="s">
        <v>683</v>
      </c>
      <c r="Y4312" t="str">
        <f>IF(X4312="","-",TRIM(LEFT(X4312,FIND(",",X4312&amp;",")-1)))</f>
        <v>Orlando</v>
      </c>
      <c r="Z4312" t="s">
        <v>1016</v>
      </c>
      <c r="AA4312" t="s">
        <v>10</v>
      </c>
    </row>
    <row r="4313" spans="1:27" ht="14.4" x14ac:dyDescent="0.3">
      <c r="A4313">
        <v>4300</v>
      </c>
      <c r="B4313" t="s">
        <v>3780</v>
      </c>
      <c r="C4313" t="s">
        <v>3781</v>
      </c>
      <c r="D4313" t="s">
        <v>3782</v>
      </c>
      <c r="E4313" t="s">
        <v>711</v>
      </c>
      <c r="F4313" s="5">
        <f>_xlfn.TEXTBEFORE(E4313, " ") * 1000000</f>
        <v>44800000</v>
      </c>
      <c r="G4313">
        <v>71.115899999999996</v>
      </c>
      <c r="H4313" t="s">
        <v>751</v>
      </c>
      <c r="I4313">
        <v>259</v>
      </c>
      <c r="J4313">
        <f>IF(I4313="",0,I4313)</f>
        <v>259</v>
      </c>
      <c r="K4313">
        <v>180</v>
      </c>
      <c r="L4313">
        <f>I4313-K4313</f>
        <v>79</v>
      </c>
      <c r="M4313" t="str">
        <f>IF(I4313&lt;100,"small",IF(I4313&lt;500,"medium","large"))</f>
        <v>medium</v>
      </c>
      <c r="N4313">
        <f>IF(M4313="small",1,0)</f>
        <v>0</v>
      </c>
      <c r="O4313">
        <f>IF(N4313="medium",1,0)</f>
        <v>0</v>
      </c>
      <c r="P4313">
        <f>IF(O4313="large",1,0)</f>
        <v>0</v>
      </c>
      <c r="Q4313">
        <v>2001</v>
      </c>
      <c r="R4313">
        <v>4</v>
      </c>
      <c r="S4313" t="str">
        <f>IF(R4313=1, "First-time", IF(R4313&lt;=3, "Rising Star", IF(R4313&lt;10, "Established", "Elites")))</f>
        <v>Established</v>
      </c>
      <c r="T4313">
        <f>IF(S4313 = "First-time",1,0)</f>
        <v>0</v>
      </c>
      <c r="U4313">
        <f>IF(S4313 = "Rising Star",1,0)</f>
        <v>0</v>
      </c>
      <c r="V4313">
        <f>IF(S4313 = "Established",1,0)</f>
        <v>1</v>
      </c>
      <c r="W4313">
        <f>IF(S4313 = "Elites",1,0)</f>
        <v>0</v>
      </c>
      <c r="X4313" t="s">
        <v>427</v>
      </c>
      <c r="Y4313" t="str">
        <f>IF(X4313="","-",TRIM(LEFT(X4313,FIND(",",X4313&amp;",")-1)))</f>
        <v>Washington</v>
      </c>
      <c r="Z4313" t="s">
        <v>3047</v>
      </c>
      <c r="AA4313" t="s">
        <v>47</v>
      </c>
    </row>
    <row r="4314" spans="1:27" ht="14.4" x14ac:dyDescent="0.3">
      <c r="A4314">
        <v>4301</v>
      </c>
      <c r="B4314" t="s">
        <v>4261</v>
      </c>
      <c r="C4314" t="s">
        <v>4262</v>
      </c>
      <c r="D4314" t="s">
        <v>4263</v>
      </c>
      <c r="E4314" t="s">
        <v>1506</v>
      </c>
      <c r="F4314" s="5">
        <f>_xlfn.TEXTBEFORE(E4314, " ") * 1000000</f>
        <v>23400000</v>
      </c>
      <c r="G4314">
        <v>71.088999999999999</v>
      </c>
      <c r="H4314" t="s">
        <v>803</v>
      </c>
      <c r="I4314">
        <v>108</v>
      </c>
      <c r="J4314">
        <f>IF(I4314="",0,I4314)</f>
        <v>108</v>
      </c>
      <c r="K4314">
        <v>70</v>
      </c>
      <c r="L4314">
        <f>I4314-K4314</f>
        <v>38</v>
      </c>
      <c r="M4314" t="str">
        <f>IF(I4314&lt;100,"small",IF(I4314&lt;500,"medium","large"))</f>
        <v>medium</v>
      </c>
      <c r="N4314">
        <f>IF(M4314="small",1,0)</f>
        <v>0</v>
      </c>
      <c r="O4314">
        <f>IF(N4314="medium",1,0)</f>
        <v>0</v>
      </c>
      <c r="P4314">
        <f>IF(O4314="large",1,0)</f>
        <v>0</v>
      </c>
      <c r="Q4314">
        <v>2002</v>
      </c>
      <c r="R4314">
        <v>3</v>
      </c>
      <c r="S4314" t="str">
        <f>IF(R4314=1, "First-time", IF(R4314&lt;=3, "Rising Star", IF(R4314&lt;10, "Established", "Elites")))</f>
        <v>Rising Star</v>
      </c>
      <c r="T4314">
        <f>IF(S4314 = "First-time",1,0)</f>
        <v>0</v>
      </c>
      <c r="U4314">
        <f>IF(S4314 = "Rising Star",1,0)</f>
        <v>1</v>
      </c>
      <c r="V4314">
        <f>IF(S4314 = "Established",1,0)</f>
        <v>0</v>
      </c>
      <c r="W4314">
        <f>IF(S4314 = "Elites",1,0)</f>
        <v>0</v>
      </c>
      <c r="X4314" t="s">
        <v>260</v>
      </c>
      <c r="Y4314" t="str">
        <f>IF(X4314="","-",TRIM(LEFT(X4314,FIND(",",X4314&amp;",")-1)))</f>
        <v>Seattle</v>
      </c>
      <c r="Z4314" t="s">
        <v>260</v>
      </c>
      <c r="AA4314" t="s">
        <v>49</v>
      </c>
    </row>
    <row r="4315" spans="1:27" ht="14.4" x14ac:dyDescent="0.3">
      <c r="A4315">
        <v>4302</v>
      </c>
      <c r="B4315" t="s">
        <v>1702</v>
      </c>
      <c r="C4315" t="s">
        <v>1703</v>
      </c>
      <c r="D4315" t="s">
        <v>1704</v>
      </c>
      <c r="E4315" t="s">
        <v>212</v>
      </c>
      <c r="F4315" s="5">
        <f>_xlfn.TEXTBEFORE(E4315, " ") * 1000000</f>
        <v>4400000</v>
      </c>
      <c r="G4315">
        <v>71.082800000000006</v>
      </c>
      <c r="H4315" t="s">
        <v>118</v>
      </c>
      <c r="I4315">
        <v>9</v>
      </c>
      <c r="J4315">
        <f>IF(I4315="",0,I4315)</f>
        <v>9</v>
      </c>
      <c r="K4315">
        <v>4</v>
      </c>
      <c r="L4315">
        <f>I4315-K4315</f>
        <v>5</v>
      </c>
      <c r="M4315" t="str">
        <f>IF(I4315&lt;100,"small",IF(I4315&lt;500,"medium","large"))</f>
        <v>small</v>
      </c>
      <c r="N4315">
        <f>IF(M4315="small",1,0)</f>
        <v>1</v>
      </c>
      <c r="O4315">
        <f>IF(N4315="medium",1,0)</f>
        <v>0</v>
      </c>
      <c r="P4315">
        <f>IF(O4315="large",1,0)</f>
        <v>0</v>
      </c>
      <c r="Q4315">
        <v>1991</v>
      </c>
      <c r="R4315">
        <v>3</v>
      </c>
      <c r="S4315" t="str">
        <f>IF(R4315=1, "First-time", IF(R4315&lt;=3, "Rising Star", IF(R4315&lt;10, "Established", "Elites")))</f>
        <v>Rising Star</v>
      </c>
      <c r="T4315">
        <f>IF(S4315 = "First-time",1,0)</f>
        <v>0</v>
      </c>
      <c r="U4315">
        <f>IF(S4315 = "Rising Star",1,0)</f>
        <v>1</v>
      </c>
      <c r="V4315">
        <f>IF(S4315 = "Established",1,0)</f>
        <v>0</v>
      </c>
      <c r="W4315">
        <f>IF(S4315 = "Elites",1,0)</f>
        <v>0</v>
      </c>
      <c r="X4315" t="s">
        <v>342</v>
      </c>
      <c r="Y4315" t="str">
        <f>IF(X4315="","-",TRIM(LEFT(X4315,FIND(",",X4315&amp;",")-1)))</f>
        <v>San Diego</v>
      </c>
      <c r="Z4315" t="s">
        <v>1705</v>
      </c>
      <c r="AA4315" t="s">
        <v>5</v>
      </c>
    </row>
    <row r="4316" spans="1:27" ht="14.4" x14ac:dyDescent="0.3">
      <c r="A4316">
        <v>4303</v>
      </c>
      <c r="B4316" t="s">
        <v>5995</v>
      </c>
      <c r="C4316" t="s">
        <v>5996</v>
      </c>
      <c r="D4316" t="s">
        <v>5997</v>
      </c>
      <c r="E4316" t="s">
        <v>2292</v>
      </c>
      <c r="F4316" s="5">
        <f>_xlfn.TEXTBEFORE(E4316, " ") * 1000000</f>
        <v>15100000</v>
      </c>
      <c r="G4316">
        <v>71.081100000000006</v>
      </c>
      <c r="H4316" t="s">
        <v>803</v>
      </c>
      <c r="I4316">
        <v>45</v>
      </c>
      <c r="J4316">
        <f>IF(I4316="",0,I4316)</f>
        <v>45</v>
      </c>
      <c r="K4316">
        <v>20</v>
      </c>
      <c r="L4316">
        <f>I4316-K4316</f>
        <v>25</v>
      </c>
      <c r="M4316" t="str">
        <f>IF(I4316&lt;100,"small",IF(I4316&lt;500,"medium","large"))</f>
        <v>small</v>
      </c>
      <c r="N4316">
        <f>IF(M4316="small",1,0)</f>
        <v>1</v>
      </c>
      <c r="O4316">
        <f>IF(N4316="medium",1,0)</f>
        <v>0</v>
      </c>
      <c r="P4316">
        <f>IF(O4316="large",1,0)</f>
        <v>0</v>
      </c>
      <c r="Q4316">
        <v>2005</v>
      </c>
      <c r="R4316">
        <v>2</v>
      </c>
      <c r="S4316" t="str">
        <f>IF(R4316=1, "First-time", IF(R4316&lt;=3, "Rising Star", IF(R4316&lt;10, "Established", "Elites")))</f>
        <v>Rising Star</v>
      </c>
      <c r="T4316">
        <f>IF(S4316 = "First-time",1,0)</f>
        <v>0</v>
      </c>
      <c r="U4316">
        <f>IF(S4316 = "Rising Star",1,0)</f>
        <v>1</v>
      </c>
      <c r="V4316">
        <f>IF(S4316 = "Established",1,0)</f>
        <v>0</v>
      </c>
      <c r="W4316">
        <f>IF(S4316 = "Elites",1,0)</f>
        <v>0</v>
      </c>
      <c r="X4316" t="s">
        <v>260</v>
      </c>
      <c r="Y4316" t="str">
        <f>IF(X4316="","-",TRIM(LEFT(X4316,FIND(",",X4316&amp;",")-1)))</f>
        <v>Seattle</v>
      </c>
      <c r="Z4316" t="s">
        <v>5998</v>
      </c>
      <c r="AA4316" t="s">
        <v>49</v>
      </c>
    </row>
    <row r="4317" spans="1:27" ht="14.4" x14ac:dyDescent="0.3">
      <c r="A4317">
        <v>4304</v>
      </c>
      <c r="B4317" t="s">
        <v>6318</v>
      </c>
      <c r="C4317" t="s">
        <v>6319</v>
      </c>
      <c r="D4317" t="s">
        <v>6320</v>
      </c>
      <c r="E4317" t="s">
        <v>1405</v>
      </c>
      <c r="F4317" s="5">
        <f>_xlfn.TEXTBEFORE(E4317, " ") * 1000000</f>
        <v>2600000</v>
      </c>
      <c r="G4317">
        <v>71.0702</v>
      </c>
      <c r="H4317" t="s">
        <v>445</v>
      </c>
      <c r="I4317">
        <v>50</v>
      </c>
      <c r="J4317">
        <f>IF(I4317="",0,I4317)</f>
        <v>50</v>
      </c>
      <c r="K4317">
        <v>8</v>
      </c>
      <c r="L4317">
        <f>I4317-K4317</f>
        <v>42</v>
      </c>
      <c r="M4317" t="str">
        <f>IF(I4317&lt;100,"small",IF(I4317&lt;500,"medium","large"))</f>
        <v>small</v>
      </c>
      <c r="N4317">
        <f>IF(M4317="small",1,0)</f>
        <v>1</v>
      </c>
      <c r="O4317">
        <f>IF(N4317="medium",1,0)</f>
        <v>0</v>
      </c>
      <c r="P4317">
        <f>IF(O4317="large",1,0)</f>
        <v>0</v>
      </c>
      <c r="Q4317">
        <v>2005</v>
      </c>
      <c r="R4317">
        <v>1</v>
      </c>
      <c r="S4317" t="str">
        <f>IF(R4317=1, "First-time", IF(R4317&lt;=3, "Rising Star", IF(R4317&lt;10, "Established", "Elites")))</f>
        <v>First-time</v>
      </c>
      <c r="T4317">
        <f>IF(S4317 = "First-time",1,0)</f>
        <v>1</v>
      </c>
      <c r="U4317">
        <f>IF(S4317 = "Rising Star",1,0)</f>
        <v>0</v>
      </c>
      <c r="V4317">
        <f>IF(S4317 = "Established",1,0)</f>
        <v>0</v>
      </c>
      <c r="W4317">
        <f>IF(S4317 = "Elites",1,0)</f>
        <v>0</v>
      </c>
      <c r="X4317" t="s">
        <v>354</v>
      </c>
      <c r="Y4317" t="str">
        <f>IF(X4317="","-",TRIM(LEFT(X4317,FIND(",",X4317&amp;",")-1)))</f>
        <v>Minneapolis</v>
      </c>
      <c r="Z4317" t="s">
        <v>3535</v>
      </c>
      <c r="AA4317" t="s">
        <v>24</v>
      </c>
    </row>
    <row r="4318" spans="1:27" ht="14.4" x14ac:dyDescent="0.3">
      <c r="A4318">
        <v>4305</v>
      </c>
      <c r="B4318" t="s">
        <v>2560</v>
      </c>
      <c r="C4318" t="s">
        <v>2561</v>
      </c>
      <c r="D4318" t="s">
        <v>2562</v>
      </c>
      <c r="E4318" t="s">
        <v>330</v>
      </c>
      <c r="F4318" s="5">
        <f>_xlfn.TEXTBEFORE(E4318, " ") * 1000000</f>
        <v>4099999.9999999995</v>
      </c>
      <c r="G4318">
        <v>71.012</v>
      </c>
      <c r="H4318" t="s">
        <v>472</v>
      </c>
      <c r="I4318">
        <v>34</v>
      </c>
      <c r="J4318">
        <f>IF(I4318="",0,I4318)</f>
        <v>34</v>
      </c>
      <c r="K4318">
        <v>26</v>
      </c>
      <c r="L4318">
        <f>I4318-K4318</f>
        <v>8</v>
      </c>
      <c r="M4318" t="str">
        <f>IF(I4318&lt;100,"small",IF(I4318&lt;500,"medium","large"))</f>
        <v>small</v>
      </c>
      <c r="N4318">
        <f>IF(M4318="small",1,0)</f>
        <v>1</v>
      </c>
      <c r="O4318">
        <f>IF(N4318="medium",1,0)</f>
        <v>0</v>
      </c>
      <c r="P4318">
        <f>IF(O4318="large",1,0)</f>
        <v>0</v>
      </c>
      <c r="Q4318">
        <v>1997</v>
      </c>
      <c r="R4318">
        <v>3</v>
      </c>
      <c r="S4318" t="str">
        <f>IF(R4318=1, "First-time", IF(R4318&lt;=3, "Rising Star", IF(R4318&lt;10, "Established", "Elites")))</f>
        <v>Rising Star</v>
      </c>
      <c r="T4318">
        <f>IF(S4318 = "First-time",1,0)</f>
        <v>0</v>
      </c>
      <c r="U4318">
        <f>IF(S4318 = "Rising Star",1,0)</f>
        <v>1</v>
      </c>
      <c r="V4318">
        <f>IF(S4318 = "Established",1,0)</f>
        <v>0</v>
      </c>
      <c r="W4318">
        <f>IF(S4318 = "Elites",1,0)</f>
        <v>0</v>
      </c>
      <c r="X4318" t="s">
        <v>112</v>
      </c>
      <c r="Y4318" t="str">
        <f>IF(X4318="","-",TRIM(LEFT(X4318,FIND(",",X4318&amp;",")-1)))</f>
        <v>Richmond</v>
      </c>
      <c r="Z4318" t="s">
        <v>2563</v>
      </c>
      <c r="AA4318" t="s">
        <v>47</v>
      </c>
    </row>
    <row r="4319" spans="1:27" ht="14.4" x14ac:dyDescent="0.3">
      <c r="A4319">
        <v>4306</v>
      </c>
      <c r="B4319" t="s">
        <v>12215</v>
      </c>
      <c r="C4319" t="s">
        <v>12216</v>
      </c>
      <c r="D4319" t="s">
        <v>12217</v>
      </c>
      <c r="E4319" t="s">
        <v>742</v>
      </c>
      <c r="F4319" s="5">
        <f>_xlfn.TEXTBEFORE(E4319, " ") * 1000000</f>
        <v>23000000</v>
      </c>
      <c r="G4319">
        <v>70.996899999999997</v>
      </c>
      <c r="H4319" t="s">
        <v>1132</v>
      </c>
      <c r="I4319">
        <v>290</v>
      </c>
      <c r="J4319">
        <f>IF(I4319="",0,I4319)</f>
        <v>290</v>
      </c>
      <c r="K4319">
        <v>132</v>
      </c>
      <c r="L4319">
        <f>I4319-K4319</f>
        <v>158</v>
      </c>
      <c r="M4319" t="str">
        <f>IF(I4319&lt;100,"small",IF(I4319&lt;500,"medium","large"))</f>
        <v>medium</v>
      </c>
      <c r="N4319">
        <f>IF(M4319="small",1,0)</f>
        <v>0</v>
      </c>
      <c r="O4319">
        <f>IF(N4319="medium",1,0)</f>
        <v>0</v>
      </c>
      <c r="P4319">
        <f>IF(O4319="large",1,0)</f>
        <v>0</v>
      </c>
      <c r="Q4319">
        <v>2011</v>
      </c>
      <c r="R4319">
        <v>1</v>
      </c>
      <c r="S4319" t="str">
        <f>IF(R4319=1, "First-time", IF(R4319&lt;=3, "Rising Star", IF(R4319&lt;10, "Established", "Elites")))</f>
        <v>First-time</v>
      </c>
      <c r="T4319">
        <f>IF(S4319 = "First-time",1,0)</f>
        <v>1</v>
      </c>
      <c r="U4319">
        <f>IF(S4319 = "Rising Star",1,0)</f>
        <v>0</v>
      </c>
      <c r="V4319">
        <f>IF(S4319 = "Established",1,0)</f>
        <v>0</v>
      </c>
      <c r="W4319">
        <f>IF(S4319 = "Elites",1,0)</f>
        <v>0</v>
      </c>
      <c r="X4319" t="s">
        <v>439</v>
      </c>
      <c r="Y4319" t="str">
        <f>IF(X4319="","-",TRIM(LEFT(X4319,FIND(",",X4319&amp;",")-1)))</f>
        <v>Detroit</v>
      </c>
      <c r="Z4319" t="s">
        <v>699</v>
      </c>
      <c r="AA4319" t="s">
        <v>23</v>
      </c>
    </row>
    <row r="4320" spans="1:27" ht="14.4" x14ac:dyDescent="0.3">
      <c r="A4320">
        <v>4307</v>
      </c>
      <c r="B4320" t="s">
        <v>1081</v>
      </c>
      <c r="C4320" t="s">
        <v>1082</v>
      </c>
      <c r="D4320" t="s">
        <v>1083</v>
      </c>
      <c r="E4320" t="s">
        <v>1084</v>
      </c>
      <c r="F4320" s="5">
        <f>_xlfn.TEXTBEFORE(E4320, " ") * 1000000</f>
        <v>21900000</v>
      </c>
      <c r="G4320">
        <v>70.916499999999999</v>
      </c>
      <c r="H4320" t="s">
        <v>105</v>
      </c>
      <c r="I4320">
        <v>102</v>
      </c>
      <c r="J4320">
        <f>IF(I4320="",0,I4320)</f>
        <v>102</v>
      </c>
      <c r="K4320">
        <v>48</v>
      </c>
      <c r="L4320">
        <f>I4320-K4320</f>
        <v>54</v>
      </c>
      <c r="M4320" t="str">
        <f>IF(I4320&lt;100,"small",IF(I4320&lt;500,"medium","large"))</f>
        <v>medium</v>
      </c>
      <c r="N4320">
        <f>IF(M4320="small",1,0)</f>
        <v>0</v>
      </c>
      <c r="O4320">
        <f>IF(N4320="medium",1,0)</f>
        <v>0</v>
      </c>
      <c r="P4320">
        <f>IF(O4320="large",1,0)</f>
        <v>0</v>
      </c>
      <c r="Q4320">
        <v>1985</v>
      </c>
      <c r="R4320">
        <v>8</v>
      </c>
      <c r="S4320" t="str">
        <f>IF(R4320=1, "First-time", IF(R4320&lt;=3, "Rising Star", IF(R4320&lt;10, "Established", "Elites")))</f>
        <v>Established</v>
      </c>
      <c r="T4320">
        <f>IF(S4320 = "First-time",1,0)</f>
        <v>0</v>
      </c>
      <c r="U4320">
        <f>IF(S4320 = "Rising Star",1,0)</f>
        <v>0</v>
      </c>
      <c r="V4320">
        <f>IF(S4320 = "Established",1,0)</f>
        <v>1</v>
      </c>
      <c r="W4320">
        <f>IF(S4320 = "Elites",1,0)</f>
        <v>0</v>
      </c>
      <c r="X4320" t="s">
        <v>354</v>
      </c>
      <c r="Y4320" t="str">
        <f>IF(X4320="","-",TRIM(LEFT(X4320,FIND(",",X4320&amp;",")-1)))</f>
        <v>Minneapolis</v>
      </c>
      <c r="Z4320" t="s">
        <v>354</v>
      </c>
      <c r="AA4320" t="s">
        <v>24</v>
      </c>
    </row>
    <row r="4321" spans="1:27" ht="14.4" x14ac:dyDescent="0.3">
      <c r="A4321">
        <v>4308</v>
      </c>
      <c r="B4321" t="s">
        <v>5489</v>
      </c>
      <c r="C4321" t="s">
        <v>5490</v>
      </c>
      <c r="D4321" t="s">
        <v>5491</v>
      </c>
      <c r="E4321" t="s">
        <v>1916</v>
      </c>
      <c r="F4321" s="5">
        <f>_xlfn.TEXTBEFORE(E4321, " ") * 1000000</f>
        <v>15000000</v>
      </c>
      <c r="G4321">
        <v>70.912199999999999</v>
      </c>
      <c r="H4321" t="s">
        <v>1750</v>
      </c>
      <c r="I4321">
        <v>120</v>
      </c>
      <c r="J4321">
        <f>IF(I4321="",0,I4321)</f>
        <v>120</v>
      </c>
      <c r="K4321">
        <v>80</v>
      </c>
      <c r="L4321">
        <f>I4321-K4321</f>
        <v>40</v>
      </c>
      <c r="M4321" t="str">
        <f>IF(I4321&lt;100,"small",IF(I4321&lt;500,"medium","large"))</f>
        <v>medium</v>
      </c>
      <c r="N4321">
        <f>IF(M4321="small",1,0)</f>
        <v>0</v>
      </c>
      <c r="O4321">
        <f>IF(N4321="medium",1,0)</f>
        <v>0</v>
      </c>
      <c r="P4321">
        <f>IF(O4321="large",1,0)</f>
        <v>0</v>
      </c>
      <c r="Q4321">
        <v>2004</v>
      </c>
      <c r="R4321">
        <v>6</v>
      </c>
      <c r="S4321" t="str">
        <f>IF(R4321=1, "First-time", IF(R4321&lt;=3, "Rising Star", IF(R4321&lt;10, "Established", "Elites")))</f>
        <v>Established</v>
      </c>
      <c r="T4321">
        <f>IF(S4321 = "First-time",1,0)</f>
        <v>0</v>
      </c>
      <c r="U4321">
        <f>IF(S4321 = "Rising Star",1,0)</f>
        <v>0</v>
      </c>
      <c r="V4321">
        <f>IF(S4321 = "Established",1,0)</f>
        <v>1</v>
      </c>
      <c r="W4321">
        <f>IF(S4321 = "Elites",1,0)</f>
        <v>0</v>
      </c>
      <c r="X4321" t="s">
        <v>332</v>
      </c>
      <c r="Y4321" t="str">
        <f>IF(X4321="","-",TRIM(LEFT(X4321,FIND(",",X4321&amp;",")-1)))</f>
        <v>Columbus</v>
      </c>
      <c r="Z4321" t="s">
        <v>461</v>
      </c>
      <c r="AA4321" t="s">
        <v>36</v>
      </c>
    </row>
    <row r="4322" spans="1:27" ht="14.4" x14ac:dyDescent="0.3">
      <c r="A4322">
        <v>4309</v>
      </c>
      <c r="B4322" t="s">
        <v>5068</v>
      </c>
      <c r="C4322" t="s">
        <v>5069</v>
      </c>
      <c r="D4322" t="s">
        <v>5070</v>
      </c>
      <c r="E4322" t="s">
        <v>5071</v>
      </c>
      <c r="F4322" s="5">
        <f>_xlfn.TEXTBEFORE(E4322, " ") * 1000000</f>
        <v>124800000</v>
      </c>
      <c r="G4322">
        <v>70.905799999999999</v>
      </c>
      <c r="H4322" t="s">
        <v>433</v>
      </c>
      <c r="I4322">
        <v>144</v>
      </c>
      <c r="J4322">
        <f>IF(I4322="",0,I4322)</f>
        <v>144</v>
      </c>
      <c r="K4322">
        <v>49</v>
      </c>
      <c r="L4322">
        <f>I4322-K4322</f>
        <v>95</v>
      </c>
      <c r="M4322" t="str">
        <f>IF(I4322&lt;100,"small",IF(I4322&lt;500,"medium","large"))</f>
        <v>medium</v>
      </c>
      <c r="N4322">
        <f>IF(M4322="small",1,0)</f>
        <v>0</v>
      </c>
      <c r="O4322">
        <f>IF(N4322="medium",1,0)</f>
        <v>0</v>
      </c>
      <c r="P4322">
        <f>IF(O4322="large",1,0)</f>
        <v>0</v>
      </c>
      <c r="Q4322">
        <v>2003</v>
      </c>
      <c r="R4322">
        <v>5</v>
      </c>
      <c r="S4322" t="str">
        <f>IF(R4322=1, "First-time", IF(R4322&lt;=3, "Rising Star", IF(R4322&lt;10, "Established", "Elites")))</f>
        <v>Established</v>
      </c>
      <c r="T4322">
        <f>IF(S4322 = "First-time",1,0)</f>
        <v>0</v>
      </c>
      <c r="U4322">
        <f>IF(S4322 = "Rising Star",1,0)</f>
        <v>0</v>
      </c>
      <c r="V4322">
        <f>IF(S4322 = "Established",1,0)</f>
        <v>1</v>
      </c>
      <c r="W4322">
        <f>IF(S4322 = "Elites",1,0)</f>
        <v>0</v>
      </c>
      <c r="X4322" t="s">
        <v>636</v>
      </c>
      <c r="Y4322" t="str">
        <f>IF(X4322="","-",TRIM(LEFT(X4322,FIND(",",X4322&amp;",")-1)))</f>
        <v>Indianapolis</v>
      </c>
      <c r="Z4322" t="s">
        <v>1196</v>
      </c>
      <c r="AA4322" t="s">
        <v>16</v>
      </c>
    </row>
    <row r="4323" spans="1:27" ht="14.4" x14ac:dyDescent="0.3">
      <c r="A4323">
        <v>4310</v>
      </c>
      <c r="B4323" t="s">
        <v>5934</v>
      </c>
      <c r="C4323" t="s">
        <v>5935</v>
      </c>
      <c r="D4323" t="s">
        <v>5936</v>
      </c>
      <c r="E4323" t="s">
        <v>2447</v>
      </c>
      <c r="F4323" s="5">
        <f>_xlfn.TEXTBEFORE(E4323, " ") * 1000000</f>
        <v>8600000</v>
      </c>
      <c r="G4323">
        <v>70.862799999999993</v>
      </c>
      <c r="H4323" t="s">
        <v>174</v>
      </c>
      <c r="I4323">
        <v>22</v>
      </c>
      <c r="J4323">
        <f>IF(I4323="",0,I4323)</f>
        <v>22</v>
      </c>
      <c r="K4323">
        <v>12</v>
      </c>
      <c r="L4323">
        <f>I4323-K4323</f>
        <v>10</v>
      </c>
      <c r="M4323" t="str">
        <f>IF(I4323&lt;100,"small",IF(I4323&lt;500,"medium","large"))</f>
        <v>small</v>
      </c>
      <c r="N4323">
        <f>IF(M4323="small",1,0)</f>
        <v>1</v>
      </c>
      <c r="O4323">
        <f>IF(N4323="medium",1,0)</f>
        <v>0</v>
      </c>
      <c r="P4323">
        <f>IF(O4323="large",1,0)</f>
        <v>0</v>
      </c>
      <c r="Q4323">
        <v>2004</v>
      </c>
      <c r="R4323">
        <v>1</v>
      </c>
      <c r="S4323" t="str">
        <f>IF(R4323=1, "First-time", IF(R4323&lt;=3, "Rising Star", IF(R4323&lt;10, "Established", "Elites")))</f>
        <v>First-time</v>
      </c>
      <c r="T4323">
        <f>IF(S4323 = "First-time",1,0)</f>
        <v>1</v>
      </c>
      <c r="U4323">
        <f>IF(S4323 = "Rising Star",1,0)</f>
        <v>0</v>
      </c>
      <c r="V4323">
        <f>IF(S4323 = "Established",1,0)</f>
        <v>0</v>
      </c>
      <c r="W4323">
        <f>IF(S4323 = "Elites",1,0)</f>
        <v>0</v>
      </c>
      <c r="X4323" t="s">
        <v>1307</v>
      </c>
      <c r="Y4323" t="str">
        <f>IF(X4323="","-",TRIM(LEFT(X4323,FIND(",",X4323&amp;",")-1)))</f>
        <v>Inland Empire</v>
      </c>
      <c r="Z4323" t="s">
        <v>5937</v>
      </c>
      <c r="AA4323" t="s">
        <v>5</v>
      </c>
    </row>
    <row r="4324" spans="1:27" ht="14.4" x14ac:dyDescent="0.3">
      <c r="A4324">
        <v>4311</v>
      </c>
      <c r="B4324" t="s">
        <v>7960</v>
      </c>
      <c r="C4324" t="s">
        <v>7961</v>
      </c>
      <c r="D4324" t="s">
        <v>7962</v>
      </c>
      <c r="E4324" t="s">
        <v>4251</v>
      </c>
      <c r="F4324" s="5">
        <f>_xlfn.TEXTBEFORE(E4324, " ") * 1000000</f>
        <v>3400000</v>
      </c>
      <c r="G4324">
        <v>70.825699999999998</v>
      </c>
      <c r="H4324" t="s">
        <v>85</v>
      </c>
      <c r="I4324">
        <v>13</v>
      </c>
      <c r="J4324">
        <f>IF(I4324="",0,I4324)</f>
        <v>13</v>
      </c>
      <c r="K4324">
        <v>7</v>
      </c>
      <c r="L4324">
        <f>I4324-K4324</f>
        <v>6</v>
      </c>
      <c r="M4324" t="str">
        <f>IF(I4324&lt;100,"small",IF(I4324&lt;500,"medium","large"))</f>
        <v>small</v>
      </c>
      <c r="N4324">
        <f>IF(M4324="small",1,0)</f>
        <v>1</v>
      </c>
      <c r="O4324">
        <f>IF(N4324="medium",1,0)</f>
        <v>0</v>
      </c>
      <c r="P4324">
        <f>IF(O4324="large",1,0)</f>
        <v>0</v>
      </c>
      <c r="Q4324">
        <v>2007</v>
      </c>
      <c r="R4324">
        <v>1</v>
      </c>
      <c r="S4324" t="str">
        <f>IF(R4324=1, "First-time", IF(R4324&lt;=3, "Rising Star", IF(R4324&lt;10, "Established", "Elites")))</f>
        <v>First-time</v>
      </c>
      <c r="T4324">
        <f>IF(S4324 = "First-time",1,0)</f>
        <v>1</v>
      </c>
      <c r="U4324">
        <f>IF(S4324 = "Rising Star",1,0)</f>
        <v>0</v>
      </c>
      <c r="V4324">
        <f>IF(S4324 = "Established",1,0)</f>
        <v>0</v>
      </c>
      <c r="W4324">
        <f>IF(S4324 = "Elites",1,0)</f>
        <v>0</v>
      </c>
      <c r="X4324" t="s">
        <v>1206</v>
      </c>
      <c r="Y4324" t="str">
        <f>IF(X4324="","-",TRIM(LEFT(X4324,FIND(",",X4324&amp;",")-1)))</f>
        <v>Tampa</v>
      </c>
      <c r="Z4324" t="s">
        <v>5760</v>
      </c>
      <c r="AA4324" t="s">
        <v>10</v>
      </c>
    </row>
    <row r="4325" spans="1:27" ht="14.4" x14ac:dyDescent="0.3">
      <c r="A4325">
        <v>4312</v>
      </c>
      <c r="B4325" t="s">
        <v>14439</v>
      </c>
      <c r="C4325" t="s">
        <v>14440</v>
      </c>
      <c r="D4325" t="s">
        <v>14441</v>
      </c>
      <c r="E4325" t="s">
        <v>4256</v>
      </c>
      <c r="F4325" s="5">
        <f>_xlfn.TEXTBEFORE(E4325, " ") * 1000000</f>
        <v>10400000</v>
      </c>
      <c r="G4325">
        <v>70.815600000000003</v>
      </c>
      <c r="H4325" t="s">
        <v>803</v>
      </c>
      <c r="I4325">
        <v>36</v>
      </c>
      <c r="J4325">
        <f>IF(I4325="",0,I4325)</f>
        <v>36</v>
      </c>
      <c r="K4325">
        <v>23</v>
      </c>
      <c r="L4325">
        <f>I4325-K4325</f>
        <v>13</v>
      </c>
      <c r="M4325" t="str">
        <f>IF(I4325&lt;100,"small",IF(I4325&lt;500,"medium","large"))</f>
        <v>small</v>
      </c>
      <c r="N4325">
        <f>IF(M4325="small",1,0)</f>
        <v>1</v>
      </c>
      <c r="O4325">
        <f>IF(N4325="medium",1,0)</f>
        <v>0</v>
      </c>
      <c r="P4325">
        <f>IF(O4325="large",1,0)</f>
        <v>0</v>
      </c>
      <c r="Q4325">
        <v>2013</v>
      </c>
      <c r="R4325">
        <v>1</v>
      </c>
      <c r="S4325" t="str">
        <f>IF(R4325=1, "First-time", IF(R4325&lt;=3, "Rising Star", IF(R4325&lt;10, "Established", "Elites")))</f>
        <v>First-time</v>
      </c>
      <c r="T4325">
        <f>IF(S4325 = "First-time",1,0)</f>
        <v>1</v>
      </c>
      <c r="U4325">
        <f>IF(S4325 = "Rising Star",1,0)</f>
        <v>0</v>
      </c>
      <c r="V4325">
        <f>IF(S4325 = "Established",1,0)</f>
        <v>0</v>
      </c>
      <c r="W4325">
        <f>IF(S4325 = "Elites",1,0)</f>
        <v>0</v>
      </c>
      <c r="X4325" t="s">
        <v>161</v>
      </c>
      <c r="Y4325" t="str">
        <f>IF(X4325="","-",TRIM(LEFT(X4325,FIND(",",X4325&amp;",")-1)))</f>
        <v>Ogden-Clearfield</v>
      </c>
      <c r="Z4325" t="s">
        <v>699</v>
      </c>
      <c r="AA4325" t="s">
        <v>46</v>
      </c>
    </row>
    <row r="4326" spans="1:27" ht="14.4" x14ac:dyDescent="0.3">
      <c r="A4326">
        <v>4313</v>
      </c>
      <c r="B4326" t="s">
        <v>7177</v>
      </c>
      <c r="C4326" t="s">
        <v>7178</v>
      </c>
      <c r="D4326" t="s">
        <v>7179</v>
      </c>
      <c r="E4326" t="s">
        <v>2430</v>
      </c>
      <c r="F4326" s="5">
        <f>_xlfn.TEXTBEFORE(E4326, " ") * 1000000</f>
        <v>10800000</v>
      </c>
      <c r="G4326">
        <v>70.803600000000003</v>
      </c>
      <c r="H4326" t="s">
        <v>118</v>
      </c>
      <c r="I4326">
        <v>15</v>
      </c>
      <c r="J4326">
        <f>IF(I4326="",0,I4326)</f>
        <v>15</v>
      </c>
      <c r="K4326">
        <v>7</v>
      </c>
      <c r="L4326">
        <f>I4326-K4326</f>
        <v>8</v>
      </c>
      <c r="M4326" t="str">
        <f>IF(I4326&lt;100,"small",IF(I4326&lt;500,"medium","large"))</f>
        <v>small</v>
      </c>
      <c r="N4326">
        <f>IF(M4326="small",1,0)</f>
        <v>1</v>
      </c>
      <c r="O4326">
        <f>IF(N4326="medium",1,0)</f>
        <v>0</v>
      </c>
      <c r="P4326">
        <f>IF(O4326="large",1,0)</f>
        <v>0</v>
      </c>
      <c r="Q4326">
        <v>2006</v>
      </c>
      <c r="R4326">
        <v>1</v>
      </c>
      <c r="S4326" t="str">
        <f>IF(R4326=1, "First-time", IF(R4326&lt;=3, "Rising Star", IF(R4326&lt;10, "Established", "Elites")))</f>
        <v>First-time</v>
      </c>
      <c r="T4326">
        <f>IF(S4326 = "First-time",1,0)</f>
        <v>1</v>
      </c>
      <c r="U4326">
        <f>IF(S4326 = "Rising Star",1,0)</f>
        <v>0</v>
      </c>
      <c r="V4326">
        <f>IF(S4326 = "Established",1,0)</f>
        <v>0</v>
      </c>
      <c r="W4326">
        <f>IF(S4326 = "Elites",1,0)</f>
        <v>0</v>
      </c>
      <c r="X4326" t="s">
        <v>611</v>
      </c>
      <c r="Y4326" t="str">
        <f>IF(X4326="","-",TRIM(LEFT(X4326,FIND(",",X4326&amp;",")-1)))</f>
        <v>Denver</v>
      </c>
      <c r="Z4326" t="s">
        <v>7180</v>
      </c>
      <c r="AA4326" t="s">
        <v>6</v>
      </c>
    </row>
    <row r="4327" spans="1:27" ht="14.4" x14ac:dyDescent="0.3">
      <c r="A4327">
        <v>4314</v>
      </c>
      <c r="B4327" t="s">
        <v>9639</v>
      </c>
      <c r="C4327" t="s">
        <v>9640</v>
      </c>
      <c r="D4327" t="s">
        <v>9641</v>
      </c>
      <c r="E4327" t="s">
        <v>9642</v>
      </c>
      <c r="F4327" s="5">
        <f>_xlfn.TEXTBEFORE(E4327, " ") * 1000000</f>
        <v>203400000</v>
      </c>
      <c r="G4327">
        <v>70.797899999999998</v>
      </c>
      <c r="H4327" t="s">
        <v>353</v>
      </c>
      <c r="I4327">
        <v>438</v>
      </c>
      <c r="J4327">
        <f>IF(I4327="",0,I4327)</f>
        <v>438</v>
      </c>
      <c r="K4327">
        <v>253</v>
      </c>
      <c r="L4327">
        <f>I4327-K4327</f>
        <v>185</v>
      </c>
      <c r="M4327" t="str">
        <f>IF(I4327&lt;100,"small",IF(I4327&lt;500,"medium","large"))</f>
        <v>medium</v>
      </c>
      <c r="N4327">
        <f>IF(M4327="small",1,0)</f>
        <v>0</v>
      </c>
      <c r="O4327">
        <f>IF(N4327="medium",1,0)</f>
        <v>0</v>
      </c>
      <c r="P4327">
        <f>IF(O4327="large",1,0)</f>
        <v>0</v>
      </c>
      <c r="Q4327">
        <v>2009</v>
      </c>
      <c r="R4327">
        <v>6</v>
      </c>
      <c r="S4327" t="str">
        <f>IF(R4327=1, "First-time", IF(R4327&lt;=3, "Rising Star", IF(R4327&lt;10, "Established", "Elites")))</f>
        <v>Established</v>
      </c>
      <c r="T4327">
        <f>IF(S4327 = "First-time",1,0)</f>
        <v>0</v>
      </c>
      <c r="U4327">
        <f>IF(S4327 = "Rising Star",1,0)</f>
        <v>0</v>
      </c>
      <c r="V4327">
        <f>IF(S4327 = "Established",1,0)</f>
        <v>1</v>
      </c>
      <c r="W4327">
        <f>IF(S4327 = "Elites",1,0)</f>
        <v>0</v>
      </c>
      <c r="X4327" t="s">
        <v>106</v>
      </c>
      <c r="Y4327" t="str">
        <f>IF(X4327="","-",TRIM(LEFT(X4327,FIND(",",X4327&amp;",")-1)))</f>
        <v>Cleveland</v>
      </c>
      <c r="Z4327" t="s">
        <v>9643</v>
      </c>
      <c r="AA4327" t="s">
        <v>36</v>
      </c>
    </row>
    <row r="4328" spans="1:27" ht="14.4" x14ac:dyDescent="0.3">
      <c r="A4328">
        <v>4315</v>
      </c>
      <c r="B4328" t="s">
        <v>423</v>
      </c>
      <c r="C4328" t="s">
        <v>424</v>
      </c>
      <c r="D4328" t="s">
        <v>425</v>
      </c>
      <c r="E4328" t="s">
        <v>426</v>
      </c>
      <c r="F4328" s="5">
        <f>_xlfn.TEXTBEFORE(E4328, " ") * 1000000</f>
        <v>73500000</v>
      </c>
      <c r="G4328">
        <v>70.783799999999999</v>
      </c>
      <c r="H4328" t="s">
        <v>331</v>
      </c>
      <c r="I4328">
        <v>256</v>
      </c>
      <c r="J4328">
        <f>IF(I4328="",0,I4328)</f>
        <v>256</v>
      </c>
      <c r="K4328">
        <v>125</v>
      </c>
      <c r="L4328">
        <f>I4328-K4328</f>
        <v>131</v>
      </c>
      <c r="M4328" t="str">
        <f>IF(I4328&lt;100,"small",IF(I4328&lt;500,"medium","large"))</f>
        <v>medium</v>
      </c>
      <c r="N4328">
        <f>IF(M4328="small",1,0)</f>
        <v>0</v>
      </c>
      <c r="O4328">
        <f>IF(N4328="medium",1,0)</f>
        <v>0</v>
      </c>
      <c r="P4328">
        <f>IF(O4328="large",1,0)</f>
        <v>0</v>
      </c>
      <c r="Q4328">
        <v>1969</v>
      </c>
      <c r="R4328">
        <v>1</v>
      </c>
      <c r="S4328" t="str">
        <f>IF(R4328=1, "First-time", IF(R4328&lt;=3, "Rising Star", IF(R4328&lt;10, "Established", "Elites")))</f>
        <v>First-time</v>
      </c>
      <c r="T4328">
        <f>IF(S4328 = "First-time",1,0)</f>
        <v>1</v>
      </c>
      <c r="U4328">
        <f>IF(S4328 = "Rising Star",1,0)</f>
        <v>0</v>
      </c>
      <c r="V4328">
        <f>IF(S4328 = "Established",1,0)</f>
        <v>0</v>
      </c>
      <c r="W4328">
        <f>IF(S4328 = "Elites",1,0)</f>
        <v>0</v>
      </c>
      <c r="X4328" t="s">
        <v>427</v>
      </c>
      <c r="Y4328" t="str">
        <f>IF(X4328="","-",TRIM(LEFT(X4328,FIND(",",X4328&amp;",")-1)))</f>
        <v>Washington</v>
      </c>
      <c r="Z4328" t="s">
        <v>428</v>
      </c>
      <c r="AA4328" t="s">
        <v>47</v>
      </c>
    </row>
    <row r="4329" spans="1:27" ht="14.4" x14ac:dyDescent="0.3">
      <c r="A4329">
        <v>4316</v>
      </c>
      <c r="B4329" t="s">
        <v>4723</v>
      </c>
      <c r="C4329" t="s">
        <v>4724</v>
      </c>
      <c r="D4329" t="s">
        <v>4725</v>
      </c>
      <c r="E4329" t="s">
        <v>947</v>
      </c>
      <c r="F4329" s="5">
        <f>_xlfn.TEXTBEFORE(E4329, " ") * 1000000</f>
        <v>4600000</v>
      </c>
      <c r="G4329">
        <v>70.773300000000006</v>
      </c>
      <c r="H4329" t="s">
        <v>129</v>
      </c>
      <c r="I4329">
        <v>36</v>
      </c>
      <c r="J4329">
        <f>IF(I4329="",0,I4329)</f>
        <v>36</v>
      </c>
      <c r="K4329">
        <v>24</v>
      </c>
      <c r="L4329">
        <f>I4329-K4329</f>
        <v>12</v>
      </c>
      <c r="M4329" t="str">
        <f>IF(I4329&lt;100,"small",IF(I4329&lt;500,"medium","large"))</f>
        <v>small</v>
      </c>
      <c r="N4329">
        <f>IF(M4329="small",1,0)</f>
        <v>1</v>
      </c>
      <c r="O4329">
        <f>IF(N4329="medium",1,0)</f>
        <v>0</v>
      </c>
      <c r="P4329">
        <f>IF(O4329="large",1,0)</f>
        <v>0</v>
      </c>
      <c r="Q4329">
        <v>2002</v>
      </c>
      <c r="R4329">
        <v>1</v>
      </c>
      <c r="S4329" t="str">
        <f>IF(R4329=1, "First-time", IF(R4329&lt;=3, "Rising Star", IF(R4329&lt;10, "Established", "Elites")))</f>
        <v>First-time</v>
      </c>
      <c r="T4329">
        <f>IF(S4329 = "First-time",1,0)</f>
        <v>1</v>
      </c>
      <c r="U4329">
        <f>IF(S4329 = "Rising Star",1,0)</f>
        <v>0</v>
      </c>
      <c r="V4329">
        <f>IF(S4329 = "Established",1,0)</f>
        <v>0</v>
      </c>
      <c r="W4329">
        <f>IF(S4329 = "Elites",1,0)</f>
        <v>0</v>
      </c>
      <c r="X4329" t="s">
        <v>978</v>
      </c>
      <c r="Y4329" t="str">
        <f>IF(X4329="","-",TRIM(LEFT(X4329,FIND(",",X4329&amp;",")-1)))</f>
        <v>Huntsville</v>
      </c>
      <c r="Z4329" t="s">
        <v>979</v>
      </c>
      <c r="AA4329" t="s">
        <v>2</v>
      </c>
    </row>
    <row r="4330" spans="1:27" ht="14.4" x14ac:dyDescent="0.3">
      <c r="A4330">
        <v>4317</v>
      </c>
      <c r="B4330" t="s">
        <v>12883</v>
      </c>
      <c r="C4330" t="s">
        <v>12884</v>
      </c>
      <c r="D4330" t="s">
        <v>12885</v>
      </c>
      <c r="E4330" t="s">
        <v>12886</v>
      </c>
      <c r="F4330" s="5">
        <f>_xlfn.TEXTBEFORE(E4330, " ") * 1000000</f>
        <v>51200000</v>
      </c>
      <c r="G4330">
        <v>70.720399999999998</v>
      </c>
      <c r="H4330" t="s">
        <v>353</v>
      </c>
      <c r="I4330">
        <v>250</v>
      </c>
      <c r="J4330">
        <f>IF(I4330="",0,I4330)</f>
        <v>250</v>
      </c>
      <c r="K4330">
        <v>40</v>
      </c>
      <c r="L4330">
        <f>I4330-K4330</f>
        <v>210</v>
      </c>
      <c r="M4330" t="str">
        <f>IF(I4330&lt;100,"small",IF(I4330&lt;500,"medium","large"))</f>
        <v>medium</v>
      </c>
      <c r="N4330">
        <f>IF(M4330="small",1,0)</f>
        <v>0</v>
      </c>
      <c r="O4330">
        <f>IF(N4330="medium",1,0)</f>
        <v>0</v>
      </c>
      <c r="P4330">
        <f>IF(O4330="large",1,0)</f>
        <v>0</v>
      </c>
      <c r="Q4330">
        <v>2012</v>
      </c>
      <c r="R4330">
        <v>3</v>
      </c>
      <c r="S4330" t="str">
        <f>IF(R4330=1, "First-time", IF(R4330&lt;=3, "Rising Star", IF(R4330&lt;10, "Established", "Elites")))</f>
        <v>Rising Star</v>
      </c>
      <c r="T4330">
        <f>IF(S4330 = "First-time",1,0)</f>
        <v>0</v>
      </c>
      <c r="U4330">
        <f>IF(S4330 = "Rising Star",1,0)</f>
        <v>1</v>
      </c>
      <c r="V4330">
        <f>IF(S4330 = "Established",1,0)</f>
        <v>0</v>
      </c>
      <c r="W4330">
        <f>IF(S4330 = "Elites",1,0)</f>
        <v>0</v>
      </c>
      <c r="X4330" t="s">
        <v>147</v>
      </c>
      <c r="Y4330" t="str">
        <f>IF(X4330="","-",TRIM(LEFT(X4330,FIND(",",X4330&amp;",")-1)))</f>
        <v>Madison</v>
      </c>
      <c r="Z4330" t="s">
        <v>4257</v>
      </c>
      <c r="AA4330" t="s">
        <v>50</v>
      </c>
    </row>
    <row r="4331" spans="1:27" ht="14.4" x14ac:dyDescent="0.3">
      <c r="A4331">
        <v>4318</v>
      </c>
      <c r="B4331" t="s">
        <v>6079</v>
      </c>
      <c r="C4331" t="s">
        <v>6080</v>
      </c>
      <c r="D4331" t="s">
        <v>6081</v>
      </c>
      <c r="E4331" t="s">
        <v>123</v>
      </c>
      <c r="F4331" s="5">
        <f>_xlfn.TEXTBEFORE(E4331, " ") * 1000000</f>
        <v>11300000</v>
      </c>
      <c r="G4331">
        <v>70.535899999999998</v>
      </c>
      <c r="H4331" t="s">
        <v>105</v>
      </c>
      <c r="I4331">
        <v>72</v>
      </c>
      <c r="J4331">
        <f>IF(I4331="",0,I4331)</f>
        <v>72</v>
      </c>
      <c r="K4331">
        <v>41</v>
      </c>
      <c r="L4331">
        <f>I4331-K4331</f>
        <v>31</v>
      </c>
      <c r="M4331" t="str">
        <f>IF(I4331&lt;100,"small",IF(I4331&lt;500,"medium","large"))</f>
        <v>small</v>
      </c>
      <c r="N4331">
        <f>IF(M4331="small",1,0)</f>
        <v>1</v>
      </c>
      <c r="O4331">
        <f>IF(N4331="medium",1,0)</f>
        <v>0</v>
      </c>
      <c r="P4331">
        <f>IF(O4331="large",1,0)</f>
        <v>0</v>
      </c>
      <c r="Q4331">
        <v>2005</v>
      </c>
      <c r="R4331">
        <v>1</v>
      </c>
      <c r="S4331" t="str">
        <f>IF(R4331=1, "First-time", IF(R4331&lt;=3, "Rising Star", IF(R4331&lt;10, "Established", "Elites")))</f>
        <v>First-time</v>
      </c>
      <c r="T4331">
        <f>IF(S4331 = "First-time",1,0)</f>
        <v>1</v>
      </c>
      <c r="U4331">
        <f>IF(S4331 = "Rising Star",1,0)</f>
        <v>0</v>
      </c>
      <c r="V4331">
        <f>IF(S4331 = "Established",1,0)</f>
        <v>0</v>
      </c>
      <c r="W4331">
        <f>IF(S4331 = "Elites",1,0)</f>
        <v>0</v>
      </c>
      <c r="X4331" t="s">
        <v>409</v>
      </c>
      <c r="Y4331" t="str">
        <f>IF(X4331="","-",TRIM(LEFT(X4331,FIND(",",X4331&amp;",")-1)))</f>
        <v>Salt Lake City</v>
      </c>
      <c r="Z4331" t="s">
        <v>409</v>
      </c>
      <c r="AA4331" t="s">
        <v>46</v>
      </c>
    </row>
    <row r="4332" spans="1:27" ht="14.4" x14ac:dyDescent="0.3">
      <c r="A4332">
        <v>4319</v>
      </c>
      <c r="B4332" t="s">
        <v>10961</v>
      </c>
      <c r="C4332" t="s">
        <v>10962</v>
      </c>
      <c r="D4332" t="s">
        <v>10963</v>
      </c>
      <c r="E4332" t="s">
        <v>2766</v>
      </c>
      <c r="F4332" s="5">
        <f>_xlfn.TEXTBEFORE(E4332, " ") * 1000000</f>
        <v>2700000</v>
      </c>
      <c r="G4332">
        <v>70.494699999999995</v>
      </c>
      <c r="H4332" t="s">
        <v>85</v>
      </c>
      <c r="I4332">
        <v>10</v>
      </c>
      <c r="J4332">
        <f>IF(I4332="",0,I4332)</f>
        <v>10</v>
      </c>
      <c r="K4332">
        <v>7</v>
      </c>
      <c r="L4332">
        <f>I4332-K4332</f>
        <v>3</v>
      </c>
      <c r="M4332" t="str">
        <f>IF(I4332&lt;100,"small",IF(I4332&lt;500,"medium","large"))</f>
        <v>small</v>
      </c>
      <c r="N4332">
        <f>IF(M4332="small",1,0)</f>
        <v>1</v>
      </c>
      <c r="O4332">
        <f>IF(N4332="medium",1,0)</f>
        <v>0</v>
      </c>
      <c r="P4332">
        <f>IF(O4332="large",1,0)</f>
        <v>0</v>
      </c>
      <c r="Q4332">
        <v>2010</v>
      </c>
      <c r="R4332">
        <v>1</v>
      </c>
      <c r="S4332" t="str">
        <f>IF(R4332=1, "First-time", IF(R4332&lt;=3, "Rising Star", IF(R4332&lt;10, "Established", "Elites")))</f>
        <v>First-time</v>
      </c>
      <c r="T4332">
        <f>IF(S4332 = "First-time",1,0)</f>
        <v>1</v>
      </c>
      <c r="U4332">
        <f>IF(S4332 = "Rising Star",1,0)</f>
        <v>0</v>
      </c>
      <c r="V4332">
        <f>IF(S4332 = "Established",1,0)</f>
        <v>0</v>
      </c>
      <c r="W4332">
        <f>IF(S4332 = "Elites",1,0)</f>
        <v>0</v>
      </c>
      <c r="X4332" t="s">
        <v>942</v>
      </c>
      <c r="Y4332" t="str">
        <f>IF(X4332="","-",TRIM(LEFT(X4332,FIND(",",X4332&amp;",")-1)))</f>
        <v>Omaha-Council Bluffs</v>
      </c>
      <c r="Z4332" t="s">
        <v>943</v>
      </c>
      <c r="AA4332" t="s">
        <v>30</v>
      </c>
    </row>
    <row r="4333" spans="1:27" ht="14.4" x14ac:dyDescent="0.3">
      <c r="A4333">
        <v>4320</v>
      </c>
      <c r="B4333" t="s">
        <v>15668</v>
      </c>
      <c r="C4333" t="s">
        <v>15669</v>
      </c>
      <c r="D4333" t="s">
        <v>15670</v>
      </c>
      <c r="E4333" t="s">
        <v>698</v>
      </c>
      <c r="F4333" s="5">
        <f>_xlfn.TEXTBEFORE(E4333, " ") * 1000000</f>
        <v>13100000</v>
      </c>
      <c r="G4333">
        <v>70.481899999999996</v>
      </c>
      <c r="H4333" t="s">
        <v>803</v>
      </c>
      <c r="I4333">
        <v>90</v>
      </c>
      <c r="J4333">
        <f>IF(I4333="",0,I4333)</f>
        <v>90</v>
      </c>
      <c r="K4333">
        <v>41</v>
      </c>
      <c r="L4333">
        <f>I4333-K4333</f>
        <v>49</v>
      </c>
      <c r="M4333" t="str">
        <f>IF(I4333&lt;100,"small",IF(I4333&lt;500,"medium","large"))</f>
        <v>small</v>
      </c>
      <c r="N4333">
        <f>IF(M4333="small",1,0)</f>
        <v>1</v>
      </c>
      <c r="O4333">
        <f>IF(N4333="medium",1,0)</f>
        <v>0</v>
      </c>
      <c r="P4333">
        <f>IF(O4333="large",1,0)</f>
        <v>0</v>
      </c>
      <c r="Q4333">
        <v>2013</v>
      </c>
      <c r="R4333">
        <v>3</v>
      </c>
      <c r="S4333" t="str">
        <f>IF(R4333=1, "First-time", IF(R4333&lt;=3, "Rising Star", IF(R4333&lt;10, "Established", "Elites")))</f>
        <v>Rising Star</v>
      </c>
      <c r="T4333">
        <f>IF(S4333 = "First-time",1,0)</f>
        <v>0</v>
      </c>
      <c r="U4333">
        <f>IF(S4333 = "Rising Star",1,0)</f>
        <v>1</v>
      </c>
      <c r="V4333">
        <f>IF(S4333 = "Established",1,0)</f>
        <v>0</v>
      </c>
      <c r="W4333">
        <f>IF(S4333 = "Elites",1,0)</f>
        <v>0</v>
      </c>
      <c r="X4333" t="s">
        <v>272</v>
      </c>
      <c r="Y4333" t="str">
        <f>IF(X4333="","-",TRIM(LEFT(X4333,FIND(",",X4333&amp;",")-1)))</f>
        <v>Phoenix</v>
      </c>
      <c r="Z4333" t="s">
        <v>272</v>
      </c>
      <c r="AA4333" t="s">
        <v>4</v>
      </c>
    </row>
    <row r="4334" spans="1:27" ht="14.4" x14ac:dyDescent="0.3">
      <c r="A4334">
        <v>4321</v>
      </c>
      <c r="B4334" t="s">
        <v>1017</v>
      </c>
      <c r="C4334" t="s">
        <v>1018</v>
      </c>
      <c r="D4334" t="s">
        <v>1019</v>
      </c>
      <c r="E4334" t="s">
        <v>1020</v>
      </c>
      <c r="F4334" s="5">
        <f>_xlfn.TEXTBEFORE(E4334, " ") * 1000000</f>
        <v>20800000</v>
      </c>
      <c r="G4334">
        <v>70.471400000000003</v>
      </c>
      <c r="H4334" t="s">
        <v>85</v>
      </c>
      <c r="I4334">
        <v>95</v>
      </c>
      <c r="J4334">
        <f>IF(I4334="",0,I4334)</f>
        <v>95</v>
      </c>
      <c r="K4334">
        <v>70</v>
      </c>
      <c r="L4334">
        <f>I4334-K4334</f>
        <v>25</v>
      </c>
      <c r="M4334" t="str">
        <f>IF(I4334&lt;100,"small",IF(I4334&lt;500,"medium","large"))</f>
        <v>small</v>
      </c>
      <c r="N4334">
        <f>IF(M4334="small",1,0)</f>
        <v>1</v>
      </c>
      <c r="O4334">
        <f>IF(N4334="medium",1,0)</f>
        <v>0</v>
      </c>
      <c r="P4334">
        <f>IF(O4334="large",1,0)</f>
        <v>0</v>
      </c>
      <c r="Q4334">
        <v>1984</v>
      </c>
      <c r="R4334">
        <v>5</v>
      </c>
      <c r="S4334" t="str">
        <f>IF(R4334=1, "First-time", IF(R4334&lt;=3, "Rising Star", IF(R4334&lt;10, "Established", "Elites")))</f>
        <v>Established</v>
      </c>
      <c r="T4334">
        <f>IF(S4334 = "First-time",1,0)</f>
        <v>0</v>
      </c>
      <c r="U4334">
        <f>IF(S4334 = "Rising Star",1,0)</f>
        <v>0</v>
      </c>
      <c r="V4334">
        <f>IF(S4334 = "Established",1,0)</f>
        <v>1</v>
      </c>
      <c r="W4334">
        <f>IF(S4334 = "Elites",1,0)</f>
        <v>0</v>
      </c>
      <c r="X4334" t="s">
        <v>1021</v>
      </c>
      <c r="Y4334" t="str">
        <f>IF(X4334="","-",TRIM(LEFT(X4334,FIND(",",X4334&amp;",")-1)))</f>
        <v>Bridgeport-Stamford-Norwalk</v>
      </c>
      <c r="Z4334" t="s">
        <v>1022</v>
      </c>
      <c r="AA4334" t="s">
        <v>7</v>
      </c>
    </row>
    <row r="4335" spans="1:27" ht="14.4" x14ac:dyDescent="0.3">
      <c r="A4335">
        <v>4322</v>
      </c>
      <c r="B4335" t="s">
        <v>6375</v>
      </c>
      <c r="C4335" t="s">
        <v>6376</v>
      </c>
      <c r="D4335" t="s">
        <v>6377</v>
      </c>
      <c r="E4335" t="s">
        <v>3067</v>
      </c>
      <c r="F4335" s="5">
        <f>_xlfn.TEXTBEFORE(E4335, " ") * 1000000</f>
        <v>18700000</v>
      </c>
      <c r="G4335">
        <v>70.421300000000002</v>
      </c>
      <c r="H4335" t="s">
        <v>761</v>
      </c>
      <c r="I4335">
        <v>100</v>
      </c>
      <c r="J4335">
        <f>IF(I4335="",0,I4335)</f>
        <v>100</v>
      </c>
      <c r="K4335">
        <v>40</v>
      </c>
      <c r="L4335">
        <f>I4335-K4335</f>
        <v>60</v>
      </c>
      <c r="M4335" t="str">
        <f>IF(I4335&lt;100,"small",IF(I4335&lt;500,"medium","large"))</f>
        <v>medium</v>
      </c>
      <c r="N4335">
        <f>IF(M4335="small",1,0)</f>
        <v>0</v>
      </c>
      <c r="O4335">
        <f>IF(N4335="medium",1,0)</f>
        <v>0</v>
      </c>
      <c r="P4335">
        <f>IF(O4335="large",1,0)</f>
        <v>0</v>
      </c>
      <c r="Q4335">
        <v>2005</v>
      </c>
      <c r="R4335">
        <v>1</v>
      </c>
      <c r="S4335" t="str">
        <f>IF(R4335=1, "First-time", IF(R4335&lt;=3, "Rising Star", IF(R4335&lt;10, "Established", "Elites")))</f>
        <v>First-time</v>
      </c>
      <c r="T4335">
        <f>IF(S4335 = "First-time",1,0)</f>
        <v>1</v>
      </c>
      <c r="U4335">
        <f>IF(S4335 = "Rising Star",1,0)</f>
        <v>0</v>
      </c>
      <c r="V4335">
        <f>IF(S4335 = "Established",1,0)</f>
        <v>0</v>
      </c>
      <c r="W4335">
        <f>IF(S4335 = "Elites",1,0)</f>
        <v>0</v>
      </c>
      <c r="X4335" t="s">
        <v>180</v>
      </c>
      <c r="Y4335" t="str">
        <f>IF(X4335="","-",TRIM(LEFT(X4335,FIND(",",X4335&amp;",")-1)))</f>
        <v>Cincinnati</v>
      </c>
      <c r="Z4335" t="s">
        <v>2909</v>
      </c>
      <c r="AA4335" t="s">
        <v>18</v>
      </c>
    </row>
    <row r="4336" spans="1:27" ht="14.4" x14ac:dyDescent="0.3">
      <c r="A4336">
        <v>4323</v>
      </c>
      <c r="B4336" t="s">
        <v>767</v>
      </c>
      <c r="C4336" t="s">
        <v>768</v>
      </c>
      <c r="D4336" t="s">
        <v>769</v>
      </c>
      <c r="E4336" t="s">
        <v>460</v>
      </c>
      <c r="F4336" s="5">
        <f>_xlfn.TEXTBEFORE(E4336, " ") * 1000000</f>
        <v>12900000</v>
      </c>
      <c r="G4336">
        <v>70.420400000000001</v>
      </c>
      <c r="H4336" t="s">
        <v>160</v>
      </c>
      <c r="I4336">
        <v>35</v>
      </c>
      <c r="J4336">
        <f>IF(I4336="",0,I4336)</f>
        <v>35</v>
      </c>
      <c r="K4336">
        <v>14</v>
      </c>
      <c r="L4336">
        <f>I4336-K4336</f>
        <v>21</v>
      </c>
      <c r="M4336" t="str">
        <f>IF(I4336&lt;100,"small",IF(I4336&lt;500,"medium","large"))</f>
        <v>small</v>
      </c>
      <c r="N4336">
        <f>IF(M4336="small",1,0)</f>
        <v>1</v>
      </c>
      <c r="O4336">
        <f>IF(N4336="medium",1,0)</f>
        <v>0</v>
      </c>
      <c r="P4336">
        <f>IF(O4336="large",1,0)</f>
        <v>0</v>
      </c>
      <c r="Q4336">
        <v>1980</v>
      </c>
      <c r="R4336">
        <v>2</v>
      </c>
      <c r="S4336" t="str">
        <f>IF(R4336=1, "First-time", IF(R4336&lt;=3, "Rising Star", IF(R4336&lt;10, "Established", "Elites")))</f>
        <v>Rising Star</v>
      </c>
      <c r="T4336">
        <f>IF(S4336 = "First-time",1,0)</f>
        <v>0</v>
      </c>
      <c r="U4336">
        <f>IF(S4336 = "Rising Star",1,0)</f>
        <v>1</v>
      </c>
      <c r="V4336">
        <f>IF(S4336 = "Established",1,0)</f>
        <v>0</v>
      </c>
      <c r="W4336">
        <f>IF(S4336 = "Elites",1,0)</f>
        <v>0</v>
      </c>
      <c r="X4336" t="s">
        <v>242</v>
      </c>
      <c r="Y4336" t="str">
        <f>IF(X4336="","-",TRIM(LEFT(X4336,FIND(",",X4336&amp;",")-1)))</f>
        <v>Atlanta</v>
      </c>
      <c r="Z4336" t="s">
        <v>770</v>
      </c>
      <c r="AA4336" t="s">
        <v>11</v>
      </c>
    </row>
    <row r="4337" spans="1:27" ht="14.4" x14ac:dyDescent="0.3">
      <c r="A4337">
        <v>4324</v>
      </c>
      <c r="B4337" t="s">
        <v>11905</v>
      </c>
      <c r="C4337" t="s">
        <v>11906</v>
      </c>
      <c r="D4337" t="s">
        <v>11907</v>
      </c>
      <c r="E4337" t="s">
        <v>1267</v>
      </c>
      <c r="F4337" s="5">
        <f>_xlfn.TEXTBEFORE(E4337, " ") * 1000000</f>
        <v>2400000</v>
      </c>
      <c r="G4337">
        <v>70.400400000000005</v>
      </c>
      <c r="H4337" t="s">
        <v>472</v>
      </c>
      <c r="I4337">
        <v>17</v>
      </c>
      <c r="J4337">
        <f>IF(I4337="",0,I4337)</f>
        <v>17</v>
      </c>
      <c r="K4337">
        <v>13</v>
      </c>
      <c r="L4337">
        <f>I4337-K4337</f>
        <v>4</v>
      </c>
      <c r="M4337" t="str">
        <f>IF(I4337&lt;100,"small",IF(I4337&lt;500,"medium","large"))</f>
        <v>small</v>
      </c>
      <c r="N4337">
        <f>IF(M4337="small",1,0)</f>
        <v>1</v>
      </c>
      <c r="O4337">
        <f>IF(N4337="medium",1,0)</f>
        <v>0</v>
      </c>
      <c r="P4337">
        <f>IF(O4337="large",1,0)</f>
        <v>0</v>
      </c>
      <c r="Q4337">
        <v>2011</v>
      </c>
      <c r="R4337">
        <v>3</v>
      </c>
      <c r="S4337" t="str">
        <f>IF(R4337=1, "First-time", IF(R4337&lt;=3, "Rising Star", IF(R4337&lt;10, "Established", "Elites")))</f>
        <v>Rising Star</v>
      </c>
      <c r="T4337">
        <f>IF(S4337 = "First-time",1,0)</f>
        <v>0</v>
      </c>
      <c r="U4337">
        <f>IF(S4337 = "Rising Star",1,0)</f>
        <v>1</v>
      </c>
      <c r="V4337">
        <f>IF(S4337 = "Established",1,0)</f>
        <v>0</v>
      </c>
      <c r="W4337">
        <f>IF(S4337 = "Elites",1,0)</f>
        <v>0</v>
      </c>
      <c r="X4337" t="s">
        <v>348</v>
      </c>
      <c r="Y4337" t="str">
        <f>IF(X4337="","-",TRIM(LEFT(X4337,FIND(",",X4337&amp;",")-1)))</f>
        <v>Nashville</v>
      </c>
      <c r="Z4337" t="s">
        <v>348</v>
      </c>
      <c r="AA4337" t="s">
        <v>44</v>
      </c>
    </row>
    <row r="4338" spans="1:27" ht="14.4" x14ac:dyDescent="0.3">
      <c r="A4338">
        <v>4325</v>
      </c>
      <c r="B4338" t="s">
        <v>11568</v>
      </c>
      <c r="C4338" t="s">
        <v>11569</v>
      </c>
      <c r="D4338" t="s">
        <v>11570</v>
      </c>
      <c r="E4338" t="s">
        <v>11571</v>
      </c>
      <c r="F4338" s="5">
        <f>_xlfn.TEXTBEFORE(E4338, " ") * 1000000</f>
        <v>27300000</v>
      </c>
      <c r="G4338">
        <v>70.393199999999993</v>
      </c>
      <c r="H4338" t="s">
        <v>353</v>
      </c>
      <c r="I4338">
        <v>55</v>
      </c>
      <c r="J4338">
        <f>IF(I4338="",0,I4338)</f>
        <v>55</v>
      </c>
      <c r="K4338">
        <v>33</v>
      </c>
      <c r="L4338">
        <f>I4338-K4338</f>
        <v>22</v>
      </c>
      <c r="M4338" t="str">
        <f>IF(I4338&lt;100,"small",IF(I4338&lt;500,"medium","large"))</f>
        <v>small</v>
      </c>
      <c r="N4338">
        <f>IF(M4338="small",1,0)</f>
        <v>1</v>
      </c>
      <c r="O4338">
        <f>IF(N4338="medium",1,0)</f>
        <v>0</v>
      </c>
      <c r="P4338">
        <f>IF(O4338="large",1,0)</f>
        <v>0</v>
      </c>
      <c r="Q4338">
        <v>2010</v>
      </c>
      <c r="R4338">
        <v>1</v>
      </c>
      <c r="S4338" t="str">
        <f>IF(R4338=1, "First-time", IF(R4338&lt;=3, "Rising Star", IF(R4338&lt;10, "Established", "Elites")))</f>
        <v>First-time</v>
      </c>
      <c r="T4338">
        <f>IF(S4338 = "First-time",1,0)</f>
        <v>1</v>
      </c>
      <c r="U4338">
        <f>IF(S4338 = "Rising Star",1,0)</f>
        <v>0</v>
      </c>
      <c r="V4338">
        <f>IF(S4338 = "Established",1,0)</f>
        <v>0</v>
      </c>
      <c r="W4338">
        <f>IF(S4338 = "Elites",1,0)</f>
        <v>0</v>
      </c>
      <c r="X4338" t="s">
        <v>99</v>
      </c>
      <c r="Y4338" t="str">
        <f>IF(X4338="","-",TRIM(LEFT(X4338,FIND(",",X4338&amp;",")-1)))</f>
        <v>-</v>
      </c>
      <c r="Z4338" t="s">
        <v>1217</v>
      </c>
      <c r="AA4338" t="s">
        <v>5</v>
      </c>
    </row>
    <row r="4339" spans="1:27" ht="14.4" x14ac:dyDescent="0.3">
      <c r="A4339">
        <v>4326</v>
      </c>
      <c r="B4339" t="s">
        <v>12808</v>
      </c>
      <c r="C4339" t="s">
        <v>12809</v>
      </c>
      <c r="D4339" t="s">
        <v>12810</v>
      </c>
      <c r="E4339" t="s">
        <v>12811</v>
      </c>
      <c r="F4339" s="5">
        <f>_xlfn.TEXTBEFORE(E4339, " ") * 1000000</f>
        <v>46500000</v>
      </c>
      <c r="G4339">
        <v>70.372600000000006</v>
      </c>
      <c r="H4339" t="s">
        <v>85</v>
      </c>
      <c r="I4339">
        <v>108</v>
      </c>
      <c r="J4339">
        <f>IF(I4339="",0,I4339)</f>
        <v>108</v>
      </c>
      <c r="K4339">
        <v>48</v>
      </c>
      <c r="L4339">
        <f>I4339-K4339</f>
        <v>60</v>
      </c>
      <c r="M4339" t="str">
        <f>IF(I4339&lt;100,"small",IF(I4339&lt;500,"medium","large"))</f>
        <v>medium</v>
      </c>
      <c r="N4339">
        <f>IF(M4339="small",1,0)</f>
        <v>0</v>
      </c>
      <c r="O4339">
        <f>IF(N4339="medium",1,0)</f>
        <v>0</v>
      </c>
      <c r="P4339">
        <f>IF(O4339="large",1,0)</f>
        <v>0</v>
      </c>
      <c r="Q4339">
        <v>2011</v>
      </c>
      <c r="R4339">
        <v>2</v>
      </c>
      <c r="S4339" t="str">
        <f>IF(R4339=1, "First-time", IF(R4339&lt;=3, "Rising Star", IF(R4339&lt;10, "Established", "Elites")))</f>
        <v>Rising Star</v>
      </c>
      <c r="T4339">
        <f>IF(S4339 = "First-time",1,0)</f>
        <v>0</v>
      </c>
      <c r="U4339">
        <f>IF(S4339 = "Rising Star",1,0)</f>
        <v>1</v>
      </c>
      <c r="V4339">
        <f>IF(S4339 = "Established",1,0)</f>
        <v>0</v>
      </c>
      <c r="W4339">
        <f>IF(S4339 = "Elites",1,0)</f>
        <v>0</v>
      </c>
      <c r="X4339" t="s">
        <v>325</v>
      </c>
      <c r="Y4339" t="str">
        <f>IF(X4339="","-",TRIM(LEFT(X4339,FIND(",",X4339&amp;",")-1)))</f>
        <v>Los Angeles</v>
      </c>
      <c r="Z4339" t="s">
        <v>1507</v>
      </c>
      <c r="AA4339" t="s">
        <v>5</v>
      </c>
    </row>
    <row r="4340" spans="1:27" ht="14.4" x14ac:dyDescent="0.3">
      <c r="A4340">
        <v>4327</v>
      </c>
      <c r="B4340" t="s">
        <v>6222</v>
      </c>
      <c r="C4340" t="s">
        <v>6223</v>
      </c>
      <c r="D4340" t="s">
        <v>6224</v>
      </c>
      <c r="E4340" t="s">
        <v>1237</v>
      </c>
      <c r="F4340" s="5">
        <f>_xlfn.TEXTBEFORE(E4340, " ") * 1000000</f>
        <v>11600000</v>
      </c>
      <c r="G4340">
        <v>70.372</v>
      </c>
      <c r="H4340" t="s">
        <v>779</v>
      </c>
      <c r="I4340">
        <v>291</v>
      </c>
      <c r="J4340">
        <f>IF(I4340="",0,I4340)</f>
        <v>291</v>
      </c>
      <c r="K4340">
        <v>170</v>
      </c>
      <c r="L4340">
        <f>I4340-K4340</f>
        <v>121</v>
      </c>
      <c r="M4340" t="str">
        <f>IF(I4340&lt;100,"small",IF(I4340&lt;500,"medium","large"))</f>
        <v>medium</v>
      </c>
      <c r="N4340">
        <f>IF(M4340="small",1,0)</f>
        <v>0</v>
      </c>
      <c r="O4340">
        <f>IF(N4340="medium",1,0)</f>
        <v>0</v>
      </c>
      <c r="P4340">
        <f>IF(O4340="large",1,0)</f>
        <v>0</v>
      </c>
      <c r="Q4340">
        <v>2005</v>
      </c>
      <c r="R4340">
        <v>7</v>
      </c>
      <c r="S4340" t="str">
        <f>IF(R4340=1, "First-time", IF(R4340&lt;=3, "Rising Star", IF(R4340&lt;10, "Established", "Elites")))</f>
        <v>Established</v>
      </c>
      <c r="T4340">
        <f>IF(S4340 = "First-time",1,0)</f>
        <v>0</v>
      </c>
      <c r="U4340">
        <f>IF(S4340 = "Rising Star",1,0)</f>
        <v>0</v>
      </c>
      <c r="V4340">
        <f>IF(S4340 = "Established",1,0)</f>
        <v>1</v>
      </c>
      <c r="W4340">
        <f>IF(S4340 = "Elites",1,0)</f>
        <v>0</v>
      </c>
      <c r="X4340" t="s">
        <v>86</v>
      </c>
      <c r="Y4340" t="str">
        <f>IF(X4340="","-",TRIM(LEFT(X4340,FIND(",",X4340&amp;",")-1)))</f>
        <v>New York City</v>
      </c>
      <c r="Z4340" t="s">
        <v>543</v>
      </c>
      <c r="AA4340" t="s">
        <v>35</v>
      </c>
    </row>
    <row r="4341" spans="1:27" ht="14.4" x14ac:dyDescent="0.3">
      <c r="A4341">
        <v>4328</v>
      </c>
      <c r="B4341" t="s">
        <v>2793</v>
      </c>
      <c r="C4341" t="s">
        <v>2794</v>
      </c>
      <c r="D4341" t="s">
        <v>2795</v>
      </c>
      <c r="E4341" t="s">
        <v>2766</v>
      </c>
      <c r="F4341" s="5">
        <f>_xlfn.TEXTBEFORE(E4341, " ") * 1000000</f>
        <v>2700000</v>
      </c>
      <c r="G4341">
        <v>70.371899999999997</v>
      </c>
      <c r="H4341" t="s">
        <v>472</v>
      </c>
      <c r="I4341">
        <v>19</v>
      </c>
      <c r="J4341">
        <f>IF(I4341="",0,I4341)</f>
        <v>19</v>
      </c>
      <c r="K4341">
        <v>13</v>
      </c>
      <c r="L4341">
        <f>I4341-K4341</f>
        <v>6</v>
      </c>
      <c r="M4341" t="str">
        <f>IF(I4341&lt;100,"small",IF(I4341&lt;500,"medium","large"))</f>
        <v>small</v>
      </c>
      <c r="N4341">
        <f>IF(M4341="small",1,0)</f>
        <v>1</v>
      </c>
      <c r="O4341">
        <f>IF(N4341="medium",1,0)</f>
        <v>0</v>
      </c>
      <c r="P4341">
        <f>IF(O4341="large",1,0)</f>
        <v>0</v>
      </c>
      <c r="Q4341">
        <v>1997</v>
      </c>
      <c r="R4341">
        <v>1</v>
      </c>
      <c r="S4341" t="str">
        <f>IF(R4341=1, "First-time", IF(R4341&lt;=3, "Rising Star", IF(R4341&lt;10, "Established", "Elites")))</f>
        <v>First-time</v>
      </c>
      <c r="T4341">
        <f>IF(S4341 = "First-time",1,0)</f>
        <v>1</v>
      </c>
      <c r="U4341">
        <f>IF(S4341 = "Rising Star",1,0)</f>
        <v>0</v>
      </c>
      <c r="V4341">
        <f>IF(S4341 = "Established",1,0)</f>
        <v>0</v>
      </c>
      <c r="W4341">
        <f>IF(S4341 = "Elites",1,0)</f>
        <v>0</v>
      </c>
      <c r="X4341" t="s">
        <v>342</v>
      </c>
      <c r="Y4341" t="str">
        <f>IF(X4341="","-",TRIM(LEFT(X4341,FIND(",",X4341&amp;",")-1)))</f>
        <v>San Diego</v>
      </c>
      <c r="Z4341" t="s">
        <v>343</v>
      </c>
      <c r="AA4341" t="s">
        <v>5</v>
      </c>
    </row>
    <row r="4342" spans="1:27" ht="14.4" x14ac:dyDescent="0.3">
      <c r="A4342">
        <v>4329</v>
      </c>
      <c r="B4342" t="s">
        <v>1834</v>
      </c>
      <c r="C4342" t="s">
        <v>1835</v>
      </c>
      <c r="D4342" t="s">
        <v>1836</v>
      </c>
      <c r="E4342" t="s">
        <v>552</v>
      </c>
      <c r="F4342" s="5">
        <f>_xlfn.TEXTBEFORE(E4342, " ") * 1000000</f>
        <v>6600000</v>
      </c>
      <c r="G4342">
        <v>70.343000000000004</v>
      </c>
      <c r="H4342" t="s">
        <v>472</v>
      </c>
      <c r="I4342">
        <v>42</v>
      </c>
      <c r="J4342">
        <f>IF(I4342="",0,I4342)</f>
        <v>42</v>
      </c>
      <c r="K4342">
        <v>26</v>
      </c>
      <c r="L4342">
        <f>I4342-K4342</f>
        <v>16</v>
      </c>
      <c r="M4342" t="str">
        <f>IF(I4342&lt;100,"small",IF(I4342&lt;500,"medium","large"))</f>
        <v>small</v>
      </c>
      <c r="N4342">
        <f>IF(M4342="small",1,0)</f>
        <v>1</v>
      </c>
      <c r="O4342">
        <f>IF(N4342="medium",1,0)</f>
        <v>0</v>
      </c>
      <c r="P4342">
        <f>IF(O4342="large",1,0)</f>
        <v>0</v>
      </c>
      <c r="Q4342">
        <v>1993</v>
      </c>
      <c r="R4342">
        <v>4</v>
      </c>
      <c r="S4342" t="str">
        <f>IF(R4342=1, "First-time", IF(R4342&lt;=3, "Rising Star", IF(R4342&lt;10, "Established", "Elites")))</f>
        <v>Established</v>
      </c>
      <c r="T4342">
        <f>IF(S4342 = "First-time",1,0)</f>
        <v>0</v>
      </c>
      <c r="U4342">
        <f>IF(S4342 = "Rising Star",1,0)</f>
        <v>0</v>
      </c>
      <c r="V4342">
        <f>IF(S4342 = "Established",1,0)</f>
        <v>1</v>
      </c>
      <c r="W4342">
        <f>IF(S4342 = "Elites",1,0)</f>
        <v>0</v>
      </c>
      <c r="X4342" t="s">
        <v>838</v>
      </c>
      <c r="Y4342" t="str">
        <f>IF(X4342="","-",TRIM(LEFT(X4342,FIND(",",X4342&amp;",")-1)))</f>
        <v>Austin</v>
      </c>
      <c r="Z4342" t="s">
        <v>838</v>
      </c>
      <c r="AA4342" t="s">
        <v>45</v>
      </c>
    </row>
    <row r="4343" spans="1:27" ht="14.4" x14ac:dyDescent="0.3">
      <c r="A4343">
        <v>4330</v>
      </c>
      <c r="B4343" t="s">
        <v>415</v>
      </c>
      <c r="C4343" t="s">
        <v>416</v>
      </c>
      <c r="D4343" t="s">
        <v>417</v>
      </c>
      <c r="E4343" t="s">
        <v>418</v>
      </c>
      <c r="F4343" s="5">
        <f>_xlfn.TEXTBEFORE(E4343, " ") * 1000000</f>
        <v>11700000</v>
      </c>
      <c r="G4343">
        <v>70.270399999999995</v>
      </c>
      <c r="H4343" t="s">
        <v>118</v>
      </c>
      <c r="I4343">
        <v>69</v>
      </c>
      <c r="J4343">
        <f>IF(I4343="",0,I4343)</f>
        <v>69</v>
      </c>
      <c r="K4343">
        <v>45</v>
      </c>
      <c r="L4343">
        <f>I4343-K4343</f>
        <v>24</v>
      </c>
      <c r="M4343" t="str">
        <f>IF(I4343&lt;100,"small",IF(I4343&lt;500,"medium","large"))</f>
        <v>small</v>
      </c>
      <c r="N4343">
        <f>IF(M4343="small",1,0)</f>
        <v>1</v>
      </c>
      <c r="O4343">
        <f>IF(N4343="medium",1,0)</f>
        <v>0</v>
      </c>
      <c r="P4343">
        <f>IF(O4343="large",1,0)</f>
        <v>0</v>
      </c>
      <c r="Q4343">
        <v>1968</v>
      </c>
      <c r="R4343">
        <v>2</v>
      </c>
      <c r="S4343" t="str">
        <f>IF(R4343=1, "First-time", IF(R4343&lt;=3, "Rising Star", IF(R4343&lt;10, "Established", "Elites")))</f>
        <v>Rising Star</v>
      </c>
      <c r="T4343">
        <f>IF(S4343 = "First-time",1,0)</f>
        <v>0</v>
      </c>
      <c r="U4343">
        <f>IF(S4343 = "Rising Star",1,0)</f>
        <v>1</v>
      </c>
      <c r="V4343">
        <f>IF(S4343 = "Established",1,0)</f>
        <v>0</v>
      </c>
      <c r="W4343">
        <f>IF(S4343 = "Elites",1,0)</f>
        <v>0</v>
      </c>
      <c r="X4343" t="s">
        <v>99</v>
      </c>
      <c r="Y4343" t="str">
        <f>IF(X4343="","-",TRIM(LEFT(X4343,FIND(",",X4343&amp;",")-1)))</f>
        <v>-</v>
      </c>
      <c r="Z4343" t="s">
        <v>338</v>
      </c>
      <c r="AA4343" t="s">
        <v>28</v>
      </c>
    </row>
    <row r="4344" spans="1:27" ht="14.4" x14ac:dyDescent="0.3">
      <c r="A4344">
        <v>4331</v>
      </c>
      <c r="B4344" t="s">
        <v>3660</v>
      </c>
      <c r="C4344" t="s">
        <v>3661</v>
      </c>
      <c r="D4344" t="s">
        <v>3662</v>
      </c>
      <c r="E4344" t="s">
        <v>615</v>
      </c>
      <c r="F4344" s="5">
        <f>_xlfn.TEXTBEFORE(E4344, " ") * 1000000</f>
        <v>2800000</v>
      </c>
      <c r="G4344">
        <v>70.254499999999993</v>
      </c>
      <c r="H4344" t="s">
        <v>92</v>
      </c>
      <c r="I4344">
        <v>40</v>
      </c>
      <c r="J4344">
        <f>IF(I4344="",0,I4344)</f>
        <v>40</v>
      </c>
      <c r="K4344">
        <v>19</v>
      </c>
      <c r="L4344">
        <f>I4344-K4344</f>
        <v>21</v>
      </c>
      <c r="M4344" t="str">
        <f>IF(I4344&lt;100,"small",IF(I4344&lt;500,"medium","large"))</f>
        <v>small</v>
      </c>
      <c r="N4344">
        <f>IF(M4344="small",1,0)</f>
        <v>1</v>
      </c>
      <c r="O4344">
        <f>IF(N4344="medium",1,0)</f>
        <v>0</v>
      </c>
      <c r="P4344">
        <f>IF(O4344="large",1,0)</f>
        <v>0</v>
      </c>
      <c r="Q4344">
        <v>2000</v>
      </c>
      <c r="R4344">
        <v>1</v>
      </c>
      <c r="S4344" t="str">
        <f>IF(R4344=1, "First-time", IF(R4344&lt;=3, "Rising Star", IF(R4344&lt;10, "Established", "Elites")))</f>
        <v>First-time</v>
      </c>
      <c r="T4344">
        <f>IF(S4344 = "First-time",1,0)</f>
        <v>1</v>
      </c>
      <c r="U4344">
        <f>IF(S4344 = "Rising Star",1,0)</f>
        <v>0</v>
      </c>
      <c r="V4344">
        <f>IF(S4344 = "Established",1,0)</f>
        <v>0</v>
      </c>
      <c r="W4344">
        <f>IF(S4344 = "Elites",1,0)</f>
        <v>0</v>
      </c>
      <c r="X4344" t="s">
        <v>689</v>
      </c>
      <c r="Y4344" t="str">
        <f>IF(X4344="","-",TRIM(LEFT(X4344,FIND(",",X4344&amp;",")-1)))</f>
        <v>Miami</v>
      </c>
      <c r="Z4344" t="s">
        <v>824</v>
      </c>
      <c r="AA4344" t="s">
        <v>10</v>
      </c>
    </row>
    <row r="4345" spans="1:27" ht="14.4" x14ac:dyDescent="0.3">
      <c r="A4345">
        <v>4332</v>
      </c>
      <c r="B4345" t="s">
        <v>14399</v>
      </c>
      <c r="C4345" t="s">
        <v>14400</v>
      </c>
      <c r="D4345" t="s">
        <v>14401</v>
      </c>
      <c r="E4345" t="s">
        <v>289</v>
      </c>
      <c r="F4345" s="5">
        <f>_xlfn.TEXTBEFORE(E4345, " ") * 1000000</f>
        <v>3700000</v>
      </c>
      <c r="G4345">
        <v>70.216700000000003</v>
      </c>
      <c r="H4345" t="s">
        <v>129</v>
      </c>
      <c r="I4345">
        <v>17</v>
      </c>
      <c r="J4345">
        <f>IF(I4345="",0,I4345)</f>
        <v>17</v>
      </c>
      <c r="K4345">
        <v>8</v>
      </c>
      <c r="L4345">
        <f>I4345-K4345</f>
        <v>9</v>
      </c>
      <c r="M4345" t="str">
        <f>IF(I4345&lt;100,"small",IF(I4345&lt;500,"medium","large"))</f>
        <v>small</v>
      </c>
      <c r="N4345">
        <f>IF(M4345="small",1,0)</f>
        <v>1</v>
      </c>
      <c r="O4345">
        <f>IF(N4345="medium",1,0)</f>
        <v>0</v>
      </c>
      <c r="P4345">
        <f>IF(O4345="large",1,0)</f>
        <v>0</v>
      </c>
      <c r="Q4345">
        <v>2013</v>
      </c>
      <c r="R4345">
        <v>1</v>
      </c>
      <c r="S4345" t="str">
        <f>IF(R4345=1, "First-time", IF(R4345&lt;=3, "Rising Star", IF(R4345&lt;10, "Established", "Elites")))</f>
        <v>First-time</v>
      </c>
      <c r="T4345">
        <f>IF(S4345 = "First-time",1,0)</f>
        <v>1</v>
      </c>
      <c r="U4345">
        <f>IF(S4345 = "Rising Star",1,0)</f>
        <v>0</v>
      </c>
      <c r="V4345">
        <f>IF(S4345 = "Established",1,0)</f>
        <v>0</v>
      </c>
      <c r="W4345">
        <f>IF(S4345 = "Elites",1,0)</f>
        <v>0</v>
      </c>
      <c r="X4345" t="s">
        <v>427</v>
      </c>
      <c r="Y4345" t="str">
        <f>IF(X4345="","-",TRIM(LEFT(X4345,FIND(",",X4345&amp;",")-1)))</f>
        <v>Washington</v>
      </c>
      <c r="Z4345" t="s">
        <v>1407</v>
      </c>
      <c r="AA4345" t="s">
        <v>47</v>
      </c>
    </row>
    <row r="4346" spans="1:27" ht="14.4" x14ac:dyDescent="0.3">
      <c r="A4346">
        <v>4333</v>
      </c>
      <c r="B4346" t="s">
        <v>4290</v>
      </c>
      <c r="C4346" t="s">
        <v>4291</v>
      </c>
      <c r="D4346" t="s">
        <v>4292</v>
      </c>
      <c r="E4346" t="s">
        <v>870</v>
      </c>
      <c r="F4346" s="5">
        <f>_xlfn.TEXTBEFORE(E4346, " ") * 1000000</f>
        <v>3000000</v>
      </c>
      <c r="G4346">
        <v>70.155100000000004</v>
      </c>
      <c r="H4346" t="s">
        <v>118</v>
      </c>
      <c r="I4346">
        <v>39</v>
      </c>
      <c r="J4346">
        <f>IF(I4346="",0,I4346)</f>
        <v>39</v>
      </c>
      <c r="K4346">
        <v>27</v>
      </c>
      <c r="L4346">
        <f>I4346-K4346</f>
        <v>12</v>
      </c>
      <c r="M4346" t="str">
        <f>IF(I4346&lt;100,"small",IF(I4346&lt;500,"medium","large"))</f>
        <v>small</v>
      </c>
      <c r="N4346">
        <f>IF(M4346="small",1,0)</f>
        <v>1</v>
      </c>
      <c r="O4346">
        <f>IF(N4346="medium",1,0)</f>
        <v>0</v>
      </c>
      <c r="P4346">
        <f>IF(O4346="large",1,0)</f>
        <v>0</v>
      </c>
      <c r="Q4346">
        <v>2002</v>
      </c>
      <c r="R4346">
        <v>1</v>
      </c>
      <c r="S4346" t="str">
        <f>IF(R4346=1, "First-time", IF(R4346&lt;=3, "Rising Star", IF(R4346&lt;10, "Established", "Elites")))</f>
        <v>First-time</v>
      </c>
      <c r="T4346">
        <f>IF(S4346 = "First-time",1,0)</f>
        <v>1</v>
      </c>
      <c r="U4346">
        <f>IF(S4346 = "Rising Star",1,0)</f>
        <v>0</v>
      </c>
      <c r="V4346">
        <f>IF(S4346 = "Established",1,0)</f>
        <v>0</v>
      </c>
      <c r="W4346">
        <f>IF(S4346 = "Elites",1,0)</f>
        <v>0</v>
      </c>
      <c r="X4346" t="s">
        <v>427</v>
      </c>
      <c r="Y4346" t="str">
        <f>IF(X4346="","-",TRIM(LEFT(X4346,FIND(",",X4346&amp;",")-1)))</f>
        <v>Washington</v>
      </c>
      <c r="Z4346" t="s">
        <v>4293</v>
      </c>
      <c r="AA4346" t="s">
        <v>47</v>
      </c>
    </row>
    <row r="4347" spans="1:27" ht="14.4" x14ac:dyDescent="0.3">
      <c r="A4347">
        <v>4334</v>
      </c>
      <c r="B4347" t="s">
        <v>7256</v>
      </c>
      <c r="C4347" t="s">
        <v>7257</v>
      </c>
      <c r="D4347" t="s">
        <v>7258</v>
      </c>
      <c r="E4347" t="s">
        <v>3123</v>
      </c>
      <c r="F4347" s="5">
        <f>_xlfn.TEXTBEFORE(E4347, " ") * 1000000</f>
        <v>60300000</v>
      </c>
      <c r="G4347">
        <v>70.095799999999997</v>
      </c>
      <c r="H4347" t="s">
        <v>331</v>
      </c>
      <c r="I4347">
        <v>134</v>
      </c>
      <c r="J4347">
        <f>IF(I4347="",0,I4347)</f>
        <v>134</v>
      </c>
      <c r="K4347">
        <v>110</v>
      </c>
      <c r="L4347">
        <f>I4347-K4347</f>
        <v>24</v>
      </c>
      <c r="M4347" t="str">
        <f>IF(I4347&lt;100,"small",IF(I4347&lt;500,"medium","large"))</f>
        <v>medium</v>
      </c>
      <c r="N4347">
        <f>IF(M4347="small",1,0)</f>
        <v>0</v>
      </c>
      <c r="O4347">
        <f>IF(N4347="medium",1,0)</f>
        <v>0</v>
      </c>
      <c r="P4347">
        <f>IF(O4347="large",1,0)</f>
        <v>0</v>
      </c>
      <c r="Q4347">
        <v>2006</v>
      </c>
      <c r="R4347">
        <v>10</v>
      </c>
      <c r="S4347" t="str">
        <f>IF(R4347=1, "First-time", IF(R4347&lt;=3, "Rising Star", IF(R4347&lt;10, "Established", "Elites")))</f>
        <v>Elites</v>
      </c>
      <c r="T4347">
        <f>IF(S4347 = "First-time",1,0)</f>
        <v>0</v>
      </c>
      <c r="U4347">
        <f>IF(S4347 = "Rising Star",1,0)</f>
        <v>0</v>
      </c>
      <c r="V4347">
        <f>IF(S4347 = "Established",1,0)</f>
        <v>0</v>
      </c>
      <c r="W4347">
        <f>IF(S4347 = "Elites",1,0)</f>
        <v>1</v>
      </c>
      <c r="X4347" t="s">
        <v>1396</v>
      </c>
      <c r="Y4347" t="str">
        <f>IF(X4347="","-",TRIM(LEFT(X4347,FIND(",",X4347&amp;",")-1)))</f>
        <v>San Francisco</v>
      </c>
      <c r="Z4347" t="s">
        <v>7259</v>
      </c>
      <c r="AA4347" t="s">
        <v>5</v>
      </c>
    </row>
    <row r="4348" spans="1:27" ht="14.4" x14ac:dyDescent="0.3">
      <c r="A4348">
        <v>4335</v>
      </c>
      <c r="B4348" t="s">
        <v>7847</v>
      </c>
      <c r="C4348" t="s">
        <v>7848</v>
      </c>
      <c r="D4348" t="s">
        <v>7849</v>
      </c>
      <c r="E4348" t="s">
        <v>957</v>
      </c>
      <c r="F4348" s="5">
        <f>_xlfn.TEXTBEFORE(E4348, " ") * 1000000</f>
        <v>3500000</v>
      </c>
      <c r="G4348">
        <v>70.043800000000005</v>
      </c>
      <c r="H4348" t="s">
        <v>472</v>
      </c>
      <c r="I4348">
        <v>21</v>
      </c>
      <c r="J4348">
        <f>IF(I4348="",0,I4348)</f>
        <v>21</v>
      </c>
      <c r="K4348">
        <v>11</v>
      </c>
      <c r="L4348">
        <f>I4348-K4348</f>
        <v>10</v>
      </c>
      <c r="M4348" t="str">
        <f>IF(I4348&lt;100,"small",IF(I4348&lt;500,"medium","large"))</f>
        <v>small</v>
      </c>
      <c r="N4348">
        <f>IF(M4348="small",1,0)</f>
        <v>1</v>
      </c>
      <c r="O4348">
        <f>IF(N4348="medium",1,0)</f>
        <v>0</v>
      </c>
      <c r="P4348">
        <f>IF(O4348="large",1,0)</f>
        <v>0</v>
      </c>
      <c r="Q4348">
        <v>2007</v>
      </c>
      <c r="R4348">
        <v>4</v>
      </c>
      <c r="S4348" t="str">
        <f>IF(R4348=1, "First-time", IF(R4348&lt;=3, "Rising Star", IF(R4348&lt;10, "Established", "Elites")))</f>
        <v>Established</v>
      </c>
      <c r="T4348">
        <f>IF(S4348 = "First-time",1,0)</f>
        <v>0</v>
      </c>
      <c r="U4348">
        <f>IF(S4348 = "Rising Star",1,0)</f>
        <v>0</v>
      </c>
      <c r="V4348">
        <f>IF(S4348 = "Established",1,0)</f>
        <v>1</v>
      </c>
      <c r="W4348">
        <f>IF(S4348 = "Elites",1,0)</f>
        <v>0</v>
      </c>
      <c r="X4348" t="s">
        <v>271</v>
      </c>
      <c r="Y4348" t="str">
        <f>IF(X4348="","-",TRIM(LEFT(X4348,FIND(",",X4348&amp;",")-1)))</f>
        <v>Chicago</v>
      </c>
      <c r="Z4348" t="s">
        <v>7039</v>
      </c>
      <c r="AA4348" t="s">
        <v>15</v>
      </c>
    </row>
    <row r="4349" spans="1:27" ht="14.4" x14ac:dyDescent="0.3">
      <c r="A4349">
        <v>4336</v>
      </c>
      <c r="B4349" t="s">
        <v>15047</v>
      </c>
      <c r="C4349" t="s">
        <v>15048</v>
      </c>
      <c r="D4349" t="s">
        <v>15049</v>
      </c>
      <c r="E4349" t="s">
        <v>1026</v>
      </c>
      <c r="F4349" s="5">
        <f>_xlfn.TEXTBEFORE(E4349, " ") * 1000000</f>
        <v>4900000</v>
      </c>
      <c r="G4349">
        <v>69.999700000000004</v>
      </c>
      <c r="H4349" t="s">
        <v>105</v>
      </c>
      <c r="I4349">
        <v>5</v>
      </c>
      <c r="J4349">
        <f>IF(I4349="",0,I4349)</f>
        <v>5</v>
      </c>
      <c r="K4349">
        <v>4</v>
      </c>
      <c r="L4349">
        <f>I4349-K4349</f>
        <v>1</v>
      </c>
      <c r="M4349" t="str">
        <f>IF(I4349&lt;100,"small",IF(I4349&lt;500,"medium","large"))</f>
        <v>small</v>
      </c>
      <c r="N4349">
        <f>IF(M4349="small",1,0)</f>
        <v>1</v>
      </c>
      <c r="O4349">
        <f>IF(N4349="medium",1,0)</f>
        <v>0</v>
      </c>
      <c r="P4349">
        <f>IF(O4349="large",1,0)</f>
        <v>0</v>
      </c>
      <c r="Q4349">
        <v>2013</v>
      </c>
      <c r="R4349">
        <v>1</v>
      </c>
      <c r="S4349" t="str">
        <f>IF(R4349=1, "First-time", IF(R4349&lt;=3, "Rising Star", IF(R4349&lt;10, "Established", "Elites")))</f>
        <v>First-time</v>
      </c>
      <c r="T4349">
        <f>IF(S4349 = "First-time",1,0)</f>
        <v>1</v>
      </c>
      <c r="U4349">
        <f>IF(S4349 = "Rising Star",1,0)</f>
        <v>0</v>
      </c>
      <c r="V4349">
        <f>IF(S4349 = "Established",1,0)</f>
        <v>0</v>
      </c>
      <c r="W4349">
        <f>IF(S4349 = "Elites",1,0)</f>
        <v>0</v>
      </c>
      <c r="X4349" t="s">
        <v>93</v>
      </c>
      <c r="Y4349" t="str">
        <f>IF(X4349="","-",TRIM(LEFT(X4349,FIND(",",X4349&amp;",")-1)))</f>
        <v>Baltimore</v>
      </c>
      <c r="Z4349" t="s">
        <v>15050</v>
      </c>
      <c r="AA4349" t="s">
        <v>21</v>
      </c>
    </row>
    <row r="4350" spans="1:27" ht="14.4" x14ac:dyDescent="0.3">
      <c r="A4350">
        <v>4337</v>
      </c>
      <c r="B4350" t="s">
        <v>2155</v>
      </c>
      <c r="C4350" t="s">
        <v>2156</v>
      </c>
      <c r="D4350" t="s">
        <v>2157</v>
      </c>
      <c r="E4350" t="s">
        <v>2158</v>
      </c>
      <c r="F4350" s="5">
        <f>_xlfn.TEXTBEFORE(E4350, " ") * 1000000</f>
        <v>2200000</v>
      </c>
      <c r="G4350">
        <v>69.997299999999996</v>
      </c>
      <c r="H4350" t="s">
        <v>433</v>
      </c>
      <c r="I4350">
        <v>291</v>
      </c>
      <c r="J4350">
        <f>IF(I4350="",0,I4350)</f>
        <v>291</v>
      </c>
      <c r="K4350">
        <v>160</v>
      </c>
      <c r="L4350">
        <f>I4350-K4350</f>
        <v>131</v>
      </c>
      <c r="M4350" t="str">
        <f>IF(I4350&lt;100,"small",IF(I4350&lt;500,"medium","large"))</f>
        <v>medium</v>
      </c>
      <c r="N4350">
        <f>IF(M4350="small",1,0)</f>
        <v>0</v>
      </c>
      <c r="O4350">
        <f>IF(N4350="medium",1,0)</f>
        <v>0</v>
      </c>
      <c r="P4350">
        <f>IF(O4350="large",1,0)</f>
        <v>0</v>
      </c>
      <c r="Q4350">
        <v>1995</v>
      </c>
      <c r="R4350">
        <v>14</v>
      </c>
      <c r="S4350" t="str">
        <f>IF(R4350=1, "First-time", IF(R4350&lt;=3, "Rising Star", IF(R4350&lt;10, "Established", "Elites")))</f>
        <v>Elites</v>
      </c>
      <c r="T4350">
        <f>IF(S4350 = "First-time",1,0)</f>
        <v>0</v>
      </c>
      <c r="U4350">
        <f>IF(S4350 = "Rising Star",1,0)</f>
        <v>0</v>
      </c>
      <c r="V4350">
        <f>IF(S4350 = "Established",1,0)</f>
        <v>0</v>
      </c>
      <c r="W4350">
        <f>IF(S4350 = "Elites",1,0)</f>
        <v>1</v>
      </c>
      <c r="X4350" t="s">
        <v>232</v>
      </c>
      <c r="Y4350" t="str">
        <f>IF(X4350="","-",TRIM(LEFT(X4350,FIND(",",X4350&amp;",")-1)))</f>
        <v>Houston</v>
      </c>
      <c r="Z4350" t="s">
        <v>232</v>
      </c>
      <c r="AA4350" t="s">
        <v>45</v>
      </c>
    </row>
    <row r="4351" spans="1:27" ht="14.4" x14ac:dyDescent="0.3">
      <c r="A4351">
        <v>4338</v>
      </c>
      <c r="B4351" t="s">
        <v>11366</v>
      </c>
      <c r="C4351" t="s">
        <v>11367</v>
      </c>
      <c r="D4351" t="s">
        <v>11368</v>
      </c>
      <c r="E4351" t="s">
        <v>318</v>
      </c>
      <c r="F4351" s="5">
        <f>_xlfn.TEXTBEFORE(E4351, " ") * 1000000</f>
        <v>10600000</v>
      </c>
      <c r="G4351">
        <v>69.985699999999994</v>
      </c>
      <c r="H4351" t="s">
        <v>85</v>
      </c>
      <c r="I4351">
        <v>48</v>
      </c>
      <c r="J4351">
        <f>IF(I4351="",0,I4351)</f>
        <v>48</v>
      </c>
      <c r="K4351">
        <v>18</v>
      </c>
      <c r="L4351">
        <f>I4351-K4351</f>
        <v>30</v>
      </c>
      <c r="M4351" t="str">
        <f>IF(I4351&lt;100,"small",IF(I4351&lt;500,"medium","large"))</f>
        <v>small</v>
      </c>
      <c r="N4351">
        <f>IF(M4351="small",1,0)</f>
        <v>1</v>
      </c>
      <c r="O4351">
        <f>IF(N4351="medium",1,0)</f>
        <v>0</v>
      </c>
      <c r="P4351">
        <f>IF(O4351="large",1,0)</f>
        <v>0</v>
      </c>
      <c r="Q4351">
        <v>2010</v>
      </c>
      <c r="R4351">
        <v>6</v>
      </c>
      <c r="S4351" t="str">
        <f>IF(R4351=1, "First-time", IF(R4351&lt;=3, "Rising Star", IF(R4351&lt;10, "Established", "Elites")))</f>
        <v>Established</v>
      </c>
      <c r="T4351">
        <f>IF(S4351 = "First-time",1,0)</f>
        <v>0</v>
      </c>
      <c r="U4351">
        <f>IF(S4351 = "Rising Star",1,0)</f>
        <v>0</v>
      </c>
      <c r="V4351">
        <f>IF(S4351 = "Established",1,0)</f>
        <v>1</v>
      </c>
      <c r="W4351">
        <f>IF(S4351 = "Elites",1,0)</f>
        <v>0</v>
      </c>
      <c r="X4351" t="s">
        <v>689</v>
      </c>
      <c r="Y4351" t="str">
        <f>IF(X4351="","-",TRIM(LEFT(X4351,FIND(",",X4351&amp;",")-1)))</f>
        <v>Miami</v>
      </c>
      <c r="Z4351" t="s">
        <v>5789</v>
      </c>
      <c r="AA4351" t="s">
        <v>10</v>
      </c>
    </row>
    <row r="4352" spans="1:27" ht="14.4" x14ac:dyDescent="0.3">
      <c r="A4352">
        <v>4339</v>
      </c>
      <c r="B4352" t="s">
        <v>7963</v>
      </c>
      <c r="C4352" t="s">
        <v>7964</v>
      </c>
      <c r="D4352" t="s">
        <v>7965</v>
      </c>
      <c r="E4352" t="s">
        <v>2766</v>
      </c>
      <c r="F4352" s="5">
        <f>_xlfn.TEXTBEFORE(E4352, " ") * 1000000</f>
        <v>2700000</v>
      </c>
      <c r="G4352">
        <v>69.953199999999995</v>
      </c>
      <c r="H4352" t="s">
        <v>92</v>
      </c>
      <c r="I4352">
        <v>65</v>
      </c>
      <c r="J4352">
        <f>IF(I4352="",0,I4352)</f>
        <v>65</v>
      </c>
      <c r="K4352">
        <v>50</v>
      </c>
      <c r="L4352">
        <f>I4352-K4352</f>
        <v>15</v>
      </c>
      <c r="M4352" t="str">
        <f>IF(I4352&lt;100,"small",IF(I4352&lt;500,"medium","large"))</f>
        <v>small</v>
      </c>
      <c r="N4352">
        <f>IF(M4352="small",1,0)</f>
        <v>1</v>
      </c>
      <c r="O4352">
        <f>IF(N4352="medium",1,0)</f>
        <v>0</v>
      </c>
      <c r="P4352">
        <f>IF(O4352="large",1,0)</f>
        <v>0</v>
      </c>
      <c r="Q4352">
        <v>2007</v>
      </c>
      <c r="R4352">
        <v>3</v>
      </c>
      <c r="S4352" t="str">
        <f>IF(R4352=1, "First-time", IF(R4352&lt;=3, "Rising Star", IF(R4352&lt;10, "Established", "Elites")))</f>
        <v>Rising Star</v>
      </c>
      <c r="T4352">
        <f>IF(S4352 = "First-time",1,0)</f>
        <v>0</v>
      </c>
      <c r="U4352">
        <f>IF(S4352 = "Rising Star",1,0)</f>
        <v>1</v>
      </c>
      <c r="V4352">
        <f>IF(S4352 = "Established",1,0)</f>
        <v>0</v>
      </c>
      <c r="W4352">
        <f>IF(S4352 = "Elites",1,0)</f>
        <v>0</v>
      </c>
      <c r="X4352" t="s">
        <v>1206</v>
      </c>
      <c r="Y4352" t="str">
        <f>IF(X4352="","-",TRIM(LEFT(X4352,FIND(",",X4352&amp;",")-1)))</f>
        <v>Tampa</v>
      </c>
      <c r="Z4352" t="s">
        <v>7966</v>
      </c>
      <c r="AA4352" t="s">
        <v>10</v>
      </c>
    </row>
    <row r="4353" spans="1:27" ht="14.4" x14ac:dyDescent="0.3">
      <c r="A4353">
        <v>4340</v>
      </c>
      <c r="B4353" t="s">
        <v>2272</v>
      </c>
      <c r="C4353" t="s">
        <v>2273</v>
      </c>
      <c r="D4353" t="s">
        <v>2274</v>
      </c>
      <c r="E4353" t="s">
        <v>2275</v>
      </c>
      <c r="F4353" s="5">
        <f>_xlfn.TEXTBEFORE(E4353, " ") * 1000000</f>
        <v>36000000</v>
      </c>
      <c r="G4353">
        <v>69.896799999999999</v>
      </c>
      <c r="H4353" t="s">
        <v>92</v>
      </c>
      <c r="I4353">
        <v>89</v>
      </c>
      <c r="J4353">
        <f>IF(I4353="",0,I4353)</f>
        <v>89</v>
      </c>
      <c r="K4353">
        <v>67</v>
      </c>
      <c r="L4353">
        <f>I4353-K4353</f>
        <v>22</v>
      </c>
      <c r="M4353" t="str">
        <f>IF(I4353&lt;100,"small",IF(I4353&lt;500,"medium","large"))</f>
        <v>small</v>
      </c>
      <c r="N4353">
        <f>IF(M4353="small",1,0)</f>
        <v>1</v>
      </c>
      <c r="O4353">
        <f>IF(N4353="medium",1,0)</f>
        <v>0</v>
      </c>
      <c r="P4353">
        <f>IF(O4353="large",1,0)</f>
        <v>0</v>
      </c>
      <c r="Q4353">
        <v>1995</v>
      </c>
      <c r="R4353">
        <v>7</v>
      </c>
      <c r="S4353" t="str">
        <f>IF(R4353=1, "First-time", IF(R4353&lt;=3, "Rising Star", IF(R4353&lt;10, "Established", "Elites")))</f>
        <v>Established</v>
      </c>
      <c r="T4353">
        <f>IF(S4353 = "First-time",1,0)</f>
        <v>0</v>
      </c>
      <c r="U4353">
        <f>IF(S4353 = "Rising Star",1,0)</f>
        <v>0</v>
      </c>
      <c r="V4353">
        <f>IF(S4353 = "Established",1,0)</f>
        <v>1</v>
      </c>
      <c r="W4353">
        <f>IF(S4353 = "Elites",1,0)</f>
        <v>0</v>
      </c>
      <c r="X4353" t="s">
        <v>325</v>
      </c>
      <c r="Y4353" t="str">
        <f>IF(X4353="","-",TRIM(LEFT(X4353,FIND(",",X4353&amp;",")-1)))</f>
        <v>Los Angeles</v>
      </c>
      <c r="Z4353" t="s">
        <v>495</v>
      </c>
      <c r="AA4353" t="s">
        <v>5</v>
      </c>
    </row>
    <row r="4354" spans="1:27" ht="14.4" x14ac:dyDescent="0.3">
      <c r="A4354">
        <v>4341</v>
      </c>
      <c r="B4354" t="s">
        <v>14906</v>
      </c>
      <c r="C4354" t="s">
        <v>14907</v>
      </c>
      <c r="D4354" t="s">
        <v>14908</v>
      </c>
      <c r="E4354" t="s">
        <v>1875</v>
      </c>
      <c r="F4354" s="5">
        <f>_xlfn.TEXTBEFORE(E4354, " ") * 1000000</f>
        <v>5100000</v>
      </c>
      <c r="G4354">
        <v>69.832700000000003</v>
      </c>
      <c r="H4354" t="s">
        <v>353</v>
      </c>
      <c r="I4354">
        <v>29</v>
      </c>
      <c r="J4354">
        <f>IF(I4354="",0,I4354)</f>
        <v>29</v>
      </c>
      <c r="K4354">
        <v>9</v>
      </c>
      <c r="L4354">
        <f>I4354-K4354</f>
        <v>20</v>
      </c>
      <c r="M4354" t="str">
        <f>IF(I4354&lt;100,"small",IF(I4354&lt;500,"medium","large"))</f>
        <v>small</v>
      </c>
      <c r="N4354">
        <f>IF(M4354="small",1,0)</f>
        <v>1</v>
      </c>
      <c r="O4354">
        <f>IF(N4354="medium",1,0)</f>
        <v>0</v>
      </c>
      <c r="P4354">
        <f>IF(O4354="large",1,0)</f>
        <v>0</v>
      </c>
      <c r="Q4354">
        <v>2013</v>
      </c>
      <c r="R4354">
        <v>2</v>
      </c>
      <c r="S4354" t="str">
        <f>IF(R4354=1, "First-time", IF(R4354&lt;=3, "Rising Star", IF(R4354&lt;10, "Established", "Elites")))</f>
        <v>Rising Star</v>
      </c>
      <c r="T4354">
        <f>IF(S4354 = "First-time",1,0)</f>
        <v>0</v>
      </c>
      <c r="U4354">
        <f>IF(S4354 = "Rising Star",1,0)</f>
        <v>1</v>
      </c>
      <c r="V4354">
        <f>IF(S4354 = "Established",1,0)</f>
        <v>0</v>
      </c>
      <c r="W4354">
        <f>IF(S4354 = "Elites",1,0)</f>
        <v>0</v>
      </c>
      <c r="X4354" t="s">
        <v>654</v>
      </c>
      <c r="Y4354" t="str">
        <f>IF(X4354="","-",TRIM(LEFT(X4354,FIND(",",X4354&amp;",")-1)))</f>
        <v>Raleigh</v>
      </c>
      <c r="Z4354" t="s">
        <v>2414</v>
      </c>
      <c r="AA4354" t="s">
        <v>28</v>
      </c>
    </row>
    <row r="4355" spans="1:27" ht="14.4" x14ac:dyDescent="0.3">
      <c r="A4355">
        <v>4342</v>
      </c>
      <c r="B4355" t="s">
        <v>3547</v>
      </c>
      <c r="C4355" t="s">
        <v>3548</v>
      </c>
      <c r="D4355" t="s">
        <v>3549</v>
      </c>
      <c r="E4355" t="s">
        <v>742</v>
      </c>
      <c r="F4355" s="5">
        <f>_xlfn.TEXTBEFORE(E4355, " ") * 1000000</f>
        <v>23000000</v>
      </c>
      <c r="G4355">
        <v>69.830200000000005</v>
      </c>
      <c r="H4355" t="s">
        <v>779</v>
      </c>
      <c r="I4355">
        <v>184</v>
      </c>
      <c r="J4355">
        <f>IF(I4355="",0,I4355)</f>
        <v>184</v>
      </c>
      <c r="K4355">
        <v>120</v>
      </c>
      <c r="L4355">
        <f>I4355-K4355</f>
        <v>64</v>
      </c>
      <c r="M4355" t="str">
        <f>IF(I4355&lt;100,"small",IF(I4355&lt;500,"medium","large"))</f>
        <v>medium</v>
      </c>
      <c r="N4355">
        <f>IF(M4355="small",1,0)</f>
        <v>0</v>
      </c>
      <c r="O4355">
        <f>IF(N4355="medium",1,0)</f>
        <v>0</v>
      </c>
      <c r="P4355">
        <f>IF(O4355="large",1,0)</f>
        <v>0</v>
      </c>
      <c r="Q4355">
        <v>2000</v>
      </c>
      <c r="R4355">
        <v>9</v>
      </c>
      <c r="S4355" t="str">
        <f>IF(R4355=1, "First-time", IF(R4355&lt;=3, "Rising Star", IF(R4355&lt;10, "Established", "Elites")))</f>
        <v>Established</v>
      </c>
      <c r="T4355">
        <f>IF(S4355 = "First-time",1,0)</f>
        <v>0</v>
      </c>
      <c r="U4355">
        <f>IF(S4355 = "Rising Star",1,0)</f>
        <v>0</v>
      </c>
      <c r="V4355">
        <f>IF(S4355 = "Established",1,0)</f>
        <v>1</v>
      </c>
      <c r="W4355">
        <f>IF(S4355 = "Elites",1,0)</f>
        <v>0</v>
      </c>
      <c r="X4355" t="s">
        <v>99</v>
      </c>
      <c r="Y4355" t="str">
        <f>IF(X4355="","-",TRIM(LEFT(X4355,FIND(",",X4355&amp;",")-1)))</f>
        <v>-</v>
      </c>
      <c r="Z4355" t="s">
        <v>3550</v>
      </c>
      <c r="AA4355" t="s">
        <v>23</v>
      </c>
    </row>
    <row r="4356" spans="1:27" ht="14.4" x14ac:dyDescent="0.3">
      <c r="A4356">
        <v>4343</v>
      </c>
      <c r="B4356" t="s">
        <v>6306</v>
      </c>
      <c r="C4356" t="s">
        <v>6307</v>
      </c>
      <c r="D4356" t="s">
        <v>6308</v>
      </c>
      <c r="E4356" t="s">
        <v>2447</v>
      </c>
      <c r="F4356" s="5">
        <f>_xlfn.TEXTBEFORE(E4356, " ") * 1000000</f>
        <v>8600000</v>
      </c>
      <c r="G4356">
        <v>69.770099999999999</v>
      </c>
      <c r="H4356" t="s">
        <v>129</v>
      </c>
      <c r="I4356">
        <v>42</v>
      </c>
      <c r="J4356">
        <f>IF(I4356="",0,I4356)</f>
        <v>42</v>
      </c>
      <c r="K4356">
        <v>28</v>
      </c>
      <c r="L4356">
        <f>I4356-K4356</f>
        <v>14</v>
      </c>
      <c r="M4356" t="str">
        <f>IF(I4356&lt;100,"small",IF(I4356&lt;500,"medium","large"))</f>
        <v>small</v>
      </c>
      <c r="N4356">
        <f>IF(M4356="small",1,0)</f>
        <v>1</v>
      </c>
      <c r="O4356">
        <f>IF(N4356="medium",1,0)</f>
        <v>0</v>
      </c>
      <c r="P4356">
        <f>IF(O4356="large",1,0)</f>
        <v>0</v>
      </c>
      <c r="Q4356">
        <v>2005</v>
      </c>
      <c r="R4356">
        <v>7</v>
      </c>
      <c r="S4356" t="str">
        <f>IF(R4356=1, "First-time", IF(R4356&lt;=3, "Rising Star", IF(R4356&lt;10, "Established", "Elites")))</f>
        <v>Established</v>
      </c>
      <c r="T4356">
        <f>IF(S4356 = "First-time",1,0)</f>
        <v>0</v>
      </c>
      <c r="U4356">
        <f>IF(S4356 = "Rising Star",1,0)</f>
        <v>0</v>
      </c>
      <c r="V4356">
        <f>IF(S4356 = "Established",1,0)</f>
        <v>1</v>
      </c>
      <c r="W4356">
        <f>IF(S4356 = "Elites",1,0)</f>
        <v>0</v>
      </c>
      <c r="X4356" t="s">
        <v>1454</v>
      </c>
      <c r="Y4356" t="str">
        <f>IF(X4356="","-",TRIM(LEFT(X4356,FIND(",",X4356&amp;",")-1)))</f>
        <v>St. Louis</v>
      </c>
      <c r="Z4356" t="s">
        <v>1455</v>
      </c>
      <c r="AA4356" t="s">
        <v>25</v>
      </c>
    </row>
    <row r="4357" spans="1:27" ht="14.4" x14ac:dyDescent="0.3">
      <c r="A4357">
        <v>4344</v>
      </c>
      <c r="B4357" t="s">
        <v>7483</v>
      </c>
      <c r="C4357" t="s">
        <v>7484</v>
      </c>
      <c r="D4357" t="s">
        <v>7485</v>
      </c>
      <c r="E4357" t="s">
        <v>615</v>
      </c>
      <c r="F4357" s="5">
        <f>_xlfn.TEXTBEFORE(E4357, " ") * 1000000</f>
        <v>2800000</v>
      </c>
      <c r="G4357">
        <v>69.689700000000002</v>
      </c>
      <c r="H4357" t="s">
        <v>85</v>
      </c>
      <c r="I4357">
        <v>95</v>
      </c>
      <c r="J4357">
        <f>IF(I4357="",0,I4357)</f>
        <v>95</v>
      </c>
      <c r="K4357">
        <v>60</v>
      </c>
      <c r="L4357">
        <f>I4357-K4357</f>
        <v>35</v>
      </c>
      <c r="M4357" t="str">
        <f>IF(I4357&lt;100,"small",IF(I4357&lt;500,"medium","large"))</f>
        <v>small</v>
      </c>
      <c r="N4357">
        <f>IF(M4357="small",1,0)</f>
        <v>1</v>
      </c>
      <c r="O4357">
        <f>IF(N4357="medium",1,0)</f>
        <v>0</v>
      </c>
      <c r="P4357">
        <f>IF(O4357="large",1,0)</f>
        <v>0</v>
      </c>
      <c r="Q4357">
        <v>2007</v>
      </c>
      <c r="R4357">
        <v>1</v>
      </c>
      <c r="S4357" t="str">
        <f>IF(R4357=1, "First-time", IF(R4357&lt;=3, "Rising Star", IF(R4357&lt;10, "Established", "Elites")))</f>
        <v>First-time</v>
      </c>
      <c r="T4357">
        <f>IF(S4357 = "First-time",1,0)</f>
        <v>1</v>
      </c>
      <c r="U4357">
        <f>IF(S4357 = "Rising Star",1,0)</f>
        <v>0</v>
      </c>
      <c r="V4357">
        <f>IF(S4357 = "Established",1,0)</f>
        <v>0</v>
      </c>
      <c r="W4357">
        <f>IF(S4357 = "Elites",1,0)</f>
        <v>0</v>
      </c>
      <c r="X4357" t="s">
        <v>232</v>
      </c>
      <c r="Y4357" t="str">
        <f>IF(X4357="","-",TRIM(LEFT(X4357,FIND(",",X4357&amp;",")-1)))</f>
        <v>Houston</v>
      </c>
      <c r="Z4357" t="s">
        <v>7486</v>
      </c>
      <c r="AA4357" t="s">
        <v>45</v>
      </c>
    </row>
    <row r="4358" spans="1:27" ht="14.4" x14ac:dyDescent="0.3">
      <c r="A4358">
        <v>4345</v>
      </c>
      <c r="B4358" t="s">
        <v>2007</v>
      </c>
      <c r="C4358" t="s">
        <v>2008</v>
      </c>
      <c r="D4358" t="s">
        <v>2009</v>
      </c>
      <c r="E4358" t="s">
        <v>2010</v>
      </c>
      <c r="F4358" s="5">
        <f>_xlfn.TEXTBEFORE(E4358, " ") * 1000000</f>
        <v>191100000</v>
      </c>
      <c r="G4358">
        <v>69.635099999999994</v>
      </c>
      <c r="H4358" t="s">
        <v>433</v>
      </c>
      <c r="I4358">
        <v>2278</v>
      </c>
      <c r="J4358">
        <f>IF(I4358="",0,I4358)</f>
        <v>2278</v>
      </c>
      <c r="K4358">
        <v>1150</v>
      </c>
      <c r="L4358">
        <f>I4358-K4358</f>
        <v>1128</v>
      </c>
      <c r="M4358" t="str">
        <f>IF(I4358&lt;100,"small",IF(I4358&lt;500,"medium","large"))</f>
        <v>large</v>
      </c>
      <c r="N4358">
        <f>IF(M4358="small",1,0)</f>
        <v>0</v>
      </c>
      <c r="O4358">
        <f>IF(N4358="medium",1,0)</f>
        <v>0</v>
      </c>
      <c r="P4358">
        <f>IF(O4358="large",1,0)</f>
        <v>0</v>
      </c>
      <c r="Q4358">
        <v>1994</v>
      </c>
      <c r="R4358">
        <v>9</v>
      </c>
      <c r="S4358" t="str">
        <f>IF(R4358=1, "First-time", IF(R4358&lt;=3, "Rising Star", IF(R4358&lt;10, "Established", "Elites")))</f>
        <v>Established</v>
      </c>
      <c r="T4358">
        <f>IF(S4358 = "First-time",1,0)</f>
        <v>0</v>
      </c>
      <c r="U4358">
        <f>IF(S4358 = "Rising Star",1,0)</f>
        <v>0</v>
      </c>
      <c r="V4358">
        <f>IF(S4358 = "Established",1,0)</f>
        <v>1</v>
      </c>
      <c r="W4358">
        <f>IF(S4358 = "Elites",1,0)</f>
        <v>0</v>
      </c>
      <c r="X4358" t="s">
        <v>86</v>
      </c>
      <c r="Y4358" t="str">
        <f>IF(X4358="","-",TRIM(LEFT(X4358,FIND(",",X4358&amp;",")-1)))</f>
        <v>New York City</v>
      </c>
      <c r="Z4358" t="s">
        <v>2011</v>
      </c>
      <c r="AA4358" t="s">
        <v>32</v>
      </c>
    </row>
    <row r="4359" spans="1:27" ht="14.4" x14ac:dyDescent="0.3">
      <c r="A4359">
        <v>4346</v>
      </c>
      <c r="B4359" t="s">
        <v>2872</v>
      </c>
      <c r="C4359" t="s">
        <v>2873</v>
      </c>
      <c r="D4359" t="s">
        <v>2874</v>
      </c>
      <c r="E4359" t="s">
        <v>1916</v>
      </c>
      <c r="F4359" s="5">
        <f>_xlfn.TEXTBEFORE(E4359, " ") * 1000000</f>
        <v>15000000</v>
      </c>
      <c r="G4359">
        <v>69.615099999999998</v>
      </c>
      <c r="H4359" t="s">
        <v>472</v>
      </c>
      <c r="I4359">
        <v>200</v>
      </c>
      <c r="J4359">
        <f>IF(I4359="",0,I4359)</f>
        <v>200</v>
      </c>
      <c r="K4359">
        <v>120</v>
      </c>
      <c r="L4359">
        <f>I4359-K4359</f>
        <v>80</v>
      </c>
      <c r="M4359" t="str">
        <f>IF(I4359&lt;100,"small",IF(I4359&lt;500,"medium","large"))</f>
        <v>medium</v>
      </c>
      <c r="N4359">
        <f>IF(M4359="small",1,0)</f>
        <v>0</v>
      </c>
      <c r="O4359">
        <f>IF(N4359="medium",1,0)</f>
        <v>0</v>
      </c>
      <c r="P4359">
        <f>IF(O4359="large",1,0)</f>
        <v>0</v>
      </c>
      <c r="Q4359">
        <v>1998</v>
      </c>
      <c r="R4359">
        <v>3</v>
      </c>
      <c r="S4359" t="str">
        <f>IF(R4359=1, "First-time", IF(R4359&lt;=3, "Rising Star", IF(R4359&lt;10, "Established", "Elites")))</f>
        <v>Rising Star</v>
      </c>
      <c r="T4359">
        <f>IF(S4359 = "First-time",1,0)</f>
        <v>0</v>
      </c>
      <c r="U4359">
        <f>IF(S4359 = "Rising Star",1,0)</f>
        <v>1</v>
      </c>
      <c r="V4359">
        <f>IF(S4359 = "Established",1,0)</f>
        <v>0</v>
      </c>
      <c r="W4359">
        <f>IF(S4359 = "Elites",1,0)</f>
        <v>0</v>
      </c>
      <c r="X4359" t="s">
        <v>942</v>
      </c>
      <c r="Y4359" t="str">
        <f>IF(X4359="","-",TRIM(LEFT(X4359,FIND(",",X4359&amp;",")-1)))</f>
        <v>Omaha-Council Bluffs</v>
      </c>
      <c r="Z4359" t="s">
        <v>943</v>
      </c>
      <c r="AA4359" t="s">
        <v>30</v>
      </c>
    </row>
    <row r="4360" spans="1:27" ht="14.4" x14ac:dyDescent="0.3">
      <c r="A4360">
        <v>4347</v>
      </c>
      <c r="B4360" t="s">
        <v>3154</v>
      </c>
      <c r="C4360" t="s">
        <v>3155</v>
      </c>
      <c r="D4360" t="s">
        <v>3156</v>
      </c>
      <c r="E4360" t="s">
        <v>3157</v>
      </c>
      <c r="F4360" s="5">
        <f>_xlfn.TEXTBEFORE(E4360, " ") * 1000000</f>
        <v>64500000</v>
      </c>
      <c r="G4360">
        <v>69.583500000000001</v>
      </c>
      <c r="H4360" t="s">
        <v>85</v>
      </c>
      <c r="I4360">
        <v>165</v>
      </c>
      <c r="J4360">
        <f>IF(I4360="",0,I4360)</f>
        <v>165</v>
      </c>
      <c r="K4360">
        <v>128</v>
      </c>
      <c r="L4360">
        <f>I4360-K4360</f>
        <v>37</v>
      </c>
      <c r="M4360" t="str">
        <f>IF(I4360&lt;100,"small",IF(I4360&lt;500,"medium","large"))</f>
        <v>medium</v>
      </c>
      <c r="N4360">
        <f>IF(M4360="small",1,0)</f>
        <v>0</v>
      </c>
      <c r="O4360">
        <f>IF(N4360="medium",1,0)</f>
        <v>0</v>
      </c>
      <c r="P4360">
        <f>IF(O4360="large",1,0)</f>
        <v>0</v>
      </c>
      <c r="Q4360">
        <v>1999</v>
      </c>
      <c r="R4360">
        <v>6</v>
      </c>
      <c r="S4360" t="str">
        <f>IF(R4360=1, "First-time", IF(R4360&lt;=3, "Rising Star", IF(R4360&lt;10, "Established", "Elites")))</f>
        <v>Established</v>
      </c>
      <c r="T4360">
        <f>IF(S4360 = "First-time",1,0)</f>
        <v>0</v>
      </c>
      <c r="U4360">
        <f>IF(S4360 = "Rising Star",1,0)</f>
        <v>0</v>
      </c>
      <c r="V4360">
        <f>IF(S4360 = "Established",1,0)</f>
        <v>1</v>
      </c>
      <c r="W4360">
        <f>IF(S4360 = "Elites",1,0)</f>
        <v>0</v>
      </c>
      <c r="X4360" t="s">
        <v>202</v>
      </c>
      <c r="Y4360" t="str">
        <f>IF(X4360="","-",TRIM(LEFT(X4360,FIND(",",X4360&amp;",")-1)))</f>
        <v>Las Vegas</v>
      </c>
      <c r="Z4360" t="s">
        <v>203</v>
      </c>
      <c r="AA4360" t="s">
        <v>34</v>
      </c>
    </row>
    <row r="4361" spans="1:27" ht="14.4" x14ac:dyDescent="0.3">
      <c r="A4361">
        <v>4348</v>
      </c>
      <c r="B4361" t="s">
        <v>6478</v>
      </c>
      <c r="C4361" t="s">
        <v>6479</v>
      </c>
      <c r="D4361" t="s">
        <v>6480</v>
      </c>
      <c r="E4361" t="s">
        <v>6481</v>
      </c>
      <c r="F4361" s="5">
        <f>_xlfn.TEXTBEFORE(E4361, " ") * 1000000</f>
        <v>56700000</v>
      </c>
      <c r="G4361">
        <v>69.579099999999997</v>
      </c>
      <c r="H4361" t="s">
        <v>85</v>
      </c>
      <c r="I4361">
        <v>246</v>
      </c>
      <c r="J4361">
        <f>IF(I4361="",0,I4361)</f>
        <v>246</v>
      </c>
      <c r="K4361">
        <v>144</v>
      </c>
      <c r="L4361">
        <f>I4361-K4361</f>
        <v>102</v>
      </c>
      <c r="M4361" t="str">
        <f>IF(I4361&lt;100,"small",IF(I4361&lt;500,"medium","large"))</f>
        <v>medium</v>
      </c>
      <c r="N4361">
        <f>IF(M4361="small",1,0)</f>
        <v>0</v>
      </c>
      <c r="O4361">
        <f>IF(N4361="medium",1,0)</f>
        <v>0</v>
      </c>
      <c r="P4361">
        <f>IF(O4361="large",1,0)</f>
        <v>0</v>
      </c>
      <c r="Q4361">
        <v>2005</v>
      </c>
      <c r="R4361">
        <v>1</v>
      </c>
      <c r="S4361" t="str">
        <f>IF(R4361=1, "First-time", IF(R4361&lt;=3, "Rising Star", IF(R4361&lt;10, "Established", "Elites")))</f>
        <v>First-time</v>
      </c>
      <c r="T4361">
        <f>IF(S4361 = "First-time",1,0)</f>
        <v>1</v>
      </c>
      <c r="U4361">
        <f>IF(S4361 = "Rising Star",1,0)</f>
        <v>0</v>
      </c>
      <c r="V4361">
        <f>IF(S4361 = "Established",1,0)</f>
        <v>0</v>
      </c>
      <c r="W4361">
        <f>IF(S4361 = "Elites",1,0)</f>
        <v>0</v>
      </c>
      <c r="X4361" t="s">
        <v>689</v>
      </c>
      <c r="Y4361" t="str">
        <f>IF(X4361="","-",TRIM(LEFT(X4361,FIND(",",X4361&amp;",")-1)))</f>
        <v>Miami</v>
      </c>
      <c r="Z4361" t="s">
        <v>5789</v>
      </c>
      <c r="AA4361" t="s">
        <v>10</v>
      </c>
    </row>
    <row r="4362" spans="1:27" ht="14.4" x14ac:dyDescent="0.3">
      <c r="A4362">
        <v>4349</v>
      </c>
      <c r="B4362" t="s">
        <v>13438</v>
      </c>
      <c r="C4362" t="s">
        <v>13439</v>
      </c>
      <c r="D4362" t="s">
        <v>13440</v>
      </c>
      <c r="E4362" t="s">
        <v>1471</v>
      </c>
      <c r="F4362" s="5">
        <f>_xlfn.TEXTBEFORE(E4362, " ") * 1000000</f>
        <v>2500000</v>
      </c>
      <c r="G4362">
        <v>69.5227</v>
      </c>
      <c r="H4362" t="s">
        <v>129</v>
      </c>
      <c r="I4362">
        <v>15</v>
      </c>
      <c r="J4362">
        <f>IF(I4362="",0,I4362)</f>
        <v>15</v>
      </c>
      <c r="K4362">
        <v>10</v>
      </c>
      <c r="L4362">
        <f>I4362-K4362</f>
        <v>5</v>
      </c>
      <c r="M4362" t="str">
        <f>IF(I4362&lt;100,"small",IF(I4362&lt;500,"medium","large"))</f>
        <v>small</v>
      </c>
      <c r="N4362">
        <f>IF(M4362="small",1,0)</f>
        <v>1</v>
      </c>
      <c r="O4362">
        <f>IF(N4362="medium",1,0)</f>
        <v>0</v>
      </c>
      <c r="P4362">
        <f>IF(O4362="large",1,0)</f>
        <v>0</v>
      </c>
      <c r="Q4362">
        <v>2012</v>
      </c>
      <c r="R4362">
        <v>2</v>
      </c>
      <c r="S4362" t="str">
        <f>IF(R4362=1, "First-time", IF(R4362&lt;=3, "Rising Star", IF(R4362&lt;10, "Established", "Elites")))</f>
        <v>Rising Star</v>
      </c>
      <c r="T4362">
        <f>IF(S4362 = "First-time",1,0)</f>
        <v>0</v>
      </c>
      <c r="U4362">
        <f>IF(S4362 = "Rising Star",1,0)</f>
        <v>1</v>
      </c>
      <c r="V4362">
        <f>IF(S4362 = "Established",1,0)</f>
        <v>0</v>
      </c>
      <c r="W4362">
        <f>IF(S4362 = "Elites",1,0)</f>
        <v>0</v>
      </c>
      <c r="X4362" t="s">
        <v>185</v>
      </c>
      <c r="Y4362" t="str">
        <f>IF(X4362="","-",TRIM(LEFT(X4362,FIND(",",X4362&amp;",")-1)))</f>
        <v>Boston</v>
      </c>
      <c r="Z4362" t="s">
        <v>1075</v>
      </c>
      <c r="AA4362" t="s">
        <v>31</v>
      </c>
    </row>
    <row r="4363" spans="1:27" ht="14.4" x14ac:dyDescent="0.3">
      <c r="A4363">
        <v>4350</v>
      </c>
      <c r="B4363" t="s">
        <v>4207</v>
      </c>
      <c r="C4363" t="s">
        <v>4208</v>
      </c>
      <c r="D4363" t="s">
        <v>4209</v>
      </c>
      <c r="E4363" t="s">
        <v>2062</v>
      </c>
      <c r="F4363" s="5">
        <f>_xlfn.TEXTBEFORE(E4363, " ") * 1000000</f>
        <v>6100000</v>
      </c>
      <c r="G4363">
        <v>69.517099999999999</v>
      </c>
      <c r="H4363" t="s">
        <v>85</v>
      </c>
      <c r="I4363">
        <v>135</v>
      </c>
      <c r="J4363">
        <f>IF(I4363="",0,I4363)</f>
        <v>135</v>
      </c>
      <c r="K4363">
        <v>80</v>
      </c>
      <c r="L4363">
        <f>I4363-K4363</f>
        <v>55</v>
      </c>
      <c r="M4363" t="str">
        <f>IF(I4363&lt;100,"small",IF(I4363&lt;500,"medium","large"))</f>
        <v>medium</v>
      </c>
      <c r="N4363">
        <f>IF(M4363="small",1,0)</f>
        <v>0</v>
      </c>
      <c r="O4363">
        <f>IF(N4363="medium",1,0)</f>
        <v>0</v>
      </c>
      <c r="P4363">
        <f>IF(O4363="large",1,0)</f>
        <v>0</v>
      </c>
      <c r="Q4363">
        <v>2001</v>
      </c>
      <c r="R4363">
        <v>4</v>
      </c>
      <c r="S4363" t="str">
        <f>IF(R4363=1, "First-time", IF(R4363&lt;=3, "Rising Star", IF(R4363&lt;10, "Established", "Elites")))</f>
        <v>Established</v>
      </c>
      <c r="T4363">
        <f>IF(S4363 = "First-time",1,0)</f>
        <v>0</v>
      </c>
      <c r="U4363">
        <f>IF(S4363 = "Rising Star",1,0)</f>
        <v>0</v>
      </c>
      <c r="V4363">
        <f>IF(S4363 = "Established",1,0)</f>
        <v>1</v>
      </c>
      <c r="W4363">
        <f>IF(S4363 = "Elites",1,0)</f>
        <v>0</v>
      </c>
      <c r="X4363" t="s">
        <v>99</v>
      </c>
      <c r="Y4363" t="str">
        <f>IF(X4363="","-",TRIM(LEFT(X4363,FIND(",",X4363&amp;",")-1)))</f>
        <v>-</v>
      </c>
      <c r="Z4363" t="s">
        <v>4210</v>
      </c>
      <c r="AA4363" t="s">
        <v>5</v>
      </c>
    </row>
    <row r="4364" spans="1:27" ht="14.4" x14ac:dyDescent="0.3">
      <c r="A4364">
        <v>4351</v>
      </c>
      <c r="B4364" t="s">
        <v>510</v>
      </c>
      <c r="C4364" t="s">
        <v>511</v>
      </c>
      <c r="D4364" t="s">
        <v>512</v>
      </c>
      <c r="E4364" t="s">
        <v>392</v>
      </c>
      <c r="F4364" s="5">
        <f>_xlfn.TEXTBEFORE(E4364, " ") * 1000000</f>
        <v>2000000</v>
      </c>
      <c r="G4364">
        <v>69.492999999999995</v>
      </c>
      <c r="H4364" t="s">
        <v>174</v>
      </c>
      <c r="I4364">
        <v>19</v>
      </c>
      <c r="J4364">
        <f>IF(I4364="",0,I4364)</f>
        <v>19</v>
      </c>
      <c r="K4364">
        <v>13</v>
      </c>
      <c r="L4364">
        <f>I4364-K4364</f>
        <v>6</v>
      </c>
      <c r="M4364" t="str">
        <f>IF(I4364&lt;100,"small",IF(I4364&lt;500,"medium","large"))</f>
        <v>small</v>
      </c>
      <c r="N4364">
        <f>IF(M4364="small",1,0)</f>
        <v>1</v>
      </c>
      <c r="O4364">
        <f>IF(N4364="medium",1,0)</f>
        <v>0</v>
      </c>
      <c r="P4364">
        <f>IF(O4364="large",1,0)</f>
        <v>0</v>
      </c>
      <c r="Q4364">
        <v>1973</v>
      </c>
      <c r="R4364">
        <v>1</v>
      </c>
      <c r="S4364" t="str">
        <f>IF(R4364=1, "First-time", IF(R4364&lt;=3, "Rising Star", IF(R4364&lt;10, "Established", "Elites")))</f>
        <v>First-time</v>
      </c>
      <c r="T4364">
        <f>IF(S4364 = "First-time",1,0)</f>
        <v>1</v>
      </c>
      <c r="U4364">
        <f>IF(S4364 = "Rising Star",1,0)</f>
        <v>0</v>
      </c>
      <c r="V4364">
        <f>IF(S4364 = "Established",1,0)</f>
        <v>0</v>
      </c>
      <c r="W4364">
        <f>IF(S4364 = "Elites",1,0)</f>
        <v>0</v>
      </c>
      <c r="X4364" t="s">
        <v>99</v>
      </c>
      <c r="Y4364" t="str">
        <f>IF(X4364="","-",TRIM(LEFT(X4364,FIND(",",X4364&amp;",")-1)))</f>
        <v>-</v>
      </c>
      <c r="Z4364" t="s">
        <v>513</v>
      </c>
      <c r="AA4364" t="s">
        <v>15</v>
      </c>
    </row>
    <row r="4365" spans="1:27" ht="14.4" x14ac:dyDescent="0.3">
      <c r="A4365">
        <v>4352</v>
      </c>
      <c r="B4365" t="s">
        <v>2946</v>
      </c>
      <c r="C4365" t="s">
        <v>2947</v>
      </c>
      <c r="D4365" t="s">
        <v>2948</v>
      </c>
      <c r="E4365" t="s">
        <v>1916</v>
      </c>
      <c r="F4365" s="5">
        <f>_xlfn.TEXTBEFORE(E4365, " ") * 1000000</f>
        <v>15000000</v>
      </c>
      <c r="G4365">
        <v>69.473600000000005</v>
      </c>
      <c r="H4365" t="s">
        <v>779</v>
      </c>
      <c r="I4365">
        <v>92</v>
      </c>
      <c r="J4365">
        <f>IF(I4365="",0,I4365)</f>
        <v>92</v>
      </c>
      <c r="K4365">
        <v>62</v>
      </c>
      <c r="L4365">
        <f>I4365-K4365</f>
        <v>30</v>
      </c>
      <c r="M4365" t="str">
        <f>IF(I4365&lt;100,"small",IF(I4365&lt;500,"medium","large"))</f>
        <v>small</v>
      </c>
      <c r="N4365">
        <f>IF(M4365="small",1,0)</f>
        <v>1</v>
      </c>
      <c r="O4365">
        <f>IF(N4365="medium",1,0)</f>
        <v>0</v>
      </c>
      <c r="P4365">
        <f>IF(O4365="large",1,0)</f>
        <v>0</v>
      </c>
      <c r="Q4365">
        <v>1998</v>
      </c>
      <c r="R4365">
        <v>8</v>
      </c>
      <c r="S4365" t="str">
        <f>IF(R4365=1, "First-time", IF(R4365&lt;=3, "Rising Star", IF(R4365&lt;10, "Established", "Elites")))</f>
        <v>Established</v>
      </c>
      <c r="T4365">
        <f>IF(S4365 = "First-time",1,0)</f>
        <v>0</v>
      </c>
      <c r="U4365">
        <f>IF(S4365 = "Rising Star",1,0)</f>
        <v>0</v>
      </c>
      <c r="V4365">
        <f>IF(S4365 = "Established",1,0)</f>
        <v>1</v>
      </c>
      <c r="W4365">
        <f>IF(S4365 = "Elites",1,0)</f>
        <v>0</v>
      </c>
      <c r="X4365" t="s">
        <v>242</v>
      </c>
      <c r="Y4365" t="str">
        <f>IF(X4365="","-",TRIM(LEFT(X4365,FIND(",",X4365&amp;",")-1)))</f>
        <v>Atlanta</v>
      </c>
      <c r="Z4365" t="s">
        <v>243</v>
      </c>
      <c r="AA4365" t="s">
        <v>11</v>
      </c>
    </row>
    <row r="4366" spans="1:27" ht="14.4" x14ac:dyDescent="0.3">
      <c r="A4366">
        <v>4353</v>
      </c>
      <c r="B4366" t="s">
        <v>4426</v>
      </c>
      <c r="C4366" t="s">
        <v>4427</v>
      </c>
      <c r="D4366" t="s">
        <v>4428</v>
      </c>
      <c r="E4366" t="s">
        <v>4429</v>
      </c>
      <c r="F4366" s="5">
        <f>_xlfn.TEXTBEFORE(E4366, " ") * 1000000</f>
        <v>69000000</v>
      </c>
      <c r="G4366">
        <v>69.448899999999995</v>
      </c>
      <c r="H4366" t="s">
        <v>1132</v>
      </c>
      <c r="I4366">
        <v>65</v>
      </c>
      <c r="J4366">
        <f>IF(I4366="",0,I4366)</f>
        <v>65</v>
      </c>
      <c r="K4366">
        <v>54</v>
      </c>
      <c r="L4366">
        <f>I4366-K4366</f>
        <v>11</v>
      </c>
      <c r="M4366" t="str">
        <f>IF(I4366&lt;100,"small",IF(I4366&lt;500,"medium","large"))</f>
        <v>small</v>
      </c>
      <c r="N4366">
        <f>IF(M4366="small",1,0)</f>
        <v>1</v>
      </c>
      <c r="O4366">
        <f>IF(N4366="medium",1,0)</f>
        <v>0</v>
      </c>
      <c r="P4366">
        <f>IF(O4366="large",1,0)</f>
        <v>0</v>
      </c>
      <c r="Q4366">
        <v>2002</v>
      </c>
      <c r="R4366">
        <v>1</v>
      </c>
      <c r="S4366" t="str">
        <f>IF(R4366=1, "First-time", IF(R4366&lt;=3, "Rising Star", IF(R4366&lt;10, "Established", "Elites")))</f>
        <v>First-time</v>
      </c>
      <c r="T4366">
        <f>IF(S4366 = "First-time",1,0)</f>
        <v>1</v>
      </c>
      <c r="U4366">
        <f>IF(S4366 = "Rising Star",1,0)</f>
        <v>0</v>
      </c>
      <c r="V4366">
        <f>IF(S4366 = "Established",1,0)</f>
        <v>0</v>
      </c>
      <c r="W4366">
        <f>IF(S4366 = "Elites",1,0)</f>
        <v>0</v>
      </c>
      <c r="X4366" t="s">
        <v>99</v>
      </c>
      <c r="Y4366" t="str">
        <f>IF(X4366="","-",TRIM(LEFT(X4366,FIND(",",X4366&amp;",")-1)))</f>
        <v>-</v>
      </c>
      <c r="Z4366" t="s">
        <v>543</v>
      </c>
      <c r="AA4366" t="s">
        <v>35</v>
      </c>
    </row>
    <row r="4367" spans="1:27" ht="14.4" x14ac:dyDescent="0.3">
      <c r="A4367">
        <v>4354</v>
      </c>
      <c r="B4367" t="s">
        <v>10569</v>
      </c>
      <c r="C4367" t="s">
        <v>10570</v>
      </c>
      <c r="D4367" t="s">
        <v>10571</v>
      </c>
      <c r="E4367" t="s">
        <v>2766</v>
      </c>
      <c r="F4367" s="5">
        <f>_xlfn.TEXTBEFORE(E4367, " ") * 1000000</f>
        <v>2700000</v>
      </c>
      <c r="G4367">
        <v>69.414500000000004</v>
      </c>
      <c r="H4367" t="s">
        <v>751</v>
      </c>
      <c r="I4367">
        <v>23</v>
      </c>
      <c r="J4367">
        <f>IF(I4367="",0,I4367)</f>
        <v>23</v>
      </c>
      <c r="K4367">
        <v>15</v>
      </c>
      <c r="L4367">
        <f>I4367-K4367</f>
        <v>8</v>
      </c>
      <c r="M4367" t="str">
        <f>IF(I4367&lt;100,"small",IF(I4367&lt;500,"medium","large"))</f>
        <v>small</v>
      </c>
      <c r="N4367">
        <f>IF(M4367="small",1,0)</f>
        <v>1</v>
      </c>
      <c r="O4367">
        <f>IF(N4367="medium",1,0)</f>
        <v>0</v>
      </c>
      <c r="P4367">
        <f>IF(O4367="large",1,0)</f>
        <v>0</v>
      </c>
      <c r="Q4367">
        <v>2010</v>
      </c>
      <c r="R4367">
        <v>2</v>
      </c>
      <c r="S4367" t="str">
        <f>IF(R4367=1, "First-time", IF(R4367&lt;=3, "Rising Star", IF(R4367&lt;10, "Established", "Elites")))</f>
        <v>Rising Star</v>
      </c>
      <c r="T4367">
        <f>IF(S4367 = "First-time",1,0)</f>
        <v>0</v>
      </c>
      <c r="U4367">
        <f>IF(S4367 = "Rising Star",1,0)</f>
        <v>1</v>
      </c>
      <c r="V4367">
        <f>IF(S4367 = "Established",1,0)</f>
        <v>0</v>
      </c>
      <c r="W4367">
        <f>IF(S4367 = "Elites",1,0)</f>
        <v>0</v>
      </c>
      <c r="X4367" t="s">
        <v>427</v>
      </c>
      <c r="Y4367" t="str">
        <f>IF(X4367="","-",TRIM(LEFT(X4367,FIND(",",X4367&amp;",")-1)))</f>
        <v>Washington</v>
      </c>
      <c r="Z4367" t="s">
        <v>1317</v>
      </c>
      <c r="AA4367" t="s">
        <v>47</v>
      </c>
    </row>
    <row r="4368" spans="1:27" ht="14.4" x14ac:dyDescent="0.3">
      <c r="A4368">
        <v>4355</v>
      </c>
      <c r="B4368" t="s">
        <v>452</v>
      </c>
      <c r="C4368" t="s">
        <v>453</v>
      </c>
      <c r="D4368" t="s">
        <v>454</v>
      </c>
      <c r="E4368" t="s">
        <v>455</v>
      </c>
      <c r="F4368" s="5">
        <f>_xlfn.TEXTBEFORE(E4368, " ") * 1000000</f>
        <v>12200000</v>
      </c>
      <c r="G4368">
        <v>69.406199999999998</v>
      </c>
      <c r="H4368" t="s">
        <v>118</v>
      </c>
      <c r="I4368">
        <v>90</v>
      </c>
      <c r="J4368">
        <f>IF(I4368="",0,I4368)</f>
        <v>90</v>
      </c>
      <c r="K4368">
        <v>50</v>
      </c>
      <c r="L4368">
        <f>I4368-K4368</f>
        <v>40</v>
      </c>
      <c r="M4368" t="str">
        <f>IF(I4368&lt;100,"small",IF(I4368&lt;500,"medium","large"))</f>
        <v>small</v>
      </c>
      <c r="N4368">
        <f>IF(M4368="small",1,0)</f>
        <v>1</v>
      </c>
      <c r="O4368">
        <f>IF(N4368="medium",1,0)</f>
        <v>0</v>
      </c>
      <c r="P4368">
        <f>IF(O4368="large",1,0)</f>
        <v>0</v>
      </c>
      <c r="Q4368">
        <v>1969</v>
      </c>
      <c r="R4368">
        <v>1</v>
      </c>
      <c r="S4368" t="str">
        <f>IF(R4368=1, "First-time", IF(R4368&lt;=3, "Rising Star", IF(R4368&lt;10, "Established", "Elites")))</f>
        <v>First-time</v>
      </c>
      <c r="T4368">
        <f>IF(S4368 = "First-time",1,0)</f>
        <v>1</v>
      </c>
      <c r="U4368">
        <f>IF(S4368 = "Rising Star",1,0)</f>
        <v>0</v>
      </c>
      <c r="V4368">
        <f>IF(S4368 = "Established",1,0)</f>
        <v>0</v>
      </c>
      <c r="W4368">
        <f>IF(S4368 = "Elites",1,0)</f>
        <v>0</v>
      </c>
      <c r="X4368" t="s">
        <v>272</v>
      </c>
      <c r="Y4368" t="str">
        <f>IF(X4368="","-",TRIM(LEFT(X4368,FIND(",",X4368&amp;",")-1)))</f>
        <v>Phoenix</v>
      </c>
      <c r="Z4368" t="s">
        <v>456</v>
      </c>
      <c r="AA4368" t="s">
        <v>4</v>
      </c>
    </row>
    <row r="4369" spans="1:27" ht="14.4" x14ac:dyDescent="0.3">
      <c r="A4369">
        <v>4356</v>
      </c>
      <c r="B4369" t="s">
        <v>376</v>
      </c>
      <c r="C4369" t="s">
        <v>377</v>
      </c>
      <c r="D4369" t="s">
        <v>378</v>
      </c>
      <c r="E4369" t="s">
        <v>379</v>
      </c>
      <c r="F4369" s="5">
        <f>_xlfn.TEXTBEFORE(E4369, " ") * 1000000</f>
        <v>109500000</v>
      </c>
      <c r="G4369">
        <v>69.388300000000001</v>
      </c>
      <c r="H4369" t="s">
        <v>129</v>
      </c>
      <c r="I4369">
        <v>281</v>
      </c>
      <c r="J4369">
        <f>IF(I4369="",0,I4369)</f>
        <v>281</v>
      </c>
      <c r="K4369">
        <v>285</v>
      </c>
      <c r="L4369">
        <f>I4369-K4369</f>
        <v>-4</v>
      </c>
      <c r="M4369" t="str">
        <f>IF(I4369&lt;100,"small",IF(I4369&lt;500,"medium","large"))</f>
        <v>medium</v>
      </c>
      <c r="N4369">
        <f>IF(M4369="small",1,0)</f>
        <v>0</v>
      </c>
      <c r="O4369">
        <f>IF(N4369="medium",1,0)</f>
        <v>0</v>
      </c>
      <c r="P4369">
        <f>IF(O4369="large",1,0)</f>
        <v>0</v>
      </c>
      <c r="Q4369">
        <v>1964</v>
      </c>
      <c r="R4369">
        <v>2</v>
      </c>
      <c r="S4369" t="str">
        <f>IF(R4369=1, "First-time", IF(R4369&lt;=3, "Rising Star", IF(R4369&lt;10, "Established", "Elites")))</f>
        <v>Rising Star</v>
      </c>
      <c r="T4369">
        <f>IF(S4369 = "First-time",1,0)</f>
        <v>0</v>
      </c>
      <c r="U4369">
        <f>IF(S4369 = "Rising Star",1,0)</f>
        <v>1</v>
      </c>
      <c r="V4369">
        <f>IF(S4369 = "Established",1,0)</f>
        <v>0</v>
      </c>
      <c r="W4369">
        <f>IF(S4369 = "Elites",1,0)</f>
        <v>0</v>
      </c>
      <c r="X4369" t="s">
        <v>271</v>
      </c>
      <c r="Y4369" t="str">
        <f>IF(X4369="","-",TRIM(LEFT(X4369,FIND(",",X4369&amp;",")-1)))</f>
        <v>Chicago</v>
      </c>
      <c r="Z4369" t="s">
        <v>380</v>
      </c>
      <c r="AA4369" t="s">
        <v>15</v>
      </c>
    </row>
    <row r="4370" spans="1:27" ht="14.4" x14ac:dyDescent="0.3">
      <c r="A4370">
        <v>4357</v>
      </c>
      <c r="B4370" t="s">
        <v>14576</v>
      </c>
      <c r="C4370" t="s">
        <v>14577</v>
      </c>
      <c r="D4370" t="s">
        <v>14578</v>
      </c>
      <c r="E4370" t="s">
        <v>3965</v>
      </c>
      <c r="F4370" s="5">
        <f>_xlfn.TEXTBEFORE(E4370, " ") * 1000000</f>
        <v>7600000</v>
      </c>
      <c r="G4370">
        <v>69.363</v>
      </c>
      <c r="H4370" t="s">
        <v>118</v>
      </c>
      <c r="I4370">
        <v>24</v>
      </c>
      <c r="J4370">
        <f>IF(I4370="",0,I4370)</f>
        <v>24</v>
      </c>
      <c r="K4370">
        <v>12</v>
      </c>
      <c r="L4370">
        <f>I4370-K4370</f>
        <v>12</v>
      </c>
      <c r="M4370" t="str">
        <f>IF(I4370&lt;100,"small",IF(I4370&lt;500,"medium","large"))</f>
        <v>small</v>
      </c>
      <c r="N4370">
        <f>IF(M4370="small",1,0)</f>
        <v>1</v>
      </c>
      <c r="O4370">
        <f>IF(N4370="medium",1,0)</f>
        <v>0</v>
      </c>
      <c r="P4370">
        <f>IF(O4370="large",1,0)</f>
        <v>0</v>
      </c>
      <c r="Q4370">
        <v>2013</v>
      </c>
      <c r="R4370">
        <v>3</v>
      </c>
      <c r="S4370" t="str">
        <f>IF(R4370=1, "First-time", IF(R4370&lt;=3, "Rising Star", IF(R4370&lt;10, "Established", "Elites")))</f>
        <v>Rising Star</v>
      </c>
      <c r="T4370">
        <f>IF(S4370 = "First-time",1,0)</f>
        <v>0</v>
      </c>
      <c r="U4370">
        <f>IF(S4370 = "Rising Star",1,0)</f>
        <v>1</v>
      </c>
      <c r="V4370">
        <f>IF(S4370 = "Established",1,0)</f>
        <v>0</v>
      </c>
      <c r="W4370">
        <f>IF(S4370 = "Elites",1,0)</f>
        <v>0</v>
      </c>
      <c r="X4370" t="s">
        <v>99</v>
      </c>
      <c r="Y4370" t="str">
        <f>IF(X4370="","-",TRIM(LEFT(X4370,FIND(",",X4370&amp;",")-1)))</f>
        <v>-</v>
      </c>
      <c r="Z4370" t="s">
        <v>1330</v>
      </c>
      <c r="AA4370" t="s">
        <v>44</v>
      </c>
    </row>
    <row r="4371" spans="1:27" ht="14.4" x14ac:dyDescent="0.3">
      <c r="A4371">
        <v>4358</v>
      </c>
      <c r="B4371" t="s">
        <v>11054</v>
      </c>
      <c r="C4371" t="s">
        <v>11055</v>
      </c>
      <c r="D4371" t="s">
        <v>11056</v>
      </c>
      <c r="E4371" t="s">
        <v>1675</v>
      </c>
      <c r="F4371" s="5">
        <f>_xlfn.TEXTBEFORE(E4371, " ") * 1000000</f>
        <v>20500000</v>
      </c>
      <c r="G4371">
        <v>69.272900000000007</v>
      </c>
      <c r="H4371" t="s">
        <v>779</v>
      </c>
      <c r="I4371">
        <v>170</v>
      </c>
      <c r="J4371">
        <f>IF(I4371="",0,I4371)</f>
        <v>170</v>
      </c>
      <c r="K4371">
        <v>117</v>
      </c>
      <c r="L4371">
        <f>I4371-K4371</f>
        <v>53</v>
      </c>
      <c r="M4371" t="str">
        <f>IF(I4371&lt;100,"small",IF(I4371&lt;500,"medium","large"))</f>
        <v>medium</v>
      </c>
      <c r="N4371">
        <f>IF(M4371="small",1,0)</f>
        <v>0</v>
      </c>
      <c r="O4371">
        <f>IF(N4371="medium",1,0)</f>
        <v>0</v>
      </c>
      <c r="P4371">
        <f>IF(O4371="large",1,0)</f>
        <v>0</v>
      </c>
      <c r="Q4371">
        <v>2010</v>
      </c>
      <c r="R4371">
        <v>5</v>
      </c>
      <c r="S4371" t="str">
        <f>IF(R4371=1, "First-time", IF(R4371&lt;=3, "Rising Star", IF(R4371&lt;10, "Established", "Elites")))</f>
        <v>Established</v>
      </c>
      <c r="T4371">
        <f>IF(S4371 = "First-time",1,0)</f>
        <v>0</v>
      </c>
      <c r="U4371">
        <f>IF(S4371 = "Rising Star",1,0)</f>
        <v>0</v>
      </c>
      <c r="V4371">
        <f>IF(S4371 = "Established",1,0)</f>
        <v>1</v>
      </c>
      <c r="W4371">
        <f>IF(S4371 = "Elites",1,0)</f>
        <v>0</v>
      </c>
      <c r="X4371" t="s">
        <v>354</v>
      </c>
      <c r="Y4371" t="str">
        <f>IF(X4371="","-",TRIM(LEFT(X4371,FIND(",",X4371&amp;",")-1)))</f>
        <v>Minneapolis</v>
      </c>
      <c r="Z4371" t="s">
        <v>11057</v>
      </c>
      <c r="AA4371" t="s">
        <v>24</v>
      </c>
    </row>
    <row r="4372" spans="1:27" ht="14.4" x14ac:dyDescent="0.3">
      <c r="A4372">
        <v>4359</v>
      </c>
      <c r="B4372" t="s">
        <v>9644</v>
      </c>
      <c r="C4372" t="s">
        <v>9645</v>
      </c>
      <c r="D4372" t="s">
        <v>9646</v>
      </c>
      <c r="E4372" t="s">
        <v>552</v>
      </c>
      <c r="F4372" s="5">
        <f>_xlfn.TEXTBEFORE(E4372, " ") * 1000000</f>
        <v>6600000</v>
      </c>
      <c r="G4372">
        <v>69.271699999999996</v>
      </c>
      <c r="H4372" t="s">
        <v>85</v>
      </c>
      <c r="I4372">
        <v>41</v>
      </c>
      <c r="J4372">
        <f>IF(I4372="",0,I4372)</f>
        <v>41</v>
      </c>
      <c r="K4372">
        <v>23</v>
      </c>
      <c r="L4372">
        <f>I4372-K4372</f>
        <v>18</v>
      </c>
      <c r="M4372" t="str">
        <f>IF(I4372&lt;100,"small",IF(I4372&lt;500,"medium","large"))</f>
        <v>small</v>
      </c>
      <c r="N4372">
        <f>IF(M4372="small",1,0)</f>
        <v>1</v>
      </c>
      <c r="O4372">
        <f>IF(N4372="medium",1,0)</f>
        <v>0</v>
      </c>
      <c r="P4372">
        <f>IF(O4372="large",1,0)</f>
        <v>0</v>
      </c>
      <c r="Q4372">
        <v>2009</v>
      </c>
      <c r="R4372">
        <v>3</v>
      </c>
      <c r="S4372" t="str">
        <f>IF(R4372=1, "First-time", IF(R4372&lt;=3, "Rising Star", IF(R4372&lt;10, "Established", "Elites")))</f>
        <v>Rising Star</v>
      </c>
      <c r="T4372">
        <f>IF(S4372 = "First-time",1,0)</f>
        <v>0</v>
      </c>
      <c r="U4372">
        <f>IF(S4372 = "Rising Star",1,0)</f>
        <v>1</v>
      </c>
      <c r="V4372">
        <f>IF(S4372 = "Established",1,0)</f>
        <v>0</v>
      </c>
      <c r="W4372">
        <f>IF(S4372 = "Elites",1,0)</f>
        <v>0</v>
      </c>
      <c r="X4372" t="s">
        <v>106</v>
      </c>
      <c r="Y4372" t="str">
        <f>IF(X4372="","-",TRIM(LEFT(X4372,FIND(",",X4372&amp;",")-1)))</f>
        <v>Cleveland</v>
      </c>
      <c r="Z4372" t="s">
        <v>106</v>
      </c>
      <c r="AA4372" t="s">
        <v>36</v>
      </c>
    </row>
    <row r="4373" spans="1:27" ht="14.4" x14ac:dyDescent="0.3">
      <c r="A4373">
        <v>4360</v>
      </c>
      <c r="B4373" t="s">
        <v>5809</v>
      </c>
      <c r="C4373" t="s">
        <v>5810</v>
      </c>
      <c r="D4373" t="s">
        <v>5811</v>
      </c>
      <c r="E4373" t="s">
        <v>1471</v>
      </c>
      <c r="F4373" s="5">
        <f>_xlfn.TEXTBEFORE(E4373, " ") * 1000000</f>
        <v>2500000</v>
      </c>
      <c r="G4373">
        <v>69.251499999999993</v>
      </c>
      <c r="H4373" t="s">
        <v>779</v>
      </c>
      <c r="I4373">
        <v>15</v>
      </c>
      <c r="J4373">
        <f>IF(I4373="",0,I4373)</f>
        <v>15</v>
      </c>
      <c r="K4373">
        <v>8</v>
      </c>
      <c r="L4373">
        <f>I4373-K4373</f>
        <v>7</v>
      </c>
      <c r="M4373" t="str">
        <f>IF(I4373&lt;100,"small",IF(I4373&lt;500,"medium","large"))</f>
        <v>small</v>
      </c>
      <c r="N4373">
        <f>IF(M4373="small",1,0)</f>
        <v>1</v>
      </c>
      <c r="O4373">
        <f>IF(N4373="medium",1,0)</f>
        <v>0</v>
      </c>
      <c r="P4373">
        <f>IF(O4373="large",1,0)</f>
        <v>0</v>
      </c>
      <c r="Q4373">
        <v>2004</v>
      </c>
      <c r="R4373">
        <v>1</v>
      </c>
      <c r="S4373" t="str">
        <f>IF(R4373=1, "First-time", IF(R4373&lt;=3, "Rising Star", IF(R4373&lt;10, "Established", "Elites")))</f>
        <v>First-time</v>
      </c>
      <c r="T4373">
        <f>IF(S4373 = "First-time",1,0)</f>
        <v>1</v>
      </c>
      <c r="U4373">
        <f>IF(S4373 = "Rising Star",1,0)</f>
        <v>0</v>
      </c>
      <c r="V4373">
        <f>IF(S4373 = "Established",1,0)</f>
        <v>0</v>
      </c>
      <c r="W4373">
        <f>IF(S4373 = "Elites",1,0)</f>
        <v>0</v>
      </c>
      <c r="X4373" t="s">
        <v>689</v>
      </c>
      <c r="Y4373" t="str">
        <f>IF(X4373="","-",TRIM(LEFT(X4373,FIND(",",X4373&amp;",")-1)))</f>
        <v>Miami</v>
      </c>
      <c r="Z4373" t="s">
        <v>5812</v>
      </c>
      <c r="AA4373" t="s">
        <v>10</v>
      </c>
    </row>
    <row r="4374" spans="1:27" ht="14.4" x14ac:dyDescent="0.3">
      <c r="A4374">
        <v>4361</v>
      </c>
      <c r="B4374" t="s">
        <v>12369</v>
      </c>
      <c r="C4374" t="s">
        <v>12370</v>
      </c>
      <c r="D4374" t="s">
        <v>12371</v>
      </c>
      <c r="E4374" t="s">
        <v>5218</v>
      </c>
      <c r="F4374" s="5">
        <f>_xlfn.TEXTBEFORE(E4374, " ") * 1000000</f>
        <v>52500000</v>
      </c>
      <c r="G4374">
        <v>69.226299999999995</v>
      </c>
      <c r="H4374" t="s">
        <v>153</v>
      </c>
      <c r="I4374">
        <v>296</v>
      </c>
      <c r="J4374">
        <f>IF(I4374="",0,I4374)</f>
        <v>296</v>
      </c>
      <c r="K4374">
        <v>180</v>
      </c>
      <c r="L4374">
        <f>I4374-K4374</f>
        <v>116</v>
      </c>
      <c r="M4374" t="str">
        <f>IF(I4374&lt;100,"small",IF(I4374&lt;500,"medium","large"))</f>
        <v>medium</v>
      </c>
      <c r="N4374">
        <f>IF(M4374="small",1,0)</f>
        <v>0</v>
      </c>
      <c r="O4374">
        <f>IF(N4374="medium",1,0)</f>
        <v>0</v>
      </c>
      <c r="P4374">
        <f>IF(O4374="large",1,0)</f>
        <v>0</v>
      </c>
      <c r="Q4374">
        <v>2011</v>
      </c>
      <c r="R4374">
        <v>1</v>
      </c>
      <c r="S4374" t="str">
        <f>IF(R4374=1, "First-time", IF(R4374&lt;=3, "Rising Star", IF(R4374&lt;10, "Established", "Elites")))</f>
        <v>First-time</v>
      </c>
      <c r="T4374">
        <f>IF(S4374 = "First-time",1,0)</f>
        <v>1</v>
      </c>
      <c r="U4374">
        <f>IF(S4374 = "Rising Star",1,0)</f>
        <v>0</v>
      </c>
      <c r="V4374">
        <f>IF(S4374 = "Established",1,0)</f>
        <v>0</v>
      </c>
      <c r="W4374">
        <f>IF(S4374 = "Elites",1,0)</f>
        <v>0</v>
      </c>
      <c r="X4374" t="s">
        <v>271</v>
      </c>
      <c r="Y4374" t="str">
        <f>IF(X4374="","-",TRIM(LEFT(X4374,FIND(",",X4374&amp;",")-1)))</f>
        <v>Chicago</v>
      </c>
      <c r="Z4374" t="s">
        <v>8816</v>
      </c>
      <c r="AA4374" t="s">
        <v>15</v>
      </c>
    </row>
    <row r="4375" spans="1:27" ht="14.4" x14ac:dyDescent="0.3">
      <c r="A4375">
        <v>4362</v>
      </c>
      <c r="B4375" t="s">
        <v>1076</v>
      </c>
      <c r="C4375" t="s">
        <v>1077</v>
      </c>
      <c r="D4375" t="s">
        <v>1078</v>
      </c>
      <c r="E4375" t="s">
        <v>1079</v>
      </c>
      <c r="F4375" s="5">
        <f>_xlfn.TEXTBEFORE(E4375, " ") * 1000000</f>
        <v>29300000</v>
      </c>
      <c r="G4375">
        <v>69.155600000000007</v>
      </c>
      <c r="H4375" t="s">
        <v>727</v>
      </c>
      <c r="I4375">
        <v>154</v>
      </c>
      <c r="J4375">
        <f>IF(I4375="",0,I4375)</f>
        <v>154</v>
      </c>
      <c r="K4375">
        <v>112</v>
      </c>
      <c r="L4375">
        <f>I4375-K4375</f>
        <v>42</v>
      </c>
      <c r="M4375" t="str">
        <f>IF(I4375&lt;100,"small",IF(I4375&lt;500,"medium","large"))</f>
        <v>medium</v>
      </c>
      <c r="N4375">
        <f>IF(M4375="small",1,0)</f>
        <v>0</v>
      </c>
      <c r="O4375">
        <f>IF(N4375="medium",1,0)</f>
        <v>0</v>
      </c>
      <c r="P4375">
        <f>IF(O4375="large",1,0)</f>
        <v>0</v>
      </c>
      <c r="Q4375">
        <v>1985</v>
      </c>
      <c r="R4375">
        <v>1</v>
      </c>
      <c r="S4375" t="str">
        <f>IF(R4375=1, "First-time", IF(R4375&lt;=3, "Rising Star", IF(R4375&lt;10, "Established", "Elites")))</f>
        <v>First-time</v>
      </c>
      <c r="T4375">
        <f>IF(S4375 = "First-time",1,0)</f>
        <v>1</v>
      </c>
      <c r="U4375">
        <f>IF(S4375 = "Rising Star",1,0)</f>
        <v>0</v>
      </c>
      <c r="V4375">
        <f>IF(S4375 = "Established",1,0)</f>
        <v>0</v>
      </c>
      <c r="W4375">
        <f>IF(S4375 = "Elites",1,0)</f>
        <v>0</v>
      </c>
      <c r="X4375" t="s">
        <v>86</v>
      </c>
      <c r="Y4375" t="str">
        <f>IF(X4375="","-",TRIM(LEFT(X4375,FIND(",",X4375&amp;",")-1)))</f>
        <v>New York City</v>
      </c>
      <c r="Z4375" t="s">
        <v>1080</v>
      </c>
      <c r="AA4375" t="s">
        <v>32</v>
      </c>
    </row>
    <row r="4376" spans="1:27" ht="14.4" x14ac:dyDescent="0.3">
      <c r="A4376">
        <v>4363</v>
      </c>
      <c r="B4376" t="s">
        <v>9144</v>
      </c>
      <c r="C4376" t="s">
        <v>9145</v>
      </c>
      <c r="D4376" t="s">
        <v>9146</v>
      </c>
      <c r="E4376" t="s">
        <v>1192</v>
      </c>
      <c r="F4376" s="5">
        <f>_xlfn.TEXTBEFORE(E4376, " ") * 1000000</f>
        <v>2300000</v>
      </c>
      <c r="G4376">
        <v>69.039500000000004</v>
      </c>
      <c r="H4376" t="s">
        <v>174</v>
      </c>
      <c r="I4376">
        <v>25</v>
      </c>
      <c r="J4376">
        <f>IF(I4376="",0,I4376)</f>
        <v>25</v>
      </c>
      <c r="K4376">
        <v>4</v>
      </c>
      <c r="L4376">
        <f>I4376-K4376</f>
        <v>21</v>
      </c>
      <c r="M4376" t="str">
        <f>IF(I4376&lt;100,"small",IF(I4376&lt;500,"medium","large"))</f>
        <v>small</v>
      </c>
      <c r="N4376">
        <f>IF(M4376="small",1,0)</f>
        <v>1</v>
      </c>
      <c r="O4376">
        <f>IF(N4376="medium",1,0)</f>
        <v>0</v>
      </c>
      <c r="P4376">
        <f>IF(O4376="large",1,0)</f>
        <v>0</v>
      </c>
      <c r="Q4376">
        <v>2008</v>
      </c>
      <c r="R4376">
        <v>1</v>
      </c>
      <c r="S4376" t="str">
        <f>IF(R4376=1, "First-time", IF(R4376&lt;=3, "Rising Star", IF(R4376&lt;10, "Established", "Elites")))</f>
        <v>First-time</v>
      </c>
      <c r="T4376">
        <f>IF(S4376 = "First-time",1,0)</f>
        <v>1</v>
      </c>
      <c r="U4376">
        <f>IF(S4376 = "Rising Star",1,0)</f>
        <v>0</v>
      </c>
      <c r="V4376">
        <f>IF(S4376 = "Established",1,0)</f>
        <v>0</v>
      </c>
      <c r="W4376">
        <f>IF(S4376 = "Elites",1,0)</f>
        <v>0</v>
      </c>
      <c r="X4376" t="s">
        <v>272</v>
      </c>
      <c r="Y4376" t="str">
        <f>IF(X4376="","-",TRIM(LEFT(X4376,FIND(",",X4376&amp;",")-1)))</f>
        <v>Phoenix</v>
      </c>
      <c r="Z4376" t="s">
        <v>272</v>
      </c>
      <c r="AA4376" t="s">
        <v>4</v>
      </c>
    </row>
    <row r="4377" spans="1:27" ht="14.4" x14ac:dyDescent="0.3">
      <c r="A4377">
        <v>4364</v>
      </c>
      <c r="B4377" t="s">
        <v>7706</v>
      </c>
      <c r="C4377" t="s">
        <v>7707</v>
      </c>
      <c r="D4377" t="s">
        <v>7708</v>
      </c>
      <c r="E4377" t="s">
        <v>1246</v>
      </c>
      <c r="F4377" s="5">
        <f>_xlfn.TEXTBEFORE(E4377, " ") * 1000000</f>
        <v>2900000</v>
      </c>
      <c r="G4377">
        <v>69.018699999999995</v>
      </c>
      <c r="H4377" t="s">
        <v>779</v>
      </c>
      <c r="I4377">
        <v>24</v>
      </c>
      <c r="J4377">
        <f>IF(I4377="",0,I4377)</f>
        <v>24</v>
      </c>
      <c r="K4377">
        <v>4</v>
      </c>
      <c r="L4377">
        <f>I4377-K4377</f>
        <v>20</v>
      </c>
      <c r="M4377" t="str">
        <f>IF(I4377&lt;100,"small",IF(I4377&lt;500,"medium","large"))</f>
        <v>small</v>
      </c>
      <c r="N4377">
        <f>IF(M4377="small",1,0)</f>
        <v>1</v>
      </c>
      <c r="O4377">
        <f>IF(N4377="medium",1,0)</f>
        <v>0</v>
      </c>
      <c r="P4377">
        <f>IF(O4377="large",1,0)</f>
        <v>0</v>
      </c>
      <c r="Q4377">
        <v>2007</v>
      </c>
      <c r="R4377">
        <v>2</v>
      </c>
      <c r="S4377" t="str">
        <f>IF(R4377=1, "First-time", IF(R4377&lt;=3, "Rising Star", IF(R4377&lt;10, "Established", "Elites")))</f>
        <v>Rising Star</v>
      </c>
      <c r="T4377">
        <f>IF(S4377 = "First-time",1,0)</f>
        <v>0</v>
      </c>
      <c r="U4377">
        <f>IF(S4377 = "Rising Star",1,0)</f>
        <v>1</v>
      </c>
      <c r="V4377">
        <f>IF(S4377 = "Established",1,0)</f>
        <v>0</v>
      </c>
      <c r="W4377">
        <f>IF(S4377 = "Elites",1,0)</f>
        <v>0</v>
      </c>
      <c r="X4377" t="s">
        <v>86</v>
      </c>
      <c r="Y4377" t="str">
        <f>IF(X4377="","-",TRIM(LEFT(X4377,FIND(",",X4377&amp;",")-1)))</f>
        <v>New York City</v>
      </c>
      <c r="Z4377" t="s">
        <v>7709</v>
      </c>
      <c r="AA4377" t="s">
        <v>32</v>
      </c>
    </row>
    <row r="4378" spans="1:27" ht="14.4" x14ac:dyDescent="0.3">
      <c r="A4378">
        <v>4365</v>
      </c>
      <c r="B4378" t="s">
        <v>10027</v>
      </c>
      <c r="C4378" t="s">
        <v>10028</v>
      </c>
      <c r="D4378" t="s">
        <v>10029</v>
      </c>
      <c r="E4378" t="s">
        <v>2229</v>
      </c>
      <c r="F4378" s="5">
        <f>_xlfn.TEXTBEFORE(E4378, " ") * 1000000</f>
        <v>20000000</v>
      </c>
      <c r="G4378">
        <v>69.003200000000007</v>
      </c>
      <c r="H4378" t="s">
        <v>353</v>
      </c>
      <c r="I4378">
        <v>60</v>
      </c>
      <c r="J4378">
        <f>IF(I4378="",0,I4378)</f>
        <v>60</v>
      </c>
      <c r="K4378">
        <v>17</v>
      </c>
      <c r="L4378">
        <f>I4378-K4378</f>
        <v>43</v>
      </c>
      <c r="M4378" t="str">
        <f>IF(I4378&lt;100,"small",IF(I4378&lt;500,"medium","large"))</f>
        <v>small</v>
      </c>
      <c r="N4378">
        <f>IF(M4378="small",1,0)</f>
        <v>1</v>
      </c>
      <c r="O4378">
        <f>IF(N4378="medium",1,0)</f>
        <v>0</v>
      </c>
      <c r="P4378">
        <f>IF(O4378="large",1,0)</f>
        <v>0</v>
      </c>
      <c r="Q4378">
        <v>2009</v>
      </c>
      <c r="R4378">
        <v>3</v>
      </c>
      <c r="S4378" t="str">
        <f>IF(R4378=1, "First-time", IF(R4378&lt;=3, "Rising Star", IF(R4378&lt;10, "Established", "Elites")))</f>
        <v>Rising Star</v>
      </c>
      <c r="T4378">
        <f>IF(S4378 = "First-time",1,0)</f>
        <v>0</v>
      </c>
      <c r="U4378">
        <f>IF(S4378 = "Rising Star",1,0)</f>
        <v>1</v>
      </c>
      <c r="V4378">
        <f>IF(S4378 = "Established",1,0)</f>
        <v>0</v>
      </c>
      <c r="W4378">
        <f>IF(S4378 = "Elites",1,0)</f>
        <v>0</v>
      </c>
      <c r="X4378" t="s">
        <v>271</v>
      </c>
      <c r="Y4378" t="str">
        <f>IF(X4378="","-",TRIM(LEFT(X4378,FIND(",",X4378&amp;",")-1)))</f>
        <v>Chicago</v>
      </c>
      <c r="Z4378" t="s">
        <v>10030</v>
      </c>
      <c r="AA4378" t="s">
        <v>15</v>
      </c>
    </row>
    <row r="4379" spans="1:27" ht="14.4" x14ac:dyDescent="0.3">
      <c r="A4379">
        <v>4366</v>
      </c>
      <c r="B4379" t="s">
        <v>2164</v>
      </c>
      <c r="C4379" t="s">
        <v>2165</v>
      </c>
      <c r="D4379" t="s">
        <v>2166</v>
      </c>
      <c r="E4379" t="s">
        <v>2167</v>
      </c>
      <c r="F4379" s="5">
        <f>_xlfn.TEXTBEFORE(E4379, " ") * 1000000</f>
        <v>1000000</v>
      </c>
      <c r="G4379">
        <v>68.988900000000001</v>
      </c>
      <c r="H4379" t="s">
        <v>331</v>
      </c>
      <c r="I4379">
        <v>1866</v>
      </c>
      <c r="J4379">
        <f>IF(I4379="",0,I4379)</f>
        <v>1866</v>
      </c>
      <c r="K4379">
        <v>1276</v>
      </c>
      <c r="L4379">
        <f>I4379-K4379</f>
        <v>590</v>
      </c>
      <c r="M4379" t="str">
        <f>IF(I4379&lt;100,"small",IF(I4379&lt;500,"medium","large"))</f>
        <v>large</v>
      </c>
      <c r="N4379">
        <f>IF(M4379="small",1,0)</f>
        <v>0</v>
      </c>
      <c r="O4379">
        <f>IF(N4379="medium",1,0)</f>
        <v>0</v>
      </c>
      <c r="P4379">
        <f>IF(O4379="large",1,0)</f>
        <v>0</v>
      </c>
      <c r="Q4379">
        <v>1995</v>
      </c>
      <c r="R4379">
        <v>11</v>
      </c>
      <c r="S4379" t="str">
        <f>IF(R4379=1, "First-time", IF(R4379&lt;=3, "Rising Star", IF(R4379&lt;10, "Established", "Elites")))</f>
        <v>Elites</v>
      </c>
      <c r="T4379">
        <f>IF(S4379 = "First-time",1,0)</f>
        <v>0</v>
      </c>
      <c r="U4379">
        <f>IF(S4379 = "Rising Star",1,0)</f>
        <v>0</v>
      </c>
      <c r="V4379">
        <f>IF(S4379 = "Established",1,0)</f>
        <v>0</v>
      </c>
      <c r="W4379">
        <f>IF(S4379 = "Elites",1,0)</f>
        <v>1</v>
      </c>
      <c r="X4379" t="s">
        <v>99</v>
      </c>
      <c r="Y4379" t="str">
        <f>IF(X4379="","-",TRIM(LEFT(X4379,FIND(",",X4379&amp;",")-1)))</f>
        <v>-</v>
      </c>
      <c r="Z4379" t="s">
        <v>1992</v>
      </c>
      <c r="AA4379" t="s">
        <v>38</v>
      </c>
    </row>
    <row r="4380" spans="1:27" ht="14.4" x14ac:dyDescent="0.3">
      <c r="A4380">
        <v>4367</v>
      </c>
      <c r="B4380" t="s">
        <v>8412</v>
      </c>
      <c r="C4380" t="s">
        <v>8413</v>
      </c>
      <c r="D4380" t="s">
        <v>8414</v>
      </c>
      <c r="E4380" t="s">
        <v>8415</v>
      </c>
      <c r="F4380" s="5">
        <f>_xlfn.TEXTBEFORE(E4380, " ") * 1000000</f>
        <v>123900000</v>
      </c>
      <c r="G4380">
        <v>68.964500000000001</v>
      </c>
      <c r="H4380" t="s">
        <v>85</v>
      </c>
      <c r="I4380">
        <v>885</v>
      </c>
      <c r="J4380">
        <f>IF(I4380="",0,I4380)</f>
        <v>885</v>
      </c>
      <c r="K4380">
        <v>600</v>
      </c>
      <c r="L4380">
        <f>I4380-K4380</f>
        <v>285</v>
      </c>
      <c r="M4380" t="str">
        <f>IF(I4380&lt;100,"small",IF(I4380&lt;500,"medium","large"))</f>
        <v>large</v>
      </c>
      <c r="N4380">
        <f>IF(M4380="small",1,0)</f>
        <v>0</v>
      </c>
      <c r="O4380">
        <f>IF(N4380="medium",1,0)</f>
        <v>0</v>
      </c>
      <c r="P4380">
        <f>IF(O4380="large",1,0)</f>
        <v>0</v>
      </c>
      <c r="Q4380">
        <v>2008</v>
      </c>
      <c r="R4380">
        <v>7</v>
      </c>
      <c r="S4380" t="str">
        <f>IF(R4380=1, "First-time", IF(R4380&lt;=3, "Rising Star", IF(R4380&lt;10, "Established", "Elites")))</f>
        <v>Established</v>
      </c>
      <c r="T4380">
        <f>IF(S4380 = "First-time",1,0)</f>
        <v>0</v>
      </c>
      <c r="U4380">
        <f>IF(S4380 = "Rising Star",1,0)</f>
        <v>0</v>
      </c>
      <c r="V4380">
        <f>IF(S4380 = "Established",1,0)</f>
        <v>1</v>
      </c>
      <c r="W4380">
        <f>IF(S4380 = "Elites",1,0)</f>
        <v>0</v>
      </c>
      <c r="X4380" t="s">
        <v>130</v>
      </c>
      <c r="Y4380" t="str">
        <f>IF(X4380="","-",TRIM(LEFT(X4380,FIND(",",X4380&amp;",")-1)))</f>
        <v>Dallas</v>
      </c>
      <c r="Z4380" t="s">
        <v>130</v>
      </c>
      <c r="AA4380" t="s">
        <v>45</v>
      </c>
    </row>
    <row r="4381" spans="1:27" ht="14.4" x14ac:dyDescent="0.3">
      <c r="A4381">
        <v>4368</v>
      </c>
      <c r="B4381" t="s">
        <v>2650</v>
      </c>
      <c r="C4381" t="s">
        <v>2651</v>
      </c>
      <c r="D4381" t="s">
        <v>2652</v>
      </c>
      <c r="E4381" t="s">
        <v>2653</v>
      </c>
      <c r="F4381" s="5">
        <f>_xlfn.TEXTBEFORE(E4381, " ") * 1000000</f>
        <v>114200000</v>
      </c>
      <c r="G4381">
        <v>68.955299999999994</v>
      </c>
      <c r="H4381" t="s">
        <v>160</v>
      </c>
      <c r="I4381">
        <v>414</v>
      </c>
      <c r="J4381">
        <f>IF(I4381="",0,I4381)</f>
        <v>414</v>
      </c>
      <c r="K4381">
        <v>298</v>
      </c>
      <c r="L4381">
        <f>I4381-K4381</f>
        <v>116</v>
      </c>
      <c r="M4381" t="str">
        <f>IF(I4381&lt;100,"small",IF(I4381&lt;500,"medium","large"))</f>
        <v>medium</v>
      </c>
      <c r="N4381">
        <f>IF(M4381="small",1,0)</f>
        <v>0</v>
      </c>
      <c r="O4381">
        <f>IF(N4381="medium",1,0)</f>
        <v>0</v>
      </c>
      <c r="P4381">
        <f>IF(O4381="large",1,0)</f>
        <v>0</v>
      </c>
      <c r="Q4381">
        <v>1997</v>
      </c>
      <c r="R4381">
        <v>4</v>
      </c>
      <c r="S4381" t="str">
        <f>IF(R4381=1, "First-time", IF(R4381&lt;=3, "Rising Star", IF(R4381&lt;10, "Established", "Elites")))</f>
        <v>Established</v>
      </c>
      <c r="T4381">
        <f>IF(S4381 = "First-time",1,0)</f>
        <v>0</v>
      </c>
      <c r="U4381">
        <f>IF(S4381 = "Rising Star",1,0)</f>
        <v>0</v>
      </c>
      <c r="V4381">
        <f>IF(S4381 = "Established",1,0)</f>
        <v>1</v>
      </c>
      <c r="W4381">
        <f>IF(S4381 = "Elites",1,0)</f>
        <v>0</v>
      </c>
      <c r="X4381" t="s">
        <v>86</v>
      </c>
      <c r="Y4381" t="str">
        <f>IF(X4381="","-",TRIM(LEFT(X4381,FIND(",",X4381&amp;",")-1)))</f>
        <v>New York City</v>
      </c>
      <c r="Z4381" t="s">
        <v>2654</v>
      </c>
      <c r="AA4381" t="s">
        <v>32</v>
      </c>
    </row>
    <row r="4382" spans="1:27" ht="14.4" x14ac:dyDescent="0.3">
      <c r="A4382">
        <v>4369</v>
      </c>
      <c r="B4382" t="s">
        <v>6137</v>
      </c>
      <c r="C4382" t="s">
        <v>6138</v>
      </c>
      <c r="D4382" t="s">
        <v>6139</v>
      </c>
      <c r="E4382" t="s">
        <v>4038</v>
      </c>
      <c r="F4382" s="5">
        <f>_xlfn.TEXTBEFORE(E4382, " ") * 1000000</f>
        <v>52200000</v>
      </c>
      <c r="G4382">
        <v>68.900400000000005</v>
      </c>
      <c r="H4382" t="s">
        <v>118</v>
      </c>
      <c r="I4382">
        <v>27</v>
      </c>
      <c r="J4382">
        <f>IF(I4382="",0,I4382)</f>
        <v>27</v>
      </c>
      <c r="K4382">
        <v>17</v>
      </c>
      <c r="L4382">
        <f>I4382-K4382</f>
        <v>10</v>
      </c>
      <c r="M4382" t="str">
        <f>IF(I4382&lt;100,"small",IF(I4382&lt;500,"medium","large"))</f>
        <v>small</v>
      </c>
      <c r="N4382">
        <f>IF(M4382="small",1,0)</f>
        <v>1</v>
      </c>
      <c r="O4382">
        <f>IF(N4382="medium",1,0)</f>
        <v>0</v>
      </c>
      <c r="P4382">
        <f>IF(O4382="large",1,0)</f>
        <v>0</v>
      </c>
      <c r="Q4382">
        <v>2005</v>
      </c>
      <c r="R4382">
        <v>1</v>
      </c>
      <c r="S4382" t="str">
        <f>IF(R4382=1, "First-time", IF(R4382&lt;=3, "Rising Star", IF(R4382&lt;10, "Established", "Elites")))</f>
        <v>First-time</v>
      </c>
      <c r="T4382">
        <f>IF(S4382 = "First-time",1,0)</f>
        <v>1</v>
      </c>
      <c r="U4382">
        <f>IF(S4382 = "Rising Star",1,0)</f>
        <v>0</v>
      </c>
      <c r="V4382">
        <f>IF(S4382 = "Established",1,0)</f>
        <v>0</v>
      </c>
      <c r="W4382">
        <f>IF(S4382 = "Elites",1,0)</f>
        <v>0</v>
      </c>
      <c r="X4382" t="s">
        <v>99</v>
      </c>
      <c r="Y4382" t="str">
        <f>IF(X4382="","-",TRIM(LEFT(X4382,FIND(",",X4382&amp;",")-1)))</f>
        <v>-</v>
      </c>
      <c r="Z4382" t="s">
        <v>303</v>
      </c>
      <c r="AA4382" t="s">
        <v>42</v>
      </c>
    </row>
    <row r="4383" spans="1:27" ht="14.4" x14ac:dyDescent="0.3">
      <c r="A4383">
        <v>4370</v>
      </c>
      <c r="B4383" t="s">
        <v>6760</v>
      </c>
      <c r="C4383" t="s">
        <v>6761</v>
      </c>
      <c r="D4383" t="s">
        <v>6762</v>
      </c>
      <c r="E4383" t="s">
        <v>3852</v>
      </c>
      <c r="F4383" s="5">
        <f>_xlfn.TEXTBEFORE(E4383, " ") * 1000000</f>
        <v>19300000</v>
      </c>
      <c r="G4383">
        <v>68.876999999999995</v>
      </c>
      <c r="H4383" t="s">
        <v>174</v>
      </c>
      <c r="I4383">
        <v>320</v>
      </c>
      <c r="J4383">
        <f>IF(I4383="",0,I4383)</f>
        <v>320</v>
      </c>
      <c r="K4383">
        <v>210</v>
      </c>
      <c r="L4383">
        <f>I4383-K4383</f>
        <v>110</v>
      </c>
      <c r="M4383" t="str">
        <f>IF(I4383&lt;100,"small",IF(I4383&lt;500,"medium","large"))</f>
        <v>medium</v>
      </c>
      <c r="N4383">
        <f>IF(M4383="small",1,0)</f>
        <v>0</v>
      </c>
      <c r="O4383">
        <f>IF(N4383="medium",1,0)</f>
        <v>0</v>
      </c>
      <c r="P4383">
        <f>IF(O4383="large",1,0)</f>
        <v>0</v>
      </c>
      <c r="Q4383">
        <v>2006</v>
      </c>
      <c r="R4383">
        <v>10</v>
      </c>
      <c r="S4383" t="str">
        <f>IF(R4383=1, "First-time", IF(R4383&lt;=3, "Rising Star", IF(R4383&lt;10, "Established", "Elites")))</f>
        <v>Elites</v>
      </c>
      <c r="T4383">
        <f>IF(S4383 = "First-time",1,0)</f>
        <v>0</v>
      </c>
      <c r="U4383">
        <f>IF(S4383 = "Rising Star",1,0)</f>
        <v>0</v>
      </c>
      <c r="V4383">
        <f>IF(S4383 = "Established",1,0)</f>
        <v>0</v>
      </c>
      <c r="W4383">
        <f>IF(S4383 = "Elites",1,0)</f>
        <v>1</v>
      </c>
      <c r="X4383" t="s">
        <v>838</v>
      </c>
      <c r="Y4383" t="str">
        <f>IF(X4383="","-",TRIM(LEFT(X4383,FIND(",",X4383&amp;",")-1)))</f>
        <v>Austin</v>
      </c>
      <c r="Z4383" t="s">
        <v>838</v>
      </c>
      <c r="AA4383" t="s">
        <v>45</v>
      </c>
    </row>
    <row r="4384" spans="1:27" ht="14.4" x14ac:dyDescent="0.3">
      <c r="A4384">
        <v>4371</v>
      </c>
      <c r="B4384" t="s">
        <v>5999</v>
      </c>
      <c r="C4384" t="s">
        <v>6000</v>
      </c>
      <c r="D4384" t="s">
        <v>6001</v>
      </c>
      <c r="E4384" t="s">
        <v>6002</v>
      </c>
      <c r="F4384" s="5">
        <f>_xlfn.TEXTBEFORE(E4384, " ") * 1000000</f>
        <v>27800000</v>
      </c>
      <c r="G4384">
        <v>68.8703</v>
      </c>
      <c r="H4384" t="s">
        <v>160</v>
      </c>
      <c r="I4384">
        <v>57</v>
      </c>
      <c r="J4384">
        <f>IF(I4384="",0,I4384)</f>
        <v>57</v>
      </c>
      <c r="K4384">
        <v>50</v>
      </c>
      <c r="L4384">
        <f>I4384-K4384</f>
        <v>7</v>
      </c>
      <c r="M4384" t="str">
        <f>IF(I4384&lt;100,"small",IF(I4384&lt;500,"medium","large"))</f>
        <v>small</v>
      </c>
      <c r="N4384">
        <f>IF(M4384="small",1,0)</f>
        <v>1</v>
      </c>
      <c r="O4384">
        <f>IF(N4384="medium",1,0)</f>
        <v>0</v>
      </c>
      <c r="P4384">
        <f>IF(O4384="large",1,0)</f>
        <v>0</v>
      </c>
      <c r="Q4384">
        <v>2005</v>
      </c>
      <c r="R4384">
        <v>6</v>
      </c>
      <c r="S4384" t="str">
        <f>IF(R4384=1, "First-time", IF(R4384&lt;=3, "Rising Star", IF(R4384&lt;10, "Established", "Elites")))</f>
        <v>Established</v>
      </c>
      <c r="T4384">
        <f>IF(S4384 = "First-time",1,0)</f>
        <v>0</v>
      </c>
      <c r="U4384">
        <f>IF(S4384 = "Rising Star",1,0)</f>
        <v>0</v>
      </c>
      <c r="V4384">
        <f>IF(S4384 = "Established",1,0)</f>
        <v>1</v>
      </c>
      <c r="W4384">
        <f>IF(S4384 = "Elites",1,0)</f>
        <v>0</v>
      </c>
      <c r="X4384" t="s">
        <v>260</v>
      </c>
      <c r="Y4384" t="str">
        <f>IF(X4384="","-",TRIM(LEFT(X4384,FIND(",",X4384&amp;",")-1)))</f>
        <v>Seattle</v>
      </c>
      <c r="Z4384" t="s">
        <v>6003</v>
      </c>
      <c r="AA4384" t="s">
        <v>49</v>
      </c>
    </row>
    <row r="4385" spans="1:27" ht="14.4" x14ac:dyDescent="0.3">
      <c r="A4385">
        <v>4372</v>
      </c>
      <c r="B4385" t="s">
        <v>14620</v>
      </c>
      <c r="C4385" t="s">
        <v>14621</v>
      </c>
      <c r="D4385" t="s">
        <v>14622</v>
      </c>
      <c r="E4385" t="s">
        <v>289</v>
      </c>
      <c r="F4385" s="5">
        <f>_xlfn.TEXTBEFORE(E4385, " ") * 1000000</f>
        <v>3700000</v>
      </c>
      <c r="G4385">
        <v>68.825900000000004</v>
      </c>
      <c r="H4385" t="s">
        <v>472</v>
      </c>
      <c r="I4385">
        <v>21</v>
      </c>
      <c r="J4385">
        <f>IF(I4385="",0,I4385)</f>
        <v>21</v>
      </c>
      <c r="K4385">
        <v>12</v>
      </c>
      <c r="L4385">
        <f>I4385-K4385</f>
        <v>9</v>
      </c>
      <c r="M4385" t="str">
        <f>IF(I4385&lt;100,"small",IF(I4385&lt;500,"medium","large"))</f>
        <v>small</v>
      </c>
      <c r="N4385">
        <f>IF(M4385="small",1,0)</f>
        <v>1</v>
      </c>
      <c r="O4385">
        <f>IF(N4385="medium",1,0)</f>
        <v>0</v>
      </c>
      <c r="P4385">
        <f>IF(O4385="large",1,0)</f>
        <v>0</v>
      </c>
      <c r="Q4385">
        <v>2013</v>
      </c>
      <c r="R4385">
        <v>2</v>
      </c>
      <c r="S4385" t="str">
        <f>IF(R4385=1, "First-time", IF(R4385&lt;=3, "Rising Star", IF(R4385&lt;10, "Established", "Elites")))</f>
        <v>Rising Star</v>
      </c>
      <c r="T4385">
        <f>IF(S4385 = "First-time",1,0)</f>
        <v>0</v>
      </c>
      <c r="U4385">
        <f>IF(S4385 = "Rising Star",1,0)</f>
        <v>1</v>
      </c>
      <c r="V4385">
        <f>IF(S4385 = "Established",1,0)</f>
        <v>0</v>
      </c>
      <c r="W4385">
        <f>IF(S4385 = "Elites",1,0)</f>
        <v>0</v>
      </c>
      <c r="X4385" t="s">
        <v>99</v>
      </c>
      <c r="Y4385" t="str">
        <f>IF(X4385="","-",TRIM(LEFT(X4385,FIND(",",X4385&amp;",")-1)))</f>
        <v>-</v>
      </c>
      <c r="Z4385" t="s">
        <v>1440</v>
      </c>
      <c r="AA4385" t="s">
        <v>39</v>
      </c>
    </row>
    <row r="4386" spans="1:27" ht="14.4" x14ac:dyDescent="0.3">
      <c r="A4386">
        <v>4373</v>
      </c>
      <c r="B4386" t="s">
        <v>662</v>
      </c>
      <c r="C4386" t="s">
        <v>663</v>
      </c>
      <c r="D4386" t="s">
        <v>664</v>
      </c>
      <c r="E4386" t="s">
        <v>665</v>
      </c>
      <c r="F4386" s="5">
        <f>_xlfn.TEXTBEFORE(E4386, " ") * 1000000</f>
        <v>8500000</v>
      </c>
      <c r="G4386">
        <v>68.825299999999999</v>
      </c>
      <c r="H4386" t="s">
        <v>174</v>
      </c>
      <c r="I4386">
        <v>56</v>
      </c>
      <c r="J4386">
        <f>IF(I4386="",0,I4386)</f>
        <v>56</v>
      </c>
      <c r="K4386">
        <v>38</v>
      </c>
      <c r="L4386">
        <f>I4386-K4386</f>
        <v>18</v>
      </c>
      <c r="M4386" t="str">
        <f>IF(I4386&lt;100,"small",IF(I4386&lt;500,"medium","large"))</f>
        <v>small</v>
      </c>
      <c r="N4386">
        <f>IF(M4386="small",1,0)</f>
        <v>1</v>
      </c>
      <c r="O4386">
        <f>IF(N4386="medium",1,0)</f>
        <v>0</v>
      </c>
      <c r="P4386">
        <f>IF(O4386="large",1,0)</f>
        <v>0</v>
      </c>
      <c r="Q4386">
        <v>1978</v>
      </c>
      <c r="R4386">
        <v>5</v>
      </c>
      <c r="S4386" t="str">
        <f>IF(R4386=1, "First-time", IF(R4386&lt;=3, "Rising Star", IF(R4386&lt;10, "Established", "Elites")))</f>
        <v>Established</v>
      </c>
      <c r="T4386">
        <f>IF(S4386 = "First-time",1,0)</f>
        <v>0</v>
      </c>
      <c r="U4386">
        <f>IF(S4386 = "Rising Star",1,0)</f>
        <v>0</v>
      </c>
      <c r="V4386">
        <f>IF(S4386 = "Established",1,0)</f>
        <v>1</v>
      </c>
      <c r="W4386">
        <f>IF(S4386 = "Elites",1,0)</f>
        <v>0</v>
      </c>
      <c r="X4386" t="s">
        <v>99</v>
      </c>
      <c r="Y4386" t="str">
        <f>IF(X4386="","-",TRIM(LEFT(X4386,FIND(",",X4386&amp;",")-1)))</f>
        <v>-</v>
      </c>
      <c r="Z4386" t="s">
        <v>666</v>
      </c>
      <c r="AA4386" t="s">
        <v>23</v>
      </c>
    </row>
    <row r="4387" spans="1:27" ht="14.4" x14ac:dyDescent="0.3">
      <c r="A4387">
        <v>4374</v>
      </c>
      <c r="B4387" t="s">
        <v>582</v>
      </c>
      <c r="C4387" t="s">
        <v>583</v>
      </c>
      <c r="D4387" t="s">
        <v>584</v>
      </c>
      <c r="E4387" t="s">
        <v>557</v>
      </c>
      <c r="F4387" s="5">
        <f>_xlfn.TEXTBEFORE(E4387, " ") * 1000000</f>
        <v>17200000</v>
      </c>
      <c r="G4387">
        <v>68.813400000000001</v>
      </c>
      <c r="H4387" t="s">
        <v>85</v>
      </c>
      <c r="I4387">
        <v>68</v>
      </c>
      <c r="J4387">
        <f>IF(I4387="",0,I4387)</f>
        <v>68</v>
      </c>
      <c r="K4387">
        <v>43</v>
      </c>
      <c r="L4387">
        <f>I4387-K4387</f>
        <v>25</v>
      </c>
      <c r="M4387" t="str">
        <f>IF(I4387&lt;100,"small",IF(I4387&lt;500,"medium","large"))</f>
        <v>small</v>
      </c>
      <c r="N4387">
        <f>IF(M4387="small",1,0)</f>
        <v>1</v>
      </c>
      <c r="O4387">
        <f>IF(N4387="medium",1,0)</f>
        <v>0</v>
      </c>
      <c r="P4387">
        <f>IF(O4387="large",1,0)</f>
        <v>0</v>
      </c>
      <c r="Q4387">
        <v>1976</v>
      </c>
      <c r="R4387">
        <v>1</v>
      </c>
      <c r="S4387" t="str">
        <f>IF(R4387=1, "First-time", IF(R4387&lt;=3, "Rising Star", IF(R4387&lt;10, "Established", "Elites")))</f>
        <v>First-time</v>
      </c>
      <c r="T4387">
        <f>IF(S4387 = "First-time",1,0)</f>
        <v>1</v>
      </c>
      <c r="U4387">
        <f>IF(S4387 = "Rising Star",1,0)</f>
        <v>0</v>
      </c>
      <c r="V4387">
        <f>IF(S4387 = "Established",1,0)</f>
        <v>0</v>
      </c>
      <c r="W4387">
        <f>IF(S4387 = "Elites",1,0)</f>
        <v>0</v>
      </c>
      <c r="X4387" t="s">
        <v>585</v>
      </c>
      <c r="Y4387" t="str">
        <f>IF(X4387="","-",TRIM(LEFT(X4387,FIND(",",X4387&amp;",")-1)))</f>
        <v>Ann Arbor</v>
      </c>
      <c r="Z4387" t="s">
        <v>586</v>
      </c>
      <c r="AA4387" t="s">
        <v>23</v>
      </c>
    </row>
    <row r="4388" spans="1:27" ht="14.4" x14ac:dyDescent="0.3">
      <c r="A4388">
        <v>4375</v>
      </c>
      <c r="B4388" t="s">
        <v>2690</v>
      </c>
      <c r="C4388" t="s">
        <v>2691</v>
      </c>
      <c r="D4388" t="s">
        <v>2692</v>
      </c>
      <c r="E4388" t="s">
        <v>226</v>
      </c>
      <c r="F4388" s="5">
        <f>_xlfn.TEXTBEFORE(E4388, " ") * 1000000</f>
        <v>14900000</v>
      </c>
      <c r="G4388">
        <v>68.805599999999998</v>
      </c>
      <c r="H4388" t="s">
        <v>85</v>
      </c>
      <c r="I4388">
        <v>98</v>
      </c>
      <c r="J4388">
        <f>IF(I4388="",0,I4388)</f>
        <v>98</v>
      </c>
      <c r="K4388">
        <v>50</v>
      </c>
      <c r="L4388">
        <f>I4388-K4388</f>
        <v>48</v>
      </c>
      <c r="M4388" t="str">
        <f>IF(I4388&lt;100,"small",IF(I4388&lt;500,"medium","large"))</f>
        <v>small</v>
      </c>
      <c r="N4388">
        <f>IF(M4388="small",1,0)</f>
        <v>1</v>
      </c>
      <c r="O4388">
        <f>IF(N4388="medium",1,0)</f>
        <v>0</v>
      </c>
      <c r="P4388">
        <f>IF(O4388="large",1,0)</f>
        <v>0</v>
      </c>
      <c r="Q4388">
        <v>1997</v>
      </c>
      <c r="R4388">
        <v>10</v>
      </c>
      <c r="S4388" t="str">
        <f>IF(R4388=1, "First-time", IF(R4388&lt;=3, "Rising Star", IF(R4388&lt;10, "Established", "Elites")))</f>
        <v>Elites</v>
      </c>
      <c r="T4388">
        <f>IF(S4388 = "First-time",1,0)</f>
        <v>0</v>
      </c>
      <c r="U4388">
        <f>IF(S4388 = "Rising Star",1,0)</f>
        <v>0</v>
      </c>
      <c r="V4388">
        <f>IF(S4388 = "Established",1,0)</f>
        <v>0</v>
      </c>
      <c r="W4388">
        <f>IF(S4388 = "Elites",1,0)</f>
        <v>1</v>
      </c>
      <c r="X4388" t="s">
        <v>93</v>
      </c>
      <c r="Y4388" t="str">
        <f>IF(X4388="","-",TRIM(LEFT(X4388,FIND(",",X4388&amp;",")-1)))</f>
        <v>Baltimore</v>
      </c>
      <c r="Z4388" t="s">
        <v>2693</v>
      </c>
      <c r="AA4388" t="s">
        <v>21</v>
      </c>
    </row>
    <row r="4389" spans="1:27" ht="14.4" x14ac:dyDescent="0.3">
      <c r="A4389">
        <v>4376</v>
      </c>
      <c r="B4389" t="s">
        <v>5293</v>
      </c>
      <c r="C4389" t="s">
        <v>5294</v>
      </c>
      <c r="D4389" t="s">
        <v>5295</v>
      </c>
      <c r="E4389" t="s">
        <v>1875</v>
      </c>
      <c r="F4389" s="5">
        <f>_xlfn.TEXTBEFORE(E4389, " ") * 1000000</f>
        <v>5100000</v>
      </c>
      <c r="G4389">
        <v>68.761499999999998</v>
      </c>
      <c r="H4389" t="s">
        <v>331</v>
      </c>
      <c r="I4389">
        <v>17</v>
      </c>
      <c r="J4389">
        <f>IF(I4389="",0,I4389)</f>
        <v>17</v>
      </c>
      <c r="K4389">
        <v>12</v>
      </c>
      <c r="L4389">
        <f>I4389-K4389</f>
        <v>5</v>
      </c>
      <c r="M4389" t="str">
        <f>IF(I4389&lt;100,"small",IF(I4389&lt;500,"medium","large"))</f>
        <v>small</v>
      </c>
      <c r="N4389">
        <f>IF(M4389="small",1,0)</f>
        <v>1</v>
      </c>
      <c r="O4389">
        <f>IF(N4389="medium",1,0)</f>
        <v>0</v>
      </c>
      <c r="P4389">
        <f>IF(O4389="large",1,0)</f>
        <v>0</v>
      </c>
      <c r="Q4389">
        <v>2003</v>
      </c>
      <c r="R4389">
        <v>3</v>
      </c>
      <c r="S4389" t="str">
        <f>IF(R4389=1, "First-time", IF(R4389&lt;=3, "Rising Star", IF(R4389&lt;10, "Established", "Elites")))</f>
        <v>Rising Star</v>
      </c>
      <c r="T4389">
        <f>IF(S4389 = "First-time",1,0)</f>
        <v>0</v>
      </c>
      <c r="U4389">
        <f>IF(S4389 = "Rising Star",1,0)</f>
        <v>1</v>
      </c>
      <c r="V4389">
        <f>IF(S4389 = "Established",1,0)</f>
        <v>0</v>
      </c>
      <c r="W4389">
        <f>IF(S4389 = "Elites",1,0)</f>
        <v>0</v>
      </c>
      <c r="X4389" t="s">
        <v>1396</v>
      </c>
      <c r="Y4389" t="str">
        <f>IF(X4389="","-",TRIM(LEFT(X4389,FIND(",",X4389&amp;",")-1)))</f>
        <v>San Francisco</v>
      </c>
      <c r="Z4389" t="s">
        <v>2779</v>
      </c>
      <c r="AA4389" t="s">
        <v>5</v>
      </c>
    </row>
    <row r="4390" spans="1:27" ht="14.4" x14ac:dyDescent="0.3">
      <c r="A4390">
        <v>4377</v>
      </c>
      <c r="B4390" t="s">
        <v>5411</v>
      </c>
      <c r="C4390" t="s">
        <v>5412</v>
      </c>
      <c r="D4390" t="s">
        <v>5413</v>
      </c>
      <c r="E4390" t="s">
        <v>665</v>
      </c>
      <c r="F4390" s="5">
        <f>_xlfn.TEXTBEFORE(E4390, " ") * 1000000</f>
        <v>8500000</v>
      </c>
      <c r="G4390">
        <v>68.742900000000006</v>
      </c>
      <c r="H4390" t="s">
        <v>779</v>
      </c>
      <c r="I4390">
        <v>358</v>
      </c>
      <c r="J4390">
        <f>IF(I4390="",0,I4390)</f>
        <v>358</v>
      </c>
      <c r="K4390">
        <v>264</v>
      </c>
      <c r="L4390">
        <f>I4390-K4390</f>
        <v>94</v>
      </c>
      <c r="M4390" t="str">
        <f>IF(I4390&lt;100,"small",IF(I4390&lt;500,"medium","large"))</f>
        <v>medium</v>
      </c>
      <c r="N4390">
        <f>IF(M4390="small",1,0)</f>
        <v>0</v>
      </c>
      <c r="O4390">
        <f>IF(N4390="medium",1,0)</f>
        <v>0</v>
      </c>
      <c r="P4390">
        <f>IF(O4390="large",1,0)</f>
        <v>0</v>
      </c>
      <c r="Q4390">
        <v>2004</v>
      </c>
      <c r="R4390">
        <v>4</v>
      </c>
      <c r="S4390" t="str">
        <f>IF(R4390=1, "First-time", IF(R4390&lt;=3, "Rising Star", IF(R4390&lt;10, "Established", "Elites")))</f>
        <v>Established</v>
      </c>
      <c r="T4390">
        <f>IF(S4390 = "First-time",1,0)</f>
        <v>0</v>
      </c>
      <c r="U4390">
        <f>IF(S4390 = "Rising Star",1,0)</f>
        <v>0</v>
      </c>
      <c r="V4390">
        <f>IF(S4390 = "Established",1,0)</f>
        <v>1</v>
      </c>
      <c r="W4390">
        <f>IF(S4390 = "Elites",1,0)</f>
        <v>0</v>
      </c>
      <c r="X4390" t="s">
        <v>130</v>
      </c>
      <c r="Y4390" t="str">
        <f>IF(X4390="","-",TRIM(LEFT(X4390,FIND(",",X4390&amp;",")-1)))</f>
        <v>Dallas</v>
      </c>
      <c r="Z4390" t="s">
        <v>3415</v>
      </c>
      <c r="AA4390" t="s">
        <v>45</v>
      </c>
    </row>
    <row r="4391" spans="1:27" ht="14.4" x14ac:dyDescent="0.3">
      <c r="A4391">
        <v>4378</v>
      </c>
      <c r="B4391" t="s">
        <v>6565</v>
      </c>
      <c r="C4391" t="s">
        <v>6566</v>
      </c>
      <c r="D4391" t="s">
        <v>6567</v>
      </c>
      <c r="E4391" t="s">
        <v>1246</v>
      </c>
      <c r="F4391" s="5">
        <f>_xlfn.TEXTBEFORE(E4391, " ") * 1000000</f>
        <v>2900000</v>
      </c>
      <c r="G4391">
        <v>68.655199999999994</v>
      </c>
      <c r="H4391" t="s">
        <v>1132</v>
      </c>
      <c r="I4391">
        <v>8</v>
      </c>
      <c r="J4391">
        <f>IF(I4391="",0,I4391)</f>
        <v>8</v>
      </c>
      <c r="K4391">
        <v>6</v>
      </c>
      <c r="L4391">
        <f>I4391-K4391</f>
        <v>2</v>
      </c>
      <c r="M4391" t="str">
        <f>IF(I4391&lt;100,"small",IF(I4391&lt;500,"medium","large"))</f>
        <v>small</v>
      </c>
      <c r="N4391">
        <f>IF(M4391="small",1,0)</f>
        <v>1</v>
      </c>
      <c r="O4391">
        <f>IF(N4391="medium",1,0)</f>
        <v>0</v>
      </c>
      <c r="P4391">
        <f>IF(O4391="large",1,0)</f>
        <v>0</v>
      </c>
      <c r="Q4391">
        <v>2005</v>
      </c>
      <c r="R4391">
        <v>3</v>
      </c>
      <c r="S4391" t="str">
        <f>IF(R4391=1, "First-time", IF(R4391&lt;=3, "Rising Star", IF(R4391&lt;10, "Established", "Elites")))</f>
        <v>Rising Star</v>
      </c>
      <c r="T4391">
        <f>IF(S4391 = "First-time",1,0)</f>
        <v>0</v>
      </c>
      <c r="U4391">
        <f>IF(S4391 = "Rising Star",1,0)</f>
        <v>1</v>
      </c>
      <c r="V4391">
        <f>IF(S4391 = "Established",1,0)</f>
        <v>0</v>
      </c>
      <c r="W4391">
        <f>IF(S4391 = "Elites",1,0)</f>
        <v>0</v>
      </c>
      <c r="X4391" t="s">
        <v>325</v>
      </c>
      <c r="Y4391" t="str">
        <f>IF(X4391="","-",TRIM(LEFT(X4391,FIND(",",X4391&amp;",")-1)))</f>
        <v>Los Angeles</v>
      </c>
      <c r="Z4391" t="s">
        <v>6568</v>
      </c>
      <c r="AA4391" t="s">
        <v>5</v>
      </c>
    </row>
    <row r="4392" spans="1:27" ht="14.4" x14ac:dyDescent="0.3">
      <c r="A4392">
        <v>4379</v>
      </c>
      <c r="B4392" t="s">
        <v>2895</v>
      </c>
      <c r="C4392" t="s">
        <v>2896</v>
      </c>
      <c r="D4392" t="s">
        <v>2897</v>
      </c>
      <c r="E4392" t="s">
        <v>2898</v>
      </c>
      <c r="F4392" s="5">
        <f>_xlfn.TEXTBEFORE(E4392, " ") * 1000000</f>
        <v>4700000</v>
      </c>
      <c r="G4392">
        <v>68.624099999999999</v>
      </c>
      <c r="H4392" t="s">
        <v>803</v>
      </c>
      <c r="I4392">
        <v>27</v>
      </c>
      <c r="J4392">
        <f>IF(I4392="",0,I4392)</f>
        <v>27</v>
      </c>
      <c r="K4392">
        <v>16</v>
      </c>
      <c r="L4392">
        <f>I4392-K4392</f>
        <v>11</v>
      </c>
      <c r="M4392" t="str">
        <f>IF(I4392&lt;100,"small",IF(I4392&lt;500,"medium","large"))</f>
        <v>small</v>
      </c>
      <c r="N4392">
        <f>IF(M4392="small",1,0)</f>
        <v>1</v>
      </c>
      <c r="O4392">
        <f>IF(N4392="medium",1,0)</f>
        <v>0</v>
      </c>
      <c r="P4392">
        <f>IF(O4392="large",1,0)</f>
        <v>0</v>
      </c>
      <c r="Q4392">
        <v>1998</v>
      </c>
      <c r="R4392">
        <v>2</v>
      </c>
      <c r="S4392" t="str">
        <f>IF(R4392=1, "First-time", IF(R4392&lt;=3, "Rising Star", IF(R4392&lt;10, "Established", "Elites")))</f>
        <v>Rising Star</v>
      </c>
      <c r="T4392">
        <f>IF(S4392 = "First-time",1,0)</f>
        <v>0</v>
      </c>
      <c r="U4392">
        <f>IF(S4392 = "Rising Star",1,0)</f>
        <v>1</v>
      </c>
      <c r="V4392">
        <f>IF(S4392 = "Established",1,0)</f>
        <v>0</v>
      </c>
      <c r="W4392">
        <f>IF(S4392 = "Elites",1,0)</f>
        <v>0</v>
      </c>
      <c r="X4392" t="s">
        <v>427</v>
      </c>
      <c r="Y4392" t="str">
        <f>IF(X4392="","-",TRIM(LEFT(X4392,FIND(",",X4392&amp;",")-1)))</f>
        <v>Washington</v>
      </c>
      <c r="Z4392" t="s">
        <v>1676</v>
      </c>
      <c r="AA4392" t="s">
        <v>21</v>
      </c>
    </row>
    <row r="4393" spans="1:27" ht="14.4" x14ac:dyDescent="0.3">
      <c r="A4393">
        <v>4380</v>
      </c>
      <c r="B4393" t="s">
        <v>5037</v>
      </c>
      <c r="C4393" t="s">
        <v>5038</v>
      </c>
      <c r="D4393" t="s">
        <v>5039</v>
      </c>
      <c r="E4393" t="s">
        <v>3671</v>
      </c>
      <c r="F4393" s="5">
        <f>_xlfn.TEXTBEFORE(E4393, " ") * 1000000</f>
        <v>11400000</v>
      </c>
      <c r="G4393">
        <v>68.589500000000001</v>
      </c>
      <c r="H4393" t="s">
        <v>433</v>
      </c>
      <c r="I4393">
        <v>70</v>
      </c>
      <c r="J4393">
        <f>IF(I4393="",0,I4393)</f>
        <v>70</v>
      </c>
      <c r="K4393">
        <v>40</v>
      </c>
      <c r="L4393">
        <f>I4393-K4393</f>
        <v>30</v>
      </c>
      <c r="M4393" t="str">
        <f>IF(I4393&lt;100,"small",IF(I4393&lt;500,"medium","large"))</f>
        <v>small</v>
      </c>
      <c r="N4393">
        <f>IF(M4393="small",1,0)</f>
        <v>1</v>
      </c>
      <c r="O4393">
        <f>IF(N4393="medium",1,0)</f>
        <v>0</v>
      </c>
      <c r="P4393">
        <f>IF(O4393="large",1,0)</f>
        <v>0</v>
      </c>
      <c r="Q4393">
        <v>2003</v>
      </c>
      <c r="R4393">
        <v>6</v>
      </c>
      <c r="S4393" t="str">
        <f>IF(R4393=1, "First-time", IF(R4393&lt;=3, "Rising Star", IF(R4393&lt;10, "Established", "Elites")))</f>
        <v>Established</v>
      </c>
      <c r="T4393">
        <f>IF(S4393 = "First-time",1,0)</f>
        <v>0</v>
      </c>
      <c r="U4393">
        <f>IF(S4393 = "Rising Star",1,0)</f>
        <v>0</v>
      </c>
      <c r="V4393">
        <f>IF(S4393 = "Established",1,0)</f>
        <v>1</v>
      </c>
      <c r="W4393">
        <f>IF(S4393 = "Elites",1,0)</f>
        <v>0</v>
      </c>
      <c r="X4393" t="s">
        <v>185</v>
      </c>
      <c r="Y4393" t="str">
        <f>IF(X4393="","-",TRIM(LEFT(X4393,FIND(",",X4393&amp;",")-1)))</f>
        <v>Boston</v>
      </c>
      <c r="Z4393" t="s">
        <v>5040</v>
      </c>
      <c r="AA4393" t="s">
        <v>20</v>
      </c>
    </row>
    <row r="4394" spans="1:27" ht="14.4" x14ac:dyDescent="0.3">
      <c r="A4394">
        <v>4381</v>
      </c>
      <c r="B4394" t="s">
        <v>4211</v>
      </c>
      <c r="C4394" t="s">
        <v>4212</v>
      </c>
      <c r="D4394" t="s">
        <v>4213</v>
      </c>
      <c r="E4394" t="s">
        <v>2709</v>
      </c>
      <c r="F4394" s="5">
        <f>_xlfn.TEXTBEFORE(E4394, " ") * 1000000</f>
        <v>19200000</v>
      </c>
      <c r="G4394">
        <v>68.583799999999997</v>
      </c>
      <c r="H4394" t="s">
        <v>85</v>
      </c>
      <c r="I4394">
        <v>90</v>
      </c>
      <c r="J4394">
        <f>IF(I4394="",0,I4394)</f>
        <v>90</v>
      </c>
      <c r="K4394">
        <v>71</v>
      </c>
      <c r="L4394">
        <f>I4394-K4394</f>
        <v>19</v>
      </c>
      <c r="M4394" t="str">
        <f>IF(I4394&lt;100,"small",IF(I4394&lt;500,"medium","large"))</f>
        <v>small</v>
      </c>
      <c r="N4394">
        <f>IF(M4394="small",1,0)</f>
        <v>1</v>
      </c>
      <c r="O4394">
        <f>IF(N4394="medium",1,0)</f>
        <v>0</v>
      </c>
      <c r="P4394">
        <f>IF(O4394="large",1,0)</f>
        <v>0</v>
      </c>
      <c r="Q4394">
        <v>2001</v>
      </c>
      <c r="R4394">
        <v>9</v>
      </c>
      <c r="S4394" t="str">
        <f>IF(R4394=1, "First-time", IF(R4394&lt;=3, "Rising Star", IF(R4394&lt;10, "Established", "Elites")))</f>
        <v>Established</v>
      </c>
      <c r="T4394">
        <f>IF(S4394 = "First-time",1,0)</f>
        <v>0</v>
      </c>
      <c r="U4394">
        <f>IF(S4394 = "Rising Star",1,0)</f>
        <v>0</v>
      </c>
      <c r="V4394">
        <f>IF(S4394 = "Established",1,0)</f>
        <v>1</v>
      </c>
      <c r="W4394">
        <f>IF(S4394 = "Elites",1,0)</f>
        <v>0</v>
      </c>
      <c r="X4394" t="s">
        <v>99</v>
      </c>
      <c r="Y4394" t="str">
        <f>IF(X4394="","-",TRIM(LEFT(X4394,FIND(",",X4394&amp;",")-1)))</f>
        <v>-</v>
      </c>
      <c r="Z4394" t="s">
        <v>342</v>
      </c>
      <c r="AA4394" t="s">
        <v>5</v>
      </c>
    </row>
    <row r="4395" spans="1:27" ht="14.4" x14ac:dyDescent="0.3">
      <c r="A4395">
        <v>4382</v>
      </c>
      <c r="B4395" t="s">
        <v>17253</v>
      </c>
      <c r="C4395" t="s">
        <v>17254</v>
      </c>
      <c r="D4395" t="s">
        <v>17255</v>
      </c>
      <c r="E4395" t="s">
        <v>1267</v>
      </c>
      <c r="F4395" s="5">
        <f>_xlfn.TEXTBEFORE(E4395, " ") * 1000000</f>
        <v>2400000</v>
      </c>
      <c r="G4395">
        <v>68.565799999999996</v>
      </c>
      <c r="H4395" t="s">
        <v>779</v>
      </c>
      <c r="I4395">
        <v>57</v>
      </c>
      <c r="J4395">
        <f>IF(I4395="",0,I4395)</f>
        <v>57</v>
      </c>
      <c r="K4395">
        <v>39</v>
      </c>
      <c r="L4395">
        <f>I4395-K4395</f>
        <v>18</v>
      </c>
      <c r="M4395" t="str">
        <f>IF(I4395&lt;100,"small",IF(I4395&lt;500,"medium","large"))</f>
        <v>small</v>
      </c>
      <c r="N4395">
        <f>IF(M4395="small",1,0)</f>
        <v>1</v>
      </c>
      <c r="O4395">
        <f>IF(N4395="medium",1,0)</f>
        <v>0</v>
      </c>
      <c r="P4395">
        <f>IF(O4395="large",1,0)</f>
        <v>0</v>
      </c>
      <c r="Q4395">
        <v>2015</v>
      </c>
      <c r="R4395">
        <v>1</v>
      </c>
      <c r="S4395" t="str">
        <f>IF(R4395=1, "First-time", IF(R4395&lt;=3, "Rising Star", IF(R4395&lt;10, "Established", "Elites")))</f>
        <v>First-time</v>
      </c>
      <c r="T4395">
        <f>IF(S4395 = "First-time",1,0)</f>
        <v>1</v>
      </c>
      <c r="U4395">
        <f>IF(S4395 = "Rising Star",1,0)</f>
        <v>0</v>
      </c>
      <c r="V4395">
        <f>IF(S4395 = "Established",1,0)</f>
        <v>0</v>
      </c>
      <c r="W4395">
        <f>IF(S4395 = "Elites",1,0)</f>
        <v>0</v>
      </c>
      <c r="X4395" t="s">
        <v>3805</v>
      </c>
      <c r="Y4395" t="str">
        <f>IF(X4395="","-",TRIM(LEFT(X4395,FIND(",",X4395&amp;",")-1)))</f>
        <v>Provo-Orem</v>
      </c>
      <c r="Z4395" t="s">
        <v>17256</v>
      </c>
      <c r="AA4395" t="s">
        <v>46</v>
      </c>
    </row>
    <row r="4396" spans="1:27" ht="14.4" x14ac:dyDescent="0.3">
      <c r="A4396">
        <v>4383</v>
      </c>
      <c r="B4396" t="s">
        <v>11572</v>
      </c>
      <c r="C4396" t="s">
        <v>11573</v>
      </c>
      <c r="D4396" t="s">
        <v>11574</v>
      </c>
      <c r="E4396" t="s">
        <v>3965</v>
      </c>
      <c r="F4396" s="5">
        <f>_xlfn.TEXTBEFORE(E4396, " ") * 1000000</f>
        <v>7600000</v>
      </c>
      <c r="G4396">
        <v>68.559799999999996</v>
      </c>
      <c r="H4396" t="s">
        <v>1406</v>
      </c>
      <c r="I4396">
        <v>24</v>
      </c>
      <c r="J4396">
        <f>IF(I4396="",0,I4396)</f>
        <v>24</v>
      </c>
      <c r="K4396">
        <v>19</v>
      </c>
      <c r="L4396">
        <f>I4396-K4396</f>
        <v>5</v>
      </c>
      <c r="M4396" t="str">
        <f>IF(I4396&lt;100,"small",IF(I4396&lt;500,"medium","large"))</f>
        <v>small</v>
      </c>
      <c r="N4396">
        <f>IF(M4396="small",1,0)</f>
        <v>1</v>
      </c>
      <c r="O4396">
        <f>IF(N4396="medium",1,0)</f>
        <v>0</v>
      </c>
      <c r="P4396">
        <f>IF(O4396="large",1,0)</f>
        <v>0</v>
      </c>
      <c r="Q4396">
        <v>2010</v>
      </c>
      <c r="R4396">
        <v>2</v>
      </c>
      <c r="S4396" t="str">
        <f>IF(R4396=1, "First-time", IF(R4396&lt;=3, "Rising Star", IF(R4396&lt;10, "Established", "Elites")))</f>
        <v>Rising Star</v>
      </c>
      <c r="T4396">
        <f>IF(S4396 = "First-time",1,0)</f>
        <v>0</v>
      </c>
      <c r="U4396">
        <f>IF(S4396 = "Rising Star",1,0)</f>
        <v>1</v>
      </c>
      <c r="V4396">
        <f>IF(S4396 = "Established",1,0)</f>
        <v>0</v>
      </c>
      <c r="W4396">
        <f>IF(S4396 = "Elites",1,0)</f>
        <v>0</v>
      </c>
      <c r="X4396" t="s">
        <v>342</v>
      </c>
      <c r="Y4396" t="str">
        <f>IF(X4396="","-",TRIM(LEFT(X4396,FIND(",",X4396&amp;",")-1)))</f>
        <v>San Diego</v>
      </c>
      <c r="Z4396" t="s">
        <v>342</v>
      </c>
      <c r="AA4396" t="s">
        <v>5</v>
      </c>
    </row>
    <row r="4397" spans="1:27" ht="14.4" x14ac:dyDescent="0.3">
      <c r="A4397">
        <v>4384</v>
      </c>
      <c r="B4397" t="s">
        <v>13899</v>
      </c>
      <c r="C4397" t="s">
        <v>13900</v>
      </c>
      <c r="D4397" t="s">
        <v>13901</v>
      </c>
      <c r="E4397" t="s">
        <v>13902</v>
      </c>
      <c r="F4397" s="5">
        <f>_xlfn.TEXTBEFORE(E4397, " ") * 1000000</f>
        <v>94800000</v>
      </c>
      <c r="G4397">
        <v>68.550700000000006</v>
      </c>
      <c r="H4397" t="s">
        <v>1069</v>
      </c>
      <c r="I4397">
        <v>71</v>
      </c>
      <c r="J4397">
        <f>IF(I4397="",0,I4397)</f>
        <v>71</v>
      </c>
      <c r="K4397">
        <v>30</v>
      </c>
      <c r="L4397">
        <f>I4397-K4397</f>
        <v>41</v>
      </c>
      <c r="M4397" t="str">
        <f>IF(I4397&lt;100,"small",IF(I4397&lt;500,"medium","large"))</f>
        <v>small</v>
      </c>
      <c r="N4397">
        <f>IF(M4397="small",1,0)</f>
        <v>1</v>
      </c>
      <c r="O4397">
        <f>IF(N4397="medium",1,0)</f>
        <v>0</v>
      </c>
      <c r="P4397">
        <f>IF(O4397="large",1,0)</f>
        <v>0</v>
      </c>
      <c r="Q4397">
        <v>2012</v>
      </c>
      <c r="R4397">
        <v>3</v>
      </c>
      <c r="S4397" t="str">
        <f>IF(R4397=1, "First-time", IF(R4397&lt;=3, "Rising Star", IF(R4397&lt;10, "Established", "Elites")))</f>
        <v>Rising Star</v>
      </c>
      <c r="T4397">
        <f>IF(S4397 = "First-time",1,0)</f>
        <v>0</v>
      </c>
      <c r="U4397">
        <f>IF(S4397 = "Rising Star",1,0)</f>
        <v>1</v>
      </c>
      <c r="V4397">
        <f>IF(S4397 = "Established",1,0)</f>
        <v>0</v>
      </c>
      <c r="W4397">
        <f>IF(S4397 = "Elites",1,0)</f>
        <v>0</v>
      </c>
      <c r="X4397" t="s">
        <v>427</v>
      </c>
      <c r="Y4397" t="str">
        <f>IF(X4397="","-",TRIM(LEFT(X4397,FIND(",",X4397&amp;",")-1)))</f>
        <v>Washington</v>
      </c>
      <c r="Z4397" t="s">
        <v>2498</v>
      </c>
      <c r="AA4397" t="s">
        <v>8</v>
      </c>
    </row>
    <row r="4398" spans="1:27" ht="14.4" x14ac:dyDescent="0.3">
      <c r="A4398">
        <v>4385</v>
      </c>
      <c r="B4398" t="s">
        <v>2304</v>
      </c>
      <c r="C4398" t="s">
        <v>2305</v>
      </c>
      <c r="D4398" t="s">
        <v>2306</v>
      </c>
      <c r="E4398" t="s">
        <v>1832</v>
      </c>
      <c r="F4398" s="5">
        <f>_xlfn.TEXTBEFORE(E4398, " ") * 1000000</f>
        <v>19700000</v>
      </c>
      <c r="G4398">
        <v>68.549599999999998</v>
      </c>
      <c r="H4398" t="s">
        <v>85</v>
      </c>
      <c r="I4398">
        <v>55</v>
      </c>
      <c r="J4398">
        <f>IF(I4398="",0,I4398)</f>
        <v>55</v>
      </c>
      <c r="K4398">
        <v>35</v>
      </c>
      <c r="L4398">
        <f>I4398-K4398</f>
        <v>20</v>
      </c>
      <c r="M4398" t="str">
        <f>IF(I4398&lt;100,"small",IF(I4398&lt;500,"medium","large"))</f>
        <v>small</v>
      </c>
      <c r="N4398">
        <f>IF(M4398="small",1,0)</f>
        <v>1</v>
      </c>
      <c r="O4398">
        <f>IF(N4398="medium",1,0)</f>
        <v>0</v>
      </c>
      <c r="P4398">
        <f>IF(O4398="large",1,0)</f>
        <v>0</v>
      </c>
      <c r="Q4398">
        <v>1996</v>
      </c>
      <c r="R4398">
        <v>7</v>
      </c>
      <c r="S4398" t="str">
        <f>IF(R4398=1, "First-time", IF(R4398&lt;=3, "Rising Star", IF(R4398&lt;10, "Established", "Elites")))</f>
        <v>Established</v>
      </c>
      <c r="T4398">
        <f>IF(S4398 = "First-time",1,0)</f>
        <v>0</v>
      </c>
      <c r="U4398">
        <f>IF(S4398 = "Rising Star",1,0)</f>
        <v>0</v>
      </c>
      <c r="V4398">
        <f>IF(S4398 = "Established",1,0)</f>
        <v>1</v>
      </c>
      <c r="W4398">
        <f>IF(S4398 = "Elites",1,0)</f>
        <v>0</v>
      </c>
      <c r="X4398" t="s">
        <v>154</v>
      </c>
      <c r="Y4398" t="str">
        <f>IF(X4398="","-",TRIM(LEFT(X4398,FIND(",",X4398&amp;",")-1)))</f>
        <v>Virginia Beach</v>
      </c>
      <c r="Z4398" t="s">
        <v>2307</v>
      </c>
      <c r="AA4398" t="s">
        <v>47</v>
      </c>
    </row>
    <row r="4399" spans="1:27" ht="14.4" x14ac:dyDescent="0.3">
      <c r="A4399">
        <v>4386</v>
      </c>
      <c r="B4399" t="s">
        <v>5938</v>
      </c>
      <c r="C4399" t="s">
        <v>5939</v>
      </c>
      <c r="D4399" t="s">
        <v>5940</v>
      </c>
      <c r="E4399" t="s">
        <v>1875</v>
      </c>
      <c r="F4399" s="5">
        <f>_xlfn.TEXTBEFORE(E4399, " ") * 1000000</f>
        <v>5100000</v>
      </c>
      <c r="G4399">
        <v>68.504300000000001</v>
      </c>
      <c r="H4399" t="s">
        <v>472</v>
      </c>
      <c r="I4399">
        <v>20</v>
      </c>
      <c r="J4399">
        <f>IF(I4399="",0,I4399)</f>
        <v>20</v>
      </c>
      <c r="K4399">
        <v>10</v>
      </c>
      <c r="L4399">
        <f>I4399-K4399</f>
        <v>10</v>
      </c>
      <c r="M4399" t="str">
        <f>IF(I4399&lt;100,"small",IF(I4399&lt;500,"medium","large"))</f>
        <v>small</v>
      </c>
      <c r="N4399">
        <f>IF(M4399="small",1,0)</f>
        <v>1</v>
      </c>
      <c r="O4399">
        <f>IF(N4399="medium",1,0)</f>
        <v>0</v>
      </c>
      <c r="P4399">
        <f>IF(O4399="large",1,0)</f>
        <v>0</v>
      </c>
      <c r="Q4399">
        <v>2004</v>
      </c>
      <c r="R4399">
        <v>3</v>
      </c>
      <c r="S4399" t="str">
        <f>IF(R4399=1, "First-time", IF(R4399&lt;=3, "Rising Star", IF(R4399&lt;10, "Established", "Elites")))</f>
        <v>Rising Star</v>
      </c>
      <c r="T4399">
        <f>IF(S4399 = "First-time",1,0)</f>
        <v>0</v>
      </c>
      <c r="U4399">
        <f>IF(S4399 = "Rising Star",1,0)</f>
        <v>1</v>
      </c>
      <c r="V4399">
        <f>IF(S4399 = "Established",1,0)</f>
        <v>0</v>
      </c>
      <c r="W4399">
        <f>IF(S4399 = "Elites",1,0)</f>
        <v>0</v>
      </c>
      <c r="X4399" t="s">
        <v>737</v>
      </c>
      <c r="Y4399" t="str">
        <f>IF(X4399="","-",TRIM(LEFT(X4399,FIND(",",X4399&amp;",")-1)))</f>
        <v>Sacramento</v>
      </c>
      <c r="Z4399" t="s">
        <v>738</v>
      </c>
      <c r="AA4399" t="s">
        <v>5</v>
      </c>
    </row>
    <row r="4400" spans="1:27" ht="14.4" x14ac:dyDescent="0.3">
      <c r="A4400">
        <v>4387</v>
      </c>
      <c r="B4400" t="s">
        <v>3849</v>
      </c>
      <c r="C4400" t="s">
        <v>3850</v>
      </c>
      <c r="D4400" t="s">
        <v>3851</v>
      </c>
      <c r="E4400" t="s">
        <v>3852</v>
      </c>
      <c r="F4400" s="5">
        <f>_xlfn.TEXTBEFORE(E4400, " ") * 1000000</f>
        <v>19300000</v>
      </c>
      <c r="G4400">
        <v>68.495800000000003</v>
      </c>
      <c r="H4400" t="s">
        <v>129</v>
      </c>
      <c r="I4400">
        <v>102</v>
      </c>
      <c r="J4400">
        <f>IF(I4400="",0,I4400)</f>
        <v>102</v>
      </c>
      <c r="K4400">
        <v>69</v>
      </c>
      <c r="L4400">
        <f>I4400-K4400</f>
        <v>33</v>
      </c>
      <c r="M4400" t="str">
        <f>IF(I4400&lt;100,"small",IF(I4400&lt;500,"medium","large"))</f>
        <v>medium</v>
      </c>
      <c r="N4400">
        <f>IF(M4400="small",1,0)</f>
        <v>0</v>
      </c>
      <c r="O4400">
        <f>IF(N4400="medium",1,0)</f>
        <v>0</v>
      </c>
      <c r="P4400">
        <f>IF(O4400="large",1,0)</f>
        <v>0</v>
      </c>
      <c r="Q4400">
        <v>2001</v>
      </c>
      <c r="R4400">
        <v>12</v>
      </c>
      <c r="S4400" t="str">
        <f>IF(R4400=1, "First-time", IF(R4400&lt;=3, "Rising Star", IF(R4400&lt;10, "Established", "Elites")))</f>
        <v>Elites</v>
      </c>
      <c r="T4400">
        <f>IF(S4400 = "First-time",1,0)</f>
        <v>0</v>
      </c>
      <c r="U4400">
        <f>IF(S4400 = "Rising Star",1,0)</f>
        <v>0</v>
      </c>
      <c r="V4400">
        <f>IF(S4400 = "Established",1,0)</f>
        <v>0</v>
      </c>
      <c r="W4400">
        <f>IF(S4400 = "Elites",1,0)</f>
        <v>1</v>
      </c>
      <c r="X4400" t="s">
        <v>191</v>
      </c>
      <c r="Y4400" t="str">
        <f>IF(X4400="","-",TRIM(LEFT(X4400,FIND(",",X4400&amp;",")-1)))</f>
        <v>Philadelphia</v>
      </c>
      <c r="Z4400" t="s">
        <v>191</v>
      </c>
      <c r="AA4400" t="s">
        <v>39</v>
      </c>
    </row>
    <row r="4401" spans="1:27" ht="14.4" x14ac:dyDescent="0.3">
      <c r="A4401">
        <v>4388</v>
      </c>
      <c r="B4401" t="s">
        <v>9106</v>
      </c>
      <c r="C4401" t="s">
        <v>9107</v>
      </c>
      <c r="D4401" t="s">
        <v>9108</v>
      </c>
      <c r="E4401" t="s">
        <v>9109</v>
      </c>
      <c r="F4401" s="5">
        <f>_xlfn.TEXTBEFORE(E4401, " ") * 1000000</f>
        <v>79700000</v>
      </c>
      <c r="G4401">
        <v>68.400499999999994</v>
      </c>
      <c r="H4401" t="s">
        <v>353</v>
      </c>
      <c r="I4401">
        <v>210</v>
      </c>
      <c r="J4401">
        <f>IF(I4401="",0,I4401)</f>
        <v>210</v>
      </c>
      <c r="K4401">
        <v>143</v>
      </c>
      <c r="L4401">
        <f>I4401-K4401</f>
        <v>67</v>
      </c>
      <c r="M4401" t="str">
        <f>IF(I4401&lt;100,"small",IF(I4401&lt;500,"medium","large"))</f>
        <v>medium</v>
      </c>
      <c r="N4401">
        <f>IF(M4401="small",1,0)</f>
        <v>0</v>
      </c>
      <c r="O4401">
        <f>IF(N4401="medium",1,0)</f>
        <v>0</v>
      </c>
      <c r="P4401">
        <f>IF(O4401="large",1,0)</f>
        <v>0</v>
      </c>
      <c r="Q4401">
        <v>2008</v>
      </c>
      <c r="R4401">
        <v>7</v>
      </c>
      <c r="S4401" t="str">
        <f>IF(R4401=1, "First-time", IF(R4401&lt;=3, "Rising Star", IF(R4401&lt;10, "Established", "Elites")))</f>
        <v>Established</v>
      </c>
      <c r="T4401">
        <f>IF(S4401 = "First-time",1,0)</f>
        <v>0</v>
      </c>
      <c r="U4401">
        <f>IF(S4401 = "Rising Star",1,0)</f>
        <v>0</v>
      </c>
      <c r="V4401">
        <f>IF(S4401 = "Established",1,0)</f>
        <v>1</v>
      </c>
      <c r="W4401">
        <f>IF(S4401 = "Elites",1,0)</f>
        <v>0</v>
      </c>
      <c r="X4401" t="s">
        <v>325</v>
      </c>
      <c r="Y4401" t="str">
        <f>IF(X4401="","-",TRIM(LEFT(X4401,FIND(",",X4401&amp;",")-1)))</f>
        <v>Los Angeles</v>
      </c>
      <c r="Z4401" t="s">
        <v>1714</v>
      </c>
      <c r="AA4401" t="s">
        <v>5</v>
      </c>
    </row>
    <row r="4402" spans="1:27" ht="14.4" x14ac:dyDescent="0.3">
      <c r="A4402">
        <v>4389</v>
      </c>
      <c r="B4402" t="s">
        <v>2796</v>
      </c>
      <c r="C4402" t="s">
        <v>2797</v>
      </c>
      <c r="D4402" t="s">
        <v>2798</v>
      </c>
      <c r="E4402" t="s">
        <v>2799</v>
      </c>
      <c r="F4402" s="5">
        <f>_xlfn.TEXTBEFORE(E4402, " ") * 1000000</f>
        <v>242500000</v>
      </c>
      <c r="G4402">
        <v>68.372299999999996</v>
      </c>
      <c r="H4402" t="s">
        <v>167</v>
      </c>
      <c r="I4402">
        <v>80</v>
      </c>
      <c r="J4402">
        <f>IF(I4402="",0,I4402)</f>
        <v>80</v>
      </c>
      <c r="K4402">
        <v>77</v>
      </c>
      <c r="L4402">
        <f>I4402-K4402</f>
        <v>3</v>
      </c>
      <c r="M4402" t="str">
        <f>IF(I4402&lt;100,"small",IF(I4402&lt;500,"medium","large"))</f>
        <v>small</v>
      </c>
      <c r="N4402">
        <f>IF(M4402="small",1,0)</f>
        <v>1</v>
      </c>
      <c r="O4402">
        <f>IF(N4402="medium",1,0)</f>
        <v>0</v>
      </c>
      <c r="P4402">
        <f>IF(O4402="large",1,0)</f>
        <v>0</v>
      </c>
      <c r="Q4402">
        <v>1997</v>
      </c>
      <c r="R4402">
        <v>1</v>
      </c>
      <c r="S4402" t="str">
        <f>IF(R4402=1, "First-time", IF(R4402&lt;=3, "Rising Star", IF(R4402&lt;10, "Established", "Elites")))</f>
        <v>First-time</v>
      </c>
      <c r="T4402">
        <f>IF(S4402 = "First-time",1,0)</f>
        <v>1</v>
      </c>
      <c r="U4402">
        <f>IF(S4402 = "Rising Star",1,0)</f>
        <v>0</v>
      </c>
      <c r="V4402">
        <f>IF(S4402 = "Established",1,0)</f>
        <v>0</v>
      </c>
      <c r="W4402">
        <f>IF(S4402 = "Elites",1,0)</f>
        <v>0</v>
      </c>
      <c r="X4402" t="s">
        <v>325</v>
      </c>
      <c r="Y4402" t="str">
        <f>IF(X4402="","-",TRIM(LEFT(X4402,FIND(",",X4402&amp;",")-1)))</f>
        <v>Los Angeles</v>
      </c>
      <c r="Z4402" t="s">
        <v>2800</v>
      </c>
      <c r="AA4402" t="s">
        <v>5</v>
      </c>
    </row>
    <row r="4403" spans="1:27" ht="14.4" x14ac:dyDescent="0.3">
      <c r="A4403">
        <v>4390</v>
      </c>
      <c r="B4403" t="s">
        <v>958</v>
      </c>
      <c r="C4403" t="s">
        <v>959</v>
      </c>
      <c r="D4403" t="s">
        <v>960</v>
      </c>
      <c r="E4403" t="s">
        <v>961</v>
      </c>
      <c r="F4403" s="5">
        <f>_xlfn.TEXTBEFORE(E4403, " ") * 1000000</f>
        <v>10300000</v>
      </c>
      <c r="G4403">
        <v>68.3309</v>
      </c>
      <c r="H4403" t="s">
        <v>105</v>
      </c>
      <c r="I4403">
        <v>40</v>
      </c>
      <c r="J4403">
        <f>IF(I4403="",0,I4403)</f>
        <v>40</v>
      </c>
      <c r="K4403">
        <v>20</v>
      </c>
      <c r="L4403">
        <f>I4403-K4403</f>
        <v>20</v>
      </c>
      <c r="M4403" t="str">
        <f>IF(I4403&lt;100,"small",IF(I4403&lt;500,"medium","large"))</f>
        <v>small</v>
      </c>
      <c r="N4403">
        <f>IF(M4403="small",1,0)</f>
        <v>1</v>
      </c>
      <c r="O4403">
        <f>IF(N4403="medium",1,0)</f>
        <v>0</v>
      </c>
      <c r="P4403">
        <f>IF(O4403="large",1,0)</f>
        <v>0</v>
      </c>
      <c r="Q4403">
        <v>1983</v>
      </c>
      <c r="R4403">
        <v>2</v>
      </c>
      <c r="S4403" t="str">
        <f>IF(R4403=1, "First-time", IF(R4403&lt;=3, "Rising Star", IF(R4403&lt;10, "Established", "Elites")))</f>
        <v>Rising Star</v>
      </c>
      <c r="T4403">
        <f>IF(S4403 = "First-time",1,0)</f>
        <v>0</v>
      </c>
      <c r="U4403">
        <f>IF(S4403 = "Rising Star",1,0)</f>
        <v>1</v>
      </c>
      <c r="V4403">
        <f>IF(S4403 = "Established",1,0)</f>
        <v>0</v>
      </c>
      <c r="W4403">
        <f>IF(S4403 = "Elites",1,0)</f>
        <v>0</v>
      </c>
      <c r="X4403" t="s">
        <v>271</v>
      </c>
      <c r="Y4403" t="str">
        <f>IF(X4403="","-",TRIM(LEFT(X4403,FIND(",",X4403&amp;",")-1)))</f>
        <v>Chicago</v>
      </c>
      <c r="Z4403" t="s">
        <v>819</v>
      </c>
      <c r="AA4403" t="s">
        <v>15</v>
      </c>
    </row>
    <row r="4404" spans="1:27" ht="14.4" x14ac:dyDescent="0.3">
      <c r="A4404">
        <v>4391</v>
      </c>
      <c r="B4404" t="s">
        <v>10381</v>
      </c>
      <c r="C4404" t="s">
        <v>10382</v>
      </c>
      <c r="D4404" t="s">
        <v>10383</v>
      </c>
      <c r="E4404" t="s">
        <v>3035</v>
      </c>
      <c r="F4404" s="5">
        <f>_xlfn.TEXTBEFORE(E4404, " ") * 1000000</f>
        <v>8100000</v>
      </c>
      <c r="G4404">
        <v>68.322199999999995</v>
      </c>
      <c r="H4404" t="s">
        <v>779</v>
      </c>
      <c r="I4404">
        <v>23</v>
      </c>
      <c r="J4404">
        <f>IF(I4404="",0,I4404)</f>
        <v>23</v>
      </c>
      <c r="K4404">
        <v>25</v>
      </c>
      <c r="L4404">
        <f>I4404-K4404</f>
        <v>-2</v>
      </c>
      <c r="M4404" t="str">
        <f>IF(I4404&lt;100,"small",IF(I4404&lt;500,"medium","large"))</f>
        <v>small</v>
      </c>
      <c r="N4404">
        <f>IF(M4404="small",1,0)</f>
        <v>1</v>
      </c>
      <c r="O4404">
        <f>IF(N4404="medium",1,0)</f>
        <v>0</v>
      </c>
      <c r="P4404">
        <f>IF(O4404="large",1,0)</f>
        <v>0</v>
      </c>
      <c r="Q4404">
        <v>2009</v>
      </c>
      <c r="R4404">
        <v>6</v>
      </c>
      <c r="S4404" t="str">
        <f>IF(R4404=1, "First-time", IF(R4404&lt;=3, "Rising Star", IF(R4404&lt;10, "Established", "Elites")))</f>
        <v>Established</v>
      </c>
      <c r="T4404">
        <f>IF(S4404 = "First-time",1,0)</f>
        <v>0</v>
      </c>
      <c r="U4404">
        <f>IF(S4404 = "Rising Star",1,0)</f>
        <v>0</v>
      </c>
      <c r="V4404">
        <f>IF(S4404 = "Established",1,0)</f>
        <v>1</v>
      </c>
      <c r="W4404">
        <f>IF(S4404 = "Elites",1,0)</f>
        <v>0</v>
      </c>
      <c r="X4404" t="s">
        <v>325</v>
      </c>
      <c r="Y4404" t="str">
        <f>IF(X4404="","-",TRIM(LEFT(X4404,FIND(",",X4404&amp;",")-1)))</f>
        <v>Los Angeles</v>
      </c>
      <c r="Z4404" t="s">
        <v>2800</v>
      </c>
      <c r="AA4404" t="s">
        <v>5</v>
      </c>
    </row>
    <row r="4405" spans="1:27" ht="14.4" x14ac:dyDescent="0.3">
      <c r="A4405">
        <v>4392</v>
      </c>
      <c r="B4405" t="s">
        <v>3261</v>
      </c>
      <c r="C4405" t="s">
        <v>3262</v>
      </c>
      <c r="D4405" t="s">
        <v>3263</v>
      </c>
      <c r="E4405" t="s">
        <v>923</v>
      </c>
      <c r="F4405" s="5">
        <f>_xlfn.TEXTBEFORE(E4405, " ") * 1000000</f>
        <v>5500000</v>
      </c>
      <c r="G4405">
        <v>68.310900000000004</v>
      </c>
      <c r="H4405" t="s">
        <v>118</v>
      </c>
      <c r="I4405">
        <v>30</v>
      </c>
      <c r="J4405">
        <f>IF(I4405="",0,I4405)</f>
        <v>30</v>
      </c>
      <c r="K4405">
        <v>20</v>
      </c>
      <c r="L4405">
        <f>I4405-K4405</f>
        <v>10</v>
      </c>
      <c r="M4405" t="str">
        <f>IF(I4405&lt;100,"small",IF(I4405&lt;500,"medium","large"))</f>
        <v>small</v>
      </c>
      <c r="N4405">
        <f>IF(M4405="small",1,0)</f>
        <v>1</v>
      </c>
      <c r="O4405">
        <f>IF(N4405="medium",1,0)</f>
        <v>0</v>
      </c>
      <c r="P4405">
        <f>IF(O4405="large",1,0)</f>
        <v>0</v>
      </c>
      <c r="Q4405">
        <v>1999</v>
      </c>
      <c r="R4405">
        <v>5</v>
      </c>
      <c r="S4405" t="str">
        <f>IF(R4405=1, "First-time", IF(R4405&lt;=3, "Rising Star", IF(R4405&lt;10, "Established", "Elites")))</f>
        <v>Established</v>
      </c>
      <c r="T4405">
        <f>IF(S4405 = "First-time",1,0)</f>
        <v>0</v>
      </c>
      <c r="U4405">
        <f>IF(S4405 = "Rising Star",1,0)</f>
        <v>0</v>
      </c>
      <c r="V4405">
        <f>IF(S4405 = "Established",1,0)</f>
        <v>1</v>
      </c>
      <c r="W4405">
        <f>IF(S4405 = "Elites",1,0)</f>
        <v>0</v>
      </c>
      <c r="X4405" t="s">
        <v>99</v>
      </c>
      <c r="Y4405" t="str">
        <f>IF(X4405="","-",TRIM(LEFT(X4405,FIND(",",X4405&amp;",")-1)))</f>
        <v>-</v>
      </c>
      <c r="Z4405" t="s">
        <v>3264</v>
      </c>
      <c r="AA4405" t="s">
        <v>17</v>
      </c>
    </row>
    <row r="4406" spans="1:27" ht="14.4" x14ac:dyDescent="0.3">
      <c r="A4406">
        <v>4393</v>
      </c>
      <c r="B4406" t="s">
        <v>3051</v>
      </c>
      <c r="C4406" t="s">
        <v>3052</v>
      </c>
      <c r="D4406" t="s">
        <v>3053</v>
      </c>
      <c r="E4406" t="s">
        <v>179</v>
      </c>
      <c r="F4406" s="5">
        <f>_xlfn.TEXTBEFORE(E4406, " ") * 1000000</f>
        <v>10700000</v>
      </c>
      <c r="G4406">
        <v>68.305499999999995</v>
      </c>
      <c r="H4406" t="s">
        <v>751</v>
      </c>
      <c r="I4406">
        <v>70</v>
      </c>
      <c r="J4406">
        <f>IF(I4406="",0,I4406)</f>
        <v>70</v>
      </c>
      <c r="K4406">
        <v>50</v>
      </c>
      <c r="L4406">
        <f>I4406-K4406</f>
        <v>20</v>
      </c>
      <c r="M4406" t="str">
        <f>IF(I4406&lt;100,"small",IF(I4406&lt;500,"medium","large"))</f>
        <v>small</v>
      </c>
      <c r="N4406">
        <f>IF(M4406="small",1,0)</f>
        <v>1</v>
      </c>
      <c r="O4406">
        <f>IF(N4406="medium",1,0)</f>
        <v>0</v>
      </c>
      <c r="P4406">
        <f>IF(O4406="large",1,0)</f>
        <v>0</v>
      </c>
      <c r="Q4406">
        <v>1999</v>
      </c>
      <c r="R4406">
        <v>5</v>
      </c>
      <c r="S4406" t="str">
        <f>IF(R4406=1, "First-time", IF(R4406&lt;=3, "Rising Star", IF(R4406&lt;10, "Established", "Elites")))</f>
        <v>Established</v>
      </c>
      <c r="T4406">
        <f>IF(S4406 = "First-time",1,0)</f>
        <v>0</v>
      </c>
      <c r="U4406">
        <f>IF(S4406 = "Rising Star",1,0)</f>
        <v>0</v>
      </c>
      <c r="V4406">
        <f>IF(S4406 = "Established",1,0)</f>
        <v>1</v>
      </c>
      <c r="W4406">
        <f>IF(S4406 = "Elites",1,0)</f>
        <v>0</v>
      </c>
      <c r="X4406" t="s">
        <v>427</v>
      </c>
      <c r="Y4406" t="str">
        <f>IF(X4406="","-",TRIM(LEFT(X4406,FIND(",",X4406&amp;",")-1)))</f>
        <v>Washington</v>
      </c>
      <c r="Z4406" t="s">
        <v>1411</v>
      </c>
      <c r="AA4406" t="s">
        <v>47</v>
      </c>
    </row>
    <row r="4407" spans="1:27" ht="14.4" x14ac:dyDescent="0.3">
      <c r="A4407">
        <v>4394</v>
      </c>
      <c r="B4407" t="s">
        <v>13136</v>
      </c>
      <c r="C4407" t="s">
        <v>13137</v>
      </c>
      <c r="D4407" t="s">
        <v>13138</v>
      </c>
      <c r="E4407" t="s">
        <v>3791</v>
      </c>
      <c r="F4407" s="5">
        <f>_xlfn.TEXTBEFORE(E4407, " ") * 1000000</f>
        <v>19400000</v>
      </c>
      <c r="G4407">
        <v>68.258700000000005</v>
      </c>
      <c r="H4407" t="s">
        <v>353</v>
      </c>
      <c r="I4407">
        <v>25</v>
      </c>
      <c r="J4407">
        <f>IF(I4407="",0,I4407)</f>
        <v>25</v>
      </c>
      <c r="K4407">
        <v>15</v>
      </c>
      <c r="L4407">
        <f>I4407-K4407</f>
        <v>10</v>
      </c>
      <c r="M4407" t="str">
        <f>IF(I4407&lt;100,"small",IF(I4407&lt;500,"medium","large"))</f>
        <v>small</v>
      </c>
      <c r="N4407">
        <f>IF(M4407="small",1,0)</f>
        <v>1</v>
      </c>
      <c r="O4407">
        <f>IF(N4407="medium",1,0)</f>
        <v>0</v>
      </c>
      <c r="P4407">
        <f>IF(O4407="large",1,0)</f>
        <v>0</v>
      </c>
      <c r="Q4407">
        <v>2012</v>
      </c>
      <c r="R4407">
        <v>4</v>
      </c>
      <c r="S4407" t="str">
        <f>IF(R4407=1, "First-time", IF(R4407&lt;=3, "Rising Star", IF(R4407&lt;10, "Established", "Elites")))</f>
        <v>Established</v>
      </c>
      <c r="T4407">
        <f>IF(S4407 = "First-time",1,0)</f>
        <v>0</v>
      </c>
      <c r="U4407">
        <f>IF(S4407 = "Rising Star",1,0)</f>
        <v>0</v>
      </c>
      <c r="V4407">
        <f>IF(S4407 = "Established",1,0)</f>
        <v>1</v>
      </c>
      <c r="W4407">
        <f>IF(S4407 = "Elites",1,0)</f>
        <v>0</v>
      </c>
      <c r="X4407" t="s">
        <v>130</v>
      </c>
      <c r="Y4407" t="str">
        <f>IF(X4407="","-",TRIM(LEFT(X4407,FIND(",",X4407&amp;",")-1)))</f>
        <v>Dallas</v>
      </c>
      <c r="Z4407" t="s">
        <v>3817</v>
      </c>
      <c r="AA4407" t="s">
        <v>45</v>
      </c>
    </row>
    <row r="4408" spans="1:27" ht="14.4" x14ac:dyDescent="0.3">
      <c r="A4408">
        <v>4395</v>
      </c>
      <c r="B4408" t="s">
        <v>572</v>
      </c>
      <c r="C4408" t="s">
        <v>573</v>
      </c>
      <c r="D4408" t="s">
        <v>574</v>
      </c>
      <c r="E4408" t="s">
        <v>575</v>
      </c>
      <c r="F4408" s="5">
        <f>_xlfn.TEXTBEFORE(E4408, " ") * 1000000</f>
        <v>83500000</v>
      </c>
      <c r="G4408">
        <v>68.252300000000005</v>
      </c>
      <c r="H4408" t="s">
        <v>129</v>
      </c>
      <c r="I4408">
        <v>639</v>
      </c>
      <c r="J4408">
        <f>IF(I4408="",0,I4408)</f>
        <v>639</v>
      </c>
      <c r="K4408">
        <v>237</v>
      </c>
      <c r="L4408">
        <f>I4408-K4408</f>
        <v>402</v>
      </c>
      <c r="M4408" t="str">
        <f>IF(I4408&lt;100,"small",IF(I4408&lt;500,"medium","large"))</f>
        <v>large</v>
      </c>
      <c r="N4408">
        <f>IF(M4408="small",1,0)</f>
        <v>0</v>
      </c>
      <c r="O4408">
        <f>IF(N4408="medium",1,0)</f>
        <v>0</v>
      </c>
      <c r="P4408">
        <f>IF(O4408="large",1,0)</f>
        <v>0</v>
      </c>
      <c r="Q4408">
        <v>1976</v>
      </c>
      <c r="R4408">
        <v>6</v>
      </c>
      <c r="S4408" t="str">
        <f>IF(R4408=1, "First-time", IF(R4408&lt;=3, "Rising Star", IF(R4408&lt;10, "Established", "Elites")))</f>
        <v>Established</v>
      </c>
      <c r="T4408">
        <f>IF(S4408 = "First-time",1,0)</f>
        <v>0</v>
      </c>
      <c r="U4408">
        <f>IF(S4408 = "Rising Star",1,0)</f>
        <v>0</v>
      </c>
      <c r="V4408">
        <f>IF(S4408 = "Established",1,0)</f>
        <v>1</v>
      </c>
      <c r="W4408">
        <f>IF(S4408 = "Elites",1,0)</f>
        <v>0</v>
      </c>
      <c r="X4408" t="s">
        <v>576</v>
      </c>
      <c r="Y4408" t="str">
        <f>IF(X4408="","-",TRIM(LEFT(X4408,FIND(",",X4408&amp;",")-1)))</f>
        <v>Rochester</v>
      </c>
      <c r="Z4408" t="s">
        <v>577</v>
      </c>
      <c r="AA4408" t="s">
        <v>35</v>
      </c>
    </row>
    <row r="4409" spans="1:27" ht="14.4" x14ac:dyDescent="0.3">
      <c r="A4409">
        <v>4396</v>
      </c>
      <c r="B4409" t="s">
        <v>5450</v>
      </c>
      <c r="C4409" t="s">
        <v>5451</v>
      </c>
      <c r="D4409" t="s">
        <v>5452</v>
      </c>
      <c r="E4409" t="s">
        <v>4843</v>
      </c>
      <c r="F4409" s="5">
        <f>_xlfn.TEXTBEFORE(E4409, " ") * 1000000</f>
        <v>39300000</v>
      </c>
      <c r="G4409">
        <v>68.218400000000003</v>
      </c>
      <c r="H4409" t="s">
        <v>803</v>
      </c>
      <c r="I4409">
        <v>198</v>
      </c>
      <c r="J4409">
        <f>IF(I4409="",0,I4409)</f>
        <v>198</v>
      </c>
      <c r="K4409">
        <v>122</v>
      </c>
      <c r="L4409">
        <f>I4409-K4409</f>
        <v>76</v>
      </c>
      <c r="M4409" t="str">
        <f>IF(I4409&lt;100,"small",IF(I4409&lt;500,"medium","large"))</f>
        <v>medium</v>
      </c>
      <c r="N4409">
        <f>IF(M4409="small",1,0)</f>
        <v>0</v>
      </c>
      <c r="O4409">
        <f>IF(N4409="medium",1,0)</f>
        <v>0</v>
      </c>
      <c r="P4409">
        <f>IF(O4409="large",1,0)</f>
        <v>0</v>
      </c>
      <c r="Q4409">
        <v>2004</v>
      </c>
      <c r="R4409">
        <v>4</v>
      </c>
      <c r="S4409" t="str">
        <f>IF(R4409=1, "First-time", IF(R4409&lt;=3, "Rising Star", IF(R4409&lt;10, "Established", "Elites")))</f>
        <v>Established</v>
      </c>
      <c r="T4409">
        <f>IF(S4409 = "First-time",1,0)</f>
        <v>0</v>
      </c>
      <c r="U4409">
        <f>IF(S4409 = "Rising Star",1,0)</f>
        <v>0</v>
      </c>
      <c r="V4409">
        <f>IF(S4409 = "Established",1,0)</f>
        <v>1</v>
      </c>
      <c r="W4409">
        <f>IF(S4409 = "Elites",1,0)</f>
        <v>0</v>
      </c>
      <c r="X4409" t="s">
        <v>191</v>
      </c>
      <c r="Y4409" t="str">
        <f>IF(X4409="","-",TRIM(LEFT(X4409,FIND(",",X4409&amp;",")-1)))</f>
        <v>Philadelphia</v>
      </c>
      <c r="Z4409" t="s">
        <v>1056</v>
      </c>
      <c r="AA4409" t="s">
        <v>39</v>
      </c>
    </row>
    <row r="4410" spans="1:27" ht="14.4" x14ac:dyDescent="0.3">
      <c r="A4410">
        <v>4397</v>
      </c>
      <c r="B4410" t="s">
        <v>12072</v>
      </c>
      <c r="C4410" t="s">
        <v>12073</v>
      </c>
      <c r="D4410" t="s">
        <v>12074</v>
      </c>
      <c r="E4410" t="s">
        <v>1276</v>
      </c>
      <c r="F4410" s="5">
        <f>_xlfn.TEXTBEFORE(E4410, " ") * 1000000</f>
        <v>5000000</v>
      </c>
      <c r="G4410">
        <v>68.162599999999998</v>
      </c>
      <c r="H4410" t="s">
        <v>153</v>
      </c>
      <c r="I4410">
        <v>110</v>
      </c>
      <c r="J4410">
        <f>IF(I4410="",0,I4410)</f>
        <v>110</v>
      </c>
      <c r="K4410">
        <v>55</v>
      </c>
      <c r="L4410">
        <f>I4410-K4410</f>
        <v>55</v>
      </c>
      <c r="M4410" t="str">
        <f>IF(I4410&lt;100,"small",IF(I4410&lt;500,"medium","large"))</f>
        <v>medium</v>
      </c>
      <c r="N4410">
        <f>IF(M4410="small",1,0)</f>
        <v>0</v>
      </c>
      <c r="O4410">
        <f>IF(N4410="medium",1,0)</f>
        <v>0</v>
      </c>
      <c r="P4410">
        <f>IF(O4410="large",1,0)</f>
        <v>0</v>
      </c>
      <c r="Q4410">
        <v>2011</v>
      </c>
      <c r="R4410">
        <v>2</v>
      </c>
      <c r="S4410" t="str">
        <f>IF(R4410=1, "First-time", IF(R4410&lt;=3, "Rising Star", IF(R4410&lt;10, "Established", "Elites")))</f>
        <v>Rising Star</v>
      </c>
      <c r="T4410">
        <f>IF(S4410 = "First-time",1,0)</f>
        <v>0</v>
      </c>
      <c r="U4410">
        <f>IF(S4410 = "Rising Star",1,0)</f>
        <v>1</v>
      </c>
      <c r="V4410">
        <f>IF(S4410 = "Established",1,0)</f>
        <v>0</v>
      </c>
      <c r="W4410">
        <f>IF(S4410 = "Elites",1,0)</f>
        <v>0</v>
      </c>
      <c r="X4410" t="s">
        <v>86</v>
      </c>
      <c r="Y4410" t="str">
        <f>IF(X4410="","-",TRIM(LEFT(X4410,FIND(",",X4410&amp;",")-1)))</f>
        <v>New York City</v>
      </c>
      <c r="Z4410" t="s">
        <v>12075</v>
      </c>
      <c r="AA4410" t="s">
        <v>35</v>
      </c>
    </row>
    <row r="4411" spans="1:27" ht="14.4" x14ac:dyDescent="0.3">
      <c r="A4411">
        <v>4398</v>
      </c>
      <c r="B4411" t="s">
        <v>4840</v>
      </c>
      <c r="C4411" t="s">
        <v>4841</v>
      </c>
      <c r="D4411" t="s">
        <v>4842</v>
      </c>
      <c r="E4411" t="s">
        <v>4843</v>
      </c>
      <c r="F4411" s="5">
        <f>_xlfn.TEXTBEFORE(E4411, " ") * 1000000</f>
        <v>39300000</v>
      </c>
      <c r="G4411">
        <v>68.118499999999997</v>
      </c>
      <c r="H4411" t="s">
        <v>85</v>
      </c>
      <c r="I4411">
        <v>350</v>
      </c>
      <c r="J4411">
        <f>IF(I4411="",0,I4411)</f>
        <v>350</v>
      </c>
      <c r="K4411">
        <v>650</v>
      </c>
      <c r="L4411">
        <f>I4411-K4411</f>
        <v>-300</v>
      </c>
      <c r="M4411" t="str">
        <f>IF(I4411&lt;100,"small",IF(I4411&lt;500,"medium","large"))</f>
        <v>medium</v>
      </c>
      <c r="N4411">
        <f>IF(M4411="small",1,0)</f>
        <v>0</v>
      </c>
      <c r="O4411">
        <f>IF(N4411="medium",1,0)</f>
        <v>0</v>
      </c>
      <c r="P4411">
        <f>IF(O4411="large",1,0)</f>
        <v>0</v>
      </c>
      <c r="Q4411">
        <v>2003</v>
      </c>
      <c r="R4411">
        <v>4</v>
      </c>
      <c r="S4411" t="str">
        <f>IF(R4411=1, "First-time", IF(R4411&lt;=3, "Rising Star", IF(R4411&lt;10, "Established", "Elites")))</f>
        <v>Established</v>
      </c>
      <c r="T4411">
        <f>IF(S4411 = "First-time",1,0)</f>
        <v>0</v>
      </c>
      <c r="U4411">
        <f>IF(S4411 = "Rising Star",1,0)</f>
        <v>0</v>
      </c>
      <c r="V4411">
        <f>IF(S4411 = "Established",1,0)</f>
        <v>1</v>
      </c>
      <c r="W4411">
        <f>IF(S4411 = "Elites",1,0)</f>
        <v>0</v>
      </c>
      <c r="X4411" t="s">
        <v>130</v>
      </c>
      <c r="Y4411" t="str">
        <f>IF(X4411="","-",TRIM(LEFT(X4411,FIND(",",X4411&amp;",")-1)))</f>
        <v>Dallas</v>
      </c>
      <c r="Z4411" t="s">
        <v>993</v>
      </c>
      <c r="AA4411" t="s">
        <v>45</v>
      </c>
    </row>
    <row r="4412" spans="1:27" ht="14.4" x14ac:dyDescent="0.3">
      <c r="A4412">
        <v>4399</v>
      </c>
      <c r="B4412" t="s">
        <v>7060</v>
      </c>
      <c r="C4412" t="s">
        <v>7061</v>
      </c>
      <c r="D4412" t="s">
        <v>7062</v>
      </c>
      <c r="E4412" t="s">
        <v>537</v>
      </c>
      <c r="F4412" s="5">
        <f>_xlfn.TEXTBEFORE(E4412, " ") * 1000000</f>
        <v>5700000</v>
      </c>
      <c r="G4412">
        <v>68.106800000000007</v>
      </c>
      <c r="H4412" t="s">
        <v>472</v>
      </c>
      <c r="I4412">
        <v>29</v>
      </c>
      <c r="J4412">
        <f>IF(I4412="",0,I4412)</f>
        <v>29</v>
      </c>
      <c r="K4412">
        <v>21</v>
      </c>
      <c r="L4412">
        <f>I4412-K4412</f>
        <v>8</v>
      </c>
      <c r="M4412" t="str">
        <f>IF(I4412&lt;100,"small",IF(I4412&lt;500,"medium","large"))</f>
        <v>small</v>
      </c>
      <c r="N4412">
        <f>IF(M4412="small",1,0)</f>
        <v>1</v>
      </c>
      <c r="O4412">
        <f>IF(N4412="medium",1,0)</f>
        <v>0</v>
      </c>
      <c r="P4412">
        <f>IF(O4412="large",1,0)</f>
        <v>0</v>
      </c>
      <c r="Q4412">
        <v>2006</v>
      </c>
      <c r="R4412">
        <v>3</v>
      </c>
      <c r="S4412" t="str">
        <f>IF(R4412=1, "First-time", IF(R4412&lt;=3, "Rising Star", IF(R4412&lt;10, "Established", "Elites")))</f>
        <v>Rising Star</v>
      </c>
      <c r="T4412">
        <f>IF(S4412 = "First-time",1,0)</f>
        <v>0</v>
      </c>
      <c r="U4412">
        <f>IF(S4412 = "Rising Star",1,0)</f>
        <v>1</v>
      </c>
      <c r="V4412">
        <f>IF(S4412 = "Established",1,0)</f>
        <v>0</v>
      </c>
      <c r="W4412">
        <f>IF(S4412 = "Elites",1,0)</f>
        <v>0</v>
      </c>
      <c r="X4412" t="s">
        <v>271</v>
      </c>
      <c r="Y4412" t="str">
        <f>IF(X4412="","-",TRIM(LEFT(X4412,FIND(",",X4412&amp;",")-1)))</f>
        <v>Chicago</v>
      </c>
      <c r="Z4412" t="s">
        <v>5720</v>
      </c>
      <c r="AA4412" t="s">
        <v>15</v>
      </c>
    </row>
    <row r="4413" spans="1:27" ht="14.4" x14ac:dyDescent="0.3">
      <c r="A4413">
        <v>4400</v>
      </c>
      <c r="B4413" t="s">
        <v>16240</v>
      </c>
      <c r="C4413" t="s">
        <v>16241</v>
      </c>
      <c r="D4413" t="s">
        <v>16242</v>
      </c>
      <c r="E4413" t="s">
        <v>1959</v>
      </c>
      <c r="F4413" s="5">
        <f>_xlfn.TEXTBEFORE(E4413, " ") * 1000000</f>
        <v>16100000.000000002</v>
      </c>
      <c r="G4413">
        <v>68.0916</v>
      </c>
      <c r="H4413" t="s">
        <v>140</v>
      </c>
      <c r="I4413">
        <v>40</v>
      </c>
      <c r="J4413">
        <f>IF(I4413="",0,I4413)</f>
        <v>40</v>
      </c>
      <c r="K4413">
        <v>3</v>
      </c>
      <c r="L4413">
        <f>I4413-K4413</f>
        <v>37</v>
      </c>
      <c r="M4413" t="str">
        <f>IF(I4413&lt;100,"small",IF(I4413&lt;500,"medium","large"))</f>
        <v>small</v>
      </c>
      <c r="N4413">
        <f>IF(M4413="small",1,0)</f>
        <v>1</v>
      </c>
      <c r="O4413">
        <f>IF(N4413="medium",1,0)</f>
        <v>0</v>
      </c>
      <c r="P4413">
        <f>IF(O4413="large",1,0)</f>
        <v>0</v>
      </c>
      <c r="Q4413">
        <v>2014</v>
      </c>
      <c r="R4413">
        <v>1</v>
      </c>
      <c r="S4413" t="str">
        <f>IF(R4413=1, "First-time", IF(R4413&lt;=3, "Rising Star", IF(R4413&lt;10, "Established", "Elites")))</f>
        <v>First-time</v>
      </c>
      <c r="T4413">
        <f>IF(S4413 = "First-time",1,0)</f>
        <v>1</v>
      </c>
      <c r="U4413">
        <f>IF(S4413 = "Rising Star",1,0)</f>
        <v>0</v>
      </c>
      <c r="V4413">
        <f>IF(S4413 = "Established",1,0)</f>
        <v>0</v>
      </c>
      <c r="W4413">
        <f>IF(S4413 = "Elites",1,0)</f>
        <v>0</v>
      </c>
      <c r="X4413" t="s">
        <v>86</v>
      </c>
      <c r="Y4413" t="str">
        <f>IF(X4413="","-",TRIM(LEFT(X4413,FIND(",",X4413&amp;",")-1)))</f>
        <v>New York City</v>
      </c>
      <c r="Z4413" t="s">
        <v>3896</v>
      </c>
      <c r="AA4413" t="s">
        <v>35</v>
      </c>
    </row>
    <row r="4414" spans="1:27" ht="14.4" x14ac:dyDescent="0.3">
      <c r="A4414">
        <v>4401</v>
      </c>
      <c r="B4414" t="s">
        <v>2276</v>
      </c>
      <c r="C4414" t="s">
        <v>2277</v>
      </c>
      <c r="D4414" t="s">
        <v>2278</v>
      </c>
      <c r="E4414" t="s">
        <v>2279</v>
      </c>
      <c r="F4414" s="5">
        <f>_xlfn.TEXTBEFORE(E4414, " ") * 1000000</f>
        <v>63000000</v>
      </c>
      <c r="G4414">
        <v>68.034599999999998</v>
      </c>
      <c r="H4414" t="s">
        <v>174</v>
      </c>
      <c r="I4414">
        <v>68</v>
      </c>
      <c r="J4414">
        <f>IF(I4414="",0,I4414)</f>
        <v>68</v>
      </c>
      <c r="K4414">
        <v>60</v>
      </c>
      <c r="L4414">
        <f>I4414-K4414</f>
        <v>8</v>
      </c>
      <c r="M4414" t="str">
        <f>IF(I4414&lt;100,"small",IF(I4414&lt;500,"medium","large"))</f>
        <v>small</v>
      </c>
      <c r="N4414">
        <f>IF(M4414="small",1,0)</f>
        <v>1</v>
      </c>
      <c r="O4414">
        <f>IF(N4414="medium",1,0)</f>
        <v>0</v>
      </c>
      <c r="P4414">
        <f>IF(O4414="large",1,0)</f>
        <v>0</v>
      </c>
      <c r="Q4414">
        <v>1995</v>
      </c>
      <c r="R4414">
        <v>10</v>
      </c>
      <c r="S4414" t="str">
        <f>IF(R4414=1, "First-time", IF(R4414&lt;=3, "Rising Star", IF(R4414&lt;10, "Established", "Elites")))</f>
        <v>Elites</v>
      </c>
      <c r="T4414">
        <f>IF(S4414 = "First-time",1,0)</f>
        <v>0</v>
      </c>
      <c r="U4414">
        <f>IF(S4414 = "Rising Star",1,0)</f>
        <v>0</v>
      </c>
      <c r="V4414">
        <f>IF(S4414 = "Established",1,0)</f>
        <v>0</v>
      </c>
      <c r="W4414">
        <f>IF(S4414 = "Elites",1,0)</f>
        <v>1</v>
      </c>
      <c r="X4414" t="s">
        <v>403</v>
      </c>
      <c r="Y4414" t="str">
        <f>IF(X4414="","-",TRIM(LEFT(X4414,FIND(",",X4414&amp;",")-1)))</f>
        <v>Oxnard-Thousand Oaks-Ventura</v>
      </c>
      <c r="Z4414" t="s">
        <v>2280</v>
      </c>
      <c r="AA4414" t="s">
        <v>5</v>
      </c>
    </row>
    <row r="4415" spans="1:27" ht="14.4" x14ac:dyDescent="0.3">
      <c r="A4415">
        <v>4402</v>
      </c>
      <c r="B4415" t="s">
        <v>9945</v>
      </c>
      <c r="C4415" t="s">
        <v>9946</v>
      </c>
      <c r="D4415" t="s">
        <v>9947</v>
      </c>
      <c r="E4415" t="s">
        <v>9928</v>
      </c>
      <c r="F4415" s="5">
        <f>_xlfn.TEXTBEFORE(E4415, " ") * 1000000</f>
        <v>35300000</v>
      </c>
      <c r="G4415">
        <v>68.007999999999996</v>
      </c>
      <c r="H4415" t="s">
        <v>140</v>
      </c>
      <c r="I4415">
        <v>387</v>
      </c>
      <c r="J4415">
        <f>IF(I4415="",0,I4415)</f>
        <v>387</v>
      </c>
      <c r="K4415">
        <v>240</v>
      </c>
      <c r="L4415">
        <f>I4415-K4415</f>
        <v>147</v>
      </c>
      <c r="M4415" t="str">
        <f>IF(I4415&lt;100,"small",IF(I4415&lt;500,"medium","large"))</f>
        <v>medium</v>
      </c>
      <c r="N4415">
        <f>IF(M4415="small",1,0)</f>
        <v>0</v>
      </c>
      <c r="O4415">
        <f>IF(N4415="medium",1,0)</f>
        <v>0</v>
      </c>
      <c r="P4415">
        <f>IF(O4415="large",1,0)</f>
        <v>0</v>
      </c>
      <c r="Q4415">
        <v>2009</v>
      </c>
      <c r="R4415">
        <v>1</v>
      </c>
      <c r="S4415" t="str">
        <f>IF(R4415=1, "First-time", IF(R4415&lt;=3, "Rising Star", IF(R4415&lt;10, "Established", "Elites")))</f>
        <v>First-time</v>
      </c>
      <c r="T4415">
        <f>IF(S4415 = "First-time",1,0)</f>
        <v>1</v>
      </c>
      <c r="U4415">
        <f>IF(S4415 = "Rising Star",1,0)</f>
        <v>0</v>
      </c>
      <c r="V4415">
        <f>IF(S4415 = "Established",1,0)</f>
        <v>0</v>
      </c>
      <c r="W4415">
        <f>IF(S4415 = "Elites",1,0)</f>
        <v>0</v>
      </c>
      <c r="X4415" t="s">
        <v>99</v>
      </c>
      <c r="Y4415" t="str">
        <f>IF(X4415="","-",TRIM(LEFT(X4415,FIND(",",X4415&amp;",")-1)))</f>
        <v>-</v>
      </c>
      <c r="Z4415" t="s">
        <v>2853</v>
      </c>
      <c r="AA4415" t="s">
        <v>20</v>
      </c>
    </row>
    <row r="4416" spans="1:27" ht="14.4" x14ac:dyDescent="0.3">
      <c r="A4416">
        <v>4403</v>
      </c>
      <c r="B4416" t="s">
        <v>11864</v>
      </c>
      <c r="C4416" t="s">
        <v>11865</v>
      </c>
      <c r="D4416" t="s">
        <v>11866</v>
      </c>
      <c r="E4416" t="s">
        <v>1466</v>
      </c>
      <c r="F4416" s="5">
        <f>_xlfn.TEXTBEFORE(E4416, " ") * 1000000</f>
        <v>4000000</v>
      </c>
      <c r="G4416">
        <v>67.992599999999996</v>
      </c>
      <c r="H4416" t="s">
        <v>129</v>
      </c>
      <c r="I4416">
        <v>21</v>
      </c>
      <c r="J4416">
        <f>IF(I4416="",0,I4416)</f>
        <v>21</v>
      </c>
      <c r="K4416">
        <v>11</v>
      </c>
      <c r="L4416">
        <f>I4416-K4416</f>
        <v>10</v>
      </c>
      <c r="M4416" t="str">
        <f>IF(I4416&lt;100,"small",IF(I4416&lt;500,"medium","large"))</f>
        <v>small</v>
      </c>
      <c r="N4416">
        <f>IF(M4416="small",1,0)</f>
        <v>1</v>
      </c>
      <c r="O4416">
        <f>IF(N4416="medium",1,0)</f>
        <v>0</v>
      </c>
      <c r="P4416">
        <f>IF(O4416="large",1,0)</f>
        <v>0</v>
      </c>
      <c r="Q4416">
        <v>2011</v>
      </c>
      <c r="R4416">
        <v>1</v>
      </c>
      <c r="S4416" t="str">
        <f>IF(R4416=1, "First-time", IF(R4416&lt;=3, "Rising Star", IF(R4416&lt;10, "Established", "Elites")))</f>
        <v>First-time</v>
      </c>
      <c r="T4416">
        <f>IF(S4416 = "First-time",1,0)</f>
        <v>1</v>
      </c>
      <c r="U4416">
        <f>IF(S4416 = "Rising Star",1,0)</f>
        <v>0</v>
      </c>
      <c r="V4416">
        <f>IF(S4416 = "Established",1,0)</f>
        <v>0</v>
      </c>
      <c r="W4416">
        <f>IF(S4416 = "Elites",1,0)</f>
        <v>0</v>
      </c>
      <c r="X4416" t="s">
        <v>130</v>
      </c>
      <c r="Y4416" t="str">
        <f>IF(X4416="","-",TRIM(LEFT(X4416,FIND(",",X4416&amp;",")-1)))</f>
        <v>Dallas</v>
      </c>
      <c r="Z4416" t="s">
        <v>9465</v>
      </c>
      <c r="AA4416" t="s">
        <v>45</v>
      </c>
    </row>
    <row r="4417" spans="1:27" ht="14.4" x14ac:dyDescent="0.3">
      <c r="A4417">
        <v>4404</v>
      </c>
      <c r="B4417" t="s">
        <v>6614</v>
      </c>
      <c r="C4417" t="s">
        <v>6615</v>
      </c>
      <c r="D4417" t="s">
        <v>6616</v>
      </c>
      <c r="E4417" t="s">
        <v>571</v>
      </c>
      <c r="F4417" s="5">
        <f>_xlfn.TEXTBEFORE(E4417, " ") * 1000000</f>
        <v>27700000</v>
      </c>
      <c r="G4417">
        <v>67.992000000000004</v>
      </c>
      <c r="H4417" t="s">
        <v>751</v>
      </c>
      <c r="I4417">
        <v>202</v>
      </c>
      <c r="J4417">
        <f>IF(I4417="",0,I4417)</f>
        <v>202</v>
      </c>
      <c r="K4417">
        <v>115</v>
      </c>
      <c r="L4417">
        <f>I4417-K4417</f>
        <v>87</v>
      </c>
      <c r="M4417" t="str">
        <f>IF(I4417&lt;100,"small",IF(I4417&lt;500,"medium","large"))</f>
        <v>medium</v>
      </c>
      <c r="N4417">
        <f>IF(M4417="small",1,0)</f>
        <v>0</v>
      </c>
      <c r="O4417">
        <f>IF(N4417="medium",1,0)</f>
        <v>0</v>
      </c>
      <c r="P4417">
        <f>IF(O4417="large",1,0)</f>
        <v>0</v>
      </c>
      <c r="Q4417">
        <v>2005</v>
      </c>
      <c r="R4417">
        <v>7</v>
      </c>
      <c r="S4417" t="str">
        <f>IF(R4417=1, "First-time", IF(R4417&lt;=3, "Rising Star", IF(R4417&lt;10, "Established", "Elites")))</f>
        <v>Established</v>
      </c>
      <c r="T4417">
        <f>IF(S4417 = "First-time",1,0)</f>
        <v>0</v>
      </c>
      <c r="U4417">
        <f>IF(S4417 = "Rising Star",1,0)</f>
        <v>0</v>
      </c>
      <c r="V4417">
        <f>IF(S4417 = "Established",1,0)</f>
        <v>1</v>
      </c>
      <c r="W4417">
        <f>IF(S4417 = "Elites",1,0)</f>
        <v>0</v>
      </c>
      <c r="X4417" t="s">
        <v>978</v>
      </c>
      <c r="Y4417" t="str">
        <f>IF(X4417="","-",TRIM(LEFT(X4417,FIND(",",X4417&amp;",")-1)))</f>
        <v>Huntsville</v>
      </c>
      <c r="Z4417" t="s">
        <v>979</v>
      </c>
      <c r="AA4417" t="s">
        <v>2</v>
      </c>
    </row>
    <row r="4418" spans="1:27" ht="14.4" x14ac:dyDescent="0.3">
      <c r="A4418">
        <v>4405</v>
      </c>
      <c r="B4418" t="s">
        <v>2702</v>
      </c>
      <c r="C4418" t="s">
        <v>2703</v>
      </c>
      <c r="D4418" t="s">
        <v>2704</v>
      </c>
      <c r="E4418" t="s">
        <v>2705</v>
      </c>
      <c r="F4418" s="5">
        <f>_xlfn.TEXTBEFORE(E4418, " ") * 1000000</f>
        <v>120100000</v>
      </c>
      <c r="G4418">
        <v>67.984399999999994</v>
      </c>
      <c r="H4418" t="s">
        <v>472</v>
      </c>
      <c r="I4418">
        <v>993</v>
      </c>
      <c r="J4418">
        <f>IF(I4418="",0,I4418)</f>
        <v>993</v>
      </c>
      <c r="K4418">
        <v>591</v>
      </c>
      <c r="L4418">
        <f>I4418-K4418</f>
        <v>402</v>
      </c>
      <c r="M4418" t="str">
        <f>IF(I4418&lt;100,"small",IF(I4418&lt;500,"medium","large"))</f>
        <v>large</v>
      </c>
      <c r="N4418">
        <f>IF(M4418="small",1,0)</f>
        <v>0</v>
      </c>
      <c r="O4418">
        <f>IF(N4418="medium",1,0)</f>
        <v>0</v>
      </c>
      <c r="P4418">
        <f>IF(O4418="large",1,0)</f>
        <v>0</v>
      </c>
      <c r="Q4418">
        <v>1997</v>
      </c>
      <c r="R4418">
        <v>12</v>
      </c>
      <c r="S4418" t="str">
        <f>IF(R4418=1, "First-time", IF(R4418&lt;=3, "Rising Star", IF(R4418&lt;10, "Established", "Elites")))</f>
        <v>Elites</v>
      </c>
      <c r="T4418">
        <f>IF(S4418 = "First-time",1,0)</f>
        <v>0</v>
      </c>
      <c r="U4418">
        <f>IF(S4418 = "Rising Star",1,0)</f>
        <v>0</v>
      </c>
      <c r="V4418">
        <f>IF(S4418 = "Established",1,0)</f>
        <v>0</v>
      </c>
      <c r="W4418">
        <f>IF(S4418 = "Elites",1,0)</f>
        <v>1</v>
      </c>
      <c r="X4418" t="s">
        <v>880</v>
      </c>
      <c r="Y4418" t="str">
        <f>IF(X4418="","-",TRIM(LEFT(X4418,FIND(",",X4418&amp;",")-1)))</f>
        <v>Louisville/Jefferson County</v>
      </c>
      <c r="Z4418" t="s">
        <v>881</v>
      </c>
      <c r="AA4418" t="s">
        <v>18</v>
      </c>
    </row>
    <row r="4419" spans="1:27" ht="14.4" x14ac:dyDescent="0.3">
      <c r="A4419">
        <v>4406</v>
      </c>
      <c r="B4419" t="s">
        <v>3532</v>
      </c>
      <c r="C4419" t="s">
        <v>3533</v>
      </c>
      <c r="D4419" t="s">
        <v>3534</v>
      </c>
      <c r="E4419" t="s">
        <v>1435</v>
      </c>
      <c r="F4419" s="5">
        <f>_xlfn.TEXTBEFORE(E4419, " ") * 1000000</f>
        <v>20700000</v>
      </c>
      <c r="G4419">
        <v>67.949100000000001</v>
      </c>
      <c r="H4419" t="s">
        <v>779</v>
      </c>
      <c r="I4419">
        <v>115</v>
      </c>
      <c r="J4419">
        <f>IF(I4419="",0,I4419)</f>
        <v>115</v>
      </c>
      <c r="K4419">
        <v>75</v>
      </c>
      <c r="L4419">
        <f>I4419-K4419</f>
        <v>40</v>
      </c>
      <c r="M4419" t="str">
        <f>IF(I4419&lt;100,"small",IF(I4419&lt;500,"medium","large"))</f>
        <v>medium</v>
      </c>
      <c r="N4419">
        <f>IF(M4419="small",1,0)</f>
        <v>0</v>
      </c>
      <c r="O4419">
        <f>IF(N4419="medium",1,0)</f>
        <v>0</v>
      </c>
      <c r="P4419">
        <f>IF(O4419="large",1,0)</f>
        <v>0</v>
      </c>
      <c r="Q4419">
        <v>2000</v>
      </c>
      <c r="R4419">
        <v>5</v>
      </c>
      <c r="S4419" t="str">
        <f>IF(R4419=1, "First-time", IF(R4419&lt;=3, "Rising Star", IF(R4419&lt;10, "Established", "Elites")))</f>
        <v>Established</v>
      </c>
      <c r="T4419">
        <f>IF(S4419 = "First-time",1,0)</f>
        <v>0</v>
      </c>
      <c r="U4419">
        <f>IF(S4419 = "Rising Star",1,0)</f>
        <v>0</v>
      </c>
      <c r="V4419">
        <f>IF(S4419 = "Established",1,0)</f>
        <v>1</v>
      </c>
      <c r="W4419">
        <f>IF(S4419 = "Elites",1,0)</f>
        <v>0</v>
      </c>
      <c r="X4419" t="s">
        <v>354</v>
      </c>
      <c r="Y4419" t="str">
        <f>IF(X4419="","-",TRIM(LEFT(X4419,FIND(",",X4419&amp;",")-1)))</f>
        <v>Minneapolis</v>
      </c>
      <c r="Z4419" t="s">
        <v>3535</v>
      </c>
      <c r="AA4419" t="s">
        <v>24</v>
      </c>
    </row>
    <row r="4420" spans="1:27" ht="14.4" x14ac:dyDescent="0.3">
      <c r="A4420">
        <v>4407</v>
      </c>
      <c r="B4420" t="s">
        <v>6372</v>
      </c>
      <c r="C4420" t="s">
        <v>6373</v>
      </c>
      <c r="D4420" t="s">
        <v>6374</v>
      </c>
      <c r="E4420" t="s">
        <v>3965</v>
      </c>
      <c r="F4420" s="5">
        <f>_xlfn.TEXTBEFORE(E4420, " ") * 1000000</f>
        <v>7600000</v>
      </c>
      <c r="G4420">
        <v>67.920500000000004</v>
      </c>
      <c r="H4420" t="s">
        <v>803</v>
      </c>
      <c r="I4420">
        <v>51</v>
      </c>
      <c r="J4420">
        <f>IF(I4420="",0,I4420)</f>
        <v>51</v>
      </c>
      <c r="K4420">
        <v>30</v>
      </c>
      <c r="L4420">
        <f>I4420-K4420</f>
        <v>21</v>
      </c>
      <c r="M4420" t="str">
        <f>IF(I4420&lt;100,"small",IF(I4420&lt;500,"medium","large"))</f>
        <v>small</v>
      </c>
      <c r="N4420">
        <f>IF(M4420="small",1,0)</f>
        <v>1</v>
      </c>
      <c r="O4420">
        <f>IF(N4420="medium",1,0)</f>
        <v>0</v>
      </c>
      <c r="P4420">
        <f>IF(O4420="large",1,0)</f>
        <v>0</v>
      </c>
      <c r="Q4420">
        <v>2005</v>
      </c>
      <c r="R4420">
        <v>5</v>
      </c>
      <c r="S4420" t="str">
        <f>IF(R4420=1, "First-time", IF(R4420&lt;=3, "Rising Star", IF(R4420&lt;10, "Established", "Elites")))</f>
        <v>Established</v>
      </c>
      <c r="T4420">
        <f>IF(S4420 = "First-time",1,0)</f>
        <v>0</v>
      </c>
      <c r="U4420">
        <f>IF(S4420 = "Rising Star",1,0)</f>
        <v>0</v>
      </c>
      <c r="V4420">
        <f>IF(S4420 = "Established",1,0)</f>
        <v>1</v>
      </c>
      <c r="W4420">
        <f>IF(S4420 = "Elites",1,0)</f>
        <v>0</v>
      </c>
      <c r="X4420" t="s">
        <v>185</v>
      </c>
      <c r="Y4420" t="str">
        <f>IF(X4420="","-",TRIM(LEFT(X4420,FIND(",",X4420&amp;",")-1)))</f>
        <v>Boston</v>
      </c>
      <c r="Z4420" t="s">
        <v>1681</v>
      </c>
      <c r="AA4420" t="s">
        <v>20</v>
      </c>
    </row>
    <row r="4421" spans="1:27" ht="14.4" x14ac:dyDescent="0.3">
      <c r="A4421">
        <v>4408</v>
      </c>
      <c r="B4421" t="s">
        <v>11127</v>
      </c>
      <c r="C4421" t="s">
        <v>11128</v>
      </c>
      <c r="D4421" t="s">
        <v>11129</v>
      </c>
      <c r="E4421" t="s">
        <v>1971</v>
      </c>
      <c r="F4421" s="5">
        <f>_xlfn.TEXTBEFORE(E4421, " ") * 1000000</f>
        <v>7000000</v>
      </c>
      <c r="G4421">
        <v>67.900999999999996</v>
      </c>
      <c r="H4421" t="s">
        <v>445</v>
      </c>
      <c r="I4421">
        <v>125</v>
      </c>
      <c r="J4421">
        <f>IF(I4421="",0,I4421)</f>
        <v>125</v>
      </c>
      <c r="K4421">
        <v>100</v>
      </c>
      <c r="L4421">
        <f>I4421-K4421</f>
        <v>25</v>
      </c>
      <c r="M4421" t="str">
        <f>IF(I4421&lt;100,"small",IF(I4421&lt;500,"medium","large"))</f>
        <v>medium</v>
      </c>
      <c r="N4421">
        <f>IF(M4421="small",1,0)</f>
        <v>0</v>
      </c>
      <c r="O4421">
        <f>IF(N4421="medium",1,0)</f>
        <v>0</v>
      </c>
      <c r="P4421">
        <f>IF(O4421="large",1,0)</f>
        <v>0</v>
      </c>
      <c r="Q4421">
        <v>2010</v>
      </c>
      <c r="R4421">
        <v>4</v>
      </c>
      <c r="S4421" t="str">
        <f>IF(R4421=1, "First-time", IF(R4421&lt;=3, "Rising Star", IF(R4421&lt;10, "Established", "Elites")))</f>
        <v>Established</v>
      </c>
      <c r="T4421">
        <f>IF(S4421 = "First-time",1,0)</f>
        <v>0</v>
      </c>
      <c r="U4421">
        <f>IF(S4421 = "Rising Star",1,0)</f>
        <v>0</v>
      </c>
      <c r="V4421">
        <f>IF(S4421 = "Established",1,0)</f>
        <v>1</v>
      </c>
      <c r="W4421">
        <f>IF(S4421 = "Elites",1,0)</f>
        <v>0</v>
      </c>
      <c r="X4421" t="s">
        <v>2903</v>
      </c>
      <c r="Y4421" t="str">
        <f>IF(X4421="","-",TRIM(LEFT(X4421,FIND(",",X4421&amp;",")-1)))</f>
        <v>Baton Rouge</v>
      </c>
      <c r="Z4421" t="s">
        <v>2904</v>
      </c>
      <c r="AA4421" t="s">
        <v>19</v>
      </c>
    </row>
    <row r="4422" spans="1:27" ht="14.4" x14ac:dyDescent="0.3">
      <c r="A4422">
        <v>4409</v>
      </c>
      <c r="B4422" t="s">
        <v>6763</v>
      </c>
      <c r="C4422" t="s">
        <v>6764</v>
      </c>
      <c r="D4422" t="s">
        <v>6765</v>
      </c>
      <c r="E4422" t="s">
        <v>2390</v>
      </c>
      <c r="F4422" s="5">
        <f>_xlfn.TEXTBEFORE(E4422, " ") * 1000000</f>
        <v>7900000</v>
      </c>
      <c r="G4422">
        <v>67.817700000000002</v>
      </c>
      <c r="H4422" t="s">
        <v>803</v>
      </c>
      <c r="I4422">
        <v>35</v>
      </c>
      <c r="J4422">
        <f>IF(I4422="",0,I4422)</f>
        <v>35</v>
      </c>
      <c r="K4422">
        <v>25</v>
      </c>
      <c r="L4422">
        <f>I4422-K4422</f>
        <v>10</v>
      </c>
      <c r="M4422" t="str">
        <f>IF(I4422&lt;100,"small",IF(I4422&lt;500,"medium","large"))</f>
        <v>small</v>
      </c>
      <c r="N4422">
        <f>IF(M4422="small",1,0)</f>
        <v>1</v>
      </c>
      <c r="O4422">
        <f>IF(N4422="medium",1,0)</f>
        <v>0</v>
      </c>
      <c r="P4422">
        <f>IF(O4422="large",1,0)</f>
        <v>0</v>
      </c>
      <c r="Q4422">
        <v>2006</v>
      </c>
      <c r="R4422">
        <v>3</v>
      </c>
      <c r="S4422" t="str">
        <f>IF(R4422=1, "First-time", IF(R4422&lt;=3, "Rising Star", IF(R4422&lt;10, "Established", "Elites")))</f>
        <v>Rising Star</v>
      </c>
      <c r="T4422">
        <f>IF(S4422 = "First-time",1,0)</f>
        <v>0</v>
      </c>
      <c r="U4422">
        <f>IF(S4422 = "Rising Star",1,0)</f>
        <v>1</v>
      </c>
      <c r="V4422">
        <f>IF(S4422 = "Established",1,0)</f>
        <v>0</v>
      </c>
      <c r="W4422">
        <f>IF(S4422 = "Elites",1,0)</f>
        <v>0</v>
      </c>
      <c r="X4422" t="s">
        <v>232</v>
      </c>
      <c r="Y4422" t="str">
        <f>IF(X4422="","-",TRIM(LEFT(X4422,FIND(",",X4422&amp;",")-1)))</f>
        <v>Houston</v>
      </c>
      <c r="Z4422" t="s">
        <v>232</v>
      </c>
      <c r="AA4422" t="s">
        <v>45</v>
      </c>
    </row>
    <row r="4423" spans="1:27" ht="14.4" x14ac:dyDescent="0.3">
      <c r="A4423">
        <v>4410</v>
      </c>
      <c r="B4423" t="s">
        <v>1052</v>
      </c>
      <c r="C4423" t="s">
        <v>1053</v>
      </c>
      <c r="D4423" t="s">
        <v>1054</v>
      </c>
      <c r="E4423" t="s">
        <v>1055</v>
      </c>
      <c r="F4423" s="5">
        <f>_xlfn.TEXTBEFORE(E4423, " ") * 1000000</f>
        <v>692500000</v>
      </c>
      <c r="G4423">
        <v>67.768600000000006</v>
      </c>
      <c r="H4423" t="s">
        <v>167</v>
      </c>
      <c r="I4423">
        <v>1216</v>
      </c>
      <c r="J4423">
        <f>IF(I4423="",0,I4423)</f>
        <v>1216</v>
      </c>
      <c r="K4423">
        <v>406</v>
      </c>
      <c r="L4423">
        <f>I4423-K4423</f>
        <v>810</v>
      </c>
      <c r="M4423" t="str">
        <f>IF(I4423&lt;100,"small",IF(I4423&lt;500,"medium","large"))</f>
        <v>large</v>
      </c>
      <c r="N4423">
        <f>IF(M4423="small",1,0)</f>
        <v>0</v>
      </c>
      <c r="O4423">
        <f>IF(N4423="medium",1,0)</f>
        <v>0</v>
      </c>
      <c r="P4423">
        <f>IF(O4423="large",1,0)</f>
        <v>0</v>
      </c>
      <c r="Q4423">
        <v>1985</v>
      </c>
      <c r="R4423">
        <v>2</v>
      </c>
      <c r="S4423" t="str">
        <f>IF(R4423=1, "First-time", IF(R4423&lt;=3, "Rising Star", IF(R4423&lt;10, "Established", "Elites")))</f>
        <v>Rising Star</v>
      </c>
      <c r="T4423">
        <f>IF(S4423 = "First-time",1,0)</f>
        <v>0</v>
      </c>
      <c r="U4423">
        <f>IF(S4423 = "Rising Star",1,0)</f>
        <v>1</v>
      </c>
      <c r="V4423">
        <f>IF(S4423 = "Established",1,0)</f>
        <v>0</v>
      </c>
      <c r="W4423">
        <f>IF(S4423 = "Elites",1,0)</f>
        <v>0</v>
      </c>
      <c r="X4423" t="s">
        <v>191</v>
      </c>
      <c r="Y4423" t="str">
        <f>IF(X4423="","-",TRIM(LEFT(X4423,FIND(",",X4423&amp;",")-1)))</f>
        <v>Philadelphia</v>
      </c>
      <c r="Z4423" t="s">
        <v>1056</v>
      </c>
      <c r="AA4423" t="s">
        <v>39</v>
      </c>
    </row>
    <row r="4424" spans="1:27" ht="14.4" x14ac:dyDescent="0.3">
      <c r="A4424">
        <v>4411</v>
      </c>
      <c r="B4424" t="s">
        <v>8631</v>
      </c>
      <c r="C4424" t="s">
        <v>8632</v>
      </c>
      <c r="D4424" t="s">
        <v>8633</v>
      </c>
      <c r="E4424" t="s">
        <v>384</v>
      </c>
      <c r="F4424" s="5">
        <f>_xlfn.TEXTBEFORE(E4424, " ") * 1000000</f>
        <v>11900000</v>
      </c>
      <c r="G4424">
        <v>67.736500000000007</v>
      </c>
      <c r="H4424" t="s">
        <v>153</v>
      </c>
      <c r="I4424">
        <v>1</v>
      </c>
      <c r="J4424">
        <f>IF(I4424="",0,I4424)</f>
        <v>1</v>
      </c>
      <c r="K4424">
        <v>1</v>
      </c>
      <c r="L4424">
        <f>I4424-K4424</f>
        <v>0</v>
      </c>
      <c r="M4424" t="str">
        <f>IF(I4424&lt;100,"small",IF(I4424&lt;500,"medium","large"))</f>
        <v>small</v>
      </c>
      <c r="N4424">
        <f>IF(M4424="small",1,0)</f>
        <v>1</v>
      </c>
      <c r="O4424">
        <f>IF(N4424="medium",1,0)</f>
        <v>0</v>
      </c>
      <c r="P4424">
        <f>IF(O4424="large",1,0)</f>
        <v>0</v>
      </c>
      <c r="Q4424">
        <v>2008</v>
      </c>
      <c r="R4424">
        <v>6</v>
      </c>
      <c r="S4424" t="str">
        <f>IF(R4424=1, "First-time", IF(R4424&lt;=3, "Rising Star", IF(R4424&lt;10, "Established", "Elites")))</f>
        <v>Established</v>
      </c>
      <c r="T4424">
        <f>IF(S4424 = "First-time",1,0)</f>
        <v>0</v>
      </c>
      <c r="U4424">
        <f>IF(S4424 = "Rising Star",1,0)</f>
        <v>0</v>
      </c>
      <c r="V4424">
        <f>IF(S4424 = "Established",1,0)</f>
        <v>1</v>
      </c>
      <c r="W4424">
        <f>IF(S4424 = "Elites",1,0)</f>
        <v>0</v>
      </c>
      <c r="X4424" t="s">
        <v>99</v>
      </c>
      <c r="Y4424" t="str">
        <f>IF(X4424="","-",TRIM(LEFT(X4424,FIND(",",X4424&amp;",")-1)))</f>
        <v>-</v>
      </c>
      <c r="Z4424" t="s">
        <v>8624</v>
      </c>
      <c r="AA4424" t="s">
        <v>28</v>
      </c>
    </row>
    <row r="4425" spans="1:27" ht="14.4" x14ac:dyDescent="0.3">
      <c r="A4425">
        <v>4412</v>
      </c>
      <c r="B4425" t="s">
        <v>4499</v>
      </c>
      <c r="C4425" t="s">
        <v>4500</v>
      </c>
      <c r="D4425" t="s">
        <v>4501</v>
      </c>
      <c r="E4425" t="s">
        <v>2709</v>
      </c>
      <c r="F4425" s="5">
        <f>_xlfn.TEXTBEFORE(E4425, " ") * 1000000</f>
        <v>19200000</v>
      </c>
      <c r="G4425">
        <v>67.701400000000007</v>
      </c>
      <c r="H4425" t="s">
        <v>803</v>
      </c>
      <c r="I4425">
        <v>180</v>
      </c>
      <c r="J4425">
        <f>IF(I4425="",0,I4425)</f>
        <v>180</v>
      </c>
      <c r="K4425">
        <v>130</v>
      </c>
      <c r="L4425">
        <f>I4425-K4425</f>
        <v>50</v>
      </c>
      <c r="M4425" t="str">
        <f>IF(I4425&lt;100,"small",IF(I4425&lt;500,"medium","large"))</f>
        <v>medium</v>
      </c>
      <c r="N4425">
        <f>IF(M4425="small",1,0)</f>
        <v>0</v>
      </c>
      <c r="O4425">
        <f>IF(N4425="medium",1,0)</f>
        <v>0</v>
      </c>
      <c r="P4425">
        <f>IF(O4425="large",1,0)</f>
        <v>0</v>
      </c>
      <c r="Q4425">
        <v>2002</v>
      </c>
      <c r="R4425">
        <v>1</v>
      </c>
      <c r="S4425" t="str">
        <f>IF(R4425=1, "First-time", IF(R4425&lt;=3, "Rising Star", IF(R4425&lt;10, "Established", "Elites")))</f>
        <v>First-time</v>
      </c>
      <c r="T4425">
        <f>IF(S4425 = "First-time",1,0)</f>
        <v>1</v>
      </c>
      <c r="U4425">
        <f>IF(S4425 = "Rising Star",1,0)</f>
        <v>0</v>
      </c>
      <c r="V4425">
        <f>IF(S4425 = "Established",1,0)</f>
        <v>0</v>
      </c>
      <c r="W4425">
        <f>IF(S4425 = "Elites",1,0)</f>
        <v>0</v>
      </c>
      <c r="X4425" t="s">
        <v>86</v>
      </c>
      <c r="Y4425" t="str">
        <f>IF(X4425="","-",TRIM(LEFT(X4425,FIND(",",X4425&amp;",")-1)))</f>
        <v>New York City</v>
      </c>
      <c r="Z4425" t="s">
        <v>1546</v>
      </c>
      <c r="AA4425" t="s">
        <v>21</v>
      </c>
    </row>
    <row r="4426" spans="1:27" ht="14.4" x14ac:dyDescent="0.3">
      <c r="A4426">
        <v>4413</v>
      </c>
      <c r="B4426" t="s">
        <v>2242</v>
      </c>
      <c r="C4426" t="s">
        <v>2243</v>
      </c>
      <c r="D4426" t="s">
        <v>2244</v>
      </c>
      <c r="E4426" t="s">
        <v>2245</v>
      </c>
      <c r="F4426" s="5">
        <f>_xlfn.TEXTBEFORE(E4426, " ") * 1000000</f>
        <v>28300000</v>
      </c>
      <c r="G4426">
        <v>67.699700000000007</v>
      </c>
      <c r="H4426" t="s">
        <v>140</v>
      </c>
      <c r="I4426">
        <v>396</v>
      </c>
      <c r="J4426">
        <f>IF(I4426="",0,I4426)</f>
        <v>396</v>
      </c>
      <c r="K4426">
        <v>295</v>
      </c>
      <c r="L4426">
        <f>I4426-K4426</f>
        <v>101</v>
      </c>
      <c r="M4426" t="str">
        <f>IF(I4426&lt;100,"small",IF(I4426&lt;500,"medium","large"))</f>
        <v>medium</v>
      </c>
      <c r="N4426">
        <f>IF(M4426="small",1,0)</f>
        <v>0</v>
      </c>
      <c r="O4426">
        <f>IF(N4426="medium",1,0)</f>
        <v>0</v>
      </c>
      <c r="P4426">
        <f>IF(O4426="large",1,0)</f>
        <v>0</v>
      </c>
      <c r="Q4426">
        <v>1995</v>
      </c>
      <c r="R4426">
        <v>2</v>
      </c>
      <c r="S4426" t="str">
        <f>IF(R4426=1, "First-time", IF(R4426&lt;=3, "Rising Star", IF(R4426&lt;10, "Established", "Elites")))</f>
        <v>Rising Star</v>
      </c>
      <c r="T4426">
        <f>IF(S4426 = "First-time",1,0)</f>
        <v>0</v>
      </c>
      <c r="U4426">
        <f>IF(S4426 = "Rising Star",1,0)</f>
        <v>1</v>
      </c>
      <c r="V4426">
        <f>IF(S4426 = "Established",1,0)</f>
        <v>0</v>
      </c>
      <c r="W4426">
        <f>IF(S4426 = "Elites",1,0)</f>
        <v>0</v>
      </c>
      <c r="X4426" t="s">
        <v>611</v>
      </c>
      <c r="Y4426" t="str">
        <f>IF(X4426="","-",TRIM(LEFT(X4426,FIND(",",X4426&amp;",")-1)))</f>
        <v>Denver</v>
      </c>
      <c r="Z4426" t="s">
        <v>611</v>
      </c>
      <c r="AA4426" t="s">
        <v>6</v>
      </c>
    </row>
    <row r="4427" spans="1:27" ht="14.4" x14ac:dyDescent="0.3">
      <c r="A4427">
        <v>4414</v>
      </c>
      <c r="B4427" t="s">
        <v>3054</v>
      </c>
      <c r="C4427" t="s">
        <v>3055</v>
      </c>
      <c r="D4427" t="s">
        <v>3056</v>
      </c>
      <c r="E4427" t="s">
        <v>2080</v>
      </c>
      <c r="F4427" s="5">
        <f>_xlfn.TEXTBEFORE(E4427, " ") * 1000000</f>
        <v>13800000</v>
      </c>
      <c r="G4427">
        <v>67.606300000000005</v>
      </c>
      <c r="H4427" t="s">
        <v>803</v>
      </c>
      <c r="I4427">
        <v>103</v>
      </c>
      <c r="J4427">
        <f>IF(I4427="",0,I4427)</f>
        <v>103</v>
      </c>
      <c r="K4427">
        <v>60</v>
      </c>
      <c r="L4427">
        <f>I4427-K4427</f>
        <v>43</v>
      </c>
      <c r="M4427" t="str">
        <f>IF(I4427&lt;100,"small",IF(I4427&lt;500,"medium","large"))</f>
        <v>medium</v>
      </c>
      <c r="N4427">
        <f>IF(M4427="small",1,0)</f>
        <v>0</v>
      </c>
      <c r="O4427">
        <f>IF(N4427="medium",1,0)</f>
        <v>0</v>
      </c>
      <c r="P4427">
        <f>IF(O4427="large",1,0)</f>
        <v>0</v>
      </c>
      <c r="Q4427">
        <v>1999</v>
      </c>
      <c r="R4427">
        <v>3</v>
      </c>
      <c r="S4427" t="str">
        <f>IF(R4427=1, "First-time", IF(R4427&lt;=3, "Rising Star", IF(R4427&lt;10, "Established", "Elites")))</f>
        <v>Rising Star</v>
      </c>
      <c r="T4427">
        <f>IF(S4427 = "First-time",1,0)</f>
        <v>0</v>
      </c>
      <c r="U4427">
        <f>IF(S4427 = "Rising Star",1,0)</f>
        <v>1</v>
      </c>
      <c r="V4427">
        <f>IF(S4427 = "Established",1,0)</f>
        <v>0</v>
      </c>
      <c r="W4427">
        <f>IF(S4427 = "Elites",1,0)</f>
        <v>0</v>
      </c>
      <c r="X4427" t="s">
        <v>427</v>
      </c>
      <c r="Y4427" t="str">
        <f>IF(X4427="","-",TRIM(LEFT(X4427,FIND(",",X4427&amp;",")-1)))</f>
        <v>Washington</v>
      </c>
      <c r="Z4427" t="s">
        <v>428</v>
      </c>
      <c r="AA4427" t="s">
        <v>47</v>
      </c>
    </row>
    <row r="4428" spans="1:27" ht="14.4" x14ac:dyDescent="0.3">
      <c r="A4428">
        <v>4415</v>
      </c>
      <c r="B4428" t="s">
        <v>9110</v>
      </c>
      <c r="C4428" t="s">
        <v>9111</v>
      </c>
      <c r="D4428" t="s">
        <v>9112</v>
      </c>
      <c r="E4428" t="s">
        <v>808</v>
      </c>
      <c r="F4428" s="5">
        <f>_xlfn.TEXTBEFORE(E4428, " ") * 1000000</f>
        <v>2200000</v>
      </c>
      <c r="G4428">
        <v>67.568200000000004</v>
      </c>
      <c r="H4428" t="s">
        <v>92</v>
      </c>
      <c r="I4428">
        <v>9</v>
      </c>
      <c r="J4428">
        <f>IF(I4428="",0,I4428)</f>
        <v>9</v>
      </c>
      <c r="K4428">
        <v>5</v>
      </c>
      <c r="L4428">
        <f>I4428-K4428</f>
        <v>4</v>
      </c>
      <c r="M4428" t="str">
        <f>IF(I4428&lt;100,"small",IF(I4428&lt;500,"medium","large"))</f>
        <v>small</v>
      </c>
      <c r="N4428">
        <f>IF(M4428="small",1,0)</f>
        <v>1</v>
      </c>
      <c r="O4428">
        <f>IF(N4428="medium",1,0)</f>
        <v>0</v>
      </c>
      <c r="P4428">
        <f>IF(O4428="large",1,0)</f>
        <v>0</v>
      </c>
      <c r="Q4428">
        <v>2008</v>
      </c>
      <c r="R4428">
        <v>1</v>
      </c>
      <c r="S4428" t="str">
        <f>IF(R4428=1, "First-time", IF(R4428&lt;=3, "Rising Star", IF(R4428&lt;10, "Established", "Elites")))</f>
        <v>First-time</v>
      </c>
      <c r="T4428">
        <f>IF(S4428 = "First-time",1,0)</f>
        <v>1</v>
      </c>
      <c r="U4428">
        <f>IF(S4428 = "Rising Star",1,0)</f>
        <v>0</v>
      </c>
      <c r="V4428">
        <f>IF(S4428 = "Established",1,0)</f>
        <v>0</v>
      </c>
      <c r="W4428">
        <f>IF(S4428 = "Elites",1,0)</f>
        <v>0</v>
      </c>
      <c r="X4428" t="s">
        <v>403</v>
      </c>
      <c r="Y4428" t="str">
        <f>IF(X4428="","-",TRIM(LEFT(X4428,FIND(",",X4428&amp;",")-1)))</f>
        <v>Oxnard-Thousand Oaks-Ventura</v>
      </c>
      <c r="Z4428" t="s">
        <v>4179</v>
      </c>
      <c r="AA4428" t="s">
        <v>5</v>
      </c>
    </row>
    <row r="4429" spans="1:27" ht="14.4" x14ac:dyDescent="0.3">
      <c r="A4429">
        <v>4416</v>
      </c>
      <c r="B4429" t="s">
        <v>962</v>
      </c>
      <c r="C4429" t="s">
        <v>963</v>
      </c>
      <c r="D4429" t="s">
        <v>964</v>
      </c>
      <c r="E4429" t="s">
        <v>965</v>
      </c>
      <c r="F4429" s="5">
        <f>_xlfn.TEXTBEFORE(E4429, " ") * 1000000</f>
        <v>16399999.999999998</v>
      </c>
      <c r="G4429">
        <v>67.563800000000001</v>
      </c>
      <c r="H4429" t="s">
        <v>85</v>
      </c>
      <c r="I4429">
        <v>82</v>
      </c>
      <c r="J4429">
        <f>IF(I4429="",0,I4429)</f>
        <v>82</v>
      </c>
      <c r="K4429">
        <v>46</v>
      </c>
      <c r="L4429">
        <f>I4429-K4429</f>
        <v>36</v>
      </c>
      <c r="M4429" t="str">
        <f>IF(I4429&lt;100,"small",IF(I4429&lt;500,"medium","large"))</f>
        <v>small</v>
      </c>
      <c r="N4429">
        <f>IF(M4429="small",1,0)</f>
        <v>1</v>
      </c>
      <c r="O4429">
        <f>IF(N4429="medium",1,0)</f>
        <v>0</v>
      </c>
      <c r="P4429">
        <f>IF(O4429="large",1,0)</f>
        <v>0</v>
      </c>
      <c r="Q4429">
        <v>1983</v>
      </c>
      <c r="R4429">
        <v>1</v>
      </c>
      <c r="S4429" t="str">
        <f>IF(R4429=1, "First-time", IF(R4429&lt;=3, "Rising Star", IF(R4429&lt;10, "Established", "Elites")))</f>
        <v>First-time</v>
      </c>
      <c r="T4429">
        <f>IF(S4429 = "First-time",1,0)</f>
        <v>1</v>
      </c>
      <c r="U4429">
        <f>IF(S4429 = "Rising Star",1,0)</f>
        <v>0</v>
      </c>
      <c r="V4429">
        <f>IF(S4429 = "Established",1,0)</f>
        <v>0</v>
      </c>
      <c r="W4429">
        <f>IF(S4429 = "Elites",1,0)</f>
        <v>0</v>
      </c>
      <c r="X4429" t="s">
        <v>271</v>
      </c>
      <c r="Y4429" t="str">
        <f>IF(X4429="","-",TRIM(LEFT(X4429,FIND(",",X4429&amp;",")-1)))</f>
        <v>Chicago</v>
      </c>
      <c r="Z4429" t="s">
        <v>819</v>
      </c>
      <c r="AA4429" t="s">
        <v>15</v>
      </c>
    </row>
    <row r="4430" spans="1:27" ht="14.4" x14ac:dyDescent="0.3">
      <c r="A4430">
        <v>4417</v>
      </c>
      <c r="B4430" t="s">
        <v>12166</v>
      </c>
      <c r="C4430" t="s">
        <v>12167</v>
      </c>
      <c r="D4430" t="s">
        <v>12168</v>
      </c>
      <c r="E4430" t="s">
        <v>490</v>
      </c>
      <c r="F4430" s="5">
        <f>_xlfn.TEXTBEFORE(E4430, " ") * 1000000</f>
        <v>7300000</v>
      </c>
      <c r="G4430">
        <v>67.518100000000004</v>
      </c>
      <c r="H4430" t="s">
        <v>803</v>
      </c>
      <c r="I4430">
        <v>82</v>
      </c>
      <c r="J4430">
        <f>IF(I4430="",0,I4430)</f>
        <v>82</v>
      </c>
      <c r="K4430">
        <v>68</v>
      </c>
      <c r="L4430">
        <f>I4430-K4430</f>
        <v>14</v>
      </c>
      <c r="M4430" t="str">
        <f>IF(I4430&lt;100,"small",IF(I4430&lt;500,"medium","large"))</f>
        <v>small</v>
      </c>
      <c r="N4430">
        <f>IF(M4430="small",1,0)</f>
        <v>1</v>
      </c>
      <c r="O4430">
        <f>IF(N4430="medium",1,0)</f>
        <v>0</v>
      </c>
      <c r="P4430">
        <f>IF(O4430="large",1,0)</f>
        <v>0</v>
      </c>
      <c r="Q4430">
        <v>2011</v>
      </c>
      <c r="R4430">
        <v>4</v>
      </c>
      <c r="S4430" t="str">
        <f>IF(R4430=1, "First-time", IF(R4430&lt;=3, "Rising Star", IF(R4430&lt;10, "Established", "Elites")))</f>
        <v>Established</v>
      </c>
      <c r="T4430">
        <f>IF(S4430 = "First-time",1,0)</f>
        <v>0</v>
      </c>
      <c r="U4430">
        <f>IF(S4430 = "Rising Star",1,0)</f>
        <v>0</v>
      </c>
      <c r="V4430">
        <f>IF(S4430 = "Established",1,0)</f>
        <v>1</v>
      </c>
      <c r="W4430">
        <f>IF(S4430 = "Elites",1,0)</f>
        <v>0</v>
      </c>
      <c r="X4430" t="s">
        <v>99</v>
      </c>
      <c r="Y4430" t="str">
        <f>IF(X4430="","-",TRIM(LEFT(X4430,FIND(",",X4430&amp;",")-1)))</f>
        <v>-</v>
      </c>
      <c r="Z4430" t="s">
        <v>1546</v>
      </c>
      <c r="AA4430" t="s">
        <v>25</v>
      </c>
    </row>
    <row r="4431" spans="1:27" ht="14.4" x14ac:dyDescent="0.3">
      <c r="A4431">
        <v>4418</v>
      </c>
      <c r="B4431" t="s">
        <v>8741</v>
      </c>
      <c r="C4431" t="s">
        <v>8742</v>
      </c>
      <c r="D4431" t="s">
        <v>8743</v>
      </c>
      <c r="E4431" t="s">
        <v>8744</v>
      </c>
      <c r="F4431" s="5">
        <f>_xlfn.TEXTBEFORE(E4431, " ") * 1000000</f>
        <v>48800000</v>
      </c>
      <c r="G4431">
        <v>67.513900000000007</v>
      </c>
      <c r="H4431" t="s">
        <v>353</v>
      </c>
      <c r="I4431">
        <v>210</v>
      </c>
      <c r="J4431">
        <f>IF(I4431="",0,I4431)</f>
        <v>210</v>
      </c>
      <c r="K4431">
        <v>135</v>
      </c>
      <c r="L4431">
        <f>I4431-K4431</f>
        <v>75</v>
      </c>
      <c r="M4431" t="str">
        <f>IF(I4431&lt;100,"small",IF(I4431&lt;500,"medium","large"))</f>
        <v>medium</v>
      </c>
      <c r="N4431">
        <f>IF(M4431="small",1,0)</f>
        <v>0</v>
      </c>
      <c r="O4431">
        <f>IF(N4431="medium",1,0)</f>
        <v>0</v>
      </c>
      <c r="P4431">
        <f>IF(O4431="large",1,0)</f>
        <v>0</v>
      </c>
      <c r="Q4431">
        <v>2008</v>
      </c>
      <c r="R4431">
        <v>7</v>
      </c>
      <c r="S4431" t="str">
        <f>IF(R4431=1, "First-time", IF(R4431&lt;=3, "Rising Star", IF(R4431&lt;10, "Established", "Elites")))</f>
        <v>Established</v>
      </c>
      <c r="T4431">
        <f>IF(S4431 = "First-time",1,0)</f>
        <v>0</v>
      </c>
      <c r="U4431">
        <f>IF(S4431 = "Rising Star",1,0)</f>
        <v>0</v>
      </c>
      <c r="V4431">
        <f>IF(S4431 = "Established",1,0)</f>
        <v>1</v>
      </c>
      <c r="W4431">
        <f>IF(S4431 = "Elites",1,0)</f>
        <v>0</v>
      </c>
      <c r="X4431" t="s">
        <v>185</v>
      </c>
      <c r="Y4431" t="str">
        <f>IF(X4431="","-",TRIM(LEFT(X4431,FIND(",",X4431&amp;",")-1)))</f>
        <v>Boston</v>
      </c>
      <c r="Z4431" t="s">
        <v>185</v>
      </c>
      <c r="AA4431" t="s">
        <v>20</v>
      </c>
    </row>
    <row r="4432" spans="1:27" ht="14.4" x14ac:dyDescent="0.3">
      <c r="A4432">
        <v>4419</v>
      </c>
      <c r="B4432" t="s">
        <v>7487</v>
      </c>
      <c r="C4432" t="s">
        <v>7488</v>
      </c>
      <c r="D4432" t="s">
        <v>7489</v>
      </c>
      <c r="E4432" t="s">
        <v>590</v>
      </c>
      <c r="F4432" s="5">
        <f>_xlfn.TEXTBEFORE(E4432, " ") * 1000000</f>
        <v>9900000</v>
      </c>
      <c r="G4432">
        <v>67.441999999999993</v>
      </c>
      <c r="H4432" t="s">
        <v>353</v>
      </c>
      <c r="I4432">
        <v>135</v>
      </c>
      <c r="J4432">
        <f>IF(I4432="",0,I4432)</f>
        <v>135</v>
      </c>
      <c r="K4432">
        <v>60</v>
      </c>
      <c r="L4432">
        <f>I4432-K4432</f>
        <v>75</v>
      </c>
      <c r="M4432" t="str">
        <f>IF(I4432&lt;100,"small",IF(I4432&lt;500,"medium","large"))</f>
        <v>medium</v>
      </c>
      <c r="N4432">
        <f>IF(M4432="small",1,0)</f>
        <v>0</v>
      </c>
      <c r="O4432">
        <f>IF(N4432="medium",1,0)</f>
        <v>0</v>
      </c>
      <c r="P4432">
        <f>IF(O4432="large",1,0)</f>
        <v>0</v>
      </c>
      <c r="Q4432">
        <v>2007</v>
      </c>
      <c r="R4432">
        <v>6</v>
      </c>
      <c r="S4432" t="str">
        <f>IF(R4432=1, "First-time", IF(R4432&lt;=3, "Rising Star", IF(R4432&lt;10, "Established", "Elites")))</f>
        <v>Established</v>
      </c>
      <c r="T4432">
        <f>IF(S4432 = "First-time",1,0)</f>
        <v>0</v>
      </c>
      <c r="U4432">
        <f>IF(S4432 = "Rising Star",1,0)</f>
        <v>0</v>
      </c>
      <c r="V4432">
        <f>IF(S4432 = "Established",1,0)</f>
        <v>1</v>
      </c>
      <c r="W4432">
        <f>IF(S4432 = "Elites",1,0)</f>
        <v>0</v>
      </c>
      <c r="X4432" t="s">
        <v>232</v>
      </c>
      <c r="Y4432" t="str">
        <f>IF(X4432="","-",TRIM(LEFT(X4432,FIND(",",X4432&amp;",")-1)))</f>
        <v>Houston</v>
      </c>
      <c r="Z4432" t="s">
        <v>7490</v>
      </c>
      <c r="AA4432" t="s">
        <v>45</v>
      </c>
    </row>
    <row r="4433" spans="1:27" ht="14.4" x14ac:dyDescent="0.3">
      <c r="A4433">
        <v>4420</v>
      </c>
      <c r="B4433" t="s">
        <v>5750</v>
      </c>
      <c r="C4433" t="s">
        <v>5751</v>
      </c>
      <c r="D4433" t="s">
        <v>5752</v>
      </c>
      <c r="E4433" t="s">
        <v>5753</v>
      </c>
      <c r="F4433" s="5">
        <f>_xlfn.TEXTBEFORE(E4433, " ") * 1000000</f>
        <v>66000000</v>
      </c>
      <c r="G4433">
        <v>67.429299999999998</v>
      </c>
      <c r="H4433" t="s">
        <v>472</v>
      </c>
      <c r="I4433">
        <v>127</v>
      </c>
      <c r="J4433">
        <f>IF(I4433="",0,I4433)</f>
        <v>127</v>
      </c>
      <c r="K4433">
        <v>99</v>
      </c>
      <c r="L4433">
        <f>I4433-K4433</f>
        <v>28</v>
      </c>
      <c r="M4433" t="str">
        <f>IF(I4433&lt;100,"small",IF(I4433&lt;500,"medium","large"))</f>
        <v>medium</v>
      </c>
      <c r="N4433">
        <f>IF(M4433="small",1,0)</f>
        <v>0</v>
      </c>
      <c r="O4433">
        <f>IF(N4433="medium",1,0)</f>
        <v>0</v>
      </c>
      <c r="P4433">
        <f>IF(O4433="large",1,0)</f>
        <v>0</v>
      </c>
      <c r="Q4433">
        <v>2004</v>
      </c>
      <c r="R4433">
        <v>9</v>
      </c>
      <c r="S4433" t="str">
        <f>IF(R4433=1, "First-time", IF(R4433&lt;=3, "Rising Star", IF(R4433&lt;10, "Established", "Elites")))</f>
        <v>Established</v>
      </c>
      <c r="T4433">
        <f>IF(S4433 = "First-time",1,0)</f>
        <v>0</v>
      </c>
      <c r="U4433">
        <f>IF(S4433 = "Rising Star",1,0)</f>
        <v>0</v>
      </c>
      <c r="V4433">
        <f>IF(S4433 = "Established",1,0)</f>
        <v>1</v>
      </c>
      <c r="W4433">
        <f>IF(S4433 = "Elites",1,0)</f>
        <v>0</v>
      </c>
      <c r="X4433" t="s">
        <v>242</v>
      </c>
      <c r="Y4433" t="str">
        <f>IF(X4433="","-",TRIM(LEFT(X4433,FIND(",",X4433&amp;",")-1)))</f>
        <v>Atlanta</v>
      </c>
      <c r="Z4433" t="s">
        <v>242</v>
      </c>
      <c r="AA4433" t="s">
        <v>11</v>
      </c>
    </row>
    <row r="4434" spans="1:27" ht="14.4" x14ac:dyDescent="0.3">
      <c r="A4434">
        <v>4421</v>
      </c>
      <c r="B4434" t="s">
        <v>3435</v>
      </c>
      <c r="C4434" t="s">
        <v>3436</v>
      </c>
      <c r="D4434" t="s">
        <v>3437</v>
      </c>
      <c r="E4434" t="s">
        <v>2403</v>
      </c>
      <c r="F4434" s="5">
        <f>_xlfn.TEXTBEFORE(E4434, " ") * 1000000</f>
        <v>4300000</v>
      </c>
      <c r="G4434">
        <v>67.428299999999993</v>
      </c>
      <c r="H4434" t="s">
        <v>85</v>
      </c>
      <c r="I4434">
        <v>40</v>
      </c>
      <c r="J4434">
        <f>IF(I4434="",0,I4434)</f>
        <v>40</v>
      </c>
      <c r="K4434">
        <v>28</v>
      </c>
      <c r="L4434">
        <f>I4434-K4434</f>
        <v>12</v>
      </c>
      <c r="M4434" t="str">
        <f>IF(I4434&lt;100,"small",IF(I4434&lt;500,"medium","large"))</f>
        <v>small</v>
      </c>
      <c r="N4434">
        <f>IF(M4434="small",1,0)</f>
        <v>1</v>
      </c>
      <c r="O4434">
        <f>IF(N4434="medium",1,0)</f>
        <v>0</v>
      </c>
      <c r="P4434">
        <f>IF(O4434="large",1,0)</f>
        <v>0</v>
      </c>
      <c r="Q4434">
        <v>2000</v>
      </c>
      <c r="R4434">
        <v>1</v>
      </c>
      <c r="S4434" t="str">
        <f>IF(R4434=1, "First-time", IF(R4434&lt;=3, "Rising Star", IF(R4434&lt;10, "Established", "Elites")))</f>
        <v>First-time</v>
      </c>
      <c r="T4434">
        <f>IF(S4434 = "First-time",1,0)</f>
        <v>1</v>
      </c>
      <c r="U4434">
        <f>IF(S4434 = "Rising Star",1,0)</f>
        <v>0</v>
      </c>
      <c r="V4434">
        <f>IF(S4434 = "Established",1,0)</f>
        <v>0</v>
      </c>
      <c r="W4434">
        <f>IF(S4434 = "Elites",1,0)</f>
        <v>0</v>
      </c>
      <c r="X4434" t="s">
        <v>130</v>
      </c>
      <c r="Y4434" t="str">
        <f>IF(X4434="","-",TRIM(LEFT(X4434,FIND(",",X4434&amp;",")-1)))</f>
        <v>Dallas</v>
      </c>
      <c r="Z4434" t="s">
        <v>3438</v>
      </c>
      <c r="AA4434" t="s">
        <v>45</v>
      </c>
    </row>
    <row r="4435" spans="1:27" ht="14.4" x14ac:dyDescent="0.3">
      <c r="A4435">
        <v>4422</v>
      </c>
      <c r="B4435" t="s">
        <v>4095</v>
      </c>
      <c r="C4435" t="s">
        <v>4096</v>
      </c>
      <c r="D4435" t="s">
        <v>4097</v>
      </c>
      <c r="E4435" t="s">
        <v>4098</v>
      </c>
      <c r="F4435" s="5">
        <f>_xlfn.TEXTBEFORE(E4435, " ") * 1000000</f>
        <v>97600000</v>
      </c>
      <c r="G4435">
        <v>67.420500000000004</v>
      </c>
      <c r="H4435" t="s">
        <v>331</v>
      </c>
      <c r="I4435">
        <v>384</v>
      </c>
      <c r="J4435">
        <f>IF(I4435="",0,I4435)</f>
        <v>384</v>
      </c>
      <c r="K4435">
        <v>395</v>
      </c>
      <c r="L4435">
        <f>I4435-K4435</f>
        <v>-11</v>
      </c>
      <c r="M4435" t="str">
        <f>IF(I4435&lt;100,"small",IF(I4435&lt;500,"medium","large"))</f>
        <v>medium</v>
      </c>
      <c r="N4435">
        <f>IF(M4435="small",1,0)</f>
        <v>0</v>
      </c>
      <c r="O4435">
        <f>IF(N4435="medium",1,0)</f>
        <v>0</v>
      </c>
      <c r="P4435">
        <f>IF(O4435="large",1,0)</f>
        <v>0</v>
      </c>
      <c r="Q4435">
        <v>2001</v>
      </c>
      <c r="R4435">
        <v>4</v>
      </c>
      <c r="S4435" t="str">
        <f>IF(R4435=1, "First-time", IF(R4435&lt;=3, "Rising Star", IF(R4435&lt;10, "Established", "Elites")))</f>
        <v>Established</v>
      </c>
      <c r="T4435">
        <f>IF(S4435 = "First-time",1,0)</f>
        <v>0</v>
      </c>
      <c r="U4435">
        <f>IF(S4435 = "Rising Star",1,0)</f>
        <v>0</v>
      </c>
      <c r="V4435">
        <f>IF(S4435 = "Established",1,0)</f>
        <v>1</v>
      </c>
      <c r="W4435">
        <f>IF(S4435 = "Elites",1,0)</f>
        <v>0</v>
      </c>
      <c r="X4435" t="s">
        <v>248</v>
      </c>
      <c r="Y4435" t="str">
        <f>IF(X4435="","-",TRIM(LEFT(X4435,FIND(",",X4435&amp;",")-1)))</f>
        <v>Birmingham</v>
      </c>
      <c r="Z4435" t="s">
        <v>4099</v>
      </c>
      <c r="AA4435" t="s">
        <v>11</v>
      </c>
    </row>
    <row r="4436" spans="1:27" ht="14.4" x14ac:dyDescent="0.3">
      <c r="A4436">
        <v>4423</v>
      </c>
      <c r="B4436" t="s">
        <v>597</v>
      </c>
      <c r="C4436" t="s">
        <v>598</v>
      </c>
      <c r="D4436" t="s">
        <v>599</v>
      </c>
      <c r="E4436" t="s">
        <v>600</v>
      </c>
      <c r="F4436" s="5">
        <f>_xlfn.TEXTBEFORE(E4436, " ") * 1000000</f>
        <v>492600000</v>
      </c>
      <c r="G4436">
        <v>67.408500000000004</v>
      </c>
      <c r="H4436" t="s">
        <v>160</v>
      </c>
      <c r="I4436">
        <v>833</v>
      </c>
      <c r="J4436">
        <f>IF(I4436="",0,I4436)</f>
        <v>833</v>
      </c>
      <c r="K4436">
        <v>543</v>
      </c>
      <c r="L4436">
        <f>I4436-K4436</f>
        <v>290</v>
      </c>
      <c r="M4436" t="str">
        <f>IF(I4436&lt;100,"small",IF(I4436&lt;500,"medium","large"))</f>
        <v>large</v>
      </c>
      <c r="N4436">
        <f>IF(M4436="small",1,0)</f>
        <v>0</v>
      </c>
      <c r="O4436">
        <f>IF(N4436="medium",1,0)</f>
        <v>0</v>
      </c>
      <c r="P4436">
        <f>IF(O4436="large",1,0)</f>
        <v>0</v>
      </c>
      <c r="Q4436">
        <v>1976</v>
      </c>
      <c r="R4436">
        <v>5</v>
      </c>
      <c r="S4436" t="str">
        <f>IF(R4436=1, "First-time", IF(R4436&lt;=3, "Rising Star", IF(R4436&lt;10, "Established", "Elites")))</f>
        <v>Established</v>
      </c>
      <c r="T4436">
        <f>IF(S4436 = "First-time",1,0)</f>
        <v>0</v>
      </c>
      <c r="U4436">
        <f>IF(S4436 = "Rising Star",1,0)</f>
        <v>0</v>
      </c>
      <c r="V4436">
        <f>IF(S4436 = "Established",1,0)</f>
        <v>1</v>
      </c>
      <c r="W4436">
        <f>IF(S4436 = "Elites",1,0)</f>
        <v>0</v>
      </c>
      <c r="X4436" t="s">
        <v>99</v>
      </c>
      <c r="Y4436" t="str">
        <f>IF(X4436="","-",TRIM(LEFT(X4436,FIND(",",X4436&amp;",")-1)))</f>
        <v>-</v>
      </c>
      <c r="Z4436" t="s">
        <v>601</v>
      </c>
      <c r="AA4436" t="s">
        <v>11</v>
      </c>
    </row>
    <row r="4437" spans="1:27" ht="14.4" x14ac:dyDescent="0.3">
      <c r="A4437">
        <v>4424</v>
      </c>
      <c r="B4437" t="s">
        <v>6766</v>
      </c>
      <c r="C4437" t="s">
        <v>6767</v>
      </c>
      <c r="D4437" t="s">
        <v>6768</v>
      </c>
      <c r="E4437" t="s">
        <v>1329</v>
      </c>
      <c r="F4437" s="5">
        <f>_xlfn.TEXTBEFORE(E4437, " ") * 1000000</f>
        <v>3600000</v>
      </c>
      <c r="G4437">
        <v>67.388999999999996</v>
      </c>
      <c r="H4437" t="s">
        <v>433</v>
      </c>
      <c r="I4437">
        <v>20</v>
      </c>
      <c r="J4437">
        <f>IF(I4437="",0,I4437)</f>
        <v>20</v>
      </c>
      <c r="K4437">
        <v>20</v>
      </c>
      <c r="L4437">
        <f>I4437-K4437</f>
        <v>0</v>
      </c>
      <c r="M4437" t="str">
        <f>IF(I4437&lt;100,"small",IF(I4437&lt;500,"medium","large"))</f>
        <v>small</v>
      </c>
      <c r="N4437">
        <f>IF(M4437="small",1,0)</f>
        <v>1</v>
      </c>
      <c r="O4437">
        <f>IF(N4437="medium",1,0)</f>
        <v>0</v>
      </c>
      <c r="P4437">
        <f>IF(O4437="large",1,0)</f>
        <v>0</v>
      </c>
      <c r="Q4437">
        <v>2006</v>
      </c>
      <c r="R4437">
        <v>4</v>
      </c>
      <c r="S4437" t="str">
        <f>IF(R4437=1, "First-time", IF(R4437&lt;=3, "Rising Star", IF(R4437&lt;10, "Established", "Elites")))</f>
        <v>Established</v>
      </c>
      <c r="T4437">
        <f>IF(S4437 = "First-time",1,0)</f>
        <v>0</v>
      </c>
      <c r="U4437">
        <f>IF(S4437 = "Rising Star",1,0)</f>
        <v>0</v>
      </c>
      <c r="V4437">
        <f>IF(S4437 = "Established",1,0)</f>
        <v>1</v>
      </c>
      <c r="W4437">
        <f>IF(S4437 = "Elites",1,0)</f>
        <v>0</v>
      </c>
      <c r="X4437" t="s">
        <v>99</v>
      </c>
      <c r="Y4437" t="str">
        <f>IF(X4437="","-",TRIM(LEFT(X4437,FIND(",",X4437&amp;",")-1)))</f>
        <v>-</v>
      </c>
      <c r="Z4437" t="s">
        <v>232</v>
      </c>
      <c r="AA4437" t="s">
        <v>45</v>
      </c>
    </row>
    <row r="4438" spans="1:27" ht="14.4" x14ac:dyDescent="0.3">
      <c r="A4438">
        <v>4425</v>
      </c>
      <c r="B4438" t="s">
        <v>5296</v>
      </c>
      <c r="C4438" t="s">
        <v>5297</v>
      </c>
      <c r="D4438" t="s">
        <v>5298</v>
      </c>
      <c r="E4438" t="s">
        <v>870</v>
      </c>
      <c r="F4438" s="5">
        <f>_xlfn.TEXTBEFORE(E4438, " ") * 1000000</f>
        <v>3000000</v>
      </c>
      <c r="G4438">
        <v>67.353499999999997</v>
      </c>
      <c r="H4438" t="s">
        <v>803</v>
      </c>
      <c r="I4438">
        <v>4</v>
      </c>
      <c r="J4438">
        <f>IF(I4438="",0,I4438)</f>
        <v>4</v>
      </c>
      <c r="K4438">
        <v>2</v>
      </c>
      <c r="L4438">
        <f>I4438-K4438</f>
        <v>2</v>
      </c>
      <c r="M4438" t="str">
        <f>IF(I4438&lt;100,"small",IF(I4438&lt;500,"medium","large"))</f>
        <v>small</v>
      </c>
      <c r="N4438">
        <f>IF(M4438="small",1,0)</f>
        <v>1</v>
      </c>
      <c r="O4438">
        <f>IF(N4438="medium",1,0)</f>
        <v>0</v>
      </c>
      <c r="P4438">
        <f>IF(O4438="large",1,0)</f>
        <v>0</v>
      </c>
      <c r="Q4438">
        <v>2003</v>
      </c>
      <c r="R4438">
        <v>2</v>
      </c>
      <c r="S4438" t="str">
        <f>IF(R4438=1, "First-time", IF(R4438&lt;=3, "Rising Star", IF(R4438&lt;10, "Established", "Elites")))</f>
        <v>Rising Star</v>
      </c>
      <c r="T4438">
        <f>IF(S4438 = "First-time",1,0)</f>
        <v>0</v>
      </c>
      <c r="U4438">
        <f>IF(S4438 = "Rising Star",1,0)</f>
        <v>1</v>
      </c>
      <c r="V4438">
        <f>IF(S4438 = "Established",1,0)</f>
        <v>0</v>
      </c>
      <c r="W4438">
        <f>IF(S4438 = "Elites",1,0)</f>
        <v>0</v>
      </c>
      <c r="X4438" t="s">
        <v>325</v>
      </c>
      <c r="Y4438" t="str">
        <f>IF(X4438="","-",TRIM(LEFT(X4438,FIND(",",X4438&amp;",")-1)))</f>
        <v>Los Angeles</v>
      </c>
      <c r="Z4438" t="s">
        <v>2088</v>
      </c>
      <c r="AA4438" t="s">
        <v>5</v>
      </c>
    </row>
    <row r="4439" spans="1:27" ht="14.4" x14ac:dyDescent="0.3">
      <c r="A4439">
        <v>4426</v>
      </c>
      <c r="B4439" t="s">
        <v>14244</v>
      </c>
      <c r="C4439" t="s">
        <v>14245</v>
      </c>
      <c r="D4439" t="s">
        <v>14246</v>
      </c>
      <c r="E4439" t="s">
        <v>808</v>
      </c>
      <c r="F4439" s="5">
        <f>_xlfn.TEXTBEFORE(E4439, " ") * 1000000</f>
        <v>2200000</v>
      </c>
      <c r="G4439">
        <v>67.350300000000004</v>
      </c>
      <c r="H4439" t="s">
        <v>761</v>
      </c>
      <c r="I4439">
        <v>9</v>
      </c>
      <c r="J4439">
        <f>IF(I4439="",0,I4439)</f>
        <v>9</v>
      </c>
      <c r="K4439">
        <v>4</v>
      </c>
      <c r="L4439">
        <f>I4439-K4439</f>
        <v>5</v>
      </c>
      <c r="M4439" t="str">
        <f>IF(I4439&lt;100,"small",IF(I4439&lt;500,"medium","large"))</f>
        <v>small</v>
      </c>
      <c r="N4439">
        <f>IF(M4439="small",1,0)</f>
        <v>1</v>
      </c>
      <c r="O4439">
        <f>IF(N4439="medium",1,0)</f>
        <v>0</v>
      </c>
      <c r="P4439">
        <f>IF(O4439="large",1,0)</f>
        <v>0</v>
      </c>
      <c r="Q4439">
        <v>2012</v>
      </c>
      <c r="R4439">
        <v>2</v>
      </c>
      <c r="S4439" t="str">
        <f>IF(R4439=1, "First-time", IF(R4439&lt;=3, "Rising Star", IF(R4439&lt;10, "Established", "Elites")))</f>
        <v>Rising Star</v>
      </c>
      <c r="T4439">
        <f>IF(S4439 = "First-time",1,0)</f>
        <v>0</v>
      </c>
      <c r="U4439">
        <f>IF(S4439 = "Rising Star",1,0)</f>
        <v>1</v>
      </c>
      <c r="V4439">
        <f>IF(S4439 = "Established",1,0)</f>
        <v>0</v>
      </c>
      <c r="W4439">
        <f>IF(S4439 = "Elites",1,0)</f>
        <v>0</v>
      </c>
      <c r="X4439" t="s">
        <v>325</v>
      </c>
      <c r="Y4439" t="str">
        <f>IF(X4439="","-",TRIM(LEFT(X4439,FIND(",",X4439&amp;",")-1)))</f>
        <v>Los Angeles</v>
      </c>
      <c r="Z4439" t="s">
        <v>326</v>
      </c>
      <c r="AA4439" t="s">
        <v>5</v>
      </c>
    </row>
    <row r="4440" spans="1:27" ht="14.4" x14ac:dyDescent="0.3">
      <c r="A4440">
        <v>4427</v>
      </c>
      <c r="B4440" t="s">
        <v>1349</v>
      </c>
      <c r="C4440" t="s">
        <v>1350</v>
      </c>
      <c r="D4440" t="s">
        <v>1351</v>
      </c>
      <c r="E4440" t="s">
        <v>529</v>
      </c>
      <c r="F4440" s="5">
        <f>_xlfn.TEXTBEFORE(E4440, " ") * 1000000</f>
        <v>4200000</v>
      </c>
      <c r="G4440">
        <v>67.344399999999993</v>
      </c>
      <c r="H4440" t="s">
        <v>331</v>
      </c>
      <c r="I4440">
        <v>28</v>
      </c>
      <c r="J4440">
        <f>IF(I4440="",0,I4440)</f>
        <v>28</v>
      </c>
      <c r="K4440">
        <v>25</v>
      </c>
      <c r="L4440">
        <f>I4440-K4440</f>
        <v>3</v>
      </c>
      <c r="M4440" t="str">
        <f>IF(I4440&lt;100,"small",IF(I4440&lt;500,"medium","large"))</f>
        <v>small</v>
      </c>
      <c r="N4440">
        <f>IF(M4440="small",1,0)</f>
        <v>1</v>
      </c>
      <c r="O4440">
        <f>IF(N4440="medium",1,0)</f>
        <v>0</v>
      </c>
      <c r="P4440">
        <f>IF(O4440="large",1,0)</f>
        <v>0</v>
      </c>
      <c r="Q4440">
        <v>1988</v>
      </c>
      <c r="R4440">
        <v>1</v>
      </c>
      <c r="S4440" t="str">
        <f>IF(R4440=1, "First-time", IF(R4440&lt;=3, "Rising Star", IF(R4440&lt;10, "Established", "Elites")))</f>
        <v>First-time</v>
      </c>
      <c r="T4440">
        <f>IF(S4440 = "First-time",1,0)</f>
        <v>1</v>
      </c>
      <c r="U4440">
        <f>IF(S4440 = "Rising Star",1,0)</f>
        <v>0</v>
      </c>
      <c r="V4440">
        <f>IF(S4440 = "Established",1,0)</f>
        <v>0</v>
      </c>
      <c r="W4440">
        <f>IF(S4440 = "Elites",1,0)</f>
        <v>0</v>
      </c>
      <c r="X4440" t="s">
        <v>99</v>
      </c>
      <c r="Y4440" t="str">
        <f>IF(X4440="","-",TRIM(LEFT(X4440,FIND(",",X4440&amp;",")-1)))</f>
        <v>-</v>
      </c>
      <c r="Z4440" t="s">
        <v>717</v>
      </c>
      <c r="AA4440" t="s">
        <v>32</v>
      </c>
    </row>
    <row r="4441" spans="1:27" ht="14.4" x14ac:dyDescent="0.3">
      <c r="A4441">
        <v>4428</v>
      </c>
      <c r="B4441" t="s">
        <v>7915</v>
      </c>
      <c r="C4441" t="s">
        <v>7916</v>
      </c>
      <c r="D4441" t="s">
        <v>7917</v>
      </c>
      <c r="E4441" t="s">
        <v>7918</v>
      </c>
      <c r="F4441" s="5">
        <f>_xlfn.TEXTBEFORE(E4441, " ") * 1000000</f>
        <v>132900000</v>
      </c>
      <c r="G4441">
        <v>67.341200000000001</v>
      </c>
      <c r="H4441" t="s">
        <v>472</v>
      </c>
      <c r="I4441">
        <v>753</v>
      </c>
      <c r="J4441">
        <f>IF(I4441="",0,I4441)</f>
        <v>753</v>
      </c>
      <c r="K4441">
        <v>389</v>
      </c>
      <c r="L4441">
        <f>I4441-K4441</f>
        <v>364</v>
      </c>
      <c r="M4441" t="str">
        <f>IF(I4441&lt;100,"small",IF(I4441&lt;500,"medium","large"))</f>
        <v>large</v>
      </c>
      <c r="N4441">
        <f>IF(M4441="small",1,0)</f>
        <v>0</v>
      </c>
      <c r="O4441">
        <f>IF(N4441="medium",1,0)</f>
        <v>0</v>
      </c>
      <c r="P4441">
        <f>IF(O4441="large",1,0)</f>
        <v>0</v>
      </c>
      <c r="Q4441">
        <v>2007</v>
      </c>
      <c r="R4441">
        <v>7</v>
      </c>
      <c r="S4441" t="str">
        <f>IF(R4441=1, "First-time", IF(R4441&lt;=3, "Rising Star", IF(R4441&lt;10, "Established", "Elites")))</f>
        <v>Established</v>
      </c>
      <c r="T4441">
        <f>IF(S4441 = "First-time",1,0)</f>
        <v>0</v>
      </c>
      <c r="U4441">
        <f>IF(S4441 = "Rising Star",1,0)</f>
        <v>0</v>
      </c>
      <c r="V4441">
        <f>IF(S4441 = "Established",1,0)</f>
        <v>1</v>
      </c>
      <c r="W4441">
        <f>IF(S4441 = "Elites",1,0)</f>
        <v>0</v>
      </c>
      <c r="X4441" t="s">
        <v>242</v>
      </c>
      <c r="Y4441" t="str">
        <f>IF(X4441="","-",TRIM(LEFT(X4441,FIND(",",X4441&amp;",")-1)))</f>
        <v>Atlanta</v>
      </c>
      <c r="Z4441" t="s">
        <v>243</v>
      </c>
      <c r="AA4441" t="s">
        <v>11</v>
      </c>
    </row>
    <row r="4442" spans="1:27" ht="14.4" x14ac:dyDescent="0.3">
      <c r="A4442">
        <v>4429</v>
      </c>
      <c r="B4442" t="s">
        <v>17129</v>
      </c>
      <c r="C4442" t="s">
        <v>17130</v>
      </c>
      <c r="D4442" t="s">
        <v>17131</v>
      </c>
      <c r="E4442" t="s">
        <v>1026</v>
      </c>
      <c r="F4442" s="5">
        <f>_xlfn.TEXTBEFORE(E4442, " ") * 1000000</f>
        <v>4900000</v>
      </c>
      <c r="G4442">
        <v>67.242199999999997</v>
      </c>
      <c r="H4442" t="s">
        <v>105</v>
      </c>
      <c r="I4442">
        <v>22</v>
      </c>
      <c r="J4442">
        <f>IF(I4442="",0,I4442)</f>
        <v>22</v>
      </c>
      <c r="K4442">
        <v>46</v>
      </c>
      <c r="L4442">
        <f>I4442-K4442</f>
        <v>-24</v>
      </c>
      <c r="M4442" t="str">
        <f>IF(I4442&lt;100,"small",IF(I4442&lt;500,"medium","large"))</f>
        <v>small</v>
      </c>
      <c r="N4442">
        <f>IF(M4442="small",1,0)</f>
        <v>1</v>
      </c>
      <c r="O4442">
        <f>IF(N4442="medium",1,0)</f>
        <v>0</v>
      </c>
      <c r="P4442">
        <f>IF(O4442="large",1,0)</f>
        <v>0</v>
      </c>
      <c r="Q4442">
        <v>2014</v>
      </c>
      <c r="R4442">
        <v>1</v>
      </c>
      <c r="S4442" t="str">
        <f>IF(R4442=1, "First-time", IF(R4442&lt;=3, "Rising Star", IF(R4442&lt;10, "Established", "Elites")))</f>
        <v>First-time</v>
      </c>
      <c r="T4442">
        <f>IF(S4442 = "First-time",1,0)</f>
        <v>1</v>
      </c>
      <c r="U4442">
        <f>IF(S4442 = "Rising Star",1,0)</f>
        <v>0</v>
      </c>
      <c r="V4442">
        <f>IF(S4442 = "Established",1,0)</f>
        <v>0</v>
      </c>
      <c r="W4442">
        <f>IF(S4442 = "Elites",1,0)</f>
        <v>0</v>
      </c>
      <c r="X4442" t="s">
        <v>325</v>
      </c>
      <c r="Y4442" t="str">
        <f>IF(X4442="","-",TRIM(LEFT(X4442,FIND(",",X4442&amp;",")-1)))</f>
        <v>Los Angeles</v>
      </c>
      <c r="Z4442" t="s">
        <v>17132</v>
      </c>
      <c r="AA4442" t="s">
        <v>5</v>
      </c>
    </row>
    <row r="4443" spans="1:27" ht="14.4" x14ac:dyDescent="0.3">
      <c r="A4443">
        <v>4430</v>
      </c>
      <c r="B4443" t="s">
        <v>11433</v>
      </c>
      <c r="C4443" t="s">
        <v>11434</v>
      </c>
      <c r="D4443" t="s">
        <v>11435</v>
      </c>
      <c r="E4443" t="s">
        <v>615</v>
      </c>
      <c r="F4443" s="5">
        <f>_xlfn.TEXTBEFORE(E4443, " ") * 1000000</f>
        <v>2800000</v>
      </c>
      <c r="G4443">
        <v>67.217200000000005</v>
      </c>
      <c r="H4443" t="s">
        <v>445</v>
      </c>
      <c r="I4443">
        <v>13</v>
      </c>
      <c r="J4443">
        <f>IF(I4443="",0,I4443)</f>
        <v>13</v>
      </c>
      <c r="K4443">
        <v>8</v>
      </c>
      <c r="L4443">
        <f>I4443-K4443</f>
        <v>5</v>
      </c>
      <c r="M4443" t="str">
        <f>IF(I4443&lt;100,"small",IF(I4443&lt;500,"medium","large"))</f>
        <v>small</v>
      </c>
      <c r="N4443">
        <f>IF(M4443="small",1,0)</f>
        <v>1</v>
      </c>
      <c r="O4443">
        <f>IF(N4443="medium",1,0)</f>
        <v>0</v>
      </c>
      <c r="P4443">
        <f>IF(O4443="large",1,0)</f>
        <v>0</v>
      </c>
      <c r="Q4443">
        <v>2010</v>
      </c>
      <c r="R4443">
        <v>1</v>
      </c>
      <c r="S4443" t="str">
        <f>IF(R4443=1, "First-time", IF(R4443&lt;=3, "Rising Star", IF(R4443&lt;10, "Established", "Elites")))</f>
        <v>First-time</v>
      </c>
      <c r="T4443">
        <f>IF(S4443 = "First-time",1,0)</f>
        <v>1</v>
      </c>
      <c r="U4443">
        <f>IF(S4443 = "Rising Star",1,0)</f>
        <v>0</v>
      </c>
      <c r="V4443">
        <f>IF(S4443 = "Established",1,0)</f>
        <v>0</v>
      </c>
      <c r="W4443">
        <f>IF(S4443 = "Elites",1,0)</f>
        <v>0</v>
      </c>
      <c r="X4443" t="s">
        <v>99</v>
      </c>
      <c r="Y4443" t="str">
        <f>IF(X4443="","-",TRIM(LEFT(X4443,FIND(",",X4443&amp;",")-1)))</f>
        <v>-</v>
      </c>
      <c r="Z4443" t="s">
        <v>1179</v>
      </c>
      <c r="AA4443" t="s">
        <v>6</v>
      </c>
    </row>
    <row r="4444" spans="1:27" ht="14.4" x14ac:dyDescent="0.3">
      <c r="A4444">
        <v>4431</v>
      </c>
      <c r="B4444" t="s">
        <v>13299</v>
      </c>
      <c r="C4444" t="s">
        <v>13300</v>
      </c>
      <c r="D4444" t="s">
        <v>13301</v>
      </c>
      <c r="E4444" t="s">
        <v>330</v>
      </c>
      <c r="F4444" s="5">
        <f>_xlfn.TEXTBEFORE(E4444, " ") * 1000000</f>
        <v>4099999.9999999995</v>
      </c>
      <c r="G4444">
        <v>67.205100000000002</v>
      </c>
      <c r="H4444" t="s">
        <v>153</v>
      </c>
      <c r="I4444">
        <v>9</v>
      </c>
      <c r="J4444">
        <f>IF(I4444="",0,I4444)</f>
        <v>9</v>
      </c>
      <c r="K4444">
        <v>3</v>
      </c>
      <c r="L4444">
        <f>I4444-K4444</f>
        <v>6</v>
      </c>
      <c r="M4444" t="str">
        <f>IF(I4444&lt;100,"small",IF(I4444&lt;500,"medium","large"))</f>
        <v>small</v>
      </c>
      <c r="N4444">
        <f>IF(M4444="small",1,0)</f>
        <v>1</v>
      </c>
      <c r="O4444">
        <f>IF(N4444="medium",1,0)</f>
        <v>0</v>
      </c>
      <c r="P4444">
        <f>IF(O4444="large",1,0)</f>
        <v>0</v>
      </c>
      <c r="Q4444">
        <v>2012</v>
      </c>
      <c r="R4444">
        <v>1</v>
      </c>
      <c r="S4444" t="str">
        <f>IF(R4444=1, "First-time", IF(R4444&lt;=3, "Rising Star", IF(R4444&lt;10, "Established", "Elites")))</f>
        <v>First-time</v>
      </c>
      <c r="T4444">
        <f>IF(S4444 = "First-time",1,0)</f>
        <v>1</v>
      </c>
      <c r="U4444">
        <f>IF(S4444 = "Rising Star",1,0)</f>
        <v>0</v>
      </c>
      <c r="V4444">
        <f>IF(S4444 = "Established",1,0)</f>
        <v>0</v>
      </c>
      <c r="W4444">
        <f>IF(S4444 = "Elites",1,0)</f>
        <v>0</v>
      </c>
      <c r="X4444" t="s">
        <v>106</v>
      </c>
      <c r="Y4444" t="str">
        <f>IF(X4444="","-",TRIM(LEFT(X4444,FIND(",",X4444&amp;",")-1)))</f>
        <v>Cleveland</v>
      </c>
      <c r="Z4444" t="s">
        <v>2979</v>
      </c>
      <c r="AA4444" t="s">
        <v>36</v>
      </c>
    </row>
    <row r="4445" spans="1:27" ht="14.4" x14ac:dyDescent="0.3">
      <c r="A4445">
        <v>4432</v>
      </c>
      <c r="B4445" t="s">
        <v>14274</v>
      </c>
      <c r="C4445" t="s">
        <v>14275</v>
      </c>
      <c r="D4445" t="s">
        <v>14276</v>
      </c>
      <c r="E4445" t="s">
        <v>128</v>
      </c>
      <c r="F4445" s="5">
        <f>_xlfn.TEXTBEFORE(E4445, " ") * 1000000</f>
        <v>7500000</v>
      </c>
      <c r="G4445">
        <v>67.192999999999998</v>
      </c>
      <c r="H4445" t="s">
        <v>85</v>
      </c>
      <c r="I4445">
        <v>122</v>
      </c>
      <c r="J4445">
        <f>IF(I4445="",0,I4445)</f>
        <v>122</v>
      </c>
      <c r="K4445">
        <v>74</v>
      </c>
      <c r="L4445">
        <f>I4445-K4445</f>
        <v>48</v>
      </c>
      <c r="M4445" t="str">
        <f>IF(I4445&lt;100,"small",IF(I4445&lt;500,"medium","large"))</f>
        <v>medium</v>
      </c>
      <c r="N4445">
        <f>IF(M4445="small",1,0)</f>
        <v>0</v>
      </c>
      <c r="O4445">
        <f>IF(N4445="medium",1,0)</f>
        <v>0</v>
      </c>
      <c r="P4445">
        <f>IF(O4445="large",1,0)</f>
        <v>0</v>
      </c>
      <c r="Q4445">
        <v>2012</v>
      </c>
      <c r="R4445">
        <v>3</v>
      </c>
      <c r="S4445" t="str">
        <f>IF(R4445=1, "First-time", IF(R4445&lt;=3, "Rising Star", IF(R4445&lt;10, "Established", "Elites")))</f>
        <v>Rising Star</v>
      </c>
      <c r="T4445">
        <f>IF(S4445 = "First-time",1,0)</f>
        <v>0</v>
      </c>
      <c r="U4445">
        <f>IF(S4445 = "Rising Star",1,0)</f>
        <v>1</v>
      </c>
      <c r="V4445">
        <f>IF(S4445 = "Established",1,0)</f>
        <v>0</v>
      </c>
      <c r="W4445">
        <f>IF(S4445 = "Elites",1,0)</f>
        <v>0</v>
      </c>
      <c r="X4445" t="s">
        <v>272</v>
      </c>
      <c r="Y4445" t="str">
        <f>IF(X4445="","-",TRIM(LEFT(X4445,FIND(",",X4445&amp;",")-1)))</f>
        <v>Phoenix</v>
      </c>
      <c r="Z4445" t="s">
        <v>272</v>
      </c>
      <c r="AA4445" t="s">
        <v>4</v>
      </c>
    </row>
    <row r="4446" spans="1:27" ht="14.4" x14ac:dyDescent="0.3">
      <c r="A4446">
        <v>4433</v>
      </c>
      <c r="B4446" t="s">
        <v>5813</v>
      </c>
      <c r="C4446" t="s">
        <v>5814</v>
      </c>
      <c r="D4446" t="s">
        <v>5815</v>
      </c>
      <c r="E4446" t="s">
        <v>5367</v>
      </c>
      <c r="F4446" s="5">
        <f>_xlfn.TEXTBEFORE(E4446, " ") * 1000000</f>
        <v>25300000</v>
      </c>
      <c r="G4446">
        <v>67.118300000000005</v>
      </c>
      <c r="H4446" t="s">
        <v>105</v>
      </c>
      <c r="I4446">
        <v>72</v>
      </c>
      <c r="J4446">
        <f>IF(I4446="",0,I4446)</f>
        <v>72</v>
      </c>
      <c r="K4446">
        <v>49</v>
      </c>
      <c r="L4446">
        <f>I4446-K4446</f>
        <v>23</v>
      </c>
      <c r="M4446" t="str">
        <f>IF(I4446&lt;100,"small",IF(I4446&lt;500,"medium","large"))</f>
        <v>small</v>
      </c>
      <c r="N4446">
        <f>IF(M4446="small",1,0)</f>
        <v>1</v>
      </c>
      <c r="O4446">
        <f>IF(N4446="medium",1,0)</f>
        <v>0</v>
      </c>
      <c r="P4446">
        <f>IF(O4446="large",1,0)</f>
        <v>0</v>
      </c>
      <c r="Q4446">
        <v>2004</v>
      </c>
      <c r="R4446">
        <v>1</v>
      </c>
      <c r="S4446" t="str">
        <f>IF(R4446=1, "First-time", IF(R4446&lt;=3, "Rising Star", IF(R4446&lt;10, "Established", "Elites")))</f>
        <v>First-time</v>
      </c>
      <c r="T4446">
        <f>IF(S4446 = "First-time",1,0)</f>
        <v>1</v>
      </c>
      <c r="U4446">
        <f>IF(S4446 = "Rising Star",1,0)</f>
        <v>0</v>
      </c>
      <c r="V4446">
        <f>IF(S4446 = "Established",1,0)</f>
        <v>0</v>
      </c>
      <c r="W4446">
        <f>IF(S4446 = "Elites",1,0)</f>
        <v>0</v>
      </c>
      <c r="X4446" t="s">
        <v>689</v>
      </c>
      <c r="Y4446" t="str">
        <f>IF(X4446="","-",TRIM(LEFT(X4446,FIND(",",X4446&amp;",")-1)))</f>
        <v>Miami</v>
      </c>
      <c r="Z4446" t="s">
        <v>689</v>
      </c>
      <c r="AA4446" t="s">
        <v>10</v>
      </c>
    </row>
    <row r="4447" spans="1:27" ht="14.4" x14ac:dyDescent="0.3">
      <c r="A4447">
        <v>4434</v>
      </c>
      <c r="B4447" t="s">
        <v>7850</v>
      </c>
      <c r="C4447" t="s">
        <v>7851</v>
      </c>
      <c r="D4447" t="s">
        <v>7852</v>
      </c>
      <c r="E4447" t="s">
        <v>7853</v>
      </c>
      <c r="F4447" s="5">
        <f>_xlfn.TEXTBEFORE(E4447, " ") * 1000000</f>
        <v>84800000</v>
      </c>
      <c r="G4447">
        <v>67.084500000000006</v>
      </c>
      <c r="H4447" t="s">
        <v>353</v>
      </c>
      <c r="I4447">
        <v>223</v>
      </c>
      <c r="J4447">
        <f>IF(I4447="",0,I4447)</f>
        <v>223</v>
      </c>
      <c r="K4447">
        <v>162</v>
      </c>
      <c r="L4447">
        <f>I4447-K4447</f>
        <v>61</v>
      </c>
      <c r="M4447" t="str">
        <f>IF(I4447&lt;100,"small",IF(I4447&lt;500,"medium","large"))</f>
        <v>medium</v>
      </c>
      <c r="N4447">
        <f>IF(M4447="small",1,0)</f>
        <v>0</v>
      </c>
      <c r="O4447">
        <f>IF(N4447="medium",1,0)</f>
        <v>0</v>
      </c>
      <c r="P4447">
        <f>IF(O4447="large",1,0)</f>
        <v>0</v>
      </c>
      <c r="Q4447">
        <v>2007</v>
      </c>
      <c r="R4447">
        <v>5</v>
      </c>
      <c r="S4447" t="str">
        <f>IF(R4447=1, "First-time", IF(R4447&lt;=3, "Rising Star", IF(R4447&lt;10, "Established", "Elites")))</f>
        <v>Established</v>
      </c>
      <c r="T4447">
        <f>IF(S4447 = "First-time",1,0)</f>
        <v>0</v>
      </c>
      <c r="U4447">
        <f>IF(S4447 = "Rising Star",1,0)</f>
        <v>0</v>
      </c>
      <c r="V4447">
        <f>IF(S4447 = "Established",1,0)</f>
        <v>1</v>
      </c>
      <c r="W4447">
        <f>IF(S4447 = "Elites",1,0)</f>
        <v>0</v>
      </c>
      <c r="X4447" t="s">
        <v>271</v>
      </c>
      <c r="Y4447" t="str">
        <f>IF(X4447="","-",TRIM(LEFT(X4447,FIND(",",X4447&amp;",")-1)))</f>
        <v>Chicago</v>
      </c>
      <c r="Z4447" t="s">
        <v>596</v>
      </c>
      <c r="AA4447" t="s">
        <v>15</v>
      </c>
    </row>
    <row r="4448" spans="1:27" ht="14.4" x14ac:dyDescent="0.3">
      <c r="A4448">
        <v>4435</v>
      </c>
      <c r="B4448" t="s">
        <v>11436</v>
      </c>
      <c r="C4448" t="s">
        <v>11437</v>
      </c>
      <c r="D4448" t="s">
        <v>11438</v>
      </c>
      <c r="E4448" t="s">
        <v>1103</v>
      </c>
      <c r="F4448" s="5">
        <f>_xlfn.TEXTBEFORE(E4448, " ") * 1000000</f>
        <v>4500000</v>
      </c>
      <c r="G4448">
        <v>67.073899999999995</v>
      </c>
      <c r="H4448" t="s">
        <v>85</v>
      </c>
      <c r="I4448">
        <v>31</v>
      </c>
      <c r="J4448">
        <f>IF(I4448="",0,I4448)</f>
        <v>31</v>
      </c>
      <c r="K4448">
        <v>31</v>
      </c>
      <c r="L4448">
        <f>I4448-K4448</f>
        <v>0</v>
      </c>
      <c r="M4448" t="str">
        <f>IF(I4448&lt;100,"small",IF(I4448&lt;500,"medium","large"))</f>
        <v>small</v>
      </c>
      <c r="N4448">
        <f>IF(M4448="small",1,0)</f>
        <v>1</v>
      </c>
      <c r="O4448">
        <f>IF(N4448="medium",1,0)</f>
        <v>0</v>
      </c>
      <c r="P4448">
        <f>IF(O4448="large",1,0)</f>
        <v>0</v>
      </c>
      <c r="Q4448">
        <v>2010</v>
      </c>
      <c r="R4448">
        <v>1</v>
      </c>
      <c r="S4448" t="str">
        <f>IF(R4448=1, "First-time", IF(R4448&lt;=3, "Rising Star", IF(R4448&lt;10, "Established", "Elites")))</f>
        <v>First-time</v>
      </c>
      <c r="T4448">
        <f>IF(S4448 = "First-time",1,0)</f>
        <v>1</v>
      </c>
      <c r="U4448">
        <f>IF(S4448 = "Rising Star",1,0)</f>
        <v>0</v>
      </c>
      <c r="V4448">
        <f>IF(S4448 = "Established",1,0)</f>
        <v>0</v>
      </c>
      <c r="W4448">
        <f>IF(S4448 = "Elites",1,0)</f>
        <v>0</v>
      </c>
      <c r="X4448" t="s">
        <v>611</v>
      </c>
      <c r="Y4448" t="str">
        <f>IF(X4448="","-",TRIM(LEFT(X4448,FIND(",",X4448&amp;",")-1)))</f>
        <v>Denver</v>
      </c>
      <c r="Z4448" t="s">
        <v>2238</v>
      </c>
      <c r="AA4448" t="s">
        <v>6</v>
      </c>
    </row>
    <row r="4449" spans="1:27" ht="14.4" x14ac:dyDescent="0.3">
      <c r="A4449">
        <v>4436</v>
      </c>
      <c r="B4449" t="s">
        <v>1139</v>
      </c>
      <c r="C4449" t="s">
        <v>1140</v>
      </c>
      <c r="D4449" t="s">
        <v>1141</v>
      </c>
      <c r="E4449" t="s">
        <v>1142</v>
      </c>
      <c r="F4449" s="5">
        <f>_xlfn.TEXTBEFORE(E4449, " ") * 1000000</f>
        <v>68600000</v>
      </c>
      <c r="G4449">
        <v>67.036500000000004</v>
      </c>
      <c r="H4449" t="s">
        <v>105</v>
      </c>
      <c r="I4449">
        <v>256</v>
      </c>
      <c r="J4449">
        <f>IF(I4449="",0,I4449)</f>
        <v>256</v>
      </c>
      <c r="K4449">
        <v>209</v>
      </c>
      <c r="L4449">
        <f>I4449-K4449</f>
        <v>47</v>
      </c>
      <c r="M4449" t="str">
        <f>IF(I4449&lt;100,"small",IF(I4449&lt;500,"medium","large"))</f>
        <v>medium</v>
      </c>
      <c r="N4449">
        <f>IF(M4449="small",1,0)</f>
        <v>0</v>
      </c>
      <c r="O4449">
        <f>IF(N4449="medium",1,0)</f>
        <v>0</v>
      </c>
      <c r="P4449">
        <f>IF(O4449="large",1,0)</f>
        <v>0</v>
      </c>
      <c r="Q4449">
        <v>1986</v>
      </c>
      <c r="R4449">
        <v>1</v>
      </c>
      <c r="S4449" t="str">
        <f>IF(R4449=1, "First-time", IF(R4449&lt;=3, "Rising Star", IF(R4449&lt;10, "Established", "Elites")))</f>
        <v>First-time</v>
      </c>
      <c r="T4449">
        <f>IF(S4449 = "First-time",1,0)</f>
        <v>1</v>
      </c>
      <c r="U4449">
        <f>IF(S4449 = "Rising Star",1,0)</f>
        <v>0</v>
      </c>
      <c r="V4449">
        <f>IF(S4449 = "Established",1,0)</f>
        <v>0</v>
      </c>
      <c r="W4449">
        <f>IF(S4449 = "Elites",1,0)</f>
        <v>0</v>
      </c>
      <c r="X4449" t="s">
        <v>99</v>
      </c>
      <c r="Y4449" t="str">
        <f>IF(X4449="","-",TRIM(LEFT(X4449,FIND(",",X4449&amp;",")-1)))</f>
        <v>-</v>
      </c>
      <c r="Z4449" t="s">
        <v>1143</v>
      </c>
      <c r="AA4449" t="s">
        <v>50</v>
      </c>
    </row>
    <row r="4450" spans="1:27" ht="14.4" x14ac:dyDescent="0.3">
      <c r="A4450">
        <v>4437</v>
      </c>
      <c r="B4450" t="s">
        <v>10572</v>
      </c>
      <c r="C4450" t="s">
        <v>10573</v>
      </c>
      <c r="D4450" t="s">
        <v>10574</v>
      </c>
      <c r="E4450" t="s">
        <v>1026</v>
      </c>
      <c r="F4450" s="5">
        <f>_xlfn.TEXTBEFORE(E4450, " ") * 1000000</f>
        <v>4900000</v>
      </c>
      <c r="G4450">
        <v>66.979799999999997</v>
      </c>
      <c r="H4450" t="s">
        <v>353</v>
      </c>
      <c r="I4450">
        <v>42</v>
      </c>
      <c r="J4450">
        <f>IF(I4450="",0,I4450)</f>
        <v>42</v>
      </c>
      <c r="K4450">
        <v>12</v>
      </c>
      <c r="L4450">
        <f>I4450-K4450</f>
        <v>30</v>
      </c>
      <c r="M4450" t="str">
        <f>IF(I4450&lt;100,"small",IF(I4450&lt;500,"medium","large"))</f>
        <v>small</v>
      </c>
      <c r="N4450">
        <f>IF(M4450="small",1,0)</f>
        <v>1</v>
      </c>
      <c r="O4450">
        <f>IF(N4450="medium",1,0)</f>
        <v>0</v>
      </c>
      <c r="P4450">
        <f>IF(O4450="large",1,0)</f>
        <v>0</v>
      </c>
      <c r="Q4450">
        <v>2010</v>
      </c>
      <c r="R4450">
        <v>1</v>
      </c>
      <c r="S4450" t="str">
        <f>IF(R4450=1, "First-time", IF(R4450&lt;=3, "Rising Star", IF(R4450&lt;10, "Established", "Elites")))</f>
        <v>First-time</v>
      </c>
      <c r="T4450">
        <f>IF(S4450 = "First-time",1,0)</f>
        <v>1</v>
      </c>
      <c r="U4450">
        <f>IF(S4450 = "Rising Star",1,0)</f>
        <v>0</v>
      </c>
      <c r="V4450">
        <f>IF(S4450 = "Established",1,0)</f>
        <v>0</v>
      </c>
      <c r="W4450">
        <f>IF(S4450 = "Elites",1,0)</f>
        <v>0</v>
      </c>
      <c r="X4450" t="s">
        <v>427</v>
      </c>
      <c r="Y4450" t="str">
        <f>IF(X4450="","-",TRIM(LEFT(X4450,FIND(",",X4450&amp;",")-1)))</f>
        <v>Washington</v>
      </c>
      <c r="Z4450" t="s">
        <v>1964</v>
      </c>
      <c r="AA4450" t="s">
        <v>47</v>
      </c>
    </row>
    <row r="4451" spans="1:27" ht="14.4" x14ac:dyDescent="0.3">
      <c r="A4451">
        <v>4438</v>
      </c>
      <c r="B4451" t="s">
        <v>2699</v>
      </c>
      <c r="C4451" t="s">
        <v>2700</v>
      </c>
      <c r="D4451" t="s">
        <v>2701</v>
      </c>
      <c r="E4451" t="s">
        <v>909</v>
      </c>
      <c r="F4451" s="5">
        <f>_xlfn.TEXTBEFORE(E4451, " ") * 1000000</f>
        <v>10900000</v>
      </c>
      <c r="G4451">
        <v>66.970699999999994</v>
      </c>
      <c r="H4451" t="s">
        <v>803</v>
      </c>
      <c r="I4451">
        <v>70</v>
      </c>
      <c r="J4451">
        <f>IF(I4451="",0,I4451)</f>
        <v>70</v>
      </c>
      <c r="K4451">
        <v>45</v>
      </c>
      <c r="L4451">
        <f>I4451-K4451</f>
        <v>25</v>
      </c>
      <c r="M4451" t="str">
        <f>IF(I4451&lt;100,"small",IF(I4451&lt;500,"medium","large"))</f>
        <v>small</v>
      </c>
      <c r="N4451">
        <f>IF(M4451="small",1,0)</f>
        <v>1</v>
      </c>
      <c r="O4451">
        <f>IF(N4451="medium",1,0)</f>
        <v>0</v>
      </c>
      <c r="P4451">
        <f>IF(O4451="large",1,0)</f>
        <v>0</v>
      </c>
      <c r="Q4451">
        <v>1997</v>
      </c>
      <c r="R4451">
        <v>9</v>
      </c>
      <c r="S4451" t="str">
        <f>IF(R4451=1, "First-time", IF(R4451&lt;=3, "Rising Star", IF(R4451&lt;10, "Established", "Elites")))</f>
        <v>Established</v>
      </c>
      <c r="T4451">
        <f>IF(S4451 = "First-time",1,0)</f>
        <v>0</v>
      </c>
      <c r="U4451">
        <f>IF(S4451 = "Rising Star",1,0)</f>
        <v>0</v>
      </c>
      <c r="V4451">
        <f>IF(S4451 = "Established",1,0)</f>
        <v>1</v>
      </c>
      <c r="W4451">
        <f>IF(S4451 = "Elites",1,0)</f>
        <v>0</v>
      </c>
      <c r="X4451" t="s">
        <v>185</v>
      </c>
      <c r="Y4451" t="str">
        <f>IF(X4451="","-",TRIM(LEFT(X4451,FIND(",",X4451&amp;",")-1)))</f>
        <v>Boston</v>
      </c>
      <c r="Z4451" t="s">
        <v>1894</v>
      </c>
      <c r="AA4451" t="s">
        <v>20</v>
      </c>
    </row>
    <row r="4452" spans="1:27" ht="14.4" x14ac:dyDescent="0.3">
      <c r="A4452">
        <v>4439</v>
      </c>
      <c r="B4452" t="s">
        <v>1180</v>
      </c>
      <c r="C4452" t="s">
        <v>1181</v>
      </c>
      <c r="D4452" t="s">
        <v>1182</v>
      </c>
      <c r="E4452" t="s">
        <v>1183</v>
      </c>
      <c r="F4452" s="5">
        <f>_xlfn.TEXTBEFORE(E4452, " ") * 1000000</f>
        <v>25700000</v>
      </c>
      <c r="G4452">
        <v>66.956800000000001</v>
      </c>
      <c r="H4452" t="s">
        <v>118</v>
      </c>
      <c r="I4452">
        <v>105</v>
      </c>
      <c r="J4452">
        <f>IF(I4452="",0,I4452)</f>
        <v>105</v>
      </c>
      <c r="K4452">
        <v>70</v>
      </c>
      <c r="L4452">
        <f>I4452-K4452</f>
        <v>35</v>
      </c>
      <c r="M4452" t="str">
        <f>IF(I4452&lt;100,"small",IF(I4452&lt;500,"medium","large"))</f>
        <v>medium</v>
      </c>
      <c r="N4452">
        <f>IF(M4452="small",1,0)</f>
        <v>0</v>
      </c>
      <c r="O4452">
        <f>IF(N4452="medium",1,0)</f>
        <v>0</v>
      </c>
      <c r="P4452">
        <f>IF(O4452="large",1,0)</f>
        <v>0</v>
      </c>
      <c r="Q4452">
        <v>1986</v>
      </c>
      <c r="R4452">
        <v>6</v>
      </c>
      <c r="S4452" t="str">
        <f>IF(R4452=1, "First-time", IF(R4452&lt;=3, "Rising Star", IF(R4452&lt;10, "Established", "Elites")))</f>
        <v>Established</v>
      </c>
      <c r="T4452">
        <f>IF(S4452 = "First-time",1,0)</f>
        <v>0</v>
      </c>
      <c r="U4452">
        <f>IF(S4452 = "Rising Star",1,0)</f>
        <v>0</v>
      </c>
      <c r="V4452">
        <f>IF(S4452 = "Established",1,0)</f>
        <v>1</v>
      </c>
      <c r="W4452">
        <f>IF(S4452 = "Elites",1,0)</f>
        <v>0</v>
      </c>
      <c r="X4452" t="s">
        <v>86</v>
      </c>
      <c r="Y4452" t="str">
        <f>IF(X4452="","-",TRIM(LEFT(X4452,FIND(",",X4452&amp;",")-1)))</f>
        <v>New York City</v>
      </c>
      <c r="Z4452" t="s">
        <v>543</v>
      </c>
      <c r="AA4452" t="s">
        <v>35</v>
      </c>
    </row>
    <row r="4453" spans="1:27" ht="14.4" x14ac:dyDescent="0.3">
      <c r="A4453">
        <v>4440</v>
      </c>
      <c r="B4453" t="s">
        <v>13383</v>
      </c>
      <c r="C4453" t="s">
        <v>13384</v>
      </c>
      <c r="D4453" t="s">
        <v>13385</v>
      </c>
      <c r="E4453" t="s">
        <v>1955</v>
      </c>
      <c r="F4453" s="5">
        <f>_xlfn.TEXTBEFORE(E4453, " ") * 1000000</f>
        <v>12700000</v>
      </c>
      <c r="G4453">
        <v>66.924499999999995</v>
      </c>
      <c r="H4453" t="s">
        <v>85</v>
      </c>
      <c r="I4453">
        <v>13</v>
      </c>
      <c r="J4453">
        <f>IF(I4453="",0,I4453)</f>
        <v>13</v>
      </c>
      <c r="K4453">
        <v>13</v>
      </c>
      <c r="L4453">
        <f>I4453-K4453</f>
        <v>0</v>
      </c>
      <c r="M4453" t="str">
        <f>IF(I4453&lt;100,"small",IF(I4453&lt;500,"medium","large"))</f>
        <v>small</v>
      </c>
      <c r="N4453">
        <f>IF(M4453="small",1,0)</f>
        <v>1</v>
      </c>
      <c r="O4453">
        <f>IF(N4453="medium",1,0)</f>
        <v>0</v>
      </c>
      <c r="P4453">
        <f>IF(O4453="large",1,0)</f>
        <v>0</v>
      </c>
      <c r="Q4453">
        <v>2012</v>
      </c>
      <c r="R4453">
        <v>4</v>
      </c>
      <c r="S4453" t="str">
        <f>IF(R4453=1, "First-time", IF(R4453&lt;=3, "Rising Star", IF(R4453&lt;10, "Established", "Elites")))</f>
        <v>Established</v>
      </c>
      <c r="T4453">
        <f>IF(S4453 = "First-time",1,0)</f>
        <v>0</v>
      </c>
      <c r="U4453">
        <f>IF(S4453 = "Rising Star",1,0)</f>
        <v>0</v>
      </c>
      <c r="V4453">
        <f>IF(S4453 = "Established",1,0)</f>
        <v>1</v>
      </c>
      <c r="W4453">
        <f>IF(S4453 = "Elites",1,0)</f>
        <v>0</v>
      </c>
      <c r="X4453" t="s">
        <v>86</v>
      </c>
      <c r="Y4453" t="str">
        <f>IF(X4453="","-",TRIM(LEFT(X4453,FIND(",",X4453&amp;",")-1)))</f>
        <v>New York City</v>
      </c>
      <c r="Z4453" t="s">
        <v>543</v>
      </c>
      <c r="AA4453" t="s">
        <v>35</v>
      </c>
    </row>
    <row r="4454" spans="1:27" ht="14.4" x14ac:dyDescent="0.3">
      <c r="A4454">
        <v>4441</v>
      </c>
      <c r="B4454" t="s">
        <v>7919</v>
      </c>
      <c r="C4454" t="s">
        <v>7920</v>
      </c>
      <c r="D4454" t="s">
        <v>7921</v>
      </c>
      <c r="E4454" t="s">
        <v>4120</v>
      </c>
      <c r="F4454" s="5">
        <f>_xlfn.TEXTBEFORE(E4454, " ") * 1000000</f>
        <v>42300000</v>
      </c>
      <c r="G4454">
        <v>66.865099999999998</v>
      </c>
      <c r="H4454" t="s">
        <v>1238</v>
      </c>
      <c r="I4454">
        <v>32</v>
      </c>
      <c r="J4454">
        <f>IF(I4454="",0,I4454)</f>
        <v>32</v>
      </c>
      <c r="K4454">
        <v>28</v>
      </c>
      <c r="L4454">
        <f>I4454-K4454</f>
        <v>4</v>
      </c>
      <c r="M4454" t="str">
        <f>IF(I4454&lt;100,"small",IF(I4454&lt;500,"medium","large"))</f>
        <v>small</v>
      </c>
      <c r="N4454">
        <f>IF(M4454="small",1,0)</f>
        <v>1</v>
      </c>
      <c r="O4454">
        <f>IF(N4454="medium",1,0)</f>
        <v>0</v>
      </c>
      <c r="P4454">
        <f>IF(O4454="large",1,0)</f>
        <v>0</v>
      </c>
      <c r="Q4454">
        <v>2007</v>
      </c>
      <c r="R4454">
        <v>1</v>
      </c>
      <c r="S4454" t="str">
        <f>IF(R4454=1, "First-time", IF(R4454&lt;=3, "Rising Star", IF(R4454&lt;10, "Established", "Elites")))</f>
        <v>First-time</v>
      </c>
      <c r="T4454">
        <f>IF(S4454 = "First-time",1,0)</f>
        <v>1</v>
      </c>
      <c r="U4454">
        <f>IF(S4454 = "Rising Star",1,0)</f>
        <v>0</v>
      </c>
      <c r="V4454">
        <f>IF(S4454 = "Established",1,0)</f>
        <v>0</v>
      </c>
      <c r="W4454">
        <f>IF(S4454 = "Elites",1,0)</f>
        <v>0</v>
      </c>
      <c r="X4454" t="s">
        <v>99</v>
      </c>
      <c r="Y4454" t="str">
        <f>IF(X4454="","-",TRIM(LEFT(X4454,FIND(",",X4454&amp;",")-1)))</f>
        <v>-</v>
      </c>
      <c r="Z4454" t="s">
        <v>5144</v>
      </c>
      <c r="AA4454" t="s">
        <v>11</v>
      </c>
    </row>
    <row r="4455" spans="1:27" ht="14.4" x14ac:dyDescent="0.3">
      <c r="A4455">
        <v>4442</v>
      </c>
      <c r="B4455" t="s">
        <v>491</v>
      </c>
      <c r="C4455" t="s">
        <v>492</v>
      </c>
      <c r="D4455" t="s">
        <v>493</v>
      </c>
      <c r="E4455" t="s">
        <v>494</v>
      </c>
      <c r="F4455" s="5">
        <f>_xlfn.TEXTBEFORE(E4455, " ") * 1000000</f>
        <v>103800000</v>
      </c>
      <c r="G4455">
        <v>66.842699999999994</v>
      </c>
      <c r="H4455" t="s">
        <v>111</v>
      </c>
      <c r="I4455">
        <v>522</v>
      </c>
      <c r="J4455">
        <f>IF(I4455="",0,I4455)</f>
        <v>522</v>
      </c>
      <c r="K4455">
        <v>303</v>
      </c>
      <c r="L4455">
        <f>I4455-K4455</f>
        <v>219</v>
      </c>
      <c r="M4455" t="str">
        <f>IF(I4455&lt;100,"small",IF(I4455&lt;500,"medium","large"))</f>
        <v>large</v>
      </c>
      <c r="N4455">
        <f>IF(M4455="small",1,0)</f>
        <v>0</v>
      </c>
      <c r="O4455">
        <f>IF(N4455="medium",1,0)</f>
        <v>0</v>
      </c>
      <c r="P4455">
        <f>IF(O4455="large",1,0)</f>
        <v>0</v>
      </c>
      <c r="Q4455">
        <v>1972</v>
      </c>
      <c r="R4455">
        <v>2</v>
      </c>
      <c r="S4455" t="str">
        <f>IF(R4455=1, "First-time", IF(R4455&lt;=3, "Rising Star", IF(R4455&lt;10, "Established", "Elites")))</f>
        <v>Rising Star</v>
      </c>
      <c r="T4455">
        <f>IF(S4455 = "First-time",1,0)</f>
        <v>0</v>
      </c>
      <c r="U4455">
        <f>IF(S4455 = "Rising Star",1,0)</f>
        <v>1</v>
      </c>
      <c r="V4455">
        <f>IF(S4455 = "Established",1,0)</f>
        <v>0</v>
      </c>
      <c r="W4455">
        <f>IF(S4455 = "Elites",1,0)</f>
        <v>0</v>
      </c>
      <c r="X4455" t="s">
        <v>325</v>
      </c>
      <c r="Y4455" t="str">
        <f>IF(X4455="","-",TRIM(LEFT(X4455,FIND(",",X4455&amp;",")-1)))</f>
        <v>Los Angeles</v>
      </c>
      <c r="Z4455" t="s">
        <v>495</v>
      </c>
      <c r="AA4455" t="s">
        <v>5</v>
      </c>
    </row>
    <row r="4456" spans="1:27" ht="14.4" x14ac:dyDescent="0.3">
      <c r="A4456">
        <v>4443</v>
      </c>
      <c r="B4456" t="s">
        <v>8249</v>
      </c>
      <c r="C4456" t="s">
        <v>8250</v>
      </c>
      <c r="D4456" t="s">
        <v>8251</v>
      </c>
      <c r="E4456" t="s">
        <v>4832</v>
      </c>
      <c r="F4456" s="5">
        <f>_xlfn.TEXTBEFORE(E4456, " ") * 1000000</f>
        <v>43100000</v>
      </c>
      <c r="G4456">
        <v>66.842299999999994</v>
      </c>
      <c r="H4456" t="s">
        <v>779</v>
      </c>
      <c r="I4456">
        <v>101</v>
      </c>
      <c r="J4456">
        <f>IF(I4456="",0,I4456)</f>
        <v>101</v>
      </c>
      <c r="K4456">
        <v>81</v>
      </c>
      <c r="L4456">
        <f>I4456-K4456</f>
        <v>20</v>
      </c>
      <c r="M4456" t="str">
        <f>IF(I4456&lt;100,"small",IF(I4456&lt;500,"medium","large"))</f>
        <v>medium</v>
      </c>
      <c r="N4456">
        <f>IF(M4456="small",1,0)</f>
        <v>0</v>
      </c>
      <c r="O4456">
        <f>IF(N4456="medium",1,0)</f>
        <v>0</v>
      </c>
      <c r="P4456">
        <f>IF(O4456="large",1,0)</f>
        <v>0</v>
      </c>
      <c r="Q4456">
        <v>2008</v>
      </c>
      <c r="R4456">
        <v>7</v>
      </c>
      <c r="S4456" t="str">
        <f>IF(R4456=1, "First-time", IF(R4456&lt;=3, "Rising Star", IF(R4456&lt;10, "Established", "Elites")))</f>
        <v>Established</v>
      </c>
      <c r="T4456">
        <f>IF(S4456 = "First-time",1,0)</f>
        <v>0</v>
      </c>
      <c r="U4456">
        <f>IF(S4456 = "Rising Star",1,0)</f>
        <v>0</v>
      </c>
      <c r="V4456">
        <f>IF(S4456 = "Established",1,0)</f>
        <v>1</v>
      </c>
      <c r="W4456">
        <f>IF(S4456 = "Elites",1,0)</f>
        <v>0</v>
      </c>
      <c r="X4456" t="s">
        <v>427</v>
      </c>
      <c r="Y4456" t="str">
        <f>IF(X4456="","-",TRIM(LEFT(X4456,FIND(",",X4456&amp;",")-1)))</f>
        <v>Washington</v>
      </c>
      <c r="Z4456" t="s">
        <v>3770</v>
      </c>
      <c r="AA4456" t="s">
        <v>47</v>
      </c>
    </row>
    <row r="4457" spans="1:27" ht="14.4" x14ac:dyDescent="0.3">
      <c r="A4457">
        <v>4444</v>
      </c>
      <c r="B4457" t="s">
        <v>6803</v>
      </c>
      <c r="C4457" t="s">
        <v>6804</v>
      </c>
      <c r="D4457" t="s">
        <v>6805</v>
      </c>
      <c r="E4457" t="s">
        <v>2952</v>
      </c>
      <c r="F4457" s="5">
        <f>_xlfn.TEXTBEFORE(E4457, " ") * 1000000</f>
        <v>16300000</v>
      </c>
      <c r="G4457">
        <v>66.834299999999999</v>
      </c>
      <c r="H4457" t="s">
        <v>105</v>
      </c>
      <c r="I4457">
        <v>97</v>
      </c>
      <c r="J4457">
        <f>IF(I4457="",0,I4457)</f>
        <v>97</v>
      </c>
      <c r="K4457">
        <v>64</v>
      </c>
      <c r="L4457">
        <f>I4457-K4457</f>
        <v>33</v>
      </c>
      <c r="M4457" t="str">
        <f>IF(I4457&lt;100,"small",IF(I4457&lt;500,"medium","large"))</f>
        <v>small</v>
      </c>
      <c r="N4457">
        <f>IF(M4457="small",1,0)</f>
        <v>1</v>
      </c>
      <c r="O4457">
        <f>IF(N4457="medium",1,0)</f>
        <v>0</v>
      </c>
      <c r="P4457">
        <f>IF(O4457="large",1,0)</f>
        <v>0</v>
      </c>
      <c r="Q4457">
        <v>2006</v>
      </c>
      <c r="R4457">
        <v>1</v>
      </c>
      <c r="S4457" t="str">
        <f>IF(R4457=1, "First-time", IF(R4457&lt;=3, "Rising Star", IF(R4457&lt;10, "Established", "Elites")))</f>
        <v>First-time</v>
      </c>
      <c r="T4457">
        <f>IF(S4457 = "First-time",1,0)</f>
        <v>1</v>
      </c>
      <c r="U4457">
        <f>IF(S4457 = "Rising Star",1,0)</f>
        <v>0</v>
      </c>
      <c r="V4457">
        <f>IF(S4457 = "Established",1,0)</f>
        <v>0</v>
      </c>
      <c r="W4457">
        <f>IF(S4457 = "Elites",1,0)</f>
        <v>0</v>
      </c>
      <c r="X4457" t="s">
        <v>99</v>
      </c>
      <c r="Y4457" t="str">
        <f>IF(X4457="","-",TRIM(LEFT(X4457,FIND(",",X4457&amp;",")-1)))</f>
        <v>-</v>
      </c>
      <c r="Z4457" t="s">
        <v>1440</v>
      </c>
      <c r="AA4457" t="s">
        <v>39</v>
      </c>
    </row>
    <row r="4458" spans="1:27" ht="14.4" x14ac:dyDescent="0.3">
      <c r="A4458">
        <v>4445</v>
      </c>
      <c r="B4458" t="s">
        <v>5453</v>
      </c>
      <c r="C4458" t="s">
        <v>5454</v>
      </c>
      <c r="D4458" t="s">
        <v>5455</v>
      </c>
      <c r="E4458" t="s">
        <v>91</v>
      </c>
      <c r="F4458" s="5">
        <f>_xlfn.TEXTBEFORE(E4458, " ") * 1000000</f>
        <v>26100000</v>
      </c>
      <c r="G4458">
        <v>66.834199999999996</v>
      </c>
      <c r="H4458" t="s">
        <v>472</v>
      </c>
      <c r="I4458">
        <v>80</v>
      </c>
      <c r="J4458">
        <f>IF(I4458="",0,I4458)</f>
        <v>80</v>
      </c>
      <c r="K4458">
        <v>36</v>
      </c>
      <c r="L4458">
        <f>I4458-K4458</f>
        <v>44</v>
      </c>
      <c r="M4458" t="str">
        <f>IF(I4458&lt;100,"small",IF(I4458&lt;500,"medium","large"))</f>
        <v>small</v>
      </c>
      <c r="N4458">
        <f>IF(M4458="small",1,0)</f>
        <v>1</v>
      </c>
      <c r="O4458">
        <f>IF(N4458="medium",1,0)</f>
        <v>0</v>
      </c>
      <c r="P4458">
        <f>IF(O4458="large",1,0)</f>
        <v>0</v>
      </c>
      <c r="Q4458">
        <v>2004</v>
      </c>
      <c r="R4458">
        <v>2</v>
      </c>
      <c r="S4458" t="str">
        <f>IF(R4458=1, "First-time", IF(R4458&lt;=3, "Rising Star", IF(R4458&lt;10, "Established", "Elites")))</f>
        <v>Rising Star</v>
      </c>
      <c r="T4458">
        <f>IF(S4458 = "First-time",1,0)</f>
        <v>0</v>
      </c>
      <c r="U4458">
        <f>IF(S4458 = "Rising Star",1,0)</f>
        <v>1</v>
      </c>
      <c r="V4458">
        <f>IF(S4458 = "Established",1,0)</f>
        <v>0</v>
      </c>
      <c r="W4458">
        <f>IF(S4458 = "Elites",1,0)</f>
        <v>0</v>
      </c>
      <c r="X4458" t="s">
        <v>191</v>
      </c>
      <c r="Y4458" t="str">
        <f>IF(X4458="","-",TRIM(LEFT(X4458,FIND(",",X4458&amp;",")-1)))</f>
        <v>Philadelphia</v>
      </c>
      <c r="Z4458" t="s">
        <v>5456</v>
      </c>
      <c r="AA4458" t="s">
        <v>39</v>
      </c>
    </row>
    <row r="4459" spans="1:27" ht="14.4" x14ac:dyDescent="0.3">
      <c r="A4459">
        <v>4446</v>
      </c>
      <c r="B4459" t="s">
        <v>9113</v>
      </c>
      <c r="C4459" t="s">
        <v>9114</v>
      </c>
      <c r="D4459" t="s">
        <v>9115</v>
      </c>
      <c r="E4459" t="s">
        <v>1585</v>
      </c>
      <c r="F4459" s="5">
        <f>_xlfn.TEXTBEFORE(E4459, " ") * 1000000</f>
        <v>5800000</v>
      </c>
      <c r="G4459">
        <v>66.833399999999997</v>
      </c>
      <c r="H4459" t="s">
        <v>92</v>
      </c>
      <c r="I4459">
        <v>46</v>
      </c>
      <c r="J4459">
        <f>IF(I4459="",0,I4459)</f>
        <v>46</v>
      </c>
      <c r="K4459">
        <v>25</v>
      </c>
      <c r="L4459">
        <f>I4459-K4459</f>
        <v>21</v>
      </c>
      <c r="M4459" t="str">
        <f>IF(I4459&lt;100,"small",IF(I4459&lt;500,"medium","large"))</f>
        <v>small</v>
      </c>
      <c r="N4459">
        <f>IF(M4459="small",1,0)</f>
        <v>1</v>
      </c>
      <c r="O4459">
        <f>IF(N4459="medium",1,0)</f>
        <v>0</v>
      </c>
      <c r="P4459">
        <f>IF(O4459="large",1,0)</f>
        <v>0</v>
      </c>
      <c r="Q4459">
        <v>2008</v>
      </c>
      <c r="R4459">
        <v>2</v>
      </c>
      <c r="S4459" t="str">
        <f>IF(R4459=1, "First-time", IF(R4459&lt;=3, "Rising Star", IF(R4459&lt;10, "Established", "Elites")))</f>
        <v>Rising Star</v>
      </c>
      <c r="T4459">
        <f>IF(S4459 = "First-time",1,0)</f>
        <v>0</v>
      </c>
      <c r="U4459">
        <f>IF(S4459 = "Rising Star",1,0)</f>
        <v>1</v>
      </c>
      <c r="V4459">
        <f>IF(S4459 = "Established",1,0)</f>
        <v>0</v>
      </c>
      <c r="W4459">
        <f>IF(S4459 = "Elites",1,0)</f>
        <v>0</v>
      </c>
      <c r="X4459" t="s">
        <v>325</v>
      </c>
      <c r="Y4459" t="str">
        <f>IF(X4459="","-",TRIM(LEFT(X4459,FIND(",",X4459&amp;",")-1)))</f>
        <v>Los Angeles</v>
      </c>
      <c r="Z4459" t="s">
        <v>9116</v>
      </c>
      <c r="AA4459" t="s">
        <v>5</v>
      </c>
    </row>
    <row r="4460" spans="1:27" ht="14.4" x14ac:dyDescent="0.3">
      <c r="A4460">
        <v>4447</v>
      </c>
      <c r="B4460" t="s">
        <v>10893</v>
      </c>
      <c r="C4460" t="s">
        <v>10894</v>
      </c>
      <c r="D4460" t="s">
        <v>10895</v>
      </c>
      <c r="E4460" t="s">
        <v>352</v>
      </c>
      <c r="F4460" s="5">
        <f>_xlfn.TEXTBEFORE(E4460, " ") * 1000000</f>
        <v>2100000</v>
      </c>
      <c r="G4460">
        <v>66.794300000000007</v>
      </c>
      <c r="H4460" t="s">
        <v>803</v>
      </c>
      <c r="I4460">
        <v>1</v>
      </c>
      <c r="J4460">
        <f>IF(I4460="",0,I4460)</f>
        <v>1</v>
      </c>
      <c r="K4460">
        <v>1</v>
      </c>
      <c r="L4460">
        <f>I4460-K4460</f>
        <v>0</v>
      </c>
      <c r="M4460" t="str">
        <f>IF(I4460&lt;100,"small",IF(I4460&lt;500,"medium","large"))</f>
        <v>small</v>
      </c>
      <c r="N4460">
        <f>IF(M4460="small",1,0)</f>
        <v>1</v>
      </c>
      <c r="O4460">
        <f>IF(N4460="medium",1,0)</f>
        <v>0</v>
      </c>
      <c r="P4460">
        <f>IF(O4460="large",1,0)</f>
        <v>0</v>
      </c>
      <c r="Q4460">
        <v>2010</v>
      </c>
      <c r="R4460">
        <v>2</v>
      </c>
      <c r="S4460" t="str">
        <f>IF(R4460=1, "First-time", IF(R4460&lt;=3, "Rising Star", IF(R4460&lt;10, "Established", "Elites")))</f>
        <v>Rising Star</v>
      </c>
      <c r="T4460">
        <f>IF(S4460 = "First-time",1,0)</f>
        <v>0</v>
      </c>
      <c r="U4460">
        <f>IF(S4460 = "Rising Star",1,0)</f>
        <v>1</v>
      </c>
      <c r="V4460">
        <f>IF(S4460 = "Established",1,0)</f>
        <v>0</v>
      </c>
      <c r="W4460">
        <f>IF(S4460 = "Elites",1,0)</f>
        <v>0</v>
      </c>
      <c r="X4460" t="s">
        <v>86</v>
      </c>
      <c r="Y4460" t="str">
        <f>IF(X4460="","-",TRIM(LEFT(X4460,FIND(",",X4460&amp;",")-1)))</f>
        <v>New York City</v>
      </c>
      <c r="Z4460" t="s">
        <v>10896</v>
      </c>
      <c r="AA4460" t="s">
        <v>35</v>
      </c>
    </row>
    <row r="4461" spans="1:27" ht="14.4" x14ac:dyDescent="0.3">
      <c r="A4461">
        <v>4448</v>
      </c>
      <c r="B4461" t="s">
        <v>6171</v>
      </c>
      <c r="C4461" t="s">
        <v>6172</v>
      </c>
      <c r="D4461" t="s">
        <v>6173</v>
      </c>
      <c r="E4461" t="s">
        <v>1267</v>
      </c>
      <c r="F4461" s="5">
        <f>_xlfn.TEXTBEFORE(E4461, " ") * 1000000</f>
        <v>2400000</v>
      </c>
      <c r="G4461">
        <v>66.7941</v>
      </c>
      <c r="H4461" t="s">
        <v>1069</v>
      </c>
      <c r="I4461">
        <v>13</v>
      </c>
      <c r="J4461">
        <f>IF(I4461="",0,I4461)</f>
        <v>13</v>
      </c>
      <c r="K4461">
        <v>4</v>
      </c>
      <c r="L4461">
        <f>I4461-K4461</f>
        <v>9</v>
      </c>
      <c r="M4461" t="str">
        <f>IF(I4461&lt;100,"small",IF(I4461&lt;500,"medium","large"))</f>
        <v>small</v>
      </c>
      <c r="N4461">
        <f>IF(M4461="small",1,0)</f>
        <v>1</v>
      </c>
      <c r="O4461">
        <f>IF(N4461="medium",1,0)</f>
        <v>0</v>
      </c>
      <c r="P4461">
        <f>IF(O4461="large",1,0)</f>
        <v>0</v>
      </c>
      <c r="Q4461">
        <v>2005</v>
      </c>
      <c r="R4461">
        <v>3</v>
      </c>
      <c r="S4461" t="str">
        <f>IF(R4461=1, "First-time", IF(R4461&lt;=3, "Rising Star", IF(R4461&lt;10, "Established", "Elites")))</f>
        <v>Rising Star</v>
      </c>
      <c r="T4461">
        <f>IF(S4461 = "First-time",1,0)</f>
        <v>0</v>
      </c>
      <c r="U4461">
        <f>IF(S4461 = "Rising Star",1,0)</f>
        <v>1</v>
      </c>
      <c r="V4461">
        <f>IF(S4461 = "Established",1,0)</f>
        <v>0</v>
      </c>
      <c r="W4461">
        <f>IF(S4461 = "Elites",1,0)</f>
        <v>0</v>
      </c>
      <c r="X4461" t="s">
        <v>191</v>
      </c>
      <c r="Y4461" t="str">
        <f>IF(X4461="","-",TRIM(LEFT(X4461,FIND(",",X4461&amp;",")-1)))</f>
        <v>Philadelphia</v>
      </c>
      <c r="Z4461" t="s">
        <v>6174</v>
      </c>
      <c r="AA4461" t="s">
        <v>39</v>
      </c>
    </row>
    <row r="4462" spans="1:27" ht="14.4" x14ac:dyDescent="0.3">
      <c r="A4462">
        <v>4449</v>
      </c>
      <c r="B4462" t="s">
        <v>12628</v>
      </c>
      <c r="C4462" t="s">
        <v>12629</v>
      </c>
      <c r="D4462" t="s">
        <v>12630</v>
      </c>
      <c r="E4462" t="s">
        <v>392</v>
      </c>
      <c r="F4462" s="5">
        <f>_xlfn.TEXTBEFORE(E4462, " ") * 1000000</f>
        <v>2000000</v>
      </c>
      <c r="G4462">
        <v>66.787700000000001</v>
      </c>
      <c r="H4462" t="s">
        <v>803</v>
      </c>
      <c r="I4462">
        <v>19</v>
      </c>
      <c r="J4462">
        <f>IF(I4462="",0,I4462)</f>
        <v>19</v>
      </c>
      <c r="K4462">
        <v>9</v>
      </c>
      <c r="L4462">
        <f>I4462-K4462</f>
        <v>10</v>
      </c>
      <c r="M4462" t="str">
        <f>IF(I4462&lt;100,"small",IF(I4462&lt;500,"medium","large"))</f>
        <v>small</v>
      </c>
      <c r="N4462">
        <f>IF(M4462="small",1,0)</f>
        <v>1</v>
      </c>
      <c r="O4462">
        <f>IF(N4462="medium",1,0)</f>
        <v>0</v>
      </c>
      <c r="P4462">
        <f>IF(O4462="large",1,0)</f>
        <v>0</v>
      </c>
      <c r="Q4462">
        <v>2011</v>
      </c>
      <c r="R4462">
        <v>1</v>
      </c>
      <c r="S4462" t="str">
        <f>IF(R4462=1, "First-time", IF(R4462&lt;=3, "Rising Star", IF(R4462&lt;10, "Established", "Elites")))</f>
        <v>First-time</v>
      </c>
      <c r="T4462">
        <f>IF(S4462 = "First-time",1,0)</f>
        <v>1</v>
      </c>
      <c r="U4462">
        <f>IF(S4462 = "Rising Star",1,0)</f>
        <v>0</v>
      </c>
      <c r="V4462">
        <f>IF(S4462 = "Established",1,0)</f>
        <v>0</v>
      </c>
      <c r="W4462">
        <f>IF(S4462 = "Elites",1,0)</f>
        <v>0</v>
      </c>
      <c r="X4462" t="s">
        <v>611</v>
      </c>
      <c r="Y4462" t="str">
        <f>IF(X4462="","-",TRIM(LEFT(X4462,FIND(",",X4462&amp;",")-1)))</f>
        <v>Denver</v>
      </c>
      <c r="Z4462" t="s">
        <v>611</v>
      </c>
      <c r="AA4462" t="s">
        <v>6</v>
      </c>
    </row>
    <row r="4463" spans="1:27" ht="14.4" x14ac:dyDescent="0.3">
      <c r="A4463">
        <v>4450</v>
      </c>
      <c r="B4463" t="s">
        <v>9569</v>
      </c>
      <c r="C4463" t="s">
        <v>9570</v>
      </c>
      <c r="D4463" t="s">
        <v>9571</v>
      </c>
      <c r="E4463" t="s">
        <v>8016</v>
      </c>
      <c r="F4463" s="5">
        <f>_xlfn.TEXTBEFORE(E4463, " ") * 1000000</f>
        <v>70700000</v>
      </c>
      <c r="G4463">
        <v>66.772300000000001</v>
      </c>
      <c r="H4463" t="s">
        <v>85</v>
      </c>
      <c r="I4463">
        <v>86</v>
      </c>
      <c r="J4463">
        <f>IF(I4463="",0,I4463)</f>
        <v>86</v>
      </c>
      <c r="K4463">
        <v>38</v>
      </c>
      <c r="L4463">
        <f>I4463-K4463</f>
        <v>48</v>
      </c>
      <c r="M4463" t="str">
        <f>IF(I4463&lt;100,"small",IF(I4463&lt;500,"medium","large"))</f>
        <v>small</v>
      </c>
      <c r="N4463">
        <f>IF(M4463="small",1,0)</f>
        <v>1</v>
      </c>
      <c r="O4463">
        <f>IF(N4463="medium",1,0)</f>
        <v>0</v>
      </c>
      <c r="P4463">
        <f>IF(O4463="large",1,0)</f>
        <v>0</v>
      </c>
      <c r="Q4463">
        <v>2009</v>
      </c>
      <c r="R4463">
        <v>6</v>
      </c>
      <c r="S4463" t="str">
        <f>IF(R4463=1, "First-time", IF(R4463&lt;=3, "Rising Star", IF(R4463&lt;10, "Established", "Elites")))</f>
        <v>Established</v>
      </c>
      <c r="T4463">
        <f>IF(S4463 = "First-time",1,0)</f>
        <v>0</v>
      </c>
      <c r="U4463">
        <f>IF(S4463 = "Rising Star",1,0)</f>
        <v>0</v>
      </c>
      <c r="V4463">
        <f>IF(S4463 = "Established",1,0)</f>
        <v>1</v>
      </c>
      <c r="W4463">
        <f>IF(S4463 = "Elites",1,0)</f>
        <v>0</v>
      </c>
      <c r="X4463" t="s">
        <v>141</v>
      </c>
      <c r="Y4463" t="str">
        <f>IF(X4463="","-",TRIM(LEFT(X4463,FIND(",",X4463&amp;",")-1)))</f>
        <v>Pittsburgh</v>
      </c>
      <c r="Z4463" t="s">
        <v>9572</v>
      </c>
      <c r="AA4463" t="s">
        <v>39</v>
      </c>
    </row>
    <row r="4464" spans="1:27" ht="14.4" x14ac:dyDescent="0.3">
      <c r="A4464">
        <v>4451</v>
      </c>
      <c r="B4464" t="s">
        <v>4760</v>
      </c>
      <c r="C4464" t="s">
        <v>4761</v>
      </c>
      <c r="D4464" t="s">
        <v>4762</v>
      </c>
      <c r="E4464" t="s">
        <v>843</v>
      </c>
      <c r="F4464" s="5">
        <f>_xlfn.TEXTBEFORE(E4464, " ") * 1000000</f>
        <v>18100000</v>
      </c>
      <c r="G4464">
        <v>66.714399999999998</v>
      </c>
      <c r="H4464" t="s">
        <v>803</v>
      </c>
      <c r="I4464">
        <v>31</v>
      </c>
      <c r="J4464">
        <f>IF(I4464="",0,I4464)</f>
        <v>31</v>
      </c>
      <c r="K4464">
        <v>23</v>
      </c>
      <c r="L4464">
        <f>I4464-K4464</f>
        <v>8</v>
      </c>
      <c r="M4464" t="str">
        <f>IF(I4464&lt;100,"small",IF(I4464&lt;500,"medium","large"))</f>
        <v>small</v>
      </c>
      <c r="N4464">
        <f>IF(M4464="small",1,0)</f>
        <v>1</v>
      </c>
      <c r="O4464">
        <f>IF(N4464="medium",1,0)</f>
        <v>0</v>
      </c>
      <c r="P4464">
        <f>IF(O4464="large",1,0)</f>
        <v>0</v>
      </c>
      <c r="Q4464">
        <v>2003</v>
      </c>
      <c r="R4464">
        <v>12</v>
      </c>
      <c r="S4464" t="str">
        <f>IF(R4464=1, "First-time", IF(R4464&lt;=3, "Rising Star", IF(R4464&lt;10, "Established", "Elites")))</f>
        <v>Elites</v>
      </c>
      <c r="T4464">
        <f>IF(S4464 = "First-time",1,0)</f>
        <v>0</v>
      </c>
      <c r="U4464">
        <f>IF(S4464 = "Rising Star",1,0)</f>
        <v>0</v>
      </c>
      <c r="V4464">
        <f>IF(S4464 = "Established",1,0)</f>
        <v>0</v>
      </c>
      <c r="W4464">
        <f>IF(S4464 = "Elites",1,0)</f>
        <v>1</v>
      </c>
      <c r="X4464" t="s">
        <v>112</v>
      </c>
      <c r="Y4464" t="str">
        <f>IF(X4464="","-",TRIM(LEFT(X4464,FIND(",",X4464&amp;",")-1)))</f>
        <v>Richmond</v>
      </c>
      <c r="Z4464" t="s">
        <v>3775</v>
      </c>
      <c r="AA4464" t="s">
        <v>47</v>
      </c>
    </row>
    <row r="4465" spans="1:27" ht="14.4" x14ac:dyDescent="0.3">
      <c r="A4465">
        <v>4452</v>
      </c>
      <c r="B4465" t="s">
        <v>5656</v>
      </c>
      <c r="C4465" t="s">
        <v>5657</v>
      </c>
      <c r="D4465" t="s">
        <v>5658</v>
      </c>
      <c r="E4465" t="s">
        <v>2632</v>
      </c>
      <c r="F4465" s="5">
        <f>_xlfn.TEXTBEFORE(E4465, " ") * 1000000</f>
        <v>10500000</v>
      </c>
      <c r="G4465">
        <v>66.667699999999996</v>
      </c>
      <c r="H4465" t="s">
        <v>85</v>
      </c>
      <c r="I4465">
        <v>21</v>
      </c>
      <c r="J4465">
        <f>IF(I4465="",0,I4465)</f>
        <v>21</v>
      </c>
      <c r="K4465">
        <v>16</v>
      </c>
      <c r="L4465">
        <f>I4465-K4465</f>
        <v>5</v>
      </c>
      <c r="M4465" t="str">
        <f>IF(I4465&lt;100,"small",IF(I4465&lt;500,"medium","large"))</f>
        <v>small</v>
      </c>
      <c r="N4465">
        <f>IF(M4465="small",1,0)</f>
        <v>1</v>
      </c>
      <c r="O4465">
        <f>IF(N4465="medium",1,0)</f>
        <v>0</v>
      </c>
      <c r="P4465">
        <f>IF(O4465="large",1,0)</f>
        <v>0</v>
      </c>
      <c r="Q4465">
        <v>2004</v>
      </c>
      <c r="R4465">
        <v>4</v>
      </c>
      <c r="S4465" t="str">
        <f>IF(R4465=1, "First-time", IF(R4465&lt;=3, "Rising Star", IF(R4465&lt;10, "Established", "Elites")))</f>
        <v>Established</v>
      </c>
      <c r="T4465">
        <f>IF(S4465 = "First-time",1,0)</f>
        <v>0</v>
      </c>
      <c r="U4465">
        <f>IF(S4465 = "Rising Star",1,0)</f>
        <v>0</v>
      </c>
      <c r="V4465">
        <f>IF(S4465 = "Established",1,0)</f>
        <v>1</v>
      </c>
      <c r="W4465">
        <f>IF(S4465 = "Elites",1,0)</f>
        <v>0</v>
      </c>
      <c r="X4465" t="s">
        <v>185</v>
      </c>
      <c r="Y4465" t="str">
        <f>IF(X4465="","-",TRIM(LEFT(X4465,FIND(",",X4465&amp;",")-1)))</f>
        <v>Boston</v>
      </c>
      <c r="Z4465" t="s">
        <v>671</v>
      </c>
      <c r="AA4465" t="s">
        <v>20</v>
      </c>
    </row>
    <row r="4466" spans="1:27" ht="14.4" x14ac:dyDescent="0.3">
      <c r="A4466">
        <v>4453</v>
      </c>
      <c r="B4466" t="s">
        <v>10175</v>
      </c>
      <c r="C4466" t="s">
        <v>10176</v>
      </c>
      <c r="D4466" t="s">
        <v>10177</v>
      </c>
      <c r="E4466" t="s">
        <v>605</v>
      </c>
      <c r="F4466" s="5">
        <f>_xlfn.TEXTBEFORE(E4466, " ") * 1000000</f>
        <v>8700000</v>
      </c>
      <c r="G4466">
        <v>66.581999999999994</v>
      </c>
      <c r="H4466" t="s">
        <v>174</v>
      </c>
      <c r="I4466">
        <v>22</v>
      </c>
      <c r="J4466">
        <f>IF(I4466="",0,I4466)</f>
        <v>22</v>
      </c>
      <c r="K4466">
        <v>18</v>
      </c>
      <c r="L4466">
        <f>I4466-K4466</f>
        <v>4</v>
      </c>
      <c r="M4466" t="str">
        <f>IF(I4466&lt;100,"small",IF(I4466&lt;500,"medium","large"))</f>
        <v>small</v>
      </c>
      <c r="N4466">
        <f>IF(M4466="small",1,0)</f>
        <v>1</v>
      </c>
      <c r="O4466">
        <f>IF(N4466="medium",1,0)</f>
        <v>0</v>
      </c>
      <c r="P4466">
        <f>IF(O4466="large",1,0)</f>
        <v>0</v>
      </c>
      <c r="Q4466">
        <v>2009</v>
      </c>
      <c r="R4466">
        <v>2</v>
      </c>
      <c r="S4466" t="str">
        <f>IF(R4466=1, "First-time", IF(R4466&lt;=3, "Rising Star", IF(R4466&lt;10, "Established", "Elites")))</f>
        <v>Rising Star</v>
      </c>
      <c r="T4466">
        <f>IF(S4466 = "First-time",1,0)</f>
        <v>0</v>
      </c>
      <c r="U4466">
        <f>IF(S4466 = "Rising Star",1,0)</f>
        <v>1</v>
      </c>
      <c r="V4466">
        <f>IF(S4466 = "Established",1,0)</f>
        <v>0</v>
      </c>
      <c r="W4466">
        <f>IF(S4466 = "Elites",1,0)</f>
        <v>0</v>
      </c>
      <c r="X4466" t="s">
        <v>1477</v>
      </c>
      <c r="Y4466" t="str">
        <f>IF(X4466="","-",TRIM(LEFT(X4466,FIND(",",X4466&amp;",")-1)))</f>
        <v>Sarasota-Bradenton-Venice</v>
      </c>
      <c r="Z4466" t="s">
        <v>10178</v>
      </c>
      <c r="AA4466" t="s">
        <v>10</v>
      </c>
    </row>
    <row r="4467" spans="1:27" ht="14.4" x14ac:dyDescent="0.3">
      <c r="A4467">
        <v>4454</v>
      </c>
      <c r="B4467" t="s">
        <v>2625</v>
      </c>
      <c r="C4467" t="s">
        <v>2626</v>
      </c>
      <c r="D4467" t="s">
        <v>2627</v>
      </c>
      <c r="E4467" t="s">
        <v>1955</v>
      </c>
      <c r="F4467" s="5">
        <f>_xlfn.TEXTBEFORE(E4467, " ") * 1000000</f>
        <v>12700000</v>
      </c>
      <c r="G4467">
        <v>66.578100000000006</v>
      </c>
      <c r="H4467" t="s">
        <v>111</v>
      </c>
      <c r="I4467">
        <v>43</v>
      </c>
      <c r="J4467">
        <f>IF(I4467="",0,I4467)</f>
        <v>43</v>
      </c>
      <c r="K4467">
        <v>38</v>
      </c>
      <c r="L4467">
        <f>I4467-K4467</f>
        <v>5</v>
      </c>
      <c r="M4467" t="str">
        <f>IF(I4467&lt;100,"small",IF(I4467&lt;500,"medium","large"))</f>
        <v>small</v>
      </c>
      <c r="N4467">
        <f>IF(M4467="small",1,0)</f>
        <v>1</v>
      </c>
      <c r="O4467">
        <f>IF(N4467="medium",1,0)</f>
        <v>0</v>
      </c>
      <c r="P4467">
        <f>IF(O4467="large",1,0)</f>
        <v>0</v>
      </c>
      <c r="Q4467">
        <v>1997</v>
      </c>
      <c r="R4467">
        <v>2</v>
      </c>
      <c r="S4467" t="str">
        <f>IF(R4467=1, "First-time", IF(R4467&lt;=3, "Rising Star", IF(R4467&lt;10, "Established", "Elites")))</f>
        <v>Rising Star</v>
      </c>
      <c r="T4467">
        <f>IF(S4467 = "First-time",1,0)</f>
        <v>0</v>
      </c>
      <c r="U4467">
        <f>IF(S4467 = "Rising Star",1,0)</f>
        <v>1</v>
      </c>
      <c r="V4467">
        <f>IF(S4467 = "Established",1,0)</f>
        <v>0</v>
      </c>
      <c r="W4467">
        <f>IF(S4467 = "Elites",1,0)</f>
        <v>0</v>
      </c>
      <c r="X4467" t="s">
        <v>99</v>
      </c>
      <c r="Y4467" t="str">
        <f>IF(X4467="","-",TRIM(LEFT(X4467,FIND(",",X4467&amp;",")-1)))</f>
        <v>-</v>
      </c>
      <c r="Z4467" t="s">
        <v>2628</v>
      </c>
      <c r="AA4467" t="s">
        <v>35</v>
      </c>
    </row>
    <row r="4468" spans="1:27" ht="14.4" x14ac:dyDescent="0.3">
      <c r="A4468">
        <v>4455</v>
      </c>
      <c r="B4468" t="s">
        <v>12300</v>
      </c>
      <c r="C4468" t="s">
        <v>12301</v>
      </c>
      <c r="D4468" t="s">
        <v>12302</v>
      </c>
      <c r="E4468" t="s">
        <v>12303</v>
      </c>
      <c r="F4468" s="5">
        <f>_xlfn.TEXTBEFORE(E4468, " ") * 1000000</f>
        <v>125700000</v>
      </c>
      <c r="G4468">
        <v>66.569900000000004</v>
      </c>
      <c r="H4468" t="s">
        <v>1238</v>
      </c>
      <c r="I4468">
        <v>517</v>
      </c>
      <c r="J4468">
        <f>IF(I4468="",0,I4468)</f>
        <v>517</v>
      </c>
      <c r="K4468">
        <v>430</v>
      </c>
      <c r="L4468">
        <f>I4468-K4468</f>
        <v>87</v>
      </c>
      <c r="M4468" t="str">
        <f>IF(I4468&lt;100,"small",IF(I4468&lt;500,"medium","large"))</f>
        <v>large</v>
      </c>
      <c r="N4468">
        <f>IF(M4468="small",1,0)</f>
        <v>0</v>
      </c>
      <c r="O4468">
        <f>IF(N4468="medium",1,0)</f>
        <v>0</v>
      </c>
      <c r="P4468">
        <f>IF(O4468="large",1,0)</f>
        <v>0</v>
      </c>
      <c r="Q4468">
        <v>2011</v>
      </c>
      <c r="R4468">
        <v>1</v>
      </c>
      <c r="S4468" t="str">
        <f>IF(R4468=1, "First-time", IF(R4468&lt;=3, "Rising Star", IF(R4468&lt;10, "Established", "Elites")))</f>
        <v>First-time</v>
      </c>
      <c r="T4468">
        <f>IF(S4468 = "First-time",1,0)</f>
        <v>1</v>
      </c>
      <c r="U4468">
        <f>IF(S4468 = "Rising Star",1,0)</f>
        <v>0</v>
      </c>
      <c r="V4468">
        <f>IF(S4468 = "Established",1,0)</f>
        <v>0</v>
      </c>
      <c r="W4468">
        <f>IF(S4468 = "Elites",1,0)</f>
        <v>0</v>
      </c>
      <c r="X4468" t="s">
        <v>880</v>
      </c>
      <c r="Y4468" t="str">
        <f>IF(X4468="","-",TRIM(LEFT(X4468,FIND(",",X4468&amp;",")-1)))</f>
        <v>Louisville/Jefferson County</v>
      </c>
      <c r="Z4468" t="s">
        <v>12304</v>
      </c>
      <c r="AA4468" t="s">
        <v>16</v>
      </c>
    </row>
    <row r="4469" spans="1:27" ht="14.4" x14ac:dyDescent="0.3">
      <c r="A4469">
        <v>4456</v>
      </c>
      <c r="B4469" t="s">
        <v>10897</v>
      </c>
      <c r="C4469" t="s">
        <v>10898</v>
      </c>
      <c r="D4469" t="s">
        <v>10899</v>
      </c>
      <c r="E4469" t="s">
        <v>2648</v>
      </c>
      <c r="F4469" s="5">
        <f>_xlfn.TEXTBEFORE(E4469, " ") * 1000000</f>
        <v>7400000</v>
      </c>
      <c r="G4469">
        <v>66.566299999999998</v>
      </c>
      <c r="H4469" t="s">
        <v>1132</v>
      </c>
      <c r="I4469">
        <v>50</v>
      </c>
      <c r="J4469">
        <f>IF(I4469="",0,I4469)</f>
        <v>50</v>
      </c>
      <c r="K4469">
        <v>26</v>
      </c>
      <c r="L4469">
        <f>I4469-K4469</f>
        <v>24</v>
      </c>
      <c r="M4469" t="str">
        <f>IF(I4469&lt;100,"small",IF(I4469&lt;500,"medium","large"))</f>
        <v>small</v>
      </c>
      <c r="N4469">
        <f>IF(M4469="small",1,0)</f>
        <v>1</v>
      </c>
      <c r="O4469">
        <f>IF(N4469="medium",1,0)</f>
        <v>0</v>
      </c>
      <c r="P4469">
        <f>IF(O4469="large",1,0)</f>
        <v>0</v>
      </c>
      <c r="Q4469">
        <v>2010</v>
      </c>
      <c r="R4469">
        <v>3</v>
      </c>
      <c r="S4469" t="str">
        <f>IF(R4469=1, "First-time", IF(R4469&lt;=3, "Rising Star", IF(R4469&lt;10, "Established", "Elites")))</f>
        <v>Rising Star</v>
      </c>
      <c r="T4469">
        <f>IF(S4469 = "First-time",1,0)</f>
        <v>0</v>
      </c>
      <c r="U4469">
        <f>IF(S4469 = "Rising Star",1,0)</f>
        <v>1</v>
      </c>
      <c r="V4469">
        <f>IF(S4469 = "Established",1,0)</f>
        <v>0</v>
      </c>
      <c r="W4469">
        <f>IF(S4469 = "Elites",1,0)</f>
        <v>0</v>
      </c>
      <c r="X4469" t="s">
        <v>99</v>
      </c>
      <c r="Y4469" t="str">
        <f>IF(X4469="","-",TRIM(LEFT(X4469,FIND(",",X4469&amp;",")-1)))</f>
        <v>-</v>
      </c>
      <c r="Z4469" t="s">
        <v>10900</v>
      </c>
      <c r="AA4469" t="s">
        <v>35</v>
      </c>
    </row>
    <row r="4470" spans="1:27" ht="14.4" x14ac:dyDescent="0.3">
      <c r="A4470">
        <v>4457</v>
      </c>
      <c r="B4470" t="s">
        <v>9470</v>
      </c>
      <c r="C4470" t="s">
        <v>9471</v>
      </c>
      <c r="D4470" t="s">
        <v>9472</v>
      </c>
      <c r="E4470" t="s">
        <v>1192</v>
      </c>
      <c r="F4470" s="5">
        <f>_xlfn.TEXTBEFORE(E4470, " ") * 1000000</f>
        <v>2300000</v>
      </c>
      <c r="G4470">
        <v>66.564099999999996</v>
      </c>
      <c r="H4470" t="s">
        <v>160</v>
      </c>
      <c r="I4470">
        <v>7</v>
      </c>
      <c r="J4470">
        <f>IF(I4470="",0,I4470)</f>
        <v>7</v>
      </c>
      <c r="K4470">
        <v>7</v>
      </c>
      <c r="L4470">
        <f>I4470-K4470</f>
        <v>0</v>
      </c>
      <c r="M4470" t="str">
        <f>IF(I4470&lt;100,"small",IF(I4470&lt;500,"medium","large"))</f>
        <v>small</v>
      </c>
      <c r="N4470">
        <f>IF(M4470="small",1,0)</f>
        <v>1</v>
      </c>
      <c r="O4470">
        <f>IF(N4470="medium",1,0)</f>
        <v>0</v>
      </c>
      <c r="P4470">
        <f>IF(O4470="large",1,0)</f>
        <v>0</v>
      </c>
      <c r="Q4470">
        <v>2009</v>
      </c>
      <c r="R4470">
        <v>1</v>
      </c>
      <c r="S4470" t="str">
        <f>IF(R4470=1, "First-time", IF(R4470&lt;=3, "Rising Star", IF(R4470&lt;10, "Established", "Elites")))</f>
        <v>First-time</v>
      </c>
      <c r="T4470">
        <f>IF(S4470 = "First-time",1,0)</f>
        <v>1</v>
      </c>
      <c r="U4470">
        <f>IF(S4470 = "Rising Star",1,0)</f>
        <v>0</v>
      </c>
      <c r="V4470">
        <f>IF(S4470 = "Established",1,0)</f>
        <v>0</v>
      </c>
      <c r="W4470">
        <f>IF(S4470 = "Elites",1,0)</f>
        <v>0</v>
      </c>
      <c r="X4470" t="s">
        <v>99</v>
      </c>
      <c r="Y4470" t="str">
        <f>IF(X4470="","-",TRIM(LEFT(X4470,FIND(",",X4470&amp;",")-1)))</f>
        <v>-</v>
      </c>
      <c r="Z4470" t="s">
        <v>9402</v>
      </c>
      <c r="AA4470" t="s">
        <v>45</v>
      </c>
    </row>
    <row r="4471" spans="1:27" ht="14.4" x14ac:dyDescent="0.3">
      <c r="A4471">
        <v>4458</v>
      </c>
      <c r="B4471" t="s">
        <v>4616</v>
      </c>
      <c r="C4471" t="s">
        <v>4617</v>
      </c>
      <c r="D4471" t="s">
        <v>4618</v>
      </c>
      <c r="E4471" t="s">
        <v>1079</v>
      </c>
      <c r="F4471" s="5">
        <f>_xlfn.TEXTBEFORE(E4471, " ") * 1000000</f>
        <v>29300000</v>
      </c>
      <c r="G4471">
        <v>66.542500000000004</v>
      </c>
      <c r="H4471" t="s">
        <v>472</v>
      </c>
      <c r="I4471">
        <v>165</v>
      </c>
      <c r="J4471">
        <f>IF(I4471="",0,I4471)</f>
        <v>165</v>
      </c>
      <c r="K4471">
        <v>105</v>
      </c>
      <c r="L4471">
        <f>I4471-K4471</f>
        <v>60</v>
      </c>
      <c r="M4471" t="str">
        <f>IF(I4471&lt;100,"small",IF(I4471&lt;500,"medium","large"))</f>
        <v>medium</v>
      </c>
      <c r="N4471">
        <f>IF(M4471="small",1,0)</f>
        <v>0</v>
      </c>
      <c r="O4471">
        <f>IF(N4471="medium",1,0)</f>
        <v>0</v>
      </c>
      <c r="P4471">
        <f>IF(O4471="large",1,0)</f>
        <v>0</v>
      </c>
      <c r="Q4471">
        <v>2002</v>
      </c>
      <c r="R4471">
        <v>4</v>
      </c>
      <c r="S4471" t="str">
        <f>IF(R4471=1, "First-time", IF(R4471&lt;=3, "Rising Star", IF(R4471&lt;10, "Established", "Elites")))</f>
        <v>Established</v>
      </c>
      <c r="T4471">
        <f>IF(S4471 = "First-time",1,0)</f>
        <v>0</v>
      </c>
      <c r="U4471">
        <f>IF(S4471 = "Rising Star",1,0)</f>
        <v>0</v>
      </c>
      <c r="V4471">
        <f>IF(S4471 = "Established",1,0)</f>
        <v>1</v>
      </c>
      <c r="W4471">
        <f>IF(S4471 = "Elites",1,0)</f>
        <v>0</v>
      </c>
      <c r="X4471" t="s">
        <v>689</v>
      </c>
      <c r="Y4471" t="str">
        <f>IF(X4471="","-",TRIM(LEFT(X4471,FIND(",",X4471&amp;",")-1)))</f>
        <v>Miami</v>
      </c>
      <c r="Z4471" t="s">
        <v>4116</v>
      </c>
      <c r="AA4471" t="s">
        <v>10</v>
      </c>
    </row>
    <row r="4472" spans="1:27" ht="14.4" x14ac:dyDescent="0.3">
      <c r="A4472">
        <v>4459</v>
      </c>
      <c r="B4472" t="s">
        <v>4502</v>
      </c>
      <c r="C4472" t="s">
        <v>4503</v>
      </c>
      <c r="D4472" t="s">
        <v>4504</v>
      </c>
      <c r="E4472" t="s">
        <v>4505</v>
      </c>
      <c r="F4472" s="5">
        <f>_xlfn.TEXTBEFORE(E4472, " ") * 1000000</f>
        <v>53100000</v>
      </c>
      <c r="G4472">
        <v>66.529700000000005</v>
      </c>
      <c r="H4472" t="s">
        <v>353</v>
      </c>
      <c r="I4472">
        <v>429</v>
      </c>
      <c r="J4472">
        <f>IF(I4472="",0,I4472)</f>
        <v>429</v>
      </c>
      <c r="K4472">
        <v>189</v>
      </c>
      <c r="L4472">
        <f>I4472-K4472</f>
        <v>240</v>
      </c>
      <c r="M4472" t="str">
        <f>IF(I4472&lt;100,"small",IF(I4472&lt;500,"medium","large"))</f>
        <v>medium</v>
      </c>
      <c r="N4472">
        <f>IF(M4472="small",1,0)</f>
        <v>0</v>
      </c>
      <c r="O4472">
        <f>IF(N4472="medium",1,0)</f>
        <v>0</v>
      </c>
      <c r="P4472">
        <f>IF(O4472="large",1,0)</f>
        <v>0</v>
      </c>
      <c r="Q4472">
        <v>2002</v>
      </c>
      <c r="R4472">
        <v>5</v>
      </c>
      <c r="S4472" t="str">
        <f>IF(R4472=1, "First-time", IF(R4472&lt;=3, "Rising Star", IF(R4472&lt;10, "Established", "Elites")))</f>
        <v>Established</v>
      </c>
      <c r="T4472">
        <f>IF(S4472 = "First-time",1,0)</f>
        <v>0</v>
      </c>
      <c r="U4472">
        <f>IF(S4472 = "Rising Star",1,0)</f>
        <v>0</v>
      </c>
      <c r="V4472">
        <f>IF(S4472 = "Established",1,0)</f>
        <v>1</v>
      </c>
      <c r="W4472">
        <f>IF(S4472 = "Elites",1,0)</f>
        <v>0</v>
      </c>
      <c r="X4472" t="s">
        <v>93</v>
      </c>
      <c r="Y4472" t="str">
        <f>IF(X4472="","-",TRIM(LEFT(X4472,FIND(",",X4472&amp;",")-1)))</f>
        <v>Baltimore</v>
      </c>
      <c r="Z4472" t="s">
        <v>4506</v>
      </c>
      <c r="AA4472" t="s">
        <v>21</v>
      </c>
    </row>
    <row r="4473" spans="1:27" ht="14.4" x14ac:dyDescent="0.3">
      <c r="A4473">
        <v>4460</v>
      </c>
      <c r="B4473" t="s">
        <v>1424</v>
      </c>
      <c r="C4473" t="s">
        <v>1425</v>
      </c>
      <c r="D4473" t="s">
        <v>1426</v>
      </c>
      <c r="E4473" t="s">
        <v>490</v>
      </c>
      <c r="F4473" s="5">
        <f>_xlfn.TEXTBEFORE(E4473, " ") * 1000000</f>
        <v>7300000</v>
      </c>
      <c r="G4473">
        <v>66.516900000000007</v>
      </c>
      <c r="H4473" t="s">
        <v>803</v>
      </c>
      <c r="I4473">
        <v>43</v>
      </c>
      <c r="J4473">
        <f>IF(I4473="",0,I4473)</f>
        <v>43</v>
      </c>
      <c r="K4473">
        <v>24</v>
      </c>
      <c r="L4473">
        <f>I4473-K4473</f>
        <v>19</v>
      </c>
      <c r="M4473" t="str">
        <f>IF(I4473&lt;100,"small",IF(I4473&lt;500,"medium","large"))</f>
        <v>small</v>
      </c>
      <c r="N4473">
        <f>IF(M4473="small",1,0)</f>
        <v>1</v>
      </c>
      <c r="O4473">
        <f>IF(N4473="medium",1,0)</f>
        <v>0</v>
      </c>
      <c r="P4473">
        <f>IF(O4473="large",1,0)</f>
        <v>0</v>
      </c>
      <c r="Q4473">
        <v>1989</v>
      </c>
      <c r="R4473">
        <v>3</v>
      </c>
      <c r="S4473" t="str">
        <f>IF(R4473=1, "First-time", IF(R4473&lt;=3, "Rising Star", IF(R4473&lt;10, "Established", "Elites")))</f>
        <v>Rising Star</v>
      </c>
      <c r="T4473">
        <f>IF(S4473 = "First-time",1,0)</f>
        <v>0</v>
      </c>
      <c r="U4473">
        <f>IF(S4473 = "Rising Star",1,0)</f>
        <v>1</v>
      </c>
      <c r="V4473">
        <f>IF(S4473 = "Established",1,0)</f>
        <v>0</v>
      </c>
      <c r="W4473">
        <f>IF(S4473 = "Elites",1,0)</f>
        <v>0</v>
      </c>
      <c r="X4473" t="s">
        <v>191</v>
      </c>
      <c r="Y4473" t="str">
        <f>IF(X4473="","-",TRIM(LEFT(X4473,FIND(",",X4473&amp;",")-1)))</f>
        <v>Philadelphia</v>
      </c>
      <c r="Z4473" t="s">
        <v>1427</v>
      </c>
      <c r="AA4473" t="s">
        <v>39</v>
      </c>
    </row>
    <row r="4474" spans="1:27" ht="14.4" x14ac:dyDescent="0.3">
      <c r="A4474">
        <v>4461</v>
      </c>
      <c r="B4474" t="s">
        <v>16454</v>
      </c>
      <c r="C4474" t="s">
        <v>16455</v>
      </c>
      <c r="D4474" t="s">
        <v>16456</v>
      </c>
      <c r="E4474" t="s">
        <v>16457</v>
      </c>
      <c r="F4474" s="5">
        <f>_xlfn.TEXTBEFORE(E4474, " ") * 1000000</f>
        <v>123600000</v>
      </c>
      <c r="G4474">
        <v>66.454400000000007</v>
      </c>
      <c r="H4474" t="s">
        <v>167</v>
      </c>
      <c r="I4474">
        <v>18</v>
      </c>
      <c r="J4474">
        <f>IF(I4474="",0,I4474)</f>
        <v>18</v>
      </c>
      <c r="K4474">
        <v>3</v>
      </c>
      <c r="L4474">
        <f>I4474-K4474</f>
        <v>15</v>
      </c>
      <c r="M4474" t="str">
        <f>IF(I4474&lt;100,"small",IF(I4474&lt;500,"medium","large"))</f>
        <v>small</v>
      </c>
      <c r="N4474">
        <f>IF(M4474="small",1,0)</f>
        <v>1</v>
      </c>
      <c r="O4474">
        <f>IF(N4474="medium",1,0)</f>
        <v>0</v>
      </c>
      <c r="P4474">
        <f>IF(O4474="large",1,0)</f>
        <v>0</v>
      </c>
      <c r="Q4474">
        <v>2014</v>
      </c>
      <c r="R4474">
        <v>2</v>
      </c>
      <c r="S4474" t="str">
        <f>IF(R4474=1, "First-time", IF(R4474&lt;=3, "Rising Star", IF(R4474&lt;10, "Established", "Elites")))</f>
        <v>Rising Star</v>
      </c>
      <c r="T4474">
        <f>IF(S4474 = "First-time",1,0)</f>
        <v>0</v>
      </c>
      <c r="U4474">
        <f>IF(S4474 = "Rising Star",1,0)</f>
        <v>1</v>
      </c>
      <c r="V4474">
        <f>IF(S4474 = "Established",1,0)</f>
        <v>0</v>
      </c>
      <c r="W4474">
        <f>IF(S4474 = "Elites",1,0)</f>
        <v>0</v>
      </c>
      <c r="X4474" t="s">
        <v>99</v>
      </c>
      <c r="Y4474" t="str">
        <f>IF(X4474="","-",TRIM(LEFT(X4474,FIND(",",X4474&amp;",")-1)))</f>
        <v>-</v>
      </c>
      <c r="Z4474" t="s">
        <v>16458</v>
      </c>
      <c r="AA4474" t="s">
        <v>21</v>
      </c>
    </row>
    <row r="4475" spans="1:27" ht="14.4" x14ac:dyDescent="0.3">
      <c r="A4475">
        <v>4462</v>
      </c>
      <c r="B4475" t="s">
        <v>1981</v>
      </c>
      <c r="C4475" t="s">
        <v>1982</v>
      </c>
      <c r="D4475" t="s">
        <v>1983</v>
      </c>
      <c r="E4475" t="s">
        <v>1984</v>
      </c>
      <c r="F4475" s="5">
        <f>_xlfn.TEXTBEFORE(E4475, " ") * 1000000</f>
        <v>570000000</v>
      </c>
      <c r="G4475">
        <v>66.391900000000007</v>
      </c>
      <c r="H4475" t="s">
        <v>353</v>
      </c>
      <c r="I4475">
        <v>841</v>
      </c>
      <c r="J4475">
        <f>IF(I4475="",0,I4475)</f>
        <v>841</v>
      </c>
      <c r="K4475">
        <v>582</v>
      </c>
      <c r="L4475">
        <f>I4475-K4475</f>
        <v>259</v>
      </c>
      <c r="M4475" t="str">
        <f>IF(I4475&lt;100,"small",IF(I4475&lt;500,"medium","large"))</f>
        <v>large</v>
      </c>
      <c r="N4475">
        <f>IF(M4475="small",1,0)</f>
        <v>0</v>
      </c>
      <c r="O4475">
        <f>IF(N4475="medium",1,0)</f>
        <v>0</v>
      </c>
      <c r="P4475">
        <f>IF(O4475="large",1,0)</f>
        <v>0</v>
      </c>
      <c r="Q4475">
        <v>1994</v>
      </c>
      <c r="R4475">
        <v>13</v>
      </c>
      <c r="S4475" t="str">
        <f>IF(R4475=1, "First-time", IF(R4475&lt;=3, "Rising Star", IF(R4475&lt;10, "Established", "Elites")))</f>
        <v>Elites</v>
      </c>
      <c r="T4475">
        <f>IF(S4475 = "First-time",1,0)</f>
        <v>0</v>
      </c>
      <c r="U4475">
        <f>IF(S4475 = "Rising Star",1,0)</f>
        <v>0</v>
      </c>
      <c r="V4475">
        <f>IF(S4475 = "Established",1,0)</f>
        <v>0</v>
      </c>
      <c r="W4475">
        <f>IF(S4475 = "Elites",1,0)</f>
        <v>1</v>
      </c>
      <c r="X4475" t="s">
        <v>191</v>
      </c>
      <c r="Y4475" t="str">
        <f>IF(X4475="","-",TRIM(LEFT(X4475,FIND(",",X4475&amp;",")-1)))</f>
        <v>Philadelphia</v>
      </c>
      <c r="Z4475" t="s">
        <v>1056</v>
      </c>
      <c r="AA4475" t="s">
        <v>39</v>
      </c>
    </row>
    <row r="4476" spans="1:27" ht="14.4" x14ac:dyDescent="0.3">
      <c r="A4476">
        <v>4463</v>
      </c>
      <c r="B4476" t="s">
        <v>11867</v>
      </c>
      <c r="C4476" t="s">
        <v>11868</v>
      </c>
      <c r="D4476" t="s">
        <v>11869</v>
      </c>
      <c r="E4476" t="s">
        <v>1680</v>
      </c>
      <c r="F4476" s="5">
        <f>_xlfn.TEXTBEFORE(E4476, " ") * 1000000</f>
        <v>11100000</v>
      </c>
      <c r="G4476">
        <v>66.3626</v>
      </c>
      <c r="H4476" t="s">
        <v>433</v>
      </c>
      <c r="I4476">
        <v>50</v>
      </c>
      <c r="J4476">
        <f>IF(I4476="",0,I4476)</f>
        <v>50</v>
      </c>
      <c r="K4476">
        <v>40</v>
      </c>
      <c r="L4476">
        <f>I4476-K4476</f>
        <v>10</v>
      </c>
      <c r="M4476" t="str">
        <f>IF(I4476&lt;100,"small",IF(I4476&lt;500,"medium","large"))</f>
        <v>small</v>
      </c>
      <c r="N4476">
        <f>IF(M4476="small",1,0)</f>
        <v>1</v>
      </c>
      <c r="O4476">
        <f>IF(N4476="medium",1,0)</f>
        <v>0</v>
      </c>
      <c r="P4476">
        <f>IF(O4476="large",1,0)</f>
        <v>0</v>
      </c>
      <c r="Q4476">
        <v>2011</v>
      </c>
      <c r="R4476">
        <v>4</v>
      </c>
      <c r="S4476" t="str">
        <f>IF(R4476=1, "First-time", IF(R4476&lt;=3, "Rising Star", IF(R4476&lt;10, "Established", "Elites")))</f>
        <v>Established</v>
      </c>
      <c r="T4476">
        <f>IF(S4476 = "First-time",1,0)</f>
        <v>0</v>
      </c>
      <c r="U4476">
        <f>IF(S4476 = "Rising Star",1,0)</f>
        <v>0</v>
      </c>
      <c r="V4476">
        <f>IF(S4476 = "Established",1,0)</f>
        <v>1</v>
      </c>
      <c r="W4476">
        <f>IF(S4476 = "Elites",1,0)</f>
        <v>0</v>
      </c>
      <c r="X4476" t="s">
        <v>232</v>
      </c>
      <c r="Y4476" t="str">
        <f>IF(X4476="","-",TRIM(LEFT(X4476,FIND(",",X4476&amp;",")-1)))</f>
        <v>Houston</v>
      </c>
      <c r="Z4476" t="s">
        <v>232</v>
      </c>
      <c r="AA4476" t="s">
        <v>45</v>
      </c>
    </row>
    <row r="4477" spans="1:27" ht="14.4" x14ac:dyDescent="0.3">
      <c r="A4477">
        <v>4464</v>
      </c>
      <c r="B4477" t="s">
        <v>7967</v>
      </c>
      <c r="C4477" t="s">
        <v>7968</v>
      </c>
      <c r="D4477" t="s">
        <v>7969</v>
      </c>
      <c r="E4477" t="s">
        <v>6858</v>
      </c>
      <c r="F4477" s="5">
        <f>_xlfn.TEXTBEFORE(E4477, " ") * 1000000</f>
        <v>16600000.000000002</v>
      </c>
      <c r="G4477">
        <v>66.348699999999994</v>
      </c>
      <c r="H4477" t="s">
        <v>111</v>
      </c>
      <c r="I4477">
        <v>55</v>
      </c>
      <c r="J4477">
        <f>IF(I4477="",0,I4477)</f>
        <v>55</v>
      </c>
      <c r="K4477">
        <v>43</v>
      </c>
      <c r="L4477">
        <f>I4477-K4477</f>
        <v>12</v>
      </c>
      <c r="M4477" t="str">
        <f>IF(I4477&lt;100,"small",IF(I4477&lt;500,"medium","large"))</f>
        <v>small</v>
      </c>
      <c r="N4477">
        <f>IF(M4477="small",1,0)</f>
        <v>1</v>
      </c>
      <c r="O4477">
        <f>IF(N4477="medium",1,0)</f>
        <v>0</v>
      </c>
      <c r="P4477">
        <f>IF(O4477="large",1,0)</f>
        <v>0</v>
      </c>
      <c r="Q4477">
        <v>2007</v>
      </c>
      <c r="R4477">
        <v>8</v>
      </c>
      <c r="S4477" t="str">
        <f>IF(R4477=1, "First-time", IF(R4477&lt;=3, "Rising Star", IF(R4477&lt;10, "Established", "Elites")))</f>
        <v>Established</v>
      </c>
      <c r="T4477">
        <f>IF(S4477 = "First-time",1,0)</f>
        <v>0</v>
      </c>
      <c r="U4477">
        <f>IF(S4477 = "Rising Star",1,0)</f>
        <v>0</v>
      </c>
      <c r="V4477">
        <f>IF(S4477 = "Established",1,0)</f>
        <v>1</v>
      </c>
      <c r="W4477">
        <f>IF(S4477 = "Elites",1,0)</f>
        <v>0</v>
      </c>
      <c r="X4477" t="s">
        <v>689</v>
      </c>
      <c r="Y4477" t="str">
        <f>IF(X4477="","-",TRIM(LEFT(X4477,FIND(",",X4477&amp;",")-1)))</f>
        <v>Miami</v>
      </c>
      <c r="Z4477" t="s">
        <v>7970</v>
      </c>
      <c r="AA4477" t="s">
        <v>10</v>
      </c>
    </row>
    <row r="4478" spans="1:27" ht="14.4" x14ac:dyDescent="0.3">
      <c r="A4478">
        <v>4465</v>
      </c>
      <c r="B4478" t="s">
        <v>11439</v>
      </c>
      <c r="C4478" t="s">
        <v>11440</v>
      </c>
      <c r="D4478" t="s">
        <v>11441</v>
      </c>
      <c r="E4478" t="s">
        <v>2889</v>
      </c>
      <c r="F4478" s="5">
        <f>_xlfn.TEXTBEFORE(E4478, " ") * 1000000</f>
        <v>7700000</v>
      </c>
      <c r="G4478">
        <v>66.325900000000004</v>
      </c>
      <c r="H4478" t="s">
        <v>433</v>
      </c>
      <c r="I4478">
        <v>122</v>
      </c>
      <c r="J4478">
        <f>IF(I4478="",0,I4478)</f>
        <v>122</v>
      </c>
      <c r="K4478">
        <v>70</v>
      </c>
      <c r="L4478">
        <f>I4478-K4478</f>
        <v>52</v>
      </c>
      <c r="M4478" t="str">
        <f>IF(I4478&lt;100,"small",IF(I4478&lt;500,"medium","large"))</f>
        <v>medium</v>
      </c>
      <c r="N4478">
        <f>IF(M4478="small",1,0)</f>
        <v>0</v>
      </c>
      <c r="O4478">
        <f>IF(N4478="medium",1,0)</f>
        <v>0</v>
      </c>
      <c r="P4478">
        <f>IF(O4478="large",1,0)</f>
        <v>0</v>
      </c>
      <c r="Q4478">
        <v>2010</v>
      </c>
      <c r="R4478">
        <v>1</v>
      </c>
      <c r="S4478" t="str">
        <f>IF(R4478=1, "First-time", IF(R4478&lt;=3, "Rising Star", IF(R4478&lt;10, "Established", "Elites")))</f>
        <v>First-time</v>
      </c>
      <c r="T4478">
        <f>IF(S4478 = "First-time",1,0)</f>
        <v>1</v>
      </c>
      <c r="U4478">
        <f>IF(S4478 = "Rising Star",1,0)</f>
        <v>0</v>
      </c>
      <c r="V4478">
        <f>IF(S4478 = "Established",1,0)</f>
        <v>0</v>
      </c>
      <c r="W4478">
        <f>IF(S4478 = "Elites",1,0)</f>
        <v>0</v>
      </c>
      <c r="X4478" t="s">
        <v>611</v>
      </c>
      <c r="Y4478" t="str">
        <f>IF(X4478="","-",TRIM(LEFT(X4478,FIND(",",X4478&amp;",")-1)))</f>
        <v>Denver</v>
      </c>
      <c r="Z4478" t="s">
        <v>611</v>
      </c>
      <c r="AA4478" t="s">
        <v>6</v>
      </c>
    </row>
    <row r="4479" spans="1:27" ht="14.4" x14ac:dyDescent="0.3">
      <c r="A4479">
        <v>4466</v>
      </c>
      <c r="B4479" t="s">
        <v>4294</v>
      </c>
      <c r="C4479" t="s">
        <v>4295</v>
      </c>
      <c r="D4479" t="s">
        <v>4296</v>
      </c>
      <c r="E4479" t="s">
        <v>4297</v>
      </c>
      <c r="F4479" s="5">
        <f>_xlfn.TEXTBEFORE(E4479, " ") * 1000000</f>
        <v>13900000</v>
      </c>
      <c r="G4479">
        <v>66.302400000000006</v>
      </c>
      <c r="H4479" t="s">
        <v>751</v>
      </c>
      <c r="I4479">
        <v>85</v>
      </c>
      <c r="J4479">
        <f>IF(I4479="",0,I4479)</f>
        <v>85</v>
      </c>
      <c r="K4479">
        <v>45</v>
      </c>
      <c r="L4479">
        <f>I4479-K4479</f>
        <v>40</v>
      </c>
      <c r="M4479" t="str">
        <f>IF(I4479&lt;100,"small",IF(I4479&lt;500,"medium","large"))</f>
        <v>small</v>
      </c>
      <c r="N4479">
        <f>IF(M4479="small",1,0)</f>
        <v>1</v>
      </c>
      <c r="O4479">
        <f>IF(N4479="medium",1,0)</f>
        <v>0</v>
      </c>
      <c r="P4479">
        <f>IF(O4479="large",1,0)</f>
        <v>0</v>
      </c>
      <c r="Q4479">
        <v>2002</v>
      </c>
      <c r="R4479">
        <v>1</v>
      </c>
      <c r="S4479" t="str">
        <f>IF(R4479=1, "First-time", IF(R4479&lt;=3, "Rising Star", IF(R4479&lt;10, "Established", "Elites")))</f>
        <v>First-time</v>
      </c>
      <c r="T4479">
        <f>IF(S4479 = "First-time",1,0)</f>
        <v>1</v>
      </c>
      <c r="U4479">
        <f>IF(S4479 = "Rising Star",1,0)</f>
        <v>0</v>
      </c>
      <c r="V4479">
        <f>IF(S4479 = "Established",1,0)</f>
        <v>0</v>
      </c>
      <c r="W4479">
        <f>IF(S4479 = "Elites",1,0)</f>
        <v>0</v>
      </c>
      <c r="X4479" t="s">
        <v>427</v>
      </c>
      <c r="Y4479" t="str">
        <f>IF(X4479="","-",TRIM(LEFT(X4479,FIND(",",X4479&amp;",")-1)))</f>
        <v>Washington</v>
      </c>
      <c r="Z4479" t="s">
        <v>1041</v>
      </c>
      <c r="AA4479" t="s">
        <v>47</v>
      </c>
    </row>
    <row r="4480" spans="1:27" ht="14.4" x14ac:dyDescent="0.3">
      <c r="A4480">
        <v>4467</v>
      </c>
      <c r="B4480" t="s">
        <v>4341</v>
      </c>
      <c r="C4480" t="s">
        <v>4342</v>
      </c>
      <c r="D4480" t="s">
        <v>4343</v>
      </c>
      <c r="E4480" t="s">
        <v>1329</v>
      </c>
      <c r="F4480" s="5">
        <f>_xlfn.TEXTBEFORE(E4480, " ") * 1000000</f>
        <v>3600000</v>
      </c>
      <c r="G4480">
        <v>66.292500000000004</v>
      </c>
      <c r="H4480" t="s">
        <v>353</v>
      </c>
      <c r="I4480">
        <v>25</v>
      </c>
      <c r="J4480">
        <f>IF(I4480="",0,I4480)</f>
        <v>25</v>
      </c>
      <c r="K4480">
        <v>15</v>
      </c>
      <c r="L4480">
        <f>I4480-K4480</f>
        <v>10</v>
      </c>
      <c r="M4480" t="str">
        <f>IF(I4480&lt;100,"small",IF(I4480&lt;500,"medium","large"))</f>
        <v>small</v>
      </c>
      <c r="N4480">
        <f>IF(M4480="small",1,0)</f>
        <v>1</v>
      </c>
      <c r="O4480">
        <f>IF(N4480="medium",1,0)</f>
        <v>0</v>
      </c>
      <c r="P4480">
        <f>IF(O4480="large",1,0)</f>
        <v>0</v>
      </c>
      <c r="Q4480">
        <v>2002</v>
      </c>
      <c r="R4480">
        <v>2</v>
      </c>
      <c r="S4480" t="str">
        <f>IF(R4480=1, "First-time", IF(R4480&lt;=3, "Rising Star", IF(R4480&lt;10, "Established", "Elites")))</f>
        <v>Rising Star</v>
      </c>
      <c r="T4480">
        <f>IF(S4480 = "First-time",1,0)</f>
        <v>0</v>
      </c>
      <c r="U4480">
        <f>IF(S4480 = "Rising Star",1,0)</f>
        <v>1</v>
      </c>
      <c r="V4480">
        <f>IF(S4480 = "Established",1,0)</f>
        <v>0</v>
      </c>
      <c r="W4480">
        <f>IF(S4480 = "Elites",1,0)</f>
        <v>0</v>
      </c>
      <c r="X4480" t="s">
        <v>232</v>
      </c>
      <c r="Y4480" t="str">
        <f>IF(X4480="","-",TRIM(LEFT(X4480,FIND(",",X4480&amp;",")-1)))</f>
        <v>Houston</v>
      </c>
      <c r="Z4480" t="s">
        <v>4344</v>
      </c>
      <c r="AA4480" t="s">
        <v>45</v>
      </c>
    </row>
    <row r="4481" spans="1:27" ht="14.4" x14ac:dyDescent="0.3">
      <c r="A4481">
        <v>4468</v>
      </c>
      <c r="B4481" t="s">
        <v>2054</v>
      </c>
      <c r="C4481" t="s">
        <v>2055</v>
      </c>
      <c r="D4481" t="s">
        <v>2056</v>
      </c>
      <c r="E4481" t="s">
        <v>2057</v>
      </c>
      <c r="F4481" s="5">
        <f>_xlfn.TEXTBEFORE(E4481, " ") * 1000000</f>
        <v>106500000</v>
      </c>
      <c r="G4481">
        <v>66.222099999999998</v>
      </c>
      <c r="H4481" t="s">
        <v>353</v>
      </c>
      <c r="I4481">
        <v>235</v>
      </c>
      <c r="J4481">
        <f>IF(I4481="",0,I4481)</f>
        <v>235</v>
      </c>
      <c r="K4481">
        <v>136</v>
      </c>
      <c r="L4481">
        <f>I4481-K4481</f>
        <v>99</v>
      </c>
      <c r="M4481" t="str">
        <f>IF(I4481&lt;100,"small",IF(I4481&lt;500,"medium","large"))</f>
        <v>medium</v>
      </c>
      <c r="N4481">
        <f>IF(M4481="small",1,0)</f>
        <v>0</v>
      </c>
      <c r="O4481">
        <f>IF(N4481="medium",1,0)</f>
        <v>0</v>
      </c>
      <c r="P4481">
        <f>IF(O4481="large",1,0)</f>
        <v>0</v>
      </c>
      <c r="Q4481">
        <v>1994</v>
      </c>
      <c r="R4481">
        <v>4</v>
      </c>
      <c r="S4481" t="str">
        <f>IF(R4481=1, "First-time", IF(R4481&lt;=3, "Rising Star", IF(R4481&lt;10, "Established", "Elites")))</f>
        <v>Established</v>
      </c>
      <c r="T4481">
        <f>IF(S4481 = "First-time",1,0)</f>
        <v>0</v>
      </c>
      <c r="U4481">
        <f>IF(S4481 = "Rising Star",1,0)</f>
        <v>0</v>
      </c>
      <c r="V4481">
        <f>IF(S4481 = "Established",1,0)</f>
        <v>1</v>
      </c>
      <c r="W4481">
        <f>IF(S4481 = "Elites",1,0)</f>
        <v>0</v>
      </c>
      <c r="X4481" t="s">
        <v>271</v>
      </c>
      <c r="Y4481" t="str">
        <f>IF(X4481="","-",TRIM(LEFT(X4481,FIND(",",X4481&amp;",")-1)))</f>
        <v>Chicago</v>
      </c>
      <c r="Z4481" t="s">
        <v>2058</v>
      </c>
      <c r="AA4481" t="s">
        <v>15</v>
      </c>
    </row>
    <row r="4482" spans="1:27" ht="14.4" x14ac:dyDescent="0.3">
      <c r="A4482">
        <v>4469</v>
      </c>
      <c r="B4482" t="s">
        <v>1428</v>
      </c>
      <c r="C4482" t="s">
        <v>1429</v>
      </c>
      <c r="D4482" t="s">
        <v>1430</v>
      </c>
      <c r="E4482" t="s">
        <v>1329</v>
      </c>
      <c r="F4482" s="5">
        <f>_xlfn.TEXTBEFORE(E4482, " ") * 1000000</f>
        <v>3600000</v>
      </c>
      <c r="G4482">
        <v>66.197299999999998</v>
      </c>
      <c r="H4482" t="s">
        <v>105</v>
      </c>
      <c r="I4482">
        <v>20</v>
      </c>
      <c r="J4482">
        <f>IF(I4482="",0,I4482)</f>
        <v>20</v>
      </c>
      <c r="K4482">
        <v>14</v>
      </c>
      <c r="L4482">
        <f>I4482-K4482</f>
        <v>6</v>
      </c>
      <c r="M4482" t="str">
        <f>IF(I4482&lt;100,"small",IF(I4482&lt;500,"medium","large"))</f>
        <v>small</v>
      </c>
      <c r="N4482">
        <f>IF(M4482="small",1,0)</f>
        <v>1</v>
      </c>
      <c r="O4482">
        <f>IF(N4482="medium",1,0)</f>
        <v>0</v>
      </c>
      <c r="P4482">
        <f>IF(O4482="large",1,0)</f>
        <v>0</v>
      </c>
      <c r="Q4482">
        <v>1989</v>
      </c>
      <c r="R4482">
        <v>2</v>
      </c>
      <c r="S4482" t="str">
        <f>IF(R4482=1, "First-time", IF(R4482&lt;=3, "Rising Star", IF(R4482&lt;10, "Established", "Elites")))</f>
        <v>Rising Star</v>
      </c>
      <c r="T4482">
        <f>IF(S4482 = "First-time",1,0)</f>
        <v>0</v>
      </c>
      <c r="U4482">
        <f>IF(S4482 = "Rising Star",1,0)</f>
        <v>1</v>
      </c>
      <c r="V4482">
        <f>IF(S4482 = "Established",1,0)</f>
        <v>0</v>
      </c>
      <c r="W4482">
        <f>IF(S4482 = "Elites",1,0)</f>
        <v>0</v>
      </c>
      <c r="X4482" t="s">
        <v>191</v>
      </c>
      <c r="Y4482" t="str">
        <f>IF(X4482="","-",TRIM(LEFT(X4482,FIND(",",X4482&amp;",")-1)))</f>
        <v>Philadelphia</v>
      </c>
      <c r="Z4482" t="s">
        <v>1431</v>
      </c>
      <c r="AA4482" t="s">
        <v>39</v>
      </c>
    </row>
    <row r="4483" spans="1:27" ht="14.4" x14ac:dyDescent="0.3">
      <c r="A4483">
        <v>4470</v>
      </c>
      <c r="B4483" t="s">
        <v>4526</v>
      </c>
      <c r="C4483" t="s">
        <v>4527</v>
      </c>
      <c r="D4483" t="s">
        <v>4528</v>
      </c>
      <c r="E4483" t="s">
        <v>533</v>
      </c>
      <c r="F4483" s="5">
        <f>_xlfn.TEXTBEFORE(E4483, " ") * 1000000</f>
        <v>5400000</v>
      </c>
      <c r="G4483">
        <v>66.168300000000002</v>
      </c>
      <c r="H4483" t="s">
        <v>1238</v>
      </c>
      <c r="I4483">
        <v>75</v>
      </c>
      <c r="J4483">
        <f>IF(I4483="",0,I4483)</f>
        <v>75</v>
      </c>
      <c r="K4483">
        <v>60</v>
      </c>
      <c r="L4483">
        <f>I4483-K4483</f>
        <v>15</v>
      </c>
      <c r="M4483" t="str">
        <f>IF(I4483&lt;100,"small",IF(I4483&lt;500,"medium","large"))</f>
        <v>small</v>
      </c>
      <c r="N4483">
        <f>IF(M4483="small",1,0)</f>
        <v>1</v>
      </c>
      <c r="O4483">
        <f>IF(N4483="medium",1,0)</f>
        <v>0</v>
      </c>
      <c r="P4483">
        <f>IF(O4483="large",1,0)</f>
        <v>0</v>
      </c>
      <c r="Q4483">
        <v>2002</v>
      </c>
      <c r="R4483">
        <v>1</v>
      </c>
      <c r="S4483" t="str">
        <f>IF(R4483=1, "First-time", IF(R4483&lt;=3, "Rising Star", IF(R4483&lt;10, "Established", "Elites")))</f>
        <v>First-time</v>
      </c>
      <c r="T4483">
        <f>IF(S4483 = "First-time",1,0)</f>
        <v>1</v>
      </c>
      <c r="U4483">
        <f>IF(S4483 = "Rising Star",1,0)</f>
        <v>0</v>
      </c>
      <c r="V4483">
        <f>IF(S4483 = "Established",1,0)</f>
        <v>0</v>
      </c>
      <c r="W4483">
        <f>IF(S4483 = "Elites",1,0)</f>
        <v>0</v>
      </c>
      <c r="X4483" t="s">
        <v>99</v>
      </c>
      <c r="Y4483" t="str">
        <f>IF(X4483="","-",TRIM(LEFT(X4483,FIND(",",X4483&amp;",")-1)))</f>
        <v>-</v>
      </c>
      <c r="Z4483" t="s">
        <v>4529</v>
      </c>
      <c r="AA4483" t="s">
        <v>19</v>
      </c>
    </row>
    <row r="4484" spans="1:27" ht="14.4" x14ac:dyDescent="0.3">
      <c r="A4484">
        <v>4471</v>
      </c>
      <c r="B4484" t="s">
        <v>4551</v>
      </c>
      <c r="C4484" t="s">
        <v>4552</v>
      </c>
      <c r="D4484" t="s">
        <v>4553</v>
      </c>
      <c r="E4484" t="s">
        <v>397</v>
      </c>
      <c r="F4484" s="5">
        <f>_xlfn.TEXTBEFORE(E4484, " ") * 1000000</f>
        <v>13600000</v>
      </c>
      <c r="G4484">
        <v>66.158600000000007</v>
      </c>
      <c r="H4484" t="s">
        <v>472</v>
      </c>
      <c r="I4484">
        <v>84</v>
      </c>
      <c r="J4484">
        <f>IF(I4484="",0,I4484)</f>
        <v>84</v>
      </c>
      <c r="K4484">
        <v>53</v>
      </c>
      <c r="L4484">
        <f>I4484-K4484</f>
        <v>31</v>
      </c>
      <c r="M4484" t="str">
        <f>IF(I4484&lt;100,"small",IF(I4484&lt;500,"medium","large"))</f>
        <v>small</v>
      </c>
      <c r="N4484">
        <f>IF(M4484="small",1,0)</f>
        <v>1</v>
      </c>
      <c r="O4484">
        <f>IF(N4484="medium",1,0)</f>
        <v>0</v>
      </c>
      <c r="P4484">
        <f>IF(O4484="large",1,0)</f>
        <v>0</v>
      </c>
      <c r="Q4484">
        <v>2002</v>
      </c>
      <c r="R4484">
        <v>4</v>
      </c>
      <c r="S4484" t="str">
        <f>IF(R4484=1, "First-time", IF(R4484&lt;=3, "Rising Star", IF(R4484&lt;10, "Established", "Elites")))</f>
        <v>Established</v>
      </c>
      <c r="T4484">
        <f>IF(S4484 = "First-time",1,0)</f>
        <v>0</v>
      </c>
      <c r="U4484">
        <f>IF(S4484 = "Rising Star",1,0)</f>
        <v>0</v>
      </c>
      <c r="V4484">
        <f>IF(S4484 = "Established",1,0)</f>
        <v>1</v>
      </c>
      <c r="W4484">
        <f>IF(S4484 = "Elites",1,0)</f>
        <v>0</v>
      </c>
      <c r="X4484" t="s">
        <v>271</v>
      </c>
      <c r="Y4484" t="str">
        <f>IF(X4484="","-",TRIM(LEFT(X4484,FIND(",",X4484&amp;",")-1)))</f>
        <v>Chicago</v>
      </c>
      <c r="Z4484" t="s">
        <v>4554</v>
      </c>
      <c r="AA4484" t="s">
        <v>15</v>
      </c>
    </row>
    <row r="4485" spans="1:27" ht="14.4" x14ac:dyDescent="0.3">
      <c r="A4485">
        <v>4472</v>
      </c>
      <c r="B4485" t="s">
        <v>10788</v>
      </c>
      <c r="C4485" t="s">
        <v>10789</v>
      </c>
      <c r="D4485" t="s">
        <v>10790</v>
      </c>
      <c r="E4485" t="s">
        <v>347</v>
      </c>
      <c r="F4485" s="5">
        <f>_xlfn.TEXTBEFORE(E4485, " ") * 1000000</f>
        <v>6000000</v>
      </c>
      <c r="G4485">
        <v>66.054400000000001</v>
      </c>
      <c r="H4485" t="s">
        <v>433</v>
      </c>
      <c r="I4485">
        <v>163</v>
      </c>
      <c r="J4485">
        <f>IF(I4485="",0,I4485)</f>
        <v>163</v>
      </c>
      <c r="K4485">
        <v>129</v>
      </c>
      <c r="L4485">
        <f>I4485-K4485</f>
        <v>34</v>
      </c>
      <c r="M4485" t="str">
        <f>IF(I4485&lt;100,"small",IF(I4485&lt;500,"medium","large"))</f>
        <v>medium</v>
      </c>
      <c r="N4485">
        <f>IF(M4485="small",1,0)</f>
        <v>0</v>
      </c>
      <c r="O4485">
        <f>IF(N4485="medium",1,0)</f>
        <v>0</v>
      </c>
      <c r="P4485">
        <f>IF(O4485="large",1,0)</f>
        <v>0</v>
      </c>
      <c r="Q4485">
        <v>2010</v>
      </c>
      <c r="R4485">
        <v>4</v>
      </c>
      <c r="S4485" t="str">
        <f>IF(R4485=1, "First-time", IF(R4485&lt;=3, "Rising Star", IF(R4485&lt;10, "Established", "Elites")))</f>
        <v>Established</v>
      </c>
      <c r="T4485">
        <f>IF(S4485 = "First-time",1,0)</f>
        <v>0</v>
      </c>
      <c r="U4485">
        <f>IF(S4485 = "Rising Star",1,0)</f>
        <v>0</v>
      </c>
      <c r="V4485">
        <f>IF(S4485 = "Established",1,0)</f>
        <v>1</v>
      </c>
      <c r="W4485">
        <f>IF(S4485 = "Elites",1,0)</f>
        <v>0</v>
      </c>
      <c r="X4485" t="s">
        <v>191</v>
      </c>
      <c r="Y4485" t="str">
        <f>IF(X4485="","-",TRIM(LEFT(X4485,FIND(",",X4485&amp;",")-1)))</f>
        <v>Philadelphia</v>
      </c>
      <c r="Z4485" t="s">
        <v>191</v>
      </c>
      <c r="AA4485" t="s">
        <v>39</v>
      </c>
    </row>
    <row r="4486" spans="1:27" ht="14.4" x14ac:dyDescent="0.3">
      <c r="A4486">
        <v>4473</v>
      </c>
      <c r="B4486" t="s">
        <v>6877</v>
      </c>
      <c r="C4486" t="s">
        <v>6878</v>
      </c>
      <c r="D4486" t="s">
        <v>6879</v>
      </c>
      <c r="E4486" t="s">
        <v>4615</v>
      </c>
      <c r="F4486" s="5">
        <f>_xlfn.TEXTBEFORE(E4486, " ") * 1000000</f>
        <v>22500000</v>
      </c>
      <c r="G4486">
        <v>66.028000000000006</v>
      </c>
      <c r="H4486" t="s">
        <v>353</v>
      </c>
      <c r="I4486">
        <v>246</v>
      </c>
      <c r="J4486">
        <f>IF(I4486="",0,I4486)</f>
        <v>246</v>
      </c>
      <c r="K4486">
        <v>167</v>
      </c>
      <c r="L4486">
        <f>I4486-K4486</f>
        <v>79</v>
      </c>
      <c r="M4486" t="str">
        <f>IF(I4486&lt;100,"small",IF(I4486&lt;500,"medium","large"))</f>
        <v>medium</v>
      </c>
      <c r="N4486">
        <f>IF(M4486="small",1,0)</f>
        <v>0</v>
      </c>
      <c r="O4486">
        <f>IF(N4486="medium",1,0)</f>
        <v>0</v>
      </c>
      <c r="P4486">
        <f>IF(O4486="large",1,0)</f>
        <v>0</v>
      </c>
      <c r="Q4486">
        <v>2006</v>
      </c>
      <c r="R4486">
        <v>3</v>
      </c>
      <c r="S4486" t="str">
        <f>IF(R4486=1, "First-time", IF(R4486&lt;=3, "Rising Star", IF(R4486&lt;10, "Established", "Elites")))</f>
        <v>Rising Star</v>
      </c>
      <c r="T4486">
        <f>IF(S4486 = "First-time",1,0)</f>
        <v>0</v>
      </c>
      <c r="U4486">
        <f>IF(S4486 = "Rising Star",1,0)</f>
        <v>1</v>
      </c>
      <c r="V4486">
        <f>IF(S4486 = "Established",1,0)</f>
        <v>0</v>
      </c>
      <c r="W4486">
        <f>IF(S4486 = "Elites",1,0)</f>
        <v>0</v>
      </c>
      <c r="X4486" t="s">
        <v>576</v>
      </c>
      <c r="Y4486" t="str">
        <f>IF(X4486="","-",TRIM(LEFT(X4486,FIND(",",X4486&amp;",")-1)))</f>
        <v>Rochester</v>
      </c>
      <c r="Z4486" t="s">
        <v>6880</v>
      </c>
      <c r="AA4486" t="s">
        <v>35</v>
      </c>
    </row>
    <row r="4487" spans="1:27" ht="14.4" x14ac:dyDescent="0.3">
      <c r="A4487">
        <v>4474</v>
      </c>
      <c r="B4487" t="s">
        <v>5659</v>
      </c>
      <c r="C4487" t="s">
        <v>5660</v>
      </c>
      <c r="D4487" t="s">
        <v>5661</v>
      </c>
      <c r="E4487" t="s">
        <v>1103</v>
      </c>
      <c r="F4487" s="5">
        <f>_xlfn.TEXTBEFORE(E4487, " ") * 1000000</f>
        <v>4500000</v>
      </c>
      <c r="G4487">
        <v>65.996300000000005</v>
      </c>
      <c r="H4487" t="s">
        <v>85</v>
      </c>
      <c r="I4487">
        <v>20</v>
      </c>
      <c r="J4487">
        <f>IF(I4487="",0,I4487)</f>
        <v>20</v>
      </c>
      <c r="K4487">
        <v>10</v>
      </c>
      <c r="L4487">
        <f>I4487-K4487</f>
        <v>10</v>
      </c>
      <c r="M4487" t="str">
        <f>IF(I4487&lt;100,"small",IF(I4487&lt;500,"medium","large"))</f>
        <v>small</v>
      </c>
      <c r="N4487">
        <f>IF(M4487="small",1,0)</f>
        <v>1</v>
      </c>
      <c r="O4487">
        <f>IF(N4487="medium",1,0)</f>
        <v>0</v>
      </c>
      <c r="P4487">
        <f>IF(O4487="large",1,0)</f>
        <v>0</v>
      </c>
      <c r="Q4487">
        <v>2004</v>
      </c>
      <c r="R4487">
        <v>1</v>
      </c>
      <c r="S4487" t="str">
        <f>IF(R4487=1, "First-time", IF(R4487&lt;=3, "Rising Star", IF(R4487&lt;10, "Established", "Elites")))</f>
        <v>First-time</v>
      </c>
      <c r="T4487">
        <f>IF(S4487 = "First-time",1,0)</f>
        <v>1</v>
      </c>
      <c r="U4487">
        <f>IF(S4487 = "Rising Star",1,0)</f>
        <v>0</v>
      </c>
      <c r="V4487">
        <f>IF(S4487 = "Established",1,0)</f>
        <v>0</v>
      </c>
      <c r="W4487">
        <f>IF(S4487 = "Elites",1,0)</f>
        <v>0</v>
      </c>
      <c r="X4487" t="s">
        <v>185</v>
      </c>
      <c r="Y4487" t="str">
        <f>IF(X4487="","-",TRIM(LEFT(X4487,FIND(",",X4487&amp;",")-1)))</f>
        <v>Boston</v>
      </c>
      <c r="Z4487" t="s">
        <v>185</v>
      </c>
      <c r="AA4487" t="s">
        <v>20</v>
      </c>
    </row>
    <row r="4488" spans="1:27" ht="14.4" x14ac:dyDescent="0.3">
      <c r="A4488">
        <v>4475</v>
      </c>
      <c r="B4488" t="s">
        <v>12372</v>
      </c>
      <c r="C4488" t="s">
        <v>12373</v>
      </c>
      <c r="D4488" t="s">
        <v>12374</v>
      </c>
      <c r="E4488" t="s">
        <v>392</v>
      </c>
      <c r="F4488" s="5">
        <f>_xlfn.TEXTBEFORE(E4488, " ") * 1000000</f>
        <v>2000000</v>
      </c>
      <c r="G4488">
        <v>65.984399999999994</v>
      </c>
      <c r="H4488" t="s">
        <v>1406</v>
      </c>
      <c r="I4488">
        <v>8</v>
      </c>
      <c r="J4488">
        <f>IF(I4488="",0,I4488)</f>
        <v>8</v>
      </c>
      <c r="K4488">
        <v>2</v>
      </c>
      <c r="L4488">
        <f>I4488-K4488</f>
        <v>6</v>
      </c>
      <c r="M4488" t="str">
        <f>IF(I4488&lt;100,"small",IF(I4488&lt;500,"medium","large"))</f>
        <v>small</v>
      </c>
      <c r="N4488">
        <f>IF(M4488="small",1,0)</f>
        <v>1</v>
      </c>
      <c r="O4488">
        <f>IF(N4488="medium",1,0)</f>
        <v>0</v>
      </c>
      <c r="P4488">
        <f>IF(O4488="large",1,0)</f>
        <v>0</v>
      </c>
      <c r="Q4488">
        <v>2011</v>
      </c>
      <c r="R4488">
        <v>1</v>
      </c>
      <c r="S4488" t="str">
        <f>IF(R4488=1, "First-time", IF(R4488&lt;=3, "Rising Star", IF(R4488&lt;10, "Established", "Elites")))</f>
        <v>First-time</v>
      </c>
      <c r="T4488">
        <f>IF(S4488 = "First-time",1,0)</f>
        <v>1</v>
      </c>
      <c r="U4488">
        <f>IF(S4488 = "Rising Star",1,0)</f>
        <v>0</v>
      </c>
      <c r="V4488">
        <f>IF(S4488 = "Established",1,0)</f>
        <v>0</v>
      </c>
      <c r="W4488">
        <f>IF(S4488 = "Elites",1,0)</f>
        <v>0</v>
      </c>
      <c r="X4488" t="s">
        <v>271</v>
      </c>
      <c r="Y4488" t="str">
        <f>IF(X4488="","-",TRIM(LEFT(X4488,FIND(",",X4488&amp;",")-1)))</f>
        <v>Chicago</v>
      </c>
      <c r="Z4488" t="s">
        <v>12375</v>
      </c>
      <c r="AA4488" t="s">
        <v>15</v>
      </c>
    </row>
    <row r="4489" spans="1:27" ht="14.4" x14ac:dyDescent="0.3">
      <c r="A4489">
        <v>4476</v>
      </c>
      <c r="B4489" t="s">
        <v>2382</v>
      </c>
      <c r="C4489" t="s">
        <v>2383</v>
      </c>
      <c r="D4489" t="s">
        <v>2384</v>
      </c>
      <c r="E4489" t="s">
        <v>2385</v>
      </c>
      <c r="F4489" s="5">
        <f>_xlfn.TEXTBEFORE(E4489, " ") * 1000000</f>
        <v>27900000</v>
      </c>
      <c r="G4489">
        <v>65.982100000000003</v>
      </c>
      <c r="H4489" t="s">
        <v>140</v>
      </c>
      <c r="I4489">
        <v>129</v>
      </c>
      <c r="J4489">
        <f>IF(I4489="",0,I4489)</f>
        <v>129</v>
      </c>
      <c r="K4489">
        <v>80</v>
      </c>
      <c r="L4489">
        <f>I4489-K4489</f>
        <v>49</v>
      </c>
      <c r="M4489" t="str">
        <f>IF(I4489&lt;100,"small",IF(I4489&lt;500,"medium","large"))</f>
        <v>medium</v>
      </c>
      <c r="N4489">
        <f>IF(M4489="small",1,0)</f>
        <v>0</v>
      </c>
      <c r="O4489">
        <f>IF(N4489="medium",1,0)</f>
        <v>0</v>
      </c>
      <c r="P4489">
        <f>IF(O4489="large",1,0)</f>
        <v>0</v>
      </c>
      <c r="Q4489">
        <v>1996</v>
      </c>
      <c r="R4489">
        <v>8</v>
      </c>
      <c r="S4489" t="str">
        <f>IF(R4489=1, "First-time", IF(R4489&lt;=3, "Rising Star", IF(R4489&lt;10, "Established", "Elites")))</f>
        <v>Established</v>
      </c>
      <c r="T4489">
        <f>IF(S4489 = "First-time",1,0)</f>
        <v>0</v>
      </c>
      <c r="U4489">
        <f>IF(S4489 = "Rising Star",1,0)</f>
        <v>0</v>
      </c>
      <c r="V4489">
        <f>IF(S4489 = "Established",1,0)</f>
        <v>1</v>
      </c>
      <c r="W4489">
        <f>IF(S4489 = "Elites",1,0)</f>
        <v>0</v>
      </c>
      <c r="X4489" t="s">
        <v>86</v>
      </c>
      <c r="Y4489" t="str">
        <f>IF(X4489="","-",TRIM(LEFT(X4489,FIND(",",X4489&amp;",")-1)))</f>
        <v>New York City</v>
      </c>
      <c r="Z4489" t="s">
        <v>2386</v>
      </c>
      <c r="AA4489" t="s">
        <v>32</v>
      </c>
    </row>
    <row r="4490" spans="1:27" ht="14.4" x14ac:dyDescent="0.3">
      <c r="A4490">
        <v>4477</v>
      </c>
      <c r="B4490" t="s">
        <v>10179</v>
      </c>
      <c r="C4490" t="s">
        <v>10180</v>
      </c>
      <c r="D4490" t="s">
        <v>10181</v>
      </c>
      <c r="E4490" t="s">
        <v>1933</v>
      </c>
      <c r="F4490" s="5">
        <f>_xlfn.TEXTBEFORE(E4490, " ") * 1000000</f>
        <v>6200000</v>
      </c>
      <c r="G4490">
        <v>65.972300000000004</v>
      </c>
      <c r="H4490" t="s">
        <v>803</v>
      </c>
      <c r="I4490">
        <v>31</v>
      </c>
      <c r="J4490">
        <f>IF(I4490="",0,I4490)</f>
        <v>31</v>
      </c>
      <c r="K4490">
        <v>16</v>
      </c>
      <c r="L4490">
        <f>I4490-K4490</f>
        <v>15</v>
      </c>
      <c r="M4490" t="str">
        <f>IF(I4490&lt;100,"small",IF(I4490&lt;500,"medium","large"))</f>
        <v>small</v>
      </c>
      <c r="N4490">
        <f>IF(M4490="small",1,0)</f>
        <v>1</v>
      </c>
      <c r="O4490">
        <f>IF(N4490="medium",1,0)</f>
        <v>0</v>
      </c>
      <c r="P4490">
        <f>IF(O4490="large",1,0)</f>
        <v>0</v>
      </c>
      <c r="Q4490">
        <v>2009</v>
      </c>
      <c r="R4490">
        <v>1</v>
      </c>
      <c r="S4490" t="str">
        <f>IF(R4490=1, "First-time", IF(R4490&lt;=3, "Rising Star", IF(R4490&lt;10, "Established", "Elites")))</f>
        <v>First-time</v>
      </c>
      <c r="T4490">
        <f>IF(S4490 = "First-time",1,0)</f>
        <v>1</v>
      </c>
      <c r="U4490">
        <f>IF(S4490 = "Rising Star",1,0)</f>
        <v>0</v>
      </c>
      <c r="V4490">
        <f>IF(S4490 = "Established",1,0)</f>
        <v>0</v>
      </c>
      <c r="W4490">
        <f>IF(S4490 = "Elites",1,0)</f>
        <v>0</v>
      </c>
      <c r="X4490" t="s">
        <v>689</v>
      </c>
      <c r="Y4490" t="str">
        <f>IF(X4490="","-",TRIM(LEFT(X4490,FIND(",",X4490&amp;",")-1)))</f>
        <v>Miami</v>
      </c>
      <c r="Z4490" t="s">
        <v>689</v>
      </c>
      <c r="AA4490" t="s">
        <v>10</v>
      </c>
    </row>
    <row r="4491" spans="1:27" ht="14.4" x14ac:dyDescent="0.3">
      <c r="A4491">
        <v>4478</v>
      </c>
      <c r="B4491" t="s">
        <v>9751</v>
      </c>
      <c r="C4491" t="s">
        <v>9752</v>
      </c>
      <c r="D4491" t="s">
        <v>9753</v>
      </c>
      <c r="E4491" t="s">
        <v>418</v>
      </c>
      <c r="F4491" s="5">
        <f>_xlfn.TEXTBEFORE(E4491, " ") * 1000000</f>
        <v>11700000</v>
      </c>
      <c r="G4491">
        <v>65.971699999999998</v>
      </c>
      <c r="H4491" t="s">
        <v>472</v>
      </c>
      <c r="I4491">
        <v>52</v>
      </c>
      <c r="J4491">
        <f>IF(I4491="",0,I4491)</f>
        <v>52</v>
      </c>
      <c r="K4491">
        <v>30</v>
      </c>
      <c r="L4491">
        <f>I4491-K4491</f>
        <v>22</v>
      </c>
      <c r="M4491" t="str">
        <f>IF(I4491&lt;100,"small",IF(I4491&lt;500,"medium","large"))</f>
        <v>small</v>
      </c>
      <c r="N4491">
        <f>IF(M4491="small",1,0)</f>
        <v>1</v>
      </c>
      <c r="O4491">
        <f>IF(N4491="medium",1,0)</f>
        <v>0</v>
      </c>
      <c r="P4491">
        <f>IF(O4491="large",1,0)</f>
        <v>0</v>
      </c>
      <c r="Q4491">
        <v>2009</v>
      </c>
      <c r="R4491">
        <v>2</v>
      </c>
      <c r="S4491" t="str">
        <f>IF(R4491=1, "First-time", IF(R4491&lt;=3, "Rising Star", IF(R4491&lt;10, "Established", "Elites")))</f>
        <v>Rising Star</v>
      </c>
      <c r="T4491">
        <f>IF(S4491 = "First-time",1,0)</f>
        <v>0</v>
      </c>
      <c r="U4491">
        <f>IF(S4491 = "Rising Star",1,0)</f>
        <v>1</v>
      </c>
      <c r="V4491">
        <f>IF(S4491 = "Established",1,0)</f>
        <v>0</v>
      </c>
      <c r="W4491">
        <f>IF(S4491 = "Elites",1,0)</f>
        <v>0</v>
      </c>
      <c r="X4491" t="s">
        <v>86</v>
      </c>
      <c r="Y4491" t="str">
        <f>IF(X4491="","-",TRIM(LEFT(X4491,FIND(",",X4491&amp;",")-1)))</f>
        <v>New York City</v>
      </c>
      <c r="Z4491" t="s">
        <v>9754</v>
      </c>
      <c r="AA4491" t="s">
        <v>32</v>
      </c>
    </row>
    <row r="4492" spans="1:27" ht="14.4" x14ac:dyDescent="0.3">
      <c r="A4492">
        <v>4479</v>
      </c>
      <c r="B4492" t="s">
        <v>11601</v>
      </c>
      <c r="C4492" t="s">
        <v>11602</v>
      </c>
      <c r="D4492" t="s">
        <v>11603</v>
      </c>
      <c r="E4492" t="s">
        <v>1360</v>
      </c>
      <c r="F4492" s="5">
        <f>_xlfn.TEXTBEFORE(E4492, " ") * 1000000</f>
        <v>12000000</v>
      </c>
      <c r="G4492">
        <v>65.946700000000007</v>
      </c>
      <c r="H4492" t="s">
        <v>433</v>
      </c>
      <c r="I4492">
        <v>222</v>
      </c>
      <c r="J4492">
        <f>IF(I4492="",0,I4492)</f>
        <v>222</v>
      </c>
      <c r="K4492">
        <v>136</v>
      </c>
      <c r="L4492">
        <f>I4492-K4492</f>
        <v>86</v>
      </c>
      <c r="M4492" t="str">
        <f>IF(I4492&lt;100,"small",IF(I4492&lt;500,"medium","large"))</f>
        <v>medium</v>
      </c>
      <c r="N4492">
        <f>IF(M4492="small",1,0)</f>
        <v>0</v>
      </c>
      <c r="O4492">
        <f>IF(N4492="medium",1,0)</f>
        <v>0</v>
      </c>
      <c r="P4492">
        <f>IF(O4492="large",1,0)</f>
        <v>0</v>
      </c>
      <c r="Q4492">
        <v>2010</v>
      </c>
      <c r="R4492">
        <v>4</v>
      </c>
      <c r="S4492" t="str">
        <f>IF(R4492=1, "First-time", IF(R4492&lt;=3, "Rising Star", IF(R4492&lt;10, "Established", "Elites")))</f>
        <v>Established</v>
      </c>
      <c r="T4492">
        <f>IF(S4492 = "First-time",1,0)</f>
        <v>0</v>
      </c>
      <c r="U4492">
        <f>IF(S4492 = "Rising Star",1,0)</f>
        <v>0</v>
      </c>
      <c r="V4492">
        <f>IF(S4492 = "Established",1,0)</f>
        <v>1</v>
      </c>
      <c r="W4492">
        <f>IF(S4492 = "Elites",1,0)</f>
        <v>0</v>
      </c>
      <c r="X4492" t="s">
        <v>99</v>
      </c>
      <c r="Y4492" t="str">
        <f>IF(X4492="","-",TRIM(LEFT(X4492,FIND(",",X4492&amp;",")-1)))</f>
        <v>-</v>
      </c>
      <c r="Z4492" t="s">
        <v>4232</v>
      </c>
      <c r="AA4492" t="s">
        <v>4</v>
      </c>
    </row>
    <row r="4493" spans="1:27" ht="14.4" x14ac:dyDescent="0.3">
      <c r="A4493">
        <v>4480</v>
      </c>
      <c r="B4493" t="s">
        <v>1550</v>
      </c>
      <c r="C4493" t="s">
        <v>1551</v>
      </c>
      <c r="D4493" t="s">
        <v>1552</v>
      </c>
      <c r="E4493" t="s">
        <v>1553</v>
      </c>
      <c r="F4493" s="5">
        <f>_xlfn.TEXTBEFORE(E4493, " ") * 1000000</f>
        <v>24000000</v>
      </c>
      <c r="G4493">
        <v>65.926000000000002</v>
      </c>
      <c r="H4493" t="s">
        <v>118</v>
      </c>
      <c r="I4493">
        <v>110</v>
      </c>
      <c r="J4493">
        <f>IF(I4493="",0,I4493)</f>
        <v>110</v>
      </c>
      <c r="K4493">
        <v>45</v>
      </c>
      <c r="L4493">
        <f>I4493-K4493</f>
        <v>65</v>
      </c>
      <c r="M4493" t="str">
        <f>IF(I4493&lt;100,"small",IF(I4493&lt;500,"medium","large"))</f>
        <v>medium</v>
      </c>
      <c r="N4493">
        <f>IF(M4493="small",1,0)</f>
        <v>0</v>
      </c>
      <c r="O4493">
        <f>IF(N4493="medium",1,0)</f>
        <v>0</v>
      </c>
      <c r="P4493">
        <f>IF(O4493="large",1,0)</f>
        <v>0</v>
      </c>
      <c r="Q4493">
        <v>1990</v>
      </c>
      <c r="R4493">
        <v>1</v>
      </c>
      <c r="S4493" t="str">
        <f>IF(R4493=1, "First-time", IF(R4493&lt;=3, "Rising Star", IF(R4493&lt;10, "Established", "Elites")))</f>
        <v>First-time</v>
      </c>
      <c r="T4493">
        <f>IF(S4493 = "First-time",1,0)</f>
        <v>1</v>
      </c>
      <c r="U4493">
        <f>IF(S4493 = "Rising Star",1,0)</f>
        <v>0</v>
      </c>
      <c r="V4493">
        <f>IF(S4493 = "Established",1,0)</f>
        <v>0</v>
      </c>
      <c r="W4493">
        <f>IF(S4493 = "Elites",1,0)</f>
        <v>0</v>
      </c>
      <c r="X4493" t="s">
        <v>1454</v>
      </c>
      <c r="Y4493" t="str">
        <f>IF(X4493="","-",TRIM(LEFT(X4493,FIND(",",X4493&amp;",")-1)))</f>
        <v>St. Louis</v>
      </c>
      <c r="Z4493" t="s">
        <v>1554</v>
      </c>
      <c r="AA4493" t="s">
        <v>25</v>
      </c>
    </row>
    <row r="4494" spans="1:27" ht="14.4" x14ac:dyDescent="0.3">
      <c r="A4494">
        <v>4481</v>
      </c>
      <c r="B4494" t="s">
        <v>8133</v>
      </c>
      <c r="C4494" t="s">
        <v>8134</v>
      </c>
      <c r="D4494" t="s">
        <v>8135</v>
      </c>
      <c r="E4494" t="s">
        <v>7645</v>
      </c>
      <c r="F4494" s="5">
        <f>_xlfn.TEXTBEFORE(E4494, " ") * 1000000</f>
        <v>32700000.000000004</v>
      </c>
      <c r="G4494">
        <v>65.907200000000003</v>
      </c>
      <c r="H4494" t="s">
        <v>129</v>
      </c>
      <c r="I4494">
        <v>26</v>
      </c>
      <c r="J4494">
        <f>IF(I4494="",0,I4494)</f>
        <v>26</v>
      </c>
      <c r="K4494">
        <v>13</v>
      </c>
      <c r="L4494">
        <f>I4494-K4494</f>
        <v>13</v>
      </c>
      <c r="M4494" t="str">
        <f>IF(I4494&lt;100,"small",IF(I4494&lt;500,"medium","large"))</f>
        <v>small</v>
      </c>
      <c r="N4494">
        <f>IF(M4494="small",1,0)</f>
        <v>1</v>
      </c>
      <c r="O4494">
        <f>IF(N4494="medium",1,0)</f>
        <v>0</v>
      </c>
      <c r="P4494">
        <f>IF(O4494="large",1,0)</f>
        <v>0</v>
      </c>
      <c r="Q4494">
        <v>2007</v>
      </c>
      <c r="R4494">
        <v>5</v>
      </c>
      <c r="S4494" t="str">
        <f>IF(R4494=1, "First-time", IF(R4494&lt;=3, "Rising Star", IF(R4494&lt;10, "Established", "Elites")))</f>
        <v>Established</v>
      </c>
      <c r="T4494">
        <f>IF(S4494 = "First-time",1,0)</f>
        <v>0</v>
      </c>
      <c r="U4494">
        <f>IF(S4494 = "Rising Star",1,0)</f>
        <v>0</v>
      </c>
      <c r="V4494">
        <f>IF(S4494 = "Established",1,0)</f>
        <v>1</v>
      </c>
      <c r="W4494">
        <f>IF(S4494 = "Elites",1,0)</f>
        <v>0</v>
      </c>
      <c r="X4494" t="s">
        <v>325</v>
      </c>
      <c r="Y4494" t="str">
        <f>IF(X4494="","-",TRIM(LEFT(X4494,FIND(",",X4494&amp;",")-1)))</f>
        <v>Los Angeles</v>
      </c>
      <c r="Z4494" t="s">
        <v>7187</v>
      </c>
      <c r="AA4494" t="s">
        <v>5</v>
      </c>
    </row>
    <row r="4495" spans="1:27" ht="14.4" x14ac:dyDescent="0.3">
      <c r="A4495">
        <v>4482</v>
      </c>
      <c r="B4495" t="s">
        <v>8932</v>
      </c>
      <c r="C4495" t="s">
        <v>8933</v>
      </c>
      <c r="D4495" t="s">
        <v>8934</v>
      </c>
      <c r="E4495" t="s">
        <v>1026</v>
      </c>
      <c r="F4495" s="5">
        <f>_xlfn.TEXTBEFORE(E4495, " ") * 1000000</f>
        <v>4900000</v>
      </c>
      <c r="G4495">
        <v>65.897300000000001</v>
      </c>
      <c r="H4495" t="s">
        <v>353</v>
      </c>
      <c r="I4495">
        <v>31</v>
      </c>
      <c r="J4495">
        <f>IF(I4495="",0,I4495)</f>
        <v>31</v>
      </c>
      <c r="K4495">
        <v>33</v>
      </c>
      <c r="L4495">
        <f>I4495-K4495</f>
        <v>-2</v>
      </c>
      <c r="M4495" t="str">
        <f>IF(I4495&lt;100,"small",IF(I4495&lt;500,"medium","large"))</f>
        <v>small</v>
      </c>
      <c r="N4495">
        <f>IF(M4495="small",1,0)</f>
        <v>1</v>
      </c>
      <c r="O4495">
        <f>IF(N4495="medium",1,0)</f>
        <v>0</v>
      </c>
      <c r="P4495">
        <f>IF(O4495="large",1,0)</f>
        <v>0</v>
      </c>
      <c r="Q4495">
        <v>2008</v>
      </c>
      <c r="R4495">
        <v>1</v>
      </c>
      <c r="S4495" t="str">
        <f>IF(R4495=1, "First-time", IF(R4495&lt;=3, "Rising Star", IF(R4495&lt;10, "Established", "Elites")))</f>
        <v>First-time</v>
      </c>
      <c r="T4495">
        <f>IF(S4495 = "First-time",1,0)</f>
        <v>1</v>
      </c>
      <c r="U4495">
        <f>IF(S4495 = "Rising Star",1,0)</f>
        <v>0</v>
      </c>
      <c r="V4495">
        <f>IF(S4495 = "Established",1,0)</f>
        <v>0</v>
      </c>
      <c r="W4495">
        <f>IF(S4495 = "Elites",1,0)</f>
        <v>0</v>
      </c>
      <c r="X4495" t="s">
        <v>1206</v>
      </c>
      <c r="Y4495" t="str">
        <f>IF(X4495="","-",TRIM(LEFT(X4495,FIND(",",X4495&amp;",")-1)))</f>
        <v>Tampa</v>
      </c>
      <c r="Z4495" t="s">
        <v>1206</v>
      </c>
      <c r="AA4495" t="s">
        <v>10</v>
      </c>
    </row>
    <row r="4496" spans="1:27" ht="14.4" x14ac:dyDescent="0.3">
      <c r="A4496">
        <v>4483</v>
      </c>
      <c r="B4496" t="s">
        <v>11575</v>
      </c>
      <c r="C4496" t="s">
        <v>11576</v>
      </c>
      <c r="D4496" t="s">
        <v>11577</v>
      </c>
      <c r="E4496" t="s">
        <v>11578</v>
      </c>
      <c r="F4496" s="5">
        <f>_xlfn.TEXTBEFORE(E4496, " ") * 1000000</f>
        <v>89300000</v>
      </c>
      <c r="G4496">
        <v>65.882300000000001</v>
      </c>
      <c r="H4496" t="s">
        <v>118</v>
      </c>
      <c r="I4496">
        <v>54</v>
      </c>
      <c r="J4496">
        <f>IF(I4496="",0,I4496)</f>
        <v>54</v>
      </c>
      <c r="K4496">
        <v>37</v>
      </c>
      <c r="L4496">
        <f>I4496-K4496</f>
        <v>17</v>
      </c>
      <c r="M4496" t="str">
        <f>IF(I4496&lt;100,"small",IF(I4496&lt;500,"medium","large"))</f>
        <v>small</v>
      </c>
      <c r="N4496">
        <f>IF(M4496="small",1,0)</f>
        <v>1</v>
      </c>
      <c r="O4496">
        <f>IF(N4496="medium",1,0)</f>
        <v>0</v>
      </c>
      <c r="P4496">
        <f>IF(O4496="large",1,0)</f>
        <v>0</v>
      </c>
      <c r="Q4496">
        <v>2010</v>
      </c>
      <c r="R4496">
        <v>1</v>
      </c>
      <c r="S4496" t="str">
        <f>IF(R4496=1, "First-time", IF(R4496&lt;=3, "Rising Star", IF(R4496&lt;10, "Established", "Elites")))</f>
        <v>First-time</v>
      </c>
      <c r="T4496">
        <f>IF(S4496 = "First-time",1,0)</f>
        <v>1</v>
      </c>
      <c r="U4496">
        <f>IF(S4496 = "Rising Star",1,0)</f>
        <v>0</v>
      </c>
      <c r="V4496">
        <f>IF(S4496 = "Established",1,0)</f>
        <v>0</v>
      </c>
      <c r="W4496">
        <f>IF(S4496 = "Elites",1,0)</f>
        <v>0</v>
      </c>
      <c r="X4496" t="s">
        <v>342</v>
      </c>
      <c r="Y4496" t="str">
        <f>IF(X4496="","-",TRIM(LEFT(X4496,FIND(",",X4496&amp;",")-1)))</f>
        <v>San Diego</v>
      </c>
      <c r="Z4496" t="s">
        <v>5875</v>
      </c>
      <c r="AA4496" t="s">
        <v>5</v>
      </c>
    </row>
    <row r="4497" spans="1:27" ht="14.4" x14ac:dyDescent="0.3">
      <c r="A4497">
        <v>4484</v>
      </c>
      <c r="B4497" t="s">
        <v>11870</v>
      </c>
      <c r="C4497" t="s">
        <v>11871</v>
      </c>
      <c r="D4497" t="s">
        <v>11872</v>
      </c>
      <c r="E4497" t="s">
        <v>2808</v>
      </c>
      <c r="F4497" s="5">
        <f>_xlfn.TEXTBEFORE(E4497, " ") * 1000000</f>
        <v>9000000</v>
      </c>
      <c r="G4497">
        <v>65.877200000000002</v>
      </c>
      <c r="H4497" t="s">
        <v>129</v>
      </c>
      <c r="I4497">
        <v>65</v>
      </c>
      <c r="J4497">
        <f>IF(I4497="",0,I4497)</f>
        <v>65</v>
      </c>
      <c r="K4497">
        <v>50</v>
      </c>
      <c r="L4497">
        <f>I4497-K4497</f>
        <v>15</v>
      </c>
      <c r="M4497" t="str">
        <f>IF(I4497&lt;100,"small",IF(I4497&lt;500,"medium","large"))</f>
        <v>small</v>
      </c>
      <c r="N4497">
        <f>IF(M4497="small",1,0)</f>
        <v>1</v>
      </c>
      <c r="O4497">
        <f>IF(N4497="medium",1,0)</f>
        <v>0</v>
      </c>
      <c r="P4497">
        <f>IF(O4497="large",1,0)</f>
        <v>0</v>
      </c>
      <c r="Q4497">
        <v>2011</v>
      </c>
      <c r="R4497">
        <v>5</v>
      </c>
      <c r="S4497" t="str">
        <f>IF(R4497=1, "First-time", IF(R4497&lt;=3, "Rising Star", IF(R4497&lt;10, "Established", "Elites")))</f>
        <v>Established</v>
      </c>
      <c r="T4497">
        <f>IF(S4497 = "First-time",1,0)</f>
        <v>0</v>
      </c>
      <c r="U4497">
        <f>IF(S4497 = "Rising Star",1,0)</f>
        <v>0</v>
      </c>
      <c r="V4497">
        <f>IF(S4497 = "Established",1,0)</f>
        <v>1</v>
      </c>
      <c r="W4497">
        <f>IF(S4497 = "Elites",1,0)</f>
        <v>0</v>
      </c>
      <c r="X4497" t="s">
        <v>838</v>
      </c>
      <c r="Y4497" t="str">
        <f>IF(X4497="","-",TRIM(LEFT(X4497,FIND(",",X4497&amp;",")-1)))</f>
        <v>Austin</v>
      </c>
      <c r="Z4497" t="s">
        <v>838</v>
      </c>
      <c r="AA4497" t="s">
        <v>45</v>
      </c>
    </row>
    <row r="4498" spans="1:27" ht="14.4" x14ac:dyDescent="0.3">
      <c r="A4498">
        <v>4485</v>
      </c>
      <c r="B4498" t="s">
        <v>12631</v>
      </c>
      <c r="C4498" t="s">
        <v>12632</v>
      </c>
      <c r="D4498" t="s">
        <v>12633</v>
      </c>
      <c r="E4498" t="s">
        <v>857</v>
      </c>
      <c r="F4498" s="5">
        <f>_xlfn.TEXTBEFORE(E4498, " ") * 1000000</f>
        <v>3200000</v>
      </c>
      <c r="G4498">
        <v>65.864599999999996</v>
      </c>
      <c r="H4498" t="s">
        <v>129</v>
      </c>
      <c r="I4498">
        <v>9</v>
      </c>
      <c r="J4498">
        <f>IF(I4498="",0,I4498)</f>
        <v>9</v>
      </c>
      <c r="K4498">
        <v>3</v>
      </c>
      <c r="L4498">
        <f>I4498-K4498</f>
        <v>6</v>
      </c>
      <c r="M4498" t="str">
        <f>IF(I4498&lt;100,"small",IF(I4498&lt;500,"medium","large"))</f>
        <v>small</v>
      </c>
      <c r="N4498">
        <f>IF(M4498="small",1,0)</f>
        <v>1</v>
      </c>
      <c r="O4498">
        <f>IF(N4498="medium",1,0)</f>
        <v>0</v>
      </c>
      <c r="P4498">
        <f>IF(O4498="large",1,0)</f>
        <v>0</v>
      </c>
      <c r="Q4498">
        <v>2011</v>
      </c>
      <c r="R4498">
        <v>1</v>
      </c>
      <c r="S4498" t="str">
        <f>IF(R4498=1, "First-time", IF(R4498&lt;=3, "Rising Star", IF(R4498&lt;10, "Established", "Elites")))</f>
        <v>First-time</v>
      </c>
      <c r="T4498">
        <f>IF(S4498 = "First-time",1,0)</f>
        <v>1</v>
      </c>
      <c r="U4498">
        <f>IF(S4498 = "Rising Star",1,0)</f>
        <v>0</v>
      </c>
      <c r="V4498">
        <f>IF(S4498 = "Established",1,0)</f>
        <v>0</v>
      </c>
      <c r="W4498">
        <f>IF(S4498 = "Elites",1,0)</f>
        <v>0</v>
      </c>
      <c r="X4498" t="s">
        <v>611</v>
      </c>
      <c r="Y4498" t="str">
        <f>IF(X4498="","-",TRIM(LEFT(X4498,FIND(",",X4498&amp;",")-1)))</f>
        <v>Denver</v>
      </c>
      <c r="Z4498" t="s">
        <v>2238</v>
      </c>
      <c r="AA4498" t="s">
        <v>6</v>
      </c>
    </row>
    <row r="4499" spans="1:27" ht="14.4" x14ac:dyDescent="0.3">
      <c r="A4499">
        <v>4486</v>
      </c>
      <c r="B4499" t="s">
        <v>107</v>
      </c>
      <c r="C4499" t="s">
        <v>108</v>
      </c>
      <c r="D4499" t="s">
        <v>109</v>
      </c>
      <c r="E4499" t="s">
        <v>110</v>
      </c>
      <c r="F4499" s="5">
        <f>_xlfn.TEXTBEFORE(E4499, " ") * 1000000</f>
        <v>23700000</v>
      </c>
      <c r="G4499">
        <v>65.8416</v>
      </c>
      <c r="H4499" t="s">
        <v>111</v>
      </c>
      <c r="I4499">
        <v>152</v>
      </c>
      <c r="J4499">
        <f>IF(I4499="",0,I4499)</f>
        <v>152</v>
      </c>
      <c r="K4499">
        <v>108</v>
      </c>
      <c r="L4499">
        <f>I4499-K4499</f>
        <v>44</v>
      </c>
      <c r="M4499" t="str">
        <f>IF(I4499&lt;100,"small",IF(I4499&lt;500,"medium","large"))</f>
        <v>medium</v>
      </c>
      <c r="N4499">
        <f>IF(M4499="small",1,0)</f>
        <v>0</v>
      </c>
      <c r="O4499">
        <f>IF(N4499="medium",1,0)</f>
        <v>0</v>
      </c>
      <c r="P4499">
        <f>IF(O4499="large",1,0)</f>
        <v>0</v>
      </c>
      <c r="Q4499">
        <v>1897</v>
      </c>
      <c r="R4499">
        <v>1</v>
      </c>
      <c r="S4499" t="str">
        <f>IF(R4499=1, "First-time", IF(R4499&lt;=3, "Rising Star", IF(R4499&lt;10, "Established", "Elites")))</f>
        <v>First-time</v>
      </c>
      <c r="T4499">
        <f>IF(S4499 = "First-time",1,0)</f>
        <v>1</v>
      </c>
      <c r="U4499">
        <f>IF(S4499 = "Rising Star",1,0)</f>
        <v>0</v>
      </c>
      <c r="V4499">
        <f>IF(S4499 = "Established",1,0)</f>
        <v>0</v>
      </c>
      <c r="W4499">
        <f>IF(S4499 = "Elites",1,0)</f>
        <v>0</v>
      </c>
      <c r="X4499" t="s">
        <v>112</v>
      </c>
      <c r="Y4499" t="str">
        <f>IF(X4499="","-",TRIM(LEFT(X4499,FIND(",",X4499&amp;",")-1)))</f>
        <v>Richmond</v>
      </c>
      <c r="Z4499" t="s">
        <v>113</v>
      </c>
      <c r="AA4499" t="s">
        <v>47</v>
      </c>
    </row>
    <row r="4500" spans="1:27" ht="14.4" x14ac:dyDescent="0.3">
      <c r="A4500">
        <v>4487</v>
      </c>
      <c r="B4500" t="s">
        <v>2527</v>
      </c>
      <c r="C4500" t="s">
        <v>2528</v>
      </c>
      <c r="D4500" t="s">
        <v>2529</v>
      </c>
      <c r="E4500" t="s">
        <v>742</v>
      </c>
      <c r="F4500" s="5">
        <f>_xlfn.TEXTBEFORE(E4500, " ") * 1000000</f>
        <v>23000000</v>
      </c>
      <c r="G4500">
        <v>65.828400000000002</v>
      </c>
      <c r="H4500" t="s">
        <v>129</v>
      </c>
      <c r="I4500">
        <v>95</v>
      </c>
      <c r="J4500">
        <f>IF(I4500="",0,I4500)</f>
        <v>95</v>
      </c>
      <c r="K4500">
        <v>50</v>
      </c>
      <c r="L4500">
        <f>I4500-K4500</f>
        <v>45</v>
      </c>
      <c r="M4500" t="str">
        <f>IF(I4500&lt;100,"small",IF(I4500&lt;500,"medium","large"))</f>
        <v>small</v>
      </c>
      <c r="N4500">
        <f>IF(M4500="small",1,0)</f>
        <v>1</v>
      </c>
      <c r="O4500">
        <f>IF(N4500="medium",1,0)</f>
        <v>0</v>
      </c>
      <c r="P4500">
        <f>IF(O4500="large",1,0)</f>
        <v>0</v>
      </c>
      <c r="Q4500">
        <v>1996</v>
      </c>
      <c r="R4500">
        <v>1</v>
      </c>
      <c r="S4500" t="str">
        <f>IF(R4500=1, "First-time", IF(R4500&lt;=3, "Rising Star", IF(R4500&lt;10, "Established", "Elites")))</f>
        <v>First-time</v>
      </c>
      <c r="T4500">
        <f>IF(S4500 = "First-time",1,0)</f>
        <v>1</v>
      </c>
      <c r="U4500">
        <f>IF(S4500 = "Rising Star",1,0)</f>
        <v>0</v>
      </c>
      <c r="V4500">
        <f>IF(S4500 = "Established",1,0)</f>
        <v>0</v>
      </c>
      <c r="W4500">
        <f>IF(S4500 = "Elites",1,0)</f>
        <v>0</v>
      </c>
      <c r="X4500" t="s">
        <v>325</v>
      </c>
      <c r="Y4500" t="str">
        <f>IF(X4500="","-",TRIM(LEFT(X4500,FIND(",",X4500&amp;",")-1)))</f>
        <v>Los Angeles</v>
      </c>
      <c r="Z4500" t="s">
        <v>2530</v>
      </c>
      <c r="AA4500" t="s">
        <v>5</v>
      </c>
    </row>
    <row r="4501" spans="1:27" ht="14.4" x14ac:dyDescent="0.3">
      <c r="A4501">
        <v>4488</v>
      </c>
      <c r="B4501" t="s">
        <v>6225</v>
      </c>
      <c r="C4501" t="s">
        <v>6226</v>
      </c>
      <c r="D4501" t="s">
        <v>6227</v>
      </c>
      <c r="E4501" t="s">
        <v>1276</v>
      </c>
      <c r="F4501" s="5">
        <f>_xlfn.TEXTBEFORE(E4501, " ") * 1000000</f>
        <v>5000000</v>
      </c>
      <c r="G4501">
        <v>65.781000000000006</v>
      </c>
      <c r="H4501" t="s">
        <v>111</v>
      </c>
      <c r="I4501">
        <v>28</v>
      </c>
      <c r="J4501">
        <f>IF(I4501="",0,I4501)</f>
        <v>28</v>
      </c>
      <c r="K4501">
        <v>18</v>
      </c>
      <c r="L4501">
        <f>I4501-K4501</f>
        <v>10</v>
      </c>
      <c r="M4501" t="str">
        <f>IF(I4501&lt;100,"small",IF(I4501&lt;500,"medium","large"))</f>
        <v>small</v>
      </c>
      <c r="N4501">
        <f>IF(M4501="small",1,0)</f>
        <v>1</v>
      </c>
      <c r="O4501">
        <f>IF(N4501="medium",1,0)</f>
        <v>0</v>
      </c>
      <c r="P4501">
        <f>IF(O4501="large",1,0)</f>
        <v>0</v>
      </c>
      <c r="Q4501">
        <v>2005</v>
      </c>
      <c r="R4501">
        <v>3</v>
      </c>
      <c r="S4501" t="str">
        <f>IF(R4501=1, "First-time", IF(R4501&lt;=3, "Rising Star", IF(R4501&lt;10, "Established", "Elites")))</f>
        <v>Rising Star</v>
      </c>
      <c r="T4501">
        <f>IF(S4501 = "First-time",1,0)</f>
        <v>0</v>
      </c>
      <c r="U4501">
        <f>IF(S4501 = "Rising Star",1,0)</f>
        <v>1</v>
      </c>
      <c r="V4501">
        <f>IF(S4501 = "Established",1,0)</f>
        <v>0</v>
      </c>
      <c r="W4501">
        <f>IF(S4501 = "Elites",1,0)</f>
        <v>0</v>
      </c>
      <c r="X4501" t="s">
        <v>86</v>
      </c>
      <c r="Y4501" t="str">
        <f>IF(X4501="","-",TRIM(LEFT(X4501,FIND(",",X4501&amp;",")-1)))</f>
        <v>New York City</v>
      </c>
      <c r="Z4501" t="s">
        <v>543</v>
      </c>
      <c r="AA4501" t="s">
        <v>35</v>
      </c>
    </row>
    <row r="4502" spans="1:27" ht="14.4" x14ac:dyDescent="0.3">
      <c r="A4502">
        <v>4489</v>
      </c>
      <c r="B4502" t="s">
        <v>5111</v>
      </c>
      <c r="C4502" t="s">
        <v>5112</v>
      </c>
      <c r="D4502" t="s">
        <v>5113</v>
      </c>
      <c r="E4502" t="s">
        <v>490</v>
      </c>
      <c r="F4502" s="5">
        <f>_xlfn.TEXTBEFORE(E4502, " ") * 1000000</f>
        <v>7300000</v>
      </c>
      <c r="G4502">
        <v>65.770700000000005</v>
      </c>
      <c r="H4502" t="s">
        <v>167</v>
      </c>
      <c r="I4502">
        <v>10</v>
      </c>
      <c r="J4502">
        <f>IF(I4502="",0,I4502)</f>
        <v>10</v>
      </c>
      <c r="K4502">
        <v>6</v>
      </c>
      <c r="L4502">
        <f>I4502-K4502</f>
        <v>4</v>
      </c>
      <c r="M4502" t="str">
        <f>IF(I4502&lt;100,"small",IF(I4502&lt;500,"medium","large"))</f>
        <v>small</v>
      </c>
      <c r="N4502">
        <f>IF(M4502="small",1,0)</f>
        <v>1</v>
      </c>
      <c r="O4502">
        <f>IF(N4502="medium",1,0)</f>
        <v>0</v>
      </c>
      <c r="P4502">
        <f>IF(O4502="large",1,0)</f>
        <v>0</v>
      </c>
      <c r="Q4502">
        <v>2003</v>
      </c>
      <c r="R4502">
        <v>5</v>
      </c>
      <c r="S4502" t="str">
        <f>IF(R4502=1, "First-time", IF(R4502&lt;=3, "Rising Star", IF(R4502&lt;10, "Established", "Elites")))</f>
        <v>Established</v>
      </c>
      <c r="T4502">
        <f>IF(S4502 = "First-time",1,0)</f>
        <v>0</v>
      </c>
      <c r="U4502">
        <f>IF(S4502 = "Rising Star",1,0)</f>
        <v>0</v>
      </c>
      <c r="V4502">
        <f>IF(S4502 = "Established",1,0)</f>
        <v>1</v>
      </c>
      <c r="W4502">
        <f>IF(S4502 = "Elites",1,0)</f>
        <v>0</v>
      </c>
      <c r="X4502" t="s">
        <v>313</v>
      </c>
      <c r="Y4502" t="str">
        <f>IF(X4502="","-",TRIM(LEFT(X4502,FIND(",",X4502&amp;",")-1)))</f>
        <v>Des Moines</v>
      </c>
      <c r="Z4502" t="s">
        <v>5114</v>
      </c>
      <c r="AA4502" t="s">
        <v>13</v>
      </c>
    </row>
    <row r="4503" spans="1:27" ht="14.4" x14ac:dyDescent="0.3">
      <c r="A4503">
        <v>4490</v>
      </c>
      <c r="B4503" t="s">
        <v>5960</v>
      </c>
      <c r="C4503" t="s">
        <v>5961</v>
      </c>
      <c r="D4503" t="s">
        <v>5962</v>
      </c>
      <c r="E4503" t="s">
        <v>418</v>
      </c>
      <c r="F4503" s="5">
        <f>_xlfn.TEXTBEFORE(E4503, " ") * 1000000</f>
        <v>11700000</v>
      </c>
      <c r="G4503">
        <v>65.645700000000005</v>
      </c>
      <c r="H4503" t="s">
        <v>85</v>
      </c>
      <c r="I4503">
        <v>91</v>
      </c>
      <c r="J4503">
        <f>IF(I4503="",0,I4503)</f>
        <v>91</v>
      </c>
      <c r="K4503">
        <v>68</v>
      </c>
      <c r="L4503">
        <f>I4503-K4503</f>
        <v>23</v>
      </c>
      <c r="M4503" t="str">
        <f>IF(I4503&lt;100,"small",IF(I4503&lt;500,"medium","large"))</f>
        <v>small</v>
      </c>
      <c r="N4503">
        <f>IF(M4503="small",1,0)</f>
        <v>1</v>
      </c>
      <c r="O4503">
        <f>IF(N4503="medium",1,0)</f>
        <v>0</v>
      </c>
      <c r="P4503">
        <f>IF(O4503="large",1,0)</f>
        <v>0</v>
      </c>
      <c r="Q4503">
        <v>2004</v>
      </c>
      <c r="R4503">
        <v>2</v>
      </c>
      <c r="S4503" t="str">
        <f>IF(R4503=1, "First-time", IF(R4503&lt;=3, "Rising Star", IF(R4503&lt;10, "Established", "Elites")))</f>
        <v>Rising Star</v>
      </c>
      <c r="T4503">
        <f>IF(S4503 = "First-time",1,0)</f>
        <v>0</v>
      </c>
      <c r="U4503">
        <f>IF(S4503 = "Rising Star",1,0)</f>
        <v>1</v>
      </c>
      <c r="V4503">
        <f>IF(S4503 = "Established",1,0)</f>
        <v>0</v>
      </c>
      <c r="W4503">
        <f>IF(S4503 = "Elites",1,0)</f>
        <v>0</v>
      </c>
      <c r="X4503" t="s">
        <v>272</v>
      </c>
      <c r="Y4503" t="str">
        <f>IF(X4503="","-",TRIM(LEFT(X4503,FIND(",",X4503&amp;",")-1)))</f>
        <v>Phoenix</v>
      </c>
      <c r="Z4503" t="s">
        <v>5963</v>
      </c>
      <c r="AA4503" t="s">
        <v>4</v>
      </c>
    </row>
    <row r="4504" spans="1:27" ht="14.4" x14ac:dyDescent="0.3">
      <c r="A4504">
        <v>4491</v>
      </c>
      <c r="B4504" t="s">
        <v>5941</v>
      </c>
      <c r="C4504" t="s">
        <v>5942</v>
      </c>
      <c r="D4504" t="s">
        <v>5943</v>
      </c>
      <c r="E4504" t="s">
        <v>721</v>
      </c>
      <c r="F4504" s="5">
        <f>_xlfn.TEXTBEFORE(E4504, " ") * 1000000</f>
        <v>8000000</v>
      </c>
      <c r="G4504">
        <v>65.610900000000001</v>
      </c>
      <c r="H4504" t="s">
        <v>174</v>
      </c>
      <c r="I4504">
        <v>30</v>
      </c>
      <c r="J4504">
        <f>IF(I4504="",0,I4504)</f>
        <v>30</v>
      </c>
      <c r="K4504">
        <v>30</v>
      </c>
      <c r="L4504">
        <f>I4504-K4504</f>
        <v>0</v>
      </c>
      <c r="M4504" t="str">
        <f>IF(I4504&lt;100,"small",IF(I4504&lt;500,"medium","large"))</f>
        <v>small</v>
      </c>
      <c r="N4504">
        <f>IF(M4504="small",1,0)</f>
        <v>1</v>
      </c>
      <c r="O4504">
        <f>IF(N4504="medium",1,0)</f>
        <v>0</v>
      </c>
      <c r="P4504">
        <f>IF(O4504="large",1,0)</f>
        <v>0</v>
      </c>
      <c r="Q4504">
        <v>2004</v>
      </c>
      <c r="R4504">
        <v>6</v>
      </c>
      <c r="S4504" t="str">
        <f>IF(R4504=1, "First-time", IF(R4504&lt;=3, "Rising Star", IF(R4504&lt;10, "Established", "Elites")))</f>
        <v>Established</v>
      </c>
      <c r="T4504">
        <f>IF(S4504 = "First-time",1,0)</f>
        <v>0</v>
      </c>
      <c r="U4504">
        <f>IF(S4504 = "Rising Star",1,0)</f>
        <v>0</v>
      </c>
      <c r="V4504">
        <f>IF(S4504 = "Established",1,0)</f>
        <v>1</v>
      </c>
      <c r="W4504">
        <f>IF(S4504 = "Elites",1,0)</f>
        <v>0</v>
      </c>
      <c r="X4504" t="s">
        <v>325</v>
      </c>
      <c r="Y4504" t="str">
        <f>IF(X4504="","-",TRIM(LEFT(X4504,FIND(",",X4504&amp;",")-1)))</f>
        <v>Los Angeles</v>
      </c>
      <c r="Z4504" t="s">
        <v>5944</v>
      </c>
      <c r="AA4504" t="s">
        <v>5</v>
      </c>
    </row>
    <row r="4505" spans="1:27" ht="14.4" x14ac:dyDescent="0.3">
      <c r="A4505">
        <v>4492</v>
      </c>
      <c r="B4505" t="s">
        <v>9349</v>
      </c>
      <c r="C4505" t="s">
        <v>9350</v>
      </c>
      <c r="D4505" t="s">
        <v>9351</v>
      </c>
      <c r="E4505" t="s">
        <v>1971</v>
      </c>
      <c r="F4505" s="5">
        <f>_xlfn.TEXTBEFORE(E4505, " ") * 1000000</f>
        <v>7000000</v>
      </c>
      <c r="G4505">
        <v>65.593400000000003</v>
      </c>
      <c r="H4505" t="s">
        <v>129</v>
      </c>
      <c r="I4505">
        <v>40</v>
      </c>
      <c r="J4505">
        <f>IF(I4505="",0,I4505)</f>
        <v>40</v>
      </c>
      <c r="K4505">
        <v>27</v>
      </c>
      <c r="L4505">
        <f>I4505-K4505</f>
        <v>13</v>
      </c>
      <c r="M4505" t="str">
        <f>IF(I4505&lt;100,"small",IF(I4505&lt;500,"medium","large"))</f>
        <v>small</v>
      </c>
      <c r="N4505">
        <f>IF(M4505="small",1,0)</f>
        <v>1</v>
      </c>
      <c r="O4505">
        <f>IF(N4505="medium",1,0)</f>
        <v>0</v>
      </c>
      <c r="P4505">
        <f>IF(O4505="large",1,0)</f>
        <v>0</v>
      </c>
      <c r="Q4505">
        <v>2009</v>
      </c>
      <c r="R4505">
        <v>2</v>
      </c>
      <c r="S4505" t="str">
        <f>IF(R4505=1, "First-time", IF(R4505&lt;=3, "Rising Star", IF(R4505&lt;10, "Established", "Elites")))</f>
        <v>Rising Star</v>
      </c>
      <c r="T4505">
        <f>IF(S4505 = "First-time",1,0)</f>
        <v>0</v>
      </c>
      <c r="U4505">
        <f>IF(S4505 = "Rising Star",1,0)</f>
        <v>1</v>
      </c>
      <c r="V4505">
        <f>IF(S4505 = "Established",1,0)</f>
        <v>0</v>
      </c>
      <c r="W4505">
        <f>IF(S4505 = "Elites",1,0)</f>
        <v>0</v>
      </c>
      <c r="X4505" t="s">
        <v>409</v>
      </c>
      <c r="Y4505" t="str">
        <f>IF(X4505="","-",TRIM(LEFT(X4505,FIND(",",X4505&amp;",")-1)))</f>
        <v>Salt Lake City</v>
      </c>
      <c r="Z4505" t="s">
        <v>794</v>
      </c>
      <c r="AA4505" t="s">
        <v>46</v>
      </c>
    </row>
    <row r="4506" spans="1:27" ht="14.4" x14ac:dyDescent="0.3">
      <c r="A4506">
        <v>4493</v>
      </c>
      <c r="B4506" t="s">
        <v>2905</v>
      </c>
      <c r="C4506" t="s">
        <v>2906</v>
      </c>
      <c r="D4506" t="s">
        <v>2907</v>
      </c>
      <c r="E4506" t="s">
        <v>2908</v>
      </c>
      <c r="F4506" s="5">
        <f>_xlfn.TEXTBEFORE(E4506, " ") * 1000000</f>
        <v>872100000</v>
      </c>
      <c r="G4506">
        <v>65.575599999999994</v>
      </c>
      <c r="H4506" t="s">
        <v>105</v>
      </c>
      <c r="I4506">
        <v>3087</v>
      </c>
      <c r="J4506">
        <f>IF(I4506="",0,I4506)</f>
        <v>3087</v>
      </c>
      <c r="K4506">
        <v>1957</v>
      </c>
      <c r="L4506">
        <f>I4506-K4506</f>
        <v>1130</v>
      </c>
      <c r="M4506" t="str">
        <f>IF(I4506&lt;100,"small",IF(I4506&lt;500,"medium","large"))</f>
        <v>large</v>
      </c>
      <c r="N4506">
        <f>IF(M4506="small",1,0)</f>
        <v>0</v>
      </c>
      <c r="O4506">
        <f>IF(N4506="medium",1,0)</f>
        <v>0</v>
      </c>
      <c r="P4506">
        <f>IF(O4506="large",1,0)</f>
        <v>0</v>
      </c>
      <c r="Q4506">
        <v>1998</v>
      </c>
      <c r="R4506">
        <v>9</v>
      </c>
      <c r="S4506" t="str">
        <f>IF(R4506=1, "First-time", IF(R4506&lt;=3, "Rising Star", IF(R4506&lt;10, "Established", "Elites")))</f>
        <v>Established</v>
      </c>
      <c r="T4506">
        <f>IF(S4506 = "First-time",1,0)</f>
        <v>0</v>
      </c>
      <c r="U4506">
        <f>IF(S4506 = "Rising Star",1,0)</f>
        <v>0</v>
      </c>
      <c r="V4506">
        <f>IF(S4506 = "Established",1,0)</f>
        <v>1</v>
      </c>
      <c r="W4506">
        <f>IF(S4506 = "Elites",1,0)</f>
        <v>0</v>
      </c>
      <c r="X4506" t="s">
        <v>180</v>
      </c>
      <c r="Y4506" t="str">
        <f>IF(X4506="","-",TRIM(LEFT(X4506,FIND(",",X4506&amp;",")-1)))</f>
        <v>Cincinnati</v>
      </c>
      <c r="Z4506" t="s">
        <v>2909</v>
      </c>
      <c r="AA4506" t="s">
        <v>18</v>
      </c>
    </row>
    <row r="4507" spans="1:27" ht="14.4" x14ac:dyDescent="0.3">
      <c r="A4507">
        <v>4494</v>
      </c>
      <c r="B4507" t="s">
        <v>2678</v>
      </c>
      <c r="C4507" t="s">
        <v>2679</v>
      </c>
      <c r="D4507" t="s">
        <v>2680</v>
      </c>
      <c r="E4507" t="s">
        <v>2681</v>
      </c>
      <c r="F4507" s="5">
        <f>_xlfn.TEXTBEFORE(E4507, " ") * 1000000</f>
        <v>13300000</v>
      </c>
      <c r="G4507">
        <v>65.569199999999995</v>
      </c>
      <c r="H4507" t="s">
        <v>85</v>
      </c>
      <c r="I4507">
        <v>160</v>
      </c>
      <c r="J4507">
        <f>IF(I4507="",0,I4507)</f>
        <v>160</v>
      </c>
      <c r="K4507">
        <v>90</v>
      </c>
      <c r="L4507">
        <f>I4507-K4507</f>
        <v>70</v>
      </c>
      <c r="M4507" t="str">
        <f>IF(I4507&lt;100,"small",IF(I4507&lt;500,"medium","large"))</f>
        <v>medium</v>
      </c>
      <c r="N4507">
        <f>IF(M4507="small",1,0)</f>
        <v>0</v>
      </c>
      <c r="O4507">
        <f>IF(N4507="medium",1,0)</f>
        <v>0</v>
      </c>
      <c r="P4507">
        <f>IF(O4507="large",1,0)</f>
        <v>0</v>
      </c>
      <c r="Q4507">
        <v>1997</v>
      </c>
      <c r="R4507">
        <v>1</v>
      </c>
      <c r="S4507" t="str">
        <f>IF(R4507=1, "First-time", IF(R4507&lt;=3, "Rising Star", IF(R4507&lt;10, "Established", "Elites")))</f>
        <v>First-time</v>
      </c>
      <c r="T4507">
        <f>IF(S4507 = "First-time",1,0)</f>
        <v>1</v>
      </c>
      <c r="U4507">
        <f>IF(S4507 = "Rising Star",1,0)</f>
        <v>0</v>
      </c>
      <c r="V4507">
        <f>IF(S4507 = "Established",1,0)</f>
        <v>0</v>
      </c>
      <c r="W4507">
        <f>IF(S4507 = "Elites",1,0)</f>
        <v>0</v>
      </c>
      <c r="X4507" t="s">
        <v>439</v>
      </c>
      <c r="Y4507" t="str">
        <f>IF(X4507="","-",TRIM(LEFT(X4507,FIND(",",X4507&amp;",")-1)))</f>
        <v>Detroit</v>
      </c>
      <c r="Z4507" t="s">
        <v>2682</v>
      </c>
      <c r="AA4507" t="s">
        <v>23</v>
      </c>
    </row>
    <row r="4508" spans="1:27" ht="14.4" x14ac:dyDescent="0.3">
      <c r="A4508">
        <v>4495</v>
      </c>
      <c r="B4508" t="s">
        <v>5721</v>
      </c>
      <c r="C4508" t="s">
        <v>5722</v>
      </c>
      <c r="D4508" t="s">
        <v>5723</v>
      </c>
      <c r="E4508" t="s">
        <v>2451</v>
      </c>
      <c r="F4508" s="5">
        <f>_xlfn.TEXTBEFORE(E4508, " ") * 1000000</f>
        <v>12300000</v>
      </c>
      <c r="G4508">
        <v>65.550399999999996</v>
      </c>
      <c r="H4508" t="s">
        <v>1132</v>
      </c>
      <c r="I4508">
        <v>52</v>
      </c>
      <c r="J4508">
        <f>IF(I4508="",0,I4508)</f>
        <v>52</v>
      </c>
      <c r="K4508">
        <v>32</v>
      </c>
      <c r="L4508">
        <f>I4508-K4508</f>
        <v>20</v>
      </c>
      <c r="M4508" t="str">
        <f>IF(I4508&lt;100,"small",IF(I4508&lt;500,"medium","large"))</f>
        <v>small</v>
      </c>
      <c r="N4508">
        <f>IF(M4508="small",1,0)</f>
        <v>1</v>
      </c>
      <c r="O4508">
        <f>IF(N4508="medium",1,0)</f>
        <v>0</v>
      </c>
      <c r="P4508">
        <f>IF(O4508="large",1,0)</f>
        <v>0</v>
      </c>
      <c r="Q4508">
        <v>2004</v>
      </c>
      <c r="R4508">
        <v>1</v>
      </c>
      <c r="S4508" t="str">
        <f>IF(R4508=1, "First-time", IF(R4508&lt;=3, "Rising Star", IF(R4508&lt;10, "Established", "Elites")))</f>
        <v>First-time</v>
      </c>
      <c r="T4508">
        <f>IF(S4508 = "First-time",1,0)</f>
        <v>1</v>
      </c>
      <c r="U4508">
        <f>IF(S4508 = "Rising Star",1,0)</f>
        <v>0</v>
      </c>
      <c r="V4508">
        <f>IF(S4508 = "Established",1,0)</f>
        <v>0</v>
      </c>
      <c r="W4508">
        <f>IF(S4508 = "Elites",1,0)</f>
        <v>0</v>
      </c>
      <c r="X4508" t="s">
        <v>271</v>
      </c>
      <c r="Y4508" t="str">
        <f>IF(X4508="","-",TRIM(LEFT(X4508,FIND(",",X4508&amp;",")-1)))</f>
        <v>Chicago</v>
      </c>
      <c r="Z4508" t="s">
        <v>271</v>
      </c>
      <c r="AA4508" t="s">
        <v>15</v>
      </c>
    </row>
    <row r="4509" spans="1:27" ht="14.4" x14ac:dyDescent="0.3">
      <c r="A4509">
        <v>4496</v>
      </c>
      <c r="B4509" t="s">
        <v>6358</v>
      </c>
      <c r="C4509" t="s">
        <v>6359</v>
      </c>
      <c r="D4509" t="s">
        <v>6360</v>
      </c>
      <c r="E4509" t="s">
        <v>6361</v>
      </c>
      <c r="F4509" s="5">
        <f>_xlfn.TEXTBEFORE(E4509, " ") * 1000000</f>
        <v>43400000</v>
      </c>
      <c r="G4509">
        <v>65.544600000000003</v>
      </c>
      <c r="H4509" t="s">
        <v>751</v>
      </c>
      <c r="I4509">
        <v>252</v>
      </c>
      <c r="J4509">
        <f>IF(I4509="",0,I4509)</f>
        <v>252</v>
      </c>
      <c r="K4509">
        <v>150</v>
      </c>
      <c r="L4509">
        <f>I4509-K4509</f>
        <v>102</v>
      </c>
      <c r="M4509" t="str">
        <f>IF(I4509&lt;100,"small",IF(I4509&lt;500,"medium","large"))</f>
        <v>medium</v>
      </c>
      <c r="N4509">
        <f>IF(M4509="small",1,0)</f>
        <v>0</v>
      </c>
      <c r="O4509">
        <f>IF(N4509="medium",1,0)</f>
        <v>0</v>
      </c>
      <c r="P4509">
        <f>IF(O4509="large",1,0)</f>
        <v>0</v>
      </c>
      <c r="Q4509">
        <v>2005</v>
      </c>
      <c r="R4509">
        <v>10</v>
      </c>
      <c r="S4509" t="str">
        <f>IF(R4509=1, "First-time", IF(R4509&lt;=3, "Rising Star", IF(R4509&lt;10, "Established", "Elites")))</f>
        <v>Elites</v>
      </c>
      <c r="T4509">
        <f>IF(S4509 = "First-time",1,0)</f>
        <v>0</v>
      </c>
      <c r="U4509">
        <f>IF(S4509 = "Rising Star",1,0)</f>
        <v>0</v>
      </c>
      <c r="V4509">
        <f>IF(S4509 = "Established",1,0)</f>
        <v>0</v>
      </c>
      <c r="W4509">
        <f>IF(S4509 = "Elites",1,0)</f>
        <v>1</v>
      </c>
      <c r="X4509" t="s">
        <v>99</v>
      </c>
      <c r="Y4509" t="str">
        <f>IF(X4509="","-",TRIM(LEFT(X4509,FIND(",",X4509&amp;",")-1)))</f>
        <v>-</v>
      </c>
      <c r="Z4509" t="s">
        <v>1572</v>
      </c>
      <c r="AA4509" t="s">
        <v>21</v>
      </c>
    </row>
    <row r="4510" spans="1:27" ht="14.4" x14ac:dyDescent="0.3">
      <c r="A4510">
        <v>4497</v>
      </c>
      <c r="B4510" t="s">
        <v>2012</v>
      </c>
      <c r="C4510" t="s">
        <v>2013</v>
      </c>
      <c r="D4510" t="s">
        <v>2014</v>
      </c>
      <c r="E4510" t="s">
        <v>2015</v>
      </c>
      <c r="F4510" s="5">
        <f>_xlfn.TEXTBEFORE(E4510, " ") * 1000000</f>
        <v>275400000</v>
      </c>
      <c r="G4510">
        <v>65.521199999999993</v>
      </c>
      <c r="H4510" t="s">
        <v>1069</v>
      </c>
      <c r="I4510">
        <v>1581</v>
      </c>
      <c r="J4510">
        <f>IF(I4510="",0,I4510)</f>
        <v>1581</v>
      </c>
      <c r="K4510">
        <v>882</v>
      </c>
      <c r="L4510">
        <f>I4510-K4510</f>
        <v>699</v>
      </c>
      <c r="M4510" t="str">
        <f>IF(I4510&lt;100,"small",IF(I4510&lt;500,"medium","large"))</f>
        <v>large</v>
      </c>
      <c r="N4510">
        <f>IF(M4510="small",1,0)</f>
        <v>0</v>
      </c>
      <c r="O4510">
        <f>IF(N4510="medium",1,0)</f>
        <v>0</v>
      </c>
      <c r="P4510">
        <f>IF(O4510="large",1,0)</f>
        <v>0</v>
      </c>
      <c r="Q4510">
        <v>1994</v>
      </c>
      <c r="R4510">
        <v>6</v>
      </c>
      <c r="S4510" t="str">
        <f>IF(R4510=1, "First-time", IF(R4510&lt;=3, "Rising Star", IF(R4510&lt;10, "Established", "Elites")))</f>
        <v>Established</v>
      </c>
      <c r="T4510">
        <f>IF(S4510 = "First-time",1,0)</f>
        <v>0</v>
      </c>
      <c r="U4510">
        <f>IF(S4510 = "Rising Star",1,0)</f>
        <v>0</v>
      </c>
      <c r="V4510">
        <f>IF(S4510 = "Established",1,0)</f>
        <v>1</v>
      </c>
      <c r="W4510">
        <f>IF(S4510 = "Elites",1,0)</f>
        <v>0</v>
      </c>
      <c r="X4510" t="s">
        <v>86</v>
      </c>
      <c r="Y4510" t="str">
        <f>IF(X4510="","-",TRIM(LEFT(X4510,FIND(",",X4510&amp;",")-1)))</f>
        <v>New York City</v>
      </c>
      <c r="Z4510" t="s">
        <v>2016</v>
      </c>
      <c r="AA4510" t="s">
        <v>32</v>
      </c>
    </row>
    <row r="4511" spans="1:27" ht="14.4" x14ac:dyDescent="0.3">
      <c r="A4511">
        <v>4498</v>
      </c>
      <c r="B4511" t="s">
        <v>17133</v>
      </c>
      <c r="C4511" t="s">
        <v>17134</v>
      </c>
      <c r="D4511" t="s">
        <v>17135</v>
      </c>
      <c r="E4511" t="s">
        <v>1267</v>
      </c>
      <c r="F4511" s="5">
        <f>_xlfn.TEXTBEFORE(E4511, " ") * 1000000</f>
        <v>2400000</v>
      </c>
      <c r="G4511">
        <v>65.518699999999995</v>
      </c>
      <c r="H4511" t="s">
        <v>85</v>
      </c>
      <c r="I4511">
        <v>3</v>
      </c>
      <c r="J4511">
        <f>IF(I4511="",0,I4511)</f>
        <v>3</v>
      </c>
      <c r="K4511">
        <v>2</v>
      </c>
      <c r="L4511">
        <f>I4511-K4511</f>
        <v>1</v>
      </c>
      <c r="M4511" t="str">
        <f>IF(I4511&lt;100,"small",IF(I4511&lt;500,"medium","large"))</f>
        <v>small</v>
      </c>
      <c r="N4511">
        <f>IF(M4511="small",1,0)</f>
        <v>1</v>
      </c>
      <c r="O4511">
        <f>IF(N4511="medium",1,0)</f>
        <v>0</v>
      </c>
      <c r="P4511">
        <f>IF(O4511="large",1,0)</f>
        <v>0</v>
      </c>
      <c r="Q4511">
        <v>2014</v>
      </c>
      <c r="R4511">
        <v>1</v>
      </c>
      <c r="S4511" t="str">
        <f>IF(R4511=1, "First-time", IF(R4511&lt;=3, "Rising Star", IF(R4511&lt;10, "Established", "Elites")))</f>
        <v>First-time</v>
      </c>
      <c r="T4511">
        <f>IF(S4511 = "First-time",1,0)</f>
        <v>1</v>
      </c>
      <c r="U4511">
        <f>IF(S4511 = "Rising Star",1,0)</f>
        <v>0</v>
      </c>
      <c r="V4511">
        <f>IF(S4511 = "Established",1,0)</f>
        <v>0</v>
      </c>
      <c r="W4511">
        <f>IF(S4511 = "Elites",1,0)</f>
        <v>0</v>
      </c>
      <c r="X4511" t="s">
        <v>325</v>
      </c>
      <c r="Y4511" t="str">
        <f>IF(X4511="","-",TRIM(LEFT(X4511,FIND(",",X4511&amp;",")-1)))</f>
        <v>Los Angeles</v>
      </c>
      <c r="Z4511" t="s">
        <v>325</v>
      </c>
      <c r="AA4511" t="s">
        <v>5</v>
      </c>
    </row>
    <row r="4512" spans="1:27" ht="14.4" x14ac:dyDescent="0.3">
      <c r="A4512">
        <v>4499</v>
      </c>
      <c r="B4512" t="s">
        <v>4100</v>
      </c>
      <c r="C4512" t="s">
        <v>4101</v>
      </c>
      <c r="D4512" t="s">
        <v>4102</v>
      </c>
      <c r="E4512" t="s">
        <v>2245</v>
      </c>
      <c r="F4512" s="5">
        <f>_xlfn.TEXTBEFORE(E4512, " ") * 1000000</f>
        <v>28300000</v>
      </c>
      <c r="G4512">
        <v>65.508099999999999</v>
      </c>
      <c r="H4512" t="s">
        <v>129</v>
      </c>
      <c r="I4512">
        <v>185</v>
      </c>
      <c r="J4512">
        <f>IF(I4512="",0,I4512)</f>
        <v>185</v>
      </c>
      <c r="K4512">
        <v>161</v>
      </c>
      <c r="L4512">
        <f>I4512-K4512</f>
        <v>24</v>
      </c>
      <c r="M4512" t="str">
        <f>IF(I4512&lt;100,"small",IF(I4512&lt;500,"medium","large"))</f>
        <v>medium</v>
      </c>
      <c r="N4512">
        <f>IF(M4512="small",1,0)</f>
        <v>0</v>
      </c>
      <c r="O4512">
        <f>IF(N4512="medium",1,0)</f>
        <v>0</v>
      </c>
      <c r="P4512">
        <f>IF(O4512="large",1,0)</f>
        <v>0</v>
      </c>
      <c r="Q4512">
        <v>2001</v>
      </c>
      <c r="R4512">
        <v>3</v>
      </c>
      <c r="S4512" t="str">
        <f>IF(R4512=1, "First-time", IF(R4512&lt;=3, "Rising Star", IF(R4512&lt;10, "Established", "Elites")))</f>
        <v>Rising Star</v>
      </c>
      <c r="T4512">
        <f>IF(S4512 = "First-time",1,0)</f>
        <v>0</v>
      </c>
      <c r="U4512">
        <f>IF(S4512 = "Rising Star",1,0)</f>
        <v>1</v>
      </c>
      <c r="V4512">
        <f>IF(S4512 = "Established",1,0)</f>
        <v>0</v>
      </c>
      <c r="W4512">
        <f>IF(S4512 = "Elites",1,0)</f>
        <v>0</v>
      </c>
      <c r="X4512" t="s">
        <v>242</v>
      </c>
      <c r="Y4512" t="str">
        <f>IF(X4512="","-",TRIM(LEFT(X4512,FIND(",",X4512&amp;",")-1)))</f>
        <v>Atlanta</v>
      </c>
      <c r="Z4512" t="s">
        <v>243</v>
      </c>
      <c r="AA4512" t="s">
        <v>11</v>
      </c>
    </row>
    <row r="4513" spans="1:27" ht="14.4" x14ac:dyDescent="0.3">
      <c r="A4513">
        <v>4500</v>
      </c>
      <c r="B4513" t="s">
        <v>4986</v>
      </c>
      <c r="C4513" t="s">
        <v>4987</v>
      </c>
      <c r="D4513" t="s">
        <v>4988</v>
      </c>
      <c r="E4513" t="s">
        <v>1391</v>
      </c>
      <c r="F4513" s="5">
        <f>_xlfn.TEXTBEFORE(E4513, " ") * 1000000</f>
        <v>3800000</v>
      </c>
      <c r="G4513">
        <v>65.507999999999996</v>
      </c>
      <c r="H4513" t="s">
        <v>85</v>
      </c>
      <c r="I4513">
        <v>25</v>
      </c>
      <c r="J4513">
        <f>IF(I4513="",0,I4513)</f>
        <v>25</v>
      </c>
      <c r="K4513">
        <v>15</v>
      </c>
      <c r="L4513">
        <f>I4513-K4513</f>
        <v>10</v>
      </c>
      <c r="M4513" t="str">
        <f>IF(I4513&lt;100,"small",IF(I4513&lt;500,"medium","large"))</f>
        <v>small</v>
      </c>
      <c r="N4513">
        <f>IF(M4513="small",1,0)</f>
        <v>1</v>
      </c>
      <c r="O4513">
        <f>IF(N4513="medium",1,0)</f>
        <v>0</v>
      </c>
      <c r="P4513">
        <f>IF(O4513="large",1,0)</f>
        <v>0</v>
      </c>
      <c r="Q4513">
        <v>2003</v>
      </c>
      <c r="R4513">
        <v>1</v>
      </c>
      <c r="S4513" t="str">
        <f>IF(R4513=1, "First-time", IF(R4513&lt;=3, "Rising Star", IF(R4513&lt;10, "Established", "Elites")))</f>
        <v>First-time</v>
      </c>
      <c r="T4513">
        <f>IF(S4513 = "First-time",1,0)</f>
        <v>1</v>
      </c>
      <c r="U4513">
        <f>IF(S4513 = "Rising Star",1,0)</f>
        <v>0</v>
      </c>
      <c r="V4513">
        <f>IF(S4513 = "Established",1,0)</f>
        <v>0</v>
      </c>
      <c r="W4513">
        <f>IF(S4513 = "Elites",1,0)</f>
        <v>0</v>
      </c>
      <c r="X4513" t="s">
        <v>1454</v>
      </c>
      <c r="Y4513" t="str">
        <f>IF(X4513="","-",TRIM(LEFT(X4513,FIND(",",X4513&amp;",")-1)))</f>
        <v>St. Louis</v>
      </c>
      <c r="Z4513" t="s">
        <v>4989</v>
      </c>
      <c r="AA4513" t="s">
        <v>25</v>
      </c>
    </row>
    <row r="4514" spans="1:27" ht="14.4" x14ac:dyDescent="0.3">
      <c r="A4514">
        <v>4501</v>
      </c>
      <c r="B4514" t="s">
        <v>3883</v>
      </c>
      <c r="C4514" t="s">
        <v>3884</v>
      </c>
      <c r="D4514" t="s">
        <v>3885</v>
      </c>
      <c r="E4514" t="s">
        <v>1544</v>
      </c>
      <c r="F4514" s="5">
        <f>_xlfn.TEXTBEFORE(E4514, " ") * 1000000</f>
        <v>20300000</v>
      </c>
      <c r="G4514">
        <v>65.460499999999996</v>
      </c>
      <c r="H4514" t="s">
        <v>751</v>
      </c>
      <c r="I4514">
        <v>120</v>
      </c>
      <c r="J4514">
        <f>IF(I4514="",0,I4514)</f>
        <v>120</v>
      </c>
      <c r="K4514">
        <v>75</v>
      </c>
      <c r="L4514">
        <f>I4514-K4514</f>
        <v>45</v>
      </c>
      <c r="M4514" t="str">
        <f>IF(I4514&lt;100,"small",IF(I4514&lt;500,"medium","large"))</f>
        <v>medium</v>
      </c>
      <c r="N4514">
        <f>IF(M4514="small",1,0)</f>
        <v>0</v>
      </c>
      <c r="O4514">
        <f>IF(N4514="medium",1,0)</f>
        <v>0</v>
      </c>
      <c r="P4514">
        <f>IF(O4514="large",1,0)</f>
        <v>0</v>
      </c>
      <c r="Q4514">
        <v>2001</v>
      </c>
      <c r="R4514">
        <v>4</v>
      </c>
      <c r="S4514" t="str">
        <f>IF(R4514=1, "First-time", IF(R4514&lt;=3, "Rising Star", IF(R4514&lt;10, "Established", "Elites")))</f>
        <v>Established</v>
      </c>
      <c r="T4514">
        <f>IF(S4514 = "First-time",1,0)</f>
        <v>0</v>
      </c>
      <c r="U4514">
        <f>IF(S4514 = "Rising Star",1,0)</f>
        <v>0</v>
      </c>
      <c r="V4514">
        <f>IF(S4514 = "Established",1,0)</f>
        <v>1</v>
      </c>
      <c r="W4514">
        <f>IF(S4514 = "Elites",1,0)</f>
        <v>0</v>
      </c>
      <c r="X4514" t="s">
        <v>99</v>
      </c>
      <c r="Y4514" t="str">
        <f>IF(X4514="","-",TRIM(LEFT(X4514,FIND(",",X4514&amp;",")-1)))</f>
        <v>-</v>
      </c>
      <c r="Z4514" t="s">
        <v>3886</v>
      </c>
      <c r="AA4514" t="s">
        <v>36</v>
      </c>
    </row>
    <row r="4515" spans="1:27" ht="14.4" x14ac:dyDescent="0.3">
      <c r="A4515">
        <v>4502</v>
      </c>
      <c r="B4515" t="s">
        <v>9321</v>
      </c>
      <c r="C4515" t="s">
        <v>9322</v>
      </c>
      <c r="D4515" t="s">
        <v>9323</v>
      </c>
      <c r="E4515" t="s">
        <v>5593</v>
      </c>
      <c r="F4515" s="5">
        <f>_xlfn.TEXTBEFORE(E4515, " ") * 1000000</f>
        <v>8400000</v>
      </c>
      <c r="G4515">
        <v>65.435000000000002</v>
      </c>
      <c r="H4515" t="s">
        <v>1750</v>
      </c>
      <c r="I4515">
        <v>72</v>
      </c>
      <c r="J4515">
        <f>IF(I4515="",0,I4515)</f>
        <v>72</v>
      </c>
      <c r="K4515">
        <v>51</v>
      </c>
      <c r="L4515">
        <f>I4515-K4515</f>
        <v>21</v>
      </c>
      <c r="M4515" t="str">
        <f>IF(I4515&lt;100,"small",IF(I4515&lt;500,"medium","large"))</f>
        <v>small</v>
      </c>
      <c r="N4515">
        <f>IF(M4515="small",1,0)</f>
        <v>1</v>
      </c>
      <c r="O4515">
        <f>IF(N4515="medium",1,0)</f>
        <v>0</v>
      </c>
      <c r="P4515">
        <f>IF(O4515="large",1,0)</f>
        <v>0</v>
      </c>
      <c r="Q4515">
        <v>2009</v>
      </c>
      <c r="R4515">
        <v>6</v>
      </c>
      <c r="S4515" t="str">
        <f>IF(R4515=1, "First-time", IF(R4515&lt;=3, "Rising Star", IF(R4515&lt;10, "Established", "Elites")))</f>
        <v>Established</v>
      </c>
      <c r="T4515">
        <f>IF(S4515 = "First-time",1,0)</f>
        <v>0</v>
      </c>
      <c r="U4515">
        <f>IF(S4515 = "Rising Star",1,0)</f>
        <v>0</v>
      </c>
      <c r="V4515">
        <f>IF(S4515 = "Established",1,0)</f>
        <v>1</v>
      </c>
      <c r="W4515">
        <f>IF(S4515 = "Elites",1,0)</f>
        <v>0</v>
      </c>
      <c r="X4515" t="s">
        <v>427</v>
      </c>
      <c r="Y4515" t="str">
        <f>IF(X4515="","-",TRIM(LEFT(X4515,FIND(",",X4515&amp;",")-1)))</f>
        <v>Washington</v>
      </c>
      <c r="Z4515" t="s">
        <v>9324</v>
      </c>
      <c r="AA4515" t="s">
        <v>47</v>
      </c>
    </row>
    <row r="4516" spans="1:27" ht="14.4" x14ac:dyDescent="0.3">
      <c r="A4516">
        <v>4503</v>
      </c>
      <c r="B4516" t="s">
        <v>6776</v>
      </c>
      <c r="C4516" t="s">
        <v>6777</v>
      </c>
      <c r="D4516" t="s">
        <v>6778</v>
      </c>
      <c r="E4516" t="s">
        <v>302</v>
      </c>
      <c r="F4516" s="5">
        <f>_xlfn.TEXTBEFORE(E4516, " ") * 1000000</f>
        <v>7100000</v>
      </c>
      <c r="G4516">
        <v>65.405900000000003</v>
      </c>
      <c r="H4516" t="s">
        <v>433</v>
      </c>
      <c r="I4516">
        <v>75</v>
      </c>
      <c r="J4516">
        <f>IF(I4516="",0,I4516)</f>
        <v>75</v>
      </c>
      <c r="K4516">
        <v>68</v>
      </c>
      <c r="L4516">
        <f>I4516-K4516</f>
        <v>7</v>
      </c>
      <c r="M4516" t="str">
        <f>IF(I4516&lt;100,"small",IF(I4516&lt;500,"medium","large"))</f>
        <v>small</v>
      </c>
      <c r="N4516">
        <f>IF(M4516="small",1,0)</f>
        <v>1</v>
      </c>
      <c r="O4516">
        <f>IF(N4516="medium",1,0)</f>
        <v>0</v>
      </c>
      <c r="P4516">
        <f>IF(O4516="large",1,0)</f>
        <v>0</v>
      </c>
      <c r="Q4516">
        <v>2006</v>
      </c>
      <c r="R4516">
        <v>3</v>
      </c>
      <c r="S4516" t="str">
        <f>IF(R4516=1, "First-time", IF(R4516&lt;=3, "Rising Star", IF(R4516&lt;10, "Established", "Elites")))</f>
        <v>Rising Star</v>
      </c>
      <c r="T4516">
        <f>IF(S4516 = "First-time",1,0)</f>
        <v>0</v>
      </c>
      <c r="U4516">
        <f>IF(S4516 = "Rising Star",1,0)</f>
        <v>1</v>
      </c>
      <c r="V4516">
        <f>IF(S4516 = "Established",1,0)</f>
        <v>0</v>
      </c>
      <c r="W4516">
        <f>IF(S4516 = "Elites",1,0)</f>
        <v>0</v>
      </c>
      <c r="X4516" t="s">
        <v>348</v>
      </c>
      <c r="Y4516" t="str">
        <f>IF(X4516="","-",TRIM(LEFT(X4516,FIND(",",X4516&amp;",")-1)))</f>
        <v>Nashville</v>
      </c>
      <c r="Z4516" t="s">
        <v>348</v>
      </c>
      <c r="AA4516" t="s">
        <v>44</v>
      </c>
    </row>
    <row r="4517" spans="1:27" ht="14.4" x14ac:dyDescent="0.3">
      <c r="A4517">
        <v>4504</v>
      </c>
      <c r="B4517" t="s">
        <v>4647</v>
      </c>
      <c r="C4517" t="s">
        <v>4648</v>
      </c>
      <c r="D4517" t="s">
        <v>4649</v>
      </c>
      <c r="E4517" t="s">
        <v>732</v>
      </c>
      <c r="F4517" s="5">
        <f>_xlfn.TEXTBEFORE(E4517, " ") * 1000000</f>
        <v>9200000</v>
      </c>
      <c r="G4517">
        <v>65.396500000000003</v>
      </c>
      <c r="H4517" t="s">
        <v>129</v>
      </c>
      <c r="I4517">
        <v>55</v>
      </c>
      <c r="J4517">
        <f>IF(I4517="",0,I4517)</f>
        <v>55</v>
      </c>
      <c r="K4517">
        <v>40</v>
      </c>
      <c r="L4517">
        <f>I4517-K4517</f>
        <v>15</v>
      </c>
      <c r="M4517" t="str">
        <f>IF(I4517&lt;100,"small",IF(I4517&lt;500,"medium","large"))</f>
        <v>small</v>
      </c>
      <c r="N4517">
        <f>IF(M4517="small",1,0)</f>
        <v>1</v>
      </c>
      <c r="O4517">
        <f>IF(N4517="medium",1,0)</f>
        <v>0</v>
      </c>
      <c r="P4517">
        <f>IF(O4517="large",1,0)</f>
        <v>0</v>
      </c>
      <c r="Q4517">
        <v>2002</v>
      </c>
      <c r="R4517">
        <v>2</v>
      </c>
      <c r="S4517" t="str">
        <f>IF(R4517=1, "First-time", IF(R4517&lt;=3, "Rising Star", IF(R4517&lt;10, "Established", "Elites")))</f>
        <v>Rising Star</v>
      </c>
      <c r="T4517">
        <f>IF(S4517 = "First-time",1,0)</f>
        <v>0</v>
      </c>
      <c r="U4517">
        <f>IF(S4517 = "Rising Star",1,0)</f>
        <v>1</v>
      </c>
      <c r="V4517">
        <f>IF(S4517 = "Established",1,0)</f>
        <v>0</v>
      </c>
      <c r="W4517">
        <f>IF(S4517 = "Elites",1,0)</f>
        <v>0</v>
      </c>
      <c r="X4517" t="s">
        <v>99</v>
      </c>
      <c r="Y4517" t="str">
        <f>IF(X4517="","-",TRIM(LEFT(X4517,FIND(",",X4517&amp;",")-1)))</f>
        <v>-</v>
      </c>
      <c r="Z4517" t="s">
        <v>1812</v>
      </c>
      <c r="AA4517" t="s">
        <v>6</v>
      </c>
    </row>
    <row r="4518" spans="1:27" ht="14.4" x14ac:dyDescent="0.3">
      <c r="A4518">
        <v>4505</v>
      </c>
      <c r="B4518" t="s">
        <v>6621</v>
      </c>
      <c r="C4518" t="s">
        <v>6622</v>
      </c>
      <c r="D4518" t="s">
        <v>6623</v>
      </c>
      <c r="E4518" t="s">
        <v>3076</v>
      </c>
      <c r="F4518" s="5">
        <f>_xlfn.TEXTBEFORE(E4518, " ") * 1000000</f>
        <v>45100000</v>
      </c>
      <c r="G4518">
        <v>65.339699999999993</v>
      </c>
      <c r="H4518" t="s">
        <v>761</v>
      </c>
      <c r="I4518">
        <v>42</v>
      </c>
      <c r="J4518">
        <f>IF(I4518="",0,I4518)</f>
        <v>42</v>
      </c>
      <c r="K4518">
        <v>28</v>
      </c>
      <c r="L4518">
        <f>I4518-K4518</f>
        <v>14</v>
      </c>
      <c r="M4518" t="str">
        <f>IF(I4518&lt;100,"small",IF(I4518&lt;500,"medium","large"))</f>
        <v>small</v>
      </c>
      <c r="N4518">
        <f>IF(M4518="small",1,0)</f>
        <v>1</v>
      </c>
      <c r="O4518">
        <f>IF(N4518="medium",1,0)</f>
        <v>0</v>
      </c>
      <c r="P4518">
        <f>IF(O4518="large",1,0)</f>
        <v>0</v>
      </c>
      <c r="Q4518">
        <v>2006</v>
      </c>
      <c r="R4518">
        <v>6</v>
      </c>
      <c r="S4518" t="str">
        <f>IF(R4518=1, "First-time", IF(R4518&lt;=3, "Rising Star", IF(R4518&lt;10, "Established", "Elites")))</f>
        <v>Established</v>
      </c>
      <c r="T4518">
        <f>IF(S4518 = "First-time",1,0)</f>
        <v>0</v>
      </c>
      <c r="U4518">
        <f>IF(S4518 = "Rising Star",1,0)</f>
        <v>0</v>
      </c>
      <c r="V4518">
        <f>IF(S4518 = "Established",1,0)</f>
        <v>1</v>
      </c>
      <c r="W4518">
        <f>IF(S4518 = "Elites",1,0)</f>
        <v>0</v>
      </c>
      <c r="X4518" t="s">
        <v>271</v>
      </c>
      <c r="Y4518" t="str">
        <f>IF(X4518="","-",TRIM(LEFT(X4518,FIND(",",X4518&amp;",")-1)))</f>
        <v>Chicago</v>
      </c>
      <c r="Z4518" t="s">
        <v>6624</v>
      </c>
      <c r="AA4518" t="s">
        <v>50</v>
      </c>
    </row>
    <row r="4519" spans="1:27" ht="14.4" x14ac:dyDescent="0.3">
      <c r="A4519">
        <v>4506</v>
      </c>
      <c r="B4519" t="s">
        <v>6881</v>
      </c>
      <c r="C4519" t="s">
        <v>6882</v>
      </c>
      <c r="D4519" t="s">
        <v>6883</v>
      </c>
      <c r="E4519" t="s">
        <v>98</v>
      </c>
      <c r="F4519" s="5">
        <f>_xlfn.TEXTBEFORE(E4519, " ") * 1000000</f>
        <v>11200000</v>
      </c>
      <c r="G4519">
        <v>65.297300000000007</v>
      </c>
      <c r="H4519" t="s">
        <v>803</v>
      </c>
      <c r="I4519">
        <v>57</v>
      </c>
      <c r="J4519">
        <f>IF(I4519="",0,I4519)</f>
        <v>57</v>
      </c>
      <c r="K4519">
        <v>34</v>
      </c>
      <c r="L4519">
        <f>I4519-K4519</f>
        <v>23</v>
      </c>
      <c r="M4519" t="str">
        <f>IF(I4519&lt;100,"small",IF(I4519&lt;500,"medium","large"))</f>
        <v>small</v>
      </c>
      <c r="N4519">
        <f>IF(M4519="small",1,0)</f>
        <v>1</v>
      </c>
      <c r="O4519">
        <f>IF(N4519="medium",1,0)</f>
        <v>0</v>
      </c>
      <c r="P4519">
        <f>IF(O4519="large",1,0)</f>
        <v>0</v>
      </c>
      <c r="Q4519">
        <v>2006</v>
      </c>
      <c r="R4519">
        <v>4</v>
      </c>
      <c r="S4519" t="str">
        <f>IF(R4519=1, "First-time", IF(R4519&lt;=3, "Rising Star", IF(R4519&lt;10, "Established", "Elites")))</f>
        <v>Established</v>
      </c>
      <c r="T4519">
        <f>IF(S4519 = "First-time",1,0)</f>
        <v>0</v>
      </c>
      <c r="U4519">
        <f>IF(S4519 = "Rising Star",1,0)</f>
        <v>0</v>
      </c>
      <c r="V4519">
        <f>IF(S4519 = "Established",1,0)</f>
        <v>1</v>
      </c>
      <c r="W4519">
        <f>IF(S4519 = "Elites",1,0)</f>
        <v>0</v>
      </c>
      <c r="X4519" t="s">
        <v>86</v>
      </c>
      <c r="Y4519" t="str">
        <f>IF(X4519="","-",TRIM(LEFT(X4519,FIND(",",X4519&amp;",")-1)))</f>
        <v>New York City</v>
      </c>
      <c r="Z4519" t="s">
        <v>543</v>
      </c>
      <c r="AA4519" t="s">
        <v>35</v>
      </c>
    </row>
    <row r="4520" spans="1:27" ht="14.4" x14ac:dyDescent="0.3">
      <c r="A4520">
        <v>4507</v>
      </c>
      <c r="B4520" t="s">
        <v>7854</v>
      </c>
      <c r="C4520" t="s">
        <v>7855</v>
      </c>
      <c r="D4520" t="s">
        <v>7856</v>
      </c>
      <c r="E4520" t="s">
        <v>2447</v>
      </c>
      <c r="F4520" s="5">
        <f>_xlfn.TEXTBEFORE(E4520, " ") * 1000000</f>
        <v>8600000</v>
      </c>
      <c r="G4520">
        <v>65.288799999999995</v>
      </c>
      <c r="H4520" t="s">
        <v>779</v>
      </c>
      <c r="I4520">
        <v>428</v>
      </c>
      <c r="J4520">
        <f>IF(I4520="",0,I4520)</f>
        <v>428</v>
      </c>
      <c r="K4520">
        <v>307</v>
      </c>
      <c r="L4520">
        <f>I4520-K4520</f>
        <v>121</v>
      </c>
      <c r="M4520" t="str">
        <f>IF(I4520&lt;100,"small",IF(I4520&lt;500,"medium","large"))</f>
        <v>medium</v>
      </c>
      <c r="N4520">
        <f>IF(M4520="small",1,0)</f>
        <v>0</v>
      </c>
      <c r="O4520">
        <f>IF(N4520="medium",1,0)</f>
        <v>0</v>
      </c>
      <c r="P4520">
        <f>IF(O4520="large",1,0)</f>
        <v>0</v>
      </c>
      <c r="Q4520">
        <v>2007</v>
      </c>
      <c r="R4520">
        <v>6</v>
      </c>
      <c r="S4520" t="str">
        <f>IF(R4520=1, "First-time", IF(R4520&lt;=3, "Rising Star", IF(R4520&lt;10, "Established", "Elites")))</f>
        <v>Established</v>
      </c>
      <c r="T4520">
        <f>IF(S4520 = "First-time",1,0)</f>
        <v>0</v>
      </c>
      <c r="U4520">
        <f>IF(S4520 = "Rising Star",1,0)</f>
        <v>0</v>
      </c>
      <c r="V4520">
        <f>IF(S4520 = "Established",1,0)</f>
        <v>1</v>
      </c>
      <c r="W4520">
        <f>IF(S4520 = "Elites",1,0)</f>
        <v>0</v>
      </c>
      <c r="X4520" t="s">
        <v>271</v>
      </c>
      <c r="Y4520" t="str">
        <f>IF(X4520="","-",TRIM(LEFT(X4520,FIND(",",X4520&amp;",")-1)))</f>
        <v>Chicago</v>
      </c>
      <c r="Z4520" t="s">
        <v>819</v>
      </c>
      <c r="AA4520" t="s">
        <v>15</v>
      </c>
    </row>
    <row r="4521" spans="1:27" ht="14.4" x14ac:dyDescent="0.3">
      <c r="A4521">
        <v>4508</v>
      </c>
      <c r="B4521" t="s">
        <v>10709</v>
      </c>
      <c r="C4521" t="s">
        <v>10710</v>
      </c>
      <c r="D4521" t="s">
        <v>10711</v>
      </c>
      <c r="E4521" t="s">
        <v>201</v>
      </c>
      <c r="F4521" s="5">
        <f>_xlfn.TEXTBEFORE(E4521, " ") * 1000000</f>
        <v>69300000</v>
      </c>
      <c r="G4521">
        <v>65.265799999999999</v>
      </c>
      <c r="H4521" t="s">
        <v>129</v>
      </c>
      <c r="I4521">
        <v>356</v>
      </c>
      <c r="J4521">
        <f>IF(I4521="",0,I4521)</f>
        <v>356</v>
      </c>
      <c r="K4521">
        <v>215</v>
      </c>
      <c r="L4521">
        <f>I4521-K4521</f>
        <v>141</v>
      </c>
      <c r="M4521" t="str">
        <f>IF(I4521&lt;100,"small",IF(I4521&lt;500,"medium","large"))</f>
        <v>medium</v>
      </c>
      <c r="N4521">
        <f>IF(M4521="small",1,0)</f>
        <v>0</v>
      </c>
      <c r="O4521">
        <f>IF(N4521="medium",1,0)</f>
        <v>0</v>
      </c>
      <c r="P4521">
        <f>IF(O4521="large",1,0)</f>
        <v>0</v>
      </c>
      <c r="Q4521">
        <v>2010</v>
      </c>
      <c r="R4521">
        <v>3</v>
      </c>
      <c r="S4521" t="str">
        <f>IF(R4521=1, "First-time", IF(R4521&lt;=3, "Rising Star", IF(R4521&lt;10, "Established", "Elites")))</f>
        <v>Rising Star</v>
      </c>
      <c r="T4521">
        <f>IF(S4521 = "First-time",1,0)</f>
        <v>0</v>
      </c>
      <c r="U4521">
        <f>IF(S4521 = "Rising Star",1,0)</f>
        <v>1</v>
      </c>
      <c r="V4521">
        <f>IF(S4521 = "Established",1,0)</f>
        <v>0</v>
      </c>
      <c r="W4521">
        <f>IF(S4521 = "Elites",1,0)</f>
        <v>0</v>
      </c>
      <c r="X4521" t="s">
        <v>130</v>
      </c>
      <c r="Y4521" t="str">
        <f>IF(X4521="","-",TRIM(LEFT(X4521,FIND(",",X4521&amp;",")-1)))</f>
        <v>Dallas</v>
      </c>
      <c r="Z4521" t="s">
        <v>130</v>
      </c>
      <c r="AA4521" t="s">
        <v>45</v>
      </c>
    </row>
    <row r="4522" spans="1:27" ht="14.4" x14ac:dyDescent="0.3">
      <c r="A4522">
        <v>4509</v>
      </c>
      <c r="B4522" t="s">
        <v>14792</v>
      </c>
      <c r="C4522" t="s">
        <v>14793</v>
      </c>
      <c r="D4522" t="s">
        <v>14794</v>
      </c>
      <c r="E4522" t="s">
        <v>923</v>
      </c>
      <c r="F4522" s="5">
        <f>_xlfn.TEXTBEFORE(E4522, " ") * 1000000</f>
        <v>5500000</v>
      </c>
      <c r="G4522">
        <v>65.2393</v>
      </c>
      <c r="H4522" t="s">
        <v>153</v>
      </c>
      <c r="I4522">
        <v>15</v>
      </c>
      <c r="J4522">
        <f>IF(I4522="",0,I4522)</f>
        <v>15</v>
      </c>
      <c r="K4522">
        <v>10</v>
      </c>
      <c r="L4522">
        <f>I4522-K4522</f>
        <v>5</v>
      </c>
      <c r="M4522" t="str">
        <f>IF(I4522&lt;100,"small",IF(I4522&lt;500,"medium","large"))</f>
        <v>small</v>
      </c>
      <c r="N4522">
        <f>IF(M4522="small",1,0)</f>
        <v>1</v>
      </c>
      <c r="O4522">
        <f>IF(N4522="medium",1,0)</f>
        <v>0</v>
      </c>
      <c r="P4522">
        <f>IF(O4522="large",1,0)</f>
        <v>0</v>
      </c>
      <c r="Q4522">
        <v>2013</v>
      </c>
      <c r="R4522">
        <v>3</v>
      </c>
      <c r="S4522" t="str">
        <f>IF(R4522=1, "First-time", IF(R4522&lt;=3, "Rising Star", IF(R4522&lt;10, "Established", "Elites")))</f>
        <v>Rising Star</v>
      </c>
      <c r="T4522">
        <f>IF(S4522 = "First-time",1,0)</f>
        <v>0</v>
      </c>
      <c r="U4522">
        <f>IF(S4522 = "Rising Star",1,0)</f>
        <v>1</v>
      </c>
      <c r="V4522">
        <f>IF(S4522 = "Established",1,0)</f>
        <v>0</v>
      </c>
      <c r="W4522">
        <f>IF(S4522 = "Elites",1,0)</f>
        <v>0</v>
      </c>
      <c r="X4522" t="s">
        <v>86</v>
      </c>
      <c r="Y4522" t="str">
        <f>IF(X4522="","-",TRIM(LEFT(X4522,FIND(",",X4522&amp;",")-1)))</f>
        <v>New York City</v>
      </c>
      <c r="Z4522" t="s">
        <v>3896</v>
      </c>
      <c r="AA4522" t="s">
        <v>35</v>
      </c>
    </row>
    <row r="4523" spans="1:27" ht="14.4" x14ac:dyDescent="0.3">
      <c r="A4523">
        <v>4510</v>
      </c>
      <c r="B4523" t="s">
        <v>3853</v>
      </c>
      <c r="C4523" t="s">
        <v>3854</v>
      </c>
      <c r="D4523" t="s">
        <v>3855</v>
      </c>
      <c r="E4523" t="s">
        <v>3023</v>
      </c>
      <c r="F4523" s="5">
        <f>_xlfn.TEXTBEFORE(E4523, " ") * 1000000</f>
        <v>22300000</v>
      </c>
      <c r="G4523">
        <v>65.233900000000006</v>
      </c>
      <c r="H4523" t="s">
        <v>111</v>
      </c>
      <c r="I4523">
        <v>110</v>
      </c>
      <c r="J4523">
        <f>IF(I4523="",0,I4523)</f>
        <v>110</v>
      </c>
      <c r="K4523">
        <v>90</v>
      </c>
      <c r="L4523">
        <f>I4523-K4523</f>
        <v>20</v>
      </c>
      <c r="M4523" t="str">
        <f>IF(I4523&lt;100,"small",IF(I4523&lt;500,"medium","large"))</f>
        <v>medium</v>
      </c>
      <c r="N4523">
        <f>IF(M4523="small",1,0)</f>
        <v>0</v>
      </c>
      <c r="O4523">
        <f>IF(N4523="medium",1,0)</f>
        <v>0</v>
      </c>
      <c r="P4523">
        <f>IF(O4523="large",1,0)</f>
        <v>0</v>
      </c>
      <c r="Q4523">
        <v>2001</v>
      </c>
      <c r="R4523">
        <v>1</v>
      </c>
      <c r="S4523" t="str">
        <f>IF(R4523=1, "First-time", IF(R4523&lt;=3, "Rising Star", IF(R4523&lt;10, "Established", "Elites")))</f>
        <v>First-time</v>
      </c>
      <c r="T4523">
        <f>IF(S4523 = "First-time",1,0)</f>
        <v>1</v>
      </c>
      <c r="U4523">
        <f>IF(S4523 = "Rising Star",1,0)</f>
        <v>0</v>
      </c>
      <c r="V4523">
        <f>IF(S4523 = "Established",1,0)</f>
        <v>0</v>
      </c>
      <c r="W4523">
        <f>IF(S4523 = "Elites",1,0)</f>
        <v>0</v>
      </c>
      <c r="X4523" t="s">
        <v>141</v>
      </c>
      <c r="Y4523" t="str">
        <f>IF(X4523="","-",TRIM(LEFT(X4523,FIND(",",X4523&amp;",")-1)))</f>
        <v>Pittsburgh</v>
      </c>
      <c r="Z4523" t="s">
        <v>3856</v>
      </c>
      <c r="AA4523" t="s">
        <v>39</v>
      </c>
    </row>
    <row r="4524" spans="1:27" ht="14.4" x14ac:dyDescent="0.3">
      <c r="A4524">
        <v>4511</v>
      </c>
      <c r="B4524" t="s">
        <v>11203</v>
      </c>
      <c r="C4524" t="s">
        <v>11204</v>
      </c>
      <c r="D4524" t="s">
        <v>11205</v>
      </c>
      <c r="E4524" t="s">
        <v>3198</v>
      </c>
      <c r="F4524" s="5">
        <f>_xlfn.TEXTBEFORE(E4524, " ") * 1000000</f>
        <v>15500000</v>
      </c>
      <c r="G4524">
        <v>65.220600000000005</v>
      </c>
      <c r="H4524" t="s">
        <v>153</v>
      </c>
      <c r="I4524">
        <v>22</v>
      </c>
      <c r="J4524">
        <f>IF(I4524="",0,I4524)</f>
        <v>22</v>
      </c>
      <c r="K4524">
        <v>13</v>
      </c>
      <c r="L4524">
        <f>I4524-K4524</f>
        <v>9</v>
      </c>
      <c r="M4524" t="str">
        <f>IF(I4524&lt;100,"small",IF(I4524&lt;500,"medium","large"))</f>
        <v>small</v>
      </c>
      <c r="N4524">
        <f>IF(M4524="small",1,0)</f>
        <v>1</v>
      </c>
      <c r="O4524">
        <f>IF(N4524="medium",1,0)</f>
        <v>0</v>
      </c>
      <c r="P4524">
        <f>IF(O4524="large",1,0)</f>
        <v>0</v>
      </c>
      <c r="Q4524">
        <v>2010</v>
      </c>
      <c r="R4524">
        <v>3</v>
      </c>
      <c r="S4524" t="str">
        <f>IF(R4524=1, "First-time", IF(R4524&lt;=3, "Rising Star", IF(R4524&lt;10, "Established", "Elites")))</f>
        <v>Rising Star</v>
      </c>
      <c r="T4524">
        <f>IF(S4524 = "First-time",1,0)</f>
        <v>0</v>
      </c>
      <c r="U4524">
        <f>IF(S4524 = "Rising Star",1,0)</f>
        <v>1</v>
      </c>
      <c r="V4524">
        <f>IF(S4524 = "Established",1,0)</f>
        <v>0</v>
      </c>
      <c r="W4524">
        <f>IF(S4524 = "Elites",1,0)</f>
        <v>0</v>
      </c>
      <c r="X4524" t="s">
        <v>271</v>
      </c>
      <c r="Y4524" t="str">
        <f>IF(X4524="","-",TRIM(LEFT(X4524,FIND(",",X4524&amp;",")-1)))</f>
        <v>Chicago</v>
      </c>
      <c r="Z4524" t="s">
        <v>271</v>
      </c>
      <c r="AA4524" t="s">
        <v>15</v>
      </c>
    </row>
    <row r="4525" spans="1:27" ht="14.4" x14ac:dyDescent="0.3">
      <c r="A4525">
        <v>4512</v>
      </c>
      <c r="B4525" t="s">
        <v>8136</v>
      </c>
      <c r="C4525" t="s">
        <v>8137</v>
      </c>
      <c r="D4525" t="s">
        <v>8138</v>
      </c>
      <c r="E4525" t="s">
        <v>1506</v>
      </c>
      <c r="F4525" s="5">
        <f>_xlfn.TEXTBEFORE(E4525, " ") * 1000000</f>
        <v>23400000</v>
      </c>
      <c r="G4525">
        <v>65.187600000000003</v>
      </c>
      <c r="H4525" t="s">
        <v>779</v>
      </c>
      <c r="I4525">
        <v>65</v>
      </c>
      <c r="J4525">
        <f>IF(I4525="",0,I4525)</f>
        <v>65</v>
      </c>
      <c r="K4525">
        <v>26</v>
      </c>
      <c r="L4525">
        <f>I4525-K4525</f>
        <v>39</v>
      </c>
      <c r="M4525" t="str">
        <f>IF(I4525&lt;100,"small",IF(I4525&lt;500,"medium","large"))</f>
        <v>small</v>
      </c>
      <c r="N4525">
        <f>IF(M4525="small",1,0)</f>
        <v>1</v>
      </c>
      <c r="O4525">
        <f>IF(N4525="medium",1,0)</f>
        <v>0</v>
      </c>
      <c r="P4525">
        <f>IF(O4525="large",1,0)</f>
        <v>0</v>
      </c>
      <c r="Q4525">
        <v>2007</v>
      </c>
      <c r="R4525">
        <v>5</v>
      </c>
      <c r="S4525" t="str">
        <f>IF(R4525=1, "First-time", IF(R4525&lt;=3, "Rising Star", IF(R4525&lt;10, "Established", "Elites")))</f>
        <v>Established</v>
      </c>
      <c r="T4525">
        <f>IF(S4525 = "First-time",1,0)</f>
        <v>0</v>
      </c>
      <c r="U4525">
        <f>IF(S4525 = "Rising Star",1,0)</f>
        <v>0</v>
      </c>
      <c r="V4525">
        <f>IF(S4525 = "Established",1,0)</f>
        <v>1</v>
      </c>
      <c r="W4525">
        <f>IF(S4525 = "Elites",1,0)</f>
        <v>0</v>
      </c>
      <c r="X4525" t="s">
        <v>325</v>
      </c>
      <c r="Y4525" t="str">
        <f>IF(X4525="","-",TRIM(LEFT(X4525,FIND(",",X4525&amp;",")-1)))</f>
        <v>Los Angeles</v>
      </c>
      <c r="Z4525" t="s">
        <v>2986</v>
      </c>
      <c r="AA4525" t="s">
        <v>5</v>
      </c>
    </row>
    <row r="4526" spans="1:27" ht="14.4" x14ac:dyDescent="0.3">
      <c r="A4526">
        <v>4513</v>
      </c>
      <c r="B4526" t="s">
        <v>3604</v>
      </c>
      <c r="C4526" t="s">
        <v>3605</v>
      </c>
      <c r="D4526" t="s">
        <v>3606</v>
      </c>
      <c r="E4526" t="s">
        <v>3607</v>
      </c>
      <c r="F4526" s="5">
        <f>_xlfn.TEXTBEFORE(E4526, " ") * 1000000</f>
        <v>802600000</v>
      </c>
      <c r="G4526">
        <v>65.186400000000006</v>
      </c>
      <c r="H4526" t="s">
        <v>129</v>
      </c>
      <c r="I4526">
        <v>4642</v>
      </c>
      <c r="J4526">
        <f>IF(I4526="",0,I4526)</f>
        <v>4642</v>
      </c>
      <c r="K4526">
        <v>2885</v>
      </c>
      <c r="L4526">
        <f>I4526-K4526</f>
        <v>1757</v>
      </c>
      <c r="M4526" t="str">
        <f>IF(I4526&lt;100,"small",IF(I4526&lt;500,"medium","large"))</f>
        <v>large</v>
      </c>
      <c r="N4526">
        <f>IF(M4526="small",1,0)</f>
        <v>0</v>
      </c>
      <c r="O4526">
        <f>IF(N4526="medium",1,0)</f>
        <v>0</v>
      </c>
      <c r="P4526">
        <f>IF(O4526="large",1,0)</f>
        <v>0</v>
      </c>
      <c r="Q4526">
        <v>2000</v>
      </c>
      <c r="R4526">
        <v>10</v>
      </c>
      <c r="S4526" t="str">
        <f>IF(R4526=1, "First-time", IF(R4526&lt;=3, "Rising Star", IF(R4526&lt;10, "Established", "Elites")))</f>
        <v>Elites</v>
      </c>
      <c r="T4526">
        <f>IF(S4526 = "First-time",1,0)</f>
        <v>0</v>
      </c>
      <c r="U4526">
        <f>IF(S4526 = "Rising Star",1,0)</f>
        <v>0</v>
      </c>
      <c r="V4526">
        <f>IF(S4526 = "Established",1,0)</f>
        <v>0</v>
      </c>
      <c r="W4526">
        <f>IF(S4526 = "Elites",1,0)</f>
        <v>1</v>
      </c>
      <c r="X4526" t="s">
        <v>271</v>
      </c>
      <c r="Y4526" t="str">
        <f>IF(X4526="","-",TRIM(LEFT(X4526,FIND(",",X4526&amp;",")-1)))</f>
        <v>Chicago</v>
      </c>
      <c r="Z4526" t="s">
        <v>271</v>
      </c>
      <c r="AA4526" t="s">
        <v>15</v>
      </c>
    </row>
    <row r="4527" spans="1:27" ht="14.4" x14ac:dyDescent="0.3">
      <c r="A4527">
        <v>4514</v>
      </c>
      <c r="B4527" t="s">
        <v>7491</v>
      </c>
      <c r="C4527" t="s">
        <v>7492</v>
      </c>
      <c r="D4527" t="s">
        <v>7493</v>
      </c>
      <c r="E4527" t="s">
        <v>289</v>
      </c>
      <c r="F4527" s="5">
        <f>_xlfn.TEXTBEFORE(E4527, " ") * 1000000</f>
        <v>3700000</v>
      </c>
      <c r="G4527">
        <v>65.101900000000001</v>
      </c>
      <c r="H4527" t="s">
        <v>779</v>
      </c>
      <c r="I4527">
        <v>28</v>
      </c>
      <c r="J4527">
        <f>IF(I4527="",0,I4527)</f>
        <v>28</v>
      </c>
      <c r="K4527">
        <v>36</v>
      </c>
      <c r="L4527">
        <f>I4527-K4527</f>
        <v>-8</v>
      </c>
      <c r="M4527" t="str">
        <f>IF(I4527&lt;100,"small",IF(I4527&lt;500,"medium","large"))</f>
        <v>small</v>
      </c>
      <c r="N4527">
        <f>IF(M4527="small",1,0)</f>
        <v>1</v>
      </c>
      <c r="O4527">
        <f>IF(N4527="medium",1,0)</f>
        <v>0</v>
      </c>
      <c r="P4527">
        <f>IF(O4527="large",1,0)</f>
        <v>0</v>
      </c>
      <c r="Q4527">
        <v>2007</v>
      </c>
      <c r="R4527">
        <v>4</v>
      </c>
      <c r="S4527" t="str">
        <f>IF(R4527=1, "First-time", IF(R4527&lt;=3, "Rising Star", IF(R4527&lt;10, "Established", "Elites")))</f>
        <v>Established</v>
      </c>
      <c r="T4527">
        <f>IF(S4527 = "First-time",1,0)</f>
        <v>0</v>
      </c>
      <c r="U4527">
        <f>IF(S4527 = "Rising Star",1,0)</f>
        <v>0</v>
      </c>
      <c r="V4527">
        <f>IF(S4527 = "Established",1,0)</f>
        <v>1</v>
      </c>
      <c r="W4527">
        <f>IF(S4527 = "Elites",1,0)</f>
        <v>0</v>
      </c>
      <c r="X4527" t="s">
        <v>232</v>
      </c>
      <c r="Y4527" t="str">
        <f>IF(X4527="","-",TRIM(LEFT(X4527,FIND(",",X4527&amp;",")-1)))</f>
        <v>Houston</v>
      </c>
      <c r="Z4527" t="s">
        <v>232</v>
      </c>
      <c r="AA4527" t="s">
        <v>45</v>
      </c>
    </row>
    <row r="4528" spans="1:27" ht="14.4" x14ac:dyDescent="0.3">
      <c r="A4528">
        <v>4515</v>
      </c>
      <c r="B4528" t="s">
        <v>2281</v>
      </c>
      <c r="C4528" t="s">
        <v>2282</v>
      </c>
      <c r="D4528" t="s">
        <v>2283</v>
      </c>
      <c r="E4528" t="s">
        <v>2284</v>
      </c>
      <c r="F4528" s="5">
        <f>_xlfn.TEXTBEFORE(E4528, " ") * 1000000</f>
        <v>19500000</v>
      </c>
      <c r="G4528">
        <v>65.060199999999995</v>
      </c>
      <c r="H4528" t="s">
        <v>140</v>
      </c>
      <c r="I4528">
        <v>143</v>
      </c>
      <c r="J4528">
        <f>IF(I4528="",0,I4528)</f>
        <v>143</v>
      </c>
      <c r="K4528">
        <v>82</v>
      </c>
      <c r="L4528">
        <f>I4528-K4528</f>
        <v>61</v>
      </c>
      <c r="M4528" t="str">
        <f>IF(I4528&lt;100,"small",IF(I4528&lt;500,"medium","large"))</f>
        <v>medium</v>
      </c>
      <c r="N4528">
        <f>IF(M4528="small",1,0)</f>
        <v>0</v>
      </c>
      <c r="O4528">
        <f>IF(N4528="medium",1,0)</f>
        <v>0</v>
      </c>
      <c r="P4528">
        <f>IF(O4528="large",1,0)</f>
        <v>0</v>
      </c>
      <c r="Q4528">
        <v>1995</v>
      </c>
      <c r="R4528">
        <v>6</v>
      </c>
      <c r="S4528" t="str">
        <f>IF(R4528=1, "First-time", IF(R4528&lt;=3, "Rising Star", IF(R4528&lt;10, "Established", "Elites")))</f>
        <v>Established</v>
      </c>
      <c r="T4528">
        <f>IF(S4528 = "First-time",1,0)</f>
        <v>0</v>
      </c>
      <c r="U4528">
        <f>IF(S4528 = "Rising Star",1,0)</f>
        <v>0</v>
      </c>
      <c r="V4528">
        <f>IF(S4528 = "Established",1,0)</f>
        <v>1</v>
      </c>
      <c r="W4528">
        <f>IF(S4528 = "Elites",1,0)</f>
        <v>0</v>
      </c>
      <c r="X4528" t="s">
        <v>1396</v>
      </c>
      <c r="Y4528" t="str">
        <f>IF(X4528="","-",TRIM(LEFT(X4528,FIND(",",X4528&amp;",")-1)))</f>
        <v>San Francisco</v>
      </c>
      <c r="Z4528" t="s">
        <v>2271</v>
      </c>
      <c r="AA4528" t="s">
        <v>5</v>
      </c>
    </row>
    <row r="4529" spans="1:27" ht="14.4" x14ac:dyDescent="0.3">
      <c r="A4529">
        <v>4516</v>
      </c>
      <c r="B4529" t="s">
        <v>1365</v>
      </c>
      <c r="C4529" t="s">
        <v>1366</v>
      </c>
      <c r="D4529" t="s">
        <v>1367</v>
      </c>
      <c r="E4529" t="s">
        <v>1368</v>
      </c>
      <c r="F4529" s="5">
        <f>_xlfn.TEXTBEFORE(E4529, " ") * 1000000</f>
        <v>99300000</v>
      </c>
      <c r="G4529">
        <v>65.032499999999999</v>
      </c>
      <c r="H4529" t="s">
        <v>85</v>
      </c>
      <c r="I4529">
        <v>22</v>
      </c>
      <c r="J4529">
        <f>IF(I4529="",0,I4529)</f>
        <v>22</v>
      </c>
      <c r="K4529">
        <v>15</v>
      </c>
      <c r="L4529">
        <f>I4529-K4529</f>
        <v>7</v>
      </c>
      <c r="M4529" t="str">
        <f>IF(I4529&lt;100,"small",IF(I4529&lt;500,"medium","large"))</f>
        <v>small</v>
      </c>
      <c r="N4529">
        <f>IF(M4529="small",1,0)</f>
        <v>1</v>
      </c>
      <c r="O4529">
        <f>IF(N4529="medium",1,0)</f>
        <v>0</v>
      </c>
      <c r="P4529">
        <f>IF(O4529="large",1,0)</f>
        <v>0</v>
      </c>
      <c r="Q4529">
        <v>1988</v>
      </c>
      <c r="R4529">
        <v>7</v>
      </c>
      <c r="S4529" t="str">
        <f>IF(R4529=1, "First-time", IF(R4529&lt;=3, "Rising Star", IF(R4529&lt;10, "Established", "Elites")))</f>
        <v>Established</v>
      </c>
      <c r="T4529">
        <f>IF(S4529 = "First-time",1,0)</f>
        <v>0</v>
      </c>
      <c r="U4529">
        <f>IF(S4529 = "Rising Star",1,0)</f>
        <v>0</v>
      </c>
      <c r="V4529">
        <f>IF(S4529 = "Established",1,0)</f>
        <v>1</v>
      </c>
      <c r="W4529">
        <f>IF(S4529 = "Elites",1,0)</f>
        <v>0</v>
      </c>
      <c r="X4529" t="s">
        <v>242</v>
      </c>
      <c r="Y4529" t="str">
        <f>IF(X4529="","-",TRIM(LEFT(X4529,FIND(",",X4529&amp;",")-1)))</f>
        <v>Atlanta</v>
      </c>
      <c r="Z4529" t="s">
        <v>242</v>
      </c>
      <c r="AA4529" t="s">
        <v>11</v>
      </c>
    </row>
    <row r="4530" spans="1:27" ht="14.4" x14ac:dyDescent="0.3">
      <c r="A4530">
        <v>4517</v>
      </c>
      <c r="B4530" t="s">
        <v>14333</v>
      </c>
      <c r="C4530" t="s">
        <v>14334</v>
      </c>
      <c r="D4530" t="s">
        <v>14335</v>
      </c>
      <c r="E4530" t="s">
        <v>347</v>
      </c>
      <c r="F4530" s="5">
        <f>_xlfn.TEXTBEFORE(E4530, " ") * 1000000</f>
        <v>6000000</v>
      </c>
      <c r="G4530">
        <v>65.024699999999996</v>
      </c>
      <c r="H4530" t="s">
        <v>433</v>
      </c>
      <c r="I4530">
        <v>35</v>
      </c>
      <c r="J4530">
        <f>IF(I4530="",0,I4530)</f>
        <v>35</v>
      </c>
      <c r="K4530">
        <v>18</v>
      </c>
      <c r="L4530">
        <f>I4530-K4530</f>
        <v>17</v>
      </c>
      <c r="M4530" t="str">
        <f>IF(I4530&lt;100,"small",IF(I4530&lt;500,"medium","large"))</f>
        <v>small</v>
      </c>
      <c r="N4530">
        <f>IF(M4530="small",1,0)</f>
        <v>1</v>
      </c>
      <c r="O4530">
        <f>IF(N4530="medium",1,0)</f>
        <v>0</v>
      </c>
      <c r="P4530">
        <f>IF(O4530="large",1,0)</f>
        <v>0</v>
      </c>
      <c r="Q4530">
        <v>2013</v>
      </c>
      <c r="R4530">
        <v>2</v>
      </c>
      <c r="S4530" t="str">
        <f>IF(R4530=1, "First-time", IF(R4530&lt;=3, "Rising Star", IF(R4530&lt;10, "Established", "Elites")))</f>
        <v>Rising Star</v>
      </c>
      <c r="T4530">
        <f>IF(S4530 = "First-time",1,0)</f>
        <v>0</v>
      </c>
      <c r="U4530">
        <f>IF(S4530 = "Rising Star",1,0)</f>
        <v>1</v>
      </c>
      <c r="V4530">
        <f>IF(S4530 = "Established",1,0)</f>
        <v>0</v>
      </c>
      <c r="W4530">
        <f>IF(S4530 = "Elites",1,0)</f>
        <v>0</v>
      </c>
      <c r="X4530" t="s">
        <v>260</v>
      </c>
      <c r="Y4530" t="str">
        <f>IF(X4530="","-",TRIM(LEFT(X4530,FIND(",",X4530&amp;",")-1)))</f>
        <v>Seattle</v>
      </c>
      <c r="Z4530" t="s">
        <v>260</v>
      </c>
      <c r="AA4530" t="s">
        <v>49</v>
      </c>
    </row>
    <row r="4531" spans="1:27" ht="14.4" x14ac:dyDescent="0.3">
      <c r="A4531">
        <v>4518</v>
      </c>
      <c r="B4531" t="s">
        <v>163</v>
      </c>
      <c r="C4531" t="s">
        <v>164</v>
      </c>
      <c r="D4531" t="s">
        <v>165</v>
      </c>
      <c r="E4531" t="s">
        <v>166</v>
      </c>
      <c r="F4531" s="5">
        <f>_xlfn.TEXTBEFORE(E4531, " ") * 1000000</f>
        <v>41500000</v>
      </c>
      <c r="G4531">
        <v>65.0214</v>
      </c>
      <c r="H4531" t="s">
        <v>167</v>
      </c>
      <c r="I4531">
        <v>95</v>
      </c>
      <c r="J4531">
        <f>IF(I4531="",0,I4531)</f>
        <v>95</v>
      </c>
      <c r="K4531">
        <v>92</v>
      </c>
      <c r="L4531">
        <f>I4531-K4531</f>
        <v>3</v>
      </c>
      <c r="M4531" t="str">
        <f>IF(I4531&lt;100,"small",IF(I4531&lt;500,"medium","large"))</f>
        <v>small</v>
      </c>
      <c r="N4531">
        <f>IF(M4531="small",1,0)</f>
        <v>1</v>
      </c>
      <c r="O4531">
        <f>IF(N4531="medium",1,0)</f>
        <v>0</v>
      </c>
      <c r="P4531">
        <f>IF(O4531="large",1,0)</f>
        <v>0</v>
      </c>
      <c r="Q4531">
        <v>1925</v>
      </c>
      <c r="R4531">
        <v>4</v>
      </c>
      <c r="S4531" t="str">
        <f>IF(R4531=1, "First-time", IF(R4531&lt;=3, "Rising Star", IF(R4531&lt;10, "Established", "Elites")))</f>
        <v>Established</v>
      </c>
      <c r="T4531">
        <f>IF(S4531 = "First-time",1,0)</f>
        <v>0</v>
      </c>
      <c r="U4531">
        <f>IF(S4531 = "Rising Star",1,0)</f>
        <v>0</v>
      </c>
      <c r="V4531">
        <f>IF(S4531 = "Established",1,0)</f>
        <v>1</v>
      </c>
      <c r="W4531">
        <f>IF(S4531 = "Elites",1,0)</f>
        <v>0</v>
      </c>
      <c r="X4531" t="s">
        <v>168</v>
      </c>
      <c r="Y4531" t="str">
        <f>IF(X4531="","-",TRIM(LEFT(X4531,FIND(",",X4531&amp;",")-1)))</f>
        <v>Kansas City</v>
      </c>
      <c r="Z4531" t="s">
        <v>169</v>
      </c>
      <c r="AA4531" t="s">
        <v>25</v>
      </c>
    </row>
    <row r="4532" spans="1:27" ht="14.4" x14ac:dyDescent="0.3">
      <c r="A4532">
        <v>4519</v>
      </c>
      <c r="B4532" t="s">
        <v>1890</v>
      </c>
      <c r="C4532" t="s">
        <v>1891</v>
      </c>
      <c r="D4532" t="s">
        <v>1892</v>
      </c>
      <c r="E4532" t="s">
        <v>1893</v>
      </c>
      <c r="F4532" s="5">
        <f>_xlfn.TEXTBEFORE(E4532, " ") * 1000000</f>
        <v>22800000</v>
      </c>
      <c r="G4532">
        <v>64.998599999999996</v>
      </c>
      <c r="H4532" t="s">
        <v>118</v>
      </c>
      <c r="I4532">
        <v>40</v>
      </c>
      <c r="J4532">
        <f>IF(I4532="",0,I4532)</f>
        <v>40</v>
      </c>
      <c r="K4532">
        <v>32</v>
      </c>
      <c r="L4532">
        <f>I4532-K4532</f>
        <v>8</v>
      </c>
      <c r="M4532" t="str">
        <f>IF(I4532&lt;100,"small",IF(I4532&lt;500,"medium","large"))</f>
        <v>small</v>
      </c>
      <c r="N4532">
        <f>IF(M4532="small",1,0)</f>
        <v>1</v>
      </c>
      <c r="O4532">
        <f>IF(N4532="medium",1,0)</f>
        <v>0</v>
      </c>
      <c r="P4532">
        <f>IF(O4532="large",1,0)</f>
        <v>0</v>
      </c>
      <c r="Q4532">
        <v>1993</v>
      </c>
      <c r="R4532">
        <v>1</v>
      </c>
      <c r="S4532" t="str">
        <f>IF(R4532=1, "First-time", IF(R4532&lt;=3, "Rising Star", IF(R4532&lt;10, "Established", "Elites")))</f>
        <v>First-time</v>
      </c>
      <c r="T4532">
        <f>IF(S4532 = "First-time",1,0)</f>
        <v>1</v>
      </c>
      <c r="U4532">
        <f>IF(S4532 = "Rising Star",1,0)</f>
        <v>0</v>
      </c>
      <c r="V4532">
        <f>IF(S4532 = "Established",1,0)</f>
        <v>0</v>
      </c>
      <c r="W4532">
        <f>IF(S4532 = "Elites",1,0)</f>
        <v>0</v>
      </c>
      <c r="X4532" t="s">
        <v>185</v>
      </c>
      <c r="Y4532" t="str">
        <f>IF(X4532="","-",TRIM(LEFT(X4532,FIND(",",X4532&amp;",")-1)))</f>
        <v>Boston</v>
      </c>
      <c r="Z4532" t="s">
        <v>1894</v>
      </c>
      <c r="AA4532" t="s">
        <v>20</v>
      </c>
    </row>
    <row r="4533" spans="1:27" ht="14.4" x14ac:dyDescent="0.3">
      <c r="A4533">
        <v>4520</v>
      </c>
      <c r="B4533" t="s">
        <v>739</v>
      </c>
      <c r="C4533" t="s">
        <v>740</v>
      </c>
      <c r="D4533" t="s">
        <v>741</v>
      </c>
      <c r="E4533" t="s">
        <v>742</v>
      </c>
      <c r="F4533" s="5">
        <f>_xlfn.TEXTBEFORE(E4533, " ") * 1000000</f>
        <v>23000000</v>
      </c>
      <c r="G4533">
        <v>64.9542</v>
      </c>
      <c r="H4533" t="s">
        <v>353</v>
      </c>
      <c r="I4533">
        <v>680</v>
      </c>
      <c r="J4533">
        <f>IF(I4533="",0,I4533)</f>
        <v>680</v>
      </c>
      <c r="K4533">
        <v>500</v>
      </c>
      <c r="L4533">
        <f>I4533-K4533</f>
        <v>180</v>
      </c>
      <c r="M4533" t="str">
        <f>IF(I4533&lt;100,"small",IF(I4533&lt;500,"medium","large"))</f>
        <v>large</v>
      </c>
      <c r="N4533">
        <f>IF(M4533="small",1,0)</f>
        <v>0</v>
      </c>
      <c r="O4533">
        <f>IF(N4533="medium",1,0)</f>
        <v>0</v>
      </c>
      <c r="P4533">
        <f>IF(O4533="large",1,0)</f>
        <v>0</v>
      </c>
      <c r="Q4533">
        <v>1979</v>
      </c>
      <c r="R4533">
        <v>3</v>
      </c>
      <c r="S4533" t="str">
        <f>IF(R4533=1, "First-time", IF(R4533&lt;=3, "Rising Star", IF(R4533&lt;10, "Established", "Elites")))</f>
        <v>Rising Star</v>
      </c>
      <c r="T4533">
        <f>IF(S4533 = "First-time",1,0)</f>
        <v>0</v>
      </c>
      <c r="U4533">
        <f>IF(S4533 = "Rising Star",1,0)</f>
        <v>1</v>
      </c>
      <c r="V4533">
        <f>IF(S4533 = "Established",1,0)</f>
        <v>0</v>
      </c>
      <c r="W4533">
        <f>IF(S4533 = "Elites",1,0)</f>
        <v>0</v>
      </c>
      <c r="X4533" t="s">
        <v>325</v>
      </c>
      <c r="Y4533" t="str">
        <f>IF(X4533="","-",TRIM(LEFT(X4533,FIND(",",X4533&amp;",")-1)))</f>
        <v>Los Angeles</v>
      </c>
      <c r="Z4533" t="s">
        <v>325</v>
      </c>
      <c r="AA4533" t="s">
        <v>5</v>
      </c>
    </row>
    <row r="4534" spans="1:27" ht="14.4" x14ac:dyDescent="0.3">
      <c r="A4534">
        <v>4521</v>
      </c>
      <c r="B4534" t="s">
        <v>11614</v>
      </c>
      <c r="C4534" t="s">
        <v>11615</v>
      </c>
      <c r="D4534" t="s">
        <v>11616</v>
      </c>
      <c r="E4534" t="s">
        <v>4800</v>
      </c>
      <c r="F4534" s="5">
        <f>_xlfn.TEXTBEFORE(E4534, " ") * 1000000</f>
        <v>3100000</v>
      </c>
      <c r="G4534">
        <v>64.944599999999994</v>
      </c>
      <c r="H4534" t="s">
        <v>751</v>
      </c>
      <c r="I4534">
        <v>38</v>
      </c>
      <c r="J4534">
        <f>IF(I4534="",0,I4534)</f>
        <v>38</v>
      </c>
      <c r="K4534">
        <v>8</v>
      </c>
      <c r="L4534">
        <f>I4534-K4534</f>
        <v>30</v>
      </c>
      <c r="M4534" t="str">
        <f>IF(I4534&lt;100,"small",IF(I4534&lt;500,"medium","large"))</f>
        <v>small</v>
      </c>
      <c r="N4534">
        <f>IF(M4534="small",1,0)</f>
        <v>1</v>
      </c>
      <c r="O4534">
        <f>IF(N4534="medium",1,0)</f>
        <v>0</v>
      </c>
      <c r="P4534">
        <f>IF(O4534="large",1,0)</f>
        <v>0</v>
      </c>
      <c r="Q4534">
        <v>2011</v>
      </c>
      <c r="R4534">
        <v>1</v>
      </c>
      <c r="S4534" t="str">
        <f>IF(R4534=1, "First-time", IF(R4534&lt;=3, "Rising Star", IF(R4534&lt;10, "Established", "Elites")))</f>
        <v>First-time</v>
      </c>
      <c r="T4534">
        <f>IF(S4534 = "First-time",1,0)</f>
        <v>1</v>
      </c>
      <c r="U4534">
        <f>IF(S4534 = "Rising Star",1,0)</f>
        <v>0</v>
      </c>
      <c r="V4534">
        <f>IF(S4534 = "Established",1,0)</f>
        <v>0</v>
      </c>
      <c r="W4534">
        <f>IF(S4534 = "Elites",1,0)</f>
        <v>0</v>
      </c>
      <c r="X4534" t="s">
        <v>99</v>
      </c>
      <c r="Y4534" t="str">
        <f>IF(X4534="","-",TRIM(LEFT(X4534,FIND(",",X4534&amp;",")-1)))</f>
        <v>-</v>
      </c>
      <c r="Z4534" t="s">
        <v>7305</v>
      </c>
      <c r="AA4534" t="s">
        <v>52</v>
      </c>
    </row>
    <row r="4535" spans="1:27" ht="14.4" x14ac:dyDescent="0.3">
      <c r="A4535">
        <v>4522</v>
      </c>
      <c r="B4535" t="s">
        <v>1663</v>
      </c>
      <c r="C4535" t="s">
        <v>1664</v>
      </c>
      <c r="D4535" t="s">
        <v>1665</v>
      </c>
      <c r="E4535" t="s">
        <v>1026</v>
      </c>
      <c r="F4535" s="5">
        <f>_xlfn.TEXTBEFORE(E4535, " ") * 1000000</f>
        <v>4900000</v>
      </c>
      <c r="G4535">
        <v>64.897900000000007</v>
      </c>
      <c r="H4535" t="s">
        <v>105</v>
      </c>
      <c r="I4535">
        <v>8</v>
      </c>
      <c r="J4535">
        <f>IF(I4535="",0,I4535)</f>
        <v>8</v>
      </c>
      <c r="K4535">
        <v>11</v>
      </c>
      <c r="L4535">
        <f>I4535-K4535</f>
        <v>-3</v>
      </c>
      <c r="M4535" t="str">
        <f>IF(I4535&lt;100,"small",IF(I4535&lt;500,"medium","large"))</f>
        <v>small</v>
      </c>
      <c r="N4535">
        <f>IF(M4535="small",1,0)</f>
        <v>1</v>
      </c>
      <c r="O4535">
        <f>IF(N4535="medium",1,0)</f>
        <v>0</v>
      </c>
      <c r="P4535">
        <f>IF(O4535="large",1,0)</f>
        <v>0</v>
      </c>
      <c r="Q4535">
        <v>1991</v>
      </c>
      <c r="R4535">
        <v>3</v>
      </c>
      <c r="S4535" t="str">
        <f>IF(R4535=1, "First-time", IF(R4535&lt;=3, "Rising Star", IF(R4535&lt;10, "Established", "Elites")))</f>
        <v>Rising Star</v>
      </c>
      <c r="T4535">
        <f>IF(S4535 = "First-time",1,0)</f>
        <v>0</v>
      </c>
      <c r="U4535">
        <f>IF(S4535 = "Rising Star",1,0)</f>
        <v>1</v>
      </c>
      <c r="V4535">
        <f>IF(S4535 = "Established",1,0)</f>
        <v>0</v>
      </c>
      <c r="W4535">
        <f>IF(S4535 = "Elites",1,0)</f>
        <v>0</v>
      </c>
      <c r="X4535" t="s">
        <v>99</v>
      </c>
      <c r="Y4535" t="str">
        <f>IF(X4535="","-",TRIM(LEFT(X4535,FIND(",",X4535&amp;",")-1)))</f>
        <v>-</v>
      </c>
      <c r="Z4535" t="s">
        <v>1666</v>
      </c>
      <c r="AA4535" t="s">
        <v>31</v>
      </c>
    </row>
    <row r="4536" spans="1:27" ht="14.4" x14ac:dyDescent="0.3">
      <c r="A4536">
        <v>4523</v>
      </c>
      <c r="B4536" t="s">
        <v>8018</v>
      </c>
      <c r="C4536" t="s">
        <v>8019</v>
      </c>
      <c r="D4536" t="s">
        <v>8020</v>
      </c>
      <c r="E4536" t="s">
        <v>562</v>
      </c>
      <c r="F4536" s="5">
        <f>_xlfn.TEXTBEFORE(E4536, " ") * 1000000</f>
        <v>14500000</v>
      </c>
      <c r="G4536">
        <v>64.885599999999997</v>
      </c>
      <c r="H4536" t="s">
        <v>111</v>
      </c>
      <c r="I4536">
        <v>80</v>
      </c>
      <c r="J4536">
        <f>IF(I4536="",0,I4536)</f>
        <v>80</v>
      </c>
      <c r="K4536">
        <v>25</v>
      </c>
      <c r="L4536">
        <f>I4536-K4536</f>
        <v>55</v>
      </c>
      <c r="M4536" t="str">
        <f>IF(I4536&lt;100,"small",IF(I4536&lt;500,"medium","large"))</f>
        <v>small</v>
      </c>
      <c r="N4536">
        <f>IF(M4536="small",1,0)</f>
        <v>1</v>
      </c>
      <c r="O4536">
        <f>IF(N4536="medium",1,0)</f>
        <v>0</v>
      </c>
      <c r="P4536">
        <f>IF(O4536="large",1,0)</f>
        <v>0</v>
      </c>
      <c r="Q4536">
        <v>2007</v>
      </c>
      <c r="R4536">
        <v>3</v>
      </c>
      <c r="S4536" t="str">
        <f>IF(R4536=1, "First-time", IF(R4536&lt;=3, "Rising Star", IF(R4536&lt;10, "Established", "Elites")))</f>
        <v>Rising Star</v>
      </c>
      <c r="T4536">
        <f>IF(S4536 = "First-time",1,0)</f>
        <v>0</v>
      </c>
      <c r="U4536">
        <f>IF(S4536 = "Rising Star",1,0)</f>
        <v>1</v>
      </c>
      <c r="V4536">
        <f>IF(S4536 = "Established",1,0)</f>
        <v>0</v>
      </c>
      <c r="W4536">
        <f>IF(S4536 = "Elites",1,0)</f>
        <v>0</v>
      </c>
      <c r="X4536" t="s">
        <v>1118</v>
      </c>
      <c r="Y4536" t="str">
        <f>IF(X4536="","-",TRIM(LEFT(X4536,FIND(",",X4536&amp;",")-1)))</f>
        <v>Boulder</v>
      </c>
      <c r="Z4536" t="s">
        <v>4646</v>
      </c>
      <c r="AA4536" t="s">
        <v>6</v>
      </c>
    </row>
    <row r="4537" spans="1:27" ht="14.4" x14ac:dyDescent="0.3">
      <c r="A4537">
        <v>4524</v>
      </c>
      <c r="B4537" t="s">
        <v>8765</v>
      </c>
      <c r="C4537" t="s">
        <v>8766</v>
      </c>
      <c r="D4537" t="s">
        <v>8767</v>
      </c>
      <c r="E4537" t="s">
        <v>1225</v>
      </c>
      <c r="F4537" s="5">
        <f>_xlfn.TEXTBEFORE(E4537, " ") * 1000000</f>
        <v>36600000</v>
      </c>
      <c r="G4537">
        <v>64.856899999999996</v>
      </c>
      <c r="H4537" t="s">
        <v>153</v>
      </c>
      <c r="I4537">
        <v>32</v>
      </c>
      <c r="J4537">
        <f>IF(I4537="",0,I4537)</f>
        <v>32</v>
      </c>
      <c r="K4537">
        <v>32</v>
      </c>
      <c r="L4537">
        <f>I4537-K4537</f>
        <v>0</v>
      </c>
      <c r="M4537" t="str">
        <f>IF(I4537&lt;100,"small",IF(I4537&lt;500,"medium","large"))</f>
        <v>small</v>
      </c>
      <c r="N4537">
        <f>IF(M4537="small",1,0)</f>
        <v>1</v>
      </c>
      <c r="O4537">
        <f>IF(N4537="medium",1,0)</f>
        <v>0</v>
      </c>
      <c r="P4537">
        <f>IF(O4537="large",1,0)</f>
        <v>0</v>
      </c>
      <c r="Q4537">
        <v>2008</v>
      </c>
      <c r="R4537">
        <v>1</v>
      </c>
      <c r="S4537" t="str">
        <f>IF(R4537=1, "First-time", IF(R4537&lt;=3, "Rising Star", IF(R4537&lt;10, "Established", "Elites")))</f>
        <v>First-time</v>
      </c>
      <c r="T4537">
        <f>IF(S4537 = "First-time",1,0)</f>
        <v>1</v>
      </c>
      <c r="U4537">
        <f>IF(S4537 = "Rising Star",1,0)</f>
        <v>0</v>
      </c>
      <c r="V4537">
        <f>IF(S4537 = "Established",1,0)</f>
        <v>0</v>
      </c>
      <c r="W4537">
        <f>IF(S4537 = "Elites",1,0)</f>
        <v>0</v>
      </c>
      <c r="X4537" t="s">
        <v>180</v>
      </c>
      <c r="Y4537" t="str">
        <f>IF(X4537="","-",TRIM(LEFT(X4537,FIND(",",X4537&amp;",")-1)))</f>
        <v>Cincinnati</v>
      </c>
      <c r="Z4537" t="s">
        <v>2909</v>
      </c>
      <c r="AA4537" t="s">
        <v>18</v>
      </c>
    </row>
    <row r="4538" spans="1:27" ht="14.4" x14ac:dyDescent="0.3">
      <c r="A4538">
        <v>4525</v>
      </c>
      <c r="B4538" t="s">
        <v>1944</v>
      </c>
      <c r="C4538" t="s">
        <v>1945</v>
      </c>
      <c r="D4538" t="s">
        <v>1946</v>
      </c>
      <c r="E4538" t="s">
        <v>961</v>
      </c>
      <c r="F4538" s="5">
        <f>_xlfn.TEXTBEFORE(E4538, " ") * 1000000</f>
        <v>10300000</v>
      </c>
      <c r="G4538">
        <v>64.853700000000003</v>
      </c>
      <c r="H4538" t="s">
        <v>803</v>
      </c>
      <c r="I4538">
        <v>24</v>
      </c>
      <c r="J4538">
        <f>IF(I4538="",0,I4538)</f>
        <v>24</v>
      </c>
      <c r="K4538">
        <v>12</v>
      </c>
      <c r="L4538">
        <f>I4538-K4538</f>
        <v>12</v>
      </c>
      <c r="M4538" t="str">
        <f>IF(I4538&lt;100,"small",IF(I4538&lt;500,"medium","large"))</f>
        <v>small</v>
      </c>
      <c r="N4538">
        <f>IF(M4538="small",1,0)</f>
        <v>1</v>
      </c>
      <c r="O4538">
        <f>IF(N4538="medium",1,0)</f>
        <v>0</v>
      </c>
      <c r="P4538">
        <f>IF(O4538="large",1,0)</f>
        <v>0</v>
      </c>
      <c r="Q4538">
        <v>1993</v>
      </c>
      <c r="R4538">
        <v>2</v>
      </c>
      <c r="S4538" t="str">
        <f>IF(R4538=1, "First-time", IF(R4538&lt;=3, "Rising Star", IF(R4538&lt;10, "Established", "Elites")))</f>
        <v>Rising Star</v>
      </c>
      <c r="T4538">
        <f>IF(S4538 = "First-time",1,0)</f>
        <v>0</v>
      </c>
      <c r="U4538">
        <f>IF(S4538 = "Rising Star",1,0)</f>
        <v>1</v>
      </c>
      <c r="V4538">
        <f>IF(S4538 = "Established",1,0)</f>
        <v>0</v>
      </c>
      <c r="W4538">
        <f>IF(S4538 = "Elites",1,0)</f>
        <v>0</v>
      </c>
      <c r="X4538" t="s">
        <v>325</v>
      </c>
      <c r="Y4538" t="str">
        <f>IF(X4538="","-",TRIM(LEFT(X4538,FIND(",",X4538&amp;",")-1)))</f>
        <v>Los Angeles</v>
      </c>
      <c r="Z4538" t="s">
        <v>1133</v>
      </c>
      <c r="AA4538" t="s">
        <v>5</v>
      </c>
    </row>
    <row r="4539" spans="1:27" ht="14.4" x14ac:dyDescent="0.3">
      <c r="A4539">
        <v>4526</v>
      </c>
      <c r="B4539" t="s">
        <v>7619</v>
      </c>
      <c r="C4539" t="s">
        <v>7620</v>
      </c>
      <c r="D4539" t="s">
        <v>7621</v>
      </c>
      <c r="E4539" t="s">
        <v>7622</v>
      </c>
      <c r="F4539" s="5">
        <f>_xlfn.TEXTBEFORE(E4539, " ") * 1000000</f>
        <v>62500000</v>
      </c>
      <c r="G4539">
        <v>64.839200000000005</v>
      </c>
      <c r="H4539" t="s">
        <v>153</v>
      </c>
      <c r="I4539">
        <v>200</v>
      </c>
      <c r="J4539">
        <f>IF(I4539="",0,I4539)</f>
        <v>200</v>
      </c>
      <c r="K4539">
        <v>157</v>
      </c>
      <c r="L4539">
        <f>I4539-K4539</f>
        <v>43</v>
      </c>
      <c r="M4539" t="str">
        <f>IF(I4539&lt;100,"small",IF(I4539&lt;500,"medium","large"))</f>
        <v>medium</v>
      </c>
      <c r="N4539">
        <f>IF(M4539="small",1,0)</f>
        <v>0</v>
      </c>
      <c r="O4539">
        <f>IF(N4539="medium",1,0)</f>
        <v>0</v>
      </c>
      <c r="P4539">
        <f>IF(O4539="large",1,0)</f>
        <v>0</v>
      </c>
      <c r="Q4539">
        <v>2007</v>
      </c>
      <c r="R4539">
        <v>4</v>
      </c>
      <c r="S4539" t="str">
        <f>IF(R4539=1, "First-time", IF(R4539&lt;=3, "Rising Star", IF(R4539&lt;10, "Established", "Elites")))</f>
        <v>Established</v>
      </c>
      <c r="T4539">
        <f>IF(S4539 = "First-time",1,0)</f>
        <v>0</v>
      </c>
      <c r="U4539">
        <f>IF(S4539 = "Rising Star",1,0)</f>
        <v>0</v>
      </c>
      <c r="V4539">
        <f>IF(S4539 = "Established",1,0)</f>
        <v>1</v>
      </c>
      <c r="W4539">
        <f>IF(S4539 = "Elites",1,0)</f>
        <v>0</v>
      </c>
      <c r="X4539" t="s">
        <v>106</v>
      </c>
      <c r="Y4539" t="str">
        <f>IF(X4539="","-",TRIM(LEFT(X4539,FIND(",",X4539&amp;",")-1)))</f>
        <v>Cleveland</v>
      </c>
      <c r="Z4539" t="s">
        <v>106</v>
      </c>
      <c r="AA4539" t="s">
        <v>36</v>
      </c>
    </row>
    <row r="4540" spans="1:27" ht="14.4" x14ac:dyDescent="0.3">
      <c r="A4540">
        <v>4527</v>
      </c>
      <c r="B4540" t="s">
        <v>4844</v>
      </c>
      <c r="C4540" t="s">
        <v>4845</v>
      </c>
      <c r="D4540" t="s">
        <v>4846</v>
      </c>
      <c r="E4540" t="s">
        <v>337</v>
      </c>
      <c r="F4540" s="5">
        <f>_xlfn.TEXTBEFORE(E4540, " ") * 1000000</f>
        <v>6700000</v>
      </c>
      <c r="G4540">
        <v>64.834699999999998</v>
      </c>
      <c r="H4540" t="s">
        <v>353</v>
      </c>
      <c r="I4540">
        <v>2000</v>
      </c>
      <c r="J4540">
        <f>IF(I4540="",0,I4540)</f>
        <v>2000</v>
      </c>
      <c r="K4540">
        <v>1500</v>
      </c>
      <c r="L4540">
        <f>I4540-K4540</f>
        <v>500</v>
      </c>
      <c r="M4540" t="str">
        <f>IF(I4540&lt;100,"small",IF(I4540&lt;500,"medium","large"))</f>
        <v>large</v>
      </c>
      <c r="N4540">
        <f>IF(M4540="small",1,0)</f>
        <v>0</v>
      </c>
      <c r="O4540">
        <f>IF(N4540="medium",1,0)</f>
        <v>0</v>
      </c>
      <c r="P4540">
        <f>IF(O4540="large",1,0)</f>
        <v>0</v>
      </c>
      <c r="Q4540">
        <v>2003</v>
      </c>
      <c r="R4540">
        <v>4</v>
      </c>
      <c r="S4540" t="str">
        <f>IF(R4540=1, "First-time", IF(R4540&lt;=3, "Rising Star", IF(R4540&lt;10, "Established", "Elites")))</f>
        <v>Established</v>
      </c>
      <c r="T4540">
        <f>IF(S4540 = "First-time",1,0)</f>
        <v>0</v>
      </c>
      <c r="U4540">
        <f>IF(S4540 = "Rising Star",1,0)</f>
        <v>0</v>
      </c>
      <c r="V4540">
        <f>IF(S4540 = "Established",1,0)</f>
        <v>1</v>
      </c>
      <c r="W4540">
        <f>IF(S4540 = "Elites",1,0)</f>
        <v>0</v>
      </c>
      <c r="X4540" t="s">
        <v>99</v>
      </c>
      <c r="Y4540" t="str">
        <f>IF(X4540="","-",TRIM(LEFT(X4540,FIND(",",X4540&amp;",")-1)))</f>
        <v>-</v>
      </c>
      <c r="Z4540" t="s">
        <v>4847</v>
      </c>
      <c r="AA4540" t="s">
        <v>45</v>
      </c>
    </row>
    <row r="4541" spans="1:27" ht="14.4" x14ac:dyDescent="0.3">
      <c r="A4541">
        <v>4528</v>
      </c>
      <c r="B4541" t="s">
        <v>891</v>
      </c>
      <c r="C4541" t="s">
        <v>892</v>
      </c>
      <c r="D4541" t="s">
        <v>893</v>
      </c>
      <c r="E4541" t="s">
        <v>894</v>
      </c>
      <c r="F4541" s="5">
        <f>_xlfn.TEXTBEFORE(E4541, " ") * 1000000</f>
        <v>18900000</v>
      </c>
      <c r="G4541">
        <v>64.815100000000001</v>
      </c>
      <c r="H4541" t="s">
        <v>118</v>
      </c>
      <c r="I4541">
        <v>120</v>
      </c>
      <c r="J4541">
        <f>IF(I4541="",0,I4541)</f>
        <v>120</v>
      </c>
      <c r="K4541">
        <v>66</v>
      </c>
      <c r="L4541">
        <f>I4541-K4541</f>
        <v>54</v>
      </c>
      <c r="M4541" t="str">
        <f>IF(I4541&lt;100,"small",IF(I4541&lt;500,"medium","large"))</f>
        <v>medium</v>
      </c>
      <c r="N4541">
        <f>IF(M4541="small",1,0)</f>
        <v>0</v>
      </c>
      <c r="O4541">
        <f>IF(N4541="medium",1,0)</f>
        <v>0</v>
      </c>
      <c r="P4541">
        <f>IF(O4541="large",1,0)</f>
        <v>0</v>
      </c>
      <c r="Q4541">
        <v>1982</v>
      </c>
      <c r="R4541">
        <v>1</v>
      </c>
      <c r="S4541" t="str">
        <f>IF(R4541=1, "First-time", IF(R4541&lt;=3, "Rising Star", IF(R4541&lt;10, "Established", "Elites")))</f>
        <v>First-time</v>
      </c>
      <c r="T4541">
        <f>IF(S4541 = "First-time",1,0)</f>
        <v>1</v>
      </c>
      <c r="U4541">
        <f>IF(S4541 = "Rising Star",1,0)</f>
        <v>0</v>
      </c>
      <c r="V4541">
        <f>IF(S4541 = "Established",1,0)</f>
        <v>0</v>
      </c>
      <c r="W4541">
        <f>IF(S4541 = "Elites",1,0)</f>
        <v>0</v>
      </c>
      <c r="X4541" t="s">
        <v>689</v>
      </c>
      <c r="Y4541" t="str">
        <f>IF(X4541="","-",TRIM(LEFT(X4541,FIND(",",X4541&amp;",")-1)))</f>
        <v>Miami</v>
      </c>
      <c r="Z4541" t="s">
        <v>895</v>
      </c>
      <c r="AA4541" t="s">
        <v>10</v>
      </c>
    </row>
    <row r="4542" spans="1:27" ht="14.4" x14ac:dyDescent="0.3">
      <c r="A4542">
        <v>4529</v>
      </c>
      <c r="B4542" t="s">
        <v>4948</v>
      </c>
      <c r="C4542" t="s">
        <v>4949</v>
      </c>
      <c r="D4542" t="s">
        <v>4950</v>
      </c>
      <c r="E4542" t="s">
        <v>4951</v>
      </c>
      <c r="F4542" s="5">
        <f>_xlfn.TEXTBEFORE(E4542, " ") * 1000000</f>
        <v>151400000</v>
      </c>
      <c r="G4542">
        <v>64.803100000000001</v>
      </c>
      <c r="H4542" t="s">
        <v>472</v>
      </c>
      <c r="I4542">
        <v>93</v>
      </c>
      <c r="J4542">
        <f>IF(I4542="",0,I4542)</f>
        <v>93</v>
      </c>
      <c r="K4542">
        <v>96</v>
      </c>
      <c r="L4542">
        <f>I4542-K4542</f>
        <v>-3</v>
      </c>
      <c r="M4542" t="str">
        <f>IF(I4542&lt;100,"small",IF(I4542&lt;500,"medium","large"))</f>
        <v>small</v>
      </c>
      <c r="N4542">
        <f>IF(M4542="small",1,0)</f>
        <v>1</v>
      </c>
      <c r="O4542">
        <f>IF(N4542="medium",1,0)</f>
        <v>0</v>
      </c>
      <c r="P4542">
        <f>IF(O4542="large",1,0)</f>
        <v>0</v>
      </c>
      <c r="Q4542">
        <v>2003</v>
      </c>
      <c r="R4542">
        <v>11</v>
      </c>
      <c r="S4542" t="str">
        <f>IF(R4542=1, "First-time", IF(R4542&lt;=3, "Rising Star", IF(R4542&lt;10, "Established", "Elites")))</f>
        <v>Elites</v>
      </c>
      <c r="T4542">
        <f>IF(S4542 = "First-time",1,0)</f>
        <v>0</v>
      </c>
      <c r="U4542">
        <f>IF(S4542 = "Rising Star",1,0)</f>
        <v>0</v>
      </c>
      <c r="V4542">
        <f>IF(S4542 = "Established",1,0)</f>
        <v>0</v>
      </c>
      <c r="W4542">
        <f>IF(S4542 = "Elites",1,0)</f>
        <v>1</v>
      </c>
      <c r="X4542" t="s">
        <v>86</v>
      </c>
      <c r="Y4542" t="str">
        <f>IF(X4542="","-",TRIM(LEFT(X4542,FIND(",",X4542&amp;",")-1)))</f>
        <v>New York City</v>
      </c>
      <c r="Z4542" t="s">
        <v>543</v>
      </c>
      <c r="AA4542" t="s">
        <v>35</v>
      </c>
    </row>
    <row r="4543" spans="1:27" ht="14.4" x14ac:dyDescent="0.3">
      <c r="A4543">
        <v>4530</v>
      </c>
      <c r="B4543" t="s">
        <v>3995</v>
      </c>
      <c r="C4543" t="s">
        <v>3996</v>
      </c>
      <c r="D4543" t="s">
        <v>3997</v>
      </c>
      <c r="E4543" t="s">
        <v>3207</v>
      </c>
      <c r="F4543" s="5">
        <f>_xlfn.TEXTBEFORE(E4543, " ") * 1000000</f>
        <v>9800000</v>
      </c>
      <c r="G4543">
        <v>64.767700000000005</v>
      </c>
      <c r="H4543" t="s">
        <v>174</v>
      </c>
      <c r="I4543">
        <v>51</v>
      </c>
      <c r="J4543">
        <f>IF(I4543="",0,I4543)</f>
        <v>51</v>
      </c>
      <c r="K4543">
        <v>27</v>
      </c>
      <c r="L4543">
        <f>I4543-K4543</f>
        <v>24</v>
      </c>
      <c r="M4543" t="str">
        <f>IF(I4543&lt;100,"small",IF(I4543&lt;500,"medium","large"))</f>
        <v>small</v>
      </c>
      <c r="N4543">
        <f>IF(M4543="small",1,0)</f>
        <v>1</v>
      </c>
      <c r="O4543">
        <f>IF(N4543="medium",1,0)</f>
        <v>0</v>
      </c>
      <c r="P4543">
        <f>IF(O4543="large",1,0)</f>
        <v>0</v>
      </c>
      <c r="Q4543">
        <v>2001</v>
      </c>
      <c r="R4543">
        <v>2</v>
      </c>
      <c r="S4543" t="str">
        <f>IF(R4543=1, "First-time", IF(R4543&lt;=3, "Rising Star", IF(R4543&lt;10, "Established", "Elites")))</f>
        <v>Rising Star</v>
      </c>
      <c r="T4543">
        <f>IF(S4543 = "First-time",1,0)</f>
        <v>0</v>
      </c>
      <c r="U4543">
        <f>IF(S4543 = "Rising Star",1,0)</f>
        <v>1</v>
      </c>
      <c r="V4543">
        <f>IF(S4543 = "Established",1,0)</f>
        <v>0</v>
      </c>
      <c r="W4543">
        <f>IF(S4543 = "Elites",1,0)</f>
        <v>0</v>
      </c>
      <c r="X4543" t="s">
        <v>99</v>
      </c>
      <c r="Y4543" t="str">
        <f>IF(X4543="","-",TRIM(LEFT(X4543,FIND(",",X4543&amp;",")-1)))</f>
        <v>-</v>
      </c>
      <c r="Z4543" t="s">
        <v>3998</v>
      </c>
      <c r="AA4543" t="s">
        <v>23</v>
      </c>
    </row>
    <row r="4544" spans="1:27" ht="14.4" x14ac:dyDescent="0.3">
      <c r="A4544">
        <v>4531</v>
      </c>
      <c r="B4544" t="s">
        <v>4345</v>
      </c>
      <c r="C4544" t="s">
        <v>4346</v>
      </c>
      <c r="D4544" t="s">
        <v>4347</v>
      </c>
      <c r="E4544" t="s">
        <v>2261</v>
      </c>
      <c r="F4544" s="5">
        <f>_xlfn.TEXTBEFORE(E4544, " ") * 1000000</f>
        <v>10200000</v>
      </c>
      <c r="G4544">
        <v>64.759699999999995</v>
      </c>
      <c r="H4544" t="s">
        <v>331</v>
      </c>
      <c r="I4544">
        <v>38</v>
      </c>
      <c r="J4544">
        <f>IF(I4544="",0,I4544)</f>
        <v>38</v>
      </c>
      <c r="K4544">
        <v>38</v>
      </c>
      <c r="L4544">
        <f>I4544-K4544</f>
        <v>0</v>
      </c>
      <c r="M4544" t="str">
        <f>IF(I4544&lt;100,"small",IF(I4544&lt;500,"medium","large"))</f>
        <v>small</v>
      </c>
      <c r="N4544">
        <f>IF(M4544="small",1,0)</f>
        <v>1</v>
      </c>
      <c r="O4544">
        <f>IF(N4544="medium",1,0)</f>
        <v>0</v>
      </c>
      <c r="P4544">
        <f>IF(O4544="large",1,0)</f>
        <v>0</v>
      </c>
      <c r="Q4544">
        <v>2002</v>
      </c>
      <c r="R4544">
        <v>9</v>
      </c>
      <c r="S4544" t="str">
        <f>IF(R4544=1, "First-time", IF(R4544&lt;=3, "Rising Star", IF(R4544&lt;10, "Established", "Elites")))</f>
        <v>Established</v>
      </c>
      <c r="T4544">
        <f>IF(S4544 = "First-time",1,0)</f>
        <v>0</v>
      </c>
      <c r="U4544">
        <f>IF(S4544 = "Rising Star",1,0)</f>
        <v>0</v>
      </c>
      <c r="V4544">
        <f>IF(S4544 = "Established",1,0)</f>
        <v>1</v>
      </c>
      <c r="W4544">
        <f>IF(S4544 = "Elites",1,0)</f>
        <v>0</v>
      </c>
      <c r="X4544" t="s">
        <v>838</v>
      </c>
      <c r="Y4544" t="str">
        <f>IF(X4544="","-",TRIM(LEFT(X4544,FIND(",",X4544&amp;",")-1)))</f>
        <v>Austin</v>
      </c>
      <c r="Z4544" t="s">
        <v>838</v>
      </c>
      <c r="AA4544" t="s">
        <v>45</v>
      </c>
    </row>
    <row r="4545" spans="1:27" ht="14.4" x14ac:dyDescent="0.3">
      <c r="A4545">
        <v>4532</v>
      </c>
      <c r="B4545" t="s">
        <v>8643</v>
      </c>
      <c r="C4545" t="s">
        <v>8644</v>
      </c>
      <c r="D4545" t="s">
        <v>8645</v>
      </c>
      <c r="E4545" t="s">
        <v>1192</v>
      </c>
      <c r="F4545" s="5">
        <f>_xlfn.TEXTBEFORE(E4545, " ") * 1000000</f>
        <v>2300000</v>
      </c>
      <c r="G4545">
        <v>64.755600000000001</v>
      </c>
      <c r="H4545" t="s">
        <v>803</v>
      </c>
      <c r="I4545">
        <v>16</v>
      </c>
      <c r="J4545">
        <f>IF(I4545="",0,I4545)</f>
        <v>16</v>
      </c>
      <c r="K4545">
        <v>16</v>
      </c>
      <c r="L4545">
        <f>I4545-K4545</f>
        <v>0</v>
      </c>
      <c r="M4545" t="str">
        <f>IF(I4545&lt;100,"small",IF(I4545&lt;500,"medium","large"))</f>
        <v>small</v>
      </c>
      <c r="N4545">
        <f>IF(M4545="small",1,0)</f>
        <v>1</v>
      </c>
      <c r="O4545">
        <f>IF(N4545="medium",1,0)</f>
        <v>0</v>
      </c>
      <c r="P4545">
        <f>IF(O4545="large",1,0)</f>
        <v>0</v>
      </c>
      <c r="Q4545">
        <v>2008</v>
      </c>
      <c r="R4545">
        <v>3</v>
      </c>
      <c r="S4545" t="str">
        <f>IF(R4545=1, "First-time", IF(R4545&lt;=3, "Rising Star", IF(R4545&lt;10, "Established", "Elites")))</f>
        <v>Rising Star</v>
      </c>
      <c r="T4545">
        <f>IF(S4545 = "First-time",1,0)</f>
        <v>0</v>
      </c>
      <c r="U4545">
        <f>IF(S4545 = "Rising Star",1,0)</f>
        <v>1</v>
      </c>
      <c r="V4545">
        <f>IF(S4545 = "Established",1,0)</f>
        <v>0</v>
      </c>
      <c r="W4545">
        <f>IF(S4545 = "Elites",1,0)</f>
        <v>0</v>
      </c>
      <c r="X4545" t="s">
        <v>1454</v>
      </c>
      <c r="Y4545" t="str">
        <f>IF(X4545="","-",TRIM(LEFT(X4545,FIND(",",X4545&amp;",")-1)))</f>
        <v>St. Louis</v>
      </c>
      <c r="Z4545" t="s">
        <v>8646</v>
      </c>
      <c r="AA4545" t="s">
        <v>25</v>
      </c>
    </row>
    <row r="4546" spans="1:27" ht="14.4" x14ac:dyDescent="0.3">
      <c r="A4546">
        <v>4533</v>
      </c>
      <c r="B4546" t="s">
        <v>7133</v>
      </c>
      <c r="C4546" t="s">
        <v>7134</v>
      </c>
      <c r="D4546" t="s">
        <v>7135</v>
      </c>
      <c r="E4546" t="s">
        <v>190</v>
      </c>
      <c r="F4546" s="5">
        <f>_xlfn.TEXTBEFORE(E4546, " ") * 1000000</f>
        <v>18800000</v>
      </c>
      <c r="G4546">
        <v>64.733199999999997</v>
      </c>
      <c r="H4546" t="s">
        <v>167</v>
      </c>
      <c r="I4546">
        <v>40</v>
      </c>
      <c r="J4546">
        <f>IF(I4546="",0,I4546)</f>
        <v>40</v>
      </c>
      <c r="K4546">
        <v>36</v>
      </c>
      <c r="L4546">
        <f>I4546-K4546</f>
        <v>4</v>
      </c>
      <c r="M4546" t="str">
        <f>IF(I4546&lt;100,"small",IF(I4546&lt;500,"medium","large"))</f>
        <v>small</v>
      </c>
      <c r="N4546">
        <f>IF(M4546="small",1,0)</f>
        <v>1</v>
      </c>
      <c r="O4546">
        <f>IF(N4546="medium",1,0)</f>
        <v>0</v>
      </c>
      <c r="P4546">
        <f>IF(O4546="large",1,0)</f>
        <v>0</v>
      </c>
      <c r="Q4546">
        <v>2006</v>
      </c>
      <c r="R4546">
        <v>1</v>
      </c>
      <c r="S4546" t="str">
        <f>IF(R4546=1, "First-time", IF(R4546&lt;=3, "Rising Star", IF(R4546&lt;10, "Established", "Elites")))</f>
        <v>First-time</v>
      </c>
      <c r="T4546">
        <f>IF(S4546 = "First-time",1,0)</f>
        <v>1</v>
      </c>
      <c r="U4546">
        <f>IF(S4546 = "Rising Star",1,0)</f>
        <v>0</v>
      </c>
      <c r="V4546">
        <f>IF(S4546 = "Established",1,0)</f>
        <v>0</v>
      </c>
      <c r="W4546">
        <f>IF(S4546 = "Elites",1,0)</f>
        <v>0</v>
      </c>
      <c r="X4546" t="s">
        <v>689</v>
      </c>
      <c r="Y4546" t="str">
        <f>IF(X4546="","-",TRIM(LEFT(X4546,FIND(",",X4546&amp;",")-1)))</f>
        <v>Miami</v>
      </c>
      <c r="Z4546" t="s">
        <v>690</v>
      </c>
      <c r="AA4546" t="s">
        <v>10</v>
      </c>
    </row>
    <row r="4547" spans="1:27" ht="14.4" x14ac:dyDescent="0.3">
      <c r="A4547">
        <v>4534</v>
      </c>
      <c r="B4547" t="s">
        <v>4734</v>
      </c>
      <c r="C4547" t="s">
        <v>4735</v>
      </c>
      <c r="D4547" t="s">
        <v>4736</v>
      </c>
      <c r="E4547" t="s">
        <v>2898</v>
      </c>
      <c r="F4547" s="5">
        <f>_xlfn.TEXTBEFORE(E4547, " ") * 1000000</f>
        <v>4700000</v>
      </c>
      <c r="G4547">
        <v>64.629000000000005</v>
      </c>
      <c r="H4547" t="s">
        <v>353</v>
      </c>
      <c r="I4547">
        <v>130</v>
      </c>
      <c r="J4547">
        <f>IF(I4547="",0,I4547)</f>
        <v>130</v>
      </c>
      <c r="K4547">
        <v>85</v>
      </c>
      <c r="L4547">
        <f>I4547-K4547</f>
        <v>45</v>
      </c>
      <c r="M4547" t="str">
        <f>IF(I4547&lt;100,"small",IF(I4547&lt;500,"medium","large"))</f>
        <v>medium</v>
      </c>
      <c r="N4547">
        <f>IF(M4547="small",1,0)</f>
        <v>0</v>
      </c>
      <c r="O4547">
        <f>IF(N4547="medium",1,0)</f>
        <v>0</v>
      </c>
      <c r="P4547">
        <f>IF(O4547="large",1,0)</f>
        <v>0</v>
      </c>
      <c r="Q4547">
        <v>2003</v>
      </c>
      <c r="R4547">
        <v>4</v>
      </c>
      <c r="S4547" t="str">
        <f>IF(R4547=1, "First-time", IF(R4547&lt;=3, "Rising Star", IF(R4547&lt;10, "Established", "Elites")))</f>
        <v>Established</v>
      </c>
      <c r="T4547">
        <f>IF(S4547 = "First-time",1,0)</f>
        <v>0</v>
      </c>
      <c r="U4547">
        <f>IF(S4547 = "Rising Star",1,0)</f>
        <v>0</v>
      </c>
      <c r="V4547">
        <f>IF(S4547 = "Established",1,0)</f>
        <v>1</v>
      </c>
      <c r="W4547">
        <f>IF(S4547 = "Elites",1,0)</f>
        <v>0</v>
      </c>
      <c r="X4547" t="s">
        <v>260</v>
      </c>
      <c r="Y4547" t="str">
        <f>IF(X4547="","-",TRIM(LEFT(X4547,FIND(",",X4547&amp;",")-1)))</f>
        <v>Seattle</v>
      </c>
      <c r="Z4547" t="s">
        <v>260</v>
      </c>
      <c r="AA4547" t="s">
        <v>49</v>
      </c>
    </row>
    <row r="4548" spans="1:27" ht="14.4" x14ac:dyDescent="0.3">
      <c r="A4548">
        <v>4535</v>
      </c>
      <c r="B4548" t="s">
        <v>4214</v>
      </c>
      <c r="C4548" t="s">
        <v>4215</v>
      </c>
      <c r="D4548" t="s">
        <v>4216</v>
      </c>
      <c r="E4548" t="s">
        <v>330</v>
      </c>
      <c r="F4548" s="5">
        <f>_xlfn.TEXTBEFORE(E4548, " ") * 1000000</f>
        <v>4099999.9999999995</v>
      </c>
      <c r="G4548">
        <v>64.606999999999999</v>
      </c>
      <c r="H4548" t="s">
        <v>85</v>
      </c>
      <c r="I4548">
        <v>25</v>
      </c>
      <c r="J4548">
        <f>IF(I4548="",0,I4548)</f>
        <v>25</v>
      </c>
      <c r="K4548">
        <v>20</v>
      </c>
      <c r="L4548">
        <f>I4548-K4548</f>
        <v>5</v>
      </c>
      <c r="M4548" t="str">
        <f>IF(I4548&lt;100,"small",IF(I4548&lt;500,"medium","large"))</f>
        <v>small</v>
      </c>
      <c r="N4548">
        <f>IF(M4548="small",1,0)</f>
        <v>1</v>
      </c>
      <c r="O4548">
        <f>IF(N4548="medium",1,0)</f>
        <v>0</v>
      </c>
      <c r="P4548">
        <f>IF(O4548="large",1,0)</f>
        <v>0</v>
      </c>
      <c r="Q4548">
        <v>2001</v>
      </c>
      <c r="R4548">
        <v>4</v>
      </c>
      <c r="S4548" t="str">
        <f>IF(R4548=1, "First-time", IF(R4548&lt;=3, "Rising Star", IF(R4548&lt;10, "Established", "Elites")))</f>
        <v>Established</v>
      </c>
      <c r="T4548">
        <f>IF(S4548 = "First-time",1,0)</f>
        <v>0</v>
      </c>
      <c r="U4548">
        <f>IF(S4548 = "Rising Star",1,0)</f>
        <v>0</v>
      </c>
      <c r="V4548">
        <f>IF(S4548 = "Established",1,0)</f>
        <v>1</v>
      </c>
      <c r="W4548">
        <f>IF(S4548 = "Elites",1,0)</f>
        <v>0</v>
      </c>
      <c r="X4548" t="s">
        <v>325</v>
      </c>
      <c r="Y4548" t="str">
        <f>IF(X4548="","-",TRIM(LEFT(X4548,FIND(",",X4548&amp;",")-1)))</f>
        <v>Los Angeles</v>
      </c>
      <c r="Z4548" t="s">
        <v>4217</v>
      </c>
      <c r="AA4548" t="s">
        <v>5</v>
      </c>
    </row>
    <row r="4549" spans="1:27" ht="14.4" x14ac:dyDescent="0.3">
      <c r="A4549">
        <v>4536</v>
      </c>
      <c r="B4549" t="s">
        <v>7872</v>
      </c>
      <c r="C4549" t="s">
        <v>7873</v>
      </c>
      <c r="D4549" t="s">
        <v>7874</v>
      </c>
      <c r="E4549" t="s">
        <v>1821</v>
      </c>
      <c r="F4549" s="5">
        <f>_xlfn.TEXTBEFORE(E4549, " ") * 1000000</f>
        <v>52600000</v>
      </c>
      <c r="G4549">
        <v>64.596199999999996</v>
      </c>
      <c r="H4549" t="s">
        <v>472</v>
      </c>
      <c r="I4549">
        <v>245</v>
      </c>
      <c r="J4549">
        <f>IF(I4549="",0,I4549)</f>
        <v>245</v>
      </c>
      <c r="K4549">
        <v>185</v>
      </c>
      <c r="L4549">
        <f>I4549-K4549</f>
        <v>60</v>
      </c>
      <c r="M4549" t="str">
        <f>IF(I4549&lt;100,"small",IF(I4549&lt;500,"medium","large"))</f>
        <v>medium</v>
      </c>
      <c r="N4549">
        <f>IF(M4549="small",1,0)</f>
        <v>0</v>
      </c>
      <c r="O4549">
        <f>IF(N4549="medium",1,0)</f>
        <v>0</v>
      </c>
      <c r="P4549">
        <f>IF(O4549="large",1,0)</f>
        <v>0</v>
      </c>
      <c r="Q4549">
        <v>2007</v>
      </c>
      <c r="R4549">
        <v>7</v>
      </c>
      <c r="S4549" t="str">
        <f>IF(R4549=1, "First-time", IF(R4549&lt;=3, "Rising Star", IF(R4549&lt;10, "Established", "Elites")))</f>
        <v>Established</v>
      </c>
      <c r="T4549">
        <f>IF(S4549 = "First-time",1,0)</f>
        <v>0</v>
      </c>
      <c r="U4549">
        <f>IF(S4549 = "Rising Star",1,0)</f>
        <v>0</v>
      </c>
      <c r="V4549">
        <f>IF(S4549 = "Established",1,0)</f>
        <v>1</v>
      </c>
      <c r="W4549">
        <f>IF(S4549 = "Elites",1,0)</f>
        <v>0</v>
      </c>
      <c r="X4549" t="s">
        <v>99</v>
      </c>
      <c r="Y4549" t="str">
        <f>IF(X4549="","-",TRIM(LEFT(X4549,FIND(",",X4549&amp;",")-1)))</f>
        <v>-</v>
      </c>
      <c r="Z4549" t="s">
        <v>1201</v>
      </c>
      <c r="AA4549" t="s">
        <v>13</v>
      </c>
    </row>
    <row r="4550" spans="1:27" ht="14.4" x14ac:dyDescent="0.3">
      <c r="A4550">
        <v>4537</v>
      </c>
      <c r="B4550" t="s">
        <v>2448</v>
      </c>
      <c r="C4550" t="s">
        <v>2449</v>
      </c>
      <c r="D4550" t="s">
        <v>2450</v>
      </c>
      <c r="E4550" t="s">
        <v>2451</v>
      </c>
      <c r="F4550" s="5">
        <f>_xlfn.TEXTBEFORE(E4550, " ") * 1000000</f>
        <v>12300000</v>
      </c>
      <c r="G4550">
        <v>64.588800000000006</v>
      </c>
      <c r="H4550" t="s">
        <v>324</v>
      </c>
      <c r="I4550">
        <v>19</v>
      </c>
      <c r="J4550">
        <f>IF(I4550="",0,I4550)</f>
        <v>19</v>
      </c>
      <c r="K4550">
        <v>14</v>
      </c>
      <c r="L4550">
        <f>I4550-K4550</f>
        <v>5</v>
      </c>
      <c r="M4550" t="str">
        <f>IF(I4550&lt;100,"small",IF(I4550&lt;500,"medium","large"))</f>
        <v>small</v>
      </c>
      <c r="N4550">
        <f>IF(M4550="small",1,0)</f>
        <v>1</v>
      </c>
      <c r="O4550">
        <f>IF(N4550="medium",1,0)</f>
        <v>0</v>
      </c>
      <c r="P4550">
        <f>IF(O4550="large",1,0)</f>
        <v>0</v>
      </c>
      <c r="Q4550">
        <v>1996</v>
      </c>
      <c r="R4550">
        <v>5</v>
      </c>
      <c r="S4550" t="str">
        <f>IF(R4550=1, "First-time", IF(R4550&lt;=3, "Rising Star", IF(R4550&lt;10, "Established", "Elites")))</f>
        <v>Established</v>
      </c>
      <c r="T4550">
        <f>IF(S4550 = "First-time",1,0)</f>
        <v>0</v>
      </c>
      <c r="U4550">
        <f>IF(S4550 = "Rising Star",1,0)</f>
        <v>0</v>
      </c>
      <c r="V4550">
        <f>IF(S4550 = "Established",1,0)</f>
        <v>1</v>
      </c>
      <c r="W4550">
        <f>IF(S4550 = "Elites",1,0)</f>
        <v>0</v>
      </c>
      <c r="X4550" t="s">
        <v>99</v>
      </c>
      <c r="Y4550" t="str">
        <f>IF(X4550="","-",TRIM(LEFT(X4550,FIND(",",X4550&amp;",")-1)))</f>
        <v>-</v>
      </c>
      <c r="Z4550" t="s">
        <v>881</v>
      </c>
      <c r="AA4550" t="s">
        <v>18</v>
      </c>
    </row>
    <row r="4551" spans="1:27" ht="14.4" x14ac:dyDescent="0.3">
      <c r="A4551">
        <v>4538</v>
      </c>
      <c r="B4551" t="s">
        <v>6482</v>
      </c>
      <c r="C4551" t="s">
        <v>6483</v>
      </c>
      <c r="D4551" t="s">
        <v>6484</v>
      </c>
      <c r="E4551" t="s">
        <v>3106</v>
      </c>
      <c r="F4551" s="5">
        <f>_xlfn.TEXTBEFORE(E4551, " ") * 1000000</f>
        <v>21600000</v>
      </c>
      <c r="G4551">
        <v>64.553100000000001</v>
      </c>
      <c r="H4551" t="s">
        <v>174</v>
      </c>
      <c r="I4551">
        <v>75</v>
      </c>
      <c r="J4551">
        <f>IF(I4551="",0,I4551)</f>
        <v>75</v>
      </c>
      <c r="K4551">
        <v>45</v>
      </c>
      <c r="L4551">
        <f>I4551-K4551</f>
        <v>30</v>
      </c>
      <c r="M4551" t="str">
        <f>IF(I4551&lt;100,"small",IF(I4551&lt;500,"medium","large"))</f>
        <v>small</v>
      </c>
      <c r="N4551">
        <f>IF(M4551="small",1,0)</f>
        <v>1</v>
      </c>
      <c r="O4551">
        <f>IF(N4551="medium",1,0)</f>
        <v>0</v>
      </c>
      <c r="P4551">
        <f>IF(O4551="large",1,0)</f>
        <v>0</v>
      </c>
      <c r="Q4551">
        <v>2005</v>
      </c>
      <c r="R4551">
        <v>2</v>
      </c>
      <c r="S4551" t="str">
        <f>IF(R4551=1, "First-time", IF(R4551&lt;=3, "Rising Star", IF(R4551&lt;10, "Established", "Elites")))</f>
        <v>Rising Star</v>
      </c>
      <c r="T4551">
        <f>IF(S4551 = "First-time",1,0)</f>
        <v>0</v>
      </c>
      <c r="U4551">
        <f>IF(S4551 = "Rising Star",1,0)</f>
        <v>1</v>
      </c>
      <c r="V4551">
        <f>IF(S4551 = "Established",1,0)</f>
        <v>0</v>
      </c>
      <c r="W4551">
        <f>IF(S4551 = "Elites",1,0)</f>
        <v>0</v>
      </c>
      <c r="X4551" t="s">
        <v>689</v>
      </c>
      <c r="Y4551" t="str">
        <f>IF(X4551="","-",TRIM(LEFT(X4551,FIND(",",X4551&amp;",")-1)))</f>
        <v>Miami</v>
      </c>
      <c r="Z4551" t="s">
        <v>824</v>
      </c>
      <c r="AA4551" t="s">
        <v>10</v>
      </c>
    </row>
    <row r="4552" spans="1:27" ht="14.4" x14ac:dyDescent="0.3">
      <c r="A4552">
        <v>4539</v>
      </c>
      <c r="B4552" t="s">
        <v>6675</v>
      </c>
      <c r="C4552" t="s">
        <v>6676</v>
      </c>
      <c r="D4552" t="s">
        <v>6677</v>
      </c>
      <c r="E4552" t="s">
        <v>6678</v>
      </c>
      <c r="F4552" s="5">
        <f>_xlfn.TEXTBEFORE(E4552, " ") * 1000000</f>
        <v>53700000</v>
      </c>
      <c r="G4552">
        <v>64.538700000000006</v>
      </c>
      <c r="H4552" t="s">
        <v>779</v>
      </c>
      <c r="I4552">
        <v>899</v>
      </c>
      <c r="J4552">
        <f>IF(I4552="",0,I4552)</f>
        <v>899</v>
      </c>
      <c r="K4552">
        <v>657</v>
      </c>
      <c r="L4552">
        <f>I4552-K4552</f>
        <v>242</v>
      </c>
      <c r="M4552" t="str">
        <f>IF(I4552&lt;100,"small",IF(I4552&lt;500,"medium","large"))</f>
        <v>large</v>
      </c>
      <c r="N4552">
        <f>IF(M4552="small",1,0)</f>
        <v>0</v>
      </c>
      <c r="O4552">
        <f>IF(N4552="medium",1,0)</f>
        <v>0</v>
      </c>
      <c r="P4552">
        <f>IF(O4552="large",1,0)</f>
        <v>0</v>
      </c>
      <c r="Q4552">
        <v>2006</v>
      </c>
      <c r="R4552">
        <v>8</v>
      </c>
      <c r="S4552" t="str">
        <f>IF(R4552=1, "First-time", IF(R4552&lt;=3, "Rising Star", IF(R4552&lt;10, "Established", "Elites")))</f>
        <v>Established</v>
      </c>
      <c r="T4552">
        <f>IF(S4552 = "First-time",1,0)</f>
        <v>0</v>
      </c>
      <c r="U4552">
        <f>IF(S4552 = "Rising Star",1,0)</f>
        <v>0</v>
      </c>
      <c r="V4552">
        <f>IF(S4552 = "Established",1,0)</f>
        <v>1</v>
      </c>
      <c r="W4552">
        <f>IF(S4552 = "Elites",1,0)</f>
        <v>0</v>
      </c>
      <c r="X4552" t="s">
        <v>427</v>
      </c>
      <c r="Y4552" t="str">
        <f>IF(X4552="","-",TRIM(LEFT(X4552,FIND(",",X4552&amp;",")-1)))</f>
        <v>Washington</v>
      </c>
      <c r="Z4552" t="s">
        <v>1411</v>
      </c>
      <c r="AA4552" t="s">
        <v>47</v>
      </c>
    </row>
    <row r="4553" spans="1:27" ht="14.4" x14ac:dyDescent="0.3">
      <c r="A4553">
        <v>4540</v>
      </c>
      <c r="B4553" t="s">
        <v>2926</v>
      </c>
      <c r="C4553" t="s">
        <v>2927</v>
      </c>
      <c r="D4553" t="s">
        <v>2928</v>
      </c>
      <c r="E4553" t="s">
        <v>2929</v>
      </c>
      <c r="F4553" s="5">
        <f>_xlfn.TEXTBEFORE(E4553, " ") * 1000000</f>
        <v>15300000</v>
      </c>
      <c r="G4553">
        <v>64.515600000000006</v>
      </c>
      <c r="H4553" t="s">
        <v>140</v>
      </c>
      <c r="I4553">
        <v>54</v>
      </c>
      <c r="J4553">
        <f>IF(I4553="",0,I4553)</f>
        <v>54</v>
      </c>
      <c r="K4553">
        <v>30</v>
      </c>
      <c r="L4553">
        <f>I4553-K4553</f>
        <v>24</v>
      </c>
      <c r="M4553" t="str">
        <f>IF(I4553&lt;100,"small",IF(I4553&lt;500,"medium","large"))</f>
        <v>small</v>
      </c>
      <c r="N4553">
        <f>IF(M4553="small",1,0)</f>
        <v>1</v>
      </c>
      <c r="O4553">
        <f>IF(N4553="medium",1,0)</f>
        <v>0</v>
      </c>
      <c r="P4553">
        <f>IF(O4553="large",1,0)</f>
        <v>0</v>
      </c>
      <c r="Q4553">
        <v>1998</v>
      </c>
      <c r="R4553">
        <v>12</v>
      </c>
      <c r="S4553" t="str">
        <f>IF(R4553=1, "First-time", IF(R4553&lt;=3, "Rising Star", IF(R4553&lt;10, "Established", "Elites")))</f>
        <v>Elites</v>
      </c>
      <c r="T4553">
        <f>IF(S4553 = "First-time",1,0)</f>
        <v>0</v>
      </c>
      <c r="U4553">
        <f>IF(S4553 = "Rising Star",1,0)</f>
        <v>0</v>
      </c>
      <c r="V4553">
        <f>IF(S4553 = "Established",1,0)</f>
        <v>0</v>
      </c>
      <c r="W4553">
        <f>IF(S4553 = "Elites",1,0)</f>
        <v>1</v>
      </c>
      <c r="X4553" t="s">
        <v>271</v>
      </c>
      <c r="Y4553" t="str">
        <f>IF(X4553="","-",TRIM(LEFT(X4553,FIND(",",X4553&amp;",")-1)))</f>
        <v>Chicago</v>
      </c>
      <c r="Z4553" t="s">
        <v>2930</v>
      </c>
      <c r="AA4553" t="s">
        <v>15</v>
      </c>
    </row>
    <row r="4554" spans="1:27" ht="14.4" x14ac:dyDescent="0.3">
      <c r="A4554">
        <v>4541</v>
      </c>
      <c r="B4554" t="s">
        <v>429</v>
      </c>
      <c r="C4554" t="s">
        <v>430</v>
      </c>
      <c r="D4554" t="s">
        <v>431</v>
      </c>
      <c r="E4554" t="s">
        <v>432</v>
      </c>
      <c r="F4554" s="5">
        <f>_xlfn.TEXTBEFORE(E4554, " ") * 1000000</f>
        <v>73700000</v>
      </c>
      <c r="G4554">
        <v>64.482600000000005</v>
      </c>
      <c r="H4554" t="s">
        <v>433</v>
      </c>
      <c r="I4554">
        <v>131</v>
      </c>
      <c r="J4554">
        <f>IF(I4554="",0,I4554)</f>
        <v>131</v>
      </c>
      <c r="K4554">
        <v>79</v>
      </c>
      <c r="L4554">
        <f>I4554-K4554</f>
        <v>52</v>
      </c>
      <c r="M4554" t="str">
        <f>IF(I4554&lt;100,"small",IF(I4554&lt;500,"medium","large"))</f>
        <v>medium</v>
      </c>
      <c r="N4554">
        <f>IF(M4554="small",1,0)</f>
        <v>0</v>
      </c>
      <c r="O4554">
        <f>IF(N4554="medium",1,0)</f>
        <v>0</v>
      </c>
      <c r="P4554">
        <f>IF(O4554="large",1,0)</f>
        <v>0</v>
      </c>
      <c r="Q4554">
        <v>1969</v>
      </c>
      <c r="R4554">
        <v>1</v>
      </c>
      <c r="S4554" t="str">
        <f>IF(R4554=1, "First-time", IF(R4554&lt;=3, "Rising Star", IF(R4554&lt;10, "Established", "Elites")))</f>
        <v>First-time</v>
      </c>
      <c r="T4554">
        <f>IF(S4554 = "First-time",1,0)</f>
        <v>1</v>
      </c>
      <c r="U4554">
        <f>IF(S4554 = "Rising Star",1,0)</f>
        <v>0</v>
      </c>
      <c r="V4554">
        <f>IF(S4554 = "Established",1,0)</f>
        <v>0</v>
      </c>
      <c r="W4554">
        <f>IF(S4554 = "Elites",1,0)</f>
        <v>0</v>
      </c>
      <c r="X4554" t="s">
        <v>161</v>
      </c>
      <c r="Y4554" t="str">
        <f>IF(X4554="","-",TRIM(LEFT(X4554,FIND(",",X4554&amp;",")-1)))</f>
        <v>Ogden-Clearfield</v>
      </c>
      <c r="Z4554" t="s">
        <v>434</v>
      </c>
      <c r="AA4554" t="s">
        <v>46</v>
      </c>
    </row>
    <row r="4555" spans="1:27" ht="14.4" x14ac:dyDescent="0.3">
      <c r="A4555">
        <v>4542</v>
      </c>
      <c r="B4555" t="s">
        <v>2017</v>
      </c>
      <c r="C4555" t="s">
        <v>2018</v>
      </c>
      <c r="D4555" t="s">
        <v>2019</v>
      </c>
      <c r="E4555" t="s">
        <v>1496</v>
      </c>
      <c r="F4555" s="5">
        <f>_xlfn.TEXTBEFORE(E4555, " ") * 1000000</f>
        <v>6500000</v>
      </c>
      <c r="G4555">
        <v>64.377300000000005</v>
      </c>
      <c r="H4555" t="s">
        <v>1132</v>
      </c>
      <c r="I4555">
        <v>28</v>
      </c>
      <c r="J4555">
        <f>IF(I4555="",0,I4555)</f>
        <v>28</v>
      </c>
      <c r="K4555">
        <v>24</v>
      </c>
      <c r="L4555">
        <f>I4555-K4555</f>
        <v>4</v>
      </c>
      <c r="M4555" t="str">
        <f>IF(I4555&lt;100,"small",IF(I4555&lt;500,"medium","large"))</f>
        <v>small</v>
      </c>
      <c r="N4555">
        <f>IF(M4555="small",1,0)</f>
        <v>1</v>
      </c>
      <c r="O4555">
        <f>IF(N4555="medium",1,0)</f>
        <v>0</v>
      </c>
      <c r="P4555">
        <f>IF(O4555="large",1,0)</f>
        <v>0</v>
      </c>
      <c r="Q4555">
        <v>1994</v>
      </c>
      <c r="R4555">
        <v>1</v>
      </c>
      <c r="S4555" t="str">
        <f>IF(R4555=1, "First-time", IF(R4555&lt;=3, "Rising Star", IF(R4555&lt;10, "Established", "Elites")))</f>
        <v>First-time</v>
      </c>
      <c r="T4555">
        <f>IF(S4555 = "First-time",1,0)</f>
        <v>1</v>
      </c>
      <c r="U4555">
        <f>IF(S4555 = "Rising Star",1,0)</f>
        <v>0</v>
      </c>
      <c r="V4555">
        <f>IF(S4555 = "Established",1,0)</f>
        <v>0</v>
      </c>
      <c r="W4555">
        <f>IF(S4555 = "Elites",1,0)</f>
        <v>0</v>
      </c>
      <c r="X4555" t="s">
        <v>191</v>
      </c>
      <c r="Y4555" t="str">
        <f>IF(X4555="","-",TRIM(LEFT(X4555,FIND(",",X4555&amp;",")-1)))</f>
        <v>Philadelphia</v>
      </c>
      <c r="Z4555" t="s">
        <v>2020</v>
      </c>
      <c r="AA4555" t="s">
        <v>32</v>
      </c>
    </row>
    <row r="4556" spans="1:27" ht="14.4" x14ac:dyDescent="0.3">
      <c r="A4556">
        <v>4543</v>
      </c>
      <c r="B4556" t="s">
        <v>1124</v>
      </c>
      <c r="C4556" t="s">
        <v>1125</v>
      </c>
      <c r="D4556" t="s">
        <v>1126</v>
      </c>
      <c r="E4556" t="s">
        <v>179</v>
      </c>
      <c r="F4556" s="5">
        <f>_xlfn.TEXTBEFORE(E4556, " ") * 1000000</f>
        <v>10700000</v>
      </c>
      <c r="G4556">
        <v>64.345100000000002</v>
      </c>
      <c r="H4556" t="s">
        <v>105</v>
      </c>
      <c r="I4556">
        <v>76</v>
      </c>
      <c r="J4556">
        <f>IF(I4556="",0,I4556)</f>
        <v>76</v>
      </c>
      <c r="K4556">
        <v>41</v>
      </c>
      <c r="L4556">
        <f>I4556-K4556</f>
        <v>35</v>
      </c>
      <c r="M4556" t="str">
        <f>IF(I4556&lt;100,"small",IF(I4556&lt;500,"medium","large"))</f>
        <v>small</v>
      </c>
      <c r="N4556">
        <f>IF(M4556="small",1,0)</f>
        <v>1</v>
      </c>
      <c r="O4556">
        <f>IF(N4556="medium",1,0)</f>
        <v>0</v>
      </c>
      <c r="P4556">
        <f>IF(O4556="large",1,0)</f>
        <v>0</v>
      </c>
      <c r="Q4556">
        <v>1985</v>
      </c>
      <c r="R4556">
        <v>1</v>
      </c>
      <c r="S4556" t="str">
        <f>IF(R4556=1, "First-time", IF(R4556&lt;=3, "Rising Star", IF(R4556&lt;10, "Established", "Elites")))</f>
        <v>First-time</v>
      </c>
      <c r="T4556">
        <f>IF(S4556 = "First-time",1,0)</f>
        <v>1</v>
      </c>
      <c r="U4556">
        <f>IF(S4556 = "Rising Star",1,0)</f>
        <v>0</v>
      </c>
      <c r="V4556">
        <f>IF(S4556 = "Established",1,0)</f>
        <v>0</v>
      </c>
      <c r="W4556">
        <f>IF(S4556 = "Elites",1,0)</f>
        <v>0</v>
      </c>
      <c r="X4556" t="s">
        <v>325</v>
      </c>
      <c r="Y4556" t="str">
        <f>IF(X4556="","-",TRIM(LEFT(X4556,FIND(",",X4556&amp;",")-1)))</f>
        <v>Los Angeles</v>
      </c>
      <c r="Z4556" t="s">
        <v>1127</v>
      </c>
      <c r="AA4556" t="s">
        <v>5</v>
      </c>
    </row>
    <row r="4557" spans="1:27" ht="14.4" x14ac:dyDescent="0.3">
      <c r="A4557">
        <v>4544</v>
      </c>
      <c r="B4557" t="s">
        <v>4619</v>
      </c>
      <c r="C4557" t="s">
        <v>4620</v>
      </c>
      <c r="D4557" t="s">
        <v>4621</v>
      </c>
      <c r="E4557" t="s">
        <v>4285</v>
      </c>
      <c r="F4557" s="5">
        <f>_xlfn.TEXTBEFORE(E4557, " ") * 1000000</f>
        <v>17700000</v>
      </c>
      <c r="G4557">
        <v>64.325900000000004</v>
      </c>
      <c r="H4557" t="s">
        <v>472</v>
      </c>
      <c r="I4557">
        <v>89</v>
      </c>
      <c r="J4557">
        <f>IF(I4557="",0,I4557)</f>
        <v>89</v>
      </c>
      <c r="K4557">
        <v>55</v>
      </c>
      <c r="L4557">
        <f>I4557-K4557</f>
        <v>34</v>
      </c>
      <c r="M4557" t="str">
        <f>IF(I4557&lt;100,"small",IF(I4557&lt;500,"medium","large"))</f>
        <v>small</v>
      </c>
      <c r="N4557">
        <f>IF(M4557="small",1,0)</f>
        <v>1</v>
      </c>
      <c r="O4557">
        <f>IF(N4557="medium",1,0)</f>
        <v>0</v>
      </c>
      <c r="P4557">
        <f>IF(O4557="large",1,0)</f>
        <v>0</v>
      </c>
      <c r="Q4557">
        <v>2002</v>
      </c>
      <c r="R4557">
        <v>10</v>
      </c>
      <c r="S4557" t="str">
        <f>IF(R4557=1, "First-time", IF(R4557&lt;=3, "Rising Star", IF(R4557&lt;10, "Established", "Elites")))</f>
        <v>Elites</v>
      </c>
      <c r="T4557">
        <f>IF(S4557 = "First-time",1,0)</f>
        <v>0</v>
      </c>
      <c r="U4557">
        <f>IF(S4557 = "Rising Star",1,0)</f>
        <v>0</v>
      </c>
      <c r="V4557">
        <f>IF(S4557 = "Established",1,0)</f>
        <v>0</v>
      </c>
      <c r="W4557">
        <f>IF(S4557 = "Elites",1,0)</f>
        <v>1</v>
      </c>
      <c r="X4557" t="s">
        <v>1206</v>
      </c>
      <c r="Y4557" t="str">
        <f>IF(X4557="","-",TRIM(LEFT(X4557,FIND(",",X4557&amp;",")-1)))</f>
        <v>Tampa</v>
      </c>
      <c r="Z4557" t="s">
        <v>1206</v>
      </c>
      <c r="AA4557" t="s">
        <v>10</v>
      </c>
    </row>
    <row r="4558" spans="1:27" ht="14.4" x14ac:dyDescent="0.3">
      <c r="A4558">
        <v>4545</v>
      </c>
      <c r="B4558" t="s">
        <v>15259</v>
      </c>
      <c r="C4558" t="s">
        <v>15260</v>
      </c>
      <c r="D4558" t="s">
        <v>15261</v>
      </c>
      <c r="E4558" t="s">
        <v>392</v>
      </c>
      <c r="F4558" s="5">
        <f>_xlfn.TEXTBEFORE(E4558, " ") * 1000000</f>
        <v>2000000</v>
      </c>
      <c r="G4558">
        <v>64.313900000000004</v>
      </c>
      <c r="H4558" t="s">
        <v>324</v>
      </c>
      <c r="I4558">
        <v>25</v>
      </c>
      <c r="J4558">
        <f>IF(I4558="",0,I4558)</f>
        <v>25</v>
      </c>
      <c r="K4558">
        <v>4</v>
      </c>
      <c r="L4558">
        <f>I4558-K4558</f>
        <v>21</v>
      </c>
      <c r="M4558" t="str">
        <f>IF(I4558&lt;100,"small",IF(I4558&lt;500,"medium","large"))</f>
        <v>small</v>
      </c>
      <c r="N4558">
        <f>IF(M4558="small",1,0)</f>
        <v>1</v>
      </c>
      <c r="O4558">
        <f>IF(N4558="medium",1,0)</f>
        <v>0</v>
      </c>
      <c r="P4558">
        <f>IF(O4558="large",1,0)</f>
        <v>0</v>
      </c>
      <c r="Q4558">
        <v>2013</v>
      </c>
      <c r="R4558">
        <v>1</v>
      </c>
      <c r="S4558" t="str">
        <f>IF(R4558=1, "First-time", IF(R4558&lt;=3, "Rising Star", IF(R4558&lt;10, "Established", "Elites")))</f>
        <v>First-time</v>
      </c>
      <c r="T4558">
        <f>IF(S4558 = "First-time",1,0)</f>
        <v>1</v>
      </c>
      <c r="U4558">
        <f>IF(S4558 = "Rising Star",1,0)</f>
        <v>0</v>
      </c>
      <c r="V4558">
        <f>IF(S4558 = "Established",1,0)</f>
        <v>0</v>
      </c>
      <c r="W4558">
        <f>IF(S4558 = "Elites",1,0)</f>
        <v>0</v>
      </c>
      <c r="X4558" t="s">
        <v>99</v>
      </c>
      <c r="Y4558" t="str">
        <f>IF(X4558="","-",TRIM(LEFT(X4558,FIND(",",X4558&amp;",")-1)))</f>
        <v>-</v>
      </c>
      <c r="Z4558" t="s">
        <v>5144</v>
      </c>
      <c r="AA4558" t="s">
        <v>11</v>
      </c>
    </row>
    <row r="4559" spans="1:27" ht="14.4" x14ac:dyDescent="0.3">
      <c r="A4559">
        <v>4546</v>
      </c>
      <c r="B4559" t="s">
        <v>10908</v>
      </c>
      <c r="C4559" t="s">
        <v>10909</v>
      </c>
      <c r="D4559" t="s">
        <v>10910</v>
      </c>
      <c r="E4559" t="s">
        <v>590</v>
      </c>
      <c r="F4559" s="5">
        <f>_xlfn.TEXTBEFORE(E4559, " ") * 1000000</f>
        <v>9900000</v>
      </c>
      <c r="G4559">
        <v>64.303299999999993</v>
      </c>
      <c r="H4559" t="s">
        <v>174</v>
      </c>
      <c r="I4559">
        <v>25</v>
      </c>
      <c r="J4559">
        <f>IF(I4559="",0,I4559)</f>
        <v>25</v>
      </c>
      <c r="K4559">
        <v>10</v>
      </c>
      <c r="L4559">
        <f>I4559-K4559</f>
        <v>15</v>
      </c>
      <c r="M4559" t="str">
        <f>IF(I4559&lt;100,"small",IF(I4559&lt;500,"medium","large"))</f>
        <v>small</v>
      </c>
      <c r="N4559">
        <f>IF(M4559="small",1,0)</f>
        <v>1</v>
      </c>
      <c r="O4559">
        <f>IF(N4559="medium",1,0)</f>
        <v>0</v>
      </c>
      <c r="P4559">
        <f>IF(O4559="large",1,0)</f>
        <v>0</v>
      </c>
      <c r="Q4559">
        <v>2010</v>
      </c>
      <c r="R4559">
        <v>1</v>
      </c>
      <c r="S4559" t="str">
        <f>IF(R4559=1, "First-time", IF(R4559&lt;=3, "Rising Star", IF(R4559&lt;10, "Established", "Elites")))</f>
        <v>First-time</v>
      </c>
      <c r="T4559">
        <f>IF(S4559 = "First-time",1,0)</f>
        <v>1</v>
      </c>
      <c r="U4559">
        <f>IF(S4559 = "Rising Star",1,0)</f>
        <v>0</v>
      </c>
      <c r="V4559">
        <f>IF(S4559 = "Established",1,0)</f>
        <v>0</v>
      </c>
      <c r="W4559">
        <f>IF(S4559 = "Elites",1,0)</f>
        <v>0</v>
      </c>
      <c r="X4559" t="s">
        <v>202</v>
      </c>
      <c r="Y4559" t="str">
        <f>IF(X4559="","-",TRIM(LEFT(X4559,FIND(",",X4559&amp;",")-1)))</f>
        <v>Las Vegas</v>
      </c>
      <c r="Z4559" t="s">
        <v>203</v>
      </c>
      <c r="AA4559" t="s">
        <v>34</v>
      </c>
    </row>
    <row r="4560" spans="1:27" ht="14.4" x14ac:dyDescent="0.3">
      <c r="A4560">
        <v>4547</v>
      </c>
      <c r="B4560" t="s">
        <v>11949</v>
      </c>
      <c r="C4560" t="s">
        <v>11950</v>
      </c>
      <c r="D4560" t="s">
        <v>11951</v>
      </c>
      <c r="E4560" t="s">
        <v>3689</v>
      </c>
      <c r="F4560" s="5">
        <f>_xlfn.TEXTBEFORE(E4560, " ") * 1000000</f>
        <v>8199999.9999999991</v>
      </c>
      <c r="G4560">
        <v>64.283699999999996</v>
      </c>
      <c r="H4560" t="s">
        <v>353</v>
      </c>
      <c r="I4560">
        <v>400</v>
      </c>
      <c r="J4560">
        <f>IF(I4560="",0,I4560)</f>
        <v>400</v>
      </c>
      <c r="K4560">
        <v>150</v>
      </c>
      <c r="L4560">
        <f>I4560-K4560</f>
        <v>250</v>
      </c>
      <c r="M4560" t="str">
        <f>IF(I4560&lt;100,"small",IF(I4560&lt;500,"medium","large"))</f>
        <v>medium</v>
      </c>
      <c r="N4560">
        <f>IF(M4560="small",1,0)</f>
        <v>0</v>
      </c>
      <c r="O4560">
        <f>IF(N4560="medium",1,0)</f>
        <v>0</v>
      </c>
      <c r="P4560">
        <f>IF(O4560="large",1,0)</f>
        <v>0</v>
      </c>
      <c r="Q4560">
        <v>2011</v>
      </c>
      <c r="R4560">
        <v>4</v>
      </c>
      <c r="S4560" t="str">
        <f>IF(R4560=1, "First-time", IF(R4560&lt;=3, "Rising Star", IF(R4560&lt;10, "Established", "Elites")))</f>
        <v>Established</v>
      </c>
      <c r="T4560">
        <f>IF(S4560 = "First-time",1,0)</f>
        <v>0</v>
      </c>
      <c r="U4560">
        <f>IF(S4560 = "Rising Star",1,0)</f>
        <v>0</v>
      </c>
      <c r="V4560">
        <f>IF(S4560 = "Established",1,0)</f>
        <v>1</v>
      </c>
      <c r="W4560">
        <f>IF(S4560 = "Elites",1,0)</f>
        <v>0</v>
      </c>
      <c r="X4560" t="s">
        <v>141</v>
      </c>
      <c r="Y4560" t="str">
        <f>IF(X4560="","-",TRIM(LEFT(X4560,FIND(",",X4560&amp;",")-1)))</f>
        <v>Pittsburgh</v>
      </c>
      <c r="Z4560" t="s">
        <v>11952</v>
      </c>
      <c r="AA4560" t="s">
        <v>39</v>
      </c>
    </row>
    <row r="4561" spans="1:27" ht="14.4" x14ac:dyDescent="0.3">
      <c r="A4561">
        <v>4548</v>
      </c>
      <c r="B4561" t="s">
        <v>3012</v>
      </c>
      <c r="C4561" t="s">
        <v>3013</v>
      </c>
      <c r="D4561" t="s">
        <v>3014</v>
      </c>
      <c r="E4561" t="s">
        <v>1466</v>
      </c>
      <c r="F4561" s="5">
        <f>_xlfn.TEXTBEFORE(E4561, " ") * 1000000</f>
        <v>4000000</v>
      </c>
      <c r="G4561">
        <v>64.215500000000006</v>
      </c>
      <c r="H4561" t="s">
        <v>118</v>
      </c>
      <c r="I4561">
        <v>33</v>
      </c>
      <c r="J4561">
        <f>IF(I4561="",0,I4561)</f>
        <v>33</v>
      </c>
      <c r="K4561">
        <v>19</v>
      </c>
      <c r="L4561">
        <f>I4561-K4561</f>
        <v>14</v>
      </c>
      <c r="M4561" t="str">
        <f>IF(I4561&lt;100,"small",IF(I4561&lt;500,"medium","large"))</f>
        <v>small</v>
      </c>
      <c r="N4561">
        <f>IF(M4561="small",1,0)</f>
        <v>1</v>
      </c>
      <c r="O4561">
        <f>IF(N4561="medium",1,0)</f>
        <v>0</v>
      </c>
      <c r="P4561">
        <f>IF(O4561="large",1,0)</f>
        <v>0</v>
      </c>
      <c r="Q4561">
        <v>1998</v>
      </c>
      <c r="R4561">
        <v>1</v>
      </c>
      <c r="S4561" t="str">
        <f>IF(R4561=1, "First-time", IF(R4561&lt;=3, "Rising Star", IF(R4561&lt;10, "Established", "Elites")))</f>
        <v>First-time</v>
      </c>
      <c r="T4561">
        <f>IF(S4561 = "First-time",1,0)</f>
        <v>1</v>
      </c>
      <c r="U4561">
        <f>IF(S4561 = "Rising Star",1,0)</f>
        <v>0</v>
      </c>
      <c r="V4561">
        <f>IF(S4561 = "Established",1,0)</f>
        <v>0</v>
      </c>
      <c r="W4561">
        <f>IF(S4561 = "Elites",1,0)</f>
        <v>0</v>
      </c>
      <c r="X4561" t="s">
        <v>272</v>
      </c>
      <c r="Y4561" t="str">
        <f>IF(X4561="","-",TRIM(LEFT(X4561,FIND(",",X4561&amp;",")-1)))</f>
        <v>Phoenix</v>
      </c>
      <c r="Z4561" t="s">
        <v>1138</v>
      </c>
      <c r="AA4561" t="s">
        <v>4</v>
      </c>
    </row>
    <row r="4562" spans="1:27" ht="14.4" x14ac:dyDescent="0.3">
      <c r="A4562">
        <v>4549</v>
      </c>
      <c r="B4562" t="s">
        <v>1841</v>
      </c>
      <c r="C4562" t="s">
        <v>1842</v>
      </c>
      <c r="D4562" t="s">
        <v>1843</v>
      </c>
      <c r="E4562" t="s">
        <v>226</v>
      </c>
      <c r="F4562" s="5">
        <f>_xlfn.TEXTBEFORE(E4562, " ") * 1000000</f>
        <v>14900000</v>
      </c>
      <c r="G4562">
        <v>64.1511</v>
      </c>
      <c r="H4562" t="s">
        <v>324</v>
      </c>
      <c r="I4562">
        <v>76</v>
      </c>
      <c r="J4562">
        <f>IF(I4562="",0,I4562)</f>
        <v>76</v>
      </c>
      <c r="K4562">
        <v>47</v>
      </c>
      <c r="L4562">
        <f>I4562-K4562</f>
        <v>29</v>
      </c>
      <c r="M4562" t="str">
        <f>IF(I4562&lt;100,"small",IF(I4562&lt;500,"medium","large"))</f>
        <v>small</v>
      </c>
      <c r="N4562">
        <f>IF(M4562="small",1,0)</f>
        <v>1</v>
      </c>
      <c r="O4562">
        <f>IF(N4562="medium",1,0)</f>
        <v>0</v>
      </c>
      <c r="P4562">
        <f>IF(O4562="large",1,0)</f>
        <v>0</v>
      </c>
      <c r="Q4562">
        <v>1993</v>
      </c>
      <c r="R4562">
        <v>5</v>
      </c>
      <c r="S4562" t="str">
        <f>IF(R4562=1, "First-time", IF(R4562&lt;=3, "Rising Star", IF(R4562&lt;10, "Established", "Elites")))</f>
        <v>Established</v>
      </c>
      <c r="T4562">
        <f>IF(S4562 = "First-time",1,0)</f>
        <v>0</v>
      </c>
      <c r="U4562">
        <f>IF(S4562 = "Rising Star",1,0)</f>
        <v>0</v>
      </c>
      <c r="V4562">
        <f>IF(S4562 = "Established",1,0)</f>
        <v>1</v>
      </c>
      <c r="W4562">
        <f>IF(S4562 = "Elites",1,0)</f>
        <v>0</v>
      </c>
      <c r="X4562" t="s">
        <v>191</v>
      </c>
      <c r="Y4562" t="str">
        <f>IF(X4562="","-",TRIM(LEFT(X4562,FIND(",",X4562&amp;",")-1)))</f>
        <v>Philadelphia</v>
      </c>
      <c r="Z4562" t="s">
        <v>1844</v>
      </c>
      <c r="AA4562" t="s">
        <v>39</v>
      </c>
    </row>
    <row r="4563" spans="1:27" ht="14.4" x14ac:dyDescent="0.3">
      <c r="A4563">
        <v>4550</v>
      </c>
      <c r="B4563" t="s">
        <v>3290</v>
      </c>
      <c r="C4563" t="s">
        <v>3291</v>
      </c>
      <c r="D4563" t="s">
        <v>3292</v>
      </c>
      <c r="E4563" t="s">
        <v>595</v>
      </c>
      <c r="F4563" s="5">
        <f>_xlfn.TEXTBEFORE(E4563, " ") * 1000000</f>
        <v>17800000</v>
      </c>
      <c r="G4563">
        <v>64.138900000000007</v>
      </c>
      <c r="H4563" t="s">
        <v>85</v>
      </c>
      <c r="I4563">
        <v>49</v>
      </c>
      <c r="J4563">
        <f>IF(I4563="",0,I4563)</f>
        <v>49</v>
      </c>
      <c r="K4563">
        <v>40</v>
      </c>
      <c r="L4563">
        <f>I4563-K4563</f>
        <v>9</v>
      </c>
      <c r="M4563" t="str">
        <f>IF(I4563&lt;100,"small",IF(I4563&lt;500,"medium","large"))</f>
        <v>small</v>
      </c>
      <c r="N4563">
        <f>IF(M4563="small",1,0)</f>
        <v>1</v>
      </c>
      <c r="O4563">
        <f>IF(N4563="medium",1,0)</f>
        <v>0</v>
      </c>
      <c r="P4563">
        <f>IF(O4563="large",1,0)</f>
        <v>0</v>
      </c>
      <c r="Q4563">
        <v>1999</v>
      </c>
      <c r="R4563">
        <v>1</v>
      </c>
      <c r="S4563" t="str">
        <f>IF(R4563=1, "First-time", IF(R4563&lt;=3, "Rising Star", IF(R4563&lt;10, "Established", "Elites")))</f>
        <v>First-time</v>
      </c>
      <c r="T4563">
        <f>IF(S4563 = "First-time",1,0)</f>
        <v>1</v>
      </c>
      <c r="U4563">
        <f>IF(S4563 = "Rising Star",1,0)</f>
        <v>0</v>
      </c>
      <c r="V4563">
        <f>IF(S4563 = "Established",1,0)</f>
        <v>0</v>
      </c>
      <c r="W4563">
        <f>IF(S4563 = "Elites",1,0)</f>
        <v>0</v>
      </c>
      <c r="X4563" t="s">
        <v>271</v>
      </c>
      <c r="Y4563" t="str">
        <f>IF(X4563="","-",TRIM(LEFT(X4563,FIND(",",X4563&amp;",")-1)))</f>
        <v>Chicago</v>
      </c>
      <c r="Z4563" t="s">
        <v>2221</v>
      </c>
      <c r="AA4563" t="s">
        <v>15</v>
      </c>
    </row>
    <row r="4564" spans="1:27" ht="14.4" x14ac:dyDescent="0.3">
      <c r="A4564">
        <v>4551</v>
      </c>
      <c r="B4564" t="s">
        <v>11369</v>
      </c>
      <c r="C4564" t="s">
        <v>11370</v>
      </c>
      <c r="D4564" t="s">
        <v>11371</v>
      </c>
      <c r="E4564" t="s">
        <v>3410</v>
      </c>
      <c r="F4564" s="5">
        <f>_xlfn.TEXTBEFORE(E4564, " ") * 1000000</f>
        <v>8300000.0000000009</v>
      </c>
      <c r="G4564">
        <v>64.122299999999996</v>
      </c>
      <c r="H4564" t="s">
        <v>153</v>
      </c>
      <c r="I4564">
        <v>45</v>
      </c>
      <c r="J4564">
        <f>IF(I4564="",0,I4564)</f>
        <v>45</v>
      </c>
      <c r="K4564">
        <v>26</v>
      </c>
      <c r="L4564">
        <f>I4564-K4564</f>
        <v>19</v>
      </c>
      <c r="M4564" t="str">
        <f>IF(I4564&lt;100,"small",IF(I4564&lt;500,"medium","large"))</f>
        <v>small</v>
      </c>
      <c r="N4564">
        <f>IF(M4564="small",1,0)</f>
        <v>1</v>
      </c>
      <c r="O4564">
        <f>IF(N4564="medium",1,0)</f>
        <v>0</v>
      </c>
      <c r="P4564">
        <f>IF(O4564="large",1,0)</f>
        <v>0</v>
      </c>
      <c r="Q4564">
        <v>2010</v>
      </c>
      <c r="R4564">
        <v>2</v>
      </c>
      <c r="S4564" t="str">
        <f>IF(R4564=1, "First-time", IF(R4564&lt;=3, "Rising Star", IF(R4564&lt;10, "Established", "Elites")))</f>
        <v>Rising Star</v>
      </c>
      <c r="T4564">
        <f>IF(S4564 = "First-time",1,0)</f>
        <v>0</v>
      </c>
      <c r="U4564">
        <f>IF(S4564 = "Rising Star",1,0)</f>
        <v>1</v>
      </c>
      <c r="V4564">
        <f>IF(S4564 = "Established",1,0)</f>
        <v>0</v>
      </c>
      <c r="W4564">
        <f>IF(S4564 = "Elites",1,0)</f>
        <v>0</v>
      </c>
      <c r="X4564" t="s">
        <v>689</v>
      </c>
      <c r="Y4564" t="str">
        <f>IF(X4564="","-",TRIM(LEFT(X4564,FIND(",",X4564&amp;",")-1)))</f>
        <v>Miami</v>
      </c>
      <c r="Z4564" t="s">
        <v>824</v>
      </c>
      <c r="AA4564" t="s">
        <v>10</v>
      </c>
    </row>
    <row r="4565" spans="1:27" ht="14.4" x14ac:dyDescent="0.3">
      <c r="A4565">
        <v>4552</v>
      </c>
      <c r="B4565" t="s">
        <v>8568</v>
      </c>
      <c r="C4565" t="s">
        <v>8569</v>
      </c>
      <c r="D4565" t="s">
        <v>8570</v>
      </c>
      <c r="E4565" t="s">
        <v>7911</v>
      </c>
      <c r="F4565" s="5">
        <f>_xlfn.TEXTBEFORE(E4565, " ") * 1000000</f>
        <v>28500000</v>
      </c>
      <c r="G4565">
        <v>64.119100000000003</v>
      </c>
      <c r="H4565" t="s">
        <v>1132</v>
      </c>
      <c r="I4565">
        <v>107</v>
      </c>
      <c r="J4565">
        <f>IF(I4565="",0,I4565)</f>
        <v>107</v>
      </c>
      <c r="K4565">
        <v>88</v>
      </c>
      <c r="L4565">
        <f>I4565-K4565</f>
        <v>19</v>
      </c>
      <c r="M4565" t="str">
        <f>IF(I4565&lt;100,"small",IF(I4565&lt;500,"medium","large"))</f>
        <v>medium</v>
      </c>
      <c r="N4565">
        <f>IF(M4565="small",1,0)</f>
        <v>0</v>
      </c>
      <c r="O4565">
        <f>IF(N4565="medium",1,0)</f>
        <v>0</v>
      </c>
      <c r="P4565">
        <f>IF(O4565="large",1,0)</f>
        <v>0</v>
      </c>
      <c r="Q4565">
        <v>2008</v>
      </c>
      <c r="R4565">
        <v>2</v>
      </c>
      <c r="S4565" t="str">
        <f>IF(R4565=1, "First-time", IF(R4565&lt;=3, "Rising Star", IF(R4565&lt;10, "Established", "Elites")))</f>
        <v>Rising Star</v>
      </c>
      <c r="T4565">
        <f>IF(S4565 = "First-time",1,0)</f>
        <v>0</v>
      </c>
      <c r="U4565">
        <f>IF(S4565 = "Rising Star",1,0)</f>
        <v>1</v>
      </c>
      <c r="V4565">
        <f>IF(S4565 = "Established",1,0)</f>
        <v>0</v>
      </c>
      <c r="W4565">
        <f>IF(S4565 = "Elites",1,0)</f>
        <v>0</v>
      </c>
      <c r="X4565" t="s">
        <v>1396</v>
      </c>
      <c r="Y4565" t="str">
        <f>IF(X4565="","-",TRIM(LEFT(X4565,FIND(",",X4565&amp;",")-1)))</f>
        <v>San Francisco</v>
      </c>
      <c r="Z4565" t="s">
        <v>543</v>
      </c>
      <c r="AA4565" t="s">
        <v>35</v>
      </c>
    </row>
    <row r="4566" spans="1:27" ht="14.4" x14ac:dyDescent="0.3">
      <c r="A4566">
        <v>4553</v>
      </c>
      <c r="B4566" t="s">
        <v>4374</v>
      </c>
      <c r="C4566" t="s">
        <v>4375</v>
      </c>
      <c r="D4566" t="s">
        <v>4376</v>
      </c>
      <c r="E4566" t="s">
        <v>3035</v>
      </c>
      <c r="F4566" s="5">
        <f>_xlfn.TEXTBEFORE(E4566, " ") * 1000000</f>
        <v>8100000</v>
      </c>
      <c r="G4566">
        <v>64.113900000000001</v>
      </c>
      <c r="H4566" t="s">
        <v>445</v>
      </c>
      <c r="I4566">
        <v>31</v>
      </c>
      <c r="J4566">
        <f>IF(I4566="",0,I4566)</f>
        <v>31</v>
      </c>
      <c r="K4566">
        <v>20</v>
      </c>
      <c r="L4566">
        <f>I4566-K4566</f>
        <v>11</v>
      </c>
      <c r="M4566" t="str">
        <f>IF(I4566&lt;100,"small",IF(I4566&lt;500,"medium","large"))</f>
        <v>small</v>
      </c>
      <c r="N4566">
        <f>IF(M4566="small",1,0)</f>
        <v>1</v>
      </c>
      <c r="O4566">
        <f>IF(N4566="medium",1,0)</f>
        <v>0</v>
      </c>
      <c r="P4566">
        <f>IF(O4566="large",1,0)</f>
        <v>0</v>
      </c>
      <c r="Q4566">
        <v>2002</v>
      </c>
      <c r="R4566">
        <v>8</v>
      </c>
      <c r="S4566" t="str">
        <f>IF(R4566=1, "First-time", IF(R4566&lt;=3, "Rising Star", IF(R4566&lt;10, "Established", "Elites")))</f>
        <v>Established</v>
      </c>
      <c r="T4566">
        <f>IF(S4566 = "First-time",1,0)</f>
        <v>0</v>
      </c>
      <c r="U4566">
        <f>IF(S4566 = "Rising Star",1,0)</f>
        <v>0</v>
      </c>
      <c r="V4566">
        <f>IF(S4566 = "Established",1,0)</f>
        <v>1</v>
      </c>
      <c r="W4566">
        <f>IF(S4566 = "Elites",1,0)</f>
        <v>0</v>
      </c>
      <c r="X4566" t="s">
        <v>191</v>
      </c>
      <c r="Y4566" t="str">
        <f>IF(X4566="","-",TRIM(LEFT(X4566,FIND(",",X4566&amp;",")-1)))</f>
        <v>Philadelphia</v>
      </c>
      <c r="Z4566" t="s">
        <v>553</v>
      </c>
      <c r="AA4566" t="s">
        <v>39</v>
      </c>
    </row>
    <row r="4567" spans="1:27" ht="14.4" x14ac:dyDescent="0.3">
      <c r="A4567">
        <v>4554</v>
      </c>
      <c r="B4567" t="s">
        <v>3439</v>
      </c>
      <c r="C4567" t="s">
        <v>3440</v>
      </c>
      <c r="D4567" t="s">
        <v>3441</v>
      </c>
      <c r="E4567" t="s">
        <v>3442</v>
      </c>
      <c r="F4567" s="5">
        <f>_xlfn.TEXTBEFORE(E4567, " ") * 1000000</f>
        <v>22100000</v>
      </c>
      <c r="G4567">
        <v>64.107299999999995</v>
      </c>
      <c r="H4567" t="s">
        <v>1750</v>
      </c>
      <c r="I4567">
        <v>700</v>
      </c>
      <c r="J4567">
        <f>IF(I4567="",0,I4567)</f>
        <v>700</v>
      </c>
      <c r="K4567">
        <v>550</v>
      </c>
      <c r="L4567">
        <f>I4567-K4567</f>
        <v>150</v>
      </c>
      <c r="M4567" t="str">
        <f>IF(I4567&lt;100,"small",IF(I4567&lt;500,"medium","large"))</f>
        <v>large</v>
      </c>
      <c r="N4567">
        <f>IF(M4567="small",1,0)</f>
        <v>0</v>
      </c>
      <c r="O4567">
        <f>IF(N4567="medium",1,0)</f>
        <v>0</v>
      </c>
      <c r="P4567">
        <f>IF(O4567="large",1,0)</f>
        <v>0</v>
      </c>
      <c r="Q4567">
        <v>2000</v>
      </c>
      <c r="R4567">
        <v>7</v>
      </c>
      <c r="S4567" t="str">
        <f>IF(R4567=1, "First-time", IF(R4567&lt;=3, "Rising Star", IF(R4567&lt;10, "Established", "Elites")))</f>
        <v>Established</v>
      </c>
      <c r="T4567">
        <f>IF(S4567 = "First-time",1,0)</f>
        <v>0</v>
      </c>
      <c r="U4567">
        <f>IF(S4567 = "Rising Star",1,0)</f>
        <v>0</v>
      </c>
      <c r="V4567">
        <f>IF(S4567 = "Established",1,0)</f>
        <v>1</v>
      </c>
      <c r="W4567">
        <f>IF(S4567 = "Elites",1,0)</f>
        <v>0</v>
      </c>
      <c r="X4567" t="s">
        <v>232</v>
      </c>
      <c r="Y4567" t="str">
        <f>IF(X4567="","-",TRIM(LEFT(X4567,FIND(",",X4567&amp;",")-1)))</f>
        <v>Houston</v>
      </c>
      <c r="Z4567" t="s">
        <v>232</v>
      </c>
      <c r="AA4567" t="s">
        <v>45</v>
      </c>
    </row>
    <row r="4568" spans="1:27" ht="14.4" x14ac:dyDescent="0.3">
      <c r="A4568">
        <v>4555</v>
      </c>
      <c r="B4568" t="s">
        <v>8472</v>
      </c>
      <c r="C4568" t="s">
        <v>8473</v>
      </c>
      <c r="D4568" t="s">
        <v>8474</v>
      </c>
      <c r="E4568" t="s">
        <v>557</v>
      </c>
      <c r="F4568" s="5">
        <f>_xlfn.TEXTBEFORE(E4568, " ") * 1000000</f>
        <v>17200000</v>
      </c>
      <c r="G4568">
        <v>64.078800000000001</v>
      </c>
      <c r="H4568" t="s">
        <v>105</v>
      </c>
      <c r="I4568">
        <v>107</v>
      </c>
      <c r="J4568">
        <f>IF(I4568="",0,I4568)</f>
        <v>107</v>
      </c>
      <c r="K4568">
        <v>81</v>
      </c>
      <c r="L4568">
        <f>I4568-K4568</f>
        <v>26</v>
      </c>
      <c r="M4568" t="str">
        <f>IF(I4568&lt;100,"small",IF(I4568&lt;500,"medium","large"))</f>
        <v>medium</v>
      </c>
      <c r="N4568">
        <f>IF(M4568="small",1,0)</f>
        <v>0</v>
      </c>
      <c r="O4568">
        <f>IF(N4568="medium",1,0)</f>
        <v>0</v>
      </c>
      <c r="P4568">
        <f>IF(O4568="large",1,0)</f>
        <v>0</v>
      </c>
      <c r="Q4568">
        <v>2008</v>
      </c>
      <c r="R4568">
        <v>4</v>
      </c>
      <c r="S4568" t="str">
        <f>IF(R4568=1, "First-time", IF(R4568&lt;=3, "Rising Star", IF(R4568&lt;10, "Established", "Elites")))</f>
        <v>Established</v>
      </c>
      <c r="T4568">
        <f>IF(S4568 = "First-time",1,0)</f>
        <v>0</v>
      </c>
      <c r="U4568">
        <f>IF(S4568 = "Rising Star",1,0)</f>
        <v>0</v>
      </c>
      <c r="V4568">
        <f>IF(S4568 = "Established",1,0)</f>
        <v>1</v>
      </c>
      <c r="W4568">
        <f>IF(S4568 = "Elites",1,0)</f>
        <v>0</v>
      </c>
      <c r="X4568" t="s">
        <v>191</v>
      </c>
      <c r="Y4568" t="str">
        <f>IF(X4568="","-",TRIM(LEFT(X4568,FIND(",",X4568&amp;",")-1)))</f>
        <v>Philadelphia</v>
      </c>
      <c r="Z4568" t="s">
        <v>8475</v>
      </c>
      <c r="AA4568" t="s">
        <v>39</v>
      </c>
    </row>
    <row r="4569" spans="1:27" ht="14.4" x14ac:dyDescent="0.3">
      <c r="A4569">
        <v>4556</v>
      </c>
      <c r="B4569" t="s">
        <v>6679</v>
      </c>
      <c r="C4569" t="s">
        <v>6680</v>
      </c>
      <c r="D4569" t="s">
        <v>6681</v>
      </c>
      <c r="E4569" t="s">
        <v>6682</v>
      </c>
      <c r="F4569" s="5">
        <f>_xlfn.TEXTBEFORE(E4569, " ") * 1000000</f>
        <v>44700000</v>
      </c>
      <c r="G4569">
        <v>64.043599999999998</v>
      </c>
      <c r="H4569" t="s">
        <v>751</v>
      </c>
      <c r="I4569">
        <v>0</v>
      </c>
      <c r="J4569">
        <f>IF(I4569="",0,I4569)</f>
        <v>0</v>
      </c>
      <c r="K4569">
        <v>682</v>
      </c>
      <c r="L4569">
        <f>I4569-K4569</f>
        <v>-682</v>
      </c>
      <c r="M4569" t="str">
        <f>IF(I4569&lt;100,"small",IF(I4569&lt;500,"medium","large"))</f>
        <v>small</v>
      </c>
      <c r="N4569">
        <f>IF(M4569="small",1,0)</f>
        <v>1</v>
      </c>
      <c r="O4569">
        <f>IF(N4569="medium",1,0)</f>
        <v>0</v>
      </c>
      <c r="P4569">
        <f>IF(O4569="large",1,0)</f>
        <v>0</v>
      </c>
      <c r="Q4569">
        <v>2006</v>
      </c>
      <c r="R4569">
        <v>3</v>
      </c>
      <c r="S4569" t="str">
        <f>IF(R4569=1, "First-time", IF(R4569&lt;=3, "Rising Star", IF(R4569&lt;10, "Established", "Elites")))</f>
        <v>Rising Star</v>
      </c>
      <c r="T4569">
        <f>IF(S4569 = "First-time",1,0)</f>
        <v>0</v>
      </c>
      <c r="U4569">
        <f>IF(S4569 = "Rising Star",1,0)</f>
        <v>1</v>
      </c>
      <c r="V4569">
        <f>IF(S4569 = "Established",1,0)</f>
        <v>0</v>
      </c>
      <c r="W4569">
        <f>IF(S4569 = "Elites",1,0)</f>
        <v>0</v>
      </c>
      <c r="X4569" t="s">
        <v>427</v>
      </c>
      <c r="Y4569" t="str">
        <f>IF(X4569="","-",TRIM(LEFT(X4569,FIND(",",X4569&amp;",")-1)))</f>
        <v>Washington</v>
      </c>
      <c r="Z4569" t="s">
        <v>1407</v>
      </c>
      <c r="AA4569" t="s">
        <v>47</v>
      </c>
    </row>
    <row r="4570" spans="1:27" ht="14.4" x14ac:dyDescent="0.3">
      <c r="A4570">
        <v>4557</v>
      </c>
      <c r="B4570" t="s">
        <v>12812</v>
      </c>
      <c r="C4570" t="s">
        <v>12813</v>
      </c>
      <c r="D4570" t="s">
        <v>12814</v>
      </c>
      <c r="E4570" t="s">
        <v>808</v>
      </c>
      <c r="F4570" s="5">
        <f>_xlfn.TEXTBEFORE(E4570, " ") * 1000000</f>
        <v>2200000</v>
      </c>
      <c r="G4570">
        <v>64.032399999999996</v>
      </c>
      <c r="H4570" t="s">
        <v>1406</v>
      </c>
      <c r="I4570">
        <v>13</v>
      </c>
      <c r="J4570">
        <f>IF(I4570="",0,I4570)</f>
        <v>13</v>
      </c>
      <c r="K4570">
        <v>11</v>
      </c>
      <c r="L4570">
        <f>I4570-K4570</f>
        <v>2</v>
      </c>
      <c r="M4570" t="str">
        <f>IF(I4570&lt;100,"small",IF(I4570&lt;500,"medium","large"))</f>
        <v>small</v>
      </c>
      <c r="N4570">
        <f>IF(M4570="small",1,0)</f>
        <v>1</v>
      </c>
      <c r="O4570">
        <f>IF(N4570="medium",1,0)</f>
        <v>0</v>
      </c>
      <c r="P4570">
        <f>IF(O4570="large",1,0)</f>
        <v>0</v>
      </c>
      <c r="Q4570">
        <v>2011</v>
      </c>
      <c r="R4570">
        <v>1</v>
      </c>
      <c r="S4570" t="str">
        <f>IF(R4570=1, "First-time", IF(R4570&lt;=3, "Rising Star", IF(R4570&lt;10, "Established", "Elites")))</f>
        <v>First-time</v>
      </c>
      <c r="T4570">
        <f>IF(S4570 = "First-time",1,0)</f>
        <v>1</v>
      </c>
      <c r="U4570">
        <f>IF(S4570 = "Rising Star",1,0)</f>
        <v>0</v>
      </c>
      <c r="V4570">
        <f>IF(S4570 = "Established",1,0)</f>
        <v>0</v>
      </c>
      <c r="W4570">
        <f>IF(S4570 = "Elites",1,0)</f>
        <v>0</v>
      </c>
      <c r="X4570" t="s">
        <v>99</v>
      </c>
      <c r="Y4570" t="str">
        <f>IF(X4570="","-",TRIM(LEFT(X4570,FIND(",",X4570&amp;",")-1)))</f>
        <v>-</v>
      </c>
      <c r="Z4570" t="s">
        <v>365</v>
      </c>
      <c r="AA4570" t="s">
        <v>5</v>
      </c>
    </row>
    <row r="4571" spans="1:27" ht="14.4" x14ac:dyDescent="0.3">
      <c r="A4571">
        <v>4558</v>
      </c>
      <c r="B4571" t="s">
        <v>3220</v>
      </c>
      <c r="C4571" t="s">
        <v>3221</v>
      </c>
      <c r="D4571" t="s">
        <v>3222</v>
      </c>
      <c r="E4571" t="s">
        <v>2206</v>
      </c>
      <c r="F4571" s="5">
        <f>_xlfn.TEXTBEFORE(E4571, " ") * 1000000</f>
        <v>26700000</v>
      </c>
      <c r="G4571">
        <v>63.9893</v>
      </c>
      <c r="H4571" t="s">
        <v>751</v>
      </c>
      <c r="I4571">
        <v>140</v>
      </c>
      <c r="J4571">
        <f>IF(I4571="",0,I4571)</f>
        <v>140</v>
      </c>
      <c r="K4571">
        <v>110</v>
      </c>
      <c r="L4571">
        <f>I4571-K4571</f>
        <v>30</v>
      </c>
      <c r="M4571" t="str">
        <f>IF(I4571&lt;100,"small",IF(I4571&lt;500,"medium","large"))</f>
        <v>medium</v>
      </c>
      <c r="N4571">
        <f>IF(M4571="small",1,0)</f>
        <v>0</v>
      </c>
      <c r="O4571">
        <f>IF(N4571="medium",1,0)</f>
        <v>0</v>
      </c>
      <c r="P4571">
        <f>IF(O4571="large",1,0)</f>
        <v>0</v>
      </c>
      <c r="Q4571">
        <v>1999</v>
      </c>
      <c r="R4571">
        <v>5</v>
      </c>
      <c r="S4571" t="str">
        <f>IF(R4571=1, "First-time", IF(R4571&lt;=3, "Rising Star", IF(R4571&lt;10, "Established", "Elites")))</f>
        <v>Established</v>
      </c>
      <c r="T4571">
        <f>IF(S4571 = "First-time",1,0)</f>
        <v>0</v>
      </c>
      <c r="U4571">
        <f>IF(S4571 = "Rising Star",1,0)</f>
        <v>0</v>
      </c>
      <c r="V4571">
        <f>IF(S4571 = "Established",1,0)</f>
        <v>1</v>
      </c>
      <c r="W4571">
        <f>IF(S4571 = "Elites",1,0)</f>
        <v>0</v>
      </c>
      <c r="X4571" t="s">
        <v>427</v>
      </c>
      <c r="Y4571" t="str">
        <f>IF(X4571="","-",TRIM(LEFT(X4571,FIND(",",X4571&amp;",")-1)))</f>
        <v>Washington</v>
      </c>
      <c r="Z4571" t="s">
        <v>3223</v>
      </c>
      <c r="AA4571" t="s">
        <v>21</v>
      </c>
    </row>
    <row r="4572" spans="1:27" ht="14.4" x14ac:dyDescent="0.3">
      <c r="A4572">
        <v>4559</v>
      </c>
      <c r="B4572" t="s">
        <v>10947</v>
      </c>
      <c r="C4572" t="s">
        <v>10948</v>
      </c>
      <c r="D4572" t="s">
        <v>10949</v>
      </c>
      <c r="E4572" t="s">
        <v>1764</v>
      </c>
      <c r="F4572" s="5">
        <f>_xlfn.TEXTBEFORE(E4572, " ") * 1000000</f>
        <v>17600000</v>
      </c>
      <c r="G4572">
        <v>63.933</v>
      </c>
      <c r="H4572" t="s">
        <v>1132</v>
      </c>
      <c r="I4572">
        <v>53</v>
      </c>
      <c r="J4572">
        <f>IF(I4572="",0,I4572)</f>
        <v>53</v>
      </c>
      <c r="K4572">
        <v>34</v>
      </c>
      <c r="L4572">
        <f>I4572-K4572</f>
        <v>19</v>
      </c>
      <c r="M4572" t="str">
        <f>IF(I4572&lt;100,"small",IF(I4572&lt;500,"medium","large"))</f>
        <v>small</v>
      </c>
      <c r="N4572">
        <f>IF(M4572="small",1,0)</f>
        <v>1</v>
      </c>
      <c r="O4572">
        <f>IF(N4572="medium",1,0)</f>
        <v>0</v>
      </c>
      <c r="P4572">
        <f>IF(O4572="large",1,0)</f>
        <v>0</v>
      </c>
      <c r="Q4572">
        <v>2010</v>
      </c>
      <c r="R4572">
        <v>1</v>
      </c>
      <c r="S4572" t="str">
        <f>IF(R4572=1, "First-time", IF(R4572&lt;=3, "Rising Star", IF(R4572&lt;10, "Established", "Elites")))</f>
        <v>First-time</v>
      </c>
      <c r="T4572">
        <f>IF(S4572 = "First-time",1,0)</f>
        <v>1</v>
      </c>
      <c r="U4572">
        <f>IF(S4572 = "Rising Star",1,0)</f>
        <v>0</v>
      </c>
      <c r="V4572">
        <f>IF(S4572 = "Established",1,0)</f>
        <v>0</v>
      </c>
      <c r="W4572">
        <f>IF(S4572 = "Elites",1,0)</f>
        <v>0</v>
      </c>
      <c r="X4572" t="s">
        <v>99</v>
      </c>
      <c r="Y4572" t="str">
        <f>IF(X4572="","-",TRIM(LEFT(X4572,FIND(",",X4572&amp;",")-1)))</f>
        <v>-</v>
      </c>
      <c r="Z4572" t="s">
        <v>513</v>
      </c>
      <c r="AA4572" t="s">
        <v>32</v>
      </c>
    </row>
    <row r="4573" spans="1:27" ht="14.4" x14ac:dyDescent="0.3">
      <c r="A4573">
        <v>4560</v>
      </c>
      <c r="B4573" t="s">
        <v>9808</v>
      </c>
      <c r="C4573" t="s">
        <v>9809</v>
      </c>
      <c r="D4573" t="s">
        <v>9810</v>
      </c>
      <c r="E4573" t="s">
        <v>4746</v>
      </c>
      <c r="F4573" s="5">
        <f>_xlfn.TEXTBEFORE(E4573, " ") * 1000000</f>
        <v>74100000</v>
      </c>
      <c r="G4573">
        <v>63.925600000000003</v>
      </c>
      <c r="H4573" t="s">
        <v>803</v>
      </c>
      <c r="I4573">
        <v>184</v>
      </c>
      <c r="J4573">
        <f>IF(I4573="",0,I4573)</f>
        <v>184</v>
      </c>
      <c r="K4573">
        <v>238</v>
      </c>
      <c r="L4573">
        <f>I4573-K4573</f>
        <v>-54</v>
      </c>
      <c r="M4573" t="str">
        <f>IF(I4573&lt;100,"small",IF(I4573&lt;500,"medium","large"))</f>
        <v>medium</v>
      </c>
      <c r="N4573">
        <f>IF(M4573="small",1,0)</f>
        <v>0</v>
      </c>
      <c r="O4573">
        <f>IF(N4573="medium",1,0)</f>
        <v>0</v>
      </c>
      <c r="P4573">
        <f>IF(O4573="large",1,0)</f>
        <v>0</v>
      </c>
      <c r="Q4573">
        <v>2009</v>
      </c>
      <c r="R4573">
        <v>7</v>
      </c>
      <c r="S4573" t="str">
        <f>IF(R4573=1, "First-time", IF(R4573&lt;=3, "Rising Star", IF(R4573&lt;10, "Established", "Elites")))</f>
        <v>Established</v>
      </c>
      <c r="T4573">
        <f>IF(S4573 = "First-time",1,0)</f>
        <v>0</v>
      </c>
      <c r="U4573">
        <f>IF(S4573 = "Rising Star",1,0)</f>
        <v>0</v>
      </c>
      <c r="V4573">
        <f>IF(S4573 = "Established",1,0)</f>
        <v>1</v>
      </c>
      <c r="W4573">
        <f>IF(S4573 = "Elites",1,0)</f>
        <v>0</v>
      </c>
      <c r="X4573" t="s">
        <v>654</v>
      </c>
      <c r="Y4573" t="str">
        <f>IF(X4573="","-",TRIM(LEFT(X4573,FIND(",",X4573&amp;",")-1)))</f>
        <v>Raleigh</v>
      </c>
      <c r="Z4573" t="s">
        <v>655</v>
      </c>
      <c r="AA4573" t="s">
        <v>28</v>
      </c>
    </row>
    <row r="4574" spans="1:27" ht="14.4" x14ac:dyDescent="0.3">
      <c r="A4574">
        <v>4561</v>
      </c>
      <c r="B4574" t="s">
        <v>16459</v>
      </c>
      <c r="C4574" t="s">
        <v>16460</v>
      </c>
      <c r="D4574" t="s">
        <v>16461</v>
      </c>
      <c r="E4574" t="s">
        <v>3442</v>
      </c>
      <c r="F4574" s="5">
        <f>_xlfn.TEXTBEFORE(E4574, " ") * 1000000</f>
        <v>22100000</v>
      </c>
      <c r="G4574">
        <v>63.921700000000001</v>
      </c>
      <c r="H4574" t="s">
        <v>118</v>
      </c>
      <c r="I4574">
        <v>20</v>
      </c>
      <c r="J4574">
        <f>IF(I4574="",0,I4574)</f>
        <v>20</v>
      </c>
      <c r="K4574">
        <v>7</v>
      </c>
      <c r="L4574">
        <f>I4574-K4574</f>
        <v>13</v>
      </c>
      <c r="M4574" t="str">
        <f>IF(I4574&lt;100,"small",IF(I4574&lt;500,"medium","large"))</f>
        <v>small</v>
      </c>
      <c r="N4574">
        <f>IF(M4574="small",1,0)</f>
        <v>1</v>
      </c>
      <c r="O4574">
        <f>IF(N4574="medium",1,0)</f>
        <v>0</v>
      </c>
      <c r="P4574">
        <f>IF(O4574="large",1,0)</f>
        <v>0</v>
      </c>
      <c r="Q4574">
        <v>2014</v>
      </c>
      <c r="R4574">
        <v>1</v>
      </c>
      <c r="S4574" t="str">
        <f>IF(R4574=1, "First-time", IF(R4574&lt;=3, "Rising Star", IF(R4574&lt;10, "Established", "Elites")))</f>
        <v>First-time</v>
      </c>
      <c r="T4574">
        <f>IF(S4574 = "First-time",1,0)</f>
        <v>1</v>
      </c>
      <c r="U4574">
        <f>IF(S4574 = "Rising Star",1,0)</f>
        <v>0</v>
      </c>
      <c r="V4574">
        <f>IF(S4574 = "Established",1,0)</f>
        <v>0</v>
      </c>
      <c r="W4574">
        <f>IF(S4574 = "Elites",1,0)</f>
        <v>0</v>
      </c>
      <c r="X4574" t="s">
        <v>93</v>
      </c>
      <c r="Y4574" t="str">
        <f>IF(X4574="","-",TRIM(LEFT(X4574,FIND(",",X4574&amp;",")-1)))</f>
        <v>Baltimore</v>
      </c>
      <c r="Z4574" t="s">
        <v>1546</v>
      </c>
      <c r="AA4574" t="s">
        <v>21</v>
      </c>
    </row>
    <row r="4575" spans="1:27" ht="14.4" x14ac:dyDescent="0.3">
      <c r="A4575">
        <v>4562</v>
      </c>
      <c r="B4575" t="s">
        <v>10712</v>
      </c>
      <c r="C4575" t="s">
        <v>10713</v>
      </c>
      <c r="D4575" t="s">
        <v>10714</v>
      </c>
      <c r="E4575" t="s">
        <v>7101</v>
      </c>
      <c r="F4575" s="5">
        <f>_xlfn.TEXTBEFORE(E4575, " ") * 1000000</f>
        <v>55600000</v>
      </c>
      <c r="G4575">
        <v>63.878599999999999</v>
      </c>
      <c r="H4575" t="s">
        <v>118</v>
      </c>
      <c r="I4575">
        <v>38</v>
      </c>
      <c r="J4575">
        <f>IF(I4575="",0,I4575)</f>
        <v>38</v>
      </c>
      <c r="K4575">
        <v>17</v>
      </c>
      <c r="L4575">
        <f>I4575-K4575</f>
        <v>21</v>
      </c>
      <c r="M4575" t="str">
        <f>IF(I4575&lt;100,"small",IF(I4575&lt;500,"medium","large"))</f>
        <v>small</v>
      </c>
      <c r="N4575">
        <f>IF(M4575="small",1,0)</f>
        <v>1</v>
      </c>
      <c r="O4575">
        <f>IF(N4575="medium",1,0)</f>
        <v>0</v>
      </c>
      <c r="P4575">
        <f>IF(O4575="large",1,0)</f>
        <v>0</v>
      </c>
      <c r="Q4575">
        <v>2010</v>
      </c>
      <c r="R4575">
        <v>2</v>
      </c>
      <c r="S4575" t="str">
        <f>IF(R4575=1, "First-time", IF(R4575&lt;=3, "Rising Star", IF(R4575&lt;10, "Established", "Elites")))</f>
        <v>Rising Star</v>
      </c>
      <c r="T4575">
        <f>IF(S4575 = "First-time",1,0)</f>
        <v>0</v>
      </c>
      <c r="U4575">
        <f>IF(S4575 = "Rising Star",1,0)</f>
        <v>1</v>
      </c>
      <c r="V4575">
        <f>IF(S4575 = "Established",1,0)</f>
        <v>0</v>
      </c>
      <c r="W4575">
        <f>IF(S4575 = "Elites",1,0)</f>
        <v>0</v>
      </c>
      <c r="X4575" t="s">
        <v>232</v>
      </c>
      <c r="Y4575" t="str">
        <f>IF(X4575="","-",TRIM(LEFT(X4575,FIND(",",X4575&amp;",")-1)))</f>
        <v>Houston</v>
      </c>
      <c r="Z4575" t="s">
        <v>232</v>
      </c>
      <c r="AA4575" t="s">
        <v>45</v>
      </c>
    </row>
    <row r="4576" spans="1:27" ht="14.4" x14ac:dyDescent="0.3">
      <c r="A4576">
        <v>4563</v>
      </c>
      <c r="B4576" t="s">
        <v>4689</v>
      </c>
      <c r="C4576" t="s">
        <v>4690</v>
      </c>
      <c r="D4576" t="s">
        <v>4691</v>
      </c>
      <c r="E4576" t="s">
        <v>1329</v>
      </c>
      <c r="F4576" s="5">
        <f>_xlfn.TEXTBEFORE(E4576, " ") * 1000000</f>
        <v>3600000</v>
      </c>
      <c r="G4576">
        <v>63.8688</v>
      </c>
      <c r="H4576" t="s">
        <v>727</v>
      </c>
      <c r="I4576">
        <v>32</v>
      </c>
      <c r="J4576">
        <f>IF(I4576="",0,I4576)</f>
        <v>32</v>
      </c>
      <c r="K4576">
        <v>16</v>
      </c>
      <c r="L4576">
        <f>I4576-K4576</f>
        <v>16</v>
      </c>
      <c r="M4576" t="str">
        <f>IF(I4576&lt;100,"small",IF(I4576&lt;500,"medium","large"))</f>
        <v>small</v>
      </c>
      <c r="N4576">
        <f>IF(M4576="small",1,0)</f>
        <v>1</v>
      </c>
      <c r="O4576">
        <f>IF(N4576="medium",1,0)</f>
        <v>0</v>
      </c>
      <c r="P4576">
        <f>IF(O4576="large",1,0)</f>
        <v>0</v>
      </c>
      <c r="Q4576">
        <v>2002</v>
      </c>
      <c r="R4576">
        <v>2</v>
      </c>
      <c r="S4576" t="str">
        <f>IF(R4576=1, "First-time", IF(R4576&lt;=3, "Rising Star", IF(R4576&lt;10, "Established", "Elites")))</f>
        <v>Rising Star</v>
      </c>
      <c r="T4576">
        <f>IF(S4576 = "First-time",1,0)</f>
        <v>0</v>
      </c>
      <c r="U4576">
        <f>IF(S4576 = "Rising Star",1,0)</f>
        <v>1</v>
      </c>
      <c r="V4576">
        <f>IF(S4576 = "Established",1,0)</f>
        <v>0</v>
      </c>
      <c r="W4576">
        <f>IF(S4576 = "Elites",1,0)</f>
        <v>0</v>
      </c>
      <c r="X4576" t="s">
        <v>325</v>
      </c>
      <c r="Y4576" t="str">
        <f>IF(X4576="","-",TRIM(LEFT(X4576,FIND(",",X4576&amp;",")-1)))</f>
        <v>Los Angeles</v>
      </c>
      <c r="Z4576" t="s">
        <v>1127</v>
      </c>
      <c r="AA4576" t="s">
        <v>5</v>
      </c>
    </row>
    <row r="4577" spans="1:27" ht="14.4" x14ac:dyDescent="0.3">
      <c r="A4577">
        <v>4564</v>
      </c>
      <c r="B4577" t="s">
        <v>1559</v>
      </c>
      <c r="C4577" t="s">
        <v>1560</v>
      </c>
      <c r="D4577" t="s">
        <v>1561</v>
      </c>
      <c r="E4577" t="s">
        <v>1562</v>
      </c>
      <c r="F4577" s="5">
        <f>_xlfn.TEXTBEFORE(E4577, " ") * 1000000</f>
        <v>16700000</v>
      </c>
      <c r="G4577">
        <v>63.8643</v>
      </c>
      <c r="H4577" t="s">
        <v>153</v>
      </c>
      <c r="I4577">
        <v>10</v>
      </c>
      <c r="J4577">
        <f>IF(I4577="",0,I4577)</f>
        <v>10</v>
      </c>
      <c r="K4577">
        <v>8</v>
      </c>
      <c r="L4577">
        <f>I4577-K4577</f>
        <v>2</v>
      </c>
      <c r="M4577" t="str">
        <f>IF(I4577&lt;100,"small",IF(I4577&lt;500,"medium","large"))</f>
        <v>small</v>
      </c>
      <c r="N4577">
        <f>IF(M4577="small",1,0)</f>
        <v>1</v>
      </c>
      <c r="O4577">
        <f>IF(N4577="medium",1,0)</f>
        <v>0</v>
      </c>
      <c r="P4577">
        <f>IF(O4577="large",1,0)</f>
        <v>0</v>
      </c>
      <c r="Q4577">
        <v>1990</v>
      </c>
      <c r="R4577">
        <v>3</v>
      </c>
      <c r="S4577" t="str">
        <f>IF(R4577=1, "First-time", IF(R4577&lt;=3, "Rising Star", IF(R4577&lt;10, "Established", "Elites")))</f>
        <v>Rising Star</v>
      </c>
      <c r="T4577">
        <f>IF(S4577 = "First-time",1,0)</f>
        <v>0</v>
      </c>
      <c r="U4577">
        <f>IF(S4577 = "Rising Star",1,0)</f>
        <v>1</v>
      </c>
      <c r="V4577">
        <f>IF(S4577 = "Established",1,0)</f>
        <v>0</v>
      </c>
      <c r="W4577">
        <f>IF(S4577 = "Elites",1,0)</f>
        <v>0</v>
      </c>
      <c r="X4577" t="s">
        <v>354</v>
      </c>
      <c r="Y4577" t="str">
        <f>IF(X4577="","-",TRIM(LEFT(X4577,FIND(",",X4577&amp;",")-1)))</f>
        <v>Minneapolis</v>
      </c>
      <c r="Z4577" t="s">
        <v>1563</v>
      </c>
      <c r="AA4577" t="s">
        <v>24</v>
      </c>
    </row>
    <row r="4578" spans="1:27" ht="14.4" x14ac:dyDescent="0.3">
      <c r="A4578">
        <v>4565</v>
      </c>
      <c r="B4578" t="s">
        <v>7922</v>
      </c>
      <c r="C4578" t="s">
        <v>7923</v>
      </c>
      <c r="D4578" t="s">
        <v>7924</v>
      </c>
      <c r="E4578" t="s">
        <v>4570</v>
      </c>
      <c r="F4578" s="5">
        <f>_xlfn.TEXTBEFORE(E4578, " ") * 1000000</f>
        <v>54600000</v>
      </c>
      <c r="G4578">
        <v>63.826799999999999</v>
      </c>
      <c r="H4578" t="s">
        <v>803</v>
      </c>
      <c r="I4578">
        <v>105</v>
      </c>
      <c r="J4578">
        <f>IF(I4578="",0,I4578)</f>
        <v>105</v>
      </c>
      <c r="K4578">
        <v>98</v>
      </c>
      <c r="L4578">
        <f>I4578-K4578</f>
        <v>7</v>
      </c>
      <c r="M4578" t="str">
        <f>IF(I4578&lt;100,"small",IF(I4578&lt;500,"medium","large"))</f>
        <v>medium</v>
      </c>
      <c r="N4578">
        <f>IF(M4578="small",1,0)</f>
        <v>0</v>
      </c>
      <c r="O4578">
        <f>IF(N4578="medium",1,0)</f>
        <v>0</v>
      </c>
      <c r="P4578">
        <f>IF(O4578="large",1,0)</f>
        <v>0</v>
      </c>
      <c r="Q4578">
        <v>2007</v>
      </c>
      <c r="R4578">
        <v>10</v>
      </c>
      <c r="S4578" t="str">
        <f>IF(R4578=1, "First-time", IF(R4578&lt;=3, "Rising Star", IF(R4578&lt;10, "Established", "Elites")))</f>
        <v>Elites</v>
      </c>
      <c r="T4578">
        <f>IF(S4578 = "First-time",1,0)</f>
        <v>0</v>
      </c>
      <c r="U4578">
        <f>IF(S4578 = "Rising Star",1,0)</f>
        <v>0</v>
      </c>
      <c r="V4578">
        <f>IF(S4578 = "Established",1,0)</f>
        <v>0</v>
      </c>
      <c r="W4578">
        <f>IF(S4578 = "Elites",1,0)</f>
        <v>1</v>
      </c>
      <c r="X4578" t="s">
        <v>242</v>
      </c>
      <c r="Y4578" t="str">
        <f>IF(X4578="","-",TRIM(LEFT(X4578,FIND(",",X4578&amp;",")-1)))</f>
        <v>Atlanta</v>
      </c>
      <c r="Z4578" t="s">
        <v>242</v>
      </c>
      <c r="AA4578" t="s">
        <v>11</v>
      </c>
    </row>
    <row r="4579" spans="1:27" ht="14.4" x14ac:dyDescent="0.3">
      <c r="A4579">
        <v>4566</v>
      </c>
      <c r="B4579" t="s">
        <v>3443</v>
      </c>
      <c r="C4579" t="s">
        <v>3444</v>
      </c>
      <c r="D4579" t="s">
        <v>3445</v>
      </c>
      <c r="E4579" t="s">
        <v>533</v>
      </c>
      <c r="F4579" s="5">
        <f>_xlfn.TEXTBEFORE(E4579, " ") * 1000000</f>
        <v>5400000</v>
      </c>
      <c r="G4579">
        <v>63.8155</v>
      </c>
      <c r="H4579" t="s">
        <v>1132</v>
      </c>
      <c r="I4579">
        <v>42</v>
      </c>
      <c r="J4579">
        <f>IF(I4579="",0,I4579)</f>
        <v>42</v>
      </c>
      <c r="K4579">
        <v>30</v>
      </c>
      <c r="L4579">
        <f>I4579-K4579</f>
        <v>12</v>
      </c>
      <c r="M4579" t="str">
        <f>IF(I4579&lt;100,"small",IF(I4579&lt;500,"medium","large"))</f>
        <v>small</v>
      </c>
      <c r="N4579">
        <f>IF(M4579="small",1,0)</f>
        <v>1</v>
      </c>
      <c r="O4579">
        <f>IF(N4579="medium",1,0)</f>
        <v>0</v>
      </c>
      <c r="P4579">
        <f>IF(O4579="large",1,0)</f>
        <v>0</v>
      </c>
      <c r="Q4579">
        <v>2000</v>
      </c>
      <c r="R4579">
        <v>1</v>
      </c>
      <c r="S4579" t="str">
        <f>IF(R4579=1, "First-time", IF(R4579&lt;=3, "Rising Star", IF(R4579&lt;10, "Established", "Elites")))</f>
        <v>First-time</v>
      </c>
      <c r="T4579">
        <f>IF(S4579 = "First-time",1,0)</f>
        <v>1</v>
      </c>
      <c r="U4579">
        <f>IF(S4579 = "Rising Star",1,0)</f>
        <v>0</v>
      </c>
      <c r="V4579">
        <f>IF(S4579 = "Established",1,0)</f>
        <v>0</v>
      </c>
      <c r="W4579">
        <f>IF(S4579 = "Elites",1,0)</f>
        <v>0</v>
      </c>
      <c r="X4579" t="s">
        <v>130</v>
      </c>
      <c r="Y4579" t="str">
        <f>IF(X4579="","-",TRIM(LEFT(X4579,FIND(",",X4579&amp;",")-1)))</f>
        <v>Dallas</v>
      </c>
      <c r="Z4579" t="s">
        <v>130</v>
      </c>
      <c r="AA4579" t="s">
        <v>45</v>
      </c>
    </row>
    <row r="4580" spans="1:27" ht="14.4" x14ac:dyDescent="0.3">
      <c r="A4580">
        <v>4567</v>
      </c>
      <c r="B4580" t="s">
        <v>6125</v>
      </c>
      <c r="C4580" t="s">
        <v>6126</v>
      </c>
      <c r="D4580" t="s">
        <v>6127</v>
      </c>
      <c r="E4580" t="s">
        <v>857</v>
      </c>
      <c r="F4580" s="5">
        <f>_xlfn.TEXTBEFORE(E4580, " ") * 1000000</f>
        <v>3200000</v>
      </c>
      <c r="G4580">
        <v>63.757300000000001</v>
      </c>
      <c r="H4580" t="s">
        <v>105</v>
      </c>
      <c r="I4580">
        <v>8</v>
      </c>
      <c r="J4580">
        <f>IF(I4580="",0,I4580)</f>
        <v>8</v>
      </c>
      <c r="K4580">
        <v>9</v>
      </c>
      <c r="L4580">
        <f>I4580-K4580</f>
        <v>-1</v>
      </c>
      <c r="M4580" t="str">
        <f>IF(I4580&lt;100,"small",IF(I4580&lt;500,"medium","large"))</f>
        <v>small</v>
      </c>
      <c r="N4580">
        <f>IF(M4580="small",1,0)</f>
        <v>1</v>
      </c>
      <c r="O4580">
        <f>IF(N4580="medium",1,0)</f>
        <v>0</v>
      </c>
      <c r="P4580">
        <f>IF(O4580="large",1,0)</f>
        <v>0</v>
      </c>
      <c r="Q4580">
        <v>2005</v>
      </c>
      <c r="R4580">
        <v>2</v>
      </c>
      <c r="S4580" t="str">
        <f>IF(R4580=1, "First-time", IF(R4580&lt;=3, "Rising Star", IF(R4580&lt;10, "Established", "Elites")))</f>
        <v>Rising Star</v>
      </c>
      <c r="T4580">
        <f>IF(S4580 = "First-time",1,0)</f>
        <v>0</v>
      </c>
      <c r="U4580">
        <f>IF(S4580 = "Rising Star",1,0)</f>
        <v>1</v>
      </c>
      <c r="V4580">
        <f>IF(S4580 = "Established",1,0)</f>
        <v>0</v>
      </c>
      <c r="W4580">
        <f>IF(S4580 = "Elites",1,0)</f>
        <v>0</v>
      </c>
      <c r="X4580" t="s">
        <v>130</v>
      </c>
      <c r="Y4580" t="str">
        <f>IF(X4580="","-",TRIM(LEFT(X4580,FIND(",",X4580&amp;",")-1)))</f>
        <v>Dallas</v>
      </c>
      <c r="Z4580" t="s">
        <v>130</v>
      </c>
      <c r="AA4580" t="s">
        <v>45</v>
      </c>
    </row>
    <row r="4581" spans="1:27" ht="14.4" x14ac:dyDescent="0.3">
      <c r="A4581">
        <v>4568</v>
      </c>
      <c r="B4581" t="s">
        <v>2828</v>
      </c>
      <c r="C4581" t="s">
        <v>2829</v>
      </c>
      <c r="D4581" t="s">
        <v>2830</v>
      </c>
      <c r="E4581" t="s">
        <v>2101</v>
      </c>
      <c r="F4581" s="5">
        <f>_xlfn.TEXTBEFORE(E4581, " ") * 1000000</f>
        <v>9400000</v>
      </c>
      <c r="G4581">
        <v>63.753100000000003</v>
      </c>
      <c r="H4581" t="s">
        <v>118</v>
      </c>
      <c r="I4581">
        <v>44</v>
      </c>
      <c r="J4581">
        <f>IF(I4581="",0,I4581)</f>
        <v>44</v>
      </c>
      <c r="K4581">
        <v>38</v>
      </c>
      <c r="L4581">
        <f>I4581-K4581</f>
        <v>6</v>
      </c>
      <c r="M4581" t="str">
        <f>IF(I4581&lt;100,"small",IF(I4581&lt;500,"medium","large"))</f>
        <v>small</v>
      </c>
      <c r="N4581">
        <f>IF(M4581="small",1,0)</f>
        <v>1</v>
      </c>
      <c r="O4581">
        <f>IF(N4581="medium",1,0)</f>
        <v>0</v>
      </c>
      <c r="P4581">
        <f>IF(O4581="large",1,0)</f>
        <v>0</v>
      </c>
      <c r="Q4581">
        <v>1998</v>
      </c>
      <c r="R4581">
        <v>2</v>
      </c>
      <c r="S4581" t="str">
        <f>IF(R4581=1, "First-time", IF(R4581&lt;=3, "Rising Star", IF(R4581&lt;10, "Established", "Elites")))</f>
        <v>Rising Star</v>
      </c>
      <c r="T4581">
        <f>IF(S4581 = "First-time",1,0)</f>
        <v>0</v>
      </c>
      <c r="U4581">
        <f>IF(S4581 = "Rising Star",1,0)</f>
        <v>1</v>
      </c>
      <c r="V4581">
        <f>IF(S4581 = "Established",1,0)</f>
        <v>0</v>
      </c>
      <c r="W4581">
        <f>IF(S4581 = "Elites",1,0)</f>
        <v>0</v>
      </c>
      <c r="X4581" t="s">
        <v>838</v>
      </c>
      <c r="Y4581" t="str">
        <f>IF(X4581="","-",TRIM(LEFT(X4581,FIND(",",X4581&amp;",")-1)))</f>
        <v>Austin</v>
      </c>
      <c r="Z4581" t="s">
        <v>2831</v>
      </c>
      <c r="AA4581" t="s">
        <v>45</v>
      </c>
    </row>
    <row r="4582" spans="1:27" ht="14.4" x14ac:dyDescent="0.3">
      <c r="A4582">
        <v>4569</v>
      </c>
      <c r="B4582" t="s">
        <v>11646</v>
      </c>
      <c r="C4582" t="s">
        <v>11647</v>
      </c>
      <c r="D4582" t="s">
        <v>11648</v>
      </c>
      <c r="E4582" t="s">
        <v>3774</v>
      </c>
      <c r="F4582" s="5">
        <f>_xlfn.TEXTBEFORE(E4582, " ") * 1000000</f>
        <v>19000000</v>
      </c>
      <c r="G4582">
        <v>63.742899999999999</v>
      </c>
      <c r="H4582" t="s">
        <v>353</v>
      </c>
      <c r="I4582">
        <v>22</v>
      </c>
      <c r="J4582">
        <f>IF(I4582="",0,I4582)</f>
        <v>22</v>
      </c>
      <c r="K4582">
        <v>18</v>
      </c>
      <c r="L4582">
        <f>I4582-K4582</f>
        <v>4</v>
      </c>
      <c r="M4582" t="str">
        <f>IF(I4582&lt;100,"small",IF(I4582&lt;500,"medium","large"))</f>
        <v>small</v>
      </c>
      <c r="N4582">
        <f>IF(M4582="small",1,0)</f>
        <v>1</v>
      </c>
      <c r="O4582">
        <f>IF(N4582="medium",1,0)</f>
        <v>0</v>
      </c>
      <c r="P4582">
        <f>IF(O4582="large",1,0)</f>
        <v>0</v>
      </c>
      <c r="Q4582">
        <v>2011</v>
      </c>
      <c r="R4582">
        <v>5</v>
      </c>
      <c r="S4582" t="str">
        <f>IF(R4582=1, "First-time", IF(R4582&lt;=3, "Rising Star", IF(R4582&lt;10, "Established", "Elites")))</f>
        <v>Established</v>
      </c>
      <c r="T4582">
        <f>IF(S4582 = "First-time",1,0)</f>
        <v>0</v>
      </c>
      <c r="U4582">
        <f>IF(S4582 = "Rising Star",1,0)</f>
        <v>0</v>
      </c>
      <c r="V4582">
        <f>IF(S4582 = "Established",1,0)</f>
        <v>1</v>
      </c>
      <c r="W4582">
        <f>IF(S4582 = "Elites",1,0)</f>
        <v>0</v>
      </c>
      <c r="X4582" t="s">
        <v>99</v>
      </c>
      <c r="Y4582" t="str">
        <f>IF(X4582="","-",TRIM(LEFT(X4582,FIND(",",X4582&amp;",")-1)))</f>
        <v>-</v>
      </c>
      <c r="Z4582" t="s">
        <v>227</v>
      </c>
      <c r="AA4582" t="s">
        <v>49</v>
      </c>
    </row>
    <row r="4583" spans="1:27" ht="14.4" x14ac:dyDescent="0.3">
      <c r="A4583">
        <v>4570</v>
      </c>
      <c r="B4583" t="s">
        <v>2854</v>
      </c>
      <c r="C4583" t="s">
        <v>2855</v>
      </c>
      <c r="D4583" t="s">
        <v>2856</v>
      </c>
      <c r="E4583" t="s">
        <v>2857</v>
      </c>
      <c r="F4583" s="5">
        <f>_xlfn.TEXTBEFORE(E4583, " ") * 1000000</f>
        <v>42600000</v>
      </c>
      <c r="G4583">
        <v>63.718000000000004</v>
      </c>
      <c r="H4583" t="s">
        <v>1069</v>
      </c>
      <c r="I4583">
        <v>170</v>
      </c>
      <c r="J4583">
        <f>IF(I4583="",0,I4583)</f>
        <v>170</v>
      </c>
      <c r="K4583">
        <v>120</v>
      </c>
      <c r="L4583">
        <f>I4583-K4583</f>
        <v>50</v>
      </c>
      <c r="M4583" t="str">
        <f>IF(I4583&lt;100,"small",IF(I4583&lt;500,"medium","large"))</f>
        <v>medium</v>
      </c>
      <c r="N4583">
        <f>IF(M4583="small",1,0)</f>
        <v>0</v>
      </c>
      <c r="O4583">
        <f>IF(N4583="medium",1,0)</f>
        <v>0</v>
      </c>
      <c r="P4583">
        <f>IF(O4583="large",1,0)</f>
        <v>0</v>
      </c>
      <c r="Q4583">
        <v>1998</v>
      </c>
      <c r="R4583">
        <v>11</v>
      </c>
      <c r="S4583" t="str">
        <f>IF(R4583=1, "First-time", IF(R4583&lt;=3, "Rising Star", IF(R4583&lt;10, "Established", "Elites")))</f>
        <v>Elites</v>
      </c>
      <c r="T4583">
        <f>IF(S4583 = "First-time",1,0)</f>
        <v>0</v>
      </c>
      <c r="U4583">
        <f>IF(S4583 = "Rising Star",1,0)</f>
        <v>0</v>
      </c>
      <c r="V4583">
        <f>IF(S4583 = "Established",1,0)</f>
        <v>0</v>
      </c>
      <c r="W4583">
        <f>IF(S4583 = "Elites",1,0)</f>
        <v>1</v>
      </c>
      <c r="X4583" t="s">
        <v>191</v>
      </c>
      <c r="Y4583" t="str">
        <f>IF(X4583="","-",TRIM(LEFT(X4583,FIND(",",X4583&amp;",")-1)))</f>
        <v>Philadelphia</v>
      </c>
      <c r="Z4583" t="s">
        <v>191</v>
      </c>
      <c r="AA4583" t="s">
        <v>39</v>
      </c>
    </row>
    <row r="4584" spans="1:27" ht="14.4" x14ac:dyDescent="0.3">
      <c r="A4584">
        <v>4571</v>
      </c>
      <c r="B4584" t="s">
        <v>10715</v>
      </c>
      <c r="C4584" t="s">
        <v>10716</v>
      </c>
      <c r="D4584" t="s">
        <v>10717</v>
      </c>
      <c r="E4584" t="s">
        <v>957</v>
      </c>
      <c r="F4584" s="5">
        <f>_xlfn.TEXTBEFORE(E4584, " ") * 1000000</f>
        <v>3500000</v>
      </c>
      <c r="G4584">
        <v>63.713999999999999</v>
      </c>
      <c r="H4584" t="s">
        <v>167</v>
      </c>
      <c r="I4584">
        <v>7</v>
      </c>
      <c r="J4584">
        <f>IF(I4584="",0,I4584)</f>
        <v>7</v>
      </c>
      <c r="K4584">
        <v>5</v>
      </c>
      <c r="L4584">
        <f>I4584-K4584</f>
        <v>2</v>
      </c>
      <c r="M4584" t="str">
        <f>IF(I4584&lt;100,"small",IF(I4584&lt;500,"medium","large"))</f>
        <v>small</v>
      </c>
      <c r="N4584">
        <f>IF(M4584="small",1,0)</f>
        <v>1</v>
      </c>
      <c r="O4584">
        <f>IF(N4584="medium",1,0)</f>
        <v>0</v>
      </c>
      <c r="P4584">
        <f>IF(O4584="large",1,0)</f>
        <v>0</v>
      </c>
      <c r="Q4584">
        <v>2010</v>
      </c>
      <c r="R4584">
        <v>2</v>
      </c>
      <c r="S4584" t="str">
        <f>IF(R4584=1, "First-time", IF(R4584&lt;=3, "Rising Star", IF(R4584&lt;10, "Established", "Elites")))</f>
        <v>Rising Star</v>
      </c>
      <c r="T4584">
        <f>IF(S4584 = "First-time",1,0)</f>
        <v>0</v>
      </c>
      <c r="U4584">
        <f>IF(S4584 = "Rising Star",1,0)</f>
        <v>1</v>
      </c>
      <c r="V4584">
        <f>IF(S4584 = "Established",1,0)</f>
        <v>0</v>
      </c>
      <c r="W4584">
        <f>IF(S4584 = "Elites",1,0)</f>
        <v>0</v>
      </c>
      <c r="X4584" t="s">
        <v>99</v>
      </c>
      <c r="Y4584" t="str">
        <f>IF(X4584="","-",TRIM(LEFT(X4584,FIND(",",X4584&amp;",")-1)))</f>
        <v>-</v>
      </c>
      <c r="Z4584" t="s">
        <v>9402</v>
      </c>
      <c r="AA4584" t="s">
        <v>45</v>
      </c>
    </row>
    <row r="4585" spans="1:27" ht="14.4" x14ac:dyDescent="0.3">
      <c r="A4585">
        <v>4572</v>
      </c>
      <c r="B4585" t="s">
        <v>12815</v>
      </c>
      <c r="C4585" t="s">
        <v>12816</v>
      </c>
      <c r="D4585" t="s">
        <v>12817</v>
      </c>
      <c r="E4585" t="s">
        <v>789</v>
      </c>
      <c r="F4585" s="5">
        <f>_xlfn.TEXTBEFORE(E4585, " ") * 1000000</f>
        <v>15200000</v>
      </c>
      <c r="G4585">
        <v>63.650500000000001</v>
      </c>
      <c r="H4585" t="s">
        <v>105</v>
      </c>
      <c r="I4585">
        <v>70</v>
      </c>
      <c r="J4585">
        <f>IF(I4585="",0,I4585)</f>
        <v>70</v>
      </c>
      <c r="K4585">
        <v>150</v>
      </c>
      <c r="L4585">
        <f>I4585-K4585</f>
        <v>-80</v>
      </c>
      <c r="M4585" t="str">
        <f>IF(I4585&lt;100,"small",IF(I4585&lt;500,"medium","large"))</f>
        <v>small</v>
      </c>
      <c r="N4585">
        <f>IF(M4585="small",1,0)</f>
        <v>1</v>
      </c>
      <c r="O4585">
        <f>IF(N4585="medium",1,0)</f>
        <v>0</v>
      </c>
      <c r="P4585">
        <f>IF(O4585="large",1,0)</f>
        <v>0</v>
      </c>
      <c r="Q4585">
        <v>2011</v>
      </c>
      <c r="R4585">
        <v>4</v>
      </c>
      <c r="S4585" t="str">
        <f>IF(R4585=1, "First-time", IF(R4585&lt;=3, "Rising Star", IF(R4585&lt;10, "Established", "Elites")))</f>
        <v>Established</v>
      </c>
      <c r="T4585">
        <f>IF(S4585 = "First-time",1,0)</f>
        <v>0</v>
      </c>
      <c r="U4585">
        <f>IF(S4585 = "Rising Star",1,0)</f>
        <v>0</v>
      </c>
      <c r="V4585">
        <f>IF(S4585 = "Established",1,0)</f>
        <v>1</v>
      </c>
      <c r="W4585">
        <f>IF(S4585 = "Elites",1,0)</f>
        <v>0</v>
      </c>
      <c r="X4585" t="s">
        <v>3010</v>
      </c>
      <c r="Y4585" t="str">
        <f>IF(X4585="","-",TRIM(LEFT(X4585,FIND(",",X4585&amp;",")-1)))</f>
        <v>San Jose</v>
      </c>
      <c r="Z4585" t="s">
        <v>12818</v>
      </c>
      <c r="AA4585" t="s">
        <v>5</v>
      </c>
    </row>
    <row r="4586" spans="1:27" ht="14.4" x14ac:dyDescent="0.3">
      <c r="A4586">
        <v>4573</v>
      </c>
      <c r="B4586" t="s">
        <v>1607</v>
      </c>
      <c r="C4586" t="s">
        <v>1608</v>
      </c>
      <c r="D4586" t="s">
        <v>1609</v>
      </c>
      <c r="E4586" t="s">
        <v>1192</v>
      </c>
      <c r="F4586" s="5">
        <f>_xlfn.TEXTBEFORE(E4586, " ") * 1000000</f>
        <v>2300000</v>
      </c>
      <c r="G4586">
        <v>63.615000000000002</v>
      </c>
      <c r="H4586" t="s">
        <v>803</v>
      </c>
      <c r="I4586">
        <v>15</v>
      </c>
      <c r="J4586">
        <f>IF(I4586="",0,I4586)</f>
        <v>15</v>
      </c>
      <c r="K4586">
        <v>9</v>
      </c>
      <c r="L4586">
        <f>I4586-K4586</f>
        <v>6</v>
      </c>
      <c r="M4586" t="str">
        <f>IF(I4586&lt;100,"small",IF(I4586&lt;500,"medium","large"))</f>
        <v>small</v>
      </c>
      <c r="N4586">
        <f>IF(M4586="small",1,0)</f>
        <v>1</v>
      </c>
      <c r="O4586">
        <f>IF(N4586="medium",1,0)</f>
        <v>0</v>
      </c>
      <c r="P4586">
        <f>IF(O4586="large",1,0)</f>
        <v>0</v>
      </c>
      <c r="Q4586">
        <v>1990</v>
      </c>
      <c r="R4586">
        <v>1</v>
      </c>
      <c r="S4586" t="str">
        <f>IF(R4586=1, "First-time", IF(R4586&lt;=3, "Rising Star", IF(R4586&lt;10, "Established", "Elites")))</f>
        <v>First-time</v>
      </c>
      <c r="T4586">
        <f>IF(S4586 = "First-time",1,0)</f>
        <v>1</v>
      </c>
      <c r="U4586">
        <f>IF(S4586 = "Rising Star",1,0)</f>
        <v>0</v>
      </c>
      <c r="V4586">
        <f>IF(S4586 = "Established",1,0)</f>
        <v>0</v>
      </c>
      <c r="W4586">
        <f>IF(S4586 = "Elites",1,0)</f>
        <v>0</v>
      </c>
      <c r="X4586" t="s">
        <v>99</v>
      </c>
      <c r="Y4586" t="str">
        <f>IF(X4586="","-",TRIM(LEFT(X4586,FIND(",",X4586&amp;",")-1)))</f>
        <v>-</v>
      </c>
      <c r="Z4586" t="s">
        <v>1610</v>
      </c>
      <c r="AA4586" t="s">
        <v>5</v>
      </c>
    </row>
    <row r="4587" spans="1:27" ht="14.4" x14ac:dyDescent="0.3">
      <c r="A4587">
        <v>4574</v>
      </c>
      <c r="B4587" t="s">
        <v>5148</v>
      </c>
      <c r="C4587" t="s">
        <v>5149</v>
      </c>
      <c r="D4587" t="s">
        <v>5150</v>
      </c>
      <c r="E4587" t="s">
        <v>5151</v>
      </c>
      <c r="F4587" s="5">
        <f>_xlfn.TEXTBEFORE(E4587, " ") * 1000000</f>
        <v>34300000</v>
      </c>
      <c r="G4587">
        <v>63.581600000000002</v>
      </c>
      <c r="H4587" t="s">
        <v>129</v>
      </c>
      <c r="I4587">
        <v>151</v>
      </c>
      <c r="J4587">
        <f>IF(I4587="",0,I4587)</f>
        <v>151</v>
      </c>
      <c r="K4587">
        <v>63</v>
      </c>
      <c r="L4587">
        <f>I4587-K4587</f>
        <v>88</v>
      </c>
      <c r="M4587" t="str">
        <f>IF(I4587&lt;100,"small",IF(I4587&lt;500,"medium","large"))</f>
        <v>medium</v>
      </c>
      <c r="N4587">
        <f>IF(M4587="small",1,0)</f>
        <v>0</v>
      </c>
      <c r="O4587">
        <f>IF(N4587="medium",1,0)</f>
        <v>0</v>
      </c>
      <c r="P4587">
        <f>IF(O4587="large",1,0)</f>
        <v>0</v>
      </c>
      <c r="Q4587">
        <v>2003</v>
      </c>
      <c r="R4587">
        <v>8</v>
      </c>
      <c r="S4587" t="str">
        <f>IF(R4587=1, "First-time", IF(R4587&lt;=3, "Rising Star", IF(R4587&lt;10, "Established", "Elites")))</f>
        <v>Established</v>
      </c>
      <c r="T4587">
        <f>IF(S4587 = "First-time",1,0)</f>
        <v>0</v>
      </c>
      <c r="U4587">
        <f>IF(S4587 = "Rising Star",1,0)</f>
        <v>0</v>
      </c>
      <c r="V4587">
        <f>IF(S4587 = "Established",1,0)</f>
        <v>1</v>
      </c>
      <c r="W4587">
        <f>IF(S4587 = "Elites",1,0)</f>
        <v>0</v>
      </c>
      <c r="X4587" t="s">
        <v>242</v>
      </c>
      <c r="Y4587" t="str">
        <f>IF(X4587="","-",TRIM(LEFT(X4587,FIND(",",X4587&amp;",")-1)))</f>
        <v>Atlanta</v>
      </c>
      <c r="Z4587" t="s">
        <v>242</v>
      </c>
      <c r="AA4587" t="s">
        <v>11</v>
      </c>
    </row>
    <row r="4588" spans="1:27" ht="14.4" x14ac:dyDescent="0.3">
      <c r="A4588">
        <v>4575</v>
      </c>
      <c r="B4588" t="s">
        <v>6683</v>
      </c>
      <c r="C4588" t="s">
        <v>6684</v>
      </c>
      <c r="D4588" t="s">
        <v>6685</v>
      </c>
      <c r="E4588" t="s">
        <v>3928</v>
      </c>
      <c r="F4588" s="5">
        <f>_xlfn.TEXTBEFORE(E4588, " ") * 1000000</f>
        <v>12800000</v>
      </c>
      <c r="G4588">
        <v>63.5428</v>
      </c>
      <c r="H4588" t="s">
        <v>472</v>
      </c>
      <c r="I4588">
        <v>173</v>
      </c>
      <c r="J4588">
        <f>IF(I4588="",0,I4588)</f>
        <v>173</v>
      </c>
      <c r="K4588">
        <v>122</v>
      </c>
      <c r="L4588">
        <f>I4588-K4588</f>
        <v>51</v>
      </c>
      <c r="M4588" t="str">
        <f>IF(I4588&lt;100,"small",IF(I4588&lt;500,"medium","large"))</f>
        <v>medium</v>
      </c>
      <c r="N4588">
        <f>IF(M4588="small",1,0)</f>
        <v>0</v>
      </c>
      <c r="O4588">
        <f>IF(N4588="medium",1,0)</f>
        <v>0</v>
      </c>
      <c r="P4588">
        <f>IF(O4588="large",1,0)</f>
        <v>0</v>
      </c>
      <c r="Q4588">
        <v>2006</v>
      </c>
      <c r="R4588">
        <v>5</v>
      </c>
      <c r="S4588" t="str">
        <f>IF(R4588=1, "First-time", IF(R4588&lt;=3, "Rising Star", IF(R4588&lt;10, "Established", "Elites")))</f>
        <v>Established</v>
      </c>
      <c r="T4588">
        <f>IF(S4588 = "First-time",1,0)</f>
        <v>0</v>
      </c>
      <c r="U4588">
        <f>IF(S4588 = "Rising Star",1,0)</f>
        <v>0</v>
      </c>
      <c r="V4588">
        <f>IF(S4588 = "Established",1,0)</f>
        <v>1</v>
      </c>
      <c r="W4588">
        <f>IF(S4588 = "Elites",1,0)</f>
        <v>0</v>
      </c>
      <c r="X4588" t="s">
        <v>112</v>
      </c>
      <c r="Y4588" t="str">
        <f>IF(X4588="","-",TRIM(LEFT(X4588,FIND(",",X4588&amp;",")-1)))</f>
        <v>Richmond</v>
      </c>
      <c r="Z4588" t="s">
        <v>113</v>
      </c>
      <c r="AA4588" t="s">
        <v>47</v>
      </c>
    </row>
    <row r="4589" spans="1:27" ht="14.4" x14ac:dyDescent="0.3">
      <c r="A4589">
        <v>4576</v>
      </c>
      <c r="B4589" t="s">
        <v>8935</v>
      </c>
      <c r="C4589" t="s">
        <v>8936</v>
      </c>
      <c r="D4589" t="s">
        <v>8937</v>
      </c>
      <c r="E4589" t="s">
        <v>3965</v>
      </c>
      <c r="F4589" s="5">
        <f>_xlfn.TEXTBEFORE(E4589, " ") * 1000000</f>
        <v>7600000</v>
      </c>
      <c r="G4589">
        <v>63.534500000000001</v>
      </c>
      <c r="H4589" t="s">
        <v>1406</v>
      </c>
      <c r="I4589">
        <v>49</v>
      </c>
      <c r="J4589">
        <f>IF(I4589="",0,I4589)</f>
        <v>49</v>
      </c>
      <c r="K4589">
        <v>30</v>
      </c>
      <c r="L4589">
        <f>I4589-K4589</f>
        <v>19</v>
      </c>
      <c r="M4589" t="str">
        <f>IF(I4589&lt;100,"small",IF(I4589&lt;500,"medium","large"))</f>
        <v>small</v>
      </c>
      <c r="N4589">
        <f>IF(M4589="small",1,0)</f>
        <v>1</v>
      </c>
      <c r="O4589">
        <f>IF(N4589="medium",1,0)</f>
        <v>0</v>
      </c>
      <c r="P4589">
        <f>IF(O4589="large",1,0)</f>
        <v>0</v>
      </c>
      <c r="Q4589">
        <v>2008</v>
      </c>
      <c r="R4589">
        <v>4</v>
      </c>
      <c r="S4589" t="str">
        <f>IF(R4589=1, "First-time", IF(R4589&lt;=3, "Rising Star", IF(R4589&lt;10, "Established", "Elites")))</f>
        <v>Established</v>
      </c>
      <c r="T4589">
        <f>IF(S4589 = "First-time",1,0)</f>
        <v>0</v>
      </c>
      <c r="U4589">
        <f>IF(S4589 = "Rising Star",1,0)</f>
        <v>0</v>
      </c>
      <c r="V4589">
        <f>IF(S4589 = "Established",1,0)</f>
        <v>1</v>
      </c>
      <c r="W4589">
        <f>IF(S4589 = "Elites",1,0)</f>
        <v>0</v>
      </c>
      <c r="X4589" t="s">
        <v>683</v>
      </c>
      <c r="Y4589" t="str">
        <f>IF(X4589="","-",TRIM(LEFT(X4589,FIND(",",X4589&amp;",")-1)))</f>
        <v>Orlando</v>
      </c>
      <c r="Z4589" t="s">
        <v>1016</v>
      </c>
      <c r="AA4589" t="s">
        <v>10</v>
      </c>
    </row>
    <row r="4590" spans="1:27" ht="14.4" x14ac:dyDescent="0.3">
      <c r="A4590">
        <v>4577</v>
      </c>
      <c r="B4590" t="s">
        <v>14909</v>
      </c>
      <c r="C4590" t="s">
        <v>14910</v>
      </c>
      <c r="D4590" t="s">
        <v>14911</v>
      </c>
      <c r="E4590" t="s">
        <v>665</v>
      </c>
      <c r="F4590" s="5">
        <f>_xlfn.TEXTBEFORE(E4590, " ") * 1000000</f>
        <v>8500000</v>
      </c>
      <c r="G4590">
        <v>63.511800000000001</v>
      </c>
      <c r="H4590" t="s">
        <v>85</v>
      </c>
      <c r="I4590">
        <v>25</v>
      </c>
      <c r="J4590">
        <f>IF(I4590="",0,I4590)</f>
        <v>25</v>
      </c>
      <c r="K4590">
        <v>18</v>
      </c>
      <c r="L4590">
        <f>I4590-K4590</f>
        <v>7</v>
      </c>
      <c r="M4590" t="str">
        <f>IF(I4590&lt;100,"small",IF(I4590&lt;500,"medium","large"))</f>
        <v>small</v>
      </c>
      <c r="N4590">
        <f>IF(M4590="small",1,0)</f>
        <v>1</v>
      </c>
      <c r="O4590">
        <f>IF(N4590="medium",1,0)</f>
        <v>0</v>
      </c>
      <c r="P4590">
        <f>IF(O4590="large",1,0)</f>
        <v>0</v>
      </c>
      <c r="Q4590">
        <v>2013</v>
      </c>
      <c r="R4590">
        <v>2</v>
      </c>
      <c r="S4590" t="str">
        <f>IF(R4590=1, "First-time", IF(R4590&lt;=3, "Rising Star", IF(R4590&lt;10, "Established", "Elites")))</f>
        <v>Rising Star</v>
      </c>
      <c r="T4590">
        <f>IF(S4590 = "First-time",1,0)</f>
        <v>0</v>
      </c>
      <c r="U4590">
        <f>IF(S4590 = "Rising Star",1,0)</f>
        <v>1</v>
      </c>
      <c r="V4590">
        <f>IF(S4590 = "Established",1,0)</f>
        <v>0</v>
      </c>
      <c r="W4590">
        <f>IF(S4590 = "Elites",1,0)</f>
        <v>0</v>
      </c>
      <c r="X4590" t="s">
        <v>2413</v>
      </c>
      <c r="Y4590" t="str">
        <f>IF(X4590="","-",TRIM(LEFT(X4590,FIND(",",X4590&amp;",")-1)))</f>
        <v>Durham</v>
      </c>
      <c r="Z4590" t="s">
        <v>4457</v>
      </c>
      <c r="AA4590" t="s">
        <v>28</v>
      </c>
    </row>
    <row r="4591" spans="1:27" ht="14.4" x14ac:dyDescent="0.3">
      <c r="A4591">
        <v>4578</v>
      </c>
      <c r="B4591" t="s">
        <v>8820</v>
      </c>
      <c r="C4591" t="s">
        <v>8821</v>
      </c>
      <c r="D4591" t="s">
        <v>8822</v>
      </c>
      <c r="E4591" t="s">
        <v>533</v>
      </c>
      <c r="F4591" s="5">
        <f>_xlfn.TEXTBEFORE(E4591, " ") * 1000000</f>
        <v>5400000</v>
      </c>
      <c r="G4591">
        <v>63.3568</v>
      </c>
      <c r="H4591" t="s">
        <v>111</v>
      </c>
      <c r="I4591">
        <v>100</v>
      </c>
      <c r="J4591">
        <f>IF(I4591="",0,I4591)</f>
        <v>100</v>
      </c>
      <c r="K4591">
        <v>30</v>
      </c>
      <c r="L4591">
        <f>I4591-K4591</f>
        <v>70</v>
      </c>
      <c r="M4591" t="str">
        <f>IF(I4591&lt;100,"small",IF(I4591&lt;500,"medium","large"))</f>
        <v>medium</v>
      </c>
      <c r="N4591">
        <f>IF(M4591="small",1,0)</f>
        <v>0</v>
      </c>
      <c r="O4591">
        <f>IF(N4591="medium",1,0)</f>
        <v>0</v>
      </c>
      <c r="P4591">
        <f>IF(O4591="large",1,0)</f>
        <v>0</v>
      </c>
      <c r="Q4591">
        <v>2008</v>
      </c>
      <c r="R4591">
        <v>1</v>
      </c>
      <c r="S4591" t="str">
        <f>IF(R4591=1, "First-time", IF(R4591&lt;=3, "Rising Star", IF(R4591&lt;10, "Established", "Elites")))</f>
        <v>First-time</v>
      </c>
      <c r="T4591">
        <f>IF(S4591 = "First-time",1,0)</f>
        <v>1</v>
      </c>
      <c r="U4591">
        <f>IF(S4591 = "Rising Star",1,0)</f>
        <v>0</v>
      </c>
      <c r="V4591">
        <f>IF(S4591 = "Established",1,0)</f>
        <v>0</v>
      </c>
      <c r="W4591">
        <f>IF(S4591 = "Elites",1,0)</f>
        <v>0</v>
      </c>
      <c r="X4591" t="s">
        <v>271</v>
      </c>
      <c r="Y4591" t="str">
        <f>IF(X4591="","-",TRIM(LEFT(X4591,FIND(",",X4591&amp;",")-1)))</f>
        <v>Chicago</v>
      </c>
      <c r="Z4591" t="s">
        <v>8823</v>
      </c>
      <c r="AA4591" t="s">
        <v>15</v>
      </c>
    </row>
    <row r="4592" spans="1:27" ht="14.4" x14ac:dyDescent="0.3">
      <c r="A4592">
        <v>4579</v>
      </c>
      <c r="B4592" t="s">
        <v>7779</v>
      </c>
      <c r="C4592" t="s">
        <v>7780</v>
      </c>
      <c r="D4592" t="s">
        <v>7781</v>
      </c>
      <c r="E4592" t="s">
        <v>6858</v>
      </c>
      <c r="F4592" s="5">
        <f>_xlfn.TEXTBEFORE(E4592, " ") * 1000000</f>
        <v>16600000.000000002</v>
      </c>
      <c r="G4592">
        <v>63.330800000000004</v>
      </c>
      <c r="H4592" t="s">
        <v>105</v>
      </c>
      <c r="I4592">
        <v>23</v>
      </c>
      <c r="J4592">
        <f>IF(I4592="",0,I4592)</f>
        <v>23</v>
      </c>
      <c r="K4592">
        <v>17</v>
      </c>
      <c r="L4592">
        <f>I4592-K4592</f>
        <v>6</v>
      </c>
      <c r="M4592" t="str">
        <f>IF(I4592&lt;100,"small",IF(I4592&lt;500,"medium","large"))</f>
        <v>small</v>
      </c>
      <c r="N4592">
        <f>IF(M4592="small",1,0)</f>
        <v>1</v>
      </c>
      <c r="O4592">
        <f>IF(N4592="medium",1,0)</f>
        <v>0</v>
      </c>
      <c r="P4592">
        <f>IF(O4592="large",1,0)</f>
        <v>0</v>
      </c>
      <c r="Q4592">
        <v>2007</v>
      </c>
      <c r="R4592">
        <v>5</v>
      </c>
      <c r="S4592" t="str">
        <f>IF(R4592=1, "First-time", IF(R4592&lt;=3, "Rising Star", IF(R4592&lt;10, "Established", "Elites")))</f>
        <v>Established</v>
      </c>
      <c r="T4592">
        <f>IF(S4592 = "First-time",1,0)</f>
        <v>0</v>
      </c>
      <c r="U4592">
        <f>IF(S4592 = "Rising Star",1,0)</f>
        <v>0</v>
      </c>
      <c r="V4592">
        <f>IF(S4592 = "Established",1,0)</f>
        <v>1</v>
      </c>
      <c r="W4592">
        <f>IF(S4592 = "Elites",1,0)</f>
        <v>0</v>
      </c>
      <c r="X4592" t="s">
        <v>93</v>
      </c>
      <c r="Y4592" t="str">
        <f>IF(X4592="","-",TRIM(LEFT(X4592,FIND(",",X4592&amp;",")-1)))</f>
        <v>Baltimore</v>
      </c>
      <c r="Z4592" t="s">
        <v>7782</v>
      </c>
      <c r="AA4592" t="s">
        <v>21</v>
      </c>
    </row>
    <row r="4593" spans="1:27" ht="14.4" x14ac:dyDescent="0.3">
      <c r="A4593">
        <v>4580</v>
      </c>
      <c r="B4593" t="s">
        <v>1057</v>
      </c>
      <c r="C4593" t="s">
        <v>1058</v>
      </c>
      <c r="D4593" t="s">
        <v>1059</v>
      </c>
      <c r="E4593" t="s">
        <v>1060</v>
      </c>
      <c r="F4593" s="5">
        <f>_xlfn.TEXTBEFORE(E4593, " ") * 1000000</f>
        <v>25400000</v>
      </c>
      <c r="G4593">
        <v>63.323999999999998</v>
      </c>
      <c r="H4593" t="s">
        <v>174</v>
      </c>
      <c r="I4593">
        <v>34</v>
      </c>
      <c r="J4593">
        <f>IF(I4593="",0,I4593)</f>
        <v>34</v>
      </c>
      <c r="K4593">
        <v>22</v>
      </c>
      <c r="L4593">
        <f>I4593-K4593</f>
        <v>12</v>
      </c>
      <c r="M4593" t="str">
        <f>IF(I4593&lt;100,"small",IF(I4593&lt;500,"medium","large"))</f>
        <v>small</v>
      </c>
      <c r="N4593">
        <f>IF(M4593="small",1,0)</f>
        <v>1</v>
      </c>
      <c r="O4593">
        <f>IF(N4593="medium",1,0)</f>
        <v>0</v>
      </c>
      <c r="P4593">
        <f>IF(O4593="large",1,0)</f>
        <v>0</v>
      </c>
      <c r="Q4593">
        <v>1985</v>
      </c>
      <c r="R4593">
        <v>1</v>
      </c>
      <c r="S4593" t="str">
        <f>IF(R4593=1, "First-time", IF(R4593&lt;=3, "Rising Star", IF(R4593&lt;10, "Established", "Elites")))</f>
        <v>First-time</v>
      </c>
      <c r="T4593">
        <f>IF(S4593 = "First-time",1,0)</f>
        <v>1</v>
      </c>
      <c r="U4593">
        <f>IF(S4593 = "Rising Star",1,0)</f>
        <v>0</v>
      </c>
      <c r="V4593">
        <f>IF(S4593 = "Established",1,0)</f>
        <v>0</v>
      </c>
      <c r="W4593">
        <f>IF(S4593 = "Elites",1,0)</f>
        <v>0</v>
      </c>
      <c r="X4593" t="s">
        <v>141</v>
      </c>
      <c r="Y4593" t="str">
        <f>IF(X4593="","-",TRIM(LEFT(X4593,FIND(",",X4593&amp;",")-1)))</f>
        <v>Pittsburgh</v>
      </c>
      <c r="Z4593" t="s">
        <v>142</v>
      </c>
      <c r="AA4593" t="s">
        <v>39</v>
      </c>
    </row>
    <row r="4594" spans="1:27" ht="14.4" x14ac:dyDescent="0.3">
      <c r="A4594">
        <v>4581</v>
      </c>
      <c r="B4594" t="s">
        <v>2376</v>
      </c>
      <c r="C4594" t="s">
        <v>2377</v>
      </c>
      <c r="D4594" t="s">
        <v>2378</v>
      </c>
      <c r="E4594" t="s">
        <v>537</v>
      </c>
      <c r="F4594" s="5">
        <f>_xlfn.TEXTBEFORE(E4594, " ") * 1000000</f>
        <v>5700000</v>
      </c>
      <c r="G4594">
        <v>63.305199999999999</v>
      </c>
      <c r="H4594" t="s">
        <v>174</v>
      </c>
      <c r="I4594">
        <v>48</v>
      </c>
      <c r="J4594">
        <f>IF(I4594="",0,I4594)</f>
        <v>48</v>
      </c>
      <c r="K4594">
        <v>36</v>
      </c>
      <c r="L4594">
        <f>I4594-K4594</f>
        <v>12</v>
      </c>
      <c r="M4594" t="str">
        <f>IF(I4594&lt;100,"small",IF(I4594&lt;500,"medium","large"))</f>
        <v>small</v>
      </c>
      <c r="N4594">
        <f>IF(M4594="small",1,0)</f>
        <v>1</v>
      </c>
      <c r="O4594">
        <f>IF(N4594="medium",1,0)</f>
        <v>0</v>
      </c>
      <c r="P4594">
        <f>IF(O4594="large",1,0)</f>
        <v>0</v>
      </c>
      <c r="Q4594">
        <v>1996</v>
      </c>
      <c r="R4594">
        <v>5</v>
      </c>
      <c r="S4594" t="str">
        <f>IF(R4594=1, "First-time", IF(R4594&lt;=3, "Rising Star", IF(R4594&lt;10, "Established", "Elites")))</f>
        <v>Established</v>
      </c>
      <c r="T4594">
        <f>IF(S4594 = "First-time",1,0)</f>
        <v>0</v>
      </c>
      <c r="U4594">
        <f>IF(S4594 = "Rising Star",1,0)</f>
        <v>0</v>
      </c>
      <c r="V4594">
        <f>IF(S4594 = "Established",1,0)</f>
        <v>1</v>
      </c>
      <c r="W4594">
        <f>IF(S4594 = "Elites",1,0)</f>
        <v>0</v>
      </c>
      <c r="X4594" t="s">
        <v>180</v>
      </c>
      <c r="Y4594" t="str">
        <f>IF(X4594="","-",TRIM(LEFT(X4594,FIND(",",X4594&amp;",")-1)))</f>
        <v>Cincinnati</v>
      </c>
      <c r="Z4594" t="s">
        <v>1179</v>
      </c>
      <c r="AA4594" t="s">
        <v>36</v>
      </c>
    </row>
    <row r="4595" spans="1:27" ht="14.4" x14ac:dyDescent="0.3">
      <c r="A4595">
        <v>4582</v>
      </c>
      <c r="B4595" t="s">
        <v>8867</v>
      </c>
      <c r="C4595" t="s">
        <v>8868</v>
      </c>
      <c r="D4595" t="s">
        <v>8869</v>
      </c>
      <c r="E4595" t="s">
        <v>961</v>
      </c>
      <c r="F4595" s="5">
        <f>_xlfn.TEXTBEFORE(E4595, " ") * 1000000</f>
        <v>10300000</v>
      </c>
      <c r="G4595">
        <v>63.287399999999998</v>
      </c>
      <c r="H4595" t="s">
        <v>779</v>
      </c>
      <c r="I4595">
        <v>56</v>
      </c>
      <c r="J4595">
        <f>IF(I4595="",0,I4595)</f>
        <v>56</v>
      </c>
      <c r="K4595">
        <v>20</v>
      </c>
      <c r="L4595">
        <f>I4595-K4595</f>
        <v>36</v>
      </c>
      <c r="M4595" t="str">
        <f>IF(I4595&lt;100,"small",IF(I4595&lt;500,"medium","large"))</f>
        <v>small</v>
      </c>
      <c r="N4595">
        <f>IF(M4595="small",1,0)</f>
        <v>1</v>
      </c>
      <c r="O4595">
        <f>IF(N4595="medium",1,0)</f>
        <v>0</v>
      </c>
      <c r="P4595">
        <f>IF(O4595="large",1,0)</f>
        <v>0</v>
      </c>
      <c r="Q4595">
        <v>2008</v>
      </c>
      <c r="R4595">
        <v>6</v>
      </c>
      <c r="S4595" t="str">
        <f>IF(R4595=1, "First-time", IF(R4595&lt;=3, "Rising Star", IF(R4595&lt;10, "Established", "Elites")))</f>
        <v>Established</v>
      </c>
      <c r="T4595">
        <f>IF(S4595 = "First-time",1,0)</f>
        <v>0</v>
      </c>
      <c r="U4595">
        <f>IF(S4595 = "Rising Star",1,0)</f>
        <v>0</v>
      </c>
      <c r="V4595">
        <f>IF(S4595 = "Established",1,0)</f>
        <v>1</v>
      </c>
      <c r="W4595">
        <f>IF(S4595 = "Elites",1,0)</f>
        <v>0</v>
      </c>
      <c r="X4595" t="s">
        <v>242</v>
      </c>
      <c r="Y4595" t="str">
        <f>IF(X4595="","-",TRIM(LEFT(X4595,FIND(",",X4595&amp;",")-1)))</f>
        <v>Atlanta</v>
      </c>
      <c r="Z4595" t="s">
        <v>766</v>
      </c>
      <c r="AA4595" t="s">
        <v>11</v>
      </c>
    </row>
    <row r="4596" spans="1:27" ht="14.4" x14ac:dyDescent="0.3">
      <c r="A4596">
        <v>4583</v>
      </c>
      <c r="B4596" t="s">
        <v>5724</v>
      </c>
      <c r="C4596" t="s">
        <v>5725</v>
      </c>
      <c r="D4596" t="s">
        <v>5726</v>
      </c>
      <c r="E4596" t="s">
        <v>961</v>
      </c>
      <c r="F4596" s="5">
        <f>_xlfn.TEXTBEFORE(E4596, " ") * 1000000</f>
        <v>10300000</v>
      </c>
      <c r="G4596">
        <v>63.258200000000002</v>
      </c>
      <c r="H4596" t="s">
        <v>472</v>
      </c>
      <c r="I4596">
        <v>80</v>
      </c>
      <c r="J4596">
        <f>IF(I4596="",0,I4596)</f>
        <v>80</v>
      </c>
      <c r="K4596">
        <v>35</v>
      </c>
      <c r="L4596">
        <f>I4596-K4596</f>
        <v>45</v>
      </c>
      <c r="M4596" t="str">
        <f>IF(I4596&lt;100,"small",IF(I4596&lt;500,"medium","large"))</f>
        <v>small</v>
      </c>
      <c r="N4596">
        <f>IF(M4596="small",1,0)</f>
        <v>1</v>
      </c>
      <c r="O4596">
        <f>IF(N4596="medium",1,0)</f>
        <v>0</v>
      </c>
      <c r="P4596">
        <f>IF(O4596="large",1,0)</f>
        <v>0</v>
      </c>
      <c r="Q4596">
        <v>2004</v>
      </c>
      <c r="R4596">
        <v>5</v>
      </c>
      <c r="S4596" t="str">
        <f>IF(R4596=1, "First-time", IF(R4596&lt;=3, "Rising Star", IF(R4596&lt;10, "Established", "Elites")))</f>
        <v>Established</v>
      </c>
      <c r="T4596">
        <f>IF(S4596 = "First-time",1,0)</f>
        <v>0</v>
      </c>
      <c r="U4596">
        <f>IF(S4596 = "Rising Star",1,0)</f>
        <v>0</v>
      </c>
      <c r="V4596">
        <f>IF(S4596 = "Established",1,0)</f>
        <v>1</v>
      </c>
      <c r="W4596">
        <f>IF(S4596 = "Elites",1,0)</f>
        <v>0</v>
      </c>
      <c r="X4596" t="s">
        <v>271</v>
      </c>
      <c r="Y4596" t="str">
        <f>IF(X4596="","-",TRIM(LEFT(X4596,FIND(",",X4596&amp;",")-1)))</f>
        <v>Chicago</v>
      </c>
      <c r="Z4596" t="s">
        <v>819</v>
      </c>
      <c r="AA4596" t="s">
        <v>15</v>
      </c>
    </row>
    <row r="4597" spans="1:27" ht="14.4" x14ac:dyDescent="0.3">
      <c r="A4597">
        <v>4584</v>
      </c>
      <c r="B4597" t="s">
        <v>5361</v>
      </c>
      <c r="C4597" t="s">
        <v>5362</v>
      </c>
      <c r="D4597" t="s">
        <v>5363</v>
      </c>
      <c r="E4597" t="s">
        <v>2197</v>
      </c>
      <c r="F4597" s="5">
        <f>_xlfn.TEXTBEFORE(E4597, " ") * 1000000</f>
        <v>16200000</v>
      </c>
      <c r="G4597">
        <v>63.235500000000002</v>
      </c>
      <c r="H4597" t="s">
        <v>1132</v>
      </c>
      <c r="I4597">
        <v>402</v>
      </c>
      <c r="J4597">
        <f>IF(I4597="",0,I4597)</f>
        <v>402</v>
      </c>
      <c r="K4597">
        <v>25</v>
      </c>
      <c r="L4597">
        <f>I4597-K4597</f>
        <v>377</v>
      </c>
      <c r="M4597" t="str">
        <f>IF(I4597&lt;100,"small",IF(I4597&lt;500,"medium","large"))</f>
        <v>medium</v>
      </c>
      <c r="N4597">
        <f>IF(M4597="small",1,0)</f>
        <v>0</v>
      </c>
      <c r="O4597">
        <f>IF(N4597="medium",1,0)</f>
        <v>0</v>
      </c>
      <c r="P4597">
        <f>IF(O4597="large",1,0)</f>
        <v>0</v>
      </c>
      <c r="Q4597">
        <v>2004</v>
      </c>
      <c r="R4597">
        <v>1</v>
      </c>
      <c r="S4597" t="str">
        <f>IF(R4597=1, "First-time", IF(R4597&lt;=3, "Rising Star", IF(R4597&lt;10, "Established", "Elites")))</f>
        <v>First-time</v>
      </c>
      <c r="T4597">
        <f>IF(S4597 = "First-time",1,0)</f>
        <v>1</v>
      </c>
      <c r="U4597">
        <f>IF(S4597 = "Rising Star",1,0)</f>
        <v>0</v>
      </c>
      <c r="V4597">
        <f>IF(S4597 = "Established",1,0)</f>
        <v>0</v>
      </c>
      <c r="W4597">
        <f>IF(S4597 = "Elites",1,0)</f>
        <v>0</v>
      </c>
      <c r="X4597" t="s">
        <v>427</v>
      </c>
      <c r="Y4597" t="str">
        <f>IF(X4597="","-",TRIM(LEFT(X4597,FIND(",",X4597&amp;",")-1)))</f>
        <v>Washington</v>
      </c>
      <c r="Z4597" t="s">
        <v>1964</v>
      </c>
      <c r="AA4597" t="s">
        <v>47</v>
      </c>
    </row>
    <row r="4598" spans="1:27" ht="14.4" x14ac:dyDescent="0.3">
      <c r="A4598">
        <v>4585</v>
      </c>
      <c r="B4598" t="s">
        <v>3376</v>
      </c>
      <c r="C4598" t="s">
        <v>3377</v>
      </c>
      <c r="D4598" t="s">
        <v>3378</v>
      </c>
      <c r="E4598" t="s">
        <v>3379</v>
      </c>
      <c r="F4598" s="5">
        <f>_xlfn.TEXTBEFORE(E4598, " ") * 1000000</f>
        <v>96400000</v>
      </c>
      <c r="G4598">
        <v>63.224499999999999</v>
      </c>
      <c r="H4598" t="s">
        <v>160</v>
      </c>
      <c r="I4598">
        <v>125</v>
      </c>
      <c r="J4598">
        <f>IF(I4598="",0,I4598)</f>
        <v>125</v>
      </c>
      <c r="K4598">
        <v>75</v>
      </c>
      <c r="L4598">
        <f>I4598-K4598</f>
        <v>50</v>
      </c>
      <c r="M4598" t="str">
        <f>IF(I4598&lt;100,"small",IF(I4598&lt;500,"medium","large"))</f>
        <v>medium</v>
      </c>
      <c r="N4598">
        <f>IF(M4598="small",1,0)</f>
        <v>0</v>
      </c>
      <c r="O4598">
        <f>IF(N4598="medium",1,0)</f>
        <v>0</v>
      </c>
      <c r="P4598">
        <f>IF(O4598="large",1,0)</f>
        <v>0</v>
      </c>
      <c r="Q4598">
        <v>1999</v>
      </c>
      <c r="R4598">
        <v>4</v>
      </c>
      <c r="S4598" t="str">
        <f>IF(R4598=1, "First-time", IF(R4598&lt;=3, "Rising Star", IF(R4598&lt;10, "Established", "Elites")))</f>
        <v>Established</v>
      </c>
      <c r="T4598">
        <f>IF(S4598 = "First-time",1,0)</f>
        <v>0</v>
      </c>
      <c r="U4598">
        <f>IF(S4598 = "Rising Star",1,0)</f>
        <v>0</v>
      </c>
      <c r="V4598">
        <f>IF(S4598 = "Established",1,0)</f>
        <v>1</v>
      </c>
      <c r="W4598">
        <f>IF(S4598 = "Elites",1,0)</f>
        <v>0</v>
      </c>
      <c r="X4598" t="s">
        <v>272</v>
      </c>
      <c r="Y4598" t="str">
        <f>IF(X4598="","-",TRIM(LEFT(X4598,FIND(",",X4598&amp;",")-1)))</f>
        <v>Phoenix</v>
      </c>
      <c r="Z4598" t="s">
        <v>1138</v>
      </c>
      <c r="AA4598" t="s">
        <v>4</v>
      </c>
    </row>
    <row r="4599" spans="1:27" ht="14.4" x14ac:dyDescent="0.3">
      <c r="A4599">
        <v>4586</v>
      </c>
      <c r="B4599" t="s">
        <v>845</v>
      </c>
      <c r="C4599" t="s">
        <v>846</v>
      </c>
      <c r="D4599" t="s">
        <v>847</v>
      </c>
      <c r="E4599" t="s">
        <v>848</v>
      </c>
      <c r="F4599" s="5">
        <f>_xlfn.TEXTBEFORE(E4599, " ") * 1000000</f>
        <v>41600000</v>
      </c>
      <c r="G4599">
        <v>63.198</v>
      </c>
      <c r="H4599" t="s">
        <v>118</v>
      </c>
      <c r="I4599">
        <v>100</v>
      </c>
      <c r="J4599">
        <f>IF(I4599="",0,I4599)</f>
        <v>100</v>
      </c>
      <c r="K4599">
        <v>80</v>
      </c>
      <c r="L4599">
        <f>I4599-K4599</f>
        <v>20</v>
      </c>
      <c r="M4599" t="str">
        <f>IF(I4599&lt;100,"small",IF(I4599&lt;500,"medium","large"))</f>
        <v>medium</v>
      </c>
      <c r="N4599">
        <f>IF(M4599="small",1,0)</f>
        <v>0</v>
      </c>
      <c r="O4599">
        <f>IF(N4599="medium",1,0)</f>
        <v>0</v>
      </c>
      <c r="P4599">
        <f>IF(O4599="large",1,0)</f>
        <v>0</v>
      </c>
      <c r="Q4599">
        <v>1982</v>
      </c>
      <c r="R4599">
        <v>6</v>
      </c>
      <c r="S4599" t="str">
        <f>IF(R4599=1, "First-time", IF(R4599&lt;=3, "Rising Star", IF(R4599&lt;10, "Established", "Elites")))</f>
        <v>Established</v>
      </c>
      <c r="T4599">
        <f>IF(S4599 = "First-time",1,0)</f>
        <v>0</v>
      </c>
      <c r="U4599">
        <f>IF(S4599 = "Rising Star",1,0)</f>
        <v>0</v>
      </c>
      <c r="V4599">
        <f>IF(S4599 = "Established",1,0)</f>
        <v>1</v>
      </c>
      <c r="W4599">
        <f>IF(S4599 = "Elites",1,0)</f>
        <v>0</v>
      </c>
      <c r="X4599" t="s">
        <v>838</v>
      </c>
      <c r="Y4599" t="str">
        <f>IF(X4599="","-",TRIM(LEFT(X4599,FIND(",",X4599&amp;",")-1)))</f>
        <v>Austin</v>
      </c>
      <c r="Z4599" t="s">
        <v>838</v>
      </c>
      <c r="AA4599" t="s">
        <v>45</v>
      </c>
    </row>
    <row r="4600" spans="1:27" ht="14.4" x14ac:dyDescent="0.3">
      <c r="A4600">
        <v>4587</v>
      </c>
      <c r="B4600" t="s">
        <v>2026</v>
      </c>
      <c r="C4600" t="s">
        <v>2027</v>
      </c>
      <c r="D4600" t="s">
        <v>2028</v>
      </c>
      <c r="E4600" t="s">
        <v>1147</v>
      </c>
      <c r="F4600" s="5">
        <f>_xlfn.TEXTBEFORE(E4600, " ") * 1000000</f>
        <v>3900000</v>
      </c>
      <c r="G4600">
        <v>63.189100000000003</v>
      </c>
      <c r="H4600" t="s">
        <v>111</v>
      </c>
      <c r="I4600">
        <v>24</v>
      </c>
      <c r="J4600">
        <f>IF(I4600="",0,I4600)</f>
        <v>24</v>
      </c>
      <c r="K4600">
        <v>19</v>
      </c>
      <c r="L4600">
        <f>I4600-K4600</f>
        <v>5</v>
      </c>
      <c r="M4600" t="str">
        <f>IF(I4600&lt;100,"small",IF(I4600&lt;500,"medium","large"))</f>
        <v>small</v>
      </c>
      <c r="N4600">
        <f>IF(M4600="small",1,0)</f>
        <v>1</v>
      </c>
      <c r="O4600">
        <f>IF(N4600="medium",1,0)</f>
        <v>0</v>
      </c>
      <c r="P4600">
        <f>IF(O4600="large",1,0)</f>
        <v>0</v>
      </c>
      <c r="Q4600">
        <v>1994</v>
      </c>
      <c r="R4600">
        <v>2</v>
      </c>
      <c r="S4600" t="str">
        <f>IF(R4600=1, "First-time", IF(R4600&lt;=3, "Rising Star", IF(R4600&lt;10, "Established", "Elites")))</f>
        <v>Rising Star</v>
      </c>
      <c r="T4600">
        <f>IF(S4600 = "First-time",1,0)</f>
        <v>0</v>
      </c>
      <c r="U4600">
        <f>IF(S4600 = "Rising Star",1,0)</f>
        <v>1</v>
      </c>
      <c r="V4600">
        <f>IF(S4600 = "Established",1,0)</f>
        <v>0</v>
      </c>
      <c r="W4600">
        <f>IF(S4600 = "Elites",1,0)</f>
        <v>0</v>
      </c>
      <c r="X4600" t="s">
        <v>99</v>
      </c>
      <c r="Y4600" t="str">
        <f>IF(X4600="","-",TRIM(LEFT(X4600,FIND(",",X4600&amp;",")-1)))</f>
        <v>-</v>
      </c>
      <c r="Z4600" t="s">
        <v>2029</v>
      </c>
      <c r="AA4600" t="s">
        <v>27</v>
      </c>
    </row>
    <row r="4601" spans="1:27" ht="14.4" x14ac:dyDescent="0.3">
      <c r="A4601">
        <v>4588</v>
      </c>
      <c r="B4601" t="s">
        <v>14277</v>
      </c>
      <c r="C4601" t="s">
        <v>14278</v>
      </c>
      <c r="D4601" t="s">
        <v>14279</v>
      </c>
      <c r="E4601" t="s">
        <v>529</v>
      </c>
      <c r="F4601" s="5">
        <f>_xlfn.TEXTBEFORE(E4601, " ") * 1000000</f>
        <v>4200000</v>
      </c>
      <c r="G4601">
        <v>63.183799999999998</v>
      </c>
      <c r="H4601" t="s">
        <v>167</v>
      </c>
      <c r="I4601">
        <v>21</v>
      </c>
      <c r="J4601">
        <f>IF(I4601="",0,I4601)</f>
        <v>21</v>
      </c>
      <c r="K4601">
        <v>16</v>
      </c>
      <c r="L4601">
        <f>I4601-K4601</f>
        <v>5</v>
      </c>
      <c r="M4601" t="str">
        <f>IF(I4601&lt;100,"small",IF(I4601&lt;500,"medium","large"))</f>
        <v>small</v>
      </c>
      <c r="N4601">
        <f>IF(M4601="small",1,0)</f>
        <v>1</v>
      </c>
      <c r="O4601">
        <f>IF(N4601="medium",1,0)</f>
        <v>0</v>
      </c>
      <c r="P4601">
        <f>IF(O4601="large",1,0)</f>
        <v>0</v>
      </c>
      <c r="Q4601">
        <v>2012</v>
      </c>
      <c r="R4601">
        <v>2</v>
      </c>
      <c r="S4601" t="str">
        <f>IF(R4601=1, "First-time", IF(R4601&lt;=3, "Rising Star", IF(R4601&lt;10, "Established", "Elites")))</f>
        <v>Rising Star</v>
      </c>
      <c r="T4601">
        <f>IF(S4601 = "First-time",1,0)</f>
        <v>0</v>
      </c>
      <c r="U4601">
        <f>IF(S4601 = "Rising Star",1,0)</f>
        <v>1</v>
      </c>
      <c r="V4601">
        <f>IF(S4601 = "Established",1,0)</f>
        <v>0</v>
      </c>
      <c r="W4601">
        <f>IF(S4601 = "Elites",1,0)</f>
        <v>0</v>
      </c>
      <c r="X4601" t="s">
        <v>272</v>
      </c>
      <c r="Y4601" t="str">
        <f>IF(X4601="","-",TRIM(LEFT(X4601,FIND(",",X4601&amp;",")-1)))</f>
        <v>Phoenix</v>
      </c>
      <c r="Z4601" t="s">
        <v>1719</v>
      </c>
      <c r="AA4601" t="s">
        <v>4</v>
      </c>
    </row>
    <row r="4602" spans="1:27" ht="14.4" x14ac:dyDescent="0.3">
      <c r="A4602">
        <v>4589</v>
      </c>
      <c r="B4602" t="s">
        <v>672</v>
      </c>
      <c r="C4602" t="s">
        <v>673</v>
      </c>
      <c r="D4602" t="s">
        <v>674</v>
      </c>
      <c r="E4602" t="s">
        <v>615</v>
      </c>
      <c r="F4602" s="5">
        <f>_xlfn.TEXTBEFORE(E4602, " ") * 1000000</f>
        <v>2800000</v>
      </c>
      <c r="G4602">
        <v>63.1646</v>
      </c>
      <c r="H4602" t="s">
        <v>167</v>
      </c>
      <c r="I4602">
        <v>9</v>
      </c>
      <c r="J4602">
        <f>IF(I4602="",0,I4602)</f>
        <v>9</v>
      </c>
      <c r="K4602">
        <v>5</v>
      </c>
      <c r="L4602">
        <f>I4602-K4602</f>
        <v>4</v>
      </c>
      <c r="M4602" t="str">
        <f>IF(I4602&lt;100,"small",IF(I4602&lt;500,"medium","large"))</f>
        <v>small</v>
      </c>
      <c r="N4602">
        <f>IF(M4602="small",1,0)</f>
        <v>1</v>
      </c>
      <c r="O4602">
        <f>IF(N4602="medium",1,0)</f>
        <v>0</v>
      </c>
      <c r="P4602">
        <f>IF(O4602="large",1,0)</f>
        <v>0</v>
      </c>
      <c r="Q4602">
        <v>1978</v>
      </c>
      <c r="R4602">
        <v>4</v>
      </c>
      <c r="S4602" t="str">
        <f>IF(R4602=1, "First-time", IF(R4602&lt;=3, "Rising Star", IF(R4602&lt;10, "Established", "Elites")))</f>
        <v>Established</v>
      </c>
      <c r="T4602">
        <f>IF(S4602 = "First-time",1,0)</f>
        <v>0</v>
      </c>
      <c r="U4602">
        <f>IF(S4602 = "Rising Star",1,0)</f>
        <v>0</v>
      </c>
      <c r="V4602">
        <f>IF(S4602 = "Established",1,0)</f>
        <v>1</v>
      </c>
      <c r="W4602">
        <f>IF(S4602 = "Elites",1,0)</f>
        <v>0</v>
      </c>
      <c r="X4602" t="s">
        <v>271</v>
      </c>
      <c r="Y4602" t="str">
        <f>IF(X4602="","-",TRIM(LEFT(X4602,FIND(",",X4602&amp;",")-1)))</f>
        <v>Chicago</v>
      </c>
      <c r="Z4602" t="s">
        <v>271</v>
      </c>
      <c r="AA4602" t="s">
        <v>15</v>
      </c>
    </row>
    <row r="4603" spans="1:27" ht="14.4" x14ac:dyDescent="0.3">
      <c r="A4603">
        <v>4590</v>
      </c>
      <c r="B4603" t="s">
        <v>5299</v>
      </c>
      <c r="C4603" t="s">
        <v>5300</v>
      </c>
      <c r="D4603" t="s">
        <v>5301</v>
      </c>
      <c r="E4603" t="s">
        <v>392</v>
      </c>
      <c r="F4603" s="5">
        <f>_xlfn.TEXTBEFORE(E4603, " ") * 1000000</f>
        <v>2000000</v>
      </c>
      <c r="G4603">
        <v>63.146900000000002</v>
      </c>
      <c r="H4603" t="s">
        <v>118</v>
      </c>
      <c r="I4603">
        <v>5</v>
      </c>
      <c r="J4603">
        <f>IF(I4603="",0,I4603)</f>
        <v>5</v>
      </c>
      <c r="K4603">
        <v>4</v>
      </c>
      <c r="L4603">
        <f>I4603-K4603</f>
        <v>1</v>
      </c>
      <c r="M4603" t="str">
        <f>IF(I4603&lt;100,"small",IF(I4603&lt;500,"medium","large"))</f>
        <v>small</v>
      </c>
      <c r="N4603">
        <f>IF(M4603="small",1,0)</f>
        <v>1</v>
      </c>
      <c r="O4603">
        <f>IF(N4603="medium",1,0)</f>
        <v>0</v>
      </c>
      <c r="P4603">
        <f>IF(O4603="large",1,0)</f>
        <v>0</v>
      </c>
      <c r="Q4603">
        <v>2003</v>
      </c>
      <c r="R4603">
        <v>1</v>
      </c>
      <c r="S4603" t="str">
        <f>IF(R4603=1, "First-time", IF(R4603&lt;=3, "Rising Star", IF(R4603&lt;10, "Established", "Elites")))</f>
        <v>First-time</v>
      </c>
      <c r="T4603">
        <f>IF(S4603 = "First-time",1,0)</f>
        <v>1</v>
      </c>
      <c r="U4603">
        <f>IF(S4603 = "Rising Star",1,0)</f>
        <v>0</v>
      </c>
      <c r="V4603">
        <f>IF(S4603 = "Established",1,0)</f>
        <v>0</v>
      </c>
      <c r="W4603">
        <f>IF(S4603 = "Elites",1,0)</f>
        <v>0</v>
      </c>
      <c r="X4603" t="s">
        <v>99</v>
      </c>
      <c r="Y4603" t="str">
        <f>IF(X4603="","-",TRIM(LEFT(X4603,FIND(",",X4603&amp;",")-1)))</f>
        <v>-</v>
      </c>
      <c r="Z4603" t="s">
        <v>1610</v>
      </c>
      <c r="AA4603" t="s">
        <v>5</v>
      </c>
    </row>
    <row r="4604" spans="1:27" ht="14.4" x14ac:dyDescent="0.3">
      <c r="A4604">
        <v>4591</v>
      </c>
      <c r="B4604" t="s">
        <v>8654</v>
      </c>
      <c r="C4604" t="s">
        <v>8655</v>
      </c>
      <c r="D4604" t="s">
        <v>8656</v>
      </c>
      <c r="E4604" t="s">
        <v>2766</v>
      </c>
      <c r="F4604" s="5">
        <f>_xlfn.TEXTBEFORE(E4604, " ") * 1000000</f>
        <v>2700000</v>
      </c>
      <c r="G4604">
        <v>63.106999999999999</v>
      </c>
      <c r="H4604" t="s">
        <v>1406</v>
      </c>
      <c r="I4604">
        <v>10</v>
      </c>
      <c r="J4604">
        <f>IF(I4604="",0,I4604)</f>
        <v>10</v>
      </c>
      <c r="K4604">
        <v>5</v>
      </c>
      <c r="L4604">
        <f>I4604-K4604</f>
        <v>5</v>
      </c>
      <c r="M4604" t="str">
        <f>IF(I4604&lt;100,"small",IF(I4604&lt;500,"medium","large"))</f>
        <v>small</v>
      </c>
      <c r="N4604">
        <f>IF(M4604="small",1,0)</f>
        <v>1</v>
      </c>
      <c r="O4604">
        <f>IF(N4604="medium",1,0)</f>
        <v>0</v>
      </c>
      <c r="P4604">
        <f>IF(O4604="large",1,0)</f>
        <v>0</v>
      </c>
      <c r="Q4604">
        <v>2008</v>
      </c>
      <c r="R4604">
        <v>1</v>
      </c>
      <c r="S4604" t="str">
        <f>IF(R4604=1, "First-time", IF(R4604&lt;=3, "Rising Star", IF(R4604&lt;10, "Established", "Elites")))</f>
        <v>First-time</v>
      </c>
      <c r="T4604">
        <f>IF(S4604 = "First-time",1,0)</f>
        <v>1</v>
      </c>
      <c r="U4604">
        <f>IF(S4604 = "Rising Star",1,0)</f>
        <v>0</v>
      </c>
      <c r="V4604">
        <f>IF(S4604 = "Established",1,0)</f>
        <v>0</v>
      </c>
      <c r="W4604">
        <f>IF(S4604 = "Elites",1,0)</f>
        <v>0</v>
      </c>
      <c r="X4604" t="s">
        <v>354</v>
      </c>
      <c r="Y4604" t="str">
        <f>IF(X4604="","-",TRIM(LEFT(X4604,FIND(",",X4604&amp;",")-1)))</f>
        <v>Minneapolis</v>
      </c>
      <c r="Z4604" t="s">
        <v>354</v>
      </c>
      <c r="AA4604" t="s">
        <v>24</v>
      </c>
    </row>
    <row r="4605" spans="1:27" ht="14.4" x14ac:dyDescent="0.3">
      <c r="A4605">
        <v>4592</v>
      </c>
      <c r="B4605" t="s">
        <v>4056</v>
      </c>
      <c r="C4605" t="s">
        <v>4057</v>
      </c>
      <c r="D4605" t="s">
        <v>4058</v>
      </c>
      <c r="E4605" t="s">
        <v>4059</v>
      </c>
      <c r="F4605" s="5">
        <f>_xlfn.TEXTBEFORE(E4605, " ") * 1000000</f>
        <v>8800000</v>
      </c>
      <c r="G4605">
        <v>63.090600000000002</v>
      </c>
      <c r="H4605" t="s">
        <v>803</v>
      </c>
      <c r="I4605">
        <v>27</v>
      </c>
      <c r="J4605">
        <f>IF(I4605="",0,I4605)</f>
        <v>27</v>
      </c>
      <c r="K4605">
        <v>15</v>
      </c>
      <c r="L4605">
        <f>I4605-K4605</f>
        <v>12</v>
      </c>
      <c r="M4605" t="str">
        <f>IF(I4605&lt;100,"small",IF(I4605&lt;500,"medium","large"))</f>
        <v>small</v>
      </c>
      <c r="N4605">
        <f>IF(M4605="small",1,0)</f>
        <v>1</v>
      </c>
      <c r="O4605">
        <f>IF(N4605="medium",1,0)</f>
        <v>0</v>
      </c>
      <c r="P4605">
        <f>IF(O4605="large",1,0)</f>
        <v>0</v>
      </c>
      <c r="Q4605">
        <v>2001</v>
      </c>
      <c r="R4605">
        <v>2</v>
      </c>
      <c r="S4605" t="str">
        <f>IF(R4605=1, "First-time", IF(R4605&lt;=3, "Rising Star", IF(R4605&lt;10, "Established", "Elites")))</f>
        <v>Rising Star</v>
      </c>
      <c r="T4605">
        <f>IF(S4605 = "First-time",1,0)</f>
        <v>0</v>
      </c>
      <c r="U4605">
        <f>IF(S4605 = "Rising Star",1,0)</f>
        <v>1</v>
      </c>
      <c r="V4605">
        <f>IF(S4605 = "Established",1,0)</f>
        <v>0</v>
      </c>
      <c r="W4605">
        <f>IF(S4605 = "Elites",1,0)</f>
        <v>0</v>
      </c>
      <c r="X4605" t="s">
        <v>271</v>
      </c>
      <c r="Y4605" t="str">
        <f>IF(X4605="","-",TRIM(LEFT(X4605,FIND(",",X4605&amp;",")-1)))</f>
        <v>Chicago</v>
      </c>
      <c r="Z4605" t="s">
        <v>1109</v>
      </c>
      <c r="AA4605" t="s">
        <v>15</v>
      </c>
    </row>
    <row r="4606" spans="1:27" ht="14.4" x14ac:dyDescent="0.3">
      <c r="A4606">
        <v>4593</v>
      </c>
      <c r="B4606" t="s">
        <v>5200</v>
      </c>
      <c r="C4606" t="s">
        <v>5201</v>
      </c>
      <c r="D4606" t="s">
        <v>5202</v>
      </c>
      <c r="E4606" t="s">
        <v>2827</v>
      </c>
      <c r="F4606" s="5">
        <f>_xlfn.TEXTBEFORE(E4606, " ") * 1000000</f>
        <v>22200000</v>
      </c>
      <c r="G4606">
        <v>63.031700000000001</v>
      </c>
      <c r="H4606" t="s">
        <v>85</v>
      </c>
      <c r="I4606">
        <v>92</v>
      </c>
      <c r="J4606">
        <f>IF(I4606="",0,I4606)</f>
        <v>92</v>
      </c>
      <c r="K4606">
        <v>48</v>
      </c>
      <c r="L4606">
        <f>I4606-K4606</f>
        <v>44</v>
      </c>
      <c r="M4606" t="str">
        <f>IF(I4606&lt;100,"small",IF(I4606&lt;500,"medium","large"))</f>
        <v>small</v>
      </c>
      <c r="N4606">
        <f>IF(M4606="small",1,0)</f>
        <v>1</v>
      </c>
      <c r="O4606">
        <f>IF(N4606="medium",1,0)</f>
        <v>0</v>
      </c>
      <c r="P4606">
        <f>IF(O4606="large",1,0)</f>
        <v>0</v>
      </c>
      <c r="Q4606">
        <v>2003</v>
      </c>
      <c r="R4606">
        <v>3</v>
      </c>
      <c r="S4606" t="str">
        <f>IF(R4606=1, "First-time", IF(R4606&lt;=3, "Rising Star", IF(R4606&lt;10, "Established", "Elites")))</f>
        <v>Rising Star</v>
      </c>
      <c r="T4606">
        <f>IF(S4606 = "First-time",1,0)</f>
        <v>0</v>
      </c>
      <c r="U4606">
        <f>IF(S4606 = "Rising Star",1,0)</f>
        <v>1</v>
      </c>
      <c r="V4606">
        <f>IF(S4606 = "Established",1,0)</f>
        <v>0</v>
      </c>
      <c r="W4606">
        <f>IF(S4606 = "Elites",1,0)</f>
        <v>0</v>
      </c>
      <c r="X4606" t="s">
        <v>99</v>
      </c>
      <c r="Y4606" t="str">
        <f>IF(X4606="","-",TRIM(LEFT(X4606,FIND(",",X4606&amp;",")-1)))</f>
        <v>-</v>
      </c>
      <c r="Z4606" t="s">
        <v>5203</v>
      </c>
      <c r="AA4606" t="s">
        <v>10</v>
      </c>
    </row>
    <row r="4607" spans="1:27" ht="14.4" x14ac:dyDescent="0.3">
      <c r="A4607">
        <v>4594</v>
      </c>
      <c r="B4607" t="s">
        <v>7971</v>
      </c>
      <c r="C4607" t="s">
        <v>7972</v>
      </c>
      <c r="D4607" t="s">
        <v>7973</v>
      </c>
      <c r="E4607" t="s">
        <v>2447</v>
      </c>
      <c r="F4607" s="5">
        <f>_xlfn.TEXTBEFORE(E4607, " ") * 1000000</f>
        <v>8600000</v>
      </c>
      <c r="G4607">
        <v>63.017000000000003</v>
      </c>
      <c r="H4607" t="s">
        <v>153</v>
      </c>
      <c r="I4607">
        <v>30</v>
      </c>
      <c r="J4607">
        <f>IF(I4607="",0,I4607)</f>
        <v>30</v>
      </c>
      <c r="K4607">
        <v>8</v>
      </c>
      <c r="L4607">
        <f>I4607-K4607</f>
        <v>22</v>
      </c>
      <c r="M4607" t="str">
        <f>IF(I4607&lt;100,"small",IF(I4607&lt;500,"medium","large"))</f>
        <v>small</v>
      </c>
      <c r="N4607">
        <f>IF(M4607="small",1,0)</f>
        <v>1</v>
      </c>
      <c r="O4607">
        <f>IF(N4607="medium",1,0)</f>
        <v>0</v>
      </c>
      <c r="P4607">
        <f>IF(O4607="large",1,0)</f>
        <v>0</v>
      </c>
      <c r="Q4607">
        <v>2007</v>
      </c>
      <c r="R4607">
        <v>1</v>
      </c>
      <c r="S4607" t="str">
        <f>IF(R4607=1, "First-time", IF(R4607&lt;=3, "Rising Star", IF(R4607&lt;10, "Established", "Elites")))</f>
        <v>First-time</v>
      </c>
      <c r="T4607">
        <f>IF(S4607 = "First-time",1,0)</f>
        <v>1</v>
      </c>
      <c r="U4607">
        <f>IF(S4607 = "Rising Star",1,0)</f>
        <v>0</v>
      </c>
      <c r="V4607">
        <f>IF(S4607 = "Established",1,0)</f>
        <v>0</v>
      </c>
      <c r="W4607">
        <f>IF(S4607 = "Elites",1,0)</f>
        <v>0</v>
      </c>
      <c r="X4607" t="s">
        <v>689</v>
      </c>
      <c r="Y4607" t="str">
        <f>IF(X4607="","-",TRIM(LEFT(X4607,FIND(",",X4607&amp;",")-1)))</f>
        <v>Miami</v>
      </c>
      <c r="Z4607" t="s">
        <v>5812</v>
      </c>
      <c r="AA4607" t="s">
        <v>10</v>
      </c>
    </row>
    <row r="4608" spans="1:27" ht="14.4" x14ac:dyDescent="0.3">
      <c r="A4608">
        <v>4595</v>
      </c>
      <c r="B4608" t="s">
        <v>1189</v>
      </c>
      <c r="C4608" t="s">
        <v>1190</v>
      </c>
      <c r="D4608" t="s">
        <v>1191</v>
      </c>
      <c r="E4608" t="s">
        <v>1192</v>
      </c>
      <c r="F4608" s="5">
        <f>_xlfn.TEXTBEFORE(E4608, " ") * 1000000</f>
        <v>2300000</v>
      </c>
      <c r="G4608">
        <v>62.992800000000003</v>
      </c>
      <c r="H4608" t="s">
        <v>779</v>
      </c>
      <c r="I4608">
        <v>19</v>
      </c>
      <c r="J4608">
        <f>IF(I4608="",0,I4608)</f>
        <v>19</v>
      </c>
      <c r="K4608">
        <v>9</v>
      </c>
      <c r="L4608">
        <f>I4608-K4608</f>
        <v>10</v>
      </c>
      <c r="M4608" t="str">
        <f>IF(I4608&lt;100,"small",IF(I4608&lt;500,"medium","large"))</f>
        <v>small</v>
      </c>
      <c r="N4608">
        <f>IF(M4608="small",1,0)</f>
        <v>1</v>
      </c>
      <c r="O4608">
        <f>IF(N4608="medium",1,0)</f>
        <v>0</v>
      </c>
      <c r="P4608">
        <f>IF(O4608="large",1,0)</f>
        <v>0</v>
      </c>
      <c r="Q4608">
        <v>1986</v>
      </c>
      <c r="R4608">
        <v>1</v>
      </c>
      <c r="S4608" t="str">
        <f>IF(R4608=1, "First-time", IF(R4608&lt;=3, "Rising Star", IF(R4608&lt;10, "Established", "Elites")))</f>
        <v>First-time</v>
      </c>
      <c r="T4608">
        <f>IF(S4608 = "First-time",1,0)</f>
        <v>1</v>
      </c>
      <c r="U4608">
        <f>IF(S4608 = "Rising Star",1,0)</f>
        <v>0</v>
      </c>
      <c r="V4608">
        <f>IF(S4608 = "Established",1,0)</f>
        <v>0</v>
      </c>
      <c r="W4608">
        <f>IF(S4608 = "Elites",1,0)</f>
        <v>0</v>
      </c>
      <c r="X4608" t="s">
        <v>354</v>
      </c>
      <c r="Y4608" t="str">
        <f>IF(X4608="","-",TRIM(LEFT(X4608,FIND(",",X4608&amp;",")-1)))</f>
        <v>Minneapolis</v>
      </c>
      <c r="Z4608" t="s">
        <v>354</v>
      </c>
      <c r="AA4608" t="s">
        <v>24</v>
      </c>
    </row>
    <row r="4609" spans="1:27" ht="14.4" x14ac:dyDescent="0.3">
      <c r="A4609">
        <v>4596</v>
      </c>
      <c r="B4609" t="s">
        <v>2683</v>
      </c>
      <c r="C4609" t="s">
        <v>2684</v>
      </c>
      <c r="D4609" t="s">
        <v>2685</v>
      </c>
      <c r="E4609" t="s">
        <v>1885</v>
      </c>
      <c r="F4609" s="5">
        <f>_xlfn.TEXTBEFORE(E4609, " ") * 1000000</f>
        <v>113400000</v>
      </c>
      <c r="G4609">
        <v>62.976799999999997</v>
      </c>
      <c r="H4609" t="s">
        <v>472</v>
      </c>
      <c r="I4609">
        <v>531</v>
      </c>
      <c r="J4609">
        <f>IF(I4609="",0,I4609)</f>
        <v>531</v>
      </c>
      <c r="K4609">
        <v>449</v>
      </c>
      <c r="L4609">
        <f>I4609-K4609</f>
        <v>82</v>
      </c>
      <c r="M4609" t="str">
        <f>IF(I4609&lt;100,"small",IF(I4609&lt;500,"medium","large"))</f>
        <v>large</v>
      </c>
      <c r="N4609">
        <f>IF(M4609="small",1,0)</f>
        <v>0</v>
      </c>
      <c r="O4609">
        <f>IF(N4609="medium",1,0)</f>
        <v>0</v>
      </c>
      <c r="P4609">
        <f>IF(O4609="large",1,0)</f>
        <v>0</v>
      </c>
      <c r="Q4609">
        <v>1997</v>
      </c>
      <c r="R4609">
        <v>12</v>
      </c>
      <c r="S4609" t="str">
        <f>IF(R4609=1, "First-time", IF(R4609&lt;=3, "Rising Star", IF(R4609&lt;10, "Established", "Elites")))</f>
        <v>Elites</v>
      </c>
      <c r="T4609">
        <f>IF(S4609 = "First-time",1,0)</f>
        <v>0</v>
      </c>
      <c r="U4609">
        <f>IF(S4609 = "Rising Star",1,0)</f>
        <v>0</v>
      </c>
      <c r="V4609">
        <f>IF(S4609 = "Established",1,0)</f>
        <v>0</v>
      </c>
      <c r="W4609">
        <f>IF(S4609 = "Elites",1,0)</f>
        <v>1</v>
      </c>
      <c r="X4609" t="s">
        <v>99</v>
      </c>
      <c r="Y4609" t="str">
        <f>IF(X4609="","-",TRIM(LEFT(X4609,FIND(",",X4609&amp;",")-1)))</f>
        <v>-</v>
      </c>
      <c r="Z4609" t="s">
        <v>2686</v>
      </c>
      <c r="AA4609" t="s">
        <v>23</v>
      </c>
    </row>
    <row r="4610" spans="1:27" ht="14.4" x14ac:dyDescent="0.3">
      <c r="A4610">
        <v>4597</v>
      </c>
      <c r="B4610" t="s">
        <v>10248</v>
      </c>
      <c r="C4610" t="s">
        <v>10249</v>
      </c>
      <c r="D4610" t="s">
        <v>10250</v>
      </c>
      <c r="E4610" t="s">
        <v>5745</v>
      </c>
      <c r="F4610" s="5">
        <f>_xlfn.TEXTBEFORE(E4610, " ") * 1000000</f>
        <v>20200000</v>
      </c>
      <c r="G4610">
        <v>62.967700000000001</v>
      </c>
      <c r="H4610" t="s">
        <v>160</v>
      </c>
      <c r="I4610">
        <v>21</v>
      </c>
      <c r="J4610">
        <f>IF(I4610="",0,I4610)</f>
        <v>21</v>
      </c>
      <c r="K4610">
        <v>16</v>
      </c>
      <c r="L4610">
        <f>I4610-K4610</f>
        <v>5</v>
      </c>
      <c r="M4610" t="str">
        <f>IF(I4610&lt;100,"small",IF(I4610&lt;500,"medium","large"))</f>
        <v>small</v>
      </c>
      <c r="N4610">
        <f>IF(M4610="small",1,0)</f>
        <v>1</v>
      </c>
      <c r="O4610">
        <f>IF(N4610="medium",1,0)</f>
        <v>0</v>
      </c>
      <c r="P4610">
        <f>IF(O4610="large",1,0)</f>
        <v>0</v>
      </c>
      <c r="Q4610">
        <v>2009</v>
      </c>
      <c r="R4610">
        <v>7</v>
      </c>
      <c r="S4610" t="str">
        <f>IF(R4610=1, "First-time", IF(R4610&lt;=3, "Rising Star", IF(R4610&lt;10, "Established", "Elites")))</f>
        <v>Established</v>
      </c>
      <c r="T4610">
        <f>IF(S4610 = "First-time",1,0)</f>
        <v>0</v>
      </c>
      <c r="U4610">
        <f>IF(S4610 = "Rising Star",1,0)</f>
        <v>0</v>
      </c>
      <c r="V4610">
        <f>IF(S4610 = "Established",1,0)</f>
        <v>1</v>
      </c>
      <c r="W4610">
        <f>IF(S4610 = "Elites",1,0)</f>
        <v>0</v>
      </c>
      <c r="X4610" t="s">
        <v>611</v>
      </c>
      <c r="Y4610" t="str">
        <f>IF(X4610="","-",TRIM(LEFT(X4610,FIND(",",X4610&amp;",")-1)))</f>
        <v>Denver</v>
      </c>
      <c r="Z4610" t="s">
        <v>8017</v>
      </c>
      <c r="AA4610" t="s">
        <v>6</v>
      </c>
    </row>
    <row r="4611" spans="1:27" ht="14.4" x14ac:dyDescent="0.3">
      <c r="A4611">
        <v>4598</v>
      </c>
      <c r="B4611" t="s">
        <v>4692</v>
      </c>
      <c r="C4611" t="s">
        <v>4693</v>
      </c>
      <c r="D4611" t="s">
        <v>4694</v>
      </c>
      <c r="E4611" t="s">
        <v>4695</v>
      </c>
      <c r="F4611" s="5">
        <f>_xlfn.TEXTBEFORE(E4611, " ") * 1000000</f>
        <v>52000000</v>
      </c>
      <c r="G4611">
        <v>62.860599999999998</v>
      </c>
      <c r="H4611" t="s">
        <v>118</v>
      </c>
      <c r="I4611">
        <v>500</v>
      </c>
      <c r="J4611">
        <f>IF(I4611="",0,I4611)</f>
        <v>500</v>
      </c>
      <c r="K4611">
        <v>300</v>
      </c>
      <c r="L4611">
        <f>I4611-K4611</f>
        <v>200</v>
      </c>
      <c r="M4611" t="str">
        <f>IF(I4611&lt;100,"small",IF(I4611&lt;500,"medium","large"))</f>
        <v>large</v>
      </c>
      <c r="N4611">
        <f>IF(M4611="small",1,0)</f>
        <v>0</v>
      </c>
      <c r="O4611">
        <f>IF(N4611="medium",1,0)</f>
        <v>0</v>
      </c>
      <c r="P4611">
        <f>IF(O4611="large",1,0)</f>
        <v>0</v>
      </c>
      <c r="Q4611">
        <v>2002</v>
      </c>
      <c r="R4611">
        <v>4</v>
      </c>
      <c r="S4611" t="str">
        <f>IF(R4611=1, "First-time", IF(R4611&lt;=3, "Rising Star", IF(R4611&lt;10, "Established", "Elites")))</f>
        <v>Established</v>
      </c>
      <c r="T4611">
        <f>IF(S4611 = "First-time",1,0)</f>
        <v>0</v>
      </c>
      <c r="U4611">
        <f>IF(S4611 = "Rising Star",1,0)</f>
        <v>0</v>
      </c>
      <c r="V4611">
        <f>IF(S4611 = "Established",1,0)</f>
        <v>1</v>
      </c>
      <c r="W4611">
        <f>IF(S4611 = "Elites",1,0)</f>
        <v>0</v>
      </c>
      <c r="X4611" t="s">
        <v>325</v>
      </c>
      <c r="Y4611" t="str">
        <f>IF(X4611="","-",TRIM(LEFT(X4611,FIND(",",X4611&amp;",")-1)))</f>
        <v>Los Angeles</v>
      </c>
      <c r="Z4611" t="s">
        <v>495</v>
      </c>
      <c r="AA4611" t="s">
        <v>5</v>
      </c>
    </row>
    <row r="4612" spans="1:27" ht="14.4" x14ac:dyDescent="0.3">
      <c r="A4612">
        <v>4599</v>
      </c>
      <c r="B4612" t="s">
        <v>1303</v>
      </c>
      <c r="C4612" t="s">
        <v>1304</v>
      </c>
      <c r="D4612" t="s">
        <v>1305</v>
      </c>
      <c r="E4612" t="s">
        <v>1306</v>
      </c>
      <c r="F4612" s="5">
        <f>_xlfn.TEXTBEFORE(E4612, " ") * 1000000</f>
        <v>11500000</v>
      </c>
      <c r="G4612">
        <v>62.857300000000002</v>
      </c>
      <c r="H4612" t="s">
        <v>140</v>
      </c>
      <c r="I4612">
        <v>35</v>
      </c>
      <c r="J4612">
        <f>IF(I4612="",0,I4612)</f>
        <v>35</v>
      </c>
      <c r="K4612">
        <v>24</v>
      </c>
      <c r="L4612">
        <f>I4612-K4612</f>
        <v>11</v>
      </c>
      <c r="M4612" t="str">
        <f>IF(I4612&lt;100,"small",IF(I4612&lt;500,"medium","large"))</f>
        <v>small</v>
      </c>
      <c r="N4612">
        <f>IF(M4612="small",1,0)</f>
        <v>1</v>
      </c>
      <c r="O4612">
        <f>IF(N4612="medium",1,0)</f>
        <v>0</v>
      </c>
      <c r="P4612">
        <f>IF(O4612="large",1,0)</f>
        <v>0</v>
      </c>
      <c r="Q4612">
        <v>1987</v>
      </c>
      <c r="R4612">
        <v>2</v>
      </c>
      <c r="S4612" t="str">
        <f>IF(R4612=1, "First-time", IF(R4612&lt;=3, "Rising Star", IF(R4612&lt;10, "Established", "Elites")))</f>
        <v>Rising Star</v>
      </c>
      <c r="T4612">
        <f>IF(S4612 = "First-time",1,0)</f>
        <v>0</v>
      </c>
      <c r="U4612">
        <f>IF(S4612 = "Rising Star",1,0)</f>
        <v>1</v>
      </c>
      <c r="V4612">
        <f>IF(S4612 = "Established",1,0)</f>
        <v>0</v>
      </c>
      <c r="W4612">
        <f>IF(S4612 = "Elites",1,0)</f>
        <v>0</v>
      </c>
      <c r="X4612" t="s">
        <v>1307</v>
      </c>
      <c r="Y4612" t="str">
        <f>IF(X4612="","-",TRIM(LEFT(X4612,FIND(",",X4612&amp;",")-1)))</f>
        <v>Inland Empire</v>
      </c>
      <c r="Z4612" t="s">
        <v>1308</v>
      </c>
      <c r="AA4612" t="s">
        <v>5</v>
      </c>
    </row>
    <row r="4613" spans="1:27" ht="14.4" x14ac:dyDescent="0.3">
      <c r="A4613">
        <v>4600</v>
      </c>
      <c r="B4613" t="s">
        <v>9117</v>
      </c>
      <c r="C4613" t="s">
        <v>9118</v>
      </c>
      <c r="D4613" t="s">
        <v>9119</v>
      </c>
      <c r="E4613" t="s">
        <v>4467</v>
      </c>
      <c r="F4613" s="5">
        <f>_xlfn.TEXTBEFORE(E4613, " ") * 1000000</f>
        <v>17900000</v>
      </c>
      <c r="G4613">
        <v>62.8264</v>
      </c>
      <c r="H4613" t="s">
        <v>803</v>
      </c>
      <c r="I4613">
        <v>74</v>
      </c>
      <c r="J4613">
        <f>IF(I4613="",0,I4613)</f>
        <v>74</v>
      </c>
      <c r="K4613">
        <v>55</v>
      </c>
      <c r="L4613">
        <f>I4613-K4613</f>
        <v>19</v>
      </c>
      <c r="M4613" t="str">
        <f>IF(I4613&lt;100,"small",IF(I4613&lt;500,"medium","large"))</f>
        <v>small</v>
      </c>
      <c r="N4613">
        <f>IF(M4613="small",1,0)</f>
        <v>1</v>
      </c>
      <c r="O4613">
        <f>IF(N4613="medium",1,0)</f>
        <v>0</v>
      </c>
      <c r="P4613">
        <f>IF(O4613="large",1,0)</f>
        <v>0</v>
      </c>
      <c r="Q4613">
        <v>2008</v>
      </c>
      <c r="R4613">
        <v>7</v>
      </c>
      <c r="S4613" t="str">
        <f>IF(R4613=1, "First-time", IF(R4613&lt;=3, "Rising Star", IF(R4613&lt;10, "Established", "Elites")))</f>
        <v>Established</v>
      </c>
      <c r="T4613">
        <f>IF(S4613 = "First-time",1,0)</f>
        <v>0</v>
      </c>
      <c r="U4613">
        <f>IF(S4613 = "Rising Star",1,0)</f>
        <v>0</v>
      </c>
      <c r="V4613">
        <f>IF(S4613 = "Established",1,0)</f>
        <v>1</v>
      </c>
      <c r="W4613">
        <f>IF(S4613 = "Elites",1,0)</f>
        <v>0</v>
      </c>
      <c r="X4613" t="s">
        <v>1396</v>
      </c>
      <c r="Y4613" t="str">
        <f>IF(X4613="","-",TRIM(LEFT(X4613,FIND(",",X4613&amp;",")-1)))</f>
        <v>San Francisco</v>
      </c>
      <c r="Z4613" t="s">
        <v>1396</v>
      </c>
      <c r="AA4613" t="s">
        <v>5</v>
      </c>
    </row>
    <row r="4614" spans="1:27" ht="14.4" x14ac:dyDescent="0.3">
      <c r="A4614">
        <v>4601</v>
      </c>
      <c r="B4614" t="s">
        <v>3320</v>
      </c>
      <c r="C4614" t="s">
        <v>3321</v>
      </c>
      <c r="D4614" t="s">
        <v>3322</v>
      </c>
      <c r="E4614" t="s">
        <v>1466</v>
      </c>
      <c r="F4614" s="5">
        <f>_xlfn.TEXTBEFORE(E4614, " ") * 1000000</f>
        <v>4000000</v>
      </c>
      <c r="G4614">
        <v>62.822000000000003</v>
      </c>
      <c r="H4614" t="s">
        <v>105</v>
      </c>
      <c r="I4614">
        <v>15</v>
      </c>
      <c r="J4614">
        <f>IF(I4614="",0,I4614)</f>
        <v>15</v>
      </c>
      <c r="K4614">
        <v>9</v>
      </c>
      <c r="L4614">
        <f>I4614-K4614</f>
        <v>6</v>
      </c>
      <c r="M4614" t="str">
        <f>IF(I4614&lt;100,"small",IF(I4614&lt;500,"medium","large"))</f>
        <v>small</v>
      </c>
      <c r="N4614">
        <f>IF(M4614="small",1,0)</f>
        <v>1</v>
      </c>
      <c r="O4614">
        <f>IF(N4614="medium",1,0)</f>
        <v>0</v>
      </c>
      <c r="P4614">
        <f>IF(O4614="large",1,0)</f>
        <v>0</v>
      </c>
      <c r="Q4614">
        <v>1999</v>
      </c>
      <c r="R4614">
        <v>2</v>
      </c>
      <c r="S4614" t="str">
        <f>IF(R4614=1, "First-time", IF(R4614&lt;=3, "Rising Star", IF(R4614&lt;10, "Established", "Elites")))</f>
        <v>Rising Star</v>
      </c>
      <c r="T4614">
        <f>IF(S4614 = "First-time",1,0)</f>
        <v>0</v>
      </c>
      <c r="U4614">
        <f>IF(S4614 = "Rising Star",1,0)</f>
        <v>1</v>
      </c>
      <c r="V4614">
        <f>IF(S4614 = "Established",1,0)</f>
        <v>0</v>
      </c>
      <c r="W4614">
        <f>IF(S4614 = "Elites",1,0)</f>
        <v>0</v>
      </c>
      <c r="X4614" t="s">
        <v>1477</v>
      </c>
      <c r="Y4614" t="str">
        <f>IF(X4614="","-",TRIM(LEFT(X4614,FIND(",",X4614&amp;",")-1)))</f>
        <v>Sarasota-Bradenton-Venice</v>
      </c>
      <c r="Z4614" t="s">
        <v>3323</v>
      </c>
      <c r="AA4614" t="s">
        <v>10</v>
      </c>
    </row>
    <row r="4615" spans="1:27" ht="14.4" x14ac:dyDescent="0.3">
      <c r="A4615">
        <v>4602</v>
      </c>
      <c r="B4615" t="s">
        <v>3783</v>
      </c>
      <c r="C4615" t="s">
        <v>3784</v>
      </c>
      <c r="D4615" t="s">
        <v>3785</v>
      </c>
      <c r="E4615" t="s">
        <v>3786</v>
      </c>
      <c r="F4615" s="5">
        <f>_xlfn.TEXTBEFORE(E4615, " ") * 1000000</f>
        <v>34700000</v>
      </c>
      <c r="G4615">
        <v>62.793300000000002</v>
      </c>
      <c r="H4615" t="s">
        <v>129</v>
      </c>
      <c r="I4615">
        <v>155</v>
      </c>
      <c r="J4615">
        <f>IF(I4615="",0,I4615)</f>
        <v>155</v>
      </c>
      <c r="K4615">
        <v>113</v>
      </c>
      <c r="L4615">
        <f>I4615-K4615</f>
        <v>42</v>
      </c>
      <c r="M4615" t="str">
        <f>IF(I4615&lt;100,"small",IF(I4615&lt;500,"medium","large"))</f>
        <v>medium</v>
      </c>
      <c r="N4615">
        <f>IF(M4615="small",1,0)</f>
        <v>0</v>
      </c>
      <c r="O4615">
        <f>IF(N4615="medium",1,0)</f>
        <v>0</v>
      </c>
      <c r="P4615">
        <f>IF(O4615="large",1,0)</f>
        <v>0</v>
      </c>
      <c r="Q4615">
        <v>2001</v>
      </c>
      <c r="R4615">
        <v>5</v>
      </c>
      <c r="S4615" t="str">
        <f>IF(R4615=1, "First-time", IF(R4615&lt;=3, "Rising Star", IF(R4615&lt;10, "Established", "Elites")))</f>
        <v>Established</v>
      </c>
      <c r="T4615">
        <f>IF(S4615 = "First-time",1,0)</f>
        <v>0</v>
      </c>
      <c r="U4615">
        <f>IF(S4615 = "Rising Star",1,0)</f>
        <v>0</v>
      </c>
      <c r="V4615">
        <f>IF(S4615 = "Established",1,0)</f>
        <v>1</v>
      </c>
      <c r="W4615">
        <f>IF(S4615 = "Elites",1,0)</f>
        <v>0</v>
      </c>
      <c r="X4615" t="s">
        <v>154</v>
      </c>
      <c r="Y4615" t="str">
        <f>IF(X4615="","-",TRIM(LEFT(X4615,FIND(",",X4615&amp;",")-1)))</f>
        <v>Virginia Beach</v>
      </c>
      <c r="Z4615" t="s">
        <v>3787</v>
      </c>
      <c r="AA4615" t="s">
        <v>47</v>
      </c>
    </row>
    <row r="4616" spans="1:27" ht="14.4" x14ac:dyDescent="0.3">
      <c r="A4616">
        <v>4603</v>
      </c>
      <c r="B4616" t="s">
        <v>2030</v>
      </c>
      <c r="C4616" t="s">
        <v>2031</v>
      </c>
      <c r="D4616" t="s">
        <v>2032</v>
      </c>
      <c r="E4616" t="s">
        <v>2033</v>
      </c>
      <c r="F4616" s="5">
        <f>_xlfn.TEXTBEFORE(E4616, " ") * 1000000</f>
        <v>18400000</v>
      </c>
      <c r="G4616">
        <v>62.768999999999998</v>
      </c>
      <c r="H4616" t="s">
        <v>353</v>
      </c>
      <c r="I4616">
        <v>160</v>
      </c>
      <c r="J4616">
        <f>IF(I4616="",0,I4616)</f>
        <v>160</v>
      </c>
      <c r="K4616">
        <v>90</v>
      </c>
      <c r="L4616">
        <f>I4616-K4616</f>
        <v>70</v>
      </c>
      <c r="M4616" t="str">
        <f>IF(I4616&lt;100,"small",IF(I4616&lt;500,"medium","large"))</f>
        <v>medium</v>
      </c>
      <c r="N4616">
        <f>IF(M4616="small",1,0)</f>
        <v>0</v>
      </c>
      <c r="O4616">
        <f>IF(N4616="medium",1,0)</f>
        <v>0</v>
      </c>
      <c r="P4616">
        <f>IF(O4616="large",1,0)</f>
        <v>0</v>
      </c>
      <c r="Q4616">
        <v>1994</v>
      </c>
      <c r="R4616">
        <v>2</v>
      </c>
      <c r="S4616" t="str">
        <f>IF(R4616=1, "First-time", IF(R4616&lt;=3, "Rising Star", IF(R4616&lt;10, "Established", "Elites")))</f>
        <v>Rising Star</v>
      </c>
      <c r="T4616">
        <f>IF(S4616 = "First-time",1,0)</f>
        <v>0</v>
      </c>
      <c r="U4616">
        <f>IF(S4616 = "Rising Star",1,0)</f>
        <v>1</v>
      </c>
      <c r="V4616">
        <f>IF(S4616 = "Established",1,0)</f>
        <v>0</v>
      </c>
      <c r="W4616">
        <f>IF(S4616 = "Elites",1,0)</f>
        <v>0</v>
      </c>
      <c r="X4616" t="s">
        <v>1454</v>
      </c>
      <c r="Y4616" t="str">
        <f>IF(X4616="","-",TRIM(LEFT(X4616,FIND(",",X4616&amp;",")-1)))</f>
        <v>St. Louis</v>
      </c>
      <c r="Z4616" t="s">
        <v>1455</v>
      </c>
      <c r="AA4616" t="s">
        <v>25</v>
      </c>
    </row>
    <row r="4617" spans="1:27" ht="14.4" x14ac:dyDescent="0.3">
      <c r="A4617">
        <v>4604</v>
      </c>
      <c r="B4617" t="s">
        <v>5540</v>
      </c>
      <c r="C4617" t="s">
        <v>5541</v>
      </c>
      <c r="D4617" t="s">
        <v>5542</v>
      </c>
      <c r="E4617" t="s">
        <v>2567</v>
      </c>
      <c r="F4617" s="5">
        <f>_xlfn.TEXTBEFORE(E4617, " ") * 1000000</f>
        <v>14100000</v>
      </c>
      <c r="G4617">
        <v>62.752800000000001</v>
      </c>
      <c r="H4617" t="s">
        <v>324</v>
      </c>
      <c r="I4617">
        <v>60</v>
      </c>
      <c r="J4617">
        <f>IF(I4617="",0,I4617)</f>
        <v>60</v>
      </c>
      <c r="K4617">
        <v>55</v>
      </c>
      <c r="L4617">
        <f>I4617-K4617</f>
        <v>5</v>
      </c>
      <c r="M4617" t="str">
        <f>IF(I4617&lt;100,"small",IF(I4617&lt;500,"medium","large"))</f>
        <v>small</v>
      </c>
      <c r="N4617">
        <f>IF(M4617="small",1,0)</f>
        <v>1</v>
      </c>
      <c r="O4617">
        <f>IF(N4617="medium",1,0)</f>
        <v>0</v>
      </c>
      <c r="P4617">
        <f>IF(O4617="large",1,0)</f>
        <v>0</v>
      </c>
      <c r="Q4617">
        <v>2004</v>
      </c>
      <c r="R4617">
        <v>7</v>
      </c>
      <c r="S4617" t="str">
        <f>IF(R4617=1, "First-time", IF(R4617&lt;=3, "Rising Star", IF(R4617&lt;10, "Established", "Elites")))</f>
        <v>Established</v>
      </c>
      <c r="T4617">
        <f>IF(S4617 = "First-time",1,0)</f>
        <v>0</v>
      </c>
      <c r="U4617">
        <f>IF(S4617 = "Rising Star",1,0)</f>
        <v>0</v>
      </c>
      <c r="V4617">
        <f>IF(S4617 = "Established",1,0)</f>
        <v>1</v>
      </c>
      <c r="W4617">
        <f>IF(S4617 = "Elites",1,0)</f>
        <v>0</v>
      </c>
      <c r="X4617" t="s">
        <v>86</v>
      </c>
      <c r="Y4617" t="str">
        <f>IF(X4617="","-",TRIM(LEFT(X4617,FIND(",",X4617&amp;",")-1)))</f>
        <v>New York City</v>
      </c>
      <c r="Z4617" t="s">
        <v>5543</v>
      </c>
      <c r="AA4617" t="s">
        <v>35</v>
      </c>
    </row>
    <row r="4618" spans="1:27" ht="14.4" x14ac:dyDescent="0.3">
      <c r="A4618">
        <v>4605</v>
      </c>
      <c r="B4618" t="s">
        <v>7986</v>
      </c>
      <c r="C4618" t="s">
        <v>7987</v>
      </c>
      <c r="D4618" t="s">
        <v>7988</v>
      </c>
      <c r="E4618" t="s">
        <v>3510</v>
      </c>
      <c r="F4618" s="5">
        <f>_xlfn.TEXTBEFORE(E4618, " ") * 1000000</f>
        <v>12100000</v>
      </c>
      <c r="G4618">
        <v>62.713099999999997</v>
      </c>
      <c r="H4618" t="s">
        <v>85</v>
      </c>
      <c r="I4618">
        <v>19</v>
      </c>
      <c r="J4618">
        <f>IF(I4618="",0,I4618)</f>
        <v>19</v>
      </c>
      <c r="K4618">
        <v>13</v>
      </c>
      <c r="L4618">
        <f>I4618-K4618</f>
        <v>6</v>
      </c>
      <c r="M4618" t="str">
        <f>IF(I4618&lt;100,"small",IF(I4618&lt;500,"medium","large"))</f>
        <v>small</v>
      </c>
      <c r="N4618">
        <f>IF(M4618="small",1,0)</f>
        <v>1</v>
      </c>
      <c r="O4618">
        <f>IF(N4618="medium",1,0)</f>
        <v>0</v>
      </c>
      <c r="P4618">
        <f>IF(O4618="large",1,0)</f>
        <v>0</v>
      </c>
      <c r="Q4618">
        <v>2007</v>
      </c>
      <c r="R4618">
        <v>1</v>
      </c>
      <c r="S4618" t="str">
        <f>IF(R4618=1, "First-time", IF(R4618&lt;=3, "Rising Star", IF(R4618&lt;10, "Established", "Elites")))</f>
        <v>First-time</v>
      </c>
      <c r="T4618">
        <f>IF(S4618 = "First-time",1,0)</f>
        <v>1</v>
      </c>
      <c r="U4618">
        <f>IF(S4618 = "Rising Star",1,0)</f>
        <v>0</v>
      </c>
      <c r="V4618">
        <f>IF(S4618 = "Established",1,0)</f>
        <v>0</v>
      </c>
      <c r="W4618">
        <f>IF(S4618 = "Elites",1,0)</f>
        <v>0</v>
      </c>
      <c r="X4618" t="s">
        <v>427</v>
      </c>
      <c r="Y4618" t="str">
        <f>IF(X4618="","-",TRIM(LEFT(X4618,FIND(",",X4618&amp;",")-1)))</f>
        <v>Washington</v>
      </c>
      <c r="Z4618" t="s">
        <v>2498</v>
      </c>
      <c r="AA4618" t="s">
        <v>8</v>
      </c>
    </row>
    <row r="4619" spans="1:27" ht="14.4" x14ac:dyDescent="0.3">
      <c r="A4619">
        <v>4606</v>
      </c>
      <c r="B4619" t="s">
        <v>2999</v>
      </c>
      <c r="C4619" t="s">
        <v>3000</v>
      </c>
      <c r="D4619" t="s">
        <v>3001</v>
      </c>
      <c r="E4619" t="s">
        <v>843</v>
      </c>
      <c r="F4619" s="5">
        <f>_xlfn.TEXTBEFORE(E4619, " ") * 1000000</f>
        <v>18100000</v>
      </c>
      <c r="G4619">
        <v>62.678400000000003</v>
      </c>
      <c r="H4619" t="s">
        <v>803</v>
      </c>
      <c r="I4619">
        <v>71</v>
      </c>
      <c r="J4619">
        <f>IF(I4619="",0,I4619)</f>
        <v>71</v>
      </c>
      <c r="K4619">
        <v>79</v>
      </c>
      <c r="L4619">
        <f>I4619-K4619</f>
        <v>-8</v>
      </c>
      <c r="M4619" t="str">
        <f>IF(I4619&lt;100,"small",IF(I4619&lt;500,"medium","large"))</f>
        <v>small</v>
      </c>
      <c r="N4619">
        <f>IF(M4619="small",1,0)</f>
        <v>1</v>
      </c>
      <c r="O4619">
        <f>IF(N4619="medium",1,0)</f>
        <v>0</v>
      </c>
      <c r="P4619">
        <f>IF(O4619="large",1,0)</f>
        <v>0</v>
      </c>
      <c r="Q4619">
        <v>1998</v>
      </c>
      <c r="R4619">
        <v>9</v>
      </c>
      <c r="S4619" t="str">
        <f>IF(R4619=1, "First-time", IF(R4619&lt;=3, "Rising Star", IF(R4619&lt;10, "Established", "Elites")))</f>
        <v>Established</v>
      </c>
      <c r="T4619">
        <f>IF(S4619 = "First-time",1,0)</f>
        <v>0</v>
      </c>
      <c r="U4619">
        <f>IF(S4619 = "Rising Star",1,0)</f>
        <v>0</v>
      </c>
      <c r="V4619">
        <f>IF(S4619 = "Established",1,0)</f>
        <v>1</v>
      </c>
      <c r="W4619">
        <f>IF(S4619 = "Elites",1,0)</f>
        <v>0</v>
      </c>
      <c r="X4619" t="s">
        <v>191</v>
      </c>
      <c r="Y4619" t="str">
        <f>IF(X4619="","-",TRIM(LEFT(X4619,FIND(",",X4619&amp;",")-1)))</f>
        <v>Philadelphia</v>
      </c>
      <c r="Z4619" t="s">
        <v>3002</v>
      </c>
      <c r="AA4619" t="s">
        <v>5</v>
      </c>
    </row>
    <row r="4620" spans="1:27" ht="14.4" x14ac:dyDescent="0.3">
      <c r="A4620">
        <v>4607</v>
      </c>
      <c r="B4620" t="s">
        <v>7674</v>
      </c>
      <c r="C4620" t="s">
        <v>7675</v>
      </c>
      <c r="D4620" t="s">
        <v>7676</v>
      </c>
      <c r="E4620" t="s">
        <v>1306</v>
      </c>
      <c r="F4620" s="5">
        <f>_xlfn.TEXTBEFORE(E4620, " ") * 1000000</f>
        <v>11500000</v>
      </c>
      <c r="G4620">
        <v>62.677999999999997</v>
      </c>
      <c r="H4620" t="s">
        <v>433</v>
      </c>
      <c r="I4620">
        <v>61</v>
      </c>
      <c r="J4620">
        <f>IF(I4620="",0,I4620)</f>
        <v>61</v>
      </c>
      <c r="K4620">
        <v>50</v>
      </c>
      <c r="L4620">
        <f>I4620-K4620</f>
        <v>11</v>
      </c>
      <c r="M4620" t="str">
        <f>IF(I4620&lt;100,"small",IF(I4620&lt;500,"medium","large"))</f>
        <v>small</v>
      </c>
      <c r="N4620">
        <f>IF(M4620="small",1,0)</f>
        <v>1</v>
      </c>
      <c r="O4620">
        <f>IF(N4620="medium",1,0)</f>
        <v>0</v>
      </c>
      <c r="P4620">
        <f>IF(O4620="large",1,0)</f>
        <v>0</v>
      </c>
      <c r="Q4620">
        <v>2007</v>
      </c>
      <c r="R4620">
        <v>4</v>
      </c>
      <c r="S4620" t="str">
        <f>IF(R4620=1, "First-time", IF(R4620&lt;=3, "Rising Star", IF(R4620&lt;10, "Established", "Elites")))</f>
        <v>Established</v>
      </c>
      <c r="T4620">
        <f>IF(S4620 = "First-time",1,0)</f>
        <v>0</v>
      </c>
      <c r="U4620">
        <f>IF(S4620 = "Rising Star",1,0)</f>
        <v>0</v>
      </c>
      <c r="V4620">
        <f>IF(S4620 = "Established",1,0)</f>
        <v>1</v>
      </c>
      <c r="W4620">
        <f>IF(S4620 = "Elites",1,0)</f>
        <v>0</v>
      </c>
      <c r="X4620" t="s">
        <v>86</v>
      </c>
      <c r="Y4620" t="str">
        <f>IF(X4620="","-",TRIM(LEFT(X4620,FIND(",",X4620&amp;",")-1)))</f>
        <v>New York City</v>
      </c>
      <c r="Z4620" t="s">
        <v>543</v>
      </c>
      <c r="AA4620" t="s">
        <v>35</v>
      </c>
    </row>
    <row r="4621" spans="1:27" ht="14.4" x14ac:dyDescent="0.3">
      <c r="A4621">
        <v>4608</v>
      </c>
      <c r="B4621" t="s">
        <v>1682</v>
      </c>
      <c r="C4621" t="s">
        <v>1683</v>
      </c>
      <c r="D4621" t="s">
        <v>1684</v>
      </c>
      <c r="E4621" t="s">
        <v>293</v>
      </c>
      <c r="F4621" s="5">
        <f>_xlfn.TEXTBEFORE(E4621, " ") * 1000000</f>
        <v>30600000</v>
      </c>
      <c r="G4621">
        <v>62.668900000000001</v>
      </c>
      <c r="H4621" t="s">
        <v>85</v>
      </c>
      <c r="I4621">
        <v>190</v>
      </c>
      <c r="J4621">
        <f>IF(I4621="",0,I4621)</f>
        <v>190</v>
      </c>
      <c r="K4621">
        <v>139</v>
      </c>
      <c r="L4621">
        <f>I4621-K4621</f>
        <v>51</v>
      </c>
      <c r="M4621" t="str">
        <f>IF(I4621&lt;100,"small",IF(I4621&lt;500,"medium","large"))</f>
        <v>medium</v>
      </c>
      <c r="N4621">
        <f>IF(M4621="small",1,0)</f>
        <v>0</v>
      </c>
      <c r="O4621">
        <f>IF(N4621="medium",1,0)</f>
        <v>0</v>
      </c>
      <c r="P4621">
        <f>IF(O4621="large",1,0)</f>
        <v>0</v>
      </c>
      <c r="Q4621">
        <v>1991</v>
      </c>
      <c r="R4621">
        <v>6</v>
      </c>
      <c r="S4621" t="str">
        <f>IF(R4621=1, "First-time", IF(R4621&lt;=3, "Rising Star", IF(R4621&lt;10, "Established", "Elites")))</f>
        <v>Established</v>
      </c>
      <c r="T4621">
        <f>IF(S4621 = "First-time",1,0)</f>
        <v>0</v>
      </c>
      <c r="U4621">
        <f>IF(S4621 = "Rising Star",1,0)</f>
        <v>0</v>
      </c>
      <c r="V4621">
        <f>IF(S4621 = "Established",1,0)</f>
        <v>1</v>
      </c>
      <c r="W4621">
        <f>IF(S4621 = "Elites",1,0)</f>
        <v>0</v>
      </c>
      <c r="X4621" t="s">
        <v>636</v>
      </c>
      <c r="Y4621" t="str">
        <f>IF(X4621="","-",TRIM(LEFT(X4621,FIND(",",X4621&amp;",")-1)))</f>
        <v>Indianapolis</v>
      </c>
      <c r="Z4621" t="s">
        <v>1196</v>
      </c>
      <c r="AA4621" t="s">
        <v>16</v>
      </c>
    </row>
    <row r="4622" spans="1:27" ht="14.4" x14ac:dyDescent="0.3">
      <c r="A4622">
        <v>4609</v>
      </c>
      <c r="B4622" t="s">
        <v>2616</v>
      </c>
      <c r="C4622" t="s">
        <v>2617</v>
      </c>
      <c r="D4622" t="s">
        <v>2618</v>
      </c>
      <c r="E4622" t="s">
        <v>2619</v>
      </c>
      <c r="F4622" s="5">
        <f>_xlfn.TEXTBEFORE(E4622, " ") * 1000000</f>
        <v>3600000</v>
      </c>
      <c r="G4622">
        <v>62.646799999999999</v>
      </c>
      <c r="H4622" t="s">
        <v>153</v>
      </c>
      <c r="I4622">
        <v>5493</v>
      </c>
      <c r="J4622">
        <f>IF(I4622="",0,I4622)</f>
        <v>5493</v>
      </c>
      <c r="K4622">
        <v>3791</v>
      </c>
      <c r="L4622">
        <f>I4622-K4622</f>
        <v>1702</v>
      </c>
      <c r="M4622" t="str">
        <f>IF(I4622&lt;100,"small",IF(I4622&lt;500,"medium","large"))</f>
        <v>large</v>
      </c>
      <c r="N4622">
        <f>IF(M4622="small",1,0)</f>
        <v>0</v>
      </c>
      <c r="O4622">
        <f>IF(N4622="medium",1,0)</f>
        <v>0</v>
      </c>
      <c r="P4622">
        <f>IF(O4622="large",1,0)</f>
        <v>0</v>
      </c>
      <c r="Q4622">
        <v>1997</v>
      </c>
      <c r="R4622">
        <v>14</v>
      </c>
      <c r="S4622" t="str">
        <f>IF(R4622=1, "First-time", IF(R4622&lt;=3, "Rising Star", IF(R4622&lt;10, "Established", "Elites")))</f>
        <v>Elites</v>
      </c>
      <c r="T4622">
        <f>IF(S4622 = "First-time",1,0)</f>
        <v>0</v>
      </c>
      <c r="U4622">
        <f>IF(S4622 = "Rising Star",1,0)</f>
        <v>0</v>
      </c>
      <c r="V4622">
        <f>IF(S4622 = "Established",1,0)</f>
        <v>0</v>
      </c>
      <c r="W4622">
        <f>IF(S4622 = "Elites",1,0)</f>
        <v>1</v>
      </c>
      <c r="X4622" t="s">
        <v>180</v>
      </c>
      <c r="Y4622" t="str">
        <f>IF(X4622="","-",TRIM(LEFT(X4622,FIND(",",X4622&amp;",")-1)))</f>
        <v>Cincinnati</v>
      </c>
      <c r="Z4622" t="s">
        <v>180</v>
      </c>
      <c r="AA4622" t="s">
        <v>36</v>
      </c>
    </row>
    <row r="4623" spans="1:27" ht="14.4" x14ac:dyDescent="0.3">
      <c r="A4623">
        <v>4610</v>
      </c>
      <c r="B4623" t="s">
        <v>8139</v>
      </c>
      <c r="C4623" t="s">
        <v>8140</v>
      </c>
      <c r="D4623" t="s">
        <v>8141</v>
      </c>
      <c r="E4623" t="s">
        <v>184</v>
      </c>
      <c r="F4623" s="5">
        <f>_xlfn.TEXTBEFORE(E4623, " ") * 1000000</f>
        <v>21700000</v>
      </c>
      <c r="G4623">
        <v>62.641300000000001</v>
      </c>
      <c r="H4623" t="s">
        <v>129</v>
      </c>
      <c r="I4623">
        <v>71</v>
      </c>
      <c r="J4623">
        <f>IF(I4623="",0,I4623)</f>
        <v>71</v>
      </c>
      <c r="K4623">
        <v>50</v>
      </c>
      <c r="L4623">
        <f>I4623-K4623</f>
        <v>21</v>
      </c>
      <c r="M4623" t="str">
        <f>IF(I4623&lt;100,"small",IF(I4623&lt;500,"medium","large"))</f>
        <v>small</v>
      </c>
      <c r="N4623">
        <f>IF(M4623="small",1,0)</f>
        <v>1</v>
      </c>
      <c r="O4623">
        <f>IF(N4623="medium",1,0)</f>
        <v>0</v>
      </c>
      <c r="P4623">
        <f>IF(O4623="large",1,0)</f>
        <v>0</v>
      </c>
      <c r="Q4623">
        <v>2007</v>
      </c>
      <c r="R4623">
        <v>5</v>
      </c>
      <c r="S4623" t="str">
        <f>IF(R4623=1, "First-time", IF(R4623&lt;=3, "Rising Star", IF(R4623&lt;10, "Established", "Elites")))</f>
        <v>Established</v>
      </c>
      <c r="T4623">
        <f>IF(S4623 = "First-time",1,0)</f>
        <v>0</v>
      </c>
      <c r="U4623">
        <f>IF(S4623 = "Rising Star",1,0)</f>
        <v>0</v>
      </c>
      <c r="V4623">
        <f>IF(S4623 = "Established",1,0)</f>
        <v>1</v>
      </c>
      <c r="W4623">
        <f>IF(S4623 = "Elites",1,0)</f>
        <v>0</v>
      </c>
      <c r="X4623" t="s">
        <v>342</v>
      </c>
      <c r="Y4623" t="str">
        <f>IF(X4623="","-",TRIM(LEFT(X4623,FIND(",",X4623&amp;",")-1)))</f>
        <v>San Diego</v>
      </c>
      <c r="Z4623" t="s">
        <v>342</v>
      </c>
      <c r="AA4623" t="s">
        <v>5</v>
      </c>
    </row>
    <row r="4624" spans="1:27" ht="14.4" x14ac:dyDescent="0.3">
      <c r="A4624">
        <v>4611</v>
      </c>
      <c r="B4624" t="s">
        <v>5237</v>
      </c>
      <c r="C4624" t="s">
        <v>5238</v>
      </c>
      <c r="D4624" t="s">
        <v>5239</v>
      </c>
      <c r="E4624" t="s">
        <v>5240</v>
      </c>
      <c r="F4624" s="5">
        <f>_xlfn.TEXTBEFORE(E4624, " ") * 1000000</f>
        <v>98900000</v>
      </c>
      <c r="G4624">
        <v>62.5901</v>
      </c>
      <c r="H4624" t="s">
        <v>331</v>
      </c>
      <c r="I4624">
        <v>482</v>
      </c>
      <c r="J4624">
        <f>IF(I4624="",0,I4624)</f>
        <v>482</v>
      </c>
      <c r="K4624">
        <v>312</v>
      </c>
      <c r="L4624">
        <f>I4624-K4624</f>
        <v>170</v>
      </c>
      <c r="M4624" t="str">
        <f>IF(I4624&lt;100,"small",IF(I4624&lt;500,"medium","large"))</f>
        <v>medium</v>
      </c>
      <c r="N4624">
        <f>IF(M4624="small",1,0)</f>
        <v>0</v>
      </c>
      <c r="O4624">
        <f>IF(N4624="medium",1,0)</f>
        <v>0</v>
      </c>
      <c r="P4624">
        <f>IF(O4624="large",1,0)</f>
        <v>0</v>
      </c>
      <c r="Q4624">
        <v>2003</v>
      </c>
      <c r="R4624">
        <v>8</v>
      </c>
      <c r="S4624" t="str">
        <f>IF(R4624=1, "First-time", IF(R4624&lt;=3, "Rising Star", IF(R4624&lt;10, "Established", "Elites")))</f>
        <v>Established</v>
      </c>
      <c r="T4624">
        <f>IF(S4624 = "First-time",1,0)</f>
        <v>0</v>
      </c>
      <c r="U4624">
        <f>IF(S4624 = "Rising Star",1,0)</f>
        <v>0</v>
      </c>
      <c r="V4624">
        <f>IF(S4624 = "Established",1,0)</f>
        <v>1</v>
      </c>
      <c r="W4624">
        <f>IF(S4624 = "Elites",1,0)</f>
        <v>0</v>
      </c>
      <c r="X4624" t="s">
        <v>611</v>
      </c>
      <c r="Y4624" t="str">
        <f>IF(X4624="","-",TRIM(LEFT(X4624,FIND(",",X4624&amp;",")-1)))</f>
        <v>Denver</v>
      </c>
      <c r="Z4624" t="s">
        <v>611</v>
      </c>
      <c r="AA4624" t="s">
        <v>6</v>
      </c>
    </row>
    <row r="4625" spans="1:27" ht="14.4" x14ac:dyDescent="0.3">
      <c r="A4625">
        <v>4612</v>
      </c>
      <c r="B4625" t="s">
        <v>3913</v>
      </c>
      <c r="C4625" t="s">
        <v>3914</v>
      </c>
      <c r="D4625" t="s">
        <v>3915</v>
      </c>
      <c r="E4625" t="s">
        <v>3916</v>
      </c>
      <c r="F4625" s="5">
        <f>_xlfn.TEXTBEFORE(E4625, " ") * 1000000</f>
        <v>20900000</v>
      </c>
      <c r="G4625">
        <v>62.5227</v>
      </c>
      <c r="H4625" t="s">
        <v>118</v>
      </c>
      <c r="I4625">
        <v>101</v>
      </c>
      <c r="J4625">
        <f>IF(I4625="",0,I4625)</f>
        <v>101</v>
      </c>
      <c r="K4625">
        <v>79</v>
      </c>
      <c r="L4625">
        <f>I4625-K4625</f>
        <v>22</v>
      </c>
      <c r="M4625" t="str">
        <f>IF(I4625&lt;100,"small",IF(I4625&lt;500,"medium","large"))</f>
        <v>medium</v>
      </c>
      <c r="N4625">
        <f>IF(M4625="small",1,0)</f>
        <v>0</v>
      </c>
      <c r="O4625">
        <f>IF(N4625="medium",1,0)</f>
        <v>0</v>
      </c>
      <c r="P4625">
        <f>IF(O4625="large",1,0)</f>
        <v>0</v>
      </c>
      <c r="Q4625">
        <v>2001</v>
      </c>
      <c r="R4625">
        <v>2</v>
      </c>
      <c r="S4625" t="str">
        <f>IF(R4625=1, "First-time", IF(R4625&lt;=3, "Rising Star", IF(R4625&lt;10, "Established", "Elites")))</f>
        <v>Rising Star</v>
      </c>
      <c r="T4625">
        <f>IF(S4625 = "First-time",1,0)</f>
        <v>0</v>
      </c>
      <c r="U4625">
        <f>IF(S4625 = "Rising Star",1,0)</f>
        <v>1</v>
      </c>
      <c r="V4625">
        <f>IF(S4625 = "Established",1,0)</f>
        <v>0</v>
      </c>
      <c r="W4625">
        <f>IF(S4625 = "Elites",1,0)</f>
        <v>0</v>
      </c>
      <c r="X4625" t="s">
        <v>86</v>
      </c>
      <c r="Y4625" t="str">
        <f>IF(X4625="","-",TRIM(LEFT(X4625,FIND(",",X4625&amp;",")-1)))</f>
        <v>New York City</v>
      </c>
      <c r="Z4625" t="s">
        <v>543</v>
      </c>
      <c r="AA4625" t="s">
        <v>35</v>
      </c>
    </row>
    <row r="4626" spans="1:27" ht="14.4" x14ac:dyDescent="0.3">
      <c r="A4626">
        <v>4613</v>
      </c>
      <c r="B4626" t="s">
        <v>12444</v>
      </c>
      <c r="C4626" t="s">
        <v>12445</v>
      </c>
      <c r="D4626" t="s">
        <v>12446</v>
      </c>
      <c r="E4626" t="s">
        <v>4800</v>
      </c>
      <c r="F4626" s="5">
        <f>_xlfn.TEXTBEFORE(E4626, " ") * 1000000</f>
        <v>3100000</v>
      </c>
      <c r="G4626">
        <v>62.515900000000002</v>
      </c>
      <c r="H4626" t="s">
        <v>353</v>
      </c>
      <c r="I4626">
        <v>27</v>
      </c>
      <c r="J4626">
        <f>IF(I4626="",0,I4626)</f>
        <v>27</v>
      </c>
      <c r="K4626">
        <v>16</v>
      </c>
      <c r="L4626">
        <f>I4626-K4626</f>
        <v>11</v>
      </c>
      <c r="M4626" t="str">
        <f>IF(I4626&lt;100,"small",IF(I4626&lt;500,"medium","large"))</f>
        <v>small</v>
      </c>
      <c r="N4626">
        <f>IF(M4626="small",1,0)</f>
        <v>1</v>
      </c>
      <c r="O4626">
        <f>IF(N4626="medium",1,0)</f>
        <v>0</v>
      </c>
      <c r="P4626">
        <f>IF(O4626="large",1,0)</f>
        <v>0</v>
      </c>
      <c r="Q4626">
        <v>2011</v>
      </c>
      <c r="R4626">
        <v>1</v>
      </c>
      <c r="S4626" t="str">
        <f>IF(R4626=1, "First-time", IF(R4626&lt;=3, "Rising Star", IF(R4626&lt;10, "Established", "Elites")))</f>
        <v>First-time</v>
      </c>
      <c r="T4626">
        <f>IF(S4626 = "First-time",1,0)</f>
        <v>1</v>
      </c>
      <c r="U4626">
        <f>IF(S4626 = "Rising Star",1,0)</f>
        <v>0</v>
      </c>
      <c r="V4626">
        <f>IF(S4626 = "Established",1,0)</f>
        <v>0</v>
      </c>
      <c r="W4626">
        <f>IF(S4626 = "Elites",1,0)</f>
        <v>0</v>
      </c>
      <c r="X4626" t="s">
        <v>242</v>
      </c>
      <c r="Y4626" t="str">
        <f>IF(X4626="","-",TRIM(LEFT(X4626,FIND(",",X4626&amp;",")-1)))</f>
        <v>Atlanta</v>
      </c>
      <c r="Z4626" t="s">
        <v>2532</v>
      </c>
      <c r="AA4626" t="s">
        <v>11</v>
      </c>
    </row>
    <row r="4627" spans="1:27" ht="14.4" x14ac:dyDescent="0.3">
      <c r="A4627">
        <v>4614</v>
      </c>
      <c r="B4627" t="s">
        <v>1706</v>
      </c>
      <c r="C4627" t="s">
        <v>1707</v>
      </c>
      <c r="D4627" t="s">
        <v>1708</v>
      </c>
      <c r="E4627" t="s">
        <v>1496</v>
      </c>
      <c r="F4627" s="5">
        <f>_xlfn.TEXTBEFORE(E4627, " ") * 1000000</f>
        <v>6500000</v>
      </c>
      <c r="G4627">
        <v>62.503799999999998</v>
      </c>
      <c r="H4627" t="s">
        <v>85</v>
      </c>
      <c r="I4627">
        <v>25</v>
      </c>
      <c r="J4627">
        <f>IF(I4627="",0,I4627)</f>
        <v>25</v>
      </c>
      <c r="K4627">
        <v>18</v>
      </c>
      <c r="L4627">
        <f>I4627-K4627</f>
        <v>7</v>
      </c>
      <c r="M4627" t="str">
        <f>IF(I4627&lt;100,"small",IF(I4627&lt;500,"medium","large"))</f>
        <v>small</v>
      </c>
      <c r="N4627">
        <f>IF(M4627="small",1,0)</f>
        <v>1</v>
      </c>
      <c r="O4627">
        <f>IF(N4627="medium",1,0)</f>
        <v>0</v>
      </c>
      <c r="P4627">
        <f>IF(O4627="large",1,0)</f>
        <v>0</v>
      </c>
      <c r="Q4627">
        <v>1991</v>
      </c>
      <c r="R4627">
        <v>1</v>
      </c>
      <c r="S4627" t="str">
        <f>IF(R4627=1, "First-time", IF(R4627&lt;=3, "Rising Star", IF(R4627&lt;10, "Established", "Elites")))</f>
        <v>First-time</v>
      </c>
      <c r="T4627">
        <f>IF(S4627 = "First-time",1,0)</f>
        <v>1</v>
      </c>
      <c r="U4627">
        <f>IF(S4627 = "Rising Star",1,0)</f>
        <v>0</v>
      </c>
      <c r="V4627">
        <f>IF(S4627 = "Established",1,0)</f>
        <v>0</v>
      </c>
      <c r="W4627">
        <f>IF(S4627 = "Elites",1,0)</f>
        <v>0</v>
      </c>
      <c r="X4627" t="s">
        <v>325</v>
      </c>
      <c r="Y4627" t="str">
        <f>IF(X4627="","-",TRIM(LEFT(X4627,FIND(",",X4627&amp;",")-1)))</f>
        <v>Los Angeles</v>
      </c>
      <c r="Z4627" t="s">
        <v>1709</v>
      </c>
      <c r="AA4627" t="s">
        <v>5</v>
      </c>
    </row>
    <row r="4628" spans="1:27" ht="14.4" x14ac:dyDescent="0.3">
      <c r="A4628">
        <v>4615</v>
      </c>
      <c r="B4628" t="s">
        <v>6806</v>
      </c>
      <c r="C4628" t="s">
        <v>6807</v>
      </c>
      <c r="D4628" t="s">
        <v>6808</v>
      </c>
      <c r="E4628" t="s">
        <v>1391</v>
      </c>
      <c r="F4628" s="5">
        <f>_xlfn.TEXTBEFORE(E4628, " ") * 1000000</f>
        <v>3800000</v>
      </c>
      <c r="G4628">
        <v>62.497500000000002</v>
      </c>
      <c r="H4628" t="s">
        <v>433</v>
      </c>
      <c r="I4628">
        <v>12</v>
      </c>
      <c r="J4628">
        <f>IF(I4628="",0,I4628)</f>
        <v>12</v>
      </c>
      <c r="K4628">
        <v>6</v>
      </c>
      <c r="L4628">
        <f>I4628-K4628</f>
        <v>6</v>
      </c>
      <c r="M4628" t="str">
        <f>IF(I4628&lt;100,"small",IF(I4628&lt;500,"medium","large"))</f>
        <v>small</v>
      </c>
      <c r="N4628">
        <f>IF(M4628="small",1,0)</f>
        <v>1</v>
      </c>
      <c r="O4628">
        <f>IF(N4628="medium",1,0)</f>
        <v>0</v>
      </c>
      <c r="P4628">
        <f>IF(O4628="large",1,0)</f>
        <v>0</v>
      </c>
      <c r="Q4628">
        <v>2006</v>
      </c>
      <c r="R4628">
        <v>3</v>
      </c>
      <c r="S4628" t="str">
        <f>IF(R4628=1, "First-time", IF(R4628&lt;=3, "Rising Star", IF(R4628&lt;10, "Established", "Elites")))</f>
        <v>Rising Star</v>
      </c>
      <c r="T4628">
        <f>IF(S4628 = "First-time",1,0)</f>
        <v>0</v>
      </c>
      <c r="U4628">
        <f>IF(S4628 = "Rising Star",1,0)</f>
        <v>1</v>
      </c>
      <c r="V4628">
        <f>IF(S4628 = "Established",1,0)</f>
        <v>0</v>
      </c>
      <c r="W4628">
        <f>IF(S4628 = "Elites",1,0)</f>
        <v>0</v>
      </c>
      <c r="X4628" t="s">
        <v>3843</v>
      </c>
      <c r="Y4628" t="str">
        <f>IF(X4628="","-",TRIM(LEFT(X4628,FIND(",",X4628&amp;",")-1)))</f>
        <v>Allentown-Bethlehem-Easton</v>
      </c>
      <c r="Z4628" t="s">
        <v>3844</v>
      </c>
      <c r="AA4628" t="s">
        <v>39</v>
      </c>
    </row>
    <row r="4629" spans="1:27" ht="14.4" x14ac:dyDescent="0.3">
      <c r="A4629">
        <v>4616</v>
      </c>
      <c r="B4629" t="s">
        <v>7310</v>
      </c>
      <c r="C4629" t="s">
        <v>7311</v>
      </c>
      <c r="D4629" t="s">
        <v>7312</v>
      </c>
      <c r="E4629" t="s">
        <v>7313</v>
      </c>
      <c r="F4629" s="5">
        <f>_xlfn.TEXTBEFORE(E4629, " ") * 1000000</f>
        <v>49500000</v>
      </c>
      <c r="G4629">
        <v>62.463299999999997</v>
      </c>
      <c r="H4629" t="s">
        <v>118</v>
      </c>
      <c r="I4629">
        <v>135</v>
      </c>
      <c r="J4629">
        <f>IF(I4629="",0,I4629)</f>
        <v>135</v>
      </c>
      <c r="K4629">
        <v>110</v>
      </c>
      <c r="L4629">
        <f>I4629-K4629</f>
        <v>25</v>
      </c>
      <c r="M4629" t="str">
        <f>IF(I4629&lt;100,"small",IF(I4629&lt;500,"medium","large"))</f>
        <v>medium</v>
      </c>
      <c r="N4629">
        <f>IF(M4629="small",1,0)</f>
        <v>0</v>
      </c>
      <c r="O4629">
        <f>IF(N4629="medium",1,0)</f>
        <v>0</v>
      </c>
      <c r="P4629">
        <f>IF(O4629="large",1,0)</f>
        <v>0</v>
      </c>
      <c r="Q4629">
        <v>2007</v>
      </c>
      <c r="R4629">
        <v>1</v>
      </c>
      <c r="S4629" t="str">
        <f>IF(R4629=1, "First-time", IF(R4629&lt;=3, "Rising Star", IF(R4629&lt;10, "Established", "Elites")))</f>
        <v>First-time</v>
      </c>
      <c r="T4629">
        <f>IF(S4629 = "First-time",1,0)</f>
        <v>1</v>
      </c>
      <c r="U4629">
        <f>IF(S4629 = "Rising Star",1,0)</f>
        <v>0</v>
      </c>
      <c r="V4629">
        <f>IF(S4629 = "Established",1,0)</f>
        <v>0</v>
      </c>
      <c r="W4629">
        <f>IF(S4629 = "Elites",1,0)</f>
        <v>0</v>
      </c>
      <c r="X4629" t="s">
        <v>99</v>
      </c>
      <c r="Y4629" t="str">
        <f>IF(X4629="","-",TRIM(LEFT(X4629,FIND(",",X4629&amp;",")-1)))</f>
        <v>-</v>
      </c>
      <c r="Z4629" t="s">
        <v>7314</v>
      </c>
      <c r="AA4629" t="s">
        <v>50</v>
      </c>
    </row>
    <row r="4630" spans="1:27" ht="14.4" x14ac:dyDescent="0.3">
      <c r="A4630">
        <v>4617</v>
      </c>
      <c r="B4630" t="s">
        <v>1616</v>
      </c>
      <c r="C4630" t="s">
        <v>1617</v>
      </c>
      <c r="D4630" t="s">
        <v>1618</v>
      </c>
      <c r="E4630" t="s">
        <v>1619</v>
      </c>
      <c r="F4630" s="5">
        <f>_xlfn.TEXTBEFORE(E4630, " ") * 1000000</f>
        <v>50700000</v>
      </c>
      <c r="G4630">
        <v>62.455100000000002</v>
      </c>
      <c r="H4630" t="s">
        <v>118</v>
      </c>
      <c r="I4630">
        <v>286</v>
      </c>
      <c r="J4630">
        <f>IF(I4630="",0,I4630)</f>
        <v>286</v>
      </c>
      <c r="K4630">
        <v>185</v>
      </c>
      <c r="L4630">
        <f>I4630-K4630</f>
        <v>101</v>
      </c>
      <c r="M4630" t="str">
        <f>IF(I4630&lt;100,"small",IF(I4630&lt;500,"medium","large"))</f>
        <v>medium</v>
      </c>
      <c r="N4630">
        <f>IF(M4630="small",1,0)</f>
        <v>0</v>
      </c>
      <c r="O4630">
        <f>IF(N4630="medium",1,0)</f>
        <v>0</v>
      </c>
      <c r="P4630">
        <f>IF(O4630="large",1,0)</f>
        <v>0</v>
      </c>
      <c r="Q4630">
        <v>1990</v>
      </c>
      <c r="R4630">
        <v>1</v>
      </c>
      <c r="S4630" t="str">
        <f>IF(R4630=1, "First-time", IF(R4630&lt;=3, "Rising Star", IF(R4630&lt;10, "Established", "Elites")))</f>
        <v>First-time</v>
      </c>
      <c r="T4630">
        <f>IF(S4630 = "First-time",1,0)</f>
        <v>1</v>
      </c>
      <c r="U4630">
        <f>IF(S4630 = "Rising Star",1,0)</f>
        <v>0</v>
      </c>
      <c r="V4630">
        <f>IF(S4630 = "Established",1,0)</f>
        <v>0</v>
      </c>
      <c r="W4630">
        <f>IF(S4630 = "Elites",1,0)</f>
        <v>0</v>
      </c>
      <c r="X4630" t="s">
        <v>272</v>
      </c>
      <c r="Y4630" t="str">
        <f>IF(X4630="","-",TRIM(LEFT(X4630,FIND(",",X4630&amp;",")-1)))</f>
        <v>Phoenix</v>
      </c>
      <c r="Z4630" t="s">
        <v>272</v>
      </c>
      <c r="AA4630" t="s">
        <v>4</v>
      </c>
    </row>
    <row r="4631" spans="1:27" ht="14.4" x14ac:dyDescent="0.3">
      <c r="A4631">
        <v>4618</v>
      </c>
      <c r="B4631" t="s">
        <v>6569</v>
      </c>
      <c r="C4631" t="s">
        <v>6570</v>
      </c>
      <c r="D4631" t="s">
        <v>6571</v>
      </c>
      <c r="E4631" t="s">
        <v>5593</v>
      </c>
      <c r="F4631" s="5">
        <f>_xlfn.TEXTBEFORE(E4631, " ") * 1000000</f>
        <v>8400000</v>
      </c>
      <c r="G4631">
        <v>62.445</v>
      </c>
      <c r="H4631" t="s">
        <v>472</v>
      </c>
      <c r="I4631">
        <v>126</v>
      </c>
      <c r="J4631">
        <f>IF(I4631="",0,I4631)</f>
        <v>126</v>
      </c>
      <c r="K4631">
        <v>52</v>
      </c>
      <c r="L4631">
        <f>I4631-K4631</f>
        <v>74</v>
      </c>
      <c r="M4631" t="str">
        <f>IF(I4631&lt;100,"small",IF(I4631&lt;500,"medium","large"))</f>
        <v>medium</v>
      </c>
      <c r="N4631">
        <f>IF(M4631="small",1,0)</f>
        <v>0</v>
      </c>
      <c r="O4631">
        <f>IF(N4631="medium",1,0)</f>
        <v>0</v>
      </c>
      <c r="P4631">
        <f>IF(O4631="large",1,0)</f>
        <v>0</v>
      </c>
      <c r="Q4631">
        <v>2005</v>
      </c>
      <c r="R4631">
        <v>3</v>
      </c>
      <c r="S4631" t="str">
        <f>IF(R4631=1, "First-time", IF(R4631&lt;=3, "Rising Star", IF(R4631&lt;10, "Established", "Elites")))</f>
        <v>Rising Star</v>
      </c>
      <c r="T4631">
        <f>IF(S4631 = "First-time",1,0)</f>
        <v>0</v>
      </c>
      <c r="U4631">
        <f>IF(S4631 = "Rising Star",1,0)</f>
        <v>1</v>
      </c>
      <c r="V4631">
        <f>IF(S4631 = "Established",1,0)</f>
        <v>0</v>
      </c>
      <c r="W4631">
        <f>IF(S4631 = "Elites",1,0)</f>
        <v>0</v>
      </c>
      <c r="X4631" t="s">
        <v>342</v>
      </c>
      <c r="Y4631" t="str">
        <f>IF(X4631="","-",TRIM(LEFT(X4631,FIND(",",X4631&amp;",")-1)))</f>
        <v>San Diego</v>
      </c>
      <c r="Z4631" t="s">
        <v>342</v>
      </c>
      <c r="AA4631" t="s">
        <v>5</v>
      </c>
    </row>
    <row r="4632" spans="1:27" ht="14.4" x14ac:dyDescent="0.3">
      <c r="A4632">
        <v>4619</v>
      </c>
      <c r="B4632" t="s">
        <v>3064</v>
      </c>
      <c r="C4632" t="s">
        <v>3065</v>
      </c>
      <c r="D4632" t="s">
        <v>3066</v>
      </c>
      <c r="E4632" t="s">
        <v>3067</v>
      </c>
      <c r="F4632" s="5">
        <f>_xlfn.TEXTBEFORE(E4632, " ") * 1000000</f>
        <v>18700000</v>
      </c>
      <c r="G4632">
        <v>62.412799999999997</v>
      </c>
      <c r="H4632" t="s">
        <v>779</v>
      </c>
      <c r="I4632">
        <v>97</v>
      </c>
      <c r="J4632">
        <f>IF(I4632="",0,I4632)</f>
        <v>97</v>
      </c>
      <c r="K4632">
        <v>51</v>
      </c>
      <c r="L4632">
        <f>I4632-K4632</f>
        <v>46</v>
      </c>
      <c r="M4632" t="str">
        <f>IF(I4632&lt;100,"small",IF(I4632&lt;500,"medium","large"))</f>
        <v>small</v>
      </c>
      <c r="N4632">
        <f>IF(M4632="small",1,0)</f>
        <v>1</v>
      </c>
      <c r="O4632">
        <f>IF(N4632="medium",1,0)</f>
        <v>0</v>
      </c>
      <c r="P4632">
        <f>IF(O4632="large",1,0)</f>
        <v>0</v>
      </c>
      <c r="Q4632">
        <v>1999</v>
      </c>
      <c r="R4632">
        <v>9</v>
      </c>
      <c r="S4632" t="str">
        <f>IF(R4632=1, "First-time", IF(R4632&lt;=3, "Rising Star", IF(R4632&lt;10, "Established", "Elites")))</f>
        <v>Established</v>
      </c>
      <c r="T4632">
        <f>IF(S4632 = "First-time",1,0)</f>
        <v>0</v>
      </c>
      <c r="U4632">
        <f>IF(S4632 = "Rising Star",1,0)</f>
        <v>0</v>
      </c>
      <c r="V4632">
        <f>IF(S4632 = "Established",1,0)</f>
        <v>1</v>
      </c>
      <c r="W4632">
        <f>IF(S4632 = "Elites",1,0)</f>
        <v>0</v>
      </c>
      <c r="X4632" t="s">
        <v>409</v>
      </c>
      <c r="Y4632" t="str">
        <f>IF(X4632="","-",TRIM(LEFT(X4632,FIND(",",X4632&amp;",")-1)))</f>
        <v>Salt Lake City</v>
      </c>
      <c r="Z4632" t="s">
        <v>3063</v>
      </c>
      <c r="AA4632" t="s">
        <v>46</v>
      </c>
    </row>
    <row r="4633" spans="1:27" ht="14.4" x14ac:dyDescent="0.3">
      <c r="A4633">
        <v>4620</v>
      </c>
      <c r="B4633" t="s">
        <v>5364</v>
      </c>
      <c r="C4633" t="s">
        <v>5365</v>
      </c>
      <c r="D4633" t="s">
        <v>5366</v>
      </c>
      <c r="E4633" t="s">
        <v>5367</v>
      </c>
      <c r="F4633" s="5">
        <f>_xlfn.TEXTBEFORE(E4633, " ") * 1000000</f>
        <v>25300000</v>
      </c>
      <c r="G4633">
        <v>62.404699999999998</v>
      </c>
      <c r="H4633" t="s">
        <v>472</v>
      </c>
      <c r="I4633">
        <v>106</v>
      </c>
      <c r="J4633">
        <f>IF(I4633="",0,I4633)</f>
        <v>106</v>
      </c>
      <c r="K4633">
        <v>70</v>
      </c>
      <c r="L4633">
        <f>I4633-K4633</f>
        <v>36</v>
      </c>
      <c r="M4633" t="str">
        <f>IF(I4633&lt;100,"small",IF(I4633&lt;500,"medium","large"))</f>
        <v>medium</v>
      </c>
      <c r="N4633">
        <f>IF(M4633="small",1,0)</f>
        <v>0</v>
      </c>
      <c r="O4633">
        <f>IF(N4633="medium",1,0)</f>
        <v>0</v>
      </c>
      <c r="P4633">
        <f>IF(O4633="large",1,0)</f>
        <v>0</v>
      </c>
      <c r="Q4633">
        <v>2004</v>
      </c>
      <c r="R4633">
        <v>6</v>
      </c>
      <c r="S4633" t="str">
        <f>IF(R4633=1, "First-time", IF(R4633&lt;=3, "Rising Star", IF(R4633&lt;10, "Established", "Elites")))</f>
        <v>Established</v>
      </c>
      <c r="T4633">
        <f>IF(S4633 = "First-time",1,0)</f>
        <v>0</v>
      </c>
      <c r="U4633">
        <f>IF(S4633 = "Rising Star",1,0)</f>
        <v>0</v>
      </c>
      <c r="V4633">
        <f>IF(S4633 = "Established",1,0)</f>
        <v>1</v>
      </c>
      <c r="W4633">
        <f>IF(S4633 = "Elites",1,0)</f>
        <v>0</v>
      </c>
      <c r="X4633" t="s">
        <v>427</v>
      </c>
      <c r="Y4633" t="str">
        <f>IF(X4633="","-",TRIM(LEFT(X4633,FIND(",",X4633&amp;",")-1)))</f>
        <v>Washington</v>
      </c>
      <c r="Z4633" t="s">
        <v>2551</v>
      </c>
      <c r="AA4633" t="s">
        <v>47</v>
      </c>
    </row>
    <row r="4634" spans="1:27" ht="14.4" x14ac:dyDescent="0.3">
      <c r="A4634">
        <v>4621</v>
      </c>
      <c r="B4634" t="s">
        <v>8938</v>
      </c>
      <c r="C4634" t="s">
        <v>8939</v>
      </c>
      <c r="D4634" t="s">
        <v>8940</v>
      </c>
      <c r="E4634" t="s">
        <v>2430</v>
      </c>
      <c r="F4634" s="5">
        <f>_xlfn.TEXTBEFORE(E4634, " ") * 1000000</f>
        <v>10800000</v>
      </c>
      <c r="G4634">
        <v>62.369500000000002</v>
      </c>
      <c r="H4634" t="s">
        <v>118</v>
      </c>
      <c r="I4634">
        <v>81</v>
      </c>
      <c r="J4634">
        <f>IF(I4634="",0,I4634)</f>
        <v>81</v>
      </c>
      <c r="K4634">
        <v>27</v>
      </c>
      <c r="L4634">
        <f>I4634-K4634</f>
        <v>54</v>
      </c>
      <c r="M4634" t="str">
        <f>IF(I4634&lt;100,"small",IF(I4634&lt;500,"medium","large"))</f>
        <v>small</v>
      </c>
      <c r="N4634">
        <f>IF(M4634="small",1,0)</f>
        <v>1</v>
      </c>
      <c r="O4634">
        <f>IF(N4634="medium",1,0)</f>
        <v>0</v>
      </c>
      <c r="P4634">
        <f>IF(O4634="large",1,0)</f>
        <v>0</v>
      </c>
      <c r="Q4634">
        <v>2008</v>
      </c>
      <c r="R4634">
        <v>2</v>
      </c>
      <c r="S4634" t="str">
        <f>IF(R4634=1, "First-time", IF(R4634&lt;=3, "Rising Star", IF(R4634&lt;10, "Established", "Elites")))</f>
        <v>Rising Star</v>
      </c>
      <c r="T4634">
        <f>IF(S4634 = "First-time",1,0)</f>
        <v>0</v>
      </c>
      <c r="U4634">
        <f>IF(S4634 = "Rising Star",1,0)</f>
        <v>1</v>
      </c>
      <c r="V4634">
        <f>IF(S4634 = "Established",1,0)</f>
        <v>0</v>
      </c>
      <c r="W4634">
        <f>IF(S4634 = "Elites",1,0)</f>
        <v>0</v>
      </c>
      <c r="X4634" t="s">
        <v>689</v>
      </c>
      <c r="Y4634" t="str">
        <f>IF(X4634="","-",TRIM(LEFT(X4634,FIND(",",X4634&amp;",")-1)))</f>
        <v>Miami</v>
      </c>
      <c r="Z4634" t="s">
        <v>8917</v>
      </c>
      <c r="AA4634" t="s">
        <v>10</v>
      </c>
    </row>
    <row r="4635" spans="1:27" ht="14.4" x14ac:dyDescent="0.3">
      <c r="A4635">
        <v>4622</v>
      </c>
      <c r="B4635" t="s">
        <v>4449</v>
      </c>
      <c r="C4635" t="s">
        <v>4450</v>
      </c>
      <c r="D4635" t="s">
        <v>4451</v>
      </c>
      <c r="E4635" t="s">
        <v>909</v>
      </c>
      <c r="F4635" s="5">
        <f>_xlfn.TEXTBEFORE(E4635, " ") * 1000000</f>
        <v>10900000</v>
      </c>
      <c r="G4635">
        <v>62.354500000000002</v>
      </c>
      <c r="H4635" t="s">
        <v>779</v>
      </c>
      <c r="I4635">
        <v>66</v>
      </c>
      <c r="J4635">
        <f>IF(I4635="",0,I4635)</f>
        <v>66</v>
      </c>
      <c r="K4635">
        <v>30</v>
      </c>
      <c r="L4635">
        <f>I4635-K4635</f>
        <v>36</v>
      </c>
      <c r="M4635" t="str">
        <f>IF(I4635&lt;100,"small",IF(I4635&lt;500,"medium","large"))</f>
        <v>small</v>
      </c>
      <c r="N4635">
        <f>IF(M4635="small",1,0)</f>
        <v>1</v>
      </c>
      <c r="O4635">
        <f>IF(N4635="medium",1,0)</f>
        <v>0</v>
      </c>
      <c r="P4635">
        <f>IF(O4635="large",1,0)</f>
        <v>0</v>
      </c>
      <c r="Q4635">
        <v>2002</v>
      </c>
      <c r="R4635">
        <v>6</v>
      </c>
      <c r="S4635" t="str">
        <f>IF(R4635=1, "First-time", IF(R4635&lt;=3, "Rising Star", IF(R4635&lt;10, "Established", "Elites")))</f>
        <v>Established</v>
      </c>
      <c r="T4635">
        <f>IF(S4635 = "First-time",1,0)</f>
        <v>0</v>
      </c>
      <c r="U4635">
        <f>IF(S4635 = "Rising Star",1,0)</f>
        <v>0</v>
      </c>
      <c r="V4635">
        <f>IF(S4635 = "Established",1,0)</f>
        <v>1</v>
      </c>
      <c r="W4635">
        <f>IF(S4635 = "Elites",1,0)</f>
        <v>0</v>
      </c>
      <c r="X4635" t="s">
        <v>942</v>
      </c>
      <c r="Y4635" t="str">
        <f>IF(X4635="","-",TRIM(LEFT(X4635,FIND(",",X4635&amp;",")-1)))</f>
        <v>Omaha-Council Bluffs</v>
      </c>
      <c r="Z4635" t="s">
        <v>943</v>
      </c>
      <c r="AA4635" t="s">
        <v>30</v>
      </c>
    </row>
    <row r="4636" spans="1:27" ht="14.4" x14ac:dyDescent="0.3">
      <c r="A4636">
        <v>4623</v>
      </c>
      <c r="B4636" t="s">
        <v>8667</v>
      </c>
      <c r="C4636" t="s">
        <v>8668</v>
      </c>
      <c r="D4636" t="s">
        <v>8669</v>
      </c>
      <c r="E4636" t="s">
        <v>736</v>
      </c>
      <c r="F4636" s="5">
        <f>_xlfn.TEXTBEFORE(E4636, " ") * 1000000</f>
        <v>4800000</v>
      </c>
      <c r="G4636">
        <v>62.339100000000002</v>
      </c>
      <c r="H4636" t="s">
        <v>751</v>
      </c>
      <c r="I4636">
        <v>10</v>
      </c>
      <c r="J4636">
        <f>IF(I4636="",0,I4636)</f>
        <v>10</v>
      </c>
      <c r="K4636">
        <v>7</v>
      </c>
      <c r="L4636">
        <f>I4636-K4636</f>
        <v>3</v>
      </c>
      <c r="M4636" t="str">
        <f>IF(I4636&lt;100,"small",IF(I4636&lt;500,"medium","large"))</f>
        <v>small</v>
      </c>
      <c r="N4636">
        <f>IF(M4636="small",1,0)</f>
        <v>1</v>
      </c>
      <c r="O4636">
        <f>IF(N4636="medium",1,0)</f>
        <v>0</v>
      </c>
      <c r="P4636">
        <f>IF(O4636="large",1,0)</f>
        <v>0</v>
      </c>
      <c r="Q4636">
        <v>2008</v>
      </c>
      <c r="R4636">
        <v>5</v>
      </c>
      <c r="S4636" t="str">
        <f>IF(R4636=1, "First-time", IF(R4636&lt;=3, "Rising Star", IF(R4636&lt;10, "Established", "Elites")))</f>
        <v>Established</v>
      </c>
      <c r="T4636">
        <f>IF(S4636 = "First-time",1,0)</f>
        <v>0</v>
      </c>
      <c r="U4636">
        <f>IF(S4636 = "Rising Star",1,0)</f>
        <v>0</v>
      </c>
      <c r="V4636">
        <f>IF(S4636 = "Established",1,0)</f>
        <v>1</v>
      </c>
      <c r="W4636">
        <f>IF(S4636 = "Elites",1,0)</f>
        <v>0</v>
      </c>
      <c r="X4636" t="s">
        <v>99</v>
      </c>
      <c r="Y4636" t="str">
        <f>IF(X4636="","-",TRIM(LEFT(X4636,FIND(",",X4636&amp;",")-1)))</f>
        <v>-</v>
      </c>
      <c r="Z4636" t="s">
        <v>1992</v>
      </c>
      <c r="AA4636" t="s">
        <v>22</v>
      </c>
    </row>
    <row r="4637" spans="1:27" ht="14.4" x14ac:dyDescent="0.3">
      <c r="A4637">
        <v>4624</v>
      </c>
      <c r="B4637" t="s">
        <v>7857</v>
      </c>
      <c r="C4637" t="s">
        <v>7858</v>
      </c>
      <c r="D4637" t="s">
        <v>7859</v>
      </c>
      <c r="E4637" t="s">
        <v>5707</v>
      </c>
      <c r="F4637" s="5">
        <f>_xlfn.TEXTBEFORE(E4637, " ") * 1000000</f>
        <v>25200000</v>
      </c>
      <c r="G4637">
        <v>62.279699999999998</v>
      </c>
      <c r="H4637" t="s">
        <v>433</v>
      </c>
      <c r="I4637">
        <v>6000</v>
      </c>
      <c r="J4637">
        <f>IF(I4637="",0,I4637)</f>
        <v>6000</v>
      </c>
      <c r="K4637">
        <v>5500</v>
      </c>
      <c r="L4637">
        <f>I4637-K4637</f>
        <v>500</v>
      </c>
      <c r="M4637" t="str">
        <f>IF(I4637&lt;100,"small",IF(I4637&lt;500,"medium","large"))</f>
        <v>large</v>
      </c>
      <c r="N4637">
        <f>IF(M4637="small",1,0)</f>
        <v>0</v>
      </c>
      <c r="O4637">
        <f>IF(N4637="medium",1,0)</f>
        <v>0</v>
      </c>
      <c r="P4637">
        <f>IF(O4637="large",1,0)</f>
        <v>0</v>
      </c>
      <c r="Q4637">
        <v>2007</v>
      </c>
      <c r="R4637">
        <v>1</v>
      </c>
      <c r="S4637" t="str">
        <f>IF(R4637=1, "First-time", IF(R4637&lt;=3, "Rising Star", IF(R4637&lt;10, "Established", "Elites")))</f>
        <v>First-time</v>
      </c>
      <c r="T4637">
        <f>IF(S4637 = "First-time",1,0)</f>
        <v>1</v>
      </c>
      <c r="U4637">
        <f>IF(S4637 = "Rising Star",1,0)</f>
        <v>0</v>
      </c>
      <c r="V4637">
        <f>IF(S4637 = "Established",1,0)</f>
        <v>0</v>
      </c>
      <c r="W4637">
        <f>IF(S4637 = "Elites",1,0)</f>
        <v>0</v>
      </c>
      <c r="X4637" t="s">
        <v>271</v>
      </c>
      <c r="Y4637" t="str">
        <f>IF(X4637="","-",TRIM(LEFT(X4637,FIND(",",X4637&amp;",")-1)))</f>
        <v>Chicago</v>
      </c>
      <c r="Z4637" t="s">
        <v>271</v>
      </c>
      <c r="AA4637" t="s">
        <v>15</v>
      </c>
    </row>
    <row r="4638" spans="1:27" ht="14.4" x14ac:dyDescent="0.3">
      <c r="A4638">
        <v>4625</v>
      </c>
      <c r="B4638" t="s">
        <v>4237</v>
      </c>
      <c r="C4638" t="s">
        <v>4238</v>
      </c>
      <c r="D4638" t="s">
        <v>4239</v>
      </c>
      <c r="E4638" t="s">
        <v>3689</v>
      </c>
      <c r="F4638" s="5">
        <f>_xlfn.TEXTBEFORE(E4638, " ") * 1000000</f>
        <v>8199999.9999999991</v>
      </c>
      <c r="G4638">
        <v>62.209299999999999</v>
      </c>
      <c r="H4638" t="s">
        <v>105</v>
      </c>
      <c r="I4638">
        <v>30</v>
      </c>
      <c r="J4638">
        <f>IF(I4638="",0,I4638)</f>
        <v>30</v>
      </c>
      <c r="K4638">
        <v>27</v>
      </c>
      <c r="L4638">
        <f>I4638-K4638</f>
        <v>3</v>
      </c>
      <c r="M4638" t="str">
        <f>IF(I4638&lt;100,"small",IF(I4638&lt;500,"medium","large"))</f>
        <v>small</v>
      </c>
      <c r="N4638">
        <f>IF(M4638="small",1,0)</f>
        <v>1</v>
      </c>
      <c r="O4638">
        <f>IF(N4638="medium",1,0)</f>
        <v>0</v>
      </c>
      <c r="P4638">
        <f>IF(O4638="large",1,0)</f>
        <v>0</v>
      </c>
      <c r="Q4638">
        <v>2001</v>
      </c>
      <c r="R4638">
        <v>1</v>
      </c>
      <c r="S4638" t="str">
        <f>IF(R4638=1, "First-time", IF(R4638&lt;=3, "Rising Star", IF(R4638&lt;10, "Established", "Elites")))</f>
        <v>First-time</v>
      </c>
      <c r="T4638">
        <f>IF(S4638 = "First-time",1,0)</f>
        <v>1</v>
      </c>
      <c r="U4638">
        <f>IF(S4638 = "Rising Star",1,0)</f>
        <v>0</v>
      </c>
      <c r="V4638">
        <f>IF(S4638 = "Established",1,0)</f>
        <v>0</v>
      </c>
      <c r="W4638">
        <f>IF(S4638 = "Elites",1,0)</f>
        <v>0</v>
      </c>
      <c r="X4638" t="s">
        <v>272</v>
      </c>
      <c r="Y4638" t="str">
        <f>IF(X4638="","-",TRIM(LEFT(X4638,FIND(",",X4638&amp;",")-1)))</f>
        <v>Phoenix</v>
      </c>
      <c r="Z4638" t="s">
        <v>1719</v>
      </c>
      <c r="AA4638" t="s">
        <v>4</v>
      </c>
    </row>
    <row r="4639" spans="1:27" ht="14.4" x14ac:dyDescent="0.3">
      <c r="A4639">
        <v>4626</v>
      </c>
      <c r="B4639" t="s">
        <v>9755</v>
      </c>
      <c r="C4639" t="s">
        <v>9756</v>
      </c>
      <c r="D4639" t="s">
        <v>9757</v>
      </c>
      <c r="E4639" t="s">
        <v>179</v>
      </c>
      <c r="F4639" s="5">
        <f>_xlfn.TEXTBEFORE(E4639, " ") * 1000000</f>
        <v>10700000</v>
      </c>
      <c r="G4639">
        <v>62.118000000000002</v>
      </c>
      <c r="H4639" t="s">
        <v>174</v>
      </c>
      <c r="I4639">
        <v>65</v>
      </c>
      <c r="J4639">
        <f>IF(I4639="",0,I4639)</f>
        <v>65</v>
      </c>
      <c r="K4639">
        <v>46</v>
      </c>
      <c r="L4639">
        <f>I4639-K4639</f>
        <v>19</v>
      </c>
      <c r="M4639" t="str">
        <f>IF(I4639&lt;100,"small",IF(I4639&lt;500,"medium","large"))</f>
        <v>small</v>
      </c>
      <c r="N4639">
        <f>IF(M4639="small",1,0)</f>
        <v>1</v>
      </c>
      <c r="O4639">
        <f>IF(N4639="medium",1,0)</f>
        <v>0</v>
      </c>
      <c r="P4639">
        <f>IF(O4639="large",1,0)</f>
        <v>0</v>
      </c>
      <c r="Q4639">
        <v>2009</v>
      </c>
      <c r="R4639">
        <v>6</v>
      </c>
      <c r="S4639" t="str">
        <f>IF(R4639=1, "First-time", IF(R4639&lt;=3, "Rising Star", IF(R4639&lt;10, "Established", "Elites")))</f>
        <v>Established</v>
      </c>
      <c r="T4639">
        <f>IF(S4639 = "First-time",1,0)</f>
        <v>0</v>
      </c>
      <c r="U4639">
        <f>IF(S4639 = "Rising Star",1,0)</f>
        <v>0</v>
      </c>
      <c r="V4639">
        <f>IF(S4639 = "Established",1,0)</f>
        <v>1</v>
      </c>
      <c r="W4639">
        <f>IF(S4639 = "Elites",1,0)</f>
        <v>0</v>
      </c>
      <c r="X4639" t="s">
        <v>86</v>
      </c>
      <c r="Y4639" t="str">
        <f>IF(X4639="","-",TRIM(LEFT(X4639,FIND(",",X4639&amp;",")-1)))</f>
        <v>New York City</v>
      </c>
      <c r="Z4639" t="s">
        <v>521</v>
      </c>
      <c r="AA4639" t="s">
        <v>32</v>
      </c>
    </row>
    <row r="4640" spans="1:27" ht="14.4" x14ac:dyDescent="0.3">
      <c r="A4640">
        <v>4627</v>
      </c>
      <c r="B4640" t="s">
        <v>371</v>
      </c>
      <c r="C4640" t="s">
        <v>372</v>
      </c>
      <c r="D4640" t="s">
        <v>373</v>
      </c>
      <c r="E4640" t="s">
        <v>374</v>
      </c>
      <c r="F4640" s="5">
        <f>_xlfn.TEXTBEFORE(E4640, " ") * 1000000</f>
        <v>28400000</v>
      </c>
      <c r="G4640">
        <v>62.075899999999997</v>
      </c>
      <c r="H4640" t="s">
        <v>353</v>
      </c>
      <c r="I4640">
        <v>275</v>
      </c>
      <c r="J4640">
        <f>IF(I4640="",0,I4640)</f>
        <v>275</v>
      </c>
      <c r="K4640">
        <v>258</v>
      </c>
      <c r="L4640">
        <f>I4640-K4640</f>
        <v>17</v>
      </c>
      <c r="M4640" t="str">
        <f>IF(I4640&lt;100,"small",IF(I4640&lt;500,"medium","large"))</f>
        <v>medium</v>
      </c>
      <c r="N4640">
        <f>IF(M4640="small",1,0)</f>
        <v>0</v>
      </c>
      <c r="O4640">
        <f>IF(N4640="medium",1,0)</f>
        <v>0</v>
      </c>
      <c r="P4640">
        <f>IF(O4640="large",1,0)</f>
        <v>0</v>
      </c>
      <c r="Q4640">
        <v>1964</v>
      </c>
      <c r="R4640">
        <v>11</v>
      </c>
      <c r="S4640" t="str">
        <f>IF(R4640=1, "First-time", IF(R4640&lt;=3, "Rising Star", IF(R4640&lt;10, "Established", "Elites")))</f>
        <v>Elites</v>
      </c>
      <c r="T4640">
        <f>IF(S4640 = "First-time",1,0)</f>
        <v>0</v>
      </c>
      <c r="U4640">
        <f>IF(S4640 = "Rising Star",1,0)</f>
        <v>0</v>
      </c>
      <c r="V4640">
        <f>IF(S4640 = "Established",1,0)</f>
        <v>0</v>
      </c>
      <c r="W4640">
        <f>IF(S4640 = "Elites",1,0)</f>
        <v>1</v>
      </c>
      <c r="X4640" t="s">
        <v>99</v>
      </c>
      <c r="Y4640" t="str">
        <f>IF(X4640="","-",TRIM(LEFT(X4640,FIND(",",X4640&amp;",")-1)))</f>
        <v>-</v>
      </c>
      <c r="Z4640" t="s">
        <v>375</v>
      </c>
      <c r="AA4640" t="s">
        <v>50</v>
      </c>
    </row>
    <row r="4641" spans="1:27" ht="14.4" x14ac:dyDescent="0.3">
      <c r="A4641">
        <v>4628</v>
      </c>
      <c r="B4641" t="s">
        <v>1947</v>
      </c>
      <c r="C4641" t="s">
        <v>1948</v>
      </c>
      <c r="D4641" t="s">
        <v>1949</v>
      </c>
      <c r="E4641" t="s">
        <v>1950</v>
      </c>
      <c r="F4641" s="5">
        <f>_xlfn.TEXTBEFORE(E4641, " ") * 1000000</f>
        <v>203700000</v>
      </c>
      <c r="G4641">
        <v>62.057400000000001</v>
      </c>
      <c r="H4641" t="s">
        <v>174</v>
      </c>
      <c r="I4641">
        <v>69</v>
      </c>
      <c r="J4641">
        <f>IF(I4641="",0,I4641)</f>
        <v>69</v>
      </c>
      <c r="K4641">
        <v>57</v>
      </c>
      <c r="L4641">
        <f>I4641-K4641</f>
        <v>12</v>
      </c>
      <c r="M4641" t="str">
        <f>IF(I4641&lt;100,"small",IF(I4641&lt;500,"medium","large"))</f>
        <v>small</v>
      </c>
      <c r="N4641">
        <f>IF(M4641="small",1,0)</f>
        <v>1</v>
      </c>
      <c r="O4641">
        <f>IF(N4641="medium",1,0)</f>
        <v>0</v>
      </c>
      <c r="P4641">
        <f>IF(O4641="large",1,0)</f>
        <v>0</v>
      </c>
      <c r="Q4641">
        <v>1993</v>
      </c>
      <c r="R4641">
        <v>4</v>
      </c>
      <c r="S4641" t="str">
        <f>IF(R4641=1, "First-time", IF(R4641&lt;=3, "Rising Star", IF(R4641&lt;10, "Established", "Elites")))</f>
        <v>Established</v>
      </c>
      <c r="T4641">
        <f>IF(S4641 = "First-time",1,0)</f>
        <v>0</v>
      </c>
      <c r="U4641">
        <f>IF(S4641 = "Rising Star",1,0)</f>
        <v>0</v>
      </c>
      <c r="V4641">
        <f>IF(S4641 = "Established",1,0)</f>
        <v>1</v>
      </c>
      <c r="W4641">
        <f>IF(S4641 = "Elites",1,0)</f>
        <v>0</v>
      </c>
      <c r="X4641" t="s">
        <v>1307</v>
      </c>
      <c r="Y4641" t="str">
        <f>IF(X4641="","-",TRIM(LEFT(X4641,FIND(",",X4641&amp;",")-1)))</f>
        <v>Inland Empire</v>
      </c>
      <c r="Z4641" t="s">
        <v>1951</v>
      </c>
      <c r="AA4641" t="s">
        <v>5</v>
      </c>
    </row>
    <row r="4642" spans="1:27" ht="14.4" x14ac:dyDescent="0.3">
      <c r="A4642">
        <v>4629</v>
      </c>
      <c r="B4642" t="s">
        <v>2531</v>
      </c>
      <c r="C4642" t="s">
        <v>2532</v>
      </c>
      <c r="D4642" t="s">
        <v>2533</v>
      </c>
      <c r="E4642" t="s">
        <v>2534</v>
      </c>
      <c r="F4642" s="5">
        <f>_xlfn.TEXTBEFORE(E4642, " ") * 1000000</f>
        <v>166400000</v>
      </c>
      <c r="G4642">
        <v>62.052799999999998</v>
      </c>
      <c r="H4642" t="s">
        <v>118</v>
      </c>
      <c r="I4642">
        <v>750</v>
      </c>
      <c r="J4642">
        <f>IF(I4642="",0,I4642)</f>
        <v>750</v>
      </c>
      <c r="K4642">
        <v>400</v>
      </c>
      <c r="L4642">
        <f>I4642-K4642</f>
        <v>350</v>
      </c>
      <c r="M4642" t="str">
        <f>IF(I4642&lt;100,"small",IF(I4642&lt;500,"medium","large"))</f>
        <v>large</v>
      </c>
      <c r="N4642">
        <f>IF(M4642="small",1,0)</f>
        <v>0</v>
      </c>
      <c r="O4642">
        <f>IF(N4642="medium",1,0)</f>
        <v>0</v>
      </c>
      <c r="P4642">
        <f>IF(O4642="large",1,0)</f>
        <v>0</v>
      </c>
      <c r="Q4642">
        <v>1996</v>
      </c>
      <c r="R4642">
        <v>3</v>
      </c>
      <c r="S4642" t="str">
        <f>IF(R4642=1, "First-time", IF(R4642&lt;=3, "Rising Star", IF(R4642&lt;10, "Established", "Elites")))</f>
        <v>Rising Star</v>
      </c>
      <c r="T4642">
        <f>IF(S4642 = "First-time",1,0)</f>
        <v>0</v>
      </c>
      <c r="U4642">
        <f>IF(S4642 = "Rising Star",1,0)</f>
        <v>1</v>
      </c>
      <c r="V4642">
        <f>IF(S4642 = "Established",1,0)</f>
        <v>0</v>
      </c>
      <c r="W4642">
        <f>IF(S4642 = "Elites",1,0)</f>
        <v>0</v>
      </c>
      <c r="X4642" t="s">
        <v>325</v>
      </c>
      <c r="Y4642" t="str">
        <f>IF(X4642="","-",TRIM(LEFT(X4642,FIND(",",X4642&amp;",")-1)))</f>
        <v>Los Angeles</v>
      </c>
      <c r="Z4642" t="s">
        <v>325</v>
      </c>
      <c r="AA4642" t="s">
        <v>5</v>
      </c>
    </row>
    <row r="4643" spans="1:27" ht="14.4" x14ac:dyDescent="0.3">
      <c r="A4643">
        <v>4630</v>
      </c>
      <c r="B4643" t="s">
        <v>13969</v>
      </c>
      <c r="C4643" t="s">
        <v>13970</v>
      </c>
      <c r="D4643" t="s">
        <v>13971</v>
      </c>
      <c r="E4643" t="s">
        <v>2430</v>
      </c>
      <c r="F4643" s="5">
        <f>_xlfn.TEXTBEFORE(E4643, " ") * 1000000</f>
        <v>10800000</v>
      </c>
      <c r="G4643">
        <v>62.0379</v>
      </c>
      <c r="H4643" t="s">
        <v>1238</v>
      </c>
      <c r="I4643">
        <v>21</v>
      </c>
      <c r="J4643">
        <f>IF(I4643="",0,I4643)</f>
        <v>21</v>
      </c>
      <c r="K4643">
        <v>15</v>
      </c>
      <c r="L4643">
        <f>I4643-K4643</f>
        <v>6</v>
      </c>
      <c r="M4643" t="str">
        <f>IF(I4643&lt;100,"small",IF(I4643&lt;500,"medium","large"))</f>
        <v>small</v>
      </c>
      <c r="N4643">
        <f>IF(M4643="small",1,0)</f>
        <v>1</v>
      </c>
      <c r="O4643">
        <f>IF(N4643="medium",1,0)</f>
        <v>0</v>
      </c>
      <c r="P4643">
        <f>IF(O4643="large",1,0)</f>
        <v>0</v>
      </c>
      <c r="Q4643">
        <v>2012</v>
      </c>
      <c r="R4643">
        <v>4</v>
      </c>
      <c r="S4643" t="str">
        <f>IF(R4643=1, "First-time", IF(R4643&lt;=3, "Rising Star", IF(R4643&lt;10, "Established", "Elites")))</f>
        <v>Established</v>
      </c>
      <c r="T4643">
        <f>IF(S4643 = "First-time",1,0)</f>
        <v>0</v>
      </c>
      <c r="U4643">
        <f>IF(S4643 = "Rising Star",1,0)</f>
        <v>0</v>
      </c>
      <c r="V4643">
        <f>IF(S4643 = "Established",1,0)</f>
        <v>1</v>
      </c>
      <c r="W4643">
        <f>IF(S4643 = "Elites",1,0)</f>
        <v>0</v>
      </c>
      <c r="X4643" t="s">
        <v>99</v>
      </c>
      <c r="Y4643" t="str">
        <f>IF(X4643="","-",TRIM(LEFT(X4643,FIND(",",X4643&amp;",")-1)))</f>
        <v>-</v>
      </c>
      <c r="Z4643" t="s">
        <v>2575</v>
      </c>
      <c r="AA4643" t="s">
        <v>6</v>
      </c>
    </row>
    <row r="4644" spans="1:27" ht="14.4" x14ac:dyDescent="0.3">
      <c r="A4644">
        <v>4631</v>
      </c>
      <c r="B4644" t="s">
        <v>2655</v>
      </c>
      <c r="C4644" t="s">
        <v>2656</v>
      </c>
      <c r="D4644" t="s">
        <v>2657</v>
      </c>
      <c r="E4644" t="s">
        <v>2132</v>
      </c>
      <c r="F4644" s="5">
        <f>_xlfn.TEXTBEFORE(E4644, " ") * 1000000</f>
        <v>27100000</v>
      </c>
      <c r="G4644">
        <v>62.036200000000001</v>
      </c>
      <c r="H4644" t="s">
        <v>85</v>
      </c>
      <c r="I4644">
        <v>210</v>
      </c>
      <c r="J4644">
        <f>IF(I4644="",0,I4644)</f>
        <v>210</v>
      </c>
      <c r="K4644">
        <v>140</v>
      </c>
      <c r="L4644">
        <f>I4644-K4644</f>
        <v>70</v>
      </c>
      <c r="M4644" t="str">
        <f>IF(I4644&lt;100,"small",IF(I4644&lt;500,"medium","large"))</f>
        <v>medium</v>
      </c>
      <c r="N4644">
        <f>IF(M4644="small",1,0)</f>
        <v>0</v>
      </c>
      <c r="O4644">
        <f>IF(N4644="medium",1,0)</f>
        <v>0</v>
      </c>
      <c r="P4644">
        <f>IF(O4644="large",1,0)</f>
        <v>0</v>
      </c>
      <c r="Q4644">
        <v>1997</v>
      </c>
      <c r="R4644">
        <v>6</v>
      </c>
      <c r="S4644" t="str">
        <f>IF(R4644=1, "First-time", IF(R4644&lt;=3, "Rising Star", IF(R4644&lt;10, "Established", "Elites")))</f>
        <v>Established</v>
      </c>
      <c r="T4644">
        <f>IF(S4644 = "First-time",1,0)</f>
        <v>0</v>
      </c>
      <c r="U4644">
        <f>IF(S4644 = "Rising Star",1,0)</f>
        <v>0</v>
      </c>
      <c r="V4644">
        <f>IF(S4644 = "Established",1,0)</f>
        <v>1</v>
      </c>
      <c r="W4644">
        <f>IF(S4644 = "Elites",1,0)</f>
        <v>0</v>
      </c>
      <c r="X4644" t="s">
        <v>191</v>
      </c>
      <c r="Y4644" t="str">
        <f>IF(X4644="","-",TRIM(LEFT(X4644,FIND(",",X4644&amp;",")-1)))</f>
        <v>Philadelphia</v>
      </c>
      <c r="Z4644" t="s">
        <v>1639</v>
      </c>
      <c r="AA4644" t="s">
        <v>32</v>
      </c>
    </row>
    <row r="4645" spans="1:27" ht="14.4" x14ac:dyDescent="0.3">
      <c r="A4645">
        <v>4632</v>
      </c>
      <c r="B4645" t="s">
        <v>10384</v>
      </c>
      <c r="C4645" t="s">
        <v>10385</v>
      </c>
      <c r="D4645" t="s">
        <v>10386</v>
      </c>
      <c r="E4645" t="s">
        <v>352</v>
      </c>
      <c r="F4645" s="5">
        <f>_xlfn.TEXTBEFORE(E4645, " ") * 1000000</f>
        <v>2100000</v>
      </c>
      <c r="G4645">
        <v>62.028300000000002</v>
      </c>
      <c r="H4645" t="s">
        <v>324</v>
      </c>
      <c r="I4645">
        <v>16</v>
      </c>
      <c r="J4645">
        <f>IF(I4645="",0,I4645)</f>
        <v>16</v>
      </c>
      <c r="K4645">
        <v>6</v>
      </c>
      <c r="L4645">
        <f>I4645-K4645</f>
        <v>10</v>
      </c>
      <c r="M4645" t="str">
        <f>IF(I4645&lt;100,"small",IF(I4645&lt;500,"medium","large"))</f>
        <v>small</v>
      </c>
      <c r="N4645">
        <f>IF(M4645="small",1,0)</f>
        <v>1</v>
      </c>
      <c r="O4645">
        <f>IF(N4645="medium",1,0)</f>
        <v>0</v>
      </c>
      <c r="P4645">
        <f>IF(O4645="large",1,0)</f>
        <v>0</v>
      </c>
      <c r="Q4645">
        <v>2009</v>
      </c>
      <c r="R4645">
        <v>1</v>
      </c>
      <c r="S4645" t="str">
        <f>IF(R4645=1, "First-time", IF(R4645&lt;=3, "Rising Star", IF(R4645&lt;10, "Established", "Elites")))</f>
        <v>First-time</v>
      </c>
      <c r="T4645">
        <f>IF(S4645 = "First-time",1,0)</f>
        <v>1</v>
      </c>
      <c r="U4645">
        <f>IF(S4645 = "Rising Star",1,0)</f>
        <v>0</v>
      </c>
      <c r="V4645">
        <f>IF(S4645 = "Established",1,0)</f>
        <v>0</v>
      </c>
      <c r="W4645">
        <f>IF(S4645 = "Elites",1,0)</f>
        <v>0</v>
      </c>
      <c r="X4645" t="s">
        <v>99</v>
      </c>
      <c r="Y4645" t="str">
        <f>IF(X4645="","-",TRIM(LEFT(X4645,FIND(",",X4645&amp;",")-1)))</f>
        <v>-</v>
      </c>
      <c r="Z4645" t="s">
        <v>10387</v>
      </c>
      <c r="AA4645" t="s">
        <v>5</v>
      </c>
    </row>
    <row r="4646" spans="1:27" ht="14.4" x14ac:dyDescent="0.3">
      <c r="A4646">
        <v>4633</v>
      </c>
      <c r="B4646" t="s">
        <v>1299</v>
      </c>
      <c r="C4646" t="s">
        <v>1300</v>
      </c>
      <c r="D4646" t="s">
        <v>1301</v>
      </c>
      <c r="E4646" t="s">
        <v>1302</v>
      </c>
      <c r="F4646" s="5">
        <f>_xlfn.TEXTBEFORE(E4646, " ") * 1000000</f>
        <v>7800000</v>
      </c>
      <c r="G4646">
        <v>61.977699999999999</v>
      </c>
      <c r="H4646" t="s">
        <v>803</v>
      </c>
      <c r="I4646">
        <v>25</v>
      </c>
      <c r="J4646">
        <f>IF(I4646="",0,I4646)</f>
        <v>25</v>
      </c>
      <c r="K4646">
        <v>15</v>
      </c>
      <c r="L4646">
        <f>I4646-K4646</f>
        <v>10</v>
      </c>
      <c r="M4646" t="str">
        <f>IF(I4646&lt;100,"small",IF(I4646&lt;500,"medium","large"))</f>
        <v>small</v>
      </c>
      <c r="N4646">
        <f>IF(M4646="small",1,0)</f>
        <v>1</v>
      </c>
      <c r="O4646">
        <f>IF(N4646="medium",1,0)</f>
        <v>0</v>
      </c>
      <c r="P4646">
        <f>IF(O4646="large",1,0)</f>
        <v>0</v>
      </c>
      <c r="Q4646">
        <v>1987</v>
      </c>
      <c r="R4646">
        <v>5</v>
      </c>
      <c r="S4646" t="str">
        <f>IF(R4646=1, "First-time", IF(R4646&lt;=3, "Rising Star", IF(R4646&lt;10, "Established", "Elites")))</f>
        <v>Established</v>
      </c>
      <c r="T4646">
        <f>IF(S4646 = "First-time",1,0)</f>
        <v>0</v>
      </c>
      <c r="U4646">
        <f>IF(S4646 = "Rising Star",1,0)</f>
        <v>0</v>
      </c>
      <c r="V4646">
        <f>IF(S4646 = "Established",1,0)</f>
        <v>1</v>
      </c>
      <c r="W4646">
        <f>IF(S4646 = "Elites",1,0)</f>
        <v>0</v>
      </c>
      <c r="X4646" t="s">
        <v>689</v>
      </c>
      <c r="Y4646" t="str">
        <f>IF(X4646="","-",TRIM(LEFT(X4646,FIND(",",X4646&amp;",")-1)))</f>
        <v>Miami</v>
      </c>
      <c r="Z4646" t="s">
        <v>690</v>
      </c>
      <c r="AA4646" t="s">
        <v>10</v>
      </c>
    </row>
    <row r="4647" spans="1:27" ht="14.4" x14ac:dyDescent="0.3">
      <c r="A4647">
        <v>4634</v>
      </c>
      <c r="B4647" t="s">
        <v>882</v>
      </c>
      <c r="C4647" t="s">
        <v>883</v>
      </c>
      <c r="D4647" t="s">
        <v>884</v>
      </c>
      <c r="E4647" t="s">
        <v>885</v>
      </c>
      <c r="F4647" s="5">
        <f>_xlfn.TEXTBEFORE(E4647, " ") * 1000000</f>
        <v>21200000</v>
      </c>
      <c r="G4647">
        <v>61.954999999999998</v>
      </c>
      <c r="H4647" t="s">
        <v>118</v>
      </c>
      <c r="I4647">
        <v>100</v>
      </c>
      <c r="J4647">
        <f>IF(I4647="",0,I4647)</f>
        <v>100</v>
      </c>
      <c r="K4647">
        <v>85</v>
      </c>
      <c r="L4647">
        <f>I4647-K4647</f>
        <v>15</v>
      </c>
      <c r="M4647" t="str">
        <f>IF(I4647&lt;100,"small",IF(I4647&lt;500,"medium","large"))</f>
        <v>medium</v>
      </c>
      <c r="N4647">
        <f>IF(M4647="small",1,0)</f>
        <v>0</v>
      </c>
      <c r="O4647">
        <f>IF(N4647="medium",1,0)</f>
        <v>0</v>
      </c>
      <c r="P4647">
        <f>IF(O4647="large",1,0)</f>
        <v>0</v>
      </c>
      <c r="Q4647">
        <v>1982</v>
      </c>
      <c r="R4647">
        <v>3</v>
      </c>
      <c r="S4647" t="str">
        <f>IF(R4647=1, "First-time", IF(R4647&lt;=3, "Rising Star", IF(R4647&lt;10, "Established", "Elites")))</f>
        <v>Rising Star</v>
      </c>
      <c r="T4647">
        <f>IF(S4647 = "First-time",1,0)</f>
        <v>0</v>
      </c>
      <c r="U4647">
        <f>IF(S4647 = "Rising Star",1,0)</f>
        <v>1</v>
      </c>
      <c r="V4647">
        <f>IF(S4647 = "Established",1,0)</f>
        <v>0</v>
      </c>
      <c r="W4647">
        <f>IF(S4647 = "Elites",1,0)</f>
        <v>0</v>
      </c>
      <c r="X4647" t="s">
        <v>271</v>
      </c>
      <c r="Y4647" t="str">
        <f>IF(X4647="","-",TRIM(LEFT(X4647,FIND(",",X4647&amp;",")-1)))</f>
        <v>Chicago</v>
      </c>
      <c r="Z4647" t="s">
        <v>886</v>
      </c>
      <c r="AA4647" t="s">
        <v>15</v>
      </c>
    </row>
    <row r="4648" spans="1:27" ht="14.4" x14ac:dyDescent="0.3">
      <c r="A4648">
        <v>4635</v>
      </c>
      <c r="B4648" t="s">
        <v>5662</v>
      </c>
      <c r="C4648" t="s">
        <v>5663</v>
      </c>
      <c r="D4648" t="s">
        <v>5664</v>
      </c>
      <c r="E4648" t="s">
        <v>352</v>
      </c>
      <c r="F4648" s="5">
        <f>_xlfn.TEXTBEFORE(E4648, " ") * 1000000</f>
        <v>2100000</v>
      </c>
      <c r="G4648">
        <v>61.9375</v>
      </c>
      <c r="H4648" t="s">
        <v>160</v>
      </c>
      <c r="I4648">
        <v>5</v>
      </c>
      <c r="J4648">
        <f>IF(I4648="",0,I4648)</f>
        <v>5</v>
      </c>
      <c r="K4648">
        <v>4</v>
      </c>
      <c r="L4648">
        <f>I4648-K4648</f>
        <v>1</v>
      </c>
      <c r="M4648" t="str">
        <f>IF(I4648&lt;100,"small",IF(I4648&lt;500,"medium","large"))</f>
        <v>small</v>
      </c>
      <c r="N4648">
        <f>IF(M4648="small",1,0)</f>
        <v>1</v>
      </c>
      <c r="O4648">
        <f>IF(N4648="medium",1,0)</f>
        <v>0</v>
      </c>
      <c r="P4648">
        <f>IF(O4648="large",1,0)</f>
        <v>0</v>
      </c>
      <c r="Q4648">
        <v>2004</v>
      </c>
      <c r="R4648">
        <v>1</v>
      </c>
      <c r="S4648" t="str">
        <f>IF(R4648=1, "First-time", IF(R4648&lt;=3, "Rising Star", IF(R4648&lt;10, "Established", "Elites")))</f>
        <v>First-time</v>
      </c>
      <c r="T4648">
        <f>IF(S4648 = "First-time",1,0)</f>
        <v>1</v>
      </c>
      <c r="U4648">
        <f>IF(S4648 = "Rising Star",1,0)</f>
        <v>0</v>
      </c>
      <c r="V4648">
        <f>IF(S4648 = "Established",1,0)</f>
        <v>0</v>
      </c>
      <c r="W4648">
        <f>IF(S4648 = "Elites",1,0)</f>
        <v>0</v>
      </c>
      <c r="X4648" t="s">
        <v>185</v>
      </c>
      <c r="Y4648" t="str">
        <f>IF(X4648="","-",TRIM(LEFT(X4648,FIND(",",X4648&amp;",")-1)))</f>
        <v>Boston</v>
      </c>
      <c r="Z4648" t="s">
        <v>1894</v>
      </c>
      <c r="AA4648" t="s">
        <v>20</v>
      </c>
    </row>
    <row r="4649" spans="1:27" ht="14.4" x14ac:dyDescent="0.3">
      <c r="A4649">
        <v>4636</v>
      </c>
      <c r="B4649" t="s">
        <v>1028</v>
      </c>
      <c r="C4649" t="s">
        <v>1029</v>
      </c>
      <c r="D4649" t="s">
        <v>1030</v>
      </c>
      <c r="E4649" t="s">
        <v>1031</v>
      </c>
      <c r="F4649" s="5">
        <f>_xlfn.TEXTBEFORE(E4649, " ") * 1000000</f>
        <v>41700000</v>
      </c>
      <c r="G4649">
        <v>61.898600000000002</v>
      </c>
      <c r="H4649" t="s">
        <v>727</v>
      </c>
      <c r="I4649">
        <v>332</v>
      </c>
      <c r="J4649">
        <f>IF(I4649="",0,I4649)</f>
        <v>332</v>
      </c>
      <c r="K4649">
        <v>324</v>
      </c>
      <c r="L4649">
        <f>I4649-K4649</f>
        <v>8</v>
      </c>
      <c r="M4649" t="str">
        <f>IF(I4649&lt;100,"small",IF(I4649&lt;500,"medium","large"))</f>
        <v>medium</v>
      </c>
      <c r="N4649">
        <f>IF(M4649="small",1,0)</f>
        <v>0</v>
      </c>
      <c r="O4649">
        <f>IF(N4649="medium",1,0)</f>
        <v>0</v>
      </c>
      <c r="P4649">
        <f>IF(O4649="large",1,0)</f>
        <v>0</v>
      </c>
      <c r="Q4649">
        <v>1984</v>
      </c>
      <c r="R4649">
        <v>1</v>
      </c>
      <c r="S4649" t="str">
        <f>IF(R4649=1, "First-time", IF(R4649&lt;=3, "Rising Star", IF(R4649&lt;10, "Established", "Elites")))</f>
        <v>First-time</v>
      </c>
      <c r="T4649">
        <f>IF(S4649 = "First-time",1,0)</f>
        <v>1</v>
      </c>
      <c r="U4649">
        <f>IF(S4649 = "Rising Star",1,0)</f>
        <v>0</v>
      </c>
      <c r="V4649">
        <f>IF(S4649 = "Established",1,0)</f>
        <v>0</v>
      </c>
      <c r="W4649">
        <f>IF(S4649 = "Elites",1,0)</f>
        <v>0</v>
      </c>
      <c r="X4649" t="s">
        <v>248</v>
      </c>
      <c r="Y4649" t="str">
        <f>IF(X4649="","-",TRIM(LEFT(X4649,FIND(",",X4649&amp;",")-1)))</f>
        <v>Birmingham</v>
      </c>
      <c r="Z4649" t="s">
        <v>249</v>
      </c>
      <c r="AA4649" t="s">
        <v>2</v>
      </c>
    </row>
    <row r="4650" spans="1:27" ht="14.4" x14ac:dyDescent="0.3">
      <c r="A4650">
        <v>4637</v>
      </c>
      <c r="B4650" t="s">
        <v>4218</v>
      </c>
      <c r="C4650" t="s">
        <v>4219</v>
      </c>
      <c r="D4650" t="s">
        <v>4220</v>
      </c>
      <c r="E4650" t="s">
        <v>438</v>
      </c>
      <c r="F4650" s="5">
        <f>_xlfn.TEXTBEFORE(E4650, " ") * 1000000</f>
        <v>6800000</v>
      </c>
      <c r="G4650">
        <v>61.880400000000002</v>
      </c>
      <c r="H4650" t="s">
        <v>85</v>
      </c>
      <c r="I4650">
        <v>16</v>
      </c>
      <c r="J4650">
        <f>IF(I4650="",0,I4650)</f>
        <v>16</v>
      </c>
      <c r="K4650">
        <v>10</v>
      </c>
      <c r="L4650">
        <f>I4650-K4650</f>
        <v>6</v>
      </c>
      <c r="M4650" t="str">
        <f>IF(I4650&lt;100,"small",IF(I4650&lt;500,"medium","large"))</f>
        <v>small</v>
      </c>
      <c r="N4650">
        <f>IF(M4650="small",1,0)</f>
        <v>1</v>
      </c>
      <c r="O4650">
        <f>IF(N4650="medium",1,0)</f>
        <v>0</v>
      </c>
      <c r="P4650">
        <f>IF(O4650="large",1,0)</f>
        <v>0</v>
      </c>
      <c r="Q4650">
        <v>2001</v>
      </c>
      <c r="R4650">
        <v>1</v>
      </c>
      <c r="S4650" t="str">
        <f>IF(R4650=1, "First-time", IF(R4650&lt;=3, "Rising Star", IF(R4650&lt;10, "Established", "Elites")))</f>
        <v>First-time</v>
      </c>
      <c r="T4650">
        <f>IF(S4650 = "First-time",1,0)</f>
        <v>1</v>
      </c>
      <c r="U4650">
        <f>IF(S4650 = "Rising Star",1,0)</f>
        <v>0</v>
      </c>
      <c r="V4650">
        <f>IF(S4650 = "Established",1,0)</f>
        <v>0</v>
      </c>
      <c r="W4650">
        <f>IF(S4650 = "Elites",1,0)</f>
        <v>0</v>
      </c>
      <c r="X4650" t="s">
        <v>99</v>
      </c>
      <c r="Y4650" t="str">
        <f>IF(X4650="","-",TRIM(LEFT(X4650,FIND(",",X4650&amp;",")-1)))</f>
        <v>-</v>
      </c>
      <c r="Z4650" t="s">
        <v>738</v>
      </c>
      <c r="AA4650" t="s">
        <v>5</v>
      </c>
    </row>
    <row r="4651" spans="1:27" ht="14.4" x14ac:dyDescent="0.3">
      <c r="A4651">
        <v>4638</v>
      </c>
      <c r="B4651" t="s">
        <v>1115</v>
      </c>
      <c r="C4651" t="s">
        <v>1116</v>
      </c>
      <c r="D4651" t="s">
        <v>1117</v>
      </c>
      <c r="E4651" t="s">
        <v>732</v>
      </c>
      <c r="F4651" s="5">
        <f>_xlfn.TEXTBEFORE(E4651, " ") * 1000000</f>
        <v>9200000</v>
      </c>
      <c r="G4651">
        <v>61.863700000000001</v>
      </c>
      <c r="H4651" t="s">
        <v>85</v>
      </c>
      <c r="I4651">
        <v>44</v>
      </c>
      <c r="J4651">
        <f>IF(I4651="",0,I4651)</f>
        <v>44</v>
      </c>
      <c r="K4651">
        <v>22</v>
      </c>
      <c r="L4651">
        <f>I4651-K4651</f>
        <v>22</v>
      </c>
      <c r="M4651" t="str">
        <f>IF(I4651&lt;100,"small",IF(I4651&lt;500,"medium","large"))</f>
        <v>small</v>
      </c>
      <c r="N4651">
        <f>IF(M4651="small",1,0)</f>
        <v>1</v>
      </c>
      <c r="O4651">
        <f>IF(N4651="medium",1,0)</f>
        <v>0</v>
      </c>
      <c r="P4651">
        <f>IF(O4651="large",1,0)</f>
        <v>0</v>
      </c>
      <c r="Q4651">
        <v>1985</v>
      </c>
      <c r="R4651">
        <v>5</v>
      </c>
      <c r="S4651" t="str">
        <f>IF(R4651=1, "First-time", IF(R4651&lt;=3, "Rising Star", IF(R4651&lt;10, "Established", "Elites")))</f>
        <v>Established</v>
      </c>
      <c r="T4651">
        <f>IF(S4651 = "First-time",1,0)</f>
        <v>0</v>
      </c>
      <c r="U4651">
        <f>IF(S4651 = "Rising Star",1,0)</f>
        <v>0</v>
      </c>
      <c r="V4651">
        <f>IF(S4651 = "Established",1,0)</f>
        <v>1</v>
      </c>
      <c r="W4651">
        <f>IF(S4651 = "Elites",1,0)</f>
        <v>0</v>
      </c>
      <c r="X4651" t="s">
        <v>1118</v>
      </c>
      <c r="Y4651" t="str">
        <f>IF(X4651="","-",TRIM(LEFT(X4651,FIND(",",X4651&amp;",")-1)))</f>
        <v>Boulder</v>
      </c>
      <c r="Z4651" t="s">
        <v>1119</v>
      </c>
      <c r="AA4651" t="s">
        <v>6</v>
      </c>
    </row>
    <row r="4652" spans="1:27" ht="14.4" x14ac:dyDescent="0.3">
      <c r="A4652">
        <v>4639</v>
      </c>
      <c r="B4652" t="s">
        <v>2580</v>
      </c>
      <c r="C4652" t="s">
        <v>2581</v>
      </c>
      <c r="D4652" t="s">
        <v>2582</v>
      </c>
      <c r="E4652" t="s">
        <v>1147</v>
      </c>
      <c r="F4652" s="5">
        <f>_xlfn.TEXTBEFORE(E4652, " ") * 1000000</f>
        <v>3900000</v>
      </c>
      <c r="G4652">
        <v>61.841200000000001</v>
      </c>
      <c r="H4652" t="s">
        <v>174</v>
      </c>
      <c r="I4652">
        <v>18</v>
      </c>
      <c r="J4652">
        <f>IF(I4652="",0,I4652)</f>
        <v>18</v>
      </c>
      <c r="K4652">
        <v>12</v>
      </c>
      <c r="L4652">
        <f>I4652-K4652</f>
        <v>6</v>
      </c>
      <c r="M4652" t="str">
        <f>IF(I4652&lt;100,"small",IF(I4652&lt;500,"medium","large"))</f>
        <v>small</v>
      </c>
      <c r="N4652">
        <f>IF(M4652="small",1,0)</f>
        <v>1</v>
      </c>
      <c r="O4652">
        <f>IF(N4652="medium",1,0)</f>
        <v>0</v>
      </c>
      <c r="P4652">
        <f>IF(O4652="large",1,0)</f>
        <v>0</v>
      </c>
      <c r="Q4652">
        <v>1997</v>
      </c>
      <c r="R4652">
        <v>1</v>
      </c>
      <c r="S4652" t="str">
        <f>IF(R4652=1, "First-time", IF(R4652&lt;=3, "Rising Star", IF(R4652&lt;10, "Established", "Elites")))</f>
        <v>First-time</v>
      </c>
      <c r="T4652">
        <f>IF(S4652 = "First-time",1,0)</f>
        <v>1</v>
      </c>
      <c r="U4652">
        <f>IF(S4652 = "Rising Star",1,0)</f>
        <v>0</v>
      </c>
      <c r="V4652">
        <f>IF(S4652 = "Established",1,0)</f>
        <v>0</v>
      </c>
      <c r="W4652">
        <f>IF(S4652 = "Elites",1,0)</f>
        <v>0</v>
      </c>
      <c r="X4652" t="s">
        <v>130</v>
      </c>
      <c r="Y4652" t="str">
        <f>IF(X4652="","-",TRIM(LEFT(X4652,FIND(",",X4652&amp;",")-1)))</f>
        <v>Dallas</v>
      </c>
      <c r="Z4652" t="s">
        <v>703</v>
      </c>
      <c r="AA4652" t="s">
        <v>45</v>
      </c>
    </row>
    <row r="4653" spans="1:27" ht="14.4" x14ac:dyDescent="0.3">
      <c r="A4653">
        <v>4640</v>
      </c>
      <c r="B4653" t="s">
        <v>3985</v>
      </c>
      <c r="C4653" t="s">
        <v>3986</v>
      </c>
      <c r="D4653" t="s">
        <v>3987</v>
      </c>
      <c r="E4653" t="s">
        <v>3988</v>
      </c>
      <c r="F4653" s="5">
        <f>_xlfn.TEXTBEFORE(E4653, " ") * 1000000</f>
        <v>141400000</v>
      </c>
      <c r="G4653">
        <v>61.823799999999999</v>
      </c>
      <c r="H4653" t="s">
        <v>85</v>
      </c>
      <c r="I4653">
        <v>285</v>
      </c>
      <c r="J4653">
        <f>IF(I4653="",0,I4653)</f>
        <v>285</v>
      </c>
      <c r="K4653">
        <v>175</v>
      </c>
      <c r="L4653">
        <f>I4653-K4653</f>
        <v>110</v>
      </c>
      <c r="M4653" t="str">
        <f>IF(I4653&lt;100,"small",IF(I4653&lt;500,"medium","large"))</f>
        <v>medium</v>
      </c>
      <c r="N4653">
        <f>IF(M4653="small",1,0)</f>
        <v>0</v>
      </c>
      <c r="O4653">
        <f>IF(N4653="medium",1,0)</f>
        <v>0</v>
      </c>
      <c r="P4653">
        <f>IF(O4653="large",1,0)</f>
        <v>0</v>
      </c>
      <c r="Q4653">
        <v>2001</v>
      </c>
      <c r="R4653">
        <v>11</v>
      </c>
      <c r="S4653" t="str">
        <f>IF(R4653=1, "First-time", IF(R4653&lt;=3, "Rising Star", IF(R4653&lt;10, "Established", "Elites")))</f>
        <v>Elites</v>
      </c>
      <c r="T4653">
        <f>IF(S4653 = "First-time",1,0)</f>
        <v>0</v>
      </c>
      <c r="U4653">
        <f>IF(S4653 = "Rising Star",1,0)</f>
        <v>0</v>
      </c>
      <c r="V4653">
        <f>IF(S4653 = "Established",1,0)</f>
        <v>0</v>
      </c>
      <c r="W4653">
        <f>IF(S4653 = "Elites",1,0)</f>
        <v>1</v>
      </c>
      <c r="X4653" t="s">
        <v>354</v>
      </c>
      <c r="Y4653" t="str">
        <f>IF(X4653="","-",TRIM(LEFT(X4653,FIND(",",X4653&amp;",")-1)))</f>
        <v>Minneapolis</v>
      </c>
      <c r="Z4653" t="s">
        <v>3989</v>
      </c>
      <c r="AA4653" t="s">
        <v>24</v>
      </c>
    </row>
    <row r="4654" spans="1:27" ht="14.4" x14ac:dyDescent="0.3">
      <c r="A4654">
        <v>4641</v>
      </c>
      <c r="B4654" t="s">
        <v>4221</v>
      </c>
      <c r="C4654" t="s">
        <v>4222</v>
      </c>
      <c r="D4654" t="s">
        <v>4223</v>
      </c>
      <c r="E4654" t="s">
        <v>4224</v>
      </c>
      <c r="F4654" s="5">
        <f>_xlfn.TEXTBEFORE(E4654, " ") * 1000000</f>
        <v>349900000</v>
      </c>
      <c r="G4654">
        <v>61.799399999999999</v>
      </c>
      <c r="H4654" t="s">
        <v>331</v>
      </c>
      <c r="I4654">
        <v>85</v>
      </c>
      <c r="J4654">
        <f>IF(I4654="",0,I4654)</f>
        <v>85</v>
      </c>
      <c r="K4654">
        <v>50</v>
      </c>
      <c r="L4654">
        <f>I4654-K4654</f>
        <v>35</v>
      </c>
      <c r="M4654" t="str">
        <f>IF(I4654&lt;100,"small",IF(I4654&lt;500,"medium","large"))</f>
        <v>small</v>
      </c>
      <c r="N4654">
        <f>IF(M4654="small",1,0)</f>
        <v>1</v>
      </c>
      <c r="O4654">
        <f>IF(N4654="medium",1,0)</f>
        <v>0</v>
      </c>
      <c r="P4654">
        <f>IF(O4654="large",1,0)</f>
        <v>0</v>
      </c>
      <c r="Q4654">
        <v>2001</v>
      </c>
      <c r="R4654">
        <v>1</v>
      </c>
      <c r="S4654" t="str">
        <f>IF(R4654=1, "First-time", IF(R4654&lt;=3, "Rising Star", IF(R4654&lt;10, "Established", "Elites")))</f>
        <v>First-time</v>
      </c>
      <c r="T4654">
        <f>IF(S4654 = "First-time",1,0)</f>
        <v>1</v>
      </c>
      <c r="U4654">
        <f>IF(S4654 = "Rising Star",1,0)</f>
        <v>0</v>
      </c>
      <c r="V4654">
        <f>IF(S4654 = "Established",1,0)</f>
        <v>0</v>
      </c>
      <c r="W4654">
        <f>IF(S4654 = "Elites",1,0)</f>
        <v>0</v>
      </c>
      <c r="X4654" t="s">
        <v>325</v>
      </c>
      <c r="Y4654" t="str">
        <f>IF(X4654="","-",TRIM(LEFT(X4654,FIND(",",X4654&amp;",")-1)))</f>
        <v>Los Angeles</v>
      </c>
      <c r="Z4654" t="s">
        <v>4225</v>
      </c>
      <c r="AA4654" t="s">
        <v>5</v>
      </c>
    </row>
    <row r="4655" spans="1:27" ht="14.4" x14ac:dyDescent="0.3">
      <c r="A4655">
        <v>4642</v>
      </c>
      <c r="B4655" t="s">
        <v>2949</v>
      </c>
      <c r="C4655" t="s">
        <v>2950</v>
      </c>
      <c r="D4655" t="s">
        <v>2951</v>
      </c>
      <c r="E4655" t="s">
        <v>2952</v>
      </c>
      <c r="F4655" s="5">
        <f>_xlfn.TEXTBEFORE(E4655, " ") * 1000000</f>
        <v>16300000</v>
      </c>
      <c r="G4655">
        <v>61.795499999999997</v>
      </c>
      <c r="H4655" t="s">
        <v>433</v>
      </c>
      <c r="I4655">
        <v>285</v>
      </c>
      <c r="J4655">
        <f>IF(I4655="",0,I4655)</f>
        <v>285</v>
      </c>
      <c r="K4655">
        <v>162</v>
      </c>
      <c r="L4655">
        <f>I4655-K4655</f>
        <v>123</v>
      </c>
      <c r="M4655" t="str">
        <f>IF(I4655&lt;100,"small",IF(I4655&lt;500,"medium","large"))</f>
        <v>medium</v>
      </c>
      <c r="N4655">
        <f>IF(M4655="small",1,0)</f>
        <v>0</v>
      </c>
      <c r="O4655">
        <f>IF(N4655="medium",1,0)</f>
        <v>0</v>
      </c>
      <c r="P4655">
        <f>IF(O4655="large",1,0)</f>
        <v>0</v>
      </c>
      <c r="Q4655">
        <v>1998</v>
      </c>
      <c r="R4655">
        <v>4</v>
      </c>
      <c r="S4655" t="str">
        <f>IF(R4655=1, "First-time", IF(R4655&lt;=3, "Rising Star", IF(R4655&lt;10, "Established", "Elites")))</f>
        <v>Established</v>
      </c>
      <c r="T4655">
        <f>IF(S4655 = "First-time",1,0)</f>
        <v>0</v>
      </c>
      <c r="U4655">
        <f>IF(S4655 = "Rising Star",1,0)</f>
        <v>0</v>
      </c>
      <c r="V4655">
        <f>IF(S4655 = "Established",1,0)</f>
        <v>1</v>
      </c>
      <c r="W4655">
        <f>IF(S4655 = "Elites",1,0)</f>
        <v>0</v>
      </c>
      <c r="X4655" t="s">
        <v>1206</v>
      </c>
      <c r="Y4655" t="str">
        <f>IF(X4655="","-",TRIM(LEFT(X4655,FIND(",",X4655&amp;",")-1)))</f>
        <v>Tampa</v>
      </c>
      <c r="Z4655" t="s">
        <v>1693</v>
      </c>
      <c r="AA4655" t="s">
        <v>11</v>
      </c>
    </row>
    <row r="4656" spans="1:27" ht="14.4" x14ac:dyDescent="0.3">
      <c r="A4656">
        <v>4643</v>
      </c>
      <c r="B4656" t="s">
        <v>7623</v>
      </c>
      <c r="C4656" t="s">
        <v>7624</v>
      </c>
      <c r="D4656" t="s">
        <v>7625</v>
      </c>
      <c r="E4656" t="s">
        <v>909</v>
      </c>
      <c r="F4656" s="5">
        <f>_xlfn.TEXTBEFORE(E4656, " ") * 1000000</f>
        <v>10900000</v>
      </c>
      <c r="G4656">
        <v>61.746299999999998</v>
      </c>
      <c r="H4656" t="s">
        <v>85</v>
      </c>
      <c r="I4656">
        <v>12</v>
      </c>
      <c r="J4656">
        <f>IF(I4656="",0,I4656)</f>
        <v>12</v>
      </c>
      <c r="K4656">
        <v>9</v>
      </c>
      <c r="L4656">
        <f>I4656-K4656</f>
        <v>3</v>
      </c>
      <c r="M4656" t="str">
        <f>IF(I4656&lt;100,"small",IF(I4656&lt;500,"medium","large"))</f>
        <v>small</v>
      </c>
      <c r="N4656">
        <f>IF(M4656="small",1,0)</f>
        <v>1</v>
      </c>
      <c r="O4656">
        <f>IF(N4656="medium",1,0)</f>
        <v>0</v>
      </c>
      <c r="P4656">
        <f>IF(O4656="large",1,0)</f>
        <v>0</v>
      </c>
      <c r="Q4656">
        <v>2007</v>
      </c>
      <c r="R4656">
        <v>3</v>
      </c>
      <c r="S4656" t="str">
        <f>IF(R4656=1, "First-time", IF(R4656&lt;=3, "Rising Star", IF(R4656&lt;10, "Established", "Elites")))</f>
        <v>Rising Star</v>
      </c>
      <c r="T4656">
        <f>IF(S4656 = "First-time",1,0)</f>
        <v>0</v>
      </c>
      <c r="U4656">
        <f>IF(S4656 = "Rising Star",1,0)</f>
        <v>1</v>
      </c>
      <c r="V4656">
        <f>IF(S4656 = "Established",1,0)</f>
        <v>0</v>
      </c>
      <c r="W4656">
        <f>IF(S4656 = "Elites",1,0)</f>
        <v>0</v>
      </c>
      <c r="X4656" t="s">
        <v>99</v>
      </c>
      <c r="Y4656" t="str">
        <f>IF(X4656="","-",TRIM(LEFT(X4656,FIND(",",X4656&amp;",")-1)))</f>
        <v>-</v>
      </c>
      <c r="Z4656" t="s">
        <v>7626</v>
      </c>
      <c r="AA4656" t="s">
        <v>36</v>
      </c>
    </row>
    <row r="4657" spans="1:27" ht="14.4" x14ac:dyDescent="0.3">
      <c r="A4657">
        <v>4644</v>
      </c>
      <c r="B4657" t="s">
        <v>1193</v>
      </c>
      <c r="C4657" t="s">
        <v>1194</v>
      </c>
      <c r="D4657" t="s">
        <v>1195</v>
      </c>
      <c r="E4657" t="s">
        <v>928</v>
      </c>
      <c r="F4657" s="5">
        <f>_xlfn.TEXTBEFORE(E4657, " ") * 1000000</f>
        <v>15700000</v>
      </c>
      <c r="G4657">
        <v>61.7196</v>
      </c>
      <c r="H4657" t="s">
        <v>174</v>
      </c>
      <c r="I4657">
        <v>120</v>
      </c>
      <c r="J4657">
        <f>IF(I4657="",0,I4657)</f>
        <v>120</v>
      </c>
      <c r="K4657">
        <v>40</v>
      </c>
      <c r="L4657">
        <f>I4657-K4657</f>
        <v>80</v>
      </c>
      <c r="M4657" t="str">
        <f>IF(I4657&lt;100,"small",IF(I4657&lt;500,"medium","large"))</f>
        <v>medium</v>
      </c>
      <c r="N4657">
        <f>IF(M4657="small",1,0)</f>
        <v>0</v>
      </c>
      <c r="O4657">
        <f>IF(N4657="medium",1,0)</f>
        <v>0</v>
      </c>
      <c r="P4657">
        <f>IF(O4657="large",1,0)</f>
        <v>0</v>
      </c>
      <c r="Q4657">
        <v>1986</v>
      </c>
      <c r="R4657">
        <v>1</v>
      </c>
      <c r="S4657" t="str">
        <f>IF(R4657=1, "First-time", IF(R4657&lt;=3, "Rising Star", IF(R4657&lt;10, "Established", "Elites")))</f>
        <v>First-time</v>
      </c>
      <c r="T4657">
        <f>IF(S4657 = "First-time",1,0)</f>
        <v>1</v>
      </c>
      <c r="U4657">
        <f>IF(S4657 = "Rising Star",1,0)</f>
        <v>0</v>
      </c>
      <c r="V4657">
        <f>IF(S4657 = "Established",1,0)</f>
        <v>0</v>
      </c>
      <c r="W4657">
        <f>IF(S4657 = "Elites",1,0)</f>
        <v>0</v>
      </c>
      <c r="X4657" t="s">
        <v>636</v>
      </c>
      <c r="Y4657" t="str">
        <f>IF(X4657="","-",TRIM(LEFT(X4657,FIND(",",X4657&amp;",")-1)))</f>
        <v>Indianapolis</v>
      </c>
      <c r="Z4657" t="s">
        <v>1196</v>
      </c>
      <c r="AA4657" t="s">
        <v>16</v>
      </c>
    </row>
    <row r="4658" spans="1:27" ht="14.4" x14ac:dyDescent="0.3">
      <c r="A4658">
        <v>4645</v>
      </c>
      <c r="B4658" t="s">
        <v>3015</v>
      </c>
      <c r="C4658" t="s">
        <v>3016</v>
      </c>
      <c r="D4658" t="s">
        <v>3017</v>
      </c>
      <c r="E4658" t="s">
        <v>3018</v>
      </c>
      <c r="F4658" s="5">
        <f>_xlfn.TEXTBEFORE(E4658, " ") * 1000000</f>
        <v>29000000</v>
      </c>
      <c r="G4658">
        <v>61.6907</v>
      </c>
      <c r="H4658" t="s">
        <v>353</v>
      </c>
      <c r="I4658">
        <v>20</v>
      </c>
      <c r="J4658">
        <f>IF(I4658="",0,I4658)</f>
        <v>20</v>
      </c>
      <c r="K4658">
        <v>27</v>
      </c>
      <c r="L4658">
        <f>I4658-K4658</f>
        <v>-7</v>
      </c>
      <c r="M4658" t="str">
        <f>IF(I4658&lt;100,"small",IF(I4658&lt;500,"medium","large"))</f>
        <v>small</v>
      </c>
      <c r="N4658">
        <f>IF(M4658="small",1,0)</f>
        <v>1</v>
      </c>
      <c r="O4658">
        <f>IF(N4658="medium",1,0)</f>
        <v>0</v>
      </c>
      <c r="P4658">
        <f>IF(O4658="large",1,0)</f>
        <v>0</v>
      </c>
      <c r="Q4658">
        <v>1998</v>
      </c>
      <c r="R4658">
        <v>1</v>
      </c>
      <c r="S4658" t="str">
        <f>IF(R4658=1, "First-time", IF(R4658&lt;=3, "Rising Star", IF(R4658&lt;10, "Established", "Elites")))</f>
        <v>First-time</v>
      </c>
      <c r="T4658">
        <f>IF(S4658 = "First-time",1,0)</f>
        <v>1</v>
      </c>
      <c r="U4658">
        <f>IF(S4658 = "Rising Star",1,0)</f>
        <v>0</v>
      </c>
      <c r="V4658">
        <f>IF(S4658 = "Established",1,0)</f>
        <v>0</v>
      </c>
      <c r="W4658">
        <f>IF(S4658 = "Elites",1,0)</f>
        <v>0</v>
      </c>
      <c r="X4658" t="s">
        <v>272</v>
      </c>
      <c r="Y4658" t="str">
        <f>IF(X4658="","-",TRIM(LEFT(X4658,FIND(",",X4658&amp;",")-1)))</f>
        <v>Phoenix</v>
      </c>
      <c r="Z4658" t="s">
        <v>3019</v>
      </c>
      <c r="AA4658" t="s">
        <v>4</v>
      </c>
    </row>
    <row r="4659" spans="1:27" ht="14.4" x14ac:dyDescent="0.3">
      <c r="A4659">
        <v>4646</v>
      </c>
      <c r="B4659" t="s">
        <v>9473</v>
      </c>
      <c r="C4659" t="s">
        <v>9474</v>
      </c>
      <c r="D4659" t="s">
        <v>9475</v>
      </c>
      <c r="E4659" t="s">
        <v>1103</v>
      </c>
      <c r="F4659" s="5">
        <f>_xlfn.TEXTBEFORE(E4659, " ") * 1000000</f>
        <v>4500000</v>
      </c>
      <c r="G4659">
        <v>61.603700000000003</v>
      </c>
      <c r="H4659" t="s">
        <v>85</v>
      </c>
      <c r="I4659">
        <v>17</v>
      </c>
      <c r="J4659">
        <f>IF(I4659="",0,I4659)</f>
        <v>17</v>
      </c>
      <c r="K4659">
        <v>18</v>
      </c>
      <c r="L4659">
        <f>I4659-K4659</f>
        <v>-1</v>
      </c>
      <c r="M4659" t="str">
        <f>IF(I4659&lt;100,"small",IF(I4659&lt;500,"medium","large"))</f>
        <v>small</v>
      </c>
      <c r="N4659">
        <f>IF(M4659="small",1,0)</f>
        <v>1</v>
      </c>
      <c r="O4659">
        <f>IF(N4659="medium",1,0)</f>
        <v>0</v>
      </c>
      <c r="P4659">
        <f>IF(O4659="large",1,0)</f>
        <v>0</v>
      </c>
      <c r="Q4659">
        <v>2009</v>
      </c>
      <c r="R4659">
        <v>1</v>
      </c>
      <c r="S4659" t="str">
        <f>IF(R4659=1, "First-time", IF(R4659&lt;=3, "Rising Star", IF(R4659&lt;10, "Established", "Elites")))</f>
        <v>First-time</v>
      </c>
      <c r="T4659">
        <f>IF(S4659 = "First-time",1,0)</f>
        <v>1</v>
      </c>
      <c r="U4659">
        <f>IF(S4659 = "Rising Star",1,0)</f>
        <v>0</v>
      </c>
      <c r="V4659">
        <f>IF(S4659 = "Established",1,0)</f>
        <v>0</v>
      </c>
      <c r="W4659">
        <f>IF(S4659 = "Elites",1,0)</f>
        <v>0</v>
      </c>
      <c r="X4659" t="s">
        <v>130</v>
      </c>
      <c r="Y4659" t="str">
        <f>IF(X4659="","-",TRIM(LEFT(X4659,FIND(",",X4659&amp;",")-1)))</f>
        <v>Dallas</v>
      </c>
      <c r="Z4659" t="s">
        <v>130</v>
      </c>
      <c r="AA4659" t="s">
        <v>45</v>
      </c>
    </row>
    <row r="4660" spans="1:27" ht="14.4" x14ac:dyDescent="0.3">
      <c r="A4660">
        <v>4647</v>
      </c>
      <c r="B4660" t="s">
        <v>5816</v>
      </c>
      <c r="C4660" t="s">
        <v>5817</v>
      </c>
      <c r="D4660" t="s">
        <v>5818</v>
      </c>
      <c r="E4660" t="s">
        <v>98</v>
      </c>
      <c r="F4660" s="5">
        <f>_xlfn.TEXTBEFORE(E4660, " ") * 1000000</f>
        <v>11200000</v>
      </c>
      <c r="G4660">
        <v>61.601500000000001</v>
      </c>
      <c r="H4660" t="s">
        <v>105</v>
      </c>
      <c r="I4660">
        <v>70</v>
      </c>
      <c r="J4660">
        <f>IF(I4660="",0,I4660)</f>
        <v>70</v>
      </c>
      <c r="K4660">
        <v>45</v>
      </c>
      <c r="L4660">
        <f>I4660-K4660</f>
        <v>25</v>
      </c>
      <c r="M4660" t="str">
        <f>IF(I4660&lt;100,"small",IF(I4660&lt;500,"medium","large"))</f>
        <v>small</v>
      </c>
      <c r="N4660">
        <f>IF(M4660="small",1,0)</f>
        <v>1</v>
      </c>
      <c r="O4660">
        <f>IF(N4660="medium",1,0)</f>
        <v>0</v>
      </c>
      <c r="P4660">
        <f>IF(O4660="large",1,0)</f>
        <v>0</v>
      </c>
      <c r="Q4660">
        <v>2004</v>
      </c>
      <c r="R4660">
        <v>2</v>
      </c>
      <c r="S4660" t="str">
        <f>IF(R4660=1, "First-time", IF(R4660&lt;=3, "Rising Star", IF(R4660&lt;10, "Established", "Elites")))</f>
        <v>Rising Star</v>
      </c>
      <c r="T4660">
        <f>IF(S4660 = "First-time",1,0)</f>
        <v>0</v>
      </c>
      <c r="U4660">
        <f>IF(S4660 = "Rising Star",1,0)</f>
        <v>1</v>
      </c>
      <c r="V4660">
        <f>IF(S4660 = "Established",1,0)</f>
        <v>0</v>
      </c>
      <c r="W4660">
        <f>IF(S4660 = "Elites",1,0)</f>
        <v>0</v>
      </c>
      <c r="X4660" t="s">
        <v>683</v>
      </c>
      <c r="Y4660" t="str">
        <f>IF(X4660="","-",TRIM(LEFT(X4660,FIND(",",X4660&amp;",")-1)))</f>
        <v>Orlando</v>
      </c>
      <c r="Z4660" t="s">
        <v>1016</v>
      </c>
      <c r="AA4660" t="s">
        <v>10</v>
      </c>
    </row>
    <row r="4661" spans="1:27" ht="14.4" x14ac:dyDescent="0.3">
      <c r="A4661">
        <v>4648</v>
      </c>
      <c r="B4661" t="s">
        <v>3887</v>
      </c>
      <c r="C4661" t="s">
        <v>3888</v>
      </c>
      <c r="D4661" t="s">
        <v>3889</v>
      </c>
      <c r="E4661" t="s">
        <v>1276</v>
      </c>
      <c r="F4661" s="5">
        <f>_xlfn.TEXTBEFORE(E4661, " ") * 1000000</f>
        <v>5000000</v>
      </c>
      <c r="G4661">
        <v>61.565600000000003</v>
      </c>
      <c r="H4661" t="s">
        <v>472</v>
      </c>
      <c r="I4661">
        <v>30</v>
      </c>
      <c r="J4661">
        <f>IF(I4661="",0,I4661)</f>
        <v>30</v>
      </c>
      <c r="K4661">
        <v>17</v>
      </c>
      <c r="L4661">
        <f>I4661-K4661</f>
        <v>13</v>
      </c>
      <c r="M4661" t="str">
        <f>IF(I4661&lt;100,"small",IF(I4661&lt;500,"medium","large"))</f>
        <v>small</v>
      </c>
      <c r="N4661">
        <f>IF(M4661="small",1,0)</f>
        <v>1</v>
      </c>
      <c r="O4661">
        <f>IF(N4661="medium",1,0)</f>
        <v>0</v>
      </c>
      <c r="P4661">
        <f>IF(O4661="large",1,0)</f>
        <v>0</v>
      </c>
      <c r="Q4661">
        <v>2001</v>
      </c>
      <c r="R4661">
        <v>3</v>
      </c>
      <c r="S4661" t="str">
        <f>IF(R4661=1, "First-time", IF(R4661&lt;=3, "Rising Star", IF(R4661&lt;10, "Established", "Elites")))</f>
        <v>Rising Star</v>
      </c>
      <c r="T4661">
        <f>IF(S4661 = "First-time",1,0)</f>
        <v>0</v>
      </c>
      <c r="U4661">
        <f>IF(S4661 = "Rising Star",1,0)</f>
        <v>1</v>
      </c>
      <c r="V4661">
        <f>IF(S4661 = "Established",1,0)</f>
        <v>0</v>
      </c>
      <c r="W4661">
        <f>IF(S4661 = "Elites",1,0)</f>
        <v>0</v>
      </c>
      <c r="X4661" t="s">
        <v>106</v>
      </c>
      <c r="Y4661" t="str">
        <f>IF(X4661="","-",TRIM(LEFT(X4661,FIND(",",X4661&amp;",")-1)))</f>
        <v>Cleveland</v>
      </c>
      <c r="Z4661" t="s">
        <v>106</v>
      </c>
      <c r="AA4661" t="s">
        <v>36</v>
      </c>
    </row>
    <row r="4662" spans="1:27" ht="14.4" x14ac:dyDescent="0.3">
      <c r="A4662">
        <v>4649</v>
      </c>
      <c r="B4662" t="s">
        <v>13428</v>
      </c>
      <c r="C4662" t="s">
        <v>13429</v>
      </c>
      <c r="D4662" t="s">
        <v>13430</v>
      </c>
      <c r="E4662" t="s">
        <v>392</v>
      </c>
      <c r="F4662" s="5">
        <f>_xlfn.TEXTBEFORE(E4662, " ") * 1000000</f>
        <v>2000000</v>
      </c>
      <c r="G4662">
        <v>61.544699999999999</v>
      </c>
      <c r="H4662" t="s">
        <v>140</v>
      </c>
      <c r="I4662">
        <v>40</v>
      </c>
      <c r="J4662">
        <f>IF(I4662="",0,I4662)</f>
        <v>40</v>
      </c>
      <c r="K4662">
        <v>10</v>
      </c>
      <c r="L4662">
        <f>I4662-K4662</f>
        <v>30</v>
      </c>
      <c r="M4662" t="str">
        <f>IF(I4662&lt;100,"small",IF(I4662&lt;500,"medium","large"))</f>
        <v>small</v>
      </c>
      <c r="N4662">
        <f>IF(M4662="small",1,0)</f>
        <v>1</v>
      </c>
      <c r="O4662">
        <f>IF(N4662="medium",1,0)</f>
        <v>0</v>
      </c>
      <c r="P4662">
        <f>IF(O4662="large",1,0)</f>
        <v>0</v>
      </c>
      <c r="Q4662">
        <v>2012</v>
      </c>
      <c r="R4662">
        <v>2</v>
      </c>
      <c r="S4662" t="str">
        <f>IF(R4662=1, "First-time", IF(R4662&lt;=3, "Rising Star", IF(R4662&lt;10, "Established", "Elites")))</f>
        <v>Rising Star</v>
      </c>
      <c r="T4662">
        <f>IF(S4662 = "First-time",1,0)</f>
        <v>0</v>
      </c>
      <c r="U4662">
        <f>IF(S4662 = "Rising Star",1,0)</f>
        <v>1</v>
      </c>
      <c r="V4662">
        <f>IF(S4662 = "Established",1,0)</f>
        <v>0</v>
      </c>
      <c r="W4662">
        <f>IF(S4662 = "Elites",1,0)</f>
        <v>0</v>
      </c>
      <c r="X4662" t="s">
        <v>86</v>
      </c>
      <c r="Y4662" t="str">
        <f>IF(X4662="","-",TRIM(LEFT(X4662,FIND(",",X4662&amp;",")-1)))</f>
        <v>New York City</v>
      </c>
      <c r="Z4662" t="s">
        <v>13431</v>
      </c>
      <c r="AA4662" t="s">
        <v>32</v>
      </c>
    </row>
    <row r="4663" spans="1:27" ht="14.4" x14ac:dyDescent="0.3">
      <c r="A4663">
        <v>4650</v>
      </c>
      <c r="B4663" t="s">
        <v>286</v>
      </c>
      <c r="C4663" t="s">
        <v>287</v>
      </c>
      <c r="D4663" t="s">
        <v>288</v>
      </c>
      <c r="E4663" t="s">
        <v>289</v>
      </c>
      <c r="F4663" s="5">
        <f>_xlfn.TEXTBEFORE(E4663, " ") * 1000000</f>
        <v>3700000</v>
      </c>
      <c r="G4663">
        <v>61.541899999999998</v>
      </c>
      <c r="H4663" t="s">
        <v>160</v>
      </c>
      <c r="I4663">
        <v>26</v>
      </c>
      <c r="J4663">
        <f>IF(I4663="",0,I4663)</f>
        <v>26</v>
      </c>
      <c r="K4663">
        <v>18</v>
      </c>
      <c r="L4663">
        <f>I4663-K4663</f>
        <v>8</v>
      </c>
      <c r="M4663" t="str">
        <f>IF(I4663&lt;100,"small",IF(I4663&lt;500,"medium","large"))</f>
        <v>small</v>
      </c>
      <c r="N4663">
        <f>IF(M4663="small",1,0)</f>
        <v>1</v>
      </c>
      <c r="O4663">
        <f>IF(N4663="medium",1,0)</f>
        <v>0</v>
      </c>
      <c r="P4663">
        <f>IF(O4663="large",1,0)</f>
        <v>0</v>
      </c>
      <c r="Q4663">
        <v>1953</v>
      </c>
      <c r="R4663">
        <v>1</v>
      </c>
      <c r="S4663" t="str">
        <f>IF(R4663=1, "First-time", IF(R4663&lt;=3, "Rising Star", IF(R4663&lt;10, "Established", "Elites")))</f>
        <v>First-time</v>
      </c>
      <c r="T4663">
        <f>IF(S4663 = "First-time",1,0)</f>
        <v>1</v>
      </c>
      <c r="U4663">
        <f>IF(S4663 = "Rising Star",1,0)</f>
        <v>0</v>
      </c>
      <c r="V4663">
        <f>IF(S4663 = "Established",1,0)</f>
        <v>0</v>
      </c>
      <c r="W4663">
        <f>IF(S4663 = "Elites",1,0)</f>
        <v>0</v>
      </c>
      <c r="X4663" t="s">
        <v>242</v>
      </c>
      <c r="Y4663" t="str">
        <f>IF(X4663="","-",TRIM(LEFT(X4663,FIND(",",X4663&amp;",")-1)))</f>
        <v>Atlanta</v>
      </c>
      <c r="Z4663" t="s">
        <v>242</v>
      </c>
      <c r="AA4663" t="s">
        <v>11</v>
      </c>
    </row>
    <row r="4664" spans="1:27" ht="14.4" x14ac:dyDescent="0.3">
      <c r="A4664">
        <v>4651</v>
      </c>
      <c r="B4664" t="s">
        <v>209</v>
      </c>
      <c r="C4664" t="s">
        <v>210</v>
      </c>
      <c r="D4664" t="s">
        <v>211</v>
      </c>
      <c r="E4664" t="s">
        <v>212</v>
      </c>
      <c r="F4664" s="5">
        <f>_xlfn.TEXTBEFORE(E4664, " ") * 1000000</f>
        <v>4400000</v>
      </c>
      <c r="G4664">
        <v>61.5413</v>
      </c>
      <c r="H4664" t="s">
        <v>105</v>
      </c>
      <c r="I4664">
        <v>47</v>
      </c>
      <c r="J4664">
        <f>IF(I4664="",0,I4664)</f>
        <v>47</v>
      </c>
      <c r="K4664">
        <v>31</v>
      </c>
      <c r="L4664">
        <f>I4664-K4664</f>
        <v>16</v>
      </c>
      <c r="M4664" t="str">
        <f>IF(I4664&lt;100,"small",IF(I4664&lt;500,"medium","large"))</f>
        <v>small</v>
      </c>
      <c r="N4664">
        <f>IF(M4664="small",1,0)</f>
        <v>1</v>
      </c>
      <c r="O4664">
        <f>IF(N4664="medium",1,0)</f>
        <v>0</v>
      </c>
      <c r="P4664">
        <f>IF(O4664="large",1,0)</f>
        <v>0</v>
      </c>
      <c r="Q4664">
        <v>1941</v>
      </c>
      <c r="R4664">
        <v>3</v>
      </c>
      <c r="S4664" t="str">
        <f>IF(R4664=1, "First-time", IF(R4664&lt;=3, "Rising Star", IF(R4664&lt;10, "Established", "Elites")))</f>
        <v>Rising Star</v>
      </c>
      <c r="T4664">
        <f>IF(S4664 = "First-time",1,0)</f>
        <v>0</v>
      </c>
      <c r="U4664">
        <f>IF(S4664 = "Rising Star",1,0)</f>
        <v>1</v>
      </c>
      <c r="V4664">
        <f>IF(S4664 = "Established",1,0)</f>
        <v>0</v>
      </c>
      <c r="W4664">
        <f>IF(S4664 = "Elites",1,0)</f>
        <v>0</v>
      </c>
      <c r="X4664" t="s">
        <v>99</v>
      </c>
      <c r="Y4664" t="str">
        <f>IF(X4664="","-",TRIM(LEFT(X4664,FIND(",",X4664&amp;",")-1)))</f>
        <v>-</v>
      </c>
      <c r="Z4664" t="s">
        <v>213</v>
      </c>
      <c r="AA4664" t="s">
        <v>16</v>
      </c>
    </row>
    <row r="4665" spans="1:27" ht="14.4" x14ac:dyDescent="0.3">
      <c r="A4665">
        <v>4652</v>
      </c>
      <c r="B4665" t="s">
        <v>1895</v>
      </c>
      <c r="C4665" t="s">
        <v>1896</v>
      </c>
      <c r="D4665" t="s">
        <v>1897</v>
      </c>
      <c r="E4665" t="s">
        <v>1898</v>
      </c>
      <c r="F4665" s="5">
        <f>_xlfn.TEXTBEFORE(E4665, " ") * 1000000</f>
        <v>84300000</v>
      </c>
      <c r="G4665">
        <v>61.516399999999997</v>
      </c>
      <c r="H4665" t="s">
        <v>433</v>
      </c>
      <c r="I4665">
        <v>130</v>
      </c>
      <c r="J4665">
        <f>IF(I4665="",0,I4665)</f>
        <v>130</v>
      </c>
      <c r="K4665">
        <v>75</v>
      </c>
      <c r="L4665">
        <f>I4665-K4665</f>
        <v>55</v>
      </c>
      <c r="M4665" t="str">
        <f>IF(I4665&lt;100,"small",IF(I4665&lt;500,"medium","large"))</f>
        <v>medium</v>
      </c>
      <c r="N4665">
        <f>IF(M4665="small",1,0)</f>
        <v>0</v>
      </c>
      <c r="O4665">
        <f>IF(N4665="medium",1,0)</f>
        <v>0</v>
      </c>
      <c r="P4665">
        <f>IF(O4665="large",1,0)</f>
        <v>0</v>
      </c>
      <c r="Q4665">
        <v>1993</v>
      </c>
      <c r="R4665">
        <v>5</v>
      </c>
      <c r="S4665" t="str">
        <f>IF(R4665=1, "First-time", IF(R4665&lt;=3, "Rising Star", IF(R4665&lt;10, "Established", "Elites")))</f>
        <v>Established</v>
      </c>
      <c r="T4665">
        <f>IF(S4665 = "First-time",1,0)</f>
        <v>0</v>
      </c>
      <c r="U4665">
        <f>IF(S4665 = "Rising Star",1,0)</f>
        <v>0</v>
      </c>
      <c r="V4665">
        <f>IF(S4665 = "Established",1,0)</f>
        <v>1</v>
      </c>
      <c r="W4665">
        <f>IF(S4665 = "Elites",1,0)</f>
        <v>0</v>
      </c>
      <c r="X4665" t="s">
        <v>185</v>
      </c>
      <c r="Y4665" t="str">
        <f>IF(X4665="","-",TRIM(LEFT(X4665,FIND(",",X4665&amp;",")-1)))</f>
        <v>Boston</v>
      </c>
      <c r="Z4665" t="s">
        <v>1899</v>
      </c>
      <c r="AA4665" t="s">
        <v>20</v>
      </c>
    </row>
    <row r="4666" spans="1:27" ht="14.4" x14ac:dyDescent="0.3">
      <c r="A4666">
        <v>4653</v>
      </c>
      <c r="B4666" t="s">
        <v>3360</v>
      </c>
      <c r="C4666" t="s">
        <v>3361</v>
      </c>
      <c r="D4666" t="s">
        <v>3362</v>
      </c>
      <c r="E4666" t="s">
        <v>3363</v>
      </c>
      <c r="F4666" s="5">
        <f>_xlfn.TEXTBEFORE(E4666, " ") * 1000000</f>
        <v>37700000</v>
      </c>
      <c r="G4666">
        <v>61.487400000000001</v>
      </c>
      <c r="H4666" t="s">
        <v>433</v>
      </c>
      <c r="I4666">
        <v>180</v>
      </c>
      <c r="J4666">
        <f>IF(I4666="",0,I4666)</f>
        <v>180</v>
      </c>
      <c r="K4666">
        <v>99</v>
      </c>
      <c r="L4666">
        <f>I4666-K4666</f>
        <v>81</v>
      </c>
      <c r="M4666" t="str">
        <f>IF(I4666&lt;100,"small",IF(I4666&lt;500,"medium","large"))</f>
        <v>medium</v>
      </c>
      <c r="N4666">
        <f>IF(M4666="small",1,0)</f>
        <v>0</v>
      </c>
      <c r="O4666">
        <f>IF(N4666="medium",1,0)</f>
        <v>0</v>
      </c>
      <c r="P4666">
        <f>IF(O4666="large",1,0)</f>
        <v>0</v>
      </c>
      <c r="Q4666">
        <v>1999</v>
      </c>
      <c r="R4666">
        <v>8</v>
      </c>
      <c r="S4666" t="str">
        <f>IF(R4666=1, "First-time", IF(R4666&lt;=3, "Rising Star", IF(R4666&lt;10, "Established", "Elites")))</f>
        <v>Established</v>
      </c>
      <c r="T4666">
        <f>IF(S4666 = "First-time",1,0)</f>
        <v>0</v>
      </c>
      <c r="U4666">
        <f>IF(S4666 = "Rising Star",1,0)</f>
        <v>0</v>
      </c>
      <c r="V4666">
        <f>IF(S4666 = "Established",1,0)</f>
        <v>1</v>
      </c>
      <c r="W4666">
        <f>IF(S4666 = "Elites",1,0)</f>
        <v>0</v>
      </c>
      <c r="X4666" t="s">
        <v>325</v>
      </c>
      <c r="Y4666" t="str">
        <f>IF(X4666="","-",TRIM(LEFT(X4666,FIND(",",X4666&amp;",")-1)))</f>
        <v>Los Angeles</v>
      </c>
      <c r="Z4666" t="s">
        <v>1714</v>
      </c>
      <c r="AA4666" t="s">
        <v>5</v>
      </c>
    </row>
    <row r="4667" spans="1:27" ht="14.4" x14ac:dyDescent="0.3">
      <c r="A4667">
        <v>4654</v>
      </c>
      <c r="B4667" t="s">
        <v>5104</v>
      </c>
      <c r="C4667" t="s">
        <v>5105</v>
      </c>
      <c r="D4667" t="s">
        <v>5106</v>
      </c>
      <c r="E4667" t="s">
        <v>3087</v>
      </c>
      <c r="F4667" s="5">
        <f>_xlfn.TEXTBEFORE(E4667, " ") * 1000000</f>
        <v>22700000</v>
      </c>
      <c r="G4667">
        <v>61.471699999999998</v>
      </c>
      <c r="H4667" t="s">
        <v>85</v>
      </c>
      <c r="I4667">
        <v>95</v>
      </c>
      <c r="J4667">
        <f>IF(I4667="",0,I4667)</f>
        <v>95</v>
      </c>
      <c r="K4667">
        <v>61</v>
      </c>
      <c r="L4667">
        <f>I4667-K4667</f>
        <v>34</v>
      </c>
      <c r="M4667" t="str">
        <f>IF(I4667&lt;100,"small",IF(I4667&lt;500,"medium","large"))</f>
        <v>small</v>
      </c>
      <c r="N4667">
        <f>IF(M4667="small",1,0)</f>
        <v>1</v>
      </c>
      <c r="O4667">
        <f>IF(N4667="medium",1,0)</f>
        <v>0</v>
      </c>
      <c r="P4667">
        <f>IF(O4667="large",1,0)</f>
        <v>0</v>
      </c>
      <c r="Q4667">
        <v>2003</v>
      </c>
      <c r="R4667">
        <v>6</v>
      </c>
      <c r="S4667" t="str">
        <f>IF(R4667=1, "First-time", IF(R4667&lt;=3, "Rising Star", IF(R4667&lt;10, "Established", "Elites")))</f>
        <v>Established</v>
      </c>
      <c r="T4667">
        <f>IF(S4667 = "First-time",1,0)</f>
        <v>0</v>
      </c>
      <c r="U4667">
        <f>IF(S4667 = "Rising Star",1,0)</f>
        <v>0</v>
      </c>
      <c r="V4667">
        <f>IF(S4667 = "Established",1,0)</f>
        <v>1</v>
      </c>
      <c r="W4667">
        <f>IF(S4667 = "Elites",1,0)</f>
        <v>0</v>
      </c>
      <c r="X4667" t="s">
        <v>271</v>
      </c>
      <c r="Y4667" t="str">
        <f>IF(X4667="","-",TRIM(LEFT(X4667,FIND(",",X4667&amp;",")-1)))</f>
        <v>Chicago</v>
      </c>
      <c r="Z4667" t="s">
        <v>271</v>
      </c>
      <c r="AA4667" t="s">
        <v>15</v>
      </c>
    </row>
    <row r="4668" spans="1:27" ht="14.4" x14ac:dyDescent="0.3">
      <c r="A4668">
        <v>4655</v>
      </c>
      <c r="B4668" t="s">
        <v>7494</v>
      </c>
      <c r="C4668" t="s">
        <v>7495</v>
      </c>
      <c r="D4668" t="s">
        <v>7496</v>
      </c>
      <c r="E4668" t="s">
        <v>2709</v>
      </c>
      <c r="F4668" s="5">
        <f>_xlfn.TEXTBEFORE(E4668, " ") * 1000000</f>
        <v>19200000</v>
      </c>
      <c r="G4668">
        <v>61.446100000000001</v>
      </c>
      <c r="H4668" t="s">
        <v>353</v>
      </c>
      <c r="I4668">
        <v>69</v>
      </c>
      <c r="J4668">
        <f>IF(I4668="",0,I4668)</f>
        <v>69</v>
      </c>
      <c r="K4668">
        <v>36</v>
      </c>
      <c r="L4668">
        <f>I4668-K4668</f>
        <v>33</v>
      </c>
      <c r="M4668" t="str">
        <f>IF(I4668&lt;100,"small",IF(I4668&lt;500,"medium","large"))</f>
        <v>small</v>
      </c>
      <c r="N4668">
        <f>IF(M4668="small",1,0)</f>
        <v>1</v>
      </c>
      <c r="O4668">
        <f>IF(N4668="medium",1,0)</f>
        <v>0</v>
      </c>
      <c r="P4668">
        <f>IF(O4668="large",1,0)</f>
        <v>0</v>
      </c>
      <c r="Q4668">
        <v>2007</v>
      </c>
      <c r="R4668">
        <v>5</v>
      </c>
      <c r="S4668" t="str">
        <f>IF(R4668=1, "First-time", IF(R4668&lt;=3, "Rising Star", IF(R4668&lt;10, "Established", "Elites")))</f>
        <v>Established</v>
      </c>
      <c r="T4668">
        <f>IF(S4668 = "First-time",1,0)</f>
        <v>0</v>
      </c>
      <c r="U4668">
        <f>IF(S4668 = "Rising Star",1,0)</f>
        <v>0</v>
      </c>
      <c r="V4668">
        <f>IF(S4668 = "Established",1,0)</f>
        <v>1</v>
      </c>
      <c r="W4668">
        <f>IF(S4668 = "Elites",1,0)</f>
        <v>0</v>
      </c>
      <c r="X4668" t="s">
        <v>232</v>
      </c>
      <c r="Y4668" t="str">
        <f>IF(X4668="","-",TRIM(LEFT(X4668,FIND(",",X4668&amp;",")-1)))</f>
        <v>Houston</v>
      </c>
      <c r="Z4668" t="s">
        <v>232</v>
      </c>
      <c r="AA4668" t="s">
        <v>45</v>
      </c>
    </row>
    <row r="4669" spans="1:27" ht="14.4" x14ac:dyDescent="0.3">
      <c r="A4669">
        <v>4656</v>
      </c>
      <c r="B4669" t="s">
        <v>2583</v>
      </c>
      <c r="C4669" t="s">
        <v>2584</v>
      </c>
      <c r="D4669" t="s">
        <v>2585</v>
      </c>
      <c r="E4669" t="s">
        <v>1793</v>
      </c>
      <c r="F4669" s="5">
        <f>_xlfn.TEXTBEFORE(E4669, " ") * 1000000</f>
        <v>29500000</v>
      </c>
      <c r="G4669">
        <v>61.434399999999997</v>
      </c>
      <c r="H4669" t="s">
        <v>353</v>
      </c>
      <c r="I4669">
        <v>115</v>
      </c>
      <c r="J4669">
        <f>IF(I4669="",0,I4669)</f>
        <v>115</v>
      </c>
      <c r="K4669">
        <v>75</v>
      </c>
      <c r="L4669">
        <f>I4669-K4669</f>
        <v>40</v>
      </c>
      <c r="M4669" t="str">
        <f>IF(I4669&lt;100,"small",IF(I4669&lt;500,"medium","large"))</f>
        <v>medium</v>
      </c>
      <c r="N4669">
        <f>IF(M4669="small",1,0)</f>
        <v>0</v>
      </c>
      <c r="O4669">
        <f>IF(N4669="medium",1,0)</f>
        <v>0</v>
      </c>
      <c r="P4669">
        <f>IF(O4669="large",1,0)</f>
        <v>0</v>
      </c>
      <c r="Q4669">
        <v>1997</v>
      </c>
      <c r="R4669">
        <v>7</v>
      </c>
      <c r="S4669" t="str">
        <f>IF(R4669=1, "First-time", IF(R4669&lt;=3, "Rising Star", IF(R4669&lt;10, "Established", "Elites")))</f>
        <v>Established</v>
      </c>
      <c r="T4669">
        <f>IF(S4669 = "First-time",1,0)</f>
        <v>0</v>
      </c>
      <c r="U4669">
        <f>IF(S4669 = "Rising Star",1,0)</f>
        <v>0</v>
      </c>
      <c r="V4669">
        <f>IF(S4669 = "Established",1,0)</f>
        <v>1</v>
      </c>
      <c r="W4669">
        <f>IF(S4669 = "Elites",1,0)</f>
        <v>0</v>
      </c>
      <c r="X4669" t="s">
        <v>232</v>
      </c>
      <c r="Y4669" t="str">
        <f>IF(X4669="","-",TRIM(LEFT(X4669,FIND(",",X4669&amp;",")-1)))</f>
        <v>Houston</v>
      </c>
      <c r="Z4669" t="s">
        <v>232</v>
      </c>
      <c r="AA4669" t="s">
        <v>45</v>
      </c>
    </row>
    <row r="4670" spans="1:27" ht="14.4" x14ac:dyDescent="0.3">
      <c r="A4670">
        <v>4657</v>
      </c>
      <c r="B4670" t="s">
        <v>5302</v>
      </c>
      <c r="C4670" t="s">
        <v>5303</v>
      </c>
      <c r="D4670" t="s">
        <v>5304</v>
      </c>
      <c r="E4670" t="s">
        <v>2889</v>
      </c>
      <c r="F4670" s="5">
        <f>_xlfn.TEXTBEFORE(E4670, " ") * 1000000</f>
        <v>7700000</v>
      </c>
      <c r="G4670">
        <v>61.432200000000002</v>
      </c>
      <c r="H4670" t="s">
        <v>472</v>
      </c>
      <c r="I4670">
        <v>61</v>
      </c>
      <c r="J4670">
        <f>IF(I4670="",0,I4670)</f>
        <v>61</v>
      </c>
      <c r="K4670">
        <v>31</v>
      </c>
      <c r="L4670">
        <f>I4670-K4670</f>
        <v>30</v>
      </c>
      <c r="M4670" t="str">
        <f>IF(I4670&lt;100,"small",IF(I4670&lt;500,"medium","large"))</f>
        <v>small</v>
      </c>
      <c r="N4670">
        <f>IF(M4670="small",1,0)</f>
        <v>1</v>
      </c>
      <c r="O4670">
        <f>IF(N4670="medium",1,0)</f>
        <v>0</v>
      </c>
      <c r="P4670">
        <f>IF(O4670="large",1,0)</f>
        <v>0</v>
      </c>
      <c r="Q4670">
        <v>2003</v>
      </c>
      <c r="R4670">
        <v>6</v>
      </c>
      <c r="S4670" t="str">
        <f>IF(R4670=1, "First-time", IF(R4670&lt;=3, "Rising Star", IF(R4670&lt;10, "Established", "Elites")))</f>
        <v>Established</v>
      </c>
      <c r="T4670">
        <f>IF(S4670 = "First-time",1,0)</f>
        <v>0</v>
      </c>
      <c r="U4670">
        <f>IF(S4670 = "Rising Star",1,0)</f>
        <v>0</v>
      </c>
      <c r="V4670">
        <f>IF(S4670 = "Established",1,0)</f>
        <v>1</v>
      </c>
      <c r="W4670">
        <f>IF(S4670 = "Elites",1,0)</f>
        <v>0</v>
      </c>
      <c r="X4670" t="s">
        <v>325</v>
      </c>
      <c r="Y4670" t="str">
        <f>IF(X4670="","-",TRIM(LEFT(X4670,FIND(",",X4670&amp;",")-1)))</f>
        <v>Los Angeles</v>
      </c>
      <c r="Z4670" t="s">
        <v>5305</v>
      </c>
      <c r="AA4670" t="s">
        <v>5</v>
      </c>
    </row>
    <row r="4671" spans="1:27" ht="14.4" x14ac:dyDescent="0.3">
      <c r="A4671">
        <v>4658</v>
      </c>
      <c r="B4671" t="s">
        <v>1710</v>
      </c>
      <c r="C4671" t="s">
        <v>1711</v>
      </c>
      <c r="D4671" t="s">
        <v>1712</v>
      </c>
      <c r="E4671" t="s">
        <v>1713</v>
      </c>
      <c r="F4671" s="5">
        <f>_xlfn.TEXTBEFORE(E4671, " ") * 1000000</f>
        <v>201100000</v>
      </c>
      <c r="G4671">
        <v>61.401200000000003</v>
      </c>
      <c r="H4671" t="s">
        <v>472</v>
      </c>
      <c r="I4671">
        <v>67</v>
      </c>
      <c r="J4671">
        <f>IF(I4671="",0,I4671)</f>
        <v>67</v>
      </c>
      <c r="K4671">
        <v>58</v>
      </c>
      <c r="L4671">
        <f>I4671-K4671</f>
        <v>9</v>
      </c>
      <c r="M4671" t="str">
        <f>IF(I4671&lt;100,"small",IF(I4671&lt;500,"medium","large"))</f>
        <v>small</v>
      </c>
      <c r="N4671">
        <f>IF(M4671="small",1,0)</f>
        <v>1</v>
      </c>
      <c r="O4671">
        <f>IF(N4671="medium",1,0)</f>
        <v>0</v>
      </c>
      <c r="P4671">
        <f>IF(O4671="large",1,0)</f>
        <v>0</v>
      </c>
      <c r="Q4671">
        <v>1991</v>
      </c>
      <c r="R4671">
        <v>9</v>
      </c>
      <c r="S4671" t="str">
        <f>IF(R4671=1, "First-time", IF(R4671&lt;=3, "Rising Star", IF(R4671&lt;10, "Established", "Elites")))</f>
        <v>Established</v>
      </c>
      <c r="T4671">
        <f>IF(S4671 = "First-time",1,0)</f>
        <v>0</v>
      </c>
      <c r="U4671">
        <f>IF(S4671 = "Rising Star",1,0)</f>
        <v>0</v>
      </c>
      <c r="V4671">
        <f>IF(S4671 = "Established",1,0)</f>
        <v>1</v>
      </c>
      <c r="W4671">
        <f>IF(S4671 = "Elites",1,0)</f>
        <v>0</v>
      </c>
      <c r="X4671" t="s">
        <v>325</v>
      </c>
      <c r="Y4671" t="str">
        <f>IF(X4671="","-",TRIM(LEFT(X4671,FIND(",",X4671&amp;",")-1)))</f>
        <v>Los Angeles</v>
      </c>
      <c r="Z4671" t="s">
        <v>1714</v>
      </c>
      <c r="AA4671" t="s">
        <v>5</v>
      </c>
    </row>
    <row r="4672" spans="1:27" ht="14.4" x14ac:dyDescent="0.3">
      <c r="A4672">
        <v>4659</v>
      </c>
      <c r="B4672" t="s">
        <v>13679</v>
      </c>
      <c r="C4672" t="s">
        <v>13680</v>
      </c>
      <c r="D4672" t="s">
        <v>13681</v>
      </c>
      <c r="E4672" t="s">
        <v>4059</v>
      </c>
      <c r="F4672" s="5">
        <f>_xlfn.TEXTBEFORE(E4672, " ") * 1000000</f>
        <v>8800000</v>
      </c>
      <c r="G4672">
        <v>61.359000000000002</v>
      </c>
      <c r="H4672" t="s">
        <v>353</v>
      </c>
      <c r="I4672">
        <v>55</v>
      </c>
      <c r="J4672">
        <f>IF(I4672="",0,I4672)</f>
        <v>55</v>
      </c>
      <c r="K4672">
        <v>30</v>
      </c>
      <c r="L4672">
        <f>I4672-K4672</f>
        <v>25</v>
      </c>
      <c r="M4672" t="str">
        <f>IF(I4672&lt;100,"small",IF(I4672&lt;500,"medium","large"))</f>
        <v>small</v>
      </c>
      <c r="N4672">
        <f>IF(M4672="small",1,0)</f>
        <v>1</v>
      </c>
      <c r="O4672">
        <f>IF(N4672="medium",1,0)</f>
        <v>0</v>
      </c>
      <c r="P4672">
        <f>IF(O4672="large",1,0)</f>
        <v>0</v>
      </c>
      <c r="Q4672">
        <v>2012</v>
      </c>
      <c r="R4672">
        <v>2</v>
      </c>
      <c r="S4672" t="str">
        <f>IF(R4672=1, "First-time", IF(R4672&lt;=3, "Rising Star", IF(R4672&lt;10, "Established", "Elites")))</f>
        <v>Rising Star</v>
      </c>
      <c r="T4672">
        <f>IF(S4672 = "First-time",1,0)</f>
        <v>0</v>
      </c>
      <c r="U4672">
        <f>IF(S4672 = "Rising Star",1,0)</f>
        <v>1</v>
      </c>
      <c r="V4672">
        <f>IF(S4672 = "Established",1,0)</f>
        <v>0</v>
      </c>
      <c r="W4672">
        <f>IF(S4672 = "Elites",1,0)</f>
        <v>0</v>
      </c>
      <c r="X4672" t="s">
        <v>636</v>
      </c>
      <c r="Y4672" t="str">
        <f>IF(X4672="","-",TRIM(LEFT(X4672,FIND(",",X4672&amp;",")-1)))</f>
        <v>Indianapolis</v>
      </c>
      <c r="Z4672" t="s">
        <v>1196</v>
      </c>
      <c r="AA4672" t="s">
        <v>16</v>
      </c>
    </row>
    <row r="4673" spans="1:27" ht="14.4" x14ac:dyDescent="0.3">
      <c r="A4673">
        <v>4660</v>
      </c>
      <c r="B4673" t="s">
        <v>1460</v>
      </c>
      <c r="C4673" t="s">
        <v>1461</v>
      </c>
      <c r="D4673" t="s">
        <v>1462</v>
      </c>
      <c r="E4673" t="s">
        <v>123</v>
      </c>
      <c r="F4673" s="5">
        <f>_xlfn.TEXTBEFORE(E4673, " ") * 1000000</f>
        <v>11300000</v>
      </c>
      <c r="G4673">
        <v>61.301900000000003</v>
      </c>
      <c r="H4673" t="s">
        <v>472</v>
      </c>
      <c r="I4673">
        <v>45</v>
      </c>
      <c r="J4673">
        <f>IF(I4673="",0,I4673)</f>
        <v>45</v>
      </c>
      <c r="K4673">
        <v>25</v>
      </c>
      <c r="L4673">
        <f>I4673-K4673</f>
        <v>20</v>
      </c>
      <c r="M4673" t="str">
        <f>IF(I4673&lt;100,"small",IF(I4673&lt;500,"medium","large"))</f>
        <v>small</v>
      </c>
      <c r="N4673">
        <f>IF(M4673="small",1,0)</f>
        <v>1</v>
      </c>
      <c r="O4673">
        <f>IF(N4673="medium",1,0)</f>
        <v>0</v>
      </c>
      <c r="P4673">
        <f>IF(O4673="large",1,0)</f>
        <v>0</v>
      </c>
      <c r="Q4673">
        <v>1989</v>
      </c>
      <c r="R4673">
        <v>3</v>
      </c>
      <c r="S4673" t="str">
        <f>IF(R4673=1, "First-time", IF(R4673&lt;=3, "Rising Star", IF(R4673&lt;10, "Established", "Elites")))</f>
        <v>Rising Star</v>
      </c>
      <c r="T4673">
        <f>IF(S4673 = "First-time",1,0)</f>
        <v>0</v>
      </c>
      <c r="U4673">
        <f>IF(S4673 = "Rising Star",1,0)</f>
        <v>1</v>
      </c>
      <c r="V4673">
        <f>IF(S4673 = "Established",1,0)</f>
        <v>0</v>
      </c>
      <c r="W4673">
        <f>IF(S4673 = "Elites",1,0)</f>
        <v>0</v>
      </c>
      <c r="X4673" t="s">
        <v>99</v>
      </c>
      <c r="Y4673" t="str">
        <f>IF(X4673="","-",TRIM(LEFT(X4673,FIND(",",X4673&amp;",")-1)))</f>
        <v>-</v>
      </c>
      <c r="Z4673" t="s">
        <v>671</v>
      </c>
      <c r="AA4673" t="s">
        <v>20</v>
      </c>
    </row>
    <row r="4674" spans="1:27" ht="14.4" x14ac:dyDescent="0.3">
      <c r="A4674">
        <v>4661</v>
      </c>
      <c r="B4674" t="s">
        <v>6414</v>
      </c>
      <c r="C4674" t="s">
        <v>6415</v>
      </c>
      <c r="D4674" t="s">
        <v>6416</v>
      </c>
      <c r="E4674" t="s">
        <v>4408</v>
      </c>
      <c r="F4674" s="5">
        <f>_xlfn.TEXTBEFORE(E4674, " ") * 1000000</f>
        <v>45800000</v>
      </c>
      <c r="G4674">
        <v>61.298099999999998</v>
      </c>
      <c r="H4674" t="s">
        <v>174</v>
      </c>
      <c r="I4674">
        <v>173</v>
      </c>
      <c r="J4674">
        <f>IF(I4674="",0,I4674)</f>
        <v>173</v>
      </c>
      <c r="K4674">
        <v>145</v>
      </c>
      <c r="L4674">
        <f>I4674-K4674</f>
        <v>28</v>
      </c>
      <c r="M4674" t="str">
        <f>IF(I4674&lt;100,"small",IF(I4674&lt;500,"medium","large"))</f>
        <v>medium</v>
      </c>
      <c r="N4674">
        <f>IF(M4674="small",1,0)</f>
        <v>0</v>
      </c>
      <c r="O4674">
        <f>IF(N4674="medium",1,0)</f>
        <v>0</v>
      </c>
      <c r="P4674">
        <f>IF(O4674="large",1,0)</f>
        <v>0</v>
      </c>
      <c r="Q4674">
        <v>2005</v>
      </c>
      <c r="R4674">
        <v>10</v>
      </c>
      <c r="S4674" t="str">
        <f>IF(R4674=1, "First-time", IF(R4674&lt;=3, "Rising Star", IF(R4674&lt;10, "Established", "Elites")))</f>
        <v>Elites</v>
      </c>
      <c r="T4674">
        <f>IF(S4674 = "First-time",1,0)</f>
        <v>0</v>
      </c>
      <c r="U4674">
        <f>IF(S4674 = "Rising Star",1,0)</f>
        <v>0</v>
      </c>
      <c r="V4674">
        <f>IF(S4674 = "Established",1,0)</f>
        <v>0</v>
      </c>
      <c r="W4674">
        <f>IF(S4674 = "Elites",1,0)</f>
        <v>1</v>
      </c>
      <c r="X4674" t="s">
        <v>99</v>
      </c>
      <c r="Y4674" t="str">
        <f>IF(X4674="","-",TRIM(LEFT(X4674,FIND(",",X4674&amp;",")-1)))</f>
        <v>-</v>
      </c>
      <c r="Z4674" t="s">
        <v>6417</v>
      </c>
      <c r="AA4674" t="s">
        <v>13</v>
      </c>
    </row>
    <row r="4675" spans="1:27" ht="14.4" x14ac:dyDescent="0.3">
      <c r="A4675">
        <v>4662</v>
      </c>
      <c r="B4675" t="s">
        <v>2089</v>
      </c>
      <c r="C4675" t="s">
        <v>2090</v>
      </c>
      <c r="D4675" t="s">
        <v>2091</v>
      </c>
      <c r="E4675" t="s">
        <v>2092</v>
      </c>
      <c r="F4675" s="5">
        <f>_xlfn.TEXTBEFORE(E4675, " ") * 1000000</f>
        <v>5600000</v>
      </c>
      <c r="G4675">
        <v>61.298099999999998</v>
      </c>
      <c r="H4675" t="s">
        <v>129</v>
      </c>
      <c r="I4675">
        <v>12</v>
      </c>
      <c r="J4675">
        <f>IF(I4675="",0,I4675)</f>
        <v>12</v>
      </c>
      <c r="K4675">
        <v>8</v>
      </c>
      <c r="L4675">
        <f>I4675-K4675</f>
        <v>4</v>
      </c>
      <c r="M4675" t="str">
        <f>IF(I4675&lt;100,"small",IF(I4675&lt;500,"medium","large"))</f>
        <v>small</v>
      </c>
      <c r="N4675">
        <f>IF(M4675="small",1,0)</f>
        <v>1</v>
      </c>
      <c r="O4675">
        <f>IF(N4675="medium",1,0)</f>
        <v>0</v>
      </c>
      <c r="P4675">
        <f>IF(O4675="large",1,0)</f>
        <v>0</v>
      </c>
      <c r="Q4675">
        <v>1994</v>
      </c>
      <c r="R4675">
        <v>1</v>
      </c>
      <c r="S4675" t="str">
        <f>IF(R4675=1, "First-time", IF(R4675&lt;=3, "Rising Star", IF(R4675&lt;10, "Established", "Elites")))</f>
        <v>First-time</v>
      </c>
      <c r="T4675">
        <f>IF(S4675 = "First-time",1,0)</f>
        <v>1</v>
      </c>
      <c r="U4675">
        <f>IF(S4675 = "Rising Star",1,0)</f>
        <v>0</v>
      </c>
      <c r="V4675">
        <f>IF(S4675 = "Established",1,0)</f>
        <v>0</v>
      </c>
      <c r="W4675">
        <f>IF(S4675 = "Elites",1,0)</f>
        <v>0</v>
      </c>
      <c r="X4675" t="s">
        <v>342</v>
      </c>
      <c r="Y4675" t="str">
        <f>IF(X4675="","-",TRIM(LEFT(X4675,FIND(",",X4675&amp;",")-1)))</f>
        <v>San Diego</v>
      </c>
      <c r="Z4675" t="s">
        <v>2093</v>
      </c>
      <c r="AA4675" t="s">
        <v>5</v>
      </c>
    </row>
    <row r="4676" spans="1:27" ht="14.4" x14ac:dyDescent="0.3">
      <c r="A4676">
        <v>4663</v>
      </c>
      <c r="B4676" t="s">
        <v>2387</v>
      </c>
      <c r="C4676" t="s">
        <v>2388</v>
      </c>
      <c r="D4676" t="s">
        <v>2389</v>
      </c>
      <c r="E4676" t="s">
        <v>2390</v>
      </c>
      <c r="F4676" s="5">
        <f>_xlfn.TEXTBEFORE(E4676, " ") * 1000000</f>
        <v>7900000</v>
      </c>
      <c r="G4676">
        <v>61.234200000000001</v>
      </c>
      <c r="H4676" t="s">
        <v>779</v>
      </c>
      <c r="I4676">
        <v>45</v>
      </c>
      <c r="J4676">
        <f>IF(I4676="",0,I4676)</f>
        <v>45</v>
      </c>
      <c r="K4676">
        <v>30</v>
      </c>
      <c r="L4676">
        <f>I4676-K4676</f>
        <v>15</v>
      </c>
      <c r="M4676" t="str">
        <f>IF(I4676&lt;100,"small",IF(I4676&lt;500,"medium","large"))</f>
        <v>small</v>
      </c>
      <c r="N4676">
        <f>IF(M4676="small",1,0)</f>
        <v>1</v>
      </c>
      <c r="O4676">
        <f>IF(N4676="medium",1,0)</f>
        <v>0</v>
      </c>
      <c r="P4676">
        <f>IF(O4676="large",1,0)</f>
        <v>0</v>
      </c>
      <c r="Q4676">
        <v>1996</v>
      </c>
      <c r="R4676">
        <v>7</v>
      </c>
      <c r="S4676" t="str">
        <f>IF(R4676=1, "First-time", IF(R4676&lt;=3, "Rising Star", IF(R4676&lt;10, "Established", "Elites")))</f>
        <v>Established</v>
      </c>
      <c r="T4676">
        <f>IF(S4676 = "First-time",1,0)</f>
        <v>0</v>
      </c>
      <c r="U4676">
        <f>IF(S4676 = "Rising Star",1,0)</f>
        <v>0</v>
      </c>
      <c r="V4676">
        <f>IF(S4676 = "Established",1,0)</f>
        <v>1</v>
      </c>
      <c r="W4676">
        <f>IF(S4676 = "Elites",1,0)</f>
        <v>0</v>
      </c>
      <c r="X4676" t="s">
        <v>99</v>
      </c>
      <c r="Y4676" t="str">
        <f>IF(X4676="","-",TRIM(LEFT(X4676,FIND(",",X4676&amp;",")-1)))</f>
        <v>-</v>
      </c>
      <c r="Z4676" t="s">
        <v>2391</v>
      </c>
      <c r="AA4676" t="s">
        <v>32</v>
      </c>
    </row>
    <row r="4677" spans="1:27" ht="14.4" x14ac:dyDescent="0.3">
      <c r="A4677">
        <v>4664</v>
      </c>
      <c r="B4677" t="s">
        <v>13386</v>
      </c>
      <c r="C4677" t="s">
        <v>13387</v>
      </c>
      <c r="D4677" t="s">
        <v>13388</v>
      </c>
      <c r="E4677" t="s">
        <v>2092</v>
      </c>
      <c r="F4677" s="5">
        <f>_xlfn.TEXTBEFORE(E4677, " ") * 1000000</f>
        <v>5600000</v>
      </c>
      <c r="G4677">
        <v>61.212699999999998</v>
      </c>
      <c r="H4677" t="s">
        <v>779</v>
      </c>
      <c r="I4677">
        <v>42</v>
      </c>
      <c r="J4677">
        <f>IF(I4677="",0,I4677)</f>
        <v>42</v>
      </c>
      <c r="K4677">
        <v>96</v>
      </c>
      <c r="L4677">
        <f>I4677-K4677</f>
        <v>-54</v>
      </c>
      <c r="M4677" t="str">
        <f>IF(I4677&lt;100,"small",IF(I4677&lt;500,"medium","large"))</f>
        <v>small</v>
      </c>
      <c r="N4677">
        <f>IF(M4677="small",1,0)</f>
        <v>1</v>
      </c>
      <c r="O4677">
        <f>IF(N4677="medium",1,0)</f>
        <v>0</v>
      </c>
      <c r="P4677">
        <f>IF(O4677="large",1,0)</f>
        <v>0</v>
      </c>
      <c r="Q4677">
        <v>2012</v>
      </c>
      <c r="R4677">
        <v>1</v>
      </c>
      <c r="S4677" t="str">
        <f>IF(R4677=1, "First-time", IF(R4677&lt;=3, "Rising Star", IF(R4677&lt;10, "Established", "Elites")))</f>
        <v>First-time</v>
      </c>
      <c r="T4677">
        <f>IF(S4677 = "First-time",1,0)</f>
        <v>1</v>
      </c>
      <c r="U4677">
        <f>IF(S4677 = "Rising Star",1,0)</f>
        <v>0</v>
      </c>
      <c r="V4677">
        <f>IF(S4677 = "Established",1,0)</f>
        <v>0</v>
      </c>
      <c r="W4677">
        <f>IF(S4677 = "Elites",1,0)</f>
        <v>0</v>
      </c>
      <c r="X4677" t="s">
        <v>86</v>
      </c>
      <c r="Y4677" t="str">
        <f>IF(X4677="","-",TRIM(LEFT(X4677,FIND(",",X4677&amp;",")-1)))</f>
        <v>New York City</v>
      </c>
      <c r="Z4677" t="s">
        <v>543</v>
      </c>
      <c r="AA4677" t="s">
        <v>35</v>
      </c>
    </row>
    <row r="4678" spans="1:27" ht="14.4" x14ac:dyDescent="0.3">
      <c r="A4678">
        <v>4665</v>
      </c>
      <c r="B4678" t="s">
        <v>2875</v>
      </c>
      <c r="C4678" t="s">
        <v>2876</v>
      </c>
      <c r="D4678" t="s">
        <v>2877</v>
      </c>
      <c r="E4678" t="s">
        <v>1147</v>
      </c>
      <c r="F4678" s="5">
        <f>_xlfn.TEXTBEFORE(E4678, " ") * 1000000</f>
        <v>3900000</v>
      </c>
      <c r="G4678">
        <v>61.131500000000003</v>
      </c>
      <c r="H4678" t="s">
        <v>779</v>
      </c>
      <c r="I4678">
        <v>18</v>
      </c>
      <c r="J4678">
        <f>IF(I4678="",0,I4678)</f>
        <v>18</v>
      </c>
      <c r="K4678">
        <v>18</v>
      </c>
      <c r="L4678">
        <f>I4678-K4678</f>
        <v>0</v>
      </c>
      <c r="M4678" t="str">
        <f>IF(I4678&lt;100,"small",IF(I4678&lt;500,"medium","large"))</f>
        <v>small</v>
      </c>
      <c r="N4678">
        <f>IF(M4678="small",1,0)</f>
        <v>1</v>
      </c>
      <c r="O4678">
        <f>IF(N4678="medium",1,0)</f>
        <v>0</v>
      </c>
      <c r="P4678">
        <f>IF(O4678="large",1,0)</f>
        <v>0</v>
      </c>
      <c r="Q4678">
        <v>1998</v>
      </c>
      <c r="R4678">
        <v>1</v>
      </c>
      <c r="S4678" t="str">
        <f>IF(R4678=1, "First-time", IF(R4678&lt;=3, "Rising Star", IF(R4678&lt;10, "Established", "Elites")))</f>
        <v>First-time</v>
      </c>
      <c r="T4678">
        <f>IF(S4678 = "First-time",1,0)</f>
        <v>1</v>
      </c>
      <c r="U4678">
        <f>IF(S4678 = "Rising Star",1,0)</f>
        <v>0</v>
      </c>
      <c r="V4678">
        <f>IF(S4678 = "Established",1,0)</f>
        <v>0</v>
      </c>
      <c r="W4678">
        <f>IF(S4678 = "Elites",1,0)</f>
        <v>0</v>
      </c>
      <c r="X4678" t="s">
        <v>99</v>
      </c>
      <c r="Y4678" t="str">
        <f>IF(X4678="","-",TRIM(LEFT(X4678,FIND(",",X4678&amp;",")-1)))</f>
        <v>-</v>
      </c>
      <c r="Z4678" t="s">
        <v>2029</v>
      </c>
      <c r="AA4678" t="s">
        <v>27</v>
      </c>
    </row>
    <row r="4679" spans="1:27" ht="14.4" x14ac:dyDescent="0.3">
      <c r="A4679">
        <v>4666</v>
      </c>
      <c r="B4679" t="s">
        <v>2589</v>
      </c>
      <c r="C4679" t="s">
        <v>2590</v>
      </c>
      <c r="D4679" t="s">
        <v>2591</v>
      </c>
      <c r="E4679" t="s">
        <v>1169</v>
      </c>
      <c r="F4679" s="5">
        <f>_xlfn.TEXTBEFORE(E4679, " ") * 1000000</f>
        <v>22900000</v>
      </c>
      <c r="G4679">
        <v>61.099800000000002</v>
      </c>
      <c r="H4679" t="s">
        <v>1750</v>
      </c>
      <c r="I4679">
        <v>109</v>
      </c>
      <c r="J4679">
        <f>IF(I4679="",0,I4679)</f>
        <v>109</v>
      </c>
      <c r="K4679">
        <v>88</v>
      </c>
      <c r="L4679">
        <f>I4679-K4679</f>
        <v>21</v>
      </c>
      <c r="M4679" t="str">
        <f>IF(I4679&lt;100,"small",IF(I4679&lt;500,"medium","large"))</f>
        <v>medium</v>
      </c>
      <c r="N4679">
        <f>IF(M4679="small",1,0)</f>
        <v>0</v>
      </c>
      <c r="O4679">
        <f>IF(N4679="medium",1,0)</f>
        <v>0</v>
      </c>
      <c r="P4679">
        <f>IF(O4679="large",1,0)</f>
        <v>0</v>
      </c>
      <c r="Q4679">
        <v>1997</v>
      </c>
      <c r="R4679">
        <v>4</v>
      </c>
      <c r="S4679" t="str">
        <f>IF(R4679=1, "First-time", IF(R4679&lt;=3, "Rising Star", IF(R4679&lt;10, "Established", "Elites")))</f>
        <v>Established</v>
      </c>
      <c r="T4679">
        <f>IF(S4679 = "First-time",1,0)</f>
        <v>0</v>
      </c>
      <c r="U4679">
        <f>IF(S4679 = "Rising Star",1,0)</f>
        <v>0</v>
      </c>
      <c r="V4679">
        <f>IF(S4679 = "Established",1,0)</f>
        <v>1</v>
      </c>
      <c r="W4679">
        <f>IF(S4679 = "Elites",1,0)</f>
        <v>0</v>
      </c>
      <c r="X4679" t="s">
        <v>348</v>
      </c>
      <c r="Y4679" t="str">
        <f>IF(X4679="","-",TRIM(LEFT(X4679,FIND(",",X4679&amp;",")-1)))</f>
        <v>Nashville</v>
      </c>
      <c r="Z4679" t="s">
        <v>348</v>
      </c>
      <c r="AA4679" t="s">
        <v>44</v>
      </c>
    </row>
    <row r="4680" spans="1:27" ht="14.4" x14ac:dyDescent="0.3">
      <c r="A4680">
        <v>4667</v>
      </c>
      <c r="B4680" t="s">
        <v>14336</v>
      </c>
      <c r="C4680" t="s">
        <v>14337</v>
      </c>
      <c r="D4680" t="s">
        <v>14338</v>
      </c>
      <c r="E4680" t="s">
        <v>4256</v>
      </c>
      <c r="F4680" s="5">
        <f>_xlfn.TEXTBEFORE(E4680, " ") * 1000000</f>
        <v>10400000</v>
      </c>
      <c r="G4680">
        <v>61.093400000000003</v>
      </c>
      <c r="H4680" t="s">
        <v>85</v>
      </c>
      <c r="I4680">
        <v>86</v>
      </c>
      <c r="J4680">
        <f>IF(I4680="",0,I4680)</f>
        <v>86</v>
      </c>
      <c r="K4680">
        <v>39</v>
      </c>
      <c r="L4680">
        <f>I4680-K4680</f>
        <v>47</v>
      </c>
      <c r="M4680" t="str">
        <f>IF(I4680&lt;100,"small",IF(I4680&lt;500,"medium","large"))</f>
        <v>small</v>
      </c>
      <c r="N4680">
        <f>IF(M4680="small",1,0)</f>
        <v>1</v>
      </c>
      <c r="O4680">
        <f>IF(N4680="medium",1,0)</f>
        <v>0</v>
      </c>
      <c r="P4680">
        <f>IF(O4680="large",1,0)</f>
        <v>0</v>
      </c>
      <c r="Q4680">
        <v>2013</v>
      </c>
      <c r="R4680">
        <v>1</v>
      </c>
      <c r="S4680" t="str">
        <f>IF(R4680=1, "First-time", IF(R4680&lt;=3, "Rising Star", IF(R4680&lt;10, "Established", "Elites")))</f>
        <v>First-time</v>
      </c>
      <c r="T4680">
        <f>IF(S4680 = "First-time",1,0)</f>
        <v>1</v>
      </c>
      <c r="U4680">
        <f>IF(S4680 = "Rising Star",1,0)</f>
        <v>0</v>
      </c>
      <c r="V4680">
        <f>IF(S4680 = "Established",1,0)</f>
        <v>0</v>
      </c>
      <c r="W4680">
        <f>IF(S4680 = "Elites",1,0)</f>
        <v>0</v>
      </c>
      <c r="X4680" t="s">
        <v>260</v>
      </c>
      <c r="Y4680" t="str">
        <f>IF(X4680="","-",TRIM(LEFT(X4680,FIND(",",X4680&amp;",")-1)))</f>
        <v>Seattle</v>
      </c>
      <c r="Z4680" t="s">
        <v>260</v>
      </c>
      <c r="AA4680" t="s">
        <v>49</v>
      </c>
    </row>
    <row r="4681" spans="1:27" ht="14.4" x14ac:dyDescent="0.3">
      <c r="A4681">
        <v>4668</v>
      </c>
      <c r="B4681" t="s">
        <v>1689</v>
      </c>
      <c r="C4681" t="s">
        <v>1690</v>
      </c>
      <c r="D4681" t="s">
        <v>1691</v>
      </c>
      <c r="E4681" t="s">
        <v>1692</v>
      </c>
      <c r="F4681" s="5">
        <f>_xlfn.TEXTBEFORE(E4681, " ") * 1000000</f>
        <v>24800000</v>
      </c>
      <c r="G4681">
        <v>61.043799999999997</v>
      </c>
      <c r="H4681" t="s">
        <v>118</v>
      </c>
      <c r="I4681">
        <v>22</v>
      </c>
      <c r="J4681">
        <f>IF(I4681="",0,I4681)</f>
        <v>22</v>
      </c>
      <c r="K4681">
        <v>18</v>
      </c>
      <c r="L4681">
        <f>I4681-K4681</f>
        <v>4</v>
      </c>
      <c r="M4681" t="str">
        <f>IF(I4681&lt;100,"small",IF(I4681&lt;500,"medium","large"))</f>
        <v>small</v>
      </c>
      <c r="N4681">
        <f>IF(M4681="small",1,0)</f>
        <v>1</v>
      </c>
      <c r="O4681">
        <f>IF(N4681="medium",1,0)</f>
        <v>0</v>
      </c>
      <c r="P4681">
        <f>IF(O4681="large",1,0)</f>
        <v>0</v>
      </c>
      <c r="Q4681">
        <v>1991</v>
      </c>
      <c r="R4681">
        <v>6</v>
      </c>
      <c r="S4681" t="str">
        <f>IF(R4681=1, "First-time", IF(R4681&lt;=3, "Rising Star", IF(R4681&lt;10, "Established", "Elites")))</f>
        <v>Established</v>
      </c>
      <c r="T4681">
        <f>IF(S4681 = "First-time",1,0)</f>
        <v>0</v>
      </c>
      <c r="U4681">
        <f>IF(S4681 = "Rising Star",1,0)</f>
        <v>0</v>
      </c>
      <c r="V4681">
        <f>IF(S4681 = "Established",1,0)</f>
        <v>1</v>
      </c>
      <c r="W4681">
        <f>IF(S4681 = "Elites",1,0)</f>
        <v>0</v>
      </c>
      <c r="X4681" t="s">
        <v>242</v>
      </c>
      <c r="Y4681" t="str">
        <f>IF(X4681="","-",TRIM(LEFT(X4681,FIND(",",X4681&amp;",")-1)))</f>
        <v>Atlanta</v>
      </c>
      <c r="Z4681" t="s">
        <v>1693</v>
      </c>
      <c r="AA4681" t="s">
        <v>11</v>
      </c>
    </row>
    <row r="4682" spans="1:27" ht="14.4" x14ac:dyDescent="0.3">
      <c r="A4682">
        <v>4669</v>
      </c>
      <c r="B4682" t="s">
        <v>13553</v>
      </c>
      <c r="C4682" t="s">
        <v>13554</v>
      </c>
      <c r="D4682" t="s">
        <v>13555</v>
      </c>
      <c r="E4682" t="s">
        <v>4251</v>
      </c>
      <c r="F4682" s="5">
        <f>_xlfn.TEXTBEFORE(E4682, " ") * 1000000</f>
        <v>3400000</v>
      </c>
      <c r="G4682">
        <v>60.966299999999997</v>
      </c>
      <c r="H4682" t="s">
        <v>1132</v>
      </c>
      <c r="I4682">
        <v>20</v>
      </c>
      <c r="J4682">
        <f>IF(I4682="",0,I4682)</f>
        <v>20</v>
      </c>
      <c r="K4682">
        <v>13</v>
      </c>
      <c r="L4682">
        <f>I4682-K4682</f>
        <v>7</v>
      </c>
      <c r="M4682" t="str">
        <f>IF(I4682&lt;100,"small",IF(I4682&lt;500,"medium","large"))</f>
        <v>small</v>
      </c>
      <c r="N4682">
        <f>IF(M4682="small",1,0)</f>
        <v>1</v>
      </c>
      <c r="O4682">
        <f>IF(N4682="medium",1,0)</f>
        <v>0</v>
      </c>
      <c r="P4682">
        <f>IF(O4682="large",1,0)</f>
        <v>0</v>
      </c>
      <c r="Q4682">
        <v>2012</v>
      </c>
      <c r="R4682">
        <v>1</v>
      </c>
      <c r="S4682" t="str">
        <f>IF(R4682=1, "First-time", IF(R4682&lt;=3, "Rising Star", IF(R4682&lt;10, "Established", "Elites")))</f>
        <v>First-time</v>
      </c>
      <c r="T4682">
        <f>IF(S4682 = "First-time",1,0)</f>
        <v>1</v>
      </c>
      <c r="U4682">
        <f>IF(S4682 = "Rising Star",1,0)</f>
        <v>0</v>
      </c>
      <c r="V4682">
        <f>IF(S4682 = "Established",1,0)</f>
        <v>0</v>
      </c>
      <c r="W4682">
        <f>IF(S4682 = "Elites",1,0)</f>
        <v>0</v>
      </c>
      <c r="X4682" t="s">
        <v>99</v>
      </c>
      <c r="Y4682" t="str">
        <f>IF(X4682="","-",TRIM(LEFT(X4682,FIND(",",X4682&amp;",")-1)))</f>
        <v>-</v>
      </c>
      <c r="Z4682" t="s">
        <v>13556</v>
      </c>
      <c r="AA4682" t="s">
        <v>23</v>
      </c>
    </row>
    <row r="4683" spans="1:27" ht="14.4" x14ac:dyDescent="0.3">
      <c r="A4683">
        <v>4670</v>
      </c>
      <c r="B4683" t="s">
        <v>5204</v>
      </c>
      <c r="C4683" t="s">
        <v>5205</v>
      </c>
      <c r="D4683" t="s">
        <v>5206</v>
      </c>
      <c r="E4683" t="s">
        <v>1971</v>
      </c>
      <c r="F4683" s="5">
        <f>_xlfn.TEXTBEFORE(E4683, " ") * 1000000</f>
        <v>7000000</v>
      </c>
      <c r="G4683">
        <v>60.959699999999998</v>
      </c>
      <c r="H4683" t="s">
        <v>174</v>
      </c>
      <c r="I4683">
        <v>14</v>
      </c>
      <c r="J4683">
        <f>IF(I4683="",0,I4683)</f>
        <v>14</v>
      </c>
      <c r="K4683">
        <v>8</v>
      </c>
      <c r="L4683">
        <f>I4683-K4683</f>
        <v>6</v>
      </c>
      <c r="M4683" t="str">
        <f>IF(I4683&lt;100,"small",IF(I4683&lt;500,"medium","large"))</f>
        <v>small</v>
      </c>
      <c r="N4683">
        <f>IF(M4683="small",1,0)</f>
        <v>1</v>
      </c>
      <c r="O4683">
        <f>IF(N4683="medium",1,0)</f>
        <v>0</v>
      </c>
      <c r="P4683">
        <f>IF(O4683="large",1,0)</f>
        <v>0</v>
      </c>
      <c r="Q4683">
        <v>2003</v>
      </c>
      <c r="R4683">
        <v>1</v>
      </c>
      <c r="S4683" t="str">
        <f>IF(R4683=1, "First-time", IF(R4683&lt;=3, "Rising Star", IF(R4683&lt;10, "Established", "Elites")))</f>
        <v>First-time</v>
      </c>
      <c r="T4683">
        <f>IF(S4683 = "First-time",1,0)</f>
        <v>1</v>
      </c>
      <c r="U4683">
        <f>IF(S4683 = "Rising Star",1,0)</f>
        <v>0</v>
      </c>
      <c r="V4683">
        <f>IF(S4683 = "Established",1,0)</f>
        <v>0</v>
      </c>
      <c r="W4683">
        <f>IF(S4683 = "Elites",1,0)</f>
        <v>0</v>
      </c>
      <c r="X4683" t="s">
        <v>683</v>
      </c>
      <c r="Y4683" t="str">
        <f>IF(X4683="","-",TRIM(LEFT(X4683,FIND(",",X4683&amp;",")-1)))</f>
        <v>Orlando</v>
      </c>
      <c r="Z4683" t="s">
        <v>5207</v>
      </c>
      <c r="AA4683" t="s">
        <v>10</v>
      </c>
    </row>
    <row r="4684" spans="1:27" ht="14.4" x14ac:dyDescent="0.3">
      <c r="A4684">
        <v>4671</v>
      </c>
      <c r="B4684" t="s">
        <v>3748</v>
      </c>
      <c r="C4684" t="s">
        <v>3749</v>
      </c>
      <c r="D4684" t="s">
        <v>3750</v>
      </c>
      <c r="E4684" t="s">
        <v>3371</v>
      </c>
      <c r="F4684" s="5">
        <f>_xlfn.TEXTBEFORE(E4684, " ") * 1000000</f>
        <v>18000000</v>
      </c>
      <c r="G4684">
        <v>60.944099999999999</v>
      </c>
      <c r="H4684" t="s">
        <v>129</v>
      </c>
      <c r="I4684">
        <v>70</v>
      </c>
      <c r="J4684">
        <f>IF(I4684="",0,I4684)</f>
        <v>70</v>
      </c>
      <c r="K4684">
        <v>44</v>
      </c>
      <c r="L4684">
        <f>I4684-K4684</f>
        <v>26</v>
      </c>
      <c r="M4684" t="str">
        <f>IF(I4684&lt;100,"small",IF(I4684&lt;500,"medium","large"))</f>
        <v>small</v>
      </c>
      <c r="N4684">
        <f>IF(M4684="small",1,0)</f>
        <v>1</v>
      </c>
      <c r="O4684">
        <f>IF(N4684="medium",1,0)</f>
        <v>0</v>
      </c>
      <c r="P4684">
        <f>IF(O4684="large",1,0)</f>
        <v>0</v>
      </c>
      <c r="Q4684">
        <v>2001</v>
      </c>
      <c r="R4684">
        <v>2</v>
      </c>
      <c r="S4684" t="str">
        <f>IF(R4684=1, "First-time", IF(R4684&lt;=3, "Rising Star", IF(R4684&lt;10, "Established", "Elites")))</f>
        <v>Rising Star</v>
      </c>
      <c r="T4684">
        <f>IF(S4684 = "First-time",1,0)</f>
        <v>0</v>
      </c>
      <c r="U4684">
        <f>IF(S4684 = "Rising Star",1,0)</f>
        <v>1</v>
      </c>
      <c r="V4684">
        <f>IF(S4684 = "Established",1,0)</f>
        <v>0</v>
      </c>
      <c r="W4684">
        <f>IF(S4684 = "Elites",1,0)</f>
        <v>0</v>
      </c>
      <c r="X4684" t="s">
        <v>1036</v>
      </c>
      <c r="Y4684" t="str">
        <f>IF(X4684="","-",TRIM(LEFT(X4684,FIND(",",X4684&amp;",")-1)))</f>
        <v>Milwaukee</v>
      </c>
      <c r="Z4684" t="s">
        <v>3751</v>
      </c>
      <c r="AA4684" t="s">
        <v>50</v>
      </c>
    </row>
    <row r="4685" spans="1:27" ht="14.4" x14ac:dyDescent="0.3">
      <c r="A4685">
        <v>4672</v>
      </c>
      <c r="B4685" t="s">
        <v>1822</v>
      </c>
      <c r="C4685" t="s">
        <v>1823</v>
      </c>
      <c r="D4685" t="s">
        <v>1824</v>
      </c>
      <c r="E4685" t="s">
        <v>1825</v>
      </c>
      <c r="F4685" s="5">
        <f>_xlfn.TEXTBEFORE(E4685, " ") * 1000000</f>
        <v>213200000</v>
      </c>
      <c r="G4685">
        <v>60.941800000000001</v>
      </c>
      <c r="H4685" t="s">
        <v>111</v>
      </c>
      <c r="I4685">
        <v>1000</v>
      </c>
      <c r="J4685">
        <f>IF(I4685="",0,I4685)</f>
        <v>1000</v>
      </c>
      <c r="K4685">
        <v>600</v>
      </c>
      <c r="L4685">
        <f>I4685-K4685</f>
        <v>400</v>
      </c>
      <c r="M4685" t="str">
        <f>IF(I4685&lt;100,"small",IF(I4685&lt;500,"medium","large"))</f>
        <v>large</v>
      </c>
      <c r="N4685">
        <f>IF(M4685="small",1,0)</f>
        <v>0</v>
      </c>
      <c r="O4685">
        <f>IF(N4685="medium",1,0)</f>
        <v>0</v>
      </c>
      <c r="P4685">
        <f>IF(O4685="large",1,0)</f>
        <v>0</v>
      </c>
      <c r="Q4685">
        <v>1993</v>
      </c>
      <c r="R4685">
        <v>9</v>
      </c>
      <c r="S4685" t="str">
        <f>IF(R4685=1, "First-time", IF(R4685&lt;=3, "Rising Star", IF(R4685&lt;10, "Established", "Elites")))</f>
        <v>Established</v>
      </c>
      <c r="T4685">
        <f>IF(S4685 = "First-time",1,0)</f>
        <v>0</v>
      </c>
      <c r="U4685">
        <f>IF(S4685 = "Rising Star",1,0)</f>
        <v>0</v>
      </c>
      <c r="V4685">
        <f>IF(S4685 = "Established",1,0)</f>
        <v>1</v>
      </c>
      <c r="W4685">
        <f>IF(S4685 = "Elites",1,0)</f>
        <v>0</v>
      </c>
      <c r="X4685" t="s">
        <v>427</v>
      </c>
      <c r="Y4685" t="str">
        <f>IF(X4685="","-",TRIM(LEFT(X4685,FIND(",",X4685&amp;",")-1)))</f>
        <v>Washington</v>
      </c>
      <c r="Z4685" t="s">
        <v>1041</v>
      </c>
      <c r="AA4685" t="s">
        <v>47</v>
      </c>
    </row>
    <row r="4686" spans="1:27" ht="14.4" x14ac:dyDescent="0.3">
      <c r="A4686">
        <v>4673</v>
      </c>
      <c r="B4686" t="s">
        <v>2415</v>
      </c>
      <c r="C4686" t="s">
        <v>2416</v>
      </c>
      <c r="D4686" t="s">
        <v>2417</v>
      </c>
      <c r="E4686" t="s">
        <v>2292</v>
      </c>
      <c r="F4686" s="5">
        <f>_xlfn.TEXTBEFORE(E4686, " ") * 1000000</f>
        <v>15100000</v>
      </c>
      <c r="G4686">
        <v>60.930900000000001</v>
      </c>
      <c r="H4686" t="s">
        <v>1132</v>
      </c>
      <c r="I4686">
        <v>68</v>
      </c>
      <c r="J4686">
        <f>IF(I4686="",0,I4686)</f>
        <v>68</v>
      </c>
      <c r="K4686">
        <v>57</v>
      </c>
      <c r="L4686">
        <f>I4686-K4686</f>
        <v>11</v>
      </c>
      <c r="M4686" t="str">
        <f>IF(I4686&lt;100,"small",IF(I4686&lt;500,"medium","large"))</f>
        <v>small</v>
      </c>
      <c r="N4686">
        <f>IF(M4686="small",1,0)</f>
        <v>1</v>
      </c>
      <c r="O4686">
        <f>IF(N4686="medium",1,0)</f>
        <v>0</v>
      </c>
      <c r="P4686">
        <f>IF(O4686="large",1,0)</f>
        <v>0</v>
      </c>
      <c r="Q4686">
        <v>1996</v>
      </c>
      <c r="R4686">
        <v>1</v>
      </c>
      <c r="S4686" t="str">
        <f>IF(R4686=1, "First-time", IF(R4686&lt;=3, "Rising Star", IF(R4686&lt;10, "Established", "Elites")))</f>
        <v>First-time</v>
      </c>
      <c r="T4686">
        <f>IF(S4686 = "First-time",1,0)</f>
        <v>1</v>
      </c>
      <c r="U4686">
        <f>IF(S4686 = "Rising Star",1,0)</f>
        <v>0</v>
      </c>
      <c r="V4686">
        <f>IF(S4686 = "Established",1,0)</f>
        <v>0</v>
      </c>
      <c r="W4686">
        <f>IF(S4686 = "Elites",1,0)</f>
        <v>0</v>
      </c>
      <c r="X4686" t="s">
        <v>654</v>
      </c>
      <c r="Y4686" t="str">
        <f>IF(X4686="","-",TRIM(LEFT(X4686,FIND(",",X4686&amp;",")-1)))</f>
        <v>Raleigh</v>
      </c>
      <c r="Z4686" t="s">
        <v>1188</v>
      </c>
      <c r="AA4686" t="s">
        <v>28</v>
      </c>
    </row>
    <row r="4687" spans="1:27" ht="14.4" x14ac:dyDescent="0.3">
      <c r="A4687">
        <v>4674</v>
      </c>
      <c r="B4687" t="s">
        <v>6287</v>
      </c>
      <c r="C4687" t="s">
        <v>6288</v>
      </c>
      <c r="D4687" t="s">
        <v>6289</v>
      </c>
      <c r="E4687" t="s">
        <v>3303</v>
      </c>
      <c r="F4687" s="5">
        <f>_xlfn.TEXTBEFORE(E4687, " ") * 1000000</f>
        <v>53000000</v>
      </c>
      <c r="G4687">
        <v>60.930599999999998</v>
      </c>
      <c r="H4687" t="s">
        <v>779</v>
      </c>
      <c r="I4687">
        <v>90</v>
      </c>
      <c r="J4687">
        <f>IF(I4687="",0,I4687)</f>
        <v>90</v>
      </c>
      <c r="K4687">
        <v>65</v>
      </c>
      <c r="L4687">
        <f>I4687-K4687</f>
        <v>25</v>
      </c>
      <c r="M4687" t="str">
        <f>IF(I4687&lt;100,"small",IF(I4687&lt;500,"medium","large"))</f>
        <v>small</v>
      </c>
      <c r="N4687">
        <f>IF(M4687="small",1,0)</f>
        <v>1</v>
      </c>
      <c r="O4687">
        <f>IF(N4687="medium",1,0)</f>
        <v>0</v>
      </c>
      <c r="P4687">
        <f>IF(O4687="large",1,0)</f>
        <v>0</v>
      </c>
      <c r="Q4687">
        <v>2005</v>
      </c>
      <c r="R4687">
        <v>8</v>
      </c>
      <c r="S4687" t="str">
        <f>IF(R4687=1, "First-time", IF(R4687&lt;=3, "Rising Star", IF(R4687&lt;10, "Established", "Elites")))</f>
        <v>Established</v>
      </c>
      <c r="T4687">
        <f>IF(S4687 = "First-time",1,0)</f>
        <v>0</v>
      </c>
      <c r="U4687">
        <f>IF(S4687 = "Rising Star",1,0)</f>
        <v>0</v>
      </c>
      <c r="V4687">
        <f>IF(S4687 = "Established",1,0)</f>
        <v>1</v>
      </c>
      <c r="W4687">
        <f>IF(S4687 = "Elites",1,0)</f>
        <v>0</v>
      </c>
      <c r="X4687" t="s">
        <v>654</v>
      </c>
      <c r="Y4687" t="str">
        <f>IF(X4687="","-",TRIM(LEFT(X4687,FIND(",",X4687&amp;",")-1)))</f>
        <v>Raleigh</v>
      </c>
      <c r="Z4687" t="s">
        <v>1188</v>
      </c>
      <c r="AA4687" t="s">
        <v>28</v>
      </c>
    </row>
    <row r="4688" spans="1:27" ht="14.4" x14ac:dyDescent="0.3">
      <c r="A4688">
        <v>4675</v>
      </c>
      <c r="B4688" t="s">
        <v>1361</v>
      </c>
      <c r="C4688" t="s">
        <v>1362</v>
      </c>
      <c r="D4688" t="s">
        <v>1363</v>
      </c>
      <c r="E4688" t="s">
        <v>123</v>
      </c>
      <c r="F4688" s="5">
        <f>_xlfn.TEXTBEFORE(E4688, " ") * 1000000</f>
        <v>11300000</v>
      </c>
      <c r="G4688">
        <v>60.9268</v>
      </c>
      <c r="H4688" t="s">
        <v>331</v>
      </c>
      <c r="I4688">
        <v>25</v>
      </c>
      <c r="J4688">
        <f>IF(I4688="",0,I4688)</f>
        <v>25</v>
      </c>
      <c r="K4688">
        <v>15</v>
      </c>
      <c r="L4688">
        <f>I4688-K4688</f>
        <v>10</v>
      </c>
      <c r="M4688" t="str">
        <f>IF(I4688&lt;100,"small",IF(I4688&lt;500,"medium","large"))</f>
        <v>small</v>
      </c>
      <c r="N4688">
        <f>IF(M4688="small",1,0)</f>
        <v>1</v>
      </c>
      <c r="O4688">
        <f>IF(N4688="medium",1,0)</f>
        <v>0</v>
      </c>
      <c r="P4688">
        <f>IF(O4688="large",1,0)</f>
        <v>0</v>
      </c>
      <c r="Q4688">
        <v>1988</v>
      </c>
      <c r="R4688">
        <v>1</v>
      </c>
      <c r="S4688" t="str">
        <f>IF(R4688=1, "First-time", IF(R4688&lt;=3, "Rising Star", IF(R4688&lt;10, "Established", "Elites")))</f>
        <v>First-time</v>
      </c>
      <c r="T4688">
        <f>IF(S4688 = "First-time",1,0)</f>
        <v>1</v>
      </c>
      <c r="U4688">
        <f>IF(S4688 = "Rising Star",1,0)</f>
        <v>0</v>
      </c>
      <c r="V4688">
        <f>IF(S4688 = "Established",1,0)</f>
        <v>0</v>
      </c>
      <c r="W4688">
        <f>IF(S4688 = "Elites",1,0)</f>
        <v>0</v>
      </c>
      <c r="X4688" t="s">
        <v>271</v>
      </c>
      <c r="Y4688" t="str">
        <f>IF(X4688="","-",TRIM(LEFT(X4688,FIND(",",X4688&amp;",")-1)))</f>
        <v>Chicago</v>
      </c>
      <c r="Z4688" t="s">
        <v>1364</v>
      </c>
      <c r="AA4688" t="s">
        <v>15</v>
      </c>
    </row>
    <row r="4689" spans="1:27" ht="14.4" x14ac:dyDescent="0.3">
      <c r="A4689">
        <v>4676</v>
      </c>
      <c r="B4689" t="s">
        <v>1012</v>
      </c>
      <c r="C4689" t="s">
        <v>1013</v>
      </c>
      <c r="D4689" t="s">
        <v>1014</v>
      </c>
      <c r="E4689" t="s">
        <v>1015</v>
      </c>
      <c r="F4689" s="5">
        <f>_xlfn.TEXTBEFORE(E4689, " ") * 1000000</f>
        <v>178700000</v>
      </c>
      <c r="G4689">
        <v>60.902900000000002</v>
      </c>
      <c r="H4689" t="s">
        <v>118</v>
      </c>
      <c r="I4689">
        <v>135</v>
      </c>
      <c r="J4689">
        <f>IF(I4689="",0,I4689)</f>
        <v>135</v>
      </c>
      <c r="K4689">
        <v>90</v>
      </c>
      <c r="L4689">
        <f>I4689-K4689</f>
        <v>45</v>
      </c>
      <c r="M4689" t="str">
        <f>IF(I4689&lt;100,"small",IF(I4689&lt;500,"medium","large"))</f>
        <v>medium</v>
      </c>
      <c r="N4689">
        <f>IF(M4689="small",1,0)</f>
        <v>0</v>
      </c>
      <c r="O4689">
        <f>IF(N4689="medium",1,0)</f>
        <v>0</v>
      </c>
      <c r="P4689">
        <f>IF(O4689="large",1,0)</f>
        <v>0</v>
      </c>
      <c r="Q4689">
        <v>1984</v>
      </c>
      <c r="R4689">
        <v>3</v>
      </c>
      <c r="S4689" t="str">
        <f>IF(R4689=1, "First-time", IF(R4689&lt;=3, "Rising Star", IF(R4689&lt;10, "Established", "Elites")))</f>
        <v>Rising Star</v>
      </c>
      <c r="T4689">
        <f>IF(S4689 = "First-time",1,0)</f>
        <v>0</v>
      </c>
      <c r="U4689">
        <f>IF(S4689 = "Rising Star",1,0)</f>
        <v>1</v>
      </c>
      <c r="V4689">
        <f>IF(S4689 = "Established",1,0)</f>
        <v>0</v>
      </c>
      <c r="W4689">
        <f>IF(S4689 = "Elites",1,0)</f>
        <v>0</v>
      </c>
      <c r="X4689" t="s">
        <v>683</v>
      </c>
      <c r="Y4689" t="str">
        <f>IF(X4689="","-",TRIM(LEFT(X4689,FIND(",",X4689&amp;",")-1)))</f>
        <v>Orlando</v>
      </c>
      <c r="Z4689" t="s">
        <v>1016</v>
      </c>
      <c r="AA4689" t="s">
        <v>10</v>
      </c>
    </row>
    <row r="4690" spans="1:27" ht="14.4" x14ac:dyDescent="0.3">
      <c r="A4690">
        <v>4677</v>
      </c>
      <c r="B4690" t="s">
        <v>6779</v>
      </c>
      <c r="C4690" t="s">
        <v>6780</v>
      </c>
      <c r="D4690" t="s">
        <v>6781</v>
      </c>
      <c r="E4690" t="s">
        <v>6782</v>
      </c>
      <c r="F4690" s="5">
        <f>_xlfn.TEXTBEFORE(E4690, " ") * 1000000</f>
        <v>64900000.000000007</v>
      </c>
      <c r="G4690">
        <v>60.814300000000003</v>
      </c>
      <c r="H4690" t="s">
        <v>167</v>
      </c>
      <c r="I4690">
        <v>1012</v>
      </c>
      <c r="J4690">
        <f>IF(I4690="",0,I4690)</f>
        <v>1012</v>
      </c>
      <c r="K4690">
        <v>485</v>
      </c>
      <c r="L4690">
        <f>I4690-K4690</f>
        <v>527</v>
      </c>
      <c r="M4690" t="str">
        <f>IF(I4690&lt;100,"small",IF(I4690&lt;500,"medium","large"))</f>
        <v>large</v>
      </c>
      <c r="N4690">
        <f>IF(M4690="small",1,0)</f>
        <v>0</v>
      </c>
      <c r="O4690">
        <f>IF(N4690="medium",1,0)</f>
        <v>0</v>
      </c>
      <c r="P4690">
        <f>IF(O4690="large",1,0)</f>
        <v>0</v>
      </c>
      <c r="Q4690">
        <v>2006</v>
      </c>
      <c r="R4690">
        <v>5</v>
      </c>
      <c r="S4690" t="str">
        <f>IF(R4690=1, "First-time", IF(R4690&lt;=3, "Rising Star", IF(R4690&lt;10, "Established", "Elites")))</f>
        <v>Established</v>
      </c>
      <c r="T4690">
        <f>IF(S4690 = "First-time",1,0)</f>
        <v>0</v>
      </c>
      <c r="U4690">
        <f>IF(S4690 = "Rising Star",1,0)</f>
        <v>0</v>
      </c>
      <c r="V4690">
        <f>IF(S4690 = "Established",1,0)</f>
        <v>1</v>
      </c>
      <c r="W4690">
        <f>IF(S4690 = "Elites",1,0)</f>
        <v>0</v>
      </c>
      <c r="X4690" t="s">
        <v>348</v>
      </c>
      <c r="Y4690" t="str">
        <f>IF(X4690="","-",TRIM(LEFT(X4690,FIND(",",X4690&amp;",")-1)))</f>
        <v>Nashville</v>
      </c>
      <c r="Z4690" t="s">
        <v>208</v>
      </c>
      <c r="AA4690" t="s">
        <v>44</v>
      </c>
    </row>
    <row r="4691" spans="1:27" ht="14.4" x14ac:dyDescent="0.3">
      <c r="A4691">
        <v>4678</v>
      </c>
      <c r="B4691" t="s">
        <v>2323</v>
      </c>
      <c r="C4691" t="s">
        <v>2324</v>
      </c>
      <c r="D4691" t="s">
        <v>2325</v>
      </c>
      <c r="E4691" t="s">
        <v>1893</v>
      </c>
      <c r="F4691" s="5">
        <f>_xlfn.TEXTBEFORE(E4691, " ") * 1000000</f>
        <v>22800000</v>
      </c>
      <c r="G4691">
        <v>60.811999999999998</v>
      </c>
      <c r="H4691" t="s">
        <v>433</v>
      </c>
      <c r="I4691">
        <v>188</v>
      </c>
      <c r="J4691">
        <f>IF(I4691="",0,I4691)</f>
        <v>188</v>
      </c>
      <c r="K4691">
        <v>149</v>
      </c>
      <c r="L4691">
        <f>I4691-K4691</f>
        <v>39</v>
      </c>
      <c r="M4691" t="str">
        <f>IF(I4691&lt;100,"small",IF(I4691&lt;500,"medium","large"))</f>
        <v>medium</v>
      </c>
      <c r="N4691">
        <f>IF(M4691="small",1,0)</f>
        <v>0</v>
      </c>
      <c r="O4691">
        <f>IF(N4691="medium",1,0)</f>
        <v>0</v>
      </c>
      <c r="P4691">
        <f>IF(O4691="large",1,0)</f>
        <v>0</v>
      </c>
      <c r="Q4691">
        <v>1996</v>
      </c>
      <c r="R4691">
        <v>3</v>
      </c>
      <c r="S4691" t="str">
        <f>IF(R4691=1, "First-time", IF(R4691&lt;=3, "Rising Star", IF(R4691&lt;10, "Established", "Elites")))</f>
        <v>Rising Star</v>
      </c>
      <c r="T4691">
        <f>IF(S4691 = "First-time",1,0)</f>
        <v>0</v>
      </c>
      <c r="U4691">
        <f>IF(S4691 = "Rising Star",1,0)</f>
        <v>1</v>
      </c>
      <c r="V4691">
        <f>IF(S4691 = "Established",1,0)</f>
        <v>0</v>
      </c>
      <c r="W4691">
        <f>IF(S4691 = "Elites",1,0)</f>
        <v>0</v>
      </c>
      <c r="X4691" t="s">
        <v>130</v>
      </c>
      <c r="Y4691" t="str">
        <f>IF(X4691="","-",TRIM(LEFT(X4691,FIND(",",X4691&amp;",")-1)))</f>
        <v>Dallas</v>
      </c>
      <c r="Z4691" t="s">
        <v>130</v>
      </c>
      <c r="AA4691" t="s">
        <v>45</v>
      </c>
    </row>
    <row r="4692" spans="1:27" ht="14.4" x14ac:dyDescent="0.3">
      <c r="A4692">
        <v>4679</v>
      </c>
      <c r="B4692" t="s">
        <v>1208</v>
      </c>
      <c r="C4692" t="s">
        <v>1209</v>
      </c>
      <c r="D4692" t="s">
        <v>1210</v>
      </c>
      <c r="E4692" t="s">
        <v>1211</v>
      </c>
      <c r="F4692" s="5">
        <f>_xlfn.TEXTBEFORE(E4692, " ") * 1000000</f>
        <v>82600000</v>
      </c>
      <c r="G4692">
        <v>60.811799999999998</v>
      </c>
      <c r="H4692" t="s">
        <v>167</v>
      </c>
      <c r="I4692">
        <v>50</v>
      </c>
      <c r="J4692">
        <f>IF(I4692="",0,I4692)</f>
        <v>50</v>
      </c>
      <c r="K4692">
        <v>40</v>
      </c>
      <c r="L4692">
        <f>I4692-K4692</f>
        <v>10</v>
      </c>
      <c r="M4692" t="str">
        <f>IF(I4692&lt;100,"small",IF(I4692&lt;500,"medium","large"))</f>
        <v>small</v>
      </c>
      <c r="N4692">
        <f>IF(M4692="small",1,0)</f>
        <v>1</v>
      </c>
      <c r="O4692">
        <f>IF(N4692="medium",1,0)</f>
        <v>0</v>
      </c>
      <c r="P4692">
        <f>IF(O4692="large",1,0)</f>
        <v>0</v>
      </c>
      <c r="Q4692">
        <v>1986</v>
      </c>
      <c r="R4692">
        <v>1</v>
      </c>
      <c r="S4692" t="str">
        <f>IF(R4692=1, "First-time", IF(R4692&lt;=3, "Rising Star", IF(R4692&lt;10, "Established", "Elites")))</f>
        <v>First-time</v>
      </c>
      <c r="T4692">
        <f>IF(S4692 = "First-time",1,0)</f>
        <v>1</v>
      </c>
      <c r="U4692">
        <f>IF(S4692 = "Rising Star",1,0)</f>
        <v>0</v>
      </c>
      <c r="V4692">
        <f>IF(S4692 = "Established",1,0)</f>
        <v>0</v>
      </c>
      <c r="W4692">
        <f>IF(S4692 = "Elites",1,0)</f>
        <v>0</v>
      </c>
      <c r="X4692" t="s">
        <v>689</v>
      </c>
      <c r="Y4692" t="str">
        <f>IF(X4692="","-",TRIM(LEFT(X4692,FIND(",",X4692&amp;",")-1)))</f>
        <v>Miami</v>
      </c>
      <c r="Z4692" t="s">
        <v>1212</v>
      </c>
      <c r="AA4692" t="s">
        <v>10</v>
      </c>
    </row>
    <row r="4693" spans="1:27" ht="14.4" x14ac:dyDescent="0.3">
      <c r="A4693">
        <v>4680</v>
      </c>
      <c r="B4693" t="s">
        <v>11206</v>
      </c>
      <c r="C4693" t="s">
        <v>11207</v>
      </c>
      <c r="D4693" t="s">
        <v>11208</v>
      </c>
      <c r="E4693" t="s">
        <v>3035</v>
      </c>
      <c r="F4693" s="5">
        <f>_xlfn.TEXTBEFORE(E4693, " ") * 1000000</f>
        <v>8100000</v>
      </c>
      <c r="G4693">
        <v>60.793500000000002</v>
      </c>
      <c r="H4693" t="s">
        <v>153</v>
      </c>
      <c r="I4693">
        <v>16</v>
      </c>
      <c r="J4693">
        <f>IF(I4693="",0,I4693)</f>
        <v>16</v>
      </c>
      <c r="K4693">
        <v>12</v>
      </c>
      <c r="L4693">
        <f>I4693-K4693</f>
        <v>4</v>
      </c>
      <c r="M4693" t="str">
        <f>IF(I4693&lt;100,"small",IF(I4693&lt;500,"medium","large"))</f>
        <v>small</v>
      </c>
      <c r="N4693">
        <f>IF(M4693="small",1,0)</f>
        <v>1</v>
      </c>
      <c r="O4693">
        <f>IF(N4693="medium",1,0)</f>
        <v>0</v>
      </c>
      <c r="P4693">
        <f>IF(O4693="large",1,0)</f>
        <v>0</v>
      </c>
      <c r="Q4693">
        <v>2010</v>
      </c>
      <c r="R4693">
        <v>4</v>
      </c>
      <c r="S4693" t="str">
        <f>IF(R4693=1, "First-time", IF(R4693&lt;=3, "Rising Star", IF(R4693&lt;10, "Established", "Elites")))</f>
        <v>Established</v>
      </c>
      <c r="T4693">
        <f>IF(S4693 = "First-time",1,0)</f>
        <v>0</v>
      </c>
      <c r="U4693">
        <f>IF(S4693 = "Rising Star",1,0)</f>
        <v>0</v>
      </c>
      <c r="V4693">
        <f>IF(S4693 = "Established",1,0)</f>
        <v>1</v>
      </c>
      <c r="W4693">
        <f>IF(S4693 = "Elites",1,0)</f>
        <v>0</v>
      </c>
      <c r="X4693" t="s">
        <v>271</v>
      </c>
      <c r="Y4693" t="str">
        <f>IF(X4693="","-",TRIM(LEFT(X4693,FIND(",",X4693&amp;",")-1)))</f>
        <v>Chicago</v>
      </c>
      <c r="Z4693" t="s">
        <v>10023</v>
      </c>
      <c r="AA4693" t="s">
        <v>15</v>
      </c>
    </row>
    <row r="4694" spans="1:27" ht="14.4" x14ac:dyDescent="0.3">
      <c r="A4694">
        <v>4681</v>
      </c>
      <c r="B4694" t="s">
        <v>1309</v>
      </c>
      <c r="C4694" t="s">
        <v>1310</v>
      </c>
      <c r="D4694" t="s">
        <v>1311</v>
      </c>
      <c r="E4694" t="s">
        <v>1312</v>
      </c>
      <c r="F4694" s="5">
        <f>_xlfn.TEXTBEFORE(E4694, " ") * 1000000</f>
        <v>24400000</v>
      </c>
      <c r="G4694">
        <v>60.753999999999998</v>
      </c>
      <c r="H4694" t="s">
        <v>105</v>
      </c>
      <c r="I4694">
        <v>150</v>
      </c>
      <c r="J4694">
        <f>IF(I4694="",0,I4694)</f>
        <v>150</v>
      </c>
      <c r="K4694">
        <v>115</v>
      </c>
      <c r="L4694">
        <f>I4694-K4694</f>
        <v>35</v>
      </c>
      <c r="M4694" t="str">
        <f>IF(I4694&lt;100,"small",IF(I4694&lt;500,"medium","large"))</f>
        <v>medium</v>
      </c>
      <c r="N4694">
        <f>IF(M4694="small",1,0)</f>
        <v>0</v>
      </c>
      <c r="O4694">
        <f>IF(N4694="medium",1,0)</f>
        <v>0</v>
      </c>
      <c r="P4694">
        <f>IF(O4694="large",1,0)</f>
        <v>0</v>
      </c>
      <c r="Q4694">
        <v>1987</v>
      </c>
      <c r="R4694">
        <v>1</v>
      </c>
      <c r="S4694" t="str">
        <f>IF(R4694=1, "First-time", IF(R4694&lt;=3, "Rising Star", IF(R4694&lt;10, "Established", "Elites")))</f>
        <v>First-time</v>
      </c>
      <c r="T4694">
        <f>IF(S4694 = "First-time",1,0)</f>
        <v>1</v>
      </c>
      <c r="U4694">
        <f>IF(S4694 = "Rising Star",1,0)</f>
        <v>0</v>
      </c>
      <c r="V4694">
        <f>IF(S4694 = "Established",1,0)</f>
        <v>0</v>
      </c>
      <c r="W4694">
        <f>IF(S4694 = "Elites",1,0)</f>
        <v>0</v>
      </c>
      <c r="X4694" t="s">
        <v>325</v>
      </c>
      <c r="Y4694" t="str">
        <f>IF(X4694="","-",TRIM(LEFT(X4694,FIND(",",X4694&amp;",")-1)))</f>
        <v>Los Angeles</v>
      </c>
      <c r="Z4694" t="s">
        <v>1313</v>
      </c>
      <c r="AA4694" t="s">
        <v>5</v>
      </c>
    </row>
    <row r="4695" spans="1:27" ht="14.4" x14ac:dyDescent="0.3">
      <c r="A4695">
        <v>4682</v>
      </c>
      <c r="B4695" t="s">
        <v>8941</v>
      </c>
      <c r="C4695" t="s">
        <v>8942</v>
      </c>
      <c r="D4695" t="s">
        <v>8943</v>
      </c>
      <c r="E4695" t="s">
        <v>1147</v>
      </c>
      <c r="F4695" s="5">
        <f>_xlfn.TEXTBEFORE(E4695, " ") * 1000000</f>
        <v>3900000</v>
      </c>
      <c r="G4695">
        <v>60.7438</v>
      </c>
      <c r="H4695" t="s">
        <v>445</v>
      </c>
      <c r="I4695">
        <v>7</v>
      </c>
      <c r="J4695">
        <f>IF(I4695="",0,I4695)</f>
        <v>7</v>
      </c>
      <c r="K4695">
        <v>5</v>
      </c>
      <c r="L4695">
        <f>I4695-K4695</f>
        <v>2</v>
      </c>
      <c r="M4695" t="str">
        <f>IF(I4695&lt;100,"small",IF(I4695&lt;500,"medium","large"))</f>
        <v>small</v>
      </c>
      <c r="N4695">
        <f>IF(M4695="small",1,0)</f>
        <v>1</v>
      </c>
      <c r="O4695">
        <f>IF(N4695="medium",1,0)</f>
        <v>0</v>
      </c>
      <c r="P4695">
        <f>IF(O4695="large",1,0)</f>
        <v>0</v>
      </c>
      <c r="Q4695">
        <v>2008</v>
      </c>
      <c r="R4695">
        <v>2</v>
      </c>
      <c r="S4695" t="str">
        <f>IF(R4695=1, "First-time", IF(R4695&lt;=3, "Rising Star", IF(R4695&lt;10, "Established", "Elites")))</f>
        <v>Rising Star</v>
      </c>
      <c r="T4695">
        <f>IF(S4695 = "First-time",1,0)</f>
        <v>0</v>
      </c>
      <c r="U4695">
        <f>IF(S4695 = "Rising Star",1,0)</f>
        <v>1</v>
      </c>
      <c r="V4695">
        <f>IF(S4695 = "Established",1,0)</f>
        <v>0</v>
      </c>
      <c r="W4695">
        <f>IF(S4695 = "Elites",1,0)</f>
        <v>0</v>
      </c>
      <c r="X4695" t="s">
        <v>99</v>
      </c>
      <c r="Y4695" t="str">
        <f>IF(X4695="","-",TRIM(LEFT(X4695,FIND(",",X4695&amp;",")-1)))</f>
        <v>-</v>
      </c>
      <c r="Z4695" t="s">
        <v>8944</v>
      </c>
      <c r="AA4695" t="s">
        <v>10</v>
      </c>
    </row>
    <row r="4696" spans="1:27" ht="14.4" x14ac:dyDescent="0.3">
      <c r="A4696">
        <v>4683</v>
      </c>
      <c r="B4696" t="s">
        <v>11995</v>
      </c>
      <c r="C4696" t="s">
        <v>11996</v>
      </c>
      <c r="D4696" t="s">
        <v>11997</v>
      </c>
      <c r="E4696" t="s">
        <v>947</v>
      </c>
      <c r="F4696" s="5">
        <f>_xlfn.TEXTBEFORE(E4696, " ") * 1000000</f>
        <v>4600000</v>
      </c>
      <c r="G4696">
        <v>60.7395</v>
      </c>
      <c r="H4696" t="s">
        <v>129</v>
      </c>
      <c r="I4696">
        <v>17</v>
      </c>
      <c r="J4696">
        <f>IF(I4696="",0,I4696)</f>
        <v>17</v>
      </c>
      <c r="K4696">
        <v>12</v>
      </c>
      <c r="L4696">
        <f>I4696-K4696</f>
        <v>5</v>
      </c>
      <c r="M4696" t="str">
        <f>IF(I4696&lt;100,"small",IF(I4696&lt;500,"medium","large"))</f>
        <v>small</v>
      </c>
      <c r="N4696">
        <f>IF(M4696="small",1,0)</f>
        <v>1</v>
      </c>
      <c r="O4696">
        <f>IF(N4696="medium",1,0)</f>
        <v>0</v>
      </c>
      <c r="P4696">
        <f>IF(O4696="large",1,0)</f>
        <v>0</v>
      </c>
      <c r="Q4696">
        <v>2011</v>
      </c>
      <c r="R4696">
        <v>1</v>
      </c>
      <c r="S4696" t="str">
        <f>IF(R4696=1, "First-time", IF(R4696&lt;=3, "Rising Star", IF(R4696&lt;10, "Established", "Elites")))</f>
        <v>First-time</v>
      </c>
      <c r="T4696">
        <f>IF(S4696 = "First-time",1,0)</f>
        <v>1</v>
      </c>
      <c r="U4696">
        <f>IF(S4696 = "Rising Star",1,0)</f>
        <v>0</v>
      </c>
      <c r="V4696">
        <f>IF(S4696 = "Established",1,0)</f>
        <v>0</v>
      </c>
      <c r="W4696">
        <f>IF(S4696 = "Elites",1,0)</f>
        <v>0</v>
      </c>
      <c r="X4696" t="s">
        <v>99</v>
      </c>
      <c r="Y4696" t="str">
        <f>IF(X4696="","-",TRIM(LEFT(X4696,FIND(",",X4696&amp;",")-1)))</f>
        <v>-</v>
      </c>
      <c r="Z4696" t="s">
        <v>11998</v>
      </c>
      <c r="AA4696" t="s">
        <v>36</v>
      </c>
    </row>
    <row r="4697" spans="1:27" ht="14.4" x14ac:dyDescent="0.3">
      <c r="A4697">
        <v>4684</v>
      </c>
      <c r="B4697" t="s">
        <v>11372</v>
      </c>
      <c r="C4697" t="s">
        <v>11373</v>
      </c>
      <c r="D4697" t="s">
        <v>11374</v>
      </c>
      <c r="E4697" t="s">
        <v>1661</v>
      </c>
      <c r="F4697" s="5">
        <f>_xlfn.TEXTBEFORE(E4697, " ") * 1000000</f>
        <v>5300000</v>
      </c>
      <c r="G4697">
        <v>60.6922</v>
      </c>
      <c r="H4697" t="s">
        <v>140</v>
      </c>
      <c r="I4697">
        <v>25</v>
      </c>
      <c r="J4697">
        <f>IF(I4697="",0,I4697)</f>
        <v>25</v>
      </c>
      <c r="K4697">
        <v>6</v>
      </c>
      <c r="L4697">
        <f>I4697-K4697</f>
        <v>19</v>
      </c>
      <c r="M4697" t="str">
        <f>IF(I4697&lt;100,"small",IF(I4697&lt;500,"medium","large"))</f>
        <v>small</v>
      </c>
      <c r="N4697">
        <f>IF(M4697="small",1,0)</f>
        <v>1</v>
      </c>
      <c r="O4697">
        <f>IF(N4697="medium",1,0)</f>
        <v>0</v>
      </c>
      <c r="P4697">
        <f>IF(O4697="large",1,0)</f>
        <v>0</v>
      </c>
      <c r="Q4697">
        <v>2010</v>
      </c>
      <c r="R4697">
        <v>3</v>
      </c>
      <c r="S4697" t="str">
        <f>IF(R4697=1, "First-time", IF(R4697&lt;=3, "Rising Star", IF(R4697&lt;10, "Established", "Elites")))</f>
        <v>Rising Star</v>
      </c>
      <c r="T4697">
        <f>IF(S4697 = "First-time",1,0)</f>
        <v>0</v>
      </c>
      <c r="U4697">
        <f>IF(S4697 = "Rising Star",1,0)</f>
        <v>1</v>
      </c>
      <c r="V4697">
        <f>IF(S4697 = "Established",1,0)</f>
        <v>0</v>
      </c>
      <c r="W4697">
        <f>IF(S4697 = "Elites",1,0)</f>
        <v>0</v>
      </c>
      <c r="X4697" t="s">
        <v>689</v>
      </c>
      <c r="Y4697" t="str">
        <f>IF(X4697="","-",TRIM(LEFT(X4697,FIND(",",X4697&amp;",")-1)))</f>
        <v>Miami</v>
      </c>
      <c r="Z4697" t="s">
        <v>10107</v>
      </c>
      <c r="AA4697" t="s">
        <v>10</v>
      </c>
    </row>
    <row r="4698" spans="1:27" ht="14.4" x14ac:dyDescent="0.3">
      <c r="A4698">
        <v>4685</v>
      </c>
      <c r="B4698" t="s">
        <v>10182</v>
      </c>
      <c r="C4698" t="s">
        <v>10183</v>
      </c>
      <c r="D4698" t="s">
        <v>10184</v>
      </c>
      <c r="E4698" t="s">
        <v>1471</v>
      </c>
      <c r="F4698" s="5">
        <f>_xlfn.TEXTBEFORE(E4698, " ") * 1000000</f>
        <v>2500000</v>
      </c>
      <c r="G4698">
        <v>60.680700000000002</v>
      </c>
      <c r="H4698" t="s">
        <v>174</v>
      </c>
      <c r="I4698">
        <v>25</v>
      </c>
      <c r="J4698">
        <f>IF(I4698="",0,I4698)</f>
        <v>25</v>
      </c>
      <c r="K4698">
        <v>15</v>
      </c>
      <c r="L4698">
        <f>I4698-K4698</f>
        <v>10</v>
      </c>
      <c r="M4698" t="str">
        <f>IF(I4698&lt;100,"small",IF(I4698&lt;500,"medium","large"))</f>
        <v>small</v>
      </c>
      <c r="N4698">
        <f>IF(M4698="small",1,0)</f>
        <v>1</v>
      </c>
      <c r="O4698">
        <f>IF(N4698="medium",1,0)</f>
        <v>0</v>
      </c>
      <c r="P4698">
        <f>IF(O4698="large",1,0)</f>
        <v>0</v>
      </c>
      <c r="Q4698">
        <v>2009</v>
      </c>
      <c r="R4698">
        <v>1</v>
      </c>
      <c r="S4698" t="str">
        <f>IF(R4698=1, "First-time", IF(R4698&lt;=3, "Rising Star", IF(R4698&lt;10, "Established", "Elites")))</f>
        <v>First-time</v>
      </c>
      <c r="T4698">
        <f>IF(S4698 = "First-time",1,0)</f>
        <v>1</v>
      </c>
      <c r="U4698">
        <f>IF(S4698 = "Rising Star",1,0)</f>
        <v>0</v>
      </c>
      <c r="V4698">
        <f>IF(S4698 = "Established",1,0)</f>
        <v>0</v>
      </c>
      <c r="W4698">
        <f>IF(S4698 = "Elites",1,0)</f>
        <v>0</v>
      </c>
      <c r="X4698" t="s">
        <v>689</v>
      </c>
      <c r="Y4698" t="str">
        <f>IF(X4698="","-",TRIM(LEFT(X4698,FIND(",",X4698&amp;",")-1)))</f>
        <v>Miami</v>
      </c>
      <c r="Z4698" t="s">
        <v>824</v>
      </c>
      <c r="AA4698" t="s">
        <v>10</v>
      </c>
    </row>
    <row r="4699" spans="1:27" ht="14.4" x14ac:dyDescent="0.3">
      <c r="A4699">
        <v>4686</v>
      </c>
      <c r="B4699" t="s">
        <v>1508</v>
      </c>
      <c r="C4699" t="s">
        <v>1509</v>
      </c>
      <c r="D4699" t="s">
        <v>1510</v>
      </c>
      <c r="E4699" t="s">
        <v>318</v>
      </c>
      <c r="F4699" s="5">
        <f>_xlfn.TEXTBEFORE(E4699, " ") * 1000000</f>
        <v>10600000</v>
      </c>
      <c r="G4699">
        <v>60.674300000000002</v>
      </c>
      <c r="H4699" t="s">
        <v>118</v>
      </c>
      <c r="I4699">
        <v>72</v>
      </c>
      <c r="J4699">
        <f>IF(I4699="",0,I4699)</f>
        <v>72</v>
      </c>
      <c r="K4699">
        <v>42</v>
      </c>
      <c r="L4699">
        <f>I4699-K4699</f>
        <v>30</v>
      </c>
      <c r="M4699" t="str">
        <f>IF(I4699&lt;100,"small",IF(I4699&lt;500,"medium","large"))</f>
        <v>small</v>
      </c>
      <c r="N4699">
        <f>IF(M4699="small",1,0)</f>
        <v>1</v>
      </c>
      <c r="O4699">
        <f>IF(N4699="medium",1,0)</f>
        <v>0</v>
      </c>
      <c r="P4699">
        <f>IF(O4699="large",1,0)</f>
        <v>0</v>
      </c>
      <c r="Q4699">
        <v>1989</v>
      </c>
      <c r="R4699">
        <v>6</v>
      </c>
      <c r="S4699" t="str">
        <f>IF(R4699=1, "First-time", IF(R4699&lt;=3, "Rising Star", IF(R4699&lt;10, "Established", "Elites")))</f>
        <v>Established</v>
      </c>
      <c r="T4699">
        <f>IF(S4699 = "First-time",1,0)</f>
        <v>0</v>
      </c>
      <c r="U4699">
        <f>IF(S4699 = "Rising Star",1,0)</f>
        <v>0</v>
      </c>
      <c r="V4699">
        <f>IF(S4699 = "Established",1,0)</f>
        <v>1</v>
      </c>
      <c r="W4699">
        <f>IF(S4699 = "Elites",1,0)</f>
        <v>0</v>
      </c>
      <c r="X4699" t="s">
        <v>737</v>
      </c>
      <c r="Y4699" t="str">
        <f>IF(X4699="","-",TRIM(LEFT(X4699,FIND(",",X4699&amp;",")-1)))</f>
        <v>Sacramento</v>
      </c>
      <c r="Z4699" t="s">
        <v>1511</v>
      </c>
      <c r="AA4699" t="s">
        <v>5</v>
      </c>
    </row>
    <row r="4700" spans="1:27" ht="14.4" x14ac:dyDescent="0.3">
      <c r="A4700">
        <v>4687</v>
      </c>
      <c r="B4700" t="s">
        <v>3497</v>
      </c>
      <c r="C4700" t="s">
        <v>3498</v>
      </c>
      <c r="D4700" t="s">
        <v>3499</v>
      </c>
      <c r="E4700" t="s">
        <v>2447</v>
      </c>
      <c r="F4700" s="5">
        <f>_xlfn.TEXTBEFORE(E4700, " ") * 1000000</f>
        <v>8600000</v>
      </c>
      <c r="G4700">
        <v>60.667999999999999</v>
      </c>
      <c r="H4700" t="s">
        <v>803</v>
      </c>
      <c r="I4700">
        <v>3</v>
      </c>
      <c r="J4700">
        <f>IF(I4700="",0,I4700)</f>
        <v>3</v>
      </c>
      <c r="K4700">
        <v>4</v>
      </c>
      <c r="L4700">
        <f>I4700-K4700</f>
        <v>-1</v>
      </c>
      <c r="M4700" t="str">
        <f>IF(I4700&lt;100,"small",IF(I4700&lt;500,"medium","large"))</f>
        <v>small</v>
      </c>
      <c r="N4700">
        <f>IF(M4700="small",1,0)</f>
        <v>1</v>
      </c>
      <c r="O4700">
        <f>IF(N4700="medium",1,0)</f>
        <v>0</v>
      </c>
      <c r="P4700">
        <f>IF(O4700="large",1,0)</f>
        <v>0</v>
      </c>
      <c r="Q4700">
        <v>2000</v>
      </c>
      <c r="R4700">
        <v>1</v>
      </c>
      <c r="S4700" t="str">
        <f>IF(R4700=1, "First-time", IF(R4700&lt;=3, "Rising Star", IF(R4700&lt;10, "Established", "Elites")))</f>
        <v>First-time</v>
      </c>
      <c r="T4700">
        <f>IF(S4700 = "First-time",1,0)</f>
        <v>1</v>
      </c>
      <c r="U4700">
        <f>IF(S4700 = "Rising Star",1,0)</f>
        <v>0</v>
      </c>
      <c r="V4700">
        <f>IF(S4700 = "Established",1,0)</f>
        <v>0</v>
      </c>
      <c r="W4700">
        <f>IF(S4700 = "Elites",1,0)</f>
        <v>0</v>
      </c>
      <c r="X4700" t="s">
        <v>202</v>
      </c>
      <c r="Y4700" t="str">
        <f>IF(X4700="","-",TRIM(LEFT(X4700,FIND(",",X4700&amp;",")-1)))</f>
        <v>Las Vegas</v>
      </c>
      <c r="Z4700" t="s">
        <v>203</v>
      </c>
      <c r="AA4700" t="s">
        <v>34</v>
      </c>
    </row>
    <row r="4701" spans="1:27" ht="14.4" x14ac:dyDescent="0.3">
      <c r="A4701">
        <v>4688</v>
      </c>
      <c r="B4701" t="s">
        <v>14247</v>
      </c>
      <c r="C4701" t="s">
        <v>14248</v>
      </c>
      <c r="D4701" t="s">
        <v>14249</v>
      </c>
      <c r="E4701" t="s">
        <v>2101</v>
      </c>
      <c r="F4701" s="5">
        <f>_xlfn.TEXTBEFORE(E4701, " ") * 1000000</f>
        <v>9400000</v>
      </c>
      <c r="G4701">
        <v>60.6282</v>
      </c>
      <c r="H4701" t="s">
        <v>129</v>
      </c>
      <c r="I4701">
        <v>38</v>
      </c>
      <c r="J4701">
        <f>IF(I4701="",0,I4701)</f>
        <v>38</v>
      </c>
      <c r="K4701">
        <v>24</v>
      </c>
      <c r="L4701">
        <f>I4701-K4701</f>
        <v>14</v>
      </c>
      <c r="M4701" t="str">
        <f>IF(I4701&lt;100,"small",IF(I4701&lt;500,"medium","large"))</f>
        <v>small</v>
      </c>
      <c r="N4701">
        <f>IF(M4701="small",1,0)</f>
        <v>1</v>
      </c>
      <c r="O4701">
        <f>IF(N4701="medium",1,0)</f>
        <v>0</v>
      </c>
      <c r="P4701">
        <f>IF(O4701="large",1,0)</f>
        <v>0</v>
      </c>
      <c r="Q4701">
        <v>2012</v>
      </c>
      <c r="R4701">
        <v>1</v>
      </c>
      <c r="S4701" t="str">
        <f>IF(R4701=1, "First-time", IF(R4701&lt;=3, "Rising Star", IF(R4701&lt;10, "Established", "Elites")))</f>
        <v>First-time</v>
      </c>
      <c r="T4701">
        <f>IF(S4701 = "First-time",1,0)</f>
        <v>1</v>
      </c>
      <c r="U4701">
        <f>IF(S4701 = "Rising Star",1,0)</f>
        <v>0</v>
      </c>
      <c r="V4701">
        <f>IF(S4701 = "Established",1,0)</f>
        <v>0</v>
      </c>
      <c r="W4701">
        <f>IF(S4701 = "Elites",1,0)</f>
        <v>0</v>
      </c>
      <c r="X4701" t="s">
        <v>325</v>
      </c>
      <c r="Y4701" t="str">
        <f>IF(X4701="","-",TRIM(LEFT(X4701,FIND(",",X4701&amp;",")-1)))</f>
        <v>Los Angeles</v>
      </c>
      <c r="Z4701" t="s">
        <v>2800</v>
      </c>
      <c r="AA4701" t="s">
        <v>5</v>
      </c>
    </row>
    <row r="4702" spans="1:27" ht="14.4" x14ac:dyDescent="0.3">
      <c r="A4702">
        <v>4689</v>
      </c>
      <c r="B4702" t="s">
        <v>17136</v>
      </c>
      <c r="C4702" t="s">
        <v>17137</v>
      </c>
      <c r="D4702" t="s">
        <v>17138</v>
      </c>
      <c r="E4702" t="s">
        <v>5488</v>
      </c>
      <c r="F4702" s="5">
        <f>_xlfn.TEXTBEFORE(E4702, " ") * 1000000</f>
        <v>28000000</v>
      </c>
      <c r="G4702">
        <v>60.618000000000002</v>
      </c>
      <c r="H4702" t="s">
        <v>85</v>
      </c>
      <c r="I4702">
        <v>89</v>
      </c>
      <c r="J4702">
        <f>IF(I4702="",0,I4702)</f>
        <v>89</v>
      </c>
      <c r="K4702">
        <v>25</v>
      </c>
      <c r="L4702">
        <f>I4702-K4702</f>
        <v>64</v>
      </c>
      <c r="M4702" t="str">
        <f>IF(I4702&lt;100,"small",IF(I4702&lt;500,"medium","large"))</f>
        <v>small</v>
      </c>
      <c r="N4702">
        <f>IF(M4702="small",1,0)</f>
        <v>1</v>
      </c>
      <c r="O4702">
        <f>IF(N4702="medium",1,0)</f>
        <v>0</v>
      </c>
      <c r="P4702">
        <f>IF(O4702="large",1,0)</f>
        <v>0</v>
      </c>
      <c r="Q4702">
        <v>2014</v>
      </c>
      <c r="R4702">
        <v>2</v>
      </c>
      <c r="S4702" t="str">
        <f>IF(R4702=1, "First-time", IF(R4702&lt;=3, "Rising Star", IF(R4702&lt;10, "Established", "Elites")))</f>
        <v>Rising Star</v>
      </c>
      <c r="T4702">
        <f>IF(S4702 = "First-time",1,0)</f>
        <v>0</v>
      </c>
      <c r="U4702">
        <f>IF(S4702 = "Rising Star",1,0)</f>
        <v>1</v>
      </c>
      <c r="V4702">
        <f>IF(S4702 = "Established",1,0)</f>
        <v>0</v>
      </c>
      <c r="W4702">
        <f>IF(S4702 = "Elites",1,0)</f>
        <v>0</v>
      </c>
      <c r="X4702" t="s">
        <v>325</v>
      </c>
      <c r="Y4702" t="str">
        <f>IF(X4702="","-",TRIM(LEFT(X4702,FIND(",",X4702&amp;",")-1)))</f>
        <v>Los Angeles</v>
      </c>
      <c r="Z4702" t="s">
        <v>1714</v>
      </c>
      <c r="AA4702" t="s">
        <v>5</v>
      </c>
    </row>
    <row r="4703" spans="1:27" ht="14.4" x14ac:dyDescent="0.3">
      <c r="A4703">
        <v>4690</v>
      </c>
      <c r="B4703" t="s">
        <v>1582</v>
      </c>
      <c r="C4703" t="s">
        <v>1583</v>
      </c>
      <c r="D4703" t="s">
        <v>1584</v>
      </c>
      <c r="E4703" t="s">
        <v>1585</v>
      </c>
      <c r="F4703" s="5">
        <f>_xlfn.TEXTBEFORE(E4703, " ") * 1000000</f>
        <v>5800000</v>
      </c>
      <c r="G4703">
        <v>60.552399999999999</v>
      </c>
      <c r="H4703" t="s">
        <v>105</v>
      </c>
      <c r="I4703">
        <v>54</v>
      </c>
      <c r="J4703">
        <f>IF(I4703="",0,I4703)</f>
        <v>54</v>
      </c>
      <c r="K4703">
        <v>43</v>
      </c>
      <c r="L4703">
        <f>I4703-K4703</f>
        <v>11</v>
      </c>
      <c r="M4703" t="str">
        <f>IF(I4703&lt;100,"small",IF(I4703&lt;500,"medium","large"))</f>
        <v>small</v>
      </c>
      <c r="N4703">
        <f>IF(M4703="small",1,0)</f>
        <v>1</v>
      </c>
      <c r="O4703">
        <f>IF(N4703="medium",1,0)</f>
        <v>0</v>
      </c>
      <c r="P4703">
        <f>IF(O4703="large",1,0)</f>
        <v>0</v>
      </c>
      <c r="Q4703">
        <v>1990</v>
      </c>
      <c r="R4703">
        <v>1</v>
      </c>
      <c r="S4703" t="str">
        <f>IF(R4703=1, "First-time", IF(R4703&lt;=3, "Rising Star", IF(R4703&lt;10, "Established", "Elites")))</f>
        <v>First-time</v>
      </c>
      <c r="T4703">
        <f>IF(S4703 = "First-time",1,0)</f>
        <v>1</v>
      </c>
      <c r="U4703">
        <f>IF(S4703 = "Rising Star",1,0)</f>
        <v>0</v>
      </c>
      <c r="V4703">
        <f>IF(S4703 = "Established",1,0)</f>
        <v>0</v>
      </c>
      <c r="W4703">
        <f>IF(S4703 = "Elites",1,0)</f>
        <v>0</v>
      </c>
      <c r="X4703" t="s">
        <v>99</v>
      </c>
      <c r="Y4703" t="str">
        <f>IF(X4703="","-",TRIM(LEFT(X4703,FIND(",",X4703&amp;",")-1)))</f>
        <v>-</v>
      </c>
      <c r="Z4703" t="s">
        <v>1586</v>
      </c>
      <c r="AA4703" t="s">
        <v>16</v>
      </c>
    </row>
    <row r="4704" spans="1:27" ht="14.4" x14ac:dyDescent="0.3">
      <c r="A4704">
        <v>4691</v>
      </c>
      <c r="B4704" t="s">
        <v>5676</v>
      </c>
      <c r="C4704" t="s">
        <v>5677</v>
      </c>
      <c r="D4704" t="s">
        <v>5678</v>
      </c>
      <c r="E4704" t="s">
        <v>418</v>
      </c>
      <c r="F4704" s="5">
        <f>_xlfn.TEXTBEFORE(E4704, " ") * 1000000</f>
        <v>11700000</v>
      </c>
      <c r="G4704">
        <v>60.514699999999998</v>
      </c>
      <c r="H4704" t="s">
        <v>85</v>
      </c>
      <c r="I4704">
        <v>100</v>
      </c>
      <c r="J4704">
        <f>IF(I4704="",0,I4704)</f>
        <v>100</v>
      </c>
      <c r="K4704">
        <v>65</v>
      </c>
      <c r="L4704">
        <f>I4704-K4704</f>
        <v>35</v>
      </c>
      <c r="M4704" t="str">
        <f>IF(I4704&lt;100,"small",IF(I4704&lt;500,"medium","large"))</f>
        <v>medium</v>
      </c>
      <c r="N4704">
        <f>IF(M4704="small",1,0)</f>
        <v>0</v>
      </c>
      <c r="O4704">
        <f>IF(N4704="medium",1,0)</f>
        <v>0</v>
      </c>
      <c r="P4704">
        <f>IF(O4704="large",1,0)</f>
        <v>0</v>
      </c>
      <c r="Q4704">
        <v>2004</v>
      </c>
      <c r="R4704">
        <v>10</v>
      </c>
      <c r="S4704" t="str">
        <f>IF(R4704=1, "First-time", IF(R4704&lt;=3, "Rising Star", IF(R4704&lt;10, "Established", "Elites")))</f>
        <v>Elites</v>
      </c>
      <c r="T4704">
        <f>IF(S4704 = "First-time",1,0)</f>
        <v>0</v>
      </c>
      <c r="U4704">
        <f>IF(S4704 = "Rising Star",1,0)</f>
        <v>0</v>
      </c>
      <c r="V4704">
        <f>IF(S4704 = "Established",1,0)</f>
        <v>0</v>
      </c>
      <c r="W4704">
        <f>IF(S4704 = "Elites",1,0)</f>
        <v>1</v>
      </c>
      <c r="X4704" t="s">
        <v>880</v>
      </c>
      <c r="Y4704" t="str">
        <f>IF(X4704="","-",TRIM(LEFT(X4704,FIND(",",X4704&amp;",")-1)))</f>
        <v>Louisville/Jefferson County</v>
      </c>
      <c r="Z4704" t="s">
        <v>881</v>
      </c>
      <c r="AA4704" t="s">
        <v>18</v>
      </c>
    </row>
    <row r="4705" spans="1:27" ht="14.4" x14ac:dyDescent="0.3">
      <c r="A4705">
        <v>4692</v>
      </c>
      <c r="B4705" t="s">
        <v>1998</v>
      </c>
      <c r="C4705" t="s">
        <v>1999</v>
      </c>
      <c r="D4705" t="s">
        <v>2000</v>
      </c>
      <c r="E4705" t="s">
        <v>2001</v>
      </c>
      <c r="F4705" s="5">
        <f>_xlfn.TEXTBEFORE(E4705, " ") * 1000000</f>
        <v>48900000</v>
      </c>
      <c r="G4705">
        <v>60.511499999999998</v>
      </c>
      <c r="H4705" t="s">
        <v>433</v>
      </c>
      <c r="I4705">
        <v>1200</v>
      </c>
      <c r="J4705">
        <f>IF(I4705="",0,I4705)</f>
        <v>1200</v>
      </c>
      <c r="K4705">
        <v>800</v>
      </c>
      <c r="L4705">
        <f>I4705-K4705</f>
        <v>400</v>
      </c>
      <c r="M4705" t="str">
        <f>IF(I4705&lt;100,"small",IF(I4705&lt;500,"medium","large"))</f>
        <v>large</v>
      </c>
      <c r="N4705">
        <f>IF(M4705="small",1,0)</f>
        <v>0</v>
      </c>
      <c r="O4705">
        <f>IF(N4705="medium",1,0)</f>
        <v>0</v>
      </c>
      <c r="P4705">
        <f>IF(O4705="large",1,0)</f>
        <v>0</v>
      </c>
      <c r="Q4705">
        <v>1994</v>
      </c>
      <c r="R4705">
        <v>1</v>
      </c>
      <c r="S4705" t="str">
        <f>IF(R4705=1, "First-time", IF(R4705&lt;=3, "Rising Star", IF(R4705&lt;10, "Established", "Elites")))</f>
        <v>First-time</v>
      </c>
      <c r="T4705">
        <f>IF(S4705 = "First-time",1,0)</f>
        <v>1</v>
      </c>
      <c r="U4705">
        <f>IF(S4705 = "Rising Star",1,0)</f>
        <v>0</v>
      </c>
      <c r="V4705">
        <f>IF(S4705 = "Established",1,0)</f>
        <v>0</v>
      </c>
      <c r="W4705">
        <f>IF(S4705 = "Elites",1,0)</f>
        <v>0</v>
      </c>
      <c r="X4705" t="s">
        <v>99</v>
      </c>
      <c r="Y4705" t="str">
        <f>IF(X4705="","-",TRIM(LEFT(X4705,FIND(",",X4705&amp;",")-1)))</f>
        <v>-</v>
      </c>
      <c r="Z4705" t="s">
        <v>2002</v>
      </c>
      <c r="AA4705" t="s">
        <v>36</v>
      </c>
    </row>
    <row r="4706" spans="1:27" ht="14.4" x14ac:dyDescent="0.3">
      <c r="A4706">
        <v>4693</v>
      </c>
      <c r="B4706" t="s">
        <v>12553</v>
      </c>
      <c r="C4706" t="s">
        <v>12554</v>
      </c>
      <c r="D4706" t="s">
        <v>12555</v>
      </c>
      <c r="E4706" t="s">
        <v>330</v>
      </c>
      <c r="F4706" s="5">
        <f>_xlfn.TEXTBEFORE(E4706, " ") * 1000000</f>
        <v>4099999.9999999995</v>
      </c>
      <c r="G4706">
        <v>60.497599999999998</v>
      </c>
      <c r="H4706" t="s">
        <v>803</v>
      </c>
      <c r="I4706">
        <v>28</v>
      </c>
      <c r="J4706">
        <f>IF(I4706="",0,I4706)</f>
        <v>28</v>
      </c>
      <c r="K4706">
        <v>20</v>
      </c>
      <c r="L4706">
        <f>I4706-K4706</f>
        <v>8</v>
      </c>
      <c r="M4706" t="str">
        <f>IF(I4706&lt;100,"small",IF(I4706&lt;500,"medium","large"))</f>
        <v>small</v>
      </c>
      <c r="N4706">
        <f>IF(M4706="small",1,0)</f>
        <v>1</v>
      </c>
      <c r="O4706">
        <f>IF(N4706="medium",1,0)</f>
        <v>0</v>
      </c>
      <c r="P4706">
        <f>IF(O4706="large",1,0)</f>
        <v>0</v>
      </c>
      <c r="Q4706">
        <v>2011</v>
      </c>
      <c r="R4706">
        <v>4</v>
      </c>
      <c r="S4706" t="str">
        <f>IF(R4706=1, "First-time", IF(R4706&lt;=3, "Rising Star", IF(R4706&lt;10, "Established", "Elites")))</f>
        <v>Established</v>
      </c>
      <c r="T4706">
        <f>IF(S4706 = "First-time",1,0)</f>
        <v>0</v>
      </c>
      <c r="U4706">
        <f>IF(S4706 = "Rising Star",1,0)</f>
        <v>0</v>
      </c>
      <c r="V4706">
        <f>IF(S4706 = "Established",1,0)</f>
        <v>1</v>
      </c>
      <c r="W4706">
        <f>IF(S4706 = "Elites",1,0)</f>
        <v>0</v>
      </c>
      <c r="X4706" t="s">
        <v>689</v>
      </c>
      <c r="Y4706" t="str">
        <f>IF(X4706="","-",TRIM(LEFT(X4706,FIND(",",X4706&amp;",")-1)))</f>
        <v>Miami</v>
      </c>
      <c r="Z4706" t="s">
        <v>8917</v>
      </c>
      <c r="AA4706" t="s">
        <v>10</v>
      </c>
    </row>
    <row r="4707" spans="1:27" ht="14.4" x14ac:dyDescent="0.3">
      <c r="A4707">
        <v>4694</v>
      </c>
      <c r="B4707" t="s">
        <v>3999</v>
      </c>
      <c r="C4707" t="s">
        <v>4000</v>
      </c>
      <c r="D4707" t="s">
        <v>4001</v>
      </c>
      <c r="E4707" t="s">
        <v>374</v>
      </c>
      <c r="F4707" s="5">
        <f>_xlfn.TEXTBEFORE(E4707, " ") * 1000000</f>
        <v>28400000</v>
      </c>
      <c r="G4707">
        <v>60.494100000000003</v>
      </c>
      <c r="H4707" t="s">
        <v>174</v>
      </c>
      <c r="I4707">
        <v>307</v>
      </c>
      <c r="J4707">
        <f>IF(I4707="",0,I4707)</f>
        <v>307</v>
      </c>
      <c r="K4707">
        <v>230</v>
      </c>
      <c r="L4707">
        <f>I4707-K4707</f>
        <v>77</v>
      </c>
      <c r="M4707" t="str">
        <f>IF(I4707&lt;100,"small",IF(I4707&lt;500,"medium","large"))</f>
        <v>medium</v>
      </c>
      <c r="N4707">
        <f>IF(M4707="small",1,0)</f>
        <v>0</v>
      </c>
      <c r="O4707">
        <f>IF(N4707="medium",1,0)</f>
        <v>0</v>
      </c>
      <c r="P4707">
        <f>IF(O4707="large",1,0)</f>
        <v>0</v>
      </c>
      <c r="Q4707">
        <v>2001</v>
      </c>
      <c r="R4707">
        <v>9</v>
      </c>
      <c r="S4707" t="str">
        <f>IF(R4707=1, "First-time", IF(R4707&lt;=3, "Rising Star", IF(R4707&lt;10, "Established", "Elites")))</f>
        <v>Established</v>
      </c>
      <c r="T4707">
        <f>IF(S4707 = "First-time",1,0)</f>
        <v>0</v>
      </c>
      <c r="U4707">
        <f>IF(S4707 = "Rising Star",1,0)</f>
        <v>0</v>
      </c>
      <c r="V4707">
        <f>IF(S4707 = "Established",1,0)</f>
        <v>1</v>
      </c>
      <c r="W4707">
        <f>IF(S4707 = "Elites",1,0)</f>
        <v>0</v>
      </c>
      <c r="X4707" t="s">
        <v>585</v>
      </c>
      <c r="Y4707" t="str">
        <f>IF(X4707="","-",TRIM(LEFT(X4707,FIND(",",X4707&amp;",")-1)))</f>
        <v>Ann Arbor</v>
      </c>
      <c r="Z4707" t="s">
        <v>3199</v>
      </c>
      <c r="AA4707" t="s">
        <v>23</v>
      </c>
    </row>
    <row r="4708" spans="1:27" ht="14.4" x14ac:dyDescent="0.3">
      <c r="A4708">
        <v>4695</v>
      </c>
      <c r="B4708" t="s">
        <v>7334</v>
      </c>
      <c r="C4708" t="s">
        <v>7335</v>
      </c>
      <c r="D4708" t="s">
        <v>7336</v>
      </c>
      <c r="E4708" t="s">
        <v>7337</v>
      </c>
      <c r="F4708" s="5">
        <f>_xlfn.TEXTBEFORE(E4708, " ") * 1000000</f>
        <v>50100000</v>
      </c>
      <c r="G4708">
        <v>60.445599999999999</v>
      </c>
      <c r="H4708" t="s">
        <v>85</v>
      </c>
      <c r="I4708">
        <v>238</v>
      </c>
      <c r="J4708">
        <f>IF(I4708="",0,I4708)</f>
        <v>238</v>
      </c>
      <c r="K4708">
        <v>162</v>
      </c>
      <c r="L4708">
        <f>I4708-K4708</f>
        <v>76</v>
      </c>
      <c r="M4708" t="str">
        <f>IF(I4708&lt;100,"small",IF(I4708&lt;500,"medium","large"))</f>
        <v>medium</v>
      </c>
      <c r="N4708">
        <f>IF(M4708="small",1,0)</f>
        <v>0</v>
      </c>
      <c r="O4708">
        <f>IF(N4708="medium",1,0)</f>
        <v>0</v>
      </c>
      <c r="P4708">
        <f>IF(O4708="large",1,0)</f>
        <v>0</v>
      </c>
      <c r="Q4708">
        <v>2007</v>
      </c>
      <c r="R4708">
        <v>8</v>
      </c>
      <c r="S4708" t="str">
        <f>IF(R4708=1, "First-time", IF(R4708&lt;=3, "Rising Star", IF(R4708&lt;10, "Established", "Elites")))</f>
        <v>Established</v>
      </c>
      <c r="T4708">
        <f>IF(S4708 = "First-time",1,0)</f>
        <v>0</v>
      </c>
      <c r="U4708">
        <f>IF(S4708 = "Rising Star",1,0)</f>
        <v>0</v>
      </c>
      <c r="V4708">
        <f>IF(S4708 = "Established",1,0)</f>
        <v>1</v>
      </c>
      <c r="W4708">
        <f>IF(S4708 = "Elites",1,0)</f>
        <v>0</v>
      </c>
      <c r="X4708" t="s">
        <v>260</v>
      </c>
      <c r="Y4708" t="str">
        <f>IF(X4708="","-",TRIM(LEFT(X4708,FIND(",",X4708&amp;",")-1)))</f>
        <v>Seattle</v>
      </c>
      <c r="Z4708" t="s">
        <v>7338</v>
      </c>
      <c r="AA4708" t="s">
        <v>49</v>
      </c>
    </row>
    <row r="4709" spans="1:27" ht="14.4" x14ac:dyDescent="0.3">
      <c r="A4709">
        <v>4696</v>
      </c>
      <c r="B4709" t="s">
        <v>7677</v>
      </c>
      <c r="C4709" t="s">
        <v>7678</v>
      </c>
      <c r="D4709" t="s">
        <v>7679</v>
      </c>
      <c r="E4709" t="s">
        <v>2225</v>
      </c>
      <c r="F4709" s="5">
        <f>_xlfn.TEXTBEFORE(E4709, " ") * 1000000</f>
        <v>5900000</v>
      </c>
      <c r="G4709">
        <v>60.439100000000003</v>
      </c>
      <c r="H4709" t="s">
        <v>353</v>
      </c>
      <c r="I4709">
        <v>27</v>
      </c>
      <c r="J4709">
        <f>IF(I4709="",0,I4709)</f>
        <v>27</v>
      </c>
      <c r="K4709">
        <v>20</v>
      </c>
      <c r="L4709">
        <f>I4709-K4709</f>
        <v>7</v>
      </c>
      <c r="M4709" t="str">
        <f>IF(I4709&lt;100,"small",IF(I4709&lt;500,"medium","large"))</f>
        <v>small</v>
      </c>
      <c r="N4709">
        <f>IF(M4709="small",1,0)</f>
        <v>1</v>
      </c>
      <c r="O4709">
        <f>IF(N4709="medium",1,0)</f>
        <v>0</v>
      </c>
      <c r="P4709">
        <f>IF(O4709="large",1,0)</f>
        <v>0</v>
      </c>
      <c r="Q4709">
        <v>2007</v>
      </c>
      <c r="R4709">
        <v>2</v>
      </c>
      <c r="S4709" t="str">
        <f>IF(R4709=1, "First-time", IF(R4709&lt;=3, "Rising Star", IF(R4709&lt;10, "Established", "Elites")))</f>
        <v>Rising Star</v>
      </c>
      <c r="T4709">
        <f>IF(S4709 = "First-time",1,0)</f>
        <v>0</v>
      </c>
      <c r="U4709">
        <f>IF(S4709 = "Rising Star",1,0)</f>
        <v>1</v>
      </c>
      <c r="V4709">
        <f>IF(S4709 = "Established",1,0)</f>
        <v>0</v>
      </c>
      <c r="W4709">
        <f>IF(S4709 = "Elites",1,0)</f>
        <v>0</v>
      </c>
      <c r="X4709" t="s">
        <v>86</v>
      </c>
      <c r="Y4709" t="str">
        <f>IF(X4709="","-",TRIM(LEFT(X4709,FIND(",",X4709&amp;",")-1)))</f>
        <v>New York City</v>
      </c>
      <c r="Z4709" t="s">
        <v>7680</v>
      </c>
      <c r="AA4709" t="s">
        <v>35</v>
      </c>
    </row>
    <row r="4710" spans="1:27" ht="14.4" x14ac:dyDescent="0.3">
      <c r="A4710">
        <v>4697</v>
      </c>
      <c r="B4710" t="s">
        <v>4964</v>
      </c>
      <c r="C4710" t="s">
        <v>4965</v>
      </c>
      <c r="D4710" t="s">
        <v>4966</v>
      </c>
      <c r="E4710" t="s">
        <v>1391</v>
      </c>
      <c r="F4710" s="5">
        <f>_xlfn.TEXTBEFORE(E4710, " ") * 1000000</f>
        <v>3800000</v>
      </c>
      <c r="G4710">
        <v>60.4373</v>
      </c>
      <c r="H4710" t="s">
        <v>85</v>
      </c>
      <c r="I4710">
        <v>100</v>
      </c>
      <c r="J4710">
        <f>IF(I4710="",0,I4710)</f>
        <v>100</v>
      </c>
      <c r="K4710">
        <v>50</v>
      </c>
      <c r="L4710">
        <f>I4710-K4710</f>
        <v>50</v>
      </c>
      <c r="M4710" t="str">
        <f>IF(I4710&lt;100,"small",IF(I4710&lt;500,"medium","large"))</f>
        <v>medium</v>
      </c>
      <c r="N4710">
        <f>IF(M4710="small",1,0)</f>
        <v>0</v>
      </c>
      <c r="O4710">
        <f>IF(N4710="medium",1,0)</f>
        <v>0</v>
      </c>
      <c r="P4710">
        <f>IF(O4710="large",1,0)</f>
        <v>0</v>
      </c>
      <c r="Q4710">
        <v>2003</v>
      </c>
      <c r="R4710">
        <v>3</v>
      </c>
      <c r="S4710" t="str">
        <f>IF(R4710=1, "First-time", IF(R4710&lt;=3, "Rising Star", IF(R4710&lt;10, "Established", "Elites")))</f>
        <v>Rising Star</v>
      </c>
      <c r="T4710">
        <f>IF(S4710 = "First-time",1,0)</f>
        <v>0</v>
      </c>
      <c r="U4710">
        <f>IF(S4710 = "Rising Star",1,0)</f>
        <v>1</v>
      </c>
      <c r="V4710">
        <f>IF(S4710 = "Established",1,0)</f>
        <v>0</v>
      </c>
      <c r="W4710">
        <f>IF(S4710 = "Elites",1,0)</f>
        <v>0</v>
      </c>
      <c r="X4710" t="s">
        <v>86</v>
      </c>
      <c r="Y4710" t="str">
        <f>IF(X4710="","-",TRIM(LEFT(X4710,FIND(",",X4710&amp;",")-1)))</f>
        <v>New York City</v>
      </c>
      <c r="Z4710" t="s">
        <v>4967</v>
      </c>
      <c r="AA4710" t="s">
        <v>32</v>
      </c>
    </row>
    <row r="4711" spans="1:27" ht="14.4" x14ac:dyDescent="0.3">
      <c r="A4711">
        <v>4698</v>
      </c>
      <c r="B4711" t="s">
        <v>7497</v>
      </c>
      <c r="C4711" t="s">
        <v>7498</v>
      </c>
      <c r="D4711" t="s">
        <v>7499</v>
      </c>
      <c r="E4711" t="s">
        <v>7500</v>
      </c>
      <c r="F4711" s="5">
        <f>_xlfn.TEXTBEFORE(E4711, " ") * 1000000</f>
        <v>68300000</v>
      </c>
      <c r="G4711">
        <v>60.432299999999998</v>
      </c>
      <c r="H4711" t="s">
        <v>472</v>
      </c>
      <c r="I4711">
        <v>390</v>
      </c>
      <c r="J4711">
        <f>IF(I4711="",0,I4711)</f>
        <v>390</v>
      </c>
      <c r="K4711">
        <v>286</v>
      </c>
      <c r="L4711">
        <f>I4711-K4711</f>
        <v>104</v>
      </c>
      <c r="M4711" t="str">
        <f>IF(I4711&lt;100,"small",IF(I4711&lt;500,"medium","large"))</f>
        <v>medium</v>
      </c>
      <c r="N4711">
        <f>IF(M4711="small",1,0)</f>
        <v>0</v>
      </c>
      <c r="O4711">
        <f>IF(N4711="medium",1,0)</f>
        <v>0</v>
      </c>
      <c r="P4711">
        <f>IF(O4711="large",1,0)</f>
        <v>0</v>
      </c>
      <c r="Q4711">
        <v>2007</v>
      </c>
      <c r="R4711">
        <v>10</v>
      </c>
      <c r="S4711" t="str">
        <f>IF(R4711=1, "First-time", IF(R4711&lt;=3, "Rising Star", IF(R4711&lt;10, "Established", "Elites")))</f>
        <v>Elites</v>
      </c>
      <c r="T4711">
        <f>IF(S4711 = "First-time",1,0)</f>
        <v>0</v>
      </c>
      <c r="U4711">
        <f>IF(S4711 = "Rising Star",1,0)</f>
        <v>0</v>
      </c>
      <c r="V4711">
        <f>IF(S4711 = "Established",1,0)</f>
        <v>0</v>
      </c>
      <c r="W4711">
        <f>IF(S4711 = "Elites",1,0)</f>
        <v>1</v>
      </c>
      <c r="X4711" t="s">
        <v>130</v>
      </c>
      <c r="Y4711" t="str">
        <f>IF(X4711="","-",TRIM(LEFT(X4711,FIND(",",X4711&amp;",")-1)))</f>
        <v>Dallas</v>
      </c>
      <c r="Z4711" t="s">
        <v>993</v>
      </c>
      <c r="AA4711" t="s">
        <v>45</v>
      </c>
    </row>
    <row r="4712" spans="1:27" ht="14.4" x14ac:dyDescent="0.3">
      <c r="A4712">
        <v>4699</v>
      </c>
      <c r="B4712" t="s">
        <v>6572</v>
      </c>
      <c r="C4712" t="s">
        <v>6573</v>
      </c>
      <c r="D4712" t="s">
        <v>6574</v>
      </c>
      <c r="E4712" t="s">
        <v>3852</v>
      </c>
      <c r="F4712" s="5">
        <f>_xlfn.TEXTBEFORE(E4712, " ") * 1000000</f>
        <v>19300000</v>
      </c>
      <c r="G4712">
        <v>60.4161</v>
      </c>
      <c r="H4712" t="s">
        <v>803</v>
      </c>
      <c r="I4712">
        <v>82</v>
      </c>
      <c r="J4712">
        <f>IF(I4712="",0,I4712)</f>
        <v>82</v>
      </c>
      <c r="K4712">
        <v>46</v>
      </c>
      <c r="L4712">
        <f>I4712-K4712</f>
        <v>36</v>
      </c>
      <c r="M4712" t="str">
        <f>IF(I4712&lt;100,"small",IF(I4712&lt;500,"medium","large"))</f>
        <v>small</v>
      </c>
      <c r="N4712">
        <f>IF(M4712="small",1,0)</f>
        <v>1</v>
      </c>
      <c r="O4712">
        <f>IF(N4712="medium",1,0)</f>
        <v>0</v>
      </c>
      <c r="P4712">
        <f>IF(O4712="large",1,0)</f>
        <v>0</v>
      </c>
      <c r="Q4712">
        <v>2005</v>
      </c>
      <c r="R4712">
        <v>4</v>
      </c>
      <c r="S4712" t="str">
        <f>IF(R4712=1, "First-time", IF(R4712&lt;=3, "Rising Star", IF(R4712&lt;10, "Established", "Elites")))</f>
        <v>Established</v>
      </c>
      <c r="T4712">
        <f>IF(S4712 = "First-time",1,0)</f>
        <v>0</v>
      </c>
      <c r="U4712">
        <f>IF(S4712 = "Rising Star",1,0)</f>
        <v>0</v>
      </c>
      <c r="V4712">
        <f>IF(S4712 = "Established",1,0)</f>
        <v>1</v>
      </c>
      <c r="W4712">
        <f>IF(S4712 = "Elites",1,0)</f>
        <v>0</v>
      </c>
      <c r="X4712" t="s">
        <v>1396</v>
      </c>
      <c r="Y4712" t="str">
        <f>IF(X4712="","-",TRIM(LEFT(X4712,FIND(",",X4712&amp;",")-1)))</f>
        <v>San Francisco</v>
      </c>
      <c r="Z4712" t="s">
        <v>5916</v>
      </c>
      <c r="AA4712" t="s">
        <v>5</v>
      </c>
    </row>
    <row r="4713" spans="1:27" ht="14.4" x14ac:dyDescent="0.3">
      <c r="A4713">
        <v>4700</v>
      </c>
      <c r="B4713" t="s">
        <v>8416</v>
      </c>
      <c r="C4713" t="s">
        <v>8417</v>
      </c>
      <c r="D4713" t="s">
        <v>8418</v>
      </c>
      <c r="E4713" t="s">
        <v>2978</v>
      </c>
      <c r="F4713" s="5">
        <f>_xlfn.TEXTBEFORE(E4713, " ") * 1000000</f>
        <v>31400000</v>
      </c>
      <c r="G4713">
        <v>60.3996</v>
      </c>
      <c r="H4713" t="s">
        <v>1238</v>
      </c>
      <c r="I4713">
        <v>45</v>
      </c>
      <c r="J4713">
        <f>IF(I4713="",0,I4713)</f>
        <v>45</v>
      </c>
      <c r="K4713">
        <v>24</v>
      </c>
      <c r="L4713">
        <f>I4713-K4713</f>
        <v>21</v>
      </c>
      <c r="M4713" t="str">
        <f>IF(I4713&lt;100,"small",IF(I4713&lt;500,"medium","large"))</f>
        <v>small</v>
      </c>
      <c r="N4713">
        <f>IF(M4713="small",1,0)</f>
        <v>1</v>
      </c>
      <c r="O4713">
        <f>IF(N4713="medium",1,0)</f>
        <v>0</v>
      </c>
      <c r="P4713">
        <f>IF(O4713="large",1,0)</f>
        <v>0</v>
      </c>
      <c r="Q4713">
        <v>2008</v>
      </c>
      <c r="R4713">
        <v>2</v>
      </c>
      <c r="S4713" t="str">
        <f>IF(R4713=1, "First-time", IF(R4713&lt;=3, "Rising Star", IF(R4713&lt;10, "Established", "Elites")))</f>
        <v>Rising Star</v>
      </c>
      <c r="T4713">
        <f>IF(S4713 = "First-time",1,0)</f>
        <v>0</v>
      </c>
      <c r="U4713">
        <f>IF(S4713 = "Rising Star",1,0)</f>
        <v>1</v>
      </c>
      <c r="V4713">
        <f>IF(S4713 = "Established",1,0)</f>
        <v>0</v>
      </c>
      <c r="W4713">
        <f>IF(S4713 = "Elites",1,0)</f>
        <v>0</v>
      </c>
      <c r="X4713" t="s">
        <v>232</v>
      </c>
      <c r="Y4713" t="str">
        <f>IF(X4713="","-",TRIM(LEFT(X4713,FIND(",",X4713&amp;",")-1)))</f>
        <v>Houston</v>
      </c>
      <c r="Z4713" t="s">
        <v>232</v>
      </c>
      <c r="AA4713" t="s">
        <v>45</v>
      </c>
    </row>
    <row r="4714" spans="1:27" ht="14.4" x14ac:dyDescent="0.3">
      <c r="A4714">
        <v>4701</v>
      </c>
      <c r="B4714" t="s">
        <v>7925</v>
      </c>
      <c r="C4714" t="s">
        <v>7926</v>
      </c>
      <c r="D4714" t="s">
        <v>7927</v>
      </c>
      <c r="E4714" t="s">
        <v>2403</v>
      </c>
      <c r="F4714" s="5">
        <f>_xlfn.TEXTBEFORE(E4714, " ") * 1000000</f>
        <v>4300000</v>
      </c>
      <c r="G4714">
        <v>60.386800000000001</v>
      </c>
      <c r="H4714" t="s">
        <v>353</v>
      </c>
      <c r="I4714">
        <v>36</v>
      </c>
      <c r="J4714">
        <f>IF(I4714="",0,I4714)</f>
        <v>36</v>
      </c>
      <c r="K4714">
        <v>21</v>
      </c>
      <c r="L4714">
        <f>I4714-K4714</f>
        <v>15</v>
      </c>
      <c r="M4714" t="str">
        <f>IF(I4714&lt;100,"small",IF(I4714&lt;500,"medium","large"))</f>
        <v>small</v>
      </c>
      <c r="N4714">
        <f>IF(M4714="small",1,0)</f>
        <v>1</v>
      </c>
      <c r="O4714">
        <f>IF(N4714="medium",1,0)</f>
        <v>0</v>
      </c>
      <c r="P4714">
        <f>IF(O4714="large",1,0)</f>
        <v>0</v>
      </c>
      <c r="Q4714">
        <v>2007</v>
      </c>
      <c r="R4714">
        <v>2</v>
      </c>
      <c r="S4714" t="str">
        <f>IF(R4714=1, "First-time", IF(R4714&lt;=3, "Rising Star", IF(R4714&lt;10, "Established", "Elites")))</f>
        <v>Rising Star</v>
      </c>
      <c r="T4714">
        <f>IF(S4714 = "First-time",1,0)</f>
        <v>0</v>
      </c>
      <c r="U4714">
        <f>IF(S4714 = "Rising Star",1,0)</f>
        <v>1</v>
      </c>
      <c r="V4714">
        <f>IF(S4714 = "Established",1,0)</f>
        <v>0</v>
      </c>
      <c r="W4714">
        <f>IF(S4714 = "Elites",1,0)</f>
        <v>0</v>
      </c>
      <c r="X4714" t="s">
        <v>242</v>
      </c>
      <c r="Y4714" t="str">
        <f>IF(X4714="","-",TRIM(LEFT(X4714,FIND(",",X4714&amp;",")-1)))</f>
        <v>Atlanta</v>
      </c>
      <c r="Z4714" t="s">
        <v>591</v>
      </c>
      <c r="AA4714" t="s">
        <v>11</v>
      </c>
    </row>
    <row r="4715" spans="1:27" ht="14.4" x14ac:dyDescent="0.3">
      <c r="A4715">
        <v>4702</v>
      </c>
      <c r="B4715" t="s">
        <v>14250</v>
      </c>
      <c r="C4715" t="s">
        <v>14251</v>
      </c>
      <c r="D4715" t="s">
        <v>14252</v>
      </c>
      <c r="E4715" t="s">
        <v>1103</v>
      </c>
      <c r="F4715" s="5">
        <f>_xlfn.TEXTBEFORE(E4715, " ") * 1000000</f>
        <v>4500000</v>
      </c>
      <c r="G4715">
        <v>60.346200000000003</v>
      </c>
      <c r="H4715" t="s">
        <v>85</v>
      </c>
      <c r="I4715">
        <v>15</v>
      </c>
      <c r="J4715">
        <f>IF(I4715="",0,I4715)</f>
        <v>15</v>
      </c>
      <c r="K4715">
        <v>8</v>
      </c>
      <c r="L4715">
        <f>I4715-K4715</f>
        <v>7</v>
      </c>
      <c r="M4715" t="str">
        <f>IF(I4715&lt;100,"small",IF(I4715&lt;500,"medium","large"))</f>
        <v>small</v>
      </c>
      <c r="N4715">
        <f>IF(M4715="small",1,0)</f>
        <v>1</v>
      </c>
      <c r="O4715">
        <f>IF(N4715="medium",1,0)</f>
        <v>0</v>
      </c>
      <c r="P4715">
        <f>IF(O4715="large",1,0)</f>
        <v>0</v>
      </c>
      <c r="Q4715">
        <v>2012</v>
      </c>
      <c r="R4715">
        <v>3</v>
      </c>
      <c r="S4715" t="str">
        <f>IF(R4715=1, "First-time", IF(R4715&lt;=3, "Rising Star", IF(R4715&lt;10, "Established", "Elites")))</f>
        <v>Rising Star</v>
      </c>
      <c r="T4715">
        <f>IF(S4715 = "First-time",1,0)</f>
        <v>0</v>
      </c>
      <c r="U4715">
        <f>IF(S4715 = "Rising Star",1,0)</f>
        <v>1</v>
      </c>
      <c r="V4715">
        <f>IF(S4715 = "Established",1,0)</f>
        <v>0</v>
      </c>
      <c r="W4715">
        <f>IF(S4715 = "Elites",1,0)</f>
        <v>0</v>
      </c>
      <c r="X4715" t="s">
        <v>325</v>
      </c>
      <c r="Y4715" t="str">
        <f>IF(X4715="","-",TRIM(LEFT(X4715,FIND(",",X4715&amp;",")-1)))</f>
        <v>Los Angeles</v>
      </c>
      <c r="Z4715" t="s">
        <v>12779</v>
      </c>
      <c r="AA4715" t="s">
        <v>5</v>
      </c>
    </row>
    <row r="4716" spans="1:27" ht="14.4" x14ac:dyDescent="0.3">
      <c r="A4716">
        <v>4703</v>
      </c>
      <c r="B4716" t="s">
        <v>7517</v>
      </c>
      <c r="C4716" t="s">
        <v>7518</v>
      </c>
      <c r="D4716" t="s">
        <v>7519</v>
      </c>
      <c r="E4716" t="s">
        <v>1471</v>
      </c>
      <c r="F4716" s="5">
        <f>_xlfn.TEXTBEFORE(E4716, " ") * 1000000</f>
        <v>2500000</v>
      </c>
      <c r="G4716">
        <v>60.330800000000004</v>
      </c>
      <c r="H4716" t="s">
        <v>353</v>
      </c>
      <c r="I4716">
        <v>9</v>
      </c>
      <c r="J4716">
        <f>IF(I4716="",0,I4716)</f>
        <v>9</v>
      </c>
      <c r="K4716">
        <v>5</v>
      </c>
      <c r="L4716">
        <f>I4716-K4716</f>
        <v>4</v>
      </c>
      <c r="M4716" t="str">
        <f>IF(I4716&lt;100,"small",IF(I4716&lt;500,"medium","large"))</f>
        <v>small</v>
      </c>
      <c r="N4716">
        <f>IF(M4716="small",1,0)</f>
        <v>1</v>
      </c>
      <c r="O4716">
        <f>IF(N4716="medium",1,0)</f>
        <v>0</v>
      </c>
      <c r="P4716">
        <f>IF(O4716="large",1,0)</f>
        <v>0</v>
      </c>
      <c r="Q4716">
        <v>2007</v>
      </c>
      <c r="R4716">
        <v>1</v>
      </c>
      <c r="S4716" t="str">
        <f>IF(R4716=1, "First-time", IF(R4716&lt;=3, "Rising Star", IF(R4716&lt;10, "Established", "Elites")))</f>
        <v>First-time</v>
      </c>
      <c r="T4716">
        <f>IF(S4716 = "First-time",1,0)</f>
        <v>1</v>
      </c>
      <c r="U4716">
        <f>IF(S4716 = "Rising Star",1,0)</f>
        <v>0</v>
      </c>
      <c r="V4716">
        <f>IF(S4716 = "Established",1,0)</f>
        <v>0</v>
      </c>
      <c r="W4716">
        <f>IF(S4716 = "Elites",1,0)</f>
        <v>0</v>
      </c>
      <c r="X4716" t="s">
        <v>348</v>
      </c>
      <c r="Y4716" t="str">
        <f>IF(X4716="","-",TRIM(LEFT(X4716,FIND(",",X4716&amp;",")-1)))</f>
        <v>Nashville</v>
      </c>
      <c r="Z4716" t="s">
        <v>348</v>
      </c>
      <c r="AA4716" t="s">
        <v>44</v>
      </c>
    </row>
    <row r="4717" spans="1:27" ht="14.4" x14ac:dyDescent="0.3">
      <c r="A4717">
        <v>4704</v>
      </c>
      <c r="B4717" t="s">
        <v>496</v>
      </c>
      <c r="C4717" t="s">
        <v>497</v>
      </c>
      <c r="D4717" t="s">
        <v>498</v>
      </c>
      <c r="E4717" t="s">
        <v>499</v>
      </c>
      <c r="F4717" s="5">
        <f>_xlfn.TEXTBEFORE(E4717, " ") * 1000000</f>
        <v>49300000</v>
      </c>
      <c r="G4717">
        <v>60.282800000000002</v>
      </c>
      <c r="H4717" t="s">
        <v>140</v>
      </c>
      <c r="I4717">
        <v>101</v>
      </c>
      <c r="J4717">
        <f>IF(I4717="",0,I4717)</f>
        <v>101</v>
      </c>
      <c r="K4717">
        <v>24</v>
      </c>
      <c r="L4717">
        <f>I4717-K4717</f>
        <v>77</v>
      </c>
      <c r="M4717" t="str">
        <f>IF(I4717&lt;100,"small",IF(I4717&lt;500,"medium","large"))</f>
        <v>medium</v>
      </c>
      <c r="N4717">
        <f>IF(M4717="small",1,0)</f>
        <v>0</v>
      </c>
      <c r="O4717">
        <f>IF(N4717="medium",1,0)</f>
        <v>0</v>
      </c>
      <c r="P4717">
        <f>IF(O4717="large",1,0)</f>
        <v>0</v>
      </c>
      <c r="Q4717">
        <v>1973</v>
      </c>
      <c r="R4717">
        <v>1</v>
      </c>
      <c r="S4717" t="str">
        <f>IF(R4717=1, "First-time", IF(R4717&lt;=3, "Rising Star", IF(R4717&lt;10, "Established", "Elites")))</f>
        <v>First-time</v>
      </c>
      <c r="T4717">
        <f>IF(S4717 = "First-time",1,0)</f>
        <v>1</v>
      </c>
      <c r="U4717">
        <f>IF(S4717 = "Rising Star",1,0)</f>
        <v>0</v>
      </c>
      <c r="V4717">
        <f>IF(S4717 = "Established",1,0)</f>
        <v>0</v>
      </c>
      <c r="W4717">
        <f>IF(S4717 = "Elites",1,0)</f>
        <v>0</v>
      </c>
      <c r="X4717" t="s">
        <v>500</v>
      </c>
      <c r="Y4717" t="str">
        <f>IF(X4717="","-",TRIM(LEFT(X4717,FIND(",",X4717&amp;",")-1)))</f>
        <v>New Orleans</v>
      </c>
      <c r="Z4717" t="s">
        <v>130</v>
      </c>
      <c r="AA4717" t="s">
        <v>45</v>
      </c>
    </row>
    <row r="4718" spans="1:27" ht="14.4" x14ac:dyDescent="0.3">
      <c r="A4718">
        <v>4705</v>
      </c>
      <c r="B4718" t="s">
        <v>4952</v>
      </c>
      <c r="C4718" t="s">
        <v>4953</v>
      </c>
      <c r="D4718" t="s">
        <v>4954</v>
      </c>
      <c r="E4718" t="s">
        <v>3442</v>
      </c>
      <c r="F4718" s="5">
        <f>_xlfn.TEXTBEFORE(E4718, " ") * 1000000</f>
        <v>22100000</v>
      </c>
      <c r="G4718">
        <v>60.254899999999999</v>
      </c>
      <c r="H4718" t="s">
        <v>353</v>
      </c>
      <c r="I4718">
        <v>367</v>
      </c>
      <c r="J4718">
        <f>IF(I4718="",0,I4718)</f>
        <v>367</v>
      </c>
      <c r="K4718">
        <v>223</v>
      </c>
      <c r="L4718">
        <f>I4718-K4718</f>
        <v>144</v>
      </c>
      <c r="M4718" t="str">
        <f>IF(I4718&lt;100,"small",IF(I4718&lt;500,"medium","large"))</f>
        <v>medium</v>
      </c>
      <c r="N4718">
        <f>IF(M4718="small",1,0)</f>
        <v>0</v>
      </c>
      <c r="O4718">
        <f>IF(N4718="medium",1,0)</f>
        <v>0</v>
      </c>
      <c r="P4718">
        <f>IF(O4718="large",1,0)</f>
        <v>0</v>
      </c>
      <c r="Q4718">
        <v>2003</v>
      </c>
      <c r="R4718">
        <v>1</v>
      </c>
      <c r="S4718" t="str">
        <f>IF(R4718=1, "First-time", IF(R4718&lt;=3, "Rising Star", IF(R4718&lt;10, "Established", "Elites")))</f>
        <v>First-time</v>
      </c>
      <c r="T4718">
        <f>IF(S4718 = "First-time",1,0)</f>
        <v>1</v>
      </c>
      <c r="U4718">
        <f>IF(S4718 = "Rising Star",1,0)</f>
        <v>0</v>
      </c>
      <c r="V4718">
        <f>IF(S4718 = "Established",1,0)</f>
        <v>0</v>
      </c>
      <c r="W4718">
        <f>IF(S4718 = "Elites",1,0)</f>
        <v>0</v>
      </c>
      <c r="X4718" t="s">
        <v>99</v>
      </c>
      <c r="Y4718" t="str">
        <f>IF(X4718="","-",TRIM(LEFT(X4718,FIND(",",X4718&amp;",")-1)))</f>
        <v>-</v>
      </c>
      <c r="Z4718" t="s">
        <v>4955</v>
      </c>
      <c r="AA4718" t="s">
        <v>35</v>
      </c>
    </row>
    <row r="4719" spans="1:27" ht="14.4" x14ac:dyDescent="0.3">
      <c r="A4719">
        <v>4706</v>
      </c>
      <c r="B4719" t="s">
        <v>2064</v>
      </c>
      <c r="C4719" t="s">
        <v>2065</v>
      </c>
      <c r="D4719" t="s">
        <v>2066</v>
      </c>
      <c r="E4719" t="s">
        <v>2067</v>
      </c>
      <c r="F4719" s="5">
        <f>_xlfn.TEXTBEFORE(E4719, " ") * 1000000</f>
        <v>33100000</v>
      </c>
      <c r="G4719">
        <v>60.194299999999998</v>
      </c>
      <c r="H4719" t="s">
        <v>803</v>
      </c>
      <c r="I4719">
        <v>120</v>
      </c>
      <c r="J4719">
        <f>IF(I4719="",0,I4719)</f>
        <v>120</v>
      </c>
      <c r="K4719">
        <v>80</v>
      </c>
      <c r="L4719">
        <f>I4719-K4719</f>
        <v>40</v>
      </c>
      <c r="M4719" t="str">
        <f>IF(I4719&lt;100,"small",IF(I4719&lt;500,"medium","large"))</f>
        <v>medium</v>
      </c>
      <c r="N4719">
        <f>IF(M4719="small",1,0)</f>
        <v>0</v>
      </c>
      <c r="O4719">
        <f>IF(N4719="medium",1,0)</f>
        <v>0</v>
      </c>
      <c r="P4719">
        <f>IF(O4719="large",1,0)</f>
        <v>0</v>
      </c>
      <c r="Q4719">
        <v>1994</v>
      </c>
      <c r="R4719">
        <v>3</v>
      </c>
      <c r="S4719" t="str">
        <f>IF(R4719=1, "First-time", IF(R4719&lt;=3, "Rising Star", IF(R4719&lt;10, "Established", "Elites")))</f>
        <v>Rising Star</v>
      </c>
      <c r="T4719">
        <f>IF(S4719 = "First-time",1,0)</f>
        <v>0</v>
      </c>
      <c r="U4719">
        <f>IF(S4719 = "Rising Star",1,0)</f>
        <v>1</v>
      </c>
      <c r="V4719">
        <f>IF(S4719 = "Established",1,0)</f>
        <v>0</v>
      </c>
      <c r="W4719">
        <f>IF(S4719 = "Elites",1,0)</f>
        <v>0</v>
      </c>
      <c r="X4719" t="s">
        <v>242</v>
      </c>
      <c r="Y4719" t="str">
        <f>IF(X4719="","-",TRIM(LEFT(X4719,FIND(",",X4719&amp;",")-1)))</f>
        <v>Atlanta</v>
      </c>
      <c r="Z4719" t="s">
        <v>2068</v>
      </c>
      <c r="AA4719" t="s">
        <v>11</v>
      </c>
    </row>
    <row r="4720" spans="1:27" ht="14.4" x14ac:dyDescent="0.3">
      <c r="A4720">
        <v>4707</v>
      </c>
      <c r="B4720" t="s">
        <v>11058</v>
      </c>
      <c r="C4720" t="s">
        <v>11059</v>
      </c>
      <c r="D4720" t="s">
        <v>11060</v>
      </c>
      <c r="E4720" t="s">
        <v>212</v>
      </c>
      <c r="F4720" s="5">
        <f>_xlfn.TEXTBEFORE(E4720, " ") * 1000000</f>
        <v>4400000</v>
      </c>
      <c r="G4720">
        <v>60.175400000000003</v>
      </c>
      <c r="H4720" t="s">
        <v>779</v>
      </c>
      <c r="I4720">
        <v>24</v>
      </c>
      <c r="J4720">
        <f>IF(I4720="",0,I4720)</f>
        <v>24</v>
      </c>
      <c r="K4720">
        <v>12</v>
      </c>
      <c r="L4720">
        <f>I4720-K4720</f>
        <v>12</v>
      </c>
      <c r="M4720" t="str">
        <f>IF(I4720&lt;100,"small",IF(I4720&lt;500,"medium","large"))</f>
        <v>small</v>
      </c>
      <c r="N4720">
        <f>IF(M4720="small",1,0)</f>
        <v>1</v>
      </c>
      <c r="O4720">
        <f>IF(N4720="medium",1,0)</f>
        <v>0</v>
      </c>
      <c r="P4720">
        <f>IF(O4720="large",1,0)</f>
        <v>0</v>
      </c>
      <c r="Q4720">
        <v>2010</v>
      </c>
      <c r="R4720">
        <v>2</v>
      </c>
      <c r="S4720" t="str">
        <f>IF(R4720=1, "First-time", IF(R4720&lt;=3, "Rising Star", IF(R4720&lt;10, "Established", "Elites")))</f>
        <v>Rising Star</v>
      </c>
      <c r="T4720">
        <f>IF(S4720 = "First-time",1,0)</f>
        <v>0</v>
      </c>
      <c r="U4720">
        <f>IF(S4720 = "Rising Star",1,0)</f>
        <v>1</v>
      </c>
      <c r="V4720">
        <f>IF(S4720 = "Established",1,0)</f>
        <v>0</v>
      </c>
      <c r="W4720">
        <f>IF(S4720 = "Elites",1,0)</f>
        <v>0</v>
      </c>
      <c r="X4720" t="s">
        <v>354</v>
      </c>
      <c r="Y4720" t="str">
        <f>IF(X4720="","-",TRIM(LEFT(X4720,FIND(",",X4720&amp;",")-1)))</f>
        <v>Minneapolis</v>
      </c>
      <c r="Z4720" t="s">
        <v>354</v>
      </c>
      <c r="AA4720" t="s">
        <v>24</v>
      </c>
    </row>
    <row r="4721" spans="1:27" ht="14.4" x14ac:dyDescent="0.3">
      <c r="A4721">
        <v>4708</v>
      </c>
      <c r="B4721" t="s">
        <v>3364</v>
      </c>
      <c r="C4721" t="s">
        <v>3365</v>
      </c>
      <c r="D4721" t="s">
        <v>3366</v>
      </c>
      <c r="E4721" t="s">
        <v>1405</v>
      </c>
      <c r="F4721" s="5">
        <f>_xlfn.TEXTBEFORE(E4721, " ") * 1000000</f>
        <v>2600000</v>
      </c>
      <c r="G4721">
        <v>60.169899999999998</v>
      </c>
      <c r="H4721" t="s">
        <v>105</v>
      </c>
      <c r="I4721">
        <v>22</v>
      </c>
      <c r="J4721">
        <f>IF(I4721="",0,I4721)</f>
        <v>22</v>
      </c>
      <c r="K4721">
        <v>10</v>
      </c>
      <c r="L4721">
        <f>I4721-K4721</f>
        <v>12</v>
      </c>
      <c r="M4721" t="str">
        <f>IF(I4721&lt;100,"small",IF(I4721&lt;500,"medium","large"))</f>
        <v>small</v>
      </c>
      <c r="N4721">
        <f>IF(M4721="small",1,0)</f>
        <v>1</v>
      </c>
      <c r="O4721">
        <f>IF(N4721="medium",1,0)</f>
        <v>0</v>
      </c>
      <c r="P4721">
        <f>IF(O4721="large",1,0)</f>
        <v>0</v>
      </c>
      <c r="Q4721">
        <v>1999</v>
      </c>
      <c r="R4721">
        <v>1</v>
      </c>
      <c r="S4721" t="str">
        <f>IF(R4721=1, "First-time", IF(R4721&lt;=3, "Rising Star", IF(R4721&lt;10, "Established", "Elites")))</f>
        <v>First-time</v>
      </c>
      <c r="T4721">
        <f>IF(S4721 = "First-time",1,0)</f>
        <v>1</v>
      </c>
      <c r="U4721">
        <f>IF(S4721 = "Rising Star",1,0)</f>
        <v>0</v>
      </c>
      <c r="V4721">
        <f>IF(S4721 = "Established",1,0)</f>
        <v>0</v>
      </c>
      <c r="W4721">
        <f>IF(S4721 = "Elites",1,0)</f>
        <v>0</v>
      </c>
      <c r="X4721" t="s">
        <v>1307</v>
      </c>
      <c r="Y4721" t="str">
        <f>IF(X4721="","-",TRIM(LEFT(X4721,FIND(",",X4721&amp;",")-1)))</f>
        <v>Inland Empire</v>
      </c>
      <c r="Z4721" t="s">
        <v>3367</v>
      </c>
      <c r="AA4721" t="s">
        <v>5</v>
      </c>
    </row>
    <row r="4722" spans="1:27" ht="14.4" x14ac:dyDescent="0.3">
      <c r="A4722">
        <v>4709</v>
      </c>
      <c r="B4722" t="s">
        <v>101</v>
      </c>
      <c r="C4722" t="s">
        <v>102</v>
      </c>
      <c r="D4722" t="s">
        <v>103</v>
      </c>
      <c r="E4722" t="s">
        <v>104</v>
      </c>
      <c r="F4722" s="5">
        <f>_xlfn.TEXTBEFORE(E4722, " ") * 1000000</f>
        <v>738200000</v>
      </c>
      <c r="G4722">
        <v>60.151000000000003</v>
      </c>
      <c r="H4722" t="s">
        <v>105</v>
      </c>
      <c r="I4722">
        <v>1269</v>
      </c>
      <c r="J4722">
        <f>IF(I4722="",0,I4722)</f>
        <v>1269</v>
      </c>
      <c r="K4722">
        <v>792</v>
      </c>
      <c r="L4722">
        <f>I4722-K4722</f>
        <v>477</v>
      </c>
      <c r="M4722" t="str">
        <f>IF(I4722&lt;100,"small",IF(I4722&lt;500,"medium","large"))</f>
        <v>large</v>
      </c>
      <c r="N4722">
        <f>IF(M4722="small",1,0)</f>
        <v>0</v>
      </c>
      <c r="O4722">
        <f>IF(N4722="medium",1,0)</f>
        <v>0</v>
      </c>
      <c r="P4722">
        <f>IF(O4722="large",1,0)</f>
        <v>0</v>
      </c>
      <c r="Q4722">
        <v>1895</v>
      </c>
      <c r="R4722">
        <v>9</v>
      </c>
      <c r="S4722" t="str">
        <f>IF(R4722=1, "First-time", IF(R4722&lt;=3, "Rising Star", IF(R4722&lt;10, "Established", "Elites")))</f>
        <v>Established</v>
      </c>
      <c r="T4722">
        <f>IF(S4722 = "First-time",1,0)</f>
        <v>0</v>
      </c>
      <c r="U4722">
        <f>IF(S4722 = "Rising Star",1,0)</f>
        <v>0</v>
      </c>
      <c r="V4722">
        <f>IF(S4722 = "Established",1,0)</f>
        <v>1</v>
      </c>
      <c r="W4722">
        <f>IF(S4722 = "Elites",1,0)</f>
        <v>0</v>
      </c>
      <c r="X4722" t="s">
        <v>106</v>
      </c>
      <c r="Y4722" t="str">
        <f>IF(X4722="","-",TRIM(LEFT(X4722,FIND(",",X4722&amp;",")-1)))</f>
        <v>Cleveland</v>
      </c>
      <c r="Z4722" t="s">
        <v>106</v>
      </c>
      <c r="AA4722" t="s">
        <v>36</v>
      </c>
    </row>
    <row r="4723" spans="1:27" ht="14.4" x14ac:dyDescent="0.3">
      <c r="A4723">
        <v>4710</v>
      </c>
      <c r="B4723" t="s">
        <v>8745</v>
      </c>
      <c r="C4723" t="s">
        <v>8746</v>
      </c>
      <c r="D4723" t="s">
        <v>8747</v>
      </c>
      <c r="E4723" t="s">
        <v>992</v>
      </c>
      <c r="F4723" s="5">
        <f>_xlfn.TEXTBEFORE(E4723, " ") * 1000000</f>
        <v>7200000</v>
      </c>
      <c r="G4723">
        <v>60.098599999999998</v>
      </c>
      <c r="H4723" t="s">
        <v>803</v>
      </c>
      <c r="I4723">
        <v>22</v>
      </c>
      <c r="J4723">
        <f>IF(I4723="",0,I4723)</f>
        <v>22</v>
      </c>
      <c r="K4723">
        <v>15</v>
      </c>
      <c r="L4723">
        <f>I4723-K4723</f>
        <v>7</v>
      </c>
      <c r="M4723" t="str">
        <f>IF(I4723&lt;100,"small",IF(I4723&lt;500,"medium","large"))</f>
        <v>small</v>
      </c>
      <c r="N4723">
        <f>IF(M4723="small",1,0)</f>
        <v>1</v>
      </c>
      <c r="O4723">
        <f>IF(N4723="medium",1,0)</f>
        <v>0</v>
      </c>
      <c r="P4723">
        <f>IF(O4723="large",1,0)</f>
        <v>0</v>
      </c>
      <c r="Q4723">
        <v>2008</v>
      </c>
      <c r="R4723">
        <v>7</v>
      </c>
      <c r="S4723" t="str">
        <f>IF(R4723=1, "First-time", IF(R4723&lt;=3, "Rising Star", IF(R4723&lt;10, "Established", "Elites")))</f>
        <v>Established</v>
      </c>
      <c r="T4723">
        <f>IF(S4723 = "First-time",1,0)</f>
        <v>0</v>
      </c>
      <c r="U4723">
        <f>IF(S4723 = "Rising Star",1,0)</f>
        <v>0</v>
      </c>
      <c r="V4723">
        <f>IF(S4723 = "Established",1,0)</f>
        <v>1</v>
      </c>
      <c r="W4723">
        <f>IF(S4723 = "Elites",1,0)</f>
        <v>0</v>
      </c>
      <c r="X4723" t="s">
        <v>185</v>
      </c>
      <c r="Y4723" t="str">
        <f>IF(X4723="","-",TRIM(LEFT(X4723,FIND(",",X4723&amp;",")-1)))</f>
        <v>Boston</v>
      </c>
      <c r="Z4723" t="s">
        <v>1899</v>
      </c>
      <c r="AA4723" t="s">
        <v>20</v>
      </c>
    </row>
    <row r="4724" spans="1:27" ht="14.4" x14ac:dyDescent="0.3">
      <c r="A4724">
        <v>4711</v>
      </c>
      <c r="B4724" t="s">
        <v>4377</v>
      </c>
      <c r="C4724" t="s">
        <v>4378</v>
      </c>
      <c r="D4724" t="s">
        <v>4379</v>
      </c>
      <c r="E4724" t="s">
        <v>289</v>
      </c>
      <c r="F4724" s="5">
        <f>_xlfn.TEXTBEFORE(E4724, " ") * 1000000</f>
        <v>3700000</v>
      </c>
      <c r="G4724">
        <v>60.054400000000001</v>
      </c>
      <c r="H4724" t="s">
        <v>803</v>
      </c>
      <c r="I4724">
        <v>34</v>
      </c>
      <c r="J4724">
        <f>IF(I4724="",0,I4724)</f>
        <v>34</v>
      </c>
      <c r="K4724">
        <v>34</v>
      </c>
      <c r="L4724">
        <f>I4724-K4724</f>
        <v>0</v>
      </c>
      <c r="M4724" t="str">
        <f>IF(I4724&lt;100,"small",IF(I4724&lt;500,"medium","large"))</f>
        <v>small</v>
      </c>
      <c r="N4724">
        <f>IF(M4724="small",1,0)</f>
        <v>1</v>
      </c>
      <c r="O4724">
        <f>IF(N4724="medium",1,0)</f>
        <v>0</v>
      </c>
      <c r="P4724">
        <f>IF(O4724="large",1,0)</f>
        <v>0</v>
      </c>
      <c r="Q4724">
        <v>2002</v>
      </c>
      <c r="R4724">
        <v>2</v>
      </c>
      <c r="S4724" t="str">
        <f>IF(R4724=1, "First-time", IF(R4724&lt;=3, "Rising Star", IF(R4724&lt;10, "Established", "Elites")))</f>
        <v>Rising Star</v>
      </c>
      <c r="T4724">
        <f>IF(S4724 = "First-time",1,0)</f>
        <v>0</v>
      </c>
      <c r="U4724">
        <f>IF(S4724 = "Rising Star",1,0)</f>
        <v>1</v>
      </c>
      <c r="V4724">
        <f>IF(S4724 = "Established",1,0)</f>
        <v>0</v>
      </c>
      <c r="W4724">
        <f>IF(S4724 = "Elites",1,0)</f>
        <v>0</v>
      </c>
      <c r="X4724" t="s">
        <v>191</v>
      </c>
      <c r="Y4724" t="str">
        <f>IF(X4724="","-",TRIM(LEFT(X4724,FIND(",",X4724&amp;",")-1)))</f>
        <v>Philadelphia</v>
      </c>
      <c r="Z4724" t="s">
        <v>4380</v>
      </c>
      <c r="AA4724" t="s">
        <v>39</v>
      </c>
    </row>
    <row r="4725" spans="1:27" ht="14.4" x14ac:dyDescent="0.3">
      <c r="A4725">
        <v>4712</v>
      </c>
      <c r="B4725" t="s">
        <v>3093</v>
      </c>
      <c r="C4725" t="s">
        <v>3094</v>
      </c>
      <c r="D4725" t="s">
        <v>3095</v>
      </c>
      <c r="E4725" t="s">
        <v>517</v>
      </c>
      <c r="F4725" s="5">
        <f>_xlfn.TEXTBEFORE(E4725, " ") * 1000000</f>
        <v>12500000</v>
      </c>
      <c r="G4725">
        <v>60.043599999999998</v>
      </c>
      <c r="H4725" t="s">
        <v>174</v>
      </c>
      <c r="I4725">
        <v>82</v>
      </c>
      <c r="J4725">
        <f>IF(I4725="",0,I4725)</f>
        <v>82</v>
      </c>
      <c r="K4725">
        <v>46</v>
      </c>
      <c r="L4725">
        <f>I4725-K4725</f>
        <v>36</v>
      </c>
      <c r="M4725" t="str">
        <f>IF(I4725&lt;100,"small",IF(I4725&lt;500,"medium","large"))</f>
        <v>small</v>
      </c>
      <c r="N4725">
        <f>IF(M4725="small",1,0)</f>
        <v>1</v>
      </c>
      <c r="O4725">
        <f>IF(N4725="medium",1,0)</f>
        <v>0</v>
      </c>
      <c r="P4725">
        <f>IF(O4725="large",1,0)</f>
        <v>0</v>
      </c>
      <c r="Q4725">
        <v>1999</v>
      </c>
      <c r="R4725">
        <v>1</v>
      </c>
      <c r="S4725" t="str">
        <f>IF(R4725=1, "First-time", IF(R4725&lt;=3, "Rising Star", IF(R4725&lt;10, "Established", "Elites")))</f>
        <v>First-time</v>
      </c>
      <c r="T4725">
        <f>IF(S4725 = "First-time",1,0)</f>
        <v>1</v>
      </c>
      <c r="U4725">
        <f>IF(S4725 = "Rising Star",1,0)</f>
        <v>0</v>
      </c>
      <c r="V4725">
        <f>IF(S4725 = "Established",1,0)</f>
        <v>0</v>
      </c>
      <c r="W4725">
        <f>IF(S4725 = "Elites",1,0)</f>
        <v>0</v>
      </c>
      <c r="X4725" t="s">
        <v>838</v>
      </c>
      <c r="Y4725" t="str">
        <f>IF(X4725="","-",TRIM(LEFT(X4725,FIND(",",X4725&amp;",")-1)))</f>
        <v>Austin</v>
      </c>
      <c r="Z4725" t="s">
        <v>838</v>
      </c>
      <c r="AA4725" t="s">
        <v>45</v>
      </c>
    </row>
    <row r="4726" spans="1:27" ht="14.4" x14ac:dyDescent="0.3">
      <c r="A4726">
        <v>4713</v>
      </c>
      <c r="B4726" t="s">
        <v>16289</v>
      </c>
      <c r="C4726" t="s">
        <v>16290</v>
      </c>
      <c r="D4726" t="s">
        <v>16291</v>
      </c>
      <c r="E4726" t="s">
        <v>16292</v>
      </c>
      <c r="F4726" s="5">
        <f>_xlfn.TEXTBEFORE(E4726, " ") * 1000000</f>
        <v>193300000</v>
      </c>
      <c r="G4726">
        <v>60.0349</v>
      </c>
      <c r="H4726" t="s">
        <v>353</v>
      </c>
      <c r="I4726">
        <v>310</v>
      </c>
      <c r="J4726">
        <f>IF(I4726="",0,I4726)</f>
        <v>310</v>
      </c>
      <c r="K4726">
        <v>211</v>
      </c>
      <c r="L4726">
        <f>I4726-K4726</f>
        <v>99</v>
      </c>
      <c r="M4726" t="str">
        <f>IF(I4726&lt;100,"small",IF(I4726&lt;500,"medium","large"))</f>
        <v>medium</v>
      </c>
      <c r="N4726">
        <f>IF(M4726="small",1,0)</f>
        <v>0</v>
      </c>
      <c r="O4726">
        <f>IF(N4726="medium",1,0)</f>
        <v>0</v>
      </c>
      <c r="P4726">
        <f>IF(O4726="large",1,0)</f>
        <v>0</v>
      </c>
      <c r="Q4726">
        <v>2014</v>
      </c>
      <c r="R4726">
        <v>4</v>
      </c>
      <c r="S4726" t="str">
        <f>IF(R4726=1, "First-time", IF(R4726&lt;=3, "Rising Star", IF(R4726&lt;10, "Established", "Elites")))</f>
        <v>Established</v>
      </c>
      <c r="T4726">
        <f>IF(S4726 = "First-time",1,0)</f>
        <v>0</v>
      </c>
      <c r="U4726">
        <f>IF(S4726 = "Rising Star",1,0)</f>
        <v>0</v>
      </c>
      <c r="V4726">
        <f>IF(S4726 = "Established",1,0)</f>
        <v>1</v>
      </c>
      <c r="W4726">
        <f>IF(S4726 = "Elites",1,0)</f>
        <v>0</v>
      </c>
      <c r="X4726" t="s">
        <v>185</v>
      </c>
      <c r="Y4726" t="str">
        <f>IF(X4726="","-",TRIM(LEFT(X4726,FIND(",",X4726&amp;",")-1)))</f>
        <v>Boston</v>
      </c>
      <c r="Z4726" t="s">
        <v>16293</v>
      </c>
      <c r="AA4726" t="s">
        <v>31</v>
      </c>
    </row>
    <row r="4727" spans="1:27" ht="14.4" x14ac:dyDescent="0.3">
      <c r="A4727">
        <v>4714</v>
      </c>
      <c r="B4727" t="s">
        <v>81</v>
      </c>
      <c r="C4727" t="s">
        <v>82</v>
      </c>
      <c r="D4727" t="s">
        <v>83</v>
      </c>
      <c r="E4727" t="s">
        <v>84</v>
      </c>
      <c r="F4727" s="5">
        <f>_xlfn.TEXTBEFORE(E4727, " ") * 1000000</f>
        <v>11000000</v>
      </c>
      <c r="G4727">
        <v>59.993400000000001</v>
      </c>
      <c r="H4727" t="s">
        <v>85</v>
      </c>
      <c r="I4727">
        <v>30</v>
      </c>
      <c r="J4727">
        <f>IF(I4727="",0,I4727)</f>
        <v>30</v>
      </c>
      <c r="K4727">
        <v>6</v>
      </c>
      <c r="L4727">
        <f>I4727-K4727</f>
        <v>24</v>
      </c>
      <c r="M4727" t="str">
        <f>IF(I4727&lt;100,"small",IF(I4727&lt;500,"medium","large"))</f>
        <v>small</v>
      </c>
      <c r="N4727">
        <f>IF(M4727="small",1,0)</f>
        <v>1</v>
      </c>
      <c r="O4727">
        <f>IF(N4727="medium",1,0)</f>
        <v>0</v>
      </c>
      <c r="P4727">
        <f>IF(O4727="large",1,0)</f>
        <v>0</v>
      </c>
      <c r="Q4727">
        <v>2009</v>
      </c>
      <c r="R4727">
        <v>6</v>
      </c>
      <c r="S4727" t="str">
        <f>IF(R4727=1, "First-time", IF(R4727&lt;=3, "Rising Star", IF(R4727&lt;10, "Established", "Elites")))</f>
        <v>Established</v>
      </c>
      <c r="T4727">
        <f>IF(S4727 = "First-time",1,0)</f>
        <v>0</v>
      </c>
      <c r="U4727">
        <f>IF(S4727 = "Rising Star",1,0)</f>
        <v>0</v>
      </c>
      <c r="V4727">
        <f>IF(S4727 = "Established",1,0)</f>
        <v>1</v>
      </c>
      <c r="W4727">
        <f>IF(S4727 = "Elites",1,0)</f>
        <v>0</v>
      </c>
      <c r="X4727" t="s">
        <v>86</v>
      </c>
      <c r="Y4727" t="str">
        <f>IF(X4727="","-",TRIM(LEFT(X4727,FIND(",",X4727&amp;",")-1)))</f>
        <v>New York City</v>
      </c>
      <c r="Z4727" t="s">
        <v>87</v>
      </c>
      <c r="AA4727" t="s">
        <v>35</v>
      </c>
    </row>
    <row r="4728" spans="1:27" ht="14.4" x14ac:dyDescent="0.3">
      <c r="A4728">
        <v>4715</v>
      </c>
      <c r="B4728" t="s">
        <v>12556</v>
      </c>
      <c r="C4728" t="s">
        <v>12557</v>
      </c>
      <c r="D4728" t="s">
        <v>12558</v>
      </c>
      <c r="E4728" t="s">
        <v>1405</v>
      </c>
      <c r="F4728" s="5">
        <f>_xlfn.TEXTBEFORE(E4728, " ") * 1000000</f>
        <v>2600000</v>
      </c>
      <c r="G4728">
        <v>59.991199999999999</v>
      </c>
      <c r="H4728" t="s">
        <v>140</v>
      </c>
      <c r="I4728">
        <v>34</v>
      </c>
      <c r="J4728">
        <f>IF(I4728="",0,I4728)</f>
        <v>34</v>
      </c>
      <c r="K4728">
        <v>27</v>
      </c>
      <c r="L4728">
        <f>I4728-K4728</f>
        <v>7</v>
      </c>
      <c r="M4728" t="str">
        <f>IF(I4728&lt;100,"small",IF(I4728&lt;500,"medium","large"))</f>
        <v>small</v>
      </c>
      <c r="N4728">
        <f>IF(M4728="small",1,0)</f>
        <v>1</v>
      </c>
      <c r="O4728">
        <f>IF(N4728="medium",1,0)</f>
        <v>0</v>
      </c>
      <c r="P4728">
        <f>IF(O4728="large",1,0)</f>
        <v>0</v>
      </c>
      <c r="Q4728">
        <v>2011</v>
      </c>
      <c r="R4728">
        <v>2</v>
      </c>
      <c r="S4728" t="str">
        <f>IF(R4728=1, "First-time", IF(R4728&lt;=3, "Rising Star", IF(R4728&lt;10, "Established", "Elites")))</f>
        <v>Rising Star</v>
      </c>
      <c r="T4728">
        <f>IF(S4728 = "First-time",1,0)</f>
        <v>0</v>
      </c>
      <c r="U4728">
        <f>IF(S4728 = "Rising Star",1,0)</f>
        <v>1</v>
      </c>
      <c r="V4728">
        <f>IF(S4728 = "Established",1,0)</f>
        <v>0</v>
      </c>
      <c r="W4728">
        <f>IF(S4728 = "Elites",1,0)</f>
        <v>0</v>
      </c>
      <c r="X4728" t="s">
        <v>1477</v>
      </c>
      <c r="Y4728" t="str">
        <f>IF(X4728="","-",TRIM(LEFT(X4728,FIND(",",X4728&amp;",")-1)))</f>
        <v>Sarasota-Bradenton-Venice</v>
      </c>
      <c r="Z4728" t="s">
        <v>3655</v>
      </c>
      <c r="AA4728" t="s">
        <v>10</v>
      </c>
    </row>
    <row r="4729" spans="1:27" ht="14.4" x14ac:dyDescent="0.3">
      <c r="A4729">
        <v>4716</v>
      </c>
      <c r="B4729" t="s">
        <v>5727</v>
      </c>
      <c r="C4729" t="s">
        <v>5728</v>
      </c>
      <c r="D4729" t="s">
        <v>5729</v>
      </c>
      <c r="E4729" t="s">
        <v>615</v>
      </c>
      <c r="F4729" s="5">
        <f>_xlfn.TEXTBEFORE(E4729, " ") * 1000000</f>
        <v>2800000</v>
      </c>
      <c r="G4729">
        <v>59.955100000000002</v>
      </c>
      <c r="H4729" t="s">
        <v>167</v>
      </c>
      <c r="I4729">
        <v>4</v>
      </c>
      <c r="J4729">
        <f>IF(I4729="",0,I4729)</f>
        <v>4</v>
      </c>
      <c r="K4729">
        <v>7</v>
      </c>
      <c r="L4729">
        <f>I4729-K4729</f>
        <v>-3</v>
      </c>
      <c r="M4729" t="str">
        <f>IF(I4729&lt;100,"small",IF(I4729&lt;500,"medium","large"))</f>
        <v>small</v>
      </c>
      <c r="N4729">
        <f>IF(M4729="small",1,0)</f>
        <v>1</v>
      </c>
      <c r="O4729">
        <f>IF(N4729="medium",1,0)</f>
        <v>0</v>
      </c>
      <c r="P4729">
        <f>IF(O4729="large",1,0)</f>
        <v>0</v>
      </c>
      <c r="Q4729">
        <v>2004</v>
      </c>
      <c r="R4729">
        <v>2</v>
      </c>
      <c r="S4729" t="str">
        <f>IF(R4729=1, "First-time", IF(R4729&lt;=3, "Rising Star", IF(R4729&lt;10, "Established", "Elites")))</f>
        <v>Rising Star</v>
      </c>
      <c r="T4729">
        <f>IF(S4729 = "First-time",1,0)</f>
        <v>0</v>
      </c>
      <c r="U4729">
        <f>IF(S4729 = "Rising Star",1,0)</f>
        <v>1</v>
      </c>
      <c r="V4729">
        <f>IF(S4729 = "Established",1,0)</f>
        <v>0</v>
      </c>
      <c r="W4729">
        <f>IF(S4729 = "Elites",1,0)</f>
        <v>0</v>
      </c>
      <c r="X4729" t="s">
        <v>271</v>
      </c>
      <c r="Y4729" t="str">
        <f>IF(X4729="","-",TRIM(LEFT(X4729,FIND(",",X4729&amp;",")-1)))</f>
        <v>Chicago</v>
      </c>
      <c r="Z4729" t="s">
        <v>271</v>
      </c>
      <c r="AA4729" t="s">
        <v>15</v>
      </c>
    </row>
    <row r="4730" spans="1:27" ht="14.4" x14ac:dyDescent="0.3">
      <c r="A4730">
        <v>4717</v>
      </c>
      <c r="B4730" t="s">
        <v>1900</v>
      </c>
      <c r="C4730" t="s">
        <v>1901</v>
      </c>
      <c r="D4730" t="s">
        <v>1902</v>
      </c>
      <c r="E4730" t="s">
        <v>1903</v>
      </c>
      <c r="F4730" s="5">
        <f>_xlfn.TEXTBEFORE(E4730, " ") * 1000000</f>
        <v>37600000</v>
      </c>
      <c r="G4730">
        <v>59.943899999999999</v>
      </c>
      <c r="H4730" t="s">
        <v>85</v>
      </c>
      <c r="I4730">
        <v>225</v>
      </c>
      <c r="J4730">
        <f>IF(I4730="",0,I4730)</f>
        <v>225</v>
      </c>
      <c r="K4730">
        <v>158</v>
      </c>
      <c r="L4730">
        <f>I4730-K4730</f>
        <v>67</v>
      </c>
      <c r="M4730" t="str">
        <f>IF(I4730&lt;100,"small",IF(I4730&lt;500,"medium","large"))</f>
        <v>medium</v>
      </c>
      <c r="N4730">
        <f>IF(M4730="small",1,0)</f>
        <v>0</v>
      </c>
      <c r="O4730">
        <f>IF(N4730="medium",1,0)</f>
        <v>0</v>
      </c>
      <c r="P4730">
        <f>IF(O4730="large",1,0)</f>
        <v>0</v>
      </c>
      <c r="Q4730">
        <v>1993</v>
      </c>
      <c r="R4730">
        <v>5</v>
      </c>
      <c r="S4730" t="str">
        <f>IF(R4730=1, "First-time", IF(R4730&lt;=3, "Rising Star", IF(R4730&lt;10, "Established", "Elites")))</f>
        <v>Established</v>
      </c>
      <c r="T4730">
        <f>IF(S4730 = "First-time",1,0)</f>
        <v>0</v>
      </c>
      <c r="U4730">
        <f>IF(S4730 = "Rising Star",1,0)</f>
        <v>0</v>
      </c>
      <c r="V4730">
        <f>IF(S4730 = "Established",1,0)</f>
        <v>1</v>
      </c>
      <c r="W4730">
        <f>IF(S4730 = "Elites",1,0)</f>
        <v>0</v>
      </c>
      <c r="X4730" t="s">
        <v>168</v>
      </c>
      <c r="Y4730" t="str">
        <f>IF(X4730="","-",TRIM(LEFT(X4730,FIND(",",X4730&amp;",")-1)))</f>
        <v>Kansas City</v>
      </c>
      <c r="Z4730" t="s">
        <v>1904</v>
      </c>
      <c r="AA4730" t="s">
        <v>17</v>
      </c>
    </row>
    <row r="4731" spans="1:27" ht="14.4" x14ac:dyDescent="0.3">
      <c r="A4731">
        <v>4718</v>
      </c>
      <c r="B4731" t="s">
        <v>17465</v>
      </c>
      <c r="C4731" t="s">
        <v>17466</v>
      </c>
      <c r="D4731" t="s">
        <v>17467</v>
      </c>
      <c r="E4731" t="s">
        <v>517</v>
      </c>
      <c r="F4731" s="5">
        <f>_xlfn.TEXTBEFORE(E4731, " ") * 1000000</f>
        <v>12500000</v>
      </c>
      <c r="G4731">
        <v>59.919499999999999</v>
      </c>
      <c r="H4731" t="s">
        <v>118</v>
      </c>
      <c r="I4731">
        <v>156</v>
      </c>
      <c r="J4731">
        <f>IF(I4731="",0,I4731)</f>
        <v>156</v>
      </c>
      <c r="K4731">
        <v>100</v>
      </c>
      <c r="L4731">
        <f>I4731-K4731</f>
        <v>56</v>
      </c>
      <c r="M4731" t="str">
        <f>IF(I4731&lt;100,"small",IF(I4731&lt;500,"medium","large"))</f>
        <v>medium</v>
      </c>
      <c r="N4731">
        <f>IF(M4731="small",1,0)</f>
        <v>0</v>
      </c>
      <c r="O4731">
        <f>IF(N4731="medium",1,0)</f>
        <v>0</v>
      </c>
      <c r="P4731">
        <f>IF(O4731="large",1,0)</f>
        <v>0</v>
      </c>
      <c r="Q4731">
        <v>2015</v>
      </c>
      <c r="R4731">
        <v>1</v>
      </c>
      <c r="S4731" t="str">
        <f>IF(R4731=1, "First-time", IF(R4731&lt;=3, "Rising Star", IF(R4731&lt;10, "Established", "Elites")))</f>
        <v>First-time</v>
      </c>
      <c r="T4731">
        <f>IF(S4731 = "First-time",1,0)</f>
        <v>1</v>
      </c>
      <c r="U4731">
        <f>IF(S4731 = "Rising Star",1,0)</f>
        <v>0</v>
      </c>
      <c r="V4731">
        <f>IF(S4731 = "Established",1,0)</f>
        <v>0</v>
      </c>
      <c r="W4731">
        <f>IF(S4731 = "Elites",1,0)</f>
        <v>0</v>
      </c>
      <c r="X4731" t="s">
        <v>466</v>
      </c>
      <c r="Y4731" t="str">
        <f>IF(X4731="","-",TRIM(LEFT(X4731,FIND(",",X4731&amp;",")-1)))</f>
        <v>Charlotte</v>
      </c>
      <c r="Z4731" t="s">
        <v>466</v>
      </c>
      <c r="AA4731" t="s">
        <v>28</v>
      </c>
    </row>
    <row r="4732" spans="1:27" ht="14.4" x14ac:dyDescent="0.3">
      <c r="A4732">
        <v>4719</v>
      </c>
      <c r="B4732" t="s">
        <v>11579</v>
      </c>
      <c r="C4732" t="s">
        <v>11580</v>
      </c>
      <c r="D4732" t="s">
        <v>11581</v>
      </c>
      <c r="E4732" t="s">
        <v>3689</v>
      </c>
      <c r="F4732" s="5">
        <f>_xlfn.TEXTBEFORE(E4732, " ") * 1000000</f>
        <v>8199999.9999999991</v>
      </c>
      <c r="G4732">
        <v>59.861499999999999</v>
      </c>
      <c r="H4732" t="s">
        <v>85</v>
      </c>
      <c r="I4732">
        <v>55</v>
      </c>
      <c r="J4732">
        <f>IF(I4732="",0,I4732)</f>
        <v>55</v>
      </c>
      <c r="K4732">
        <v>35</v>
      </c>
      <c r="L4732">
        <f>I4732-K4732</f>
        <v>20</v>
      </c>
      <c r="M4732" t="str">
        <f>IF(I4732&lt;100,"small",IF(I4732&lt;500,"medium","large"))</f>
        <v>small</v>
      </c>
      <c r="N4732">
        <f>IF(M4732="small",1,0)</f>
        <v>1</v>
      </c>
      <c r="O4732">
        <f>IF(N4732="medium",1,0)</f>
        <v>0</v>
      </c>
      <c r="P4732">
        <f>IF(O4732="large",1,0)</f>
        <v>0</v>
      </c>
      <c r="Q4732">
        <v>2010</v>
      </c>
      <c r="R4732">
        <v>4</v>
      </c>
      <c r="S4732" t="str">
        <f>IF(R4732=1, "First-time", IF(R4732&lt;=3, "Rising Star", IF(R4732&lt;10, "Established", "Elites")))</f>
        <v>Established</v>
      </c>
      <c r="T4732">
        <f>IF(S4732 = "First-time",1,0)</f>
        <v>0</v>
      </c>
      <c r="U4732">
        <f>IF(S4732 = "Rising Star",1,0)</f>
        <v>0</v>
      </c>
      <c r="V4732">
        <f>IF(S4732 = "Established",1,0)</f>
        <v>1</v>
      </c>
      <c r="W4732">
        <f>IF(S4732 = "Elites",1,0)</f>
        <v>0</v>
      </c>
      <c r="X4732" t="s">
        <v>342</v>
      </c>
      <c r="Y4732" t="str">
        <f>IF(X4732="","-",TRIM(LEFT(X4732,FIND(",",X4732&amp;",")-1)))</f>
        <v>San Diego</v>
      </c>
      <c r="Z4732" t="s">
        <v>342</v>
      </c>
      <c r="AA4732" t="s">
        <v>5</v>
      </c>
    </row>
    <row r="4733" spans="1:27" ht="14.4" x14ac:dyDescent="0.3">
      <c r="A4733">
        <v>4720</v>
      </c>
      <c r="B4733" t="s">
        <v>10575</v>
      </c>
      <c r="C4733" t="s">
        <v>10576</v>
      </c>
      <c r="D4733" t="s">
        <v>10577</v>
      </c>
      <c r="E4733" t="s">
        <v>1405</v>
      </c>
      <c r="F4733" s="5">
        <f>_xlfn.TEXTBEFORE(E4733, " ") * 1000000</f>
        <v>2600000</v>
      </c>
      <c r="G4733">
        <v>59.840899999999998</v>
      </c>
      <c r="H4733" t="s">
        <v>140</v>
      </c>
      <c r="I4733">
        <v>13</v>
      </c>
      <c r="J4733">
        <f>IF(I4733="",0,I4733)</f>
        <v>13</v>
      </c>
      <c r="K4733">
        <v>7</v>
      </c>
      <c r="L4733">
        <f>I4733-K4733</f>
        <v>6</v>
      </c>
      <c r="M4733" t="str">
        <f>IF(I4733&lt;100,"small",IF(I4733&lt;500,"medium","large"))</f>
        <v>small</v>
      </c>
      <c r="N4733">
        <f>IF(M4733="small",1,0)</f>
        <v>1</v>
      </c>
      <c r="O4733">
        <f>IF(N4733="medium",1,0)</f>
        <v>0</v>
      </c>
      <c r="P4733">
        <f>IF(O4733="large",1,0)</f>
        <v>0</v>
      </c>
      <c r="Q4733">
        <v>2010</v>
      </c>
      <c r="R4733">
        <v>1</v>
      </c>
      <c r="S4733" t="str">
        <f>IF(R4733=1, "First-time", IF(R4733&lt;=3, "Rising Star", IF(R4733&lt;10, "Established", "Elites")))</f>
        <v>First-time</v>
      </c>
      <c r="T4733">
        <f>IF(S4733 = "First-time",1,0)</f>
        <v>1</v>
      </c>
      <c r="U4733">
        <f>IF(S4733 = "Rising Star",1,0)</f>
        <v>0</v>
      </c>
      <c r="V4733">
        <f>IF(S4733 = "Established",1,0)</f>
        <v>0</v>
      </c>
      <c r="W4733">
        <f>IF(S4733 = "Elites",1,0)</f>
        <v>0</v>
      </c>
      <c r="X4733" t="s">
        <v>427</v>
      </c>
      <c r="Y4733" t="str">
        <f>IF(X4733="","-",TRIM(LEFT(X4733,FIND(",",X4733&amp;",")-1)))</f>
        <v>Washington</v>
      </c>
      <c r="Z4733" t="s">
        <v>9268</v>
      </c>
      <c r="AA4733" t="s">
        <v>47</v>
      </c>
    </row>
    <row r="4734" spans="1:27" ht="14.4" x14ac:dyDescent="0.3">
      <c r="A4734">
        <v>4721</v>
      </c>
      <c r="B4734" t="s">
        <v>4348</v>
      </c>
      <c r="C4734" t="s">
        <v>4349</v>
      </c>
      <c r="D4734" t="s">
        <v>4350</v>
      </c>
      <c r="E4734" t="s">
        <v>4351</v>
      </c>
      <c r="F4734" s="5">
        <f>_xlfn.TEXTBEFORE(E4734, " ") * 1000000</f>
        <v>29200000</v>
      </c>
      <c r="G4734">
        <v>59.7791</v>
      </c>
      <c r="H4734" t="s">
        <v>153</v>
      </c>
      <c r="I4734">
        <v>76</v>
      </c>
      <c r="J4734">
        <f>IF(I4734="",0,I4734)</f>
        <v>76</v>
      </c>
      <c r="K4734">
        <v>55</v>
      </c>
      <c r="L4734">
        <f>I4734-K4734</f>
        <v>21</v>
      </c>
      <c r="M4734" t="str">
        <f>IF(I4734&lt;100,"small",IF(I4734&lt;500,"medium","large"))</f>
        <v>small</v>
      </c>
      <c r="N4734">
        <f>IF(M4734="small",1,0)</f>
        <v>1</v>
      </c>
      <c r="O4734">
        <f>IF(N4734="medium",1,0)</f>
        <v>0</v>
      </c>
      <c r="P4734">
        <f>IF(O4734="large",1,0)</f>
        <v>0</v>
      </c>
      <c r="Q4734">
        <v>2002</v>
      </c>
      <c r="R4734">
        <v>11</v>
      </c>
      <c r="S4734" t="str">
        <f>IF(R4734=1, "First-time", IF(R4734&lt;=3, "Rising Star", IF(R4734&lt;10, "Established", "Elites")))</f>
        <v>Elites</v>
      </c>
      <c r="T4734">
        <f>IF(S4734 = "First-time",1,0)</f>
        <v>0</v>
      </c>
      <c r="U4734">
        <f>IF(S4734 = "Rising Star",1,0)</f>
        <v>0</v>
      </c>
      <c r="V4734">
        <f>IF(S4734 = "Established",1,0)</f>
        <v>0</v>
      </c>
      <c r="W4734">
        <f>IF(S4734 = "Elites",1,0)</f>
        <v>1</v>
      </c>
      <c r="X4734" t="s">
        <v>838</v>
      </c>
      <c r="Y4734" t="str">
        <f>IF(X4734="","-",TRIM(LEFT(X4734,FIND(",",X4734&amp;",")-1)))</f>
        <v>Austin</v>
      </c>
      <c r="Z4734" t="s">
        <v>838</v>
      </c>
      <c r="AA4734" t="s">
        <v>45</v>
      </c>
    </row>
    <row r="4735" spans="1:27" ht="14.4" x14ac:dyDescent="0.3">
      <c r="A4735">
        <v>4722</v>
      </c>
      <c r="B4735" t="s">
        <v>262</v>
      </c>
      <c r="C4735" t="s">
        <v>263</v>
      </c>
      <c r="D4735" t="s">
        <v>264</v>
      </c>
      <c r="E4735" t="s">
        <v>265</v>
      </c>
      <c r="F4735" s="5">
        <f>_xlfn.TEXTBEFORE(E4735, " ") * 1000000</f>
        <v>155500000</v>
      </c>
      <c r="G4735">
        <v>59.7682</v>
      </c>
      <c r="H4735" t="s">
        <v>105</v>
      </c>
      <c r="I4735">
        <v>1020</v>
      </c>
      <c r="J4735">
        <f>IF(I4735="",0,I4735)</f>
        <v>1020</v>
      </c>
      <c r="K4735">
        <v>580</v>
      </c>
      <c r="L4735">
        <f>I4735-K4735</f>
        <v>440</v>
      </c>
      <c r="M4735" t="str">
        <f>IF(I4735&lt;100,"small",IF(I4735&lt;500,"medium","large"))</f>
        <v>large</v>
      </c>
      <c r="N4735">
        <f>IF(M4735="small",1,0)</f>
        <v>0</v>
      </c>
      <c r="O4735">
        <f>IF(N4735="medium",1,0)</f>
        <v>0</v>
      </c>
      <c r="P4735">
        <f>IF(O4735="large",1,0)</f>
        <v>0</v>
      </c>
      <c r="Q4735">
        <v>1949</v>
      </c>
      <c r="R4735">
        <v>1</v>
      </c>
      <c r="S4735" t="str">
        <f>IF(R4735=1, "First-time", IF(R4735&lt;=3, "Rising Star", IF(R4735&lt;10, "Established", "Elites")))</f>
        <v>First-time</v>
      </c>
      <c r="T4735">
        <f>IF(S4735 = "First-time",1,0)</f>
        <v>1</v>
      </c>
      <c r="U4735">
        <f>IF(S4735 = "Rising Star",1,0)</f>
        <v>0</v>
      </c>
      <c r="V4735">
        <f>IF(S4735 = "Established",1,0)</f>
        <v>0</v>
      </c>
      <c r="W4735">
        <f>IF(S4735 = "Elites",1,0)</f>
        <v>0</v>
      </c>
      <c r="X4735" t="s">
        <v>99</v>
      </c>
      <c r="Y4735" t="str">
        <f>IF(X4735="","-",TRIM(LEFT(X4735,FIND(",",X4735&amp;",")-1)))</f>
        <v>-</v>
      </c>
      <c r="Z4735" t="s">
        <v>266</v>
      </c>
      <c r="AA4735" t="s">
        <v>25</v>
      </c>
    </row>
    <row r="4736" spans="1:27" ht="14.4" x14ac:dyDescent="0.3">
      <c r="A4736">
        <v>4723</v>
      </c>
      <c r="B4736" t="s">
        <v>6240</v>
      </c>
      <c r="C4736" t="s">
        <v>6241</v>
      </c>
      <c r="D4736" t="s">
        <v>6242</v>
      </c>
      <c r="E4736" t="s">
        <v>529</v>
      </c>
      <c r="F4736" s="5">
        <f>_xlfn.TEXTBEFORE(E4736, " ") * 1000000</f>
        <v>4200000</v>
      </c>
      <c r="G4736">
        <v>59.746299999999998</v>
      </c>
      <c r="H4736" t="s">
        <v>1132</v>
      </c>
      <c r="I4736">
        <v>20</v>
      </c>
      <c r="J4736">
        <f>IF(I4736="",0,I4736)</f>
        <v>20</v>
      </c>
      <c r="K4736">
        <v>14</v>
      </c>
      <c r="L4736">
        <f>I4736-K4736</f>
        <v>6</v>
      </c>
      <c r="M4736" t="str">
        <f>IF(I4736&lt;100,"small",IF(I4736&lt;500,"medium","large"))</f>
        <v>small</v>
      </c>
      <c r="N4736">
        <f>IF(M4736="small",1,0)</f>
        <v>1</v>
      </c>
      <c r="O4736">
        <f>IF(N4736="medium",1,0)</f>
        <v>0</v>
      </c>
      <c r="P4736">
        <f>IF(O4736="large",1,0)</f>
        <v>0</v>
      </c>
      <c r="Q4736">
        <v>2005</v>
      </c>
      <c r="R4736">
        <v>2</v>
      </c>
      <c r="S4736" t="str">
        <f>IF(R4736=1, "First-time", IF(R4736&lt;=3, "Rising Star", IF(R4736&lt;10, "Established", "Elites")))</f>
        <v>Rising Star</v>
      </c>
      <c r="T4736">
        <f>IF(S4736 = "First-time",1,0)</f>
        <v>0</v>
      </c>
      <c r="U4736">
        <f>IF(S4736 = "Rising Star",1,0)</f>
        <v>1</v>
      </c>
      <c r="V4736">
        <f>IF(S4736 = "Established",1,0)</f>
        <v>0</v>
      </c>
      <c r="W4736">
        <f>IF(S4736 = "Elites",1,0)</f>
        <v>0</v>
      </c>
      <c r="X4736" t="s">
        <v>86</v>
      </c>
      <c r="Y4736" t="str">
        <f>IF(X4736="","-",TRIM(LEFT(X4736,FIND(",",X4736&amp;",")-1)))</f>
        <v>New York City</v>
      </c>
      <c r="Z4736" t="s">
        <v>6243</v>
      </c>
      <c r="AA4736" t="s">
        <v>32</v>
      </c>
    </row>
    <row r="4737" spans="1:27" ht="14.4" x14ac:dyDescent="0.3">
      <c r="A4737">
        <v>4724</v>
      </c>
      <c r="B4737" t="s">
        <v>1989</v>
      </c>
      <c r="C4737" t="s">
        <v>1990</v>
      </c>
      <c r="D4737" t="s">
        <v>1991</v>
      </c>
      <c r="E4737" t="s">
        <v>392</v>
      </c>
      <c r="F4737" s="5">
        <f>_xlfn.TEXTBEFORE(E4737, " ") * 1000000</f>
        <v>2000000</v>
      </c>
      <c r="G4737">
        <v>59.740200000000002</v>
      </c>
      <c r="H4737" t="s">
        <v>1132</v>
      </c>
      <c r="I4737">
        <v>11</v>
      </c>
      <c r="J4737">
        <f>IF(I4737="",0,I4737)</f>
        <v>11</v>
      </c>
      <c r="K4737">
        <v>7</v>
      </c>
      <c r="L4737">
        <f>I4737-K4737</f>
        <v>4</v>
      </c>
      <c r="M4737" t="str">
        <f>IF(I4737&lt;100,"small",IF(I4737&lt;500,"medium","large"))</f>
        <v>small</v>
      </c>
      <c r="N4737">
        <f>IF(M4737="small",1,0)</f>
        <v>1</v>
      </c>
      <c r="O4737">
        <f>IF(N4737="medium",1,0)</f>
        <v>0</v>
      </c>
      <c r="P4737">
        <f>IF(O4737="large",1,0)</f>
        <v>0</v>
      </c>
      <c r="Q4737">
        <v>1994</v>
      </c>
      <c r="R4737">
        <v>1</v>
      </c>
      <c r="S4737" t="str">
        <f>IF(R4737=1, "First-time", IF(R4737&lt;=3, "Rising Star", IF(R4737&lt;10, "Established", "Elites")))</f>
        <v>First-time</v>
      </c>
      <c r="T4737">
        <f>IF(S4737 = "First-time",1,0)</f>
        <v>1</v>
      </c>
      <c r="U4737">
        <f>IF(S4737 = "Rising Star",1,0)</f>
        <v>0</v>
      </c>
      <c r="V4737">
        <f>IF(S4737 = "Established",1,0)</f>
        <v>0</v>
      </c>
      <c r="W4737">
        <f>IF(S4737 = "Elites",1,0)</f>
        <v>0</v>
      </c>
      <c r="X4737" t="s">
        <v>99</v>
      </c>
      <c r="Y4737" t="str">
        <f>IF(X4737="","-",TRIM(LEFT(X4737,FIND(",",X4737&amp;",")-1)))</f>
        <v>-</v>
      </c>
      <c r="Z4737" t="s">
        <v>1992</v>
      </c>
      <c r="AA4737" t="s">
        <v>38</v>
      </c>
    </row>
    <row r="4738" spans="1:27" ht="14.4" x14ac:dyDescent="0.3">
      <c r="A4738">
        <v>4725</v>
      </c>
      <c r="B4738" t="s">
        <v>11623</v>
      </c>
      <c r="C4738" t="s">
        <v>11624</v>
      </c>
      <c r="D4738" t="s">
        <v>11625</v>
      </c>
      <c r="E4738" t="s">
        <v>217</v>
      </c>
      <c r="F4738" s="5">
        <f>_xlfn.TEXTBEFORE(E4738, " ") * 1000000</f>
        <v>3300000</v>
      </c>
      <c r="G4738">
        <v>59.725499999999997</v>
      </c>
      <c r="H4738" t="s">
        <v>118</v>
      </c>
      <c r="I4738">
        <v>31</v>
      </c>
      <c r="J4738">
        <f>IF(I4738="",0,I4738)</f>
        <v>31</v>
      </c>
      <c r="K4738">
        <v>22</v>
      </c>
      <c r="L4738">
        <f>I4738-K4738</f>
        <v>9</v>
      </c>
      <c r="M4738" t="str">
        <f>IF(I4738&lt;100,"small",IF(I4738&lt;500,"medium","large"))</f>
        <v>small</v>
      </c>
      <c r="N4738">
        <f>IF(M4738="small",1,0)</f>
        <v>1</v>
      </c>
      <c r="O4738">
        <f>IF(N4738="medium",1,0)</f>
        <v>0</v>
      </c>
      <c r="P4738">
        <f>IF(O4738="large",1,0)</f>
        <v>0</v>
      </c>
      <c r="Q4738">
        <v>2011</v>
      </c>
      <c r="R4738">
        <v>1</v>
      </c>
      <c r="S4738" t="str">
        <f>IF(R4738=1, "First-time", IF(R4738&lt;=3, "Rising Star", IF(R4738&lt;10, "Established", "Elites")))</f>
        <v>First-time</v>
      </c>
      <c r="T4738">
        <f>IF(S4738 = "First-time",1,0)</f>
        <v>1</v>
      </c>
      <c r="U4738">
        <f>IF(S4738 = "Rising Star",1,0)</f>
        <v>0</v>
      </c>
      <c r="V4738">
        <f>IF(S4738 = "Established",1,0)</f>
        <v>0</v>
      </c>
      <c r="W4738">
        <f>IF(S4738 = "Elites",1,0)</f>
        <v>0</v>
      </c>
      <c r="X4738" t="s">
        <v>99</v>
      </c>
      <c r="Y4738" t="str">
        <f>IF(X4738="","-",TRIM(LEFT(X4738,FIND(",",X4738&amp;",")-1)))</f>
        <v>-</v>
      </c>
      <c r="Z4738" t="s">
        <v>11626</v>
      </c>
      <c r="AA4738" t="s">
        <v>50</v>
      </c>
    </row>
    <row r="4739" spans="1:27" ht="14.4" x14ac:dyDescent="0.3">
      <c r="A4739">
        <v>4726</v>
      </c>
      <c r="B4739" t="s">
        <v>10950</v>
      </c>
      <c r="C4739" t="s">
        <v>10951</v>
      </c>
      <c r="D4739" t="s">
        <v>10952</v>
      </c>
      <c r="E4739" t="s">
        <v>529</v>
      </c>
      <c r="F4739" s="5">
        <f>_xlfn.TEXTBEFORE(E4739, " ") * 1000000</f>
        <v>4200000</v>
      </c>
      <c r="G4739">
        <v>59.716999999999999</v>
      </c>
      <c r="H4739" t="s">
        <v>353</v>
      </c>
      <c r="I4739">
        <v>20</v>
      </c>
      <c r="J4739">
        <f>IF(I4739="",0,I4739)</f>
        <v>20</v>
      </c>
      <c r="K4739">
        <v>7</v>
      </c>
      <c r="L4739">
        <f>I4739-K4739</f>
        <v>13</v>
      </c>
      <c r="M4739" t="str">
        <f>IF(I4739&lt;100,"small",IF(I4739&lt;500,"medium","large"))</f>
        <v>small</v>
      </c>
      <c r="N4739">
        <f>IF(M4739="small",1,0)</f>
        <v>1</v>
      </c>
      <c r="O4739">
        <f>IF(N4739="medium",1,0)</f>
        <v>0</v>
      </c>
      <c r="P4739">
        <f>IF(O4739="large",1,0)</f>
        <v>0</v>
      </c>
      <c r="Q4739">
        <v>2010</v>
      </c>
      <c r="R4739">
        <v>2</v>
      </c>
      <c r="S4739" t="str">
        <f>IF(R4739=1, "First-time", IF(R4739&lt;=3, "Rising Star", IF(R4739&lt;10, "Established", "Elites")))</f>
        <v>Rising Star</v>
      </c>
      <c r="T4739">
        <f>IF(S4739 = "First-time",1,0)</f>
        <v>0</v>
      </c>
      <c r="U4739">
        <f>IF(S4739 = "Rising Star",1,0)</f>
        <v>1</v>
      </c>
      <c r="V4739">
        <f>IF(S4739 = "Established",1,0)</f>
        <v>0</v>
      </c>
      <c r="W4739">
        <f>IF(S4739 = "Elites",1,0)</f>
        <v>0</v>
      </c>
      <c r="X4739" t="s">
        <v>86</v>
      </c>
      <c r="Y4739" t="str">
        <f>IF(X4739="","-",TRIM(LEFT(X4739,FIND(",",X4739&amp;",")-1)))</f>
        <v>New York City</v>
      </c>
      <c r="Z4739" t="s">
        <v>10953</v>
      </c>
      <c r="AA4739" t="s">
        <v>32</v>
      </c>
    </row>
    <row r="4740" spans="1:27" ht="14.4" x14ac:dyDescent="0.3">
      <c r="A4740">
        <v>4727</v>
      </c>
      <c r="B4740" t="s">
        <v>7627</v>
      </c>
      <c r="C4740" t="s">
        <v>7628</v>
      </c>
      <c r="D4740" t="s">
        <v>7629</v>
      </c>
      <c r="E4740" t="s">
        <v>899</v>
      </c>
      <c r="F4740" s="5">
        <f>_xlfn.TEXTBEFORE(E4740, " ") * 1000000</f>
        <v>49000000</v>
      </c>
      <c r="G4740">
        <v>59.6952</v>
      </c>
      <c r="H4740" t="s">
        <v>153</v>
      </c>
      <c r="I4740">
        <v>60</v>
      </c>
      <c r="J4740">
        <f>IF(I4740="",0,I4740)</f>
        <v>60</v>
      </c>
      <c r="K4740">
        <v>40</v>
      </c>
      <c r="L4740">
        <f>I4740-K4740</f>
        <v>20</v>
      </c>
      <c r="M4740" t="str">
        <f>IF(I4740&lt;100,"small",IF(I4740&lt;500,"medium","large"))</f>
        <v>small</v>
      </c>
      <c r="N4740">
        <f>IF(M4740="small",1,0)</f>
        <v>1</v>
      </c>
      <c r="O4740">
        <f>IF(N4740="medium",1,0)</f>
        <v>0</v>
      </c>
      <c r="P4740">
        <f>IF(O4740="large",1,0)</f>
        <v>0</v>
      </c>
      <c r="Q4740">
        <v>2007</v>
      </c>
      <c r="R4740">
        <v>8</v>
      </c>
      <c r="S4740" t="str">
        <f>IF(R4740=1, "First-time", IF(R4740&lt;=3, "Rising Star", IF(R4740&lt;10, "Established", "Elites")))</f>
        <v>Established</v>
      </c>
      <c r="T4740">
        <f>IF(S4740 = "First-time",1,0)</f>
        <v>0</v>
      </c>
      <c r="U4740">
        <f>IF(S4740 = "Rising Star",1,0)</f>
        <v>0</v>
      </c>
      <c r="V4740">
        <f>IF(S4740 = "Established",1,0)</f>
        <v>1</v>
      </c>
      <c r="W4740">
        <f>IF(S4740 = "Elites",1,0)</f>
        <v>0</v>
      </c>
      <c r="X4740" t="s">
        <v>332</v>
      </c>
      <c r="Y4740" t="str">
        <f>IF(X4740="","-",TRIM(LEFT(X4740,FIND(",",X4740&amp;",")-1)))</f>
        <v>Columbus</v>
      </c>
      <c r="Z4740" t="s">
        <v>461</v>
      </c>
      <c r="AA4740" t="s">
        <v>36</v>
      </c>
    </row>
    <row r="4741" spans="1:27" ht="14.4" x14ac:dyDescent="0.3">
      <c r="A4741">
        <v>4728</v>
      </c>
      <c r="B4741" t="s">
        <v>8647</v>
      </c>
      <c r="C4741" t="s">
        <v>8648</v>
      </c>
      <c r="D4741" t="s">
        <v>8649</v>
      </c>
      <c r="E4741" t="s">
        <v>5012</v>
      </c>
      <c r="F4741" s="5">
        <f>_xlfn.TEXTBEFORE(E4741, " ") * 1000000</f>
        <v>13500000</v>
      </c>
      <c r="G4741">
        <v>59.690600000000003</v>
      </c>
      <c r="H4741" t="s">
        <v>111</v>
      </c>
      <c r="I4741">
        <v>70</v>
      </c>
      <c r="J4741">
        <f>IF(I4741="",0,I4741)</f>
        <v>70</v>
      </c>
      <c r="K4741">
        <v>55</v>
      </c>
      <c r="L4741">
        <f>I4741-K4741</f>
        <v>15</v>
      </c>
      <c r="M4741" t="str">
        <f>IF(I4741&lt;100,"small",IF(I4741&lt;500,"medium","large"))</f>
        <v>small</v>
      </c>
      <c r="N4741">
        <f>IF(M4741="small",1,0)</f>
        <v>1</v>
      </c>
      <c r="O4741">
        <f>IF(N4741="medium",1,0)</f>
        <v>0</v>
      </c>
      <c r="P4741">
        <f>IF(O4741="large",1,0)</f>
        <v>0</v>
      </c>
      <c r="Q4741">
        <v>2008</v>
      </c>
      <c r="R4741">
        <v>5</v>
      </c>
      <c r="S4741" t="str">
        <f>IF(R4741=1, "First-time", IF(R4741&lt;=3, "Rising Star", IF(R4741&lt;10, "Established", "Elites")))</f>
        <v>Established</v>
      </c>
      <c r="T4741">
        <f>IF(S4741 = "First-time",1,0)</f>
        <v>0</v>
      </c>
      <c r="U4741">
        <f>IF(S4741 = "Rising Star",1,0)</f>
        <v>0</v>
      </c>
      <c r="V4741">
        <f>IF(S4741 = "Established",1,0)</f>
        <v>1</v>
      </c>
      <c r="W4741">
        <f>IF(S4741 = "Elites",1,0)</f>
        <v>0</v>
      </c>
      <c r="X4741" t="s">
        <v>168</v>
      </c>
      <c r="Y4741" t="str">
        <f>IF(X4741="","-",TRIM(LEFT(X4741,FIND(",",X4741&amp;",")-1)))</f>
        <v>Kansas City</v>
      </c>
      <c r="Z4741" t="s">
        <v>1768</v>
      </c>
      <c r="AA4741" t="s">
        <v>25</v>
      </c>
    </row>
    <row r="4742" spans="1:27" ht="14.4" x14ac:dyDescent="0.3">
      <c r="A4742">
        <v>4729</v>
      </c>
      <c r="B4742" t="s">
        <v>10578</v>
      </c>
      <c r="C4742" t="s">
        <v>10579</v>
      </c>
      <c r="D4742" t="s">
        <v>10580</v>
      </c>
      <c r="E4742" t="s">
        <v>2092</v>
      </c>
      <c r="F4742" s="5">
        <f>_xlfn.TEXTBEFORE(E4742, " ") * 1000000</f>
        <v>5600000</v>
      </c>
      <c r="G4742">
        <v>59.596400000000003</v>
      </c>
      <c r="H4742" t="s">
        <v>751</v>
      </c>
      <c r="I4742">
        <v>40</v>
      </c>
      <c r="J4742">
        <f>IF(I4742="",0,I4742)</f>
        <v>40</v>
      </c>
      <c r="K4742">
        <v>18</v>
      </c>
      <c r="L4742">
        <f>I4742-K4742</f>
        <v>22</v>
      </c>
      <c r="M4742" t="str">
        <f>IF(I4742&lt;100,"small",IF(I4742&lt;500,"medium","large"))</f>
        <v>small</v>
      </c>
      <c r="N4742">
        <f>IF(M4742="small",1,0)</f>
        <v>1</v>
      </c>
      <c r="O4742">
        <f>IF(N4742="medium",1,0)</f>
        <v>0</v>
      </c>
      <c r="P4742">
        <f>IF(O4742="large",1,0)</f>
        <v>0</v>
      </c>
      <c r="Q4742">
        <v>2010</v>
      </c>
      <c r="R4742">
        <v>4</v>
      </c>
      <c r="S4742" t="str">
        <f>IF(R4742=1, "First-time", IF(R4742&lt;=3, "Rising Star", IF(R4742&lt;10, "Established", "Elites")))</f>
        <v>Established</v>
      </c>
      <c r="T4742">
        <f>IF(S4742 = "First-time",1,0)</f>
        <v>0</v>
      </c>
      <c r="U4742">
        <f>IF(S4742 = "Rising Star",1,0)</f>
        <v>0</v>
      </c>
      <c r="V4742">
        <f>IF(S4742 = "Established",1,0)</f>
        <v>1</v>
      </c>
      <c r="W4742">
        <f>IF(S4742 = "Elites",1,0)</f>
        <v>0</v>
      </c>
      <c r="X4742" t="s">
        <v>427</v>
      </c>
      <c r="Y4742" t="str">
        <f>IF(X4742="","-",TRIM(LEFT(X4742,FIND(",",X4742&amp;",")-1)))</f>
        <v>Washington</v>
      </c>
      <c r="Z4742" t="s">
        <v>1407</v>
      </c>
      <c r="AA4742" t="s">
        <v>47</v>
      </c>
    </row>
    <row r="4743" spans="1:27" ht="14.4" x14ac:dyDescent="0.3">
      <c r="A4743">
        <v>4730</v>
      </c>
      <c r="B4743" t="s">
        <v>7681</v>
      </c>
      <c r="C4743" t="s">
        <v>7682</v>
      </c>
      <c r="D4743" t="s">
        <v>7683</v>
      </c>
      <c r="E4743" t="s">
        <v>2390</v>
      </c>
      <c r="F4743" s="5">
        <f>_xlfn.TEXTBEFORE(E4743, " ") * 1000000</f>
        <v>7900000</v>
      </c>
      <c r="G4743">
        <v>59.591700000000003</v>
      </c>
      <c r="H4743" t="s">
        <v>1406</v>
      </c>
      <c r="I4743">
        <v>22</v>
      </c>
      <c r="J4743">
        <f>IF(I4743="",0,I4743)</f>
        <v>22</v>
      </c>
      <c r="K4743">
        <v>20</v>
      </c>
      <c r="L4743">
        <f>I4743-K4743</f>
        <v>2</v>
      </c>
      <c r="M4743" t="str">
        <f>IF(I4743&lt;100,"small",IF(I4743&lt;500,"medium","large"))</f>
        <v>small</v>
      </c>
      <c r="N4743">
        <f>IF(M4743="small",1,0)</f>
        <v>1</v>
      </c>
      <c r="O4743">
        <f>IF(N4743="medium",1,0)</f>
        <v>0</v>
      </c>
      <c r="P4743">
        <f>IF(O4743="large",1,0)</f>
        <v>0</v>
      </c>
      <c r="Q4743">
        <v>2007</v>
      </c>
      <c r="R4743">
        <v>5</v>
      </c>
      <c r="S4743" t="str">
        <f>IF(R4743=1, "First-time", IF(R4743&lt;=3, "Rising Star", IF(R4743&lt;10, "Established", "Elites")))</f>
        <v>Established</v>
      </c>
      <c r="T4743">
        <f>IF(S4743 = "First-time",1,0)</f>
        <v>0</v>
      </c>
      <c r="U4743">
        <f>IF(S4743 = "Rising Star",1,0)</f>
        <v>0</v>
      </c>
      <c r="V4743">
        <f>IF(S4743 = "Established",1,0)</f>
        <v>1</v>
      </c>
      <c r="W4743">
        <f>IF(S4743 = "Elites",1,0)</f>
        <v>0</v>
      </c>
      <c r="X4743" t="s">
        <v>86</v>
      </c>
      <c r="Y4743" t="str">
        <f>IF(X4743="","-",TRIM(LEFT(X4743,FIND(",",X4743&amp;",")-1)))</f>
        <v>New York City</v>
      </c>
      <c r="Z4743" t="s">
        <v>543</v>
      </c>
      <c r="AA4743" t="s">
        <v>35</v>
      </c>
    </row>
    <row r="4744" spans="1:27" ht="14.4" x14ac:dyDescent="0.3">
      <c r="A4744">
        <v>4731</v>
      </c>
      <c r="B4744" t="s">
        <v>4763</v>
      </c>
      <c r="C4744" t="s">
        <v>4764</v>
      </c>
      <c r="D4744" t="s">
        <v>4765</v>
      </c>
      <c r="E4744" t="s">
        <v>402</v>
      </c>
      <c r="F4744" s="5">
        <f>_xlfn.TEXTBEFORE(E4744, " ") * 1000000</f>
        <v>17000000</v>
      </c>
      <c r="G4744">
        <v>59.581800000000001</v>
      </c>
      <c r="H4744" t="s">
        <v>751</v>
      </c>
      <c r="I4744">
        <v>105</v>
      </c>
      <c r="J4744">
        <f>IF(I4744="",0,I4744)</f>
        <v>105</v>
      </c>
      <c r="K4744">
        <v>93</v>
      </c>
      <c r="L4744">
        <f>I4744-K4744</f>
        <v>12</v>
      </c>
      <c r="M4744" t="str">
        <f>IF(I4744&lt;100,"small",IF(I4744&lt;500,"medium","large"))</f>
        <v>medium</v>
      </c>
      <c r="N4744">
        <f>IF(M4744="small",1,0)</f>
        <v>0</v>
      </c>
      <c r="O4744">
        <f>IF(N4744="medium",1,0)</f>
        <v>0</v>
      </c>
      <c r="P4744">
        <f>IF(O4744="large",1,0)</f>
        <v>0</v>
      </c>
      <c r="Q4744">
        <v>2003</v>
      </c>
      <c r="R4744">
        <v>5</v>
      </c>
      <c r="S4744" t="str">
        <f>IF(R4744=1, "First-time", IF(R4744&lt;=3, "Rising Star", IF(R4744&lt;10, "Established", "Elites")))</f>
        <v>Established</v>
      </c>
      <c r="T4744">
        <f>IF(S4744 = "First-time",1,0)</f>
        <v>0</v>
      </c>
      <c r="U4744">
        <f>IF(S4744 = "Rising Star",1,0)</f>
        <v>0</v>
      </c>
      <c r="V4744">
        <f>IF(S4744 = "Established",1,0)</f>
        <v>1</v>
      </c>
      <c r="W4744">
        <f>IF(S4744 = "Elites",1,0)</f>
        <v>0</v>
      </c>
      <c r="X4744" t="s">
        <v>427</v>
      </c>
      <c r="Y4744" t="str">
        <f>IF(X4744="","-",TRIM(LEFT(X4744,FIND(",",X4744&amp;",")-1)))</f>
        <v>Washington</v>
      </c>
      <c r="Z4744" t="s">
        <v>1041</v>
      </c>
      <c r="AA4744" t="s">
        <v>47</v>
      </c>
    </row>
    <row r="4745" spans="1:27" ht="14.4" x14ac:dyDescent="0.3">
      <c r="A4745">
        <v>4732</v>
      </c>
      <c r="B4745" t="s">
        <v>8290</v>
      </c>
      <c r="C4745" t="s">
        <v>8291</v>
      </c>
      <c r="D4745" t="s">
        <v>8292</v>
      </c>
      <c r="E4745" t="s">
        <v>3928</v>
      </c>
      <c r="F4745" s="5">
        <f>_xlfn.TEXTBEFORE(E4745, " ") * 1000000</f>
        <v>12800000</v>
      </c>
      <c r="G4745">
        <v>59.549900000000001</v>
      </c>
      <c r="H4745" t="s">
        <v>174</v>
      </c>
      <c r="I4745">
        <v>26</v>
      </c>
      <c r="J4745">
        <f>IF(I4745="",0,I4745)</f>
        <v>26</v>
      </c>
      <c r="K4745">
        <v>20</v>
      </c>
      <c r="L4745">
        <f>I4745-K4745</f>
        <v>6</v>
      </c>
      <c r="M4745" t="str">
        <f>IF(I4745&lt;100,"small",IF(I4745&lt;500,"medium","large"))</f>
        <v>small</v>
      </c>
      <c r="N4745">
        <f>IF(M4745="small",1,0)</f>
        <v>1</v>
      </c>
      <c r="O4745">
        <f>IF(N4745="medium",1,0)</f>
        <v>0</v>
      </c>
      <c r="P4745">
        <f>IF(O4745="large",1,0)</f>
        <v>0</v>
      </c>
      <c r="Q4745">
        <v>2008</v>
      </c>
      <c r="R4745">
        <v>5</v>
      </c>
      <c r="S4745" t="str">
        <f>IF(R4745=1, "First-time", IF(R4745&lt;=3, "Rising Star", IF(R4745&lt;10, "Established", "Elites")))</f>
        <v>Established</v>
      </c>
      <c r="T4745">
        <f>IF(S4745 = "First-time",1,0)</f>
        <v>0</v>
      </c>
      <c r="U4745">
        <f>IF(S4745 = "Rising Star",1,0)</f>
        <v>0</v>
      </c>
      <c r="V4745">
        <f>IF(S4745 = "Established",1,0)</f>
        <v>1</v>
      </c>
      <c r="W4745">
        <f>IF(S4745 = "Elites",1,0)</f>
        <v>0</v>
      </c>
      <c r="X4745" t="s">
        <v>409</v>
      </c>
      <c r="Y4745" t="str">
        <f>IF(X4745="","-",TRIM(LEFT(X4745,FIND(",",X4745&amp;",")-1)))</f>
        <v>Salt Lake City</v>
      </c>
      <c r="Z4745" t="s">
        <v>8293</v>
      </c>
      <c r="AA4745" t="s">
        <v>46</v>
      </c>
    </row>
    <row r="4746" spans="1:27" ht="14.4" x14ac:dyDescent="0.3">
      <c r="A4746">
        <v>4733</v>
      </c>
      <c r="B4746" t="s">
        <v>5306</v>
      </c>
      <c r="C4746" t="s">
        <v>5307</v>
      </c>
      <c r="D4746" t="s">
        <v>5308</v>
      </c>
      <c r="E4746" t="s">
        <v>1764</v>
      </c>
      <c r="F4746" s="5">
        <f>_xlfn.TEXTBEFORE(E4746, " ") * 1000000</f>
        <v>17600000</v>
      </c>
      <c r="G4746">
        <v>59.536999999999999</v>
      </c>
      <c r="H4746" t="s">
        <v>779</v>
      </c>
      <c r="I4746">
        <v>105</v>
      </c>
      <c r="J4746">
        <f>IF(I4746="",0,I4746)</f>
        <v>105</v>
      </c>
      <c r="K4746">
        <v>93</v>
      </c>
      <c r="L4746">
        <f>I4746-K4746</f>
        <v>12</v>
      </c>
      <c r="M4746" t="str">
        <f>IF(I4746&lt;100,"small",IF(I4746&lt;500,"medium","large"))</f>
        <v>medium</v>
      </c>
      <c r="N4746">
        <f>IF(M4746="small",1,0)</f>
        <v>0</v>
      </c>
      <c r="O4746">
        <f>IF(N4746="medium",1,0)</f>
        <v>0</v>
      </c>
      <c r="P4746">
        <f>IF(O4746="large",1,0)</f>
        <v>0</v>
      </c>
      <c r="Q4746">
        <v>2003</v>
      </c>
      <c r="R4746">
        <v>7</v>
      </c>
      <c r="S4746" t="str">
        <f>IF(R4746=1, "First-time", IF(R4746&lt;=3, "Rising Star", IF(R4746&lt;10, "Established", "Elites")))</f>
        <v>Established</v>
      </c>
      <c r="T4746">
        <f>IF(S4746 = "First-time",1,0)</f>
        <v>0</v>
      </c>
      <c r="U4746">
        <f>IF(S4746 = "Rising Star",1,0)</f>
        <v>0</v>
      </c>
      <c r="V4746">
        <f>IF(S4746 = "Established",1,0)</f>
        <v>1</v>
      </c>
      <c r="W4746">
        <f>IF(S4746 = "Elites",1,0)</f>
        <v>0</v>
      </c>
      <c r="X4746" t="s">
        <v>737</v>
      </c>
      <c r="Y4746" t="str">
        <f>IF(X4746="","-",TRIM(LEFT(X4746,FIND(",",X4746&amp;",")-1)))</f>
        <v>Sacramento</v>
      </c>
      <c r="Z4746" t="s">
        <v>738</v>
      </c>
      <c r="AA4746" t="s">
        <v>5</v>
      </c>
    </row>
    <row r="4747" spans="1:27" ht="14.4" x14ac:dyDescent="0.3">
      <c r="A4747">
        <v>4734</v>
      </c>
      <c r="B4747" t="s">
        <v>15635</v>
      </c>
      <c r="C4747" t="s">
        <v>15636</v>
      </c>
      <c r="D4747" t="s">
        <v>15637</v>
      </c>
      <c r="E4747" t="s">
        <v>947</v>
      </c>
      <c r="F4747" s="5">
        <f>_xlfn.TEXTBEFORE(E4747, " ") * 1000000</f>
        <v>4600000</v>
      </c>
      <c r="G4747">
        <v>59.517699999999998</v>
      </c>
      <c r="H4747" t="s">
        <v>118</v>
      </c>
      <c r="I4747">
        <v>45</v>
      </c>
      <c r="J4747">
        <f>IF(I4747="",0,I4747)</f>
        <v>45</v>
      </c>
      <c r="K4747">
        <v>25</v>
      </c>
      <c r="L4747">
        <f>I4747-K4747</f>
        <v>20</v>
      </c>
      <c r="M4747" t="str">
        <f>IF(I4747&lt;100,"small",IF(I4747&lt;500,"medium","large"))</f>
        <v>small</v>
      </c>
      <c r="N4747">
        <f>IF(M4747="small",1,0)</f>
        <v>1</v>
      </c>
      <c r="O4747">
        <f>IF(N4747="medium",1,0)</f>
        <v>0</v>
      </c>
      <c r="P4747">
        <f>IF(O4747="large",1,0)</f>
        <v>0</v>
      </c>
      <c r="Q4747">
        <v>2013</v>
      </c>
      <c r="R4747">
        <v>3</v>
      </c>
      <c r="S4747" t="str">
        <f>IF(R4747=1, "First-time", IF(R4747&lt;=3, "Rising Star", IF(R4747&lt;10, "Established", "Elites")))</f>
        <v>Rising Star</v>
      </c>
      <c r="T4747">
        <f>IF(S4747 = "First-time",1,0)</f>
        <v>0</v>
      </c>
      <c r="U4747">
        <f>IF(S4747 = "Rising Star",1,0)</f>
        <v>1</v>
      </c>
      <c r="V4747">
        <f>IF(S4747 = "Established",1,0)</f>
        <v>0</v>
      </c>
      <c r="W4747">
        <f>IF(S4747 = "Elites",1,0)</f>
        <v>0</v>
      </c>
      <c r="X4747" t="s">
        <v>1307</v>
      </c>
      <c r="Y4747" t="str">
        <f>IF(X4747="","-",TRIM(LEFT(X4747,FIND(",",X4747&amp;",")-1)))</f>
        <v>Inland Empire</v>
      </c>
      <c r="Z4747" t="s">
        <v>14169</v>
      </c>
      <c r="AA4747" t="s">
        <v>5</v>
      </c>
    </row>
    <row r="4748" spans="1:27" ht="14.4" x14ac:dyDescent="0.3">
      <c r="A4748">
        <v>4735</v>
      </c>
      <c r="B4748" t="s">
        <v>2226</v>
      </c>
      <c r="C4748" t="s">
        <v>2227</v>
      </c>
      <c r="D4748" t="s">
        <v>2228</v>
      </c>
      <c r="E4748" t="s">
        <v>2229</v>
      </c>
      <c r="F4748" s="5">
        <f>_xlfn.TEXTBEFORE(E4748, " ") * 1000000</f>
        <v>20000000</v>
      </c>
      <c r="G4748">
        <v>59.508899999999997</v>
      </c>
      <c r="H4748" t="s">
        <v>803</v>
      </c>
      <c r="I4748">
        <v>111</v>
      </c>
      <c r="J4748">
        <f>IF(I4748="",0,I4748)</f>
        <v>111</v>
      </c>
      <c r="K4748">
        <v>46</v>
      </c>
      <c r="L4748">
        <f>I4748-K4748</f>
        <v>65</v>
      </c>
      <c r="M4748" t="str">
        <f>IF(I4748&lt;100,"small",IF(I4748&lt;500,"medium","large"))</f>
        <v>medium</v>
      </c>
      <c r="N4748">
        <f>IF(M4748="small",1,0)</f>
        <v>0</v>
      </c>
      <c r="O4748">
        <f>IF(N4748="medium",1,0)</f>
        <v>0</v>
      </c>
      <c r="P4748">
        <f>IF(O4748="large",1,0)</f>
        <v>0</v>
      </c>
      <c r="Q4748">
        <v>1995</v>
      </c>
      <c r="R4748">
        <v>7</v>
      </c>
      <c r="S4748" t="str">
        <f>IF(R4748=1, "First-time", IF(R4748&lt;=3, "Rising Star", IF(R4748&lt;10, "Established", "Elites")))</f>
        <v>Established</v>
      </c>
      <c r="T4748">
        <f>IF(S4748 = "First-time",1,0)</f>
        <v>0</v>
      </c>
      <c r="U4748">
        <f>IF(S4748 = "Rising Star",1,0)</f>
        <v>0</v>
      </c>
      <c r="V4748">
        <f>IF(S4748 = "Established",1,0)</f>
        <v>1</v>
      </c>
      <c r="W4748">
        <f>IF(S4748 = "Elites",1,0)</f>
        <v>0</v>
      </c>
      <c r="X4748" t="s">
        <v>242</v>
      </c>
      <c r="Y4748" t="str">
        <f>IF(X4748="","-",TRIM(LEFT(X4748,FIND(",",X4748&amp;",")-1)))</f>
        <v>Atlanta</v>
      </c>
      <c r="Z4748" t="s">
        <v>242</v>
      </c>
      <c r="AA4748" t="s">
        <v>11</v>
      </c>
    </row>
    <row r="4749" spans="1:27" ht="14.4" x14ac:dyDescent="0.3">
      <c r="A4749">
        <v>4736</v>
      </c>
      <c r="B4749" t="s">
        <v>9254</v>
      </c>
      <c r="C4749" t="s">
        <v>9255</v>
      </c>
      <c r="D4749" t="s">
        <v>9256</v>
      </c>
      <c r="E4749" t="s">
        <v>9257</v>
      </c>
      <c r="F4749" s="5">
        <f>_xlfn.TEXTBEFORE(E4749, " ") * 1000000</f>
        <v>113300000</v>
      </c>
      <c r="G4749">
        <v>59.4968</v>
      </c>
      <c r="H4749" t="s">
        <v>167</v>
      </c>
      <c r="I4749">
        <v>30</v>
      </c>
      <c r="J4749">
        <f>IF(I4749="",0,I4749)</f>
        <v>30</v>
      </c>
      <c r="K4749">
        <v>20</v>
      </c>
      <c r="L4749">
        <f>I4749-K4749</f>
        <v>10</v>
      </c>
      <c r="M4749" t="str">
        <f>IF(I4749&lt;100,"small",IF(I4749&lt;500,"medium","large"))</f>
        <v>small</v>
      </c>
      <c r="N4749">
        <f>IF(M4749="small",1,0)</f>
        <v>1</v>
      </c>
      <c r="O4749">
        <f>IF(N4749="medium",1,0)</f>
        <v>0</v>
      </c>
      <c r="P4749">
        <f>IF(O4749="large",1,0)</f>
        <v>0</v>
      </c>
      <c r="Q4749">
        <v>2009</v>
      </c>
      <c r="R4749">
        <v>4</v>
      </c>
      <c r="S4749" t="str">
        <f>IF(R4749=1, "First-time", IF(R4749&lt;=3, "Rising Star", IF(R4749&lt;10, "Established", "Elites")))</f>
        <v>Established</v>
      </c>
      <c r="T4749">
        <f>IF(S4749 = "First-time",1,0)</f>
        <v>0</v>
      </c>
      <c r="U4749">
        <f>IF(S4749 = "Rising Star",1,0)</f>
        <v>0</v>
      </c>
      <c r="V4749">
        <f>IF(S4749 = "Established",1,0)</f>
        <v>1</v>
      </c>
      <c r="W4749">
        <f>IF(S4749 = "Elites",1,0)</f>
        <v>0</v>
      </c>
      <c r="X4749" t="s">
        <v>99</v>
      </c>
      <c r="Y4749" t="str">
        <f>IF(X4749="","-",TRIM(LEFT(X4749,FIND(",",X4749&amp;",")-1)))</f>
        <v>-</v>
      </c>
      <c r="Z4749" t="s">
        <v>227</v>
      </c>
      <c r="AA4749" t="s">
        <v>49</v>
      </c>
    </row>
    <row r="4750" spans="1:27" ht="14.4" x14ac:dyDescent="0.3">
      <c r="A4750">
        <v>4737</v>
      </c>
      <c r="B4750" t="s">
        <v>1269</v>
      </c>
      <c r="C4750" t="s">
        <v>1270</v>
      </c>
      <c r="D4750" t="s">
        <v>1271</v>
      </c>
      <c r="E4750" t="s">
        <v>1272</v>
      </c>
      <c r="F4750" s="5">
        <f>_xlfn.TEXTBEFORE(E4750, " ") * 1000000</f>
        <v>91800000</v>
      </c>
      <c r="G4750">
        <v>59.477899999999998</v>
      </c>
      <c r="H4750" t="s">
        <v>85</v>
      </c>
      <c r="I4750">
        <v>401</v>
      </c>
      <c r="J4750">
        <f>IF(I4750="",0,I4750)</f>
        <v>401</v>
      </c>
      <c r="K4750">
        <v>241</v>
      </c>
      <c r="L4750">
        <f>I4750-K4750</f>
        <v>160</v>
      </c>
      <c r="M4750" t="str">
        <f>IF(I4750&lt;100,"small",IF(I4750&lt;500,"medium","large"))</f>
        <v>medium</v>
      </c>
      <c r="N4750">
        <f>IF(M4750="small",1,0)</f>
        <v>0</v>
      </c>
      <c r="O4750">
        <f>IF(N4750="medium",1,0)</f>
        <v>0</v>
      </c>
      <c r="P4750">
        <f>IF(O4750="large",1,0)</f>
        <v>0</v>
      </c>
      <c r="Q4750">
        <v>1987</v>
      </c>
      <c r="R4750">
        <v>1</v>
      </c>
      <c r="S4750" t="str">
        <f>IF(R4750=1, "First-time", IF(R4750&lt;=3, "Rising Star", IF(R4750&lt;10, "Established", "Elites")))</f>
        <v>First-time</v>
      </c>
      <c r="T4750">
        <f>IF(S4750 = "First-time",1,0)</f>
        <v>1</v>
      </c>
      <c r="U4750">
        <f>IF(S4750 = "Rising Star",1,0)</f>
        <v>0</v>
      </c>
      <c r="V4750">
        <f>IF(S4750 = "Established",1,0)</f>
        <v>0</v>
      </c>
      <c r="W4750">
        <f>IF(S4750 = "Elites",1,0)</f>
        <v>0</v>
      </c>
      <c r="X4750" t="s">
        <v>99</v>
      </c>
      <c r="Y4750" t="str">
        <f>IF(X4750="","-",TRIM(LEFT(X4750,FIND(",",X4750&amp;",")-1)))</f>
        <v>-</v>
      </c>
      <c r="Z4750" t="s">
        <v>666</v>
      </c>
      <c r="AA4750" t="s">
        <v>23</v>
      </c>
    </row>
    <row r="4751" spans="1:27" ht="14.4" x14ac:dyDescent="0.3">
      <c r="A4751">
        <v>4738</v>
      </c>
      <c r="B4751" t="s">
        <v>1859</v>
      </c>
      <c r="C4751" t="s">
        <v>1860</v>
      </c>
      <c r="D4751" t="s">
        <v>1861</v>
      </c>
      <c r="E4751" t="s">
        <v>1246</v>
      </c>
      <c r="F4751" s="5">
        <f>_xlfn.TEXTBEFORE(E4751, " ") * 1000000</f>
        <v>2900000</v>
      </c>
      <c r="G4751">
        <v>59.477899999999998</v>
      </c>
      <c r="H4751" t="s">
        <v>353</v>
      </c>
      <c r="I4751">
        <v>12</v>
      </c>
      <c r="J4751">
        <f>IF(I4751="",0,I4751)</f>
        <v>12</v>
      </c>
      <c r="K4751">
        <v>15</v>
      </c>
      <c r="L4751">
        <f>I4751-K4751</f>
        <v>-3</v>
      </c>
      <c r="M4751" t="str">
        <f>IF(I4751&lt;100,"small",IF(I4751&lt;500,"medium","large"))</f>
        <v>small</v>
      </c>
      <c r="N4751">
        <f>IF(M4751="small",1,0)</f>
        <v>1</v>
      </c>
      <c r="O4751">
        <f>IF(N4751="medium",1,0)</f>
        <v>0</v>
      </c>
      <c r="P4751">
        <f>IF(O4751="large",1,0)</f>
        <v>0</v>
      </c>
      <c r="Q4751">
        <v>1993</v>
      </c>
      <c r="R4751">
        <v>1</v>
      </c>
      <c r="S4751" t="str">
        <f>IF(R4751=1, "First-time", IF(R4751&lt;=3, "Rising Star", IF(R4751&lt;10, "Established", "Elites")))</f>
        <v>First-time</v>
      </c>
      <c r="T4751">
        <f>IF(S4751 = "First-time",1,0)</f>
        <v>1</v>
      </c>
      <c r="U4751">
        <f>IF(S4751 = "Rising Star",1,0)</f>
        <v>0</v>
      </c>
      <c r="V4751">
        <f>IF(S4751 = "Established",1,0)</f>
        <v>0</v>
      </c>
      <c r="W4751">
        <f>IF(S4751 = "Elites",1,0)</f>
        <v>0</v>
      </c>
      <c r="X4751" t="s">
        <v>202</v>
      </c>
      <c r="Y4751" t="str">
        <f>IF(X4751="","-",TRIM(LEFT(X4751,FIND(",",X4751&amp;",")-1)))</f>
        <v>Las Vegas</v>
      </c>
      <c r="Z4751" t="s">
        <v>203</v>
      </c>
      <c r="AA4751" t="s">
        <v>34</v>
      </c>
    </row>
    <row r="4752" spans="1:27" ht="14.4" x14ac:dyDescent="0.3">
      <c r="A4752">
        <v>4739</v>
      </c>
      <c r="B4752" t="s">
        <v>5819</v>
      </c>
      <c r="C4752" t="s">
        <v>5820</v>
      </c>
      <c r="D4752" t="s">
        <v>5821</v>
      </c>
      <c r="E4752" t="s">
        <v>5822</v>
      </c>
      <c r="F4752" s="5">
        <f>_xlfn.TEXTBEFORE(E4752, " ") * 1000000</f>
        <v>427600000</v>
      </c>
      <c r="G4752">
        <v>59.448099999999997</v>
      </c>
      <c r="H4752" t="s">
        <v>92</v>
      </c>
      <c r="I4752">
        <v>700</v>
      </c>
      <c r="J4752">
        <f>IF(I4752="",0,I4752)</f>
        <v>700</v>
      </c>
      <c r="K4752">
        <v>410</v>
      </c>
      <c r="L4752">
        <f>I4752-K4752</f>
        <v>290</v>
      </c>
      <c r="M4752" t="str">
        <f>IF(I4752&lt;100,"small",IF(I4752&lt;500,"medium","large"))</f>
        <v>large</v>
      </c>
      <c r="N4752">
        <f>IF(M4752="small",1,0)</f>
        <v>0</v>
      </c>
      <c r="O4752">
        <f>IF(N4752="medium",1,0)</f>
        <v>0</v>
      </c>
      <c r="P4752">
        <f>IF(O4752="large",1,0)</f>
        <v>0</v>
      </c>
      <c r="Q4752">
        <v>2004</v>
      </c>
      <c r="R4752">
        <v>4</v>
      </c>
      <c r="S4752" t="str">
        <f>IF(R4752=1, "First-time", IF(R4752&lt;=3, "Rising Star", IF(R4752&lt;10, "Established", "Elites")))</f>
        <v>Established</v>
      </c>
      <c r="T4752">
        <f>IF(S4752 = "First-time",1,0)</f>
        <v>0</v>
      </c>
      <c r="U4752">
        <f>IF(S4752 = "Rising Star",1,0)</f>
        <v>0</v>
      </c>
      <c r="V4752">
        <f>IF(S4752 = "Established",1,0)</f>
        <v>1</v>
      </c>
      <c r="W4752">
        <f>IF(S4752 = "Elites",1,0)</f>
        <v>0</v>
      </c>
      <c r="X4752" t="s">
        <v>689</v>
      </c>
      <c r="Y4752" t="str">
        <f>IF(X4752="","-",TRIM(LEFT(X4752,FIND(",",X4752&amp;",")-1)))</f>
        <v>Miami</v>
      </c>
      <c r="Z4752" t="s">
        <v>689</v>
      </c>
      <c r="AA4752" t="s">
        <v>10</v>
      </c>
    </row>
    <row r="4753" spans="1:27" ht="14.4" x14ac:dyDescent="0.3">
      <c r="A4753">
        <v>4740</v>
      </c>
      <c r="B4753" t="s">
        <v>8294</v>
      </c>
      <c r="C4753" t="s">
        <v>8295</v>
      </c>
      <c r="D4753" t="s">
        <v>8296</v>
      </c>
      <c r="E4753" t="s">
        <v>832</v>
      </c>
      <c r="F4753" s="5">
        <f>_xlfn.TEXTBEFORE(E4753, " ") * 1000000</f>
        <v>11800000</v>
      </c>
      <c r="G4753">
        <v>59.424999999999997</v>
      </c>
      <c r="H4753" t="s">
        <v>803</v>
      </c>
      <c r="I4753">
        <v>70</v>
      </c>
      <c r="J4753">
        <f>IF(I4753="",0,I4753)</f>
        <v>70</v>
      </c>
      <c r="K4753">
        <v>25</v>
      </c>
      <c r="L4753">
        <f>I4753-K4753</f>
        <v>45</v>
      </c>
      <c r="M4753" t="str">
        <f>IF(I4753&lt;100,"small",IF(I4753&lt;500,"medium","large"))</f>
        <v>small</v>
      </c>
      <c r="N4753">
        <f>IF(M4753="small",1,0)</f>
        <v>1</v>
      </c>
      <c r="O4753">
        <f>IF(N4753="medium",1,0)</f>
        <v>0</v>
      </c>
      <c r="P4753">
        <f>IF(O4753="large",1,0)</f>
        <v>0</v>
      </c>
      <c r="Q4753">
        <v>2008</v>
      </c>
      <c r="R4753">
        <v>4</v>
      </c>
      <c r="S4753" t="str">
        <f>IF(R4753=1, "First-time", IF(R4753&lt;=3, "Rising Star", IF(R4753&lt;10, "Established", "Elites")))</f>
        <v>Established</v>
      </c>
      <c r="T4753">
        <f>IF(S4753 = "First-time",1,0)</f>
        <v>0</v>
      </c>
      <c r="U4753">
        <f>IF(S4753 = "Rising Star",1,0)</f>
        <v>0</v>
      </c>
      <c r="V4753">
        <f>IF(S4753 = "Established",1,0)</f>
        <v>1</v>
      </c>
      <c r="W4753">
        <f>IF(S4753 = "Elites",1,0)</f>
        <v>0</v>
      </c>
      <c r="X4753" t="s">
        <v>409</v>
      </c>
      <c r="Y4753" t="str">
        <f>IF(X4753="","-",TRIM(LEFT(X4753,FIND(",",X4753&amp;",")-1)))</f>
        <v>Salt Lake City</v>
      </c>
      <c r="Z4753" t="s">
        <v>8297</v>
      </c>
      <c r="AA4753" t="s">
        <v>46</v>
      </c>
    </row>
    <row r="4754" spans="1:27" ht="14.4" x14ac:dyDescent="0.3">
      <c r="A4754">
        <v>4741</v>
      </c>
      <c r="B4754" t="s">
        <v>1909</v>
      </c>
      <c r="C4754" t="s">
        <v>1910</v>
      </c>
      <c r="D4754" t="s">
        <v>1911</v>
      </c>
      <c r="E4754" t="s">
        <v>1912</v>
      </c>
      <c r="F4754" s="5">
        <f>_xlfn.TEXTBEFORE(E4754, " ") * 1000000</f>
        <v>37800000</v>
      </c>
      <c r="G4754">
        <v>59.367100000000001</v>
      </c>
      <c r="H4754" t="s">
        <v>85</v>
      </c>
      <c r="I4754">
        <v>230</v>
      </c>
      <c r="J4754">
        <f>IF(I4754="",0,I4754)</f>
        <v>230</v>
      </c>
      <c r="K4754">
        <v>185</v>
      </c>
      <c r="L4754">
        <f>I4754-K4754</f>
        <v>45</v>
      </c>
      <c r="M4754" t="str">
        <f>IF(I4754&lt;100,"small",IF(I4754&lt;500,"medium","large"))</f>
        <v>medium</v>
      </c>
      <c r="N4754">
        <f>IF(M4754="small",1,0)</f>
        <v>0</v>
      </c>
      <c r="O4754">
        <f>IF(N4754="medium",1,0)</f>
        <v>0</v>
      </c>
      <c r="P4754">
        <f>IF(O4754="large",1,0)</f>
        <v>0</v>
      </c>
      <c r="Q4754">
        <v>1993</v>
      </c>
      <c r="R4754">
        <v>1</v>
      </c>
      <c r="S4754" t="str">
        <f>IF(R4754=1, "First-time", IF(R4754&lt;=3, "Rising Star", IF(R4754&lt;10, "Established", "Elites")))</f>
        <v>First-time</v>
      </c>
      <c r="T4754">
        <f>IF(S4754 = "First-time",1,0)</f>
        <v>1</v>
      </c>
      <c r="U4754">
        <f>IF(S4754 = "Rising Star",1,0)</f>
        <v>0</v>
      </c>
      <c r="V4754">
        <f>IF(S4754 = "Established",1,0)</f>
        <v>0</v>
      </c>
      <c r="W4754">
        <f>IF(S4754 = "Elites",1,0)</f>
        <v>0</v>
      </c>
      <c r="X4754" t="s">
        <v>636</v>
      </c>
      <c r="Y4754" t="str">
        <f>IF(X4754="","-",TRIM(LEFT(X4754,FIND(",",X4754&amp;",")-1)))</f>
        <v>Indianapolis</v>
      </c>
      <c r="Z4754" t="s">
        <v>1196</v>
      </c>
      <c r="AA4754" t="s">
        <v>16</v>
      </c>
    </row>
    <row r="4755" spans="1:27" ht="14.4" x14ac:dyDescent="0.3">
      <c r="A4755">
        <v>4742</v>
      </c>
      <c r="B4755" t="s">
        <v>2832</v>
      </c>
      <c r="C4755" t="s">
        <v>2833</v>
      </c>
      <c r="D4755" t="s">
        <v>2834</v>
      </c>
      <c r="E4755" t="s">
        <v>2835</v>
      </c>
      <c r="F4755" s="5">
        <f>_xlfn.TEXTBEFORE(E4755, " ") * 1000000</f>
        <v>257200000</v>
      </c>
      <c r="G4755">
        <v>59.363300000000002</v>
      </c>
      <c r="H4755" t="s">
        <v>140</v>
      </c>
      <c r="I4755">
        <v>5350</v>
      </c>
      <c r="J4755">
        <f>IF(I4755="",0,I4755)</f>
        <v>5350</v>
      </c>
      <c r="K4755">
        <v>3375</v>
      </c>
      <c r="L4755">
        <f>I4755-K4755</f>
        <v>1975</v>
      </c>
      <c r="M4755" t="str">
        <f>IF(I4755&lt;100,"small",IF(I4755&lt;500,"medium","large"))</f>
        <v>large</v>
      </c>
      <c r="N4755">
        <f>IF(M4755="small",1,0)</f>
        <v>0</v>
      </c>
      <c r="O4755">
        <f>IF(N4755="medium",1,0)</f>
        <v>0</v>
      </c>
      <c r="P4755">
        <f>IF(O4755="large",1,0)</f>
        <v>0</v>
      </c>
      <c r="Q4755">
        <v>1998</v>
      </c>
      <c r="R4755">
        <v>4</v>
      </c>
      <c r="S4755" t="str">
        <f>IF(R4755=1, "First-time", IF(R4755&lt;=3, "Rising Star", IF(R4755&lt;10, "Established", "Elites")))</f>
        <v>Established</v>
      </c>
      <c r="T4755">
        <f>IF(S4755 = "First-time",1,0)</f>
        <v>0</v>
      </c>
      <c r="U4755">
        <f>IF(S4755 = "Rising Star",1,0)</f>
        <v>0</v>
      </c>
      <c r="V4755">
        <f>IF(S4755 = "Established",1,0)</f>
        <v>1</v>
      </c>
      <c r="W4755">
        <f>IF(S4755 = "Elites",1,0)</f>
        <v>0</v>
      </c>
      <c r="X4755" t="s">
        <v>130</v>
      </c>
      <c r="Y4755" t="str">
        <f>IF(X4755="","-",TRIM(LEFT(X4755,FIND(",",X4755&amp;",")-1)))</f>
        <v>Dallas</v>
      </c>
      <c r="Z4755" t="s">
        <v>130</v>
      </c>
      <c r="AA4755" t="s">
        <v>45</v>
      </c>
    </row>
    <row r="4756" spans="1:27" ht="14.4" x14ac:dyDescent="0.3">
      <c r="A4756">
        <v>4743</v>
      </c>
      <c r="B4756" t="s">
        <v>3722</v>
      </c>
      <c r="C4756" t="s">
        <v>3723</v>
      </c>
      <c r="D4756" t="s">
        <v>3724</v>
      </c>
      <c r="E4756" t="s">
        <v>3725</v>
      </c>
      <c r="F4756" s="5">
        <f>_xlfn.TEXTBEFORE(E4756, " ") * 1000000</f>
        <v>82900000</v>
      </c>
      <c r="G4756">
        <v>59.356299999999997</v>
      </c>
      <c r="H4756" t="s">
        <v>118</v>
      </c>
      <c r="I4756">
        <v>371</v>
      </c>
      <c r="J4756">
        <f>IF(I4756="",0,I4756)</f>
        <v>371</v>
      </c>
      <c r="K4756">
        <v>237</v>
      </c>
      <c r="L4756">
        <f>I4756-K4756</f>
        <v>134</v>
      </c>
      <c r="M4756" t="str">
        <f>IF(I4756&lt;100,"small",IF(I4756&lt;500,"medium","large"))</f>
        <v>medium</v>
      </c>
      <c r="N4756">
        <f>IF(M4756="small",1,0)</f>
        <v>0</v>
      </c>
      <c r="O4756">
        <f>IF(N4756="medium",1,0)</f>
        <v>0</v>
      </c>
      <c r="P4756">
        <f>IF(O4756="large",1,0)</f>
        <v>0</v>
      </c>
      <c r="Q4756">
        <v>2000</v>
      </c>
      <c r="R4756">
        <v>10</v>
      </c>
      <c r="S4756" t="str">
        <f>IF(R4756=1, "First-time", IF(R4756&lt;=3, "Rising Star", IF(R4756&lt;10, "Established", "Elites")))</f>
        <v>Elites</v>
      </c>
      <c r="T4756">
        <f>IF(S4756 = "First-time",1,0)</f>
        <v>0</v>
      </c>
      <c r="U4756">
        <f>IF(S4756 = "Rising Star",1,0)</f>
        <v>0</v>
      </c>
      <c r="V4756">
        <f>IF(S4756 = "Established",1,0)</f>
        <v>0</v>
      </c>
      <c r="W4756">
        <f>IF(S4756 = "Elites",1,0)</f>
        <v>1</v>
      </c>
      <c r="X4756" t="s">
        <v>3010</v>
      </c>
      <c r="Y4756" t="str">
        <f>IF(X4756="","-",TRIM(LEFT(X4756,FIND(",",X4756&amp;",")-1)))</f>
        <v>San Jose</v>
      </c>
      <c r="Z4756" t="s">
        <v>3010</v>
      </c>
      <c r="AA4756" t="s">
        <v>5</v>
      </c>
    </row>
    <row r="4757" spans="1:27" ht="14.4" x14ac:dyDescent="0.3">
      <c r="A4757">
        <v>4744</v>
      </c>
      <c r="B4757" t="s">
        <v>514</v>
      </c>
      <c r="C4757" t="s">
        <v>515</v>
      </c>
      <c r="D4757" t="s">
        <v>516</v>
      </c>
      <c r="E4757" t="s">
        <v>517</v>
      </c>
      <c r="F4757" s="5">
        <f>_xlfn.TEXTBEFORE(E4757, " ") * 1000000</f>
        <v>12500000</v>
      </c>
      <c r="G4757">
        <v>59.353099999999998</v>
      </c>
      <c r="H4757" t="s">
        <v>85</v>
      </c>
      <c r="I4757">
        <v>52</v>
      </c>
      <c r="J4757">
        <f>IF(I4757="",0,I4757)</f>
        <v>52</v>
      </c>
      <c r="K4757">
        <v>35</v>
      </c>
      <c r="L4757">
        <f>I4757-K4757</f>
        <v>17</v>
      </c>
      <c r="M4757" t="str">
        <f>IF(I4757&lt;100,"small",IF(I4757&lt;500,"medium","large"))</f>
        <v>small</v>
      </c>
      <c r="N4757">
        <f>IF(M4757="small",1,0)</f>
        <v>1</v>
      </c>
      <c r="O4757">
        <f>IF(N4757="medium",1,0)</f>
        <v>0</v>
      </c>
      <c r="P4757">
        <f>IF(O4757="large",1,0)</f>
        <v>0</v>
      </c>
      <c r="Q4757">
        <v>1973</v>
      </c>
      <c r="R4757">
        <v>1</v>
      </c>
      <c r="S4757" t="str">
        <f>IF(R4757=1, "First-time", IF(R4757&lt;=3, "Rising Star", IF(R4757&lt;10, "Established", "Elites")))</f>
        <v>First-time</v>
      </c>
      <c r="T4757">
        <f>IF(S4757 = "First-time",1,0)</f>
        <v>1</v>
      </c>
      <c r="U4757">
        <f>IF(S4757 = "Rising Star",1,0)</f>
        <v>0</v>
      </c>
      <c r="V4757">
        <f>IF(S4757 = "Established",1,0)</f>
        <v>0</v>
      </c>
      <c r="W4757">
        <f>IF(S4757 = "Elites",1,0)</f>
        <v>0</v>
      </c>
      <c r="X4757" t="s">
        <v>271</v>
      </c>
      <c r="Y4757" t="str">
        <f>IF(X4757="","-",TRIM(LEFT(X4757,FIND(",",X4757&amp;",")-1)))</f>
        <v>Chicago</v>
      </c>
      <c r="Z4757" t="s">
        <v>271</v>
      </c>
      <c r="AA4757" t="s">
        <v>15</v>
      </c>
    </row>
    <row r="4758" spans="1:27" ht="14.4" x14ac:dyDescent="0.3">
      <c r="A4758">
        <v>4745</v>
      </c>
      <c r="B4758" t="s">
        <v>3057</v>
      </c>
      <c r="C4758" t="s">
        <v>3058</v>
      </c>
      <c r="D4758" t="s">
        <v>3059</v>
      </c>
      <c r="E4758" t="s">
        <v>2681</v>
      </c>
      <c r="F4758" s="5">
        <f>_xlfn.TEXTBEFORE(E4758, " ") * 1000000</f>
        <v>13300000</v>
      </c>
      <c r="G4758">
        <v>59.327500000000001</v>
      </c>
      <c r="H4758" t="s">
        <v>779</v>
      </c>
      <c r="I4758">
        <v>101</v>
      </c>
      <c r="J4758">
        <f>IF(I4758="",0,I4758)</f>
        <v>101</v>
      </c>
      <c r="K4758">
        <v>70</v>
      </c>
      <c r="L4758">
        <f>I4758-K4758</f>
        <v>31</v>
      </c>
      <c r="M4758" t="str">
        <f>IF(I4758&lt;100,"small",IF(I4758&lt;500,"medium","large"))</f>
        <v>medium</v>
      </c>
      <c r="N4758">
        <f>IF(M4758="small",1,0)</f>
        <v>0</v>
      </c>
      <c r="O4758">
        <f>IF(N4758="medium",1,0)</f>
        <v>0</v>
      </c>
      <c r="P4758">
        <f>IF(O4758="large",1,0)</f>
        <v>0</v>
      </c>
      <c r="Q4758">
        <v>1999</v>
      </c>
      <c r="R4758">
        <v>7</v>
      </c>
      <c r="S4758" t="str">
        <f>IF(R4758=1, "First-time", IF(R4758&lt;=3, "Rising Star", IF(R4758&lt;10, "Established", "Elites")))</f>
        <v>Established</v>
      </c>
      <c r="T4758">
        <f>IF(S4758 = "First-time",1,0)</f>
        <v>0</v>
      </c>
      <c r="U4758">
        <f>IF(S4758 = "Rising Star",1,0)</f>
        <v>0</v>
      </c>
      <c r="V4758">
        <f>IF(S4758 = "Established",1,0)</f>
        <v>1</v>
      </c>
      <c r="W4758">
        <f>IF(S4758 = "Elites",1,0)</f>
        <v>0</v>
      </c>
      <c r="X4758" t="s">
        <v>427</v>
      </c>
      <c r="Y4758" t="str">
        <f>IF(X4758="","-",TRIM(LEFT(X4758,FIND(",",X4758&amp;",")-1)))</f>
        <v>Washington</v>
      </c>
      <c r="Z4758" t="s">
        <v>1960</v>
      </c>
      <c r="AA4758" t="s">
        <v>47</v>
      </c>
    </row>
    <row r="4759" spans="1:27" ht="14.4" x14ac:dyDescent="0.3">
      <c r="A4759">
        <v>4746</v>
      </c>
      <c r="B4759" t="s">
        <v>2217</v>
      </c>
      <c r="C4759" t="s">
        <v>2218</v>
      </c>
      <c r="D4759" t="s">
        <v>2219</v>
      </c>
      <c r="E4759" t="s">
        <v>2220</v>
      </c>
      <c r="F4759" s="5">
        <f>_xlfn.TEXTBEFORE(E4759, " ") * 1000000</f>
        <v>61400000</v>
      </c>
      <c r="G4759">
        <v>59.296399999999998</v>
      </c>
      <c r="H4759" t="s">
        <v>1406</v>
      </c>
      <c r="I4759">
        <v>5799</v>
      </c>
      <c r="J4759">
        <f>IF(I4759="",0,I4759)</f>
        <v>5799</v>
      </c>
      <c r="K4759">
        <v>4537</v>
      </c>
      <c r="L4759">
        <f>I4759-K4759</f>
        <v>1262</v>
      </c>
      <c r="M4759" t="str">
        <f>IF(I4759&lt;100,"small",IF(I4759&lt;500,"medium","large"))</f>
        <v>large</v>
      </c>
      <c r="N4759">
        <f>IF(M4759="small",1,0)</f>
        <v>0</v>
      </c>
      <c r="O4759">
        <f>IF(N4759="medium",1,0)</f>
        <v>0</v>
      </c>
      <c r="P4759">
        <f>IF(O4759="large",1,0)</f>
        <v>0</v>
      </c>
      <c r="Q4759">
        <v>1995</v>
      </c>
      <c r="R4759">
        <v>13</v>
      </c>
      <c r="S4759" t="str">
        <f>IF(R4759=1, "First-time", IF(R4759&lt;=3, "Rising Star", IF(R4759&lt;10, "Established", "Elites")))</f>
        <v>Elites</v>
      </c>
      <c r="T4759">
        <f>IF(S4759 = "First-time",1,0)</f>
        <v>0</v>
      </c>
      <c r="U4759">
        <f>IF(S4759 = "Rising Star",1,0)</f>
        <v>0</v>
      </c>
      <c r="V4759">
        <f>IF(S4759 = "Established",1,0)</f>
        <v>0</v>
      </c>
      <c r="W4759">
        <f>IF(S4759 = "Elites",1,0)</f>
        <v>1</v>
      </c>
      <c r="X4759" t="s">
        <v>271</v>
      </c>
      <c r="Y4759" t="str">
        <f>IF(X4759="","-",TRIM(LEFT(X4759,FIND(",",X4759&amp;",")-1)))</f>
        <v>Chicago</v>
      </c>
      <c r="Z4759" t="s">
        <v>2221</v>
      </c>
      <c r="AA4759" t="s">
        <v>15</v>
      </c>
    </row>
    <row r="4760" spans="1:27" ht="14.4" x14ac:dyDescent="0.3">
      <c r="A4760">
        <v>4747</v>
      </c>
      <c r="B4760" t="s">
        <v>2899</v>
      </c>
      <c r="C4760" t="s">
        <v>2900</v>
      </c>
      <c r="D4760" t="s">
        <v>2901</v>
      </c>
      <c r="E4760" t="s">
        <v>2902</v>
      </c>
      <c r="F4760" s="5">
        <f>_xlfn.TEXTBEFORE(E4760, " ") * 1000000</f>
        <v>113500000</v>
      </c>
      <c r="G4760">
        <v>59.296300000000002</v>
      </c>
      <c r="H4760" t="s">
        <v>174</v>
      </c>
      <c r="I4760">
        <v>244</v>
      </c>
      <c r="J4760">
        <f>IF(I4760="",0,I4760)</f>
        <v>244</v>
      </c>
      <c r="K4760">
        <v>140</v>
      </c>
      <c r="L4760">
        <f>I4760-K4760</f>
        <v>104</v>
      </c>
      <c r="M4760" t="str">
        <f>IF(I4760&lt;100,"small",IF(I4760&lt;500,"medium","large"))</f>
        <v>medium</v>
      </c>
      <c r="N4760">
        <f>IF(M4760="small",1,0)</f>
        <v>0</v>
      </c>
      <c r="O4760">
        <f>IF(N4760="medium",1,0)</f>
        <v>0</v>
      </c>
      <c r="P4760">
        <f>IF(O4760="large",1,0)</f>
        <v>0</v>
      </c>
      <c r="Q4760">
        <v>1998</v>
      </c>
      <c r="R4760">
        <v>1</v>
      </c>
      <c r="S4760" t="str">
        <f>IF(R4760=1, "First-time", IF(R4760&lt;=3, "Rising Star", IF(R4760&lt;10, "Established", "Elites")))</f>
        <v>First-time</v>
      </c>
      <c r="T4760">
        <f>IF(S4760 = "First-time",1,0)</f>
        <v>1</v>
      </c>
      <c r="U4760">
        <f>IF(S4760 = "Rising Star",1,0)</f>
        <v>0</v>
      </c>
      <c r="V4760">
        <f>IF(S4760 = "Established",1,0)</f>
        <v>0</v>
      </c>
      <c r="W4760">
        <f>IF(S4760 = "Elites",1,0)</f>
        <v>0</v>
      </c>
      <c r="X4760" t="s">
        <v>2903</v>
      </c>
      <c r="Y4760" t="str">
        <f>IF(X4760="","-",TRIM(LEFT(X4760,FIND(",",X4760&amp;",")-1)))</f>
        <v>Baton Rouge</v>
      </c>
      <c r="Z4760" t="s">
        <v>2904</v>
      </c>
      <c r="AA4760" t="s">
        <v>19</v>
      </c>
    </row>
    <row r="4761" spans="1:27" ht="14.4" x14ac:dyDescent="0.3">
      <c r="A4761">
        <v>4748</v>
      </c>
      <c r="B4761" t="s">
        <v>501</v>
      </c>
      <c r="C4761" t="s">
        <v>502</v>
      </c>
      <c r="D4761" t="s">
        <v>503</v>
      </c>
      <c r="E4761" t="s">
        <v>504</v>
      </c>
      <c r="F4761" s="5">
        <f>_xlfn.TEXTBEFORE(E4761, " ") * 1000000</f>
        <v>24200000</v>
      </c>
      <c r="G4761">
        <v>59.279400000000003</v>
      </c>
      <c r="H4761" t="s">
        <v>105</v>
      </c>
      <c r="I4761">
        <v>114</v>
      </c>
      <c r="J4761">
        <f>IF(I4761="",0,I4761)</f>
        <v>114</v>
      </c>
      <c r="K4761">
        <v>94</v>
      </c>
      <c r="L4761">
        <f>I4761-K4761</f>
        <v>20</v>
      </c>
      <c r="M4761" t="str">
        <f>IF(I4761&lt;100,"small",IF(I4761&lt;500,"medium","large"))</f>
        <v>medium</v>
      </c>
      <c r="N4761">
        <f>IF(M4761="small",1,0)</f>
        <v>0</v>
      </c>
      <c r="O4761">
        <f>IF(N4761="medium",1,0)</f>
        <v>0</v>
      </c>
      <c r="P4761">
        <f>IF(O4761="large",1,0)</f>
        <v>0</v>
      </c>
      <c r="Q4761">
        <v>1973</v>
      </c>
      <c r="R4761">
        <v>1</v>
      </c>
      <c r="S4761" t="str">
        <f>IF(R4761=1, "First-time", IF(R4761&lt;=3, "Rising Star", IF(R4761&lt;10, "Established", "Elites")))</f>
        <v>First-time</v>
      </c>
      <c r="T4761">
        <f>IF(S4761 = "First-time",1,0)</f>
        <v>1</v>
      </c>
      <c r="U4761">
        <f>IF(S4761 = "Rising Star",1,0)</f>
        <v>0</v>
      </c>
      <c r="V4761">
        <f>IF(S4761 = "Established",1,0)</f>
        <v>0</v>
      </c>
      <c r="W4761">
        <f>IF(S4761 = "Elites",1,0)</f>
        <v>0</v>
      </c>
      <c r="X4761" t="s">
        <v>99</v>
      </c>
      <c r="Y4761" t="str">
        <f>IF(X4761="","-",TRIM(LEFT(X4761,FIND(",",X4761&amp;",")-1)))</f>
        <v>-</v>
      </c>
      <c r="Z4761" t="s">
        <v>505</v>
      </c>
      <c r="AA4761" t="s">
        <v>45</v>
      </c>
    </row>
    <row r="4762" spans="1:27" ht="14.4" x14ac:dyDescent="0.3">
      <c r="A4762">
        <v>4749</v>
      </c>
      <c r="B4762" t="s">
        <v>11873</v>
      </c>
      <c r="C4762" t="s">
        <v>11874</v>
      </c>
      <c r="D4762" t="s">
        <v>11875</v>
      </c>
      <c r="E4762" t="s">
        <v>2766</v>
      </c>
      <c r="F4762" s="5">
        <f>_xlfn.TEXTBEFORE(E4762, " ") * 1000000</f>
        <v>2700000</v>
      </c>
      <c r="G4762">
        <v>59.252499999999998</v>
      </c>
      <c r="H4762" t="s">
        <v>111</v>
      </c>
      <c r="I4762">
        <v>12</v>
      </c>
      <c r="J4762">
        <f>IF(I4762="",0,I4762)</f>
        <v>12</v>
      </c>
      <c r="K4762">
        <v>8</v>
      </c>
      <c r="L4762">
        <f>I4762-K4762</f>
        <v>4</v>
      </c>
      <c r="M4762" t="str">
        <f>IF(I4762&lt;100,"small",IF(I4762&lt;500,"medium","large"))</f>
        <v>small</v>
      </c>
      <c r="N4762">
        <f>IF(M4762="small",1,0)</f>
        <v>1</v>
      </c>
      <c r="O4762">
        <f>IF(N4762="medium",1,0)</f>
        <v>0</v>
      </c>
      <c r="P4762">
        <f>IF(O4762="large",1,0)</f>
        <v>0</v>
      </c>
      <c r="Q4762">
        <v>2011</v>
      </c>
      <c r="R4762">
        <v>1</v>
      </c>
      <c r="S4762" t="str">
        <f>IF(R4762=1, "First-time", IF(R4762&lt;=3, "Rising Star", IF(R4762&lt;10, "Established", "Elites")))</f>
        <v>First-time</v>
      </c>
      <c r="T4762">
        <f>IF(S4762 = "First-time",1,0)</f>
        <v>1</v>
      </c>
      <c r="U4762">
        <f>IF(S4762 = "Rising Star",1,0)</f>
        <v>0</v>
      </c>
      <c r="V4762">
        <f>IF(S4762 = "Established",1,0)</f>
        <v>0</v>
      </c>
      <c r="W4762">
        <f>IF(S4762 = "Elites",1,0)</f>
        <v>0</v>
      </c>
      <c r="X4762" t="s">
        <v>232</v>
      </c>
      <c r="Y4762" t="str">
        <f>IF(X4762="","-",TRIM(LEFT(X4762,FIND(",",X4762&amp;",")-1)))</f>
        <v>Houston</v>
      </c>
      <c r="Z4762" t="s">
        <v>4344</v>
      </c>
      <c r="AA4762" t="s">
        <v>45</v>
      </c>
    </row>
    <row r="4763" spans="1:27" ht="14.4" x14ac:dyDescent="0.3">
      <c r="A4763">
        <v>4750</v>
      </c>
      <c r="B4763" t="s">
        <v>2836</v>
      </c>
      <c r="C4763" t="s">
        <v>2837</v>
      </c>
      <c r="D4763" t="s">
        <v>2838</v>
      </c>
      <c r="E4763" t="s">
        <v>1192</v>
      </c>
      <c r="F4763" s="5">
        <f>_xlfn.TEXTBEFORE(E4763, " ") * 1000000</f>
        <v>2300000</v>
      </c>
      <c r="G4763">
        <v>59.249600000000001</v>
      </c>
      <c r="H4763" t="s">
        <v>803</v>
      </c>
      <c r="I4763">
        <v>17</v>
      </c>
      <c r="J4763">
        <f>IF(I4763="",0,I4763)</f>
        <v>17</v>
      </c>
      <c r="K4763">
        <v>14</v>
      </c>
      <c r="L4763">
        <f>I4763-K4763</f>
        <v>3</v>
      </c>
      <c r="M4763" t="str">
        <f>IF(I4763&lt;100,"small",IF(I4763&lt;500,"medium","large"))</f>
        <v>small</v>
      </c>
      <c r="N4763">
        <f>IF(M4763="small",1,0)</f>
        <v>1</v>
      </c>
      <c r="O4763">
        <f>IF(N4763="medium",1,0)</f>
        <v>0</v>
      </c>
      <c r="P4763">
        <f>IF(O4763="large",1,0)</f>
        <v>0</v>
      </c>
      <c r="Q4763">
        <v>1998</v>
      </c>
      <c r="R4763">
        <v>1</v>
      </c>
      <c r="S4763" t="str">
        <f>IF(R4763=1, "First-time", IF(R4763&lt;=3, "Rising Star", IF(R4763&lt;10, "Established", "Elites")))</f>
        <v>First-time</v>
      </c>
      <c r="T4763">
        <f>IF(S4763 = "First-time",1,0)</f>
        <v>1</v>
      </c>
      <c r="U4763">
        <f>IF(S4763 = "Rising Star",1,0)</f>
        <v>0</v>
      </c>
      <c r="V4763">
        <f>IF(S4763 = "Established",1,0)</f>
        <v>0</v>
      </c>
      <c r="W4763">
        <f>IF(S4763 = "Elites",1,0)</f>
        <v>0</v>
      </c>
      <c r="X4763" t="s">
        <v>838</v>
      </c>
      <c r="Y4763" t="str">
        <f>IF(X4763="","-",TRIM(LEFT(X4763,FIND(",",X4763&amp;",")-1)))</f>
        <v>Austin</v>
      </c>
      <c r="Z4763" t="s">
        <v>838</v>
      </c>
      <c r="AA4763" t="s">
        <v>45</v>
      </c>
    </row>
    <row r="4764" spans="1:27" ht="14.4" x14ac:dyDescent="0.3">
      <c r="A4764">
        <v>4751</v>
      </c>
      <c r="B4764" t="s">
        <v>12376</v>
      </c>
      <c r="C4764" t="s">
        <v>12377</v>
      </c>
      <c r="D4764" t="s">
        <v>12378</v>
      </c>
      <c r="E4764" t="s">
        <v>1405</v>
      </c>
      <c r="F4764" s="5">
        <f>_xlfn.TEXTBEFORE(E4764, " ") * 1000000</f>
        <v>2600000</v>
      </c>
      <c r="G4764">
        <v>59.246600000000001</v>
      </c>
      <c r="H4764" t="s">
        <v>118</v>
      </c>
      <c r="I4764">
        <v>16</v>
      </c>
      <c r="J4764">
        <f>IF(I4764="",0,I4764)</f>
        <v>16</v>
      </c>
      <c r="K4764">
        <v>6</v>
      </c>
      <c r="L4764">
        <f>I4764-K4764</f>
        <v>10</v>
      </c>
      <c r="M4764" t="str">
        <f>IF(I4764&lt;100,"small",IF(I4764&lt;500,"medium","large"))</f>
        <v>small</v>
      </c>
      <c r="N4764">
        <f>IF(M4764="small",1,0)</f>
        <v>1</v>
      </c>
      <c r="O4764">
        <f>IF(N4764="medium",1,0)</f>
        <v>0</v>
      </c>
      <c r="P4764">
        <f>IF(O4764="large",1,0)</f>
        <v>0</v>
      </c>
      <c r="Q4764">
        <v>2011</v>
      </c>
      <c r="R4764">
        <v>1</v>
      </c>
      <c r="S4764" t="str">
        <f>IF(R4764=1, "First-time", IF(R4764&lt;=3, "Rising Star", IF(R4764&lt;10, "Established", "Elites")))</f>
        <v>First-time</v>
      </c>
      <c r="T4764">
        <f>IF(S4764 = "First-time",1,0)</f>
        <v>1</v>
      </c>
      <c r="U4764">
        <f>IF(S4764 = "Rising Star",1,0)</f>
        <v>0</v>
      </c>
      <c r="V4764">
        <f>IF(S4764 = "Established",1,0)</f>
        <v>0</v>
      </c>
      <c r="W4764">
        <f>IF(S4764 = "Elites",1,0)</f>
        <v>0</v>
      </c>
      <c r="X4764" t="s">
        <v>271</v>
      </c>
      <c r="Y4764" t="str">
        <f>IF(X4764="","-",TRIM(LEFT(X4764,FIND(",",X4764&amp;",")-1)))</f>
        <v>Chicago</v>
      </c>
      <c r="Z4764" t="s">
        <v>12379</v>
      </c>
      <c r="AA4764" t="s">
        <v>15</v>
      </c>
    </row>
    <row r="4765" spans="1:27" ht="14.4" x14ac:dyDescent="0.3">
      <c r="A4765">
        <v>4752</v>
      </c>
      <c r="B4765" t="s">
        <v>9492</v>
      </c>
      <c r="C4765" t="s">
        <v>9493</v>
      </c>
      <c r="D4765" t="s">
        <v>9494</v>
      </c>
      <c r="E4765" t="s">
        <v>1391</v>
      </c>
      <c r="F4765" s="5">
        <f>_xlfn.TEXTBEFORE(E4765, " ") * 1000000</f>
        <v>3800000</v>
      </c>
      <c r="G4765">
        <v>59.206499999999998</v>
      </c>
      <c r="H4765" t="s">
        <v>353</v>
      </c>
      <c r="I4765">
        <v>79</v>
      </c>
      <c r="J4765">
        <f>IF(I4765="",0,I4765)</f>
        <v>79</v>
      </c>
      <c r="K4765">
        <v>50</v>
      </c>
      <c r="L4765">
        <f>I4765-K4765</f>
        <v>29</v>
      </c>
      <c r="M4765" t="str">
        <f>IF(I4765&lt;100,"small",IF(I4765&lt;500,"medium","large"))</f>
        <v>small</v>
      </c>
      <c r="N4765">
        <f>IF(M4765="small",1,0)</f>
        <v>1</v>
      </c>
      <c r="O4765">
        <f>IF(N4765="medium",1,0)</f>
        <v>0</v>
      </c>
      <c r="P4765">
        <f>IF(O4765="large",1,0)</f>
        <v>0</v>
      </c>
      <c r="Q4765">
        <v>2009</v>
      </c>
      <c r="R4765">
        <v>4</v>
      </c>
      <c r="S4765" t="str">
        <f>IF(R4765=1, "First-time", IF(R4765&lt;=3, "Rising Star", IF(R4765&lt;10, "Established", "Elites")))</f>
        <v>Established</v>
      </c>
      <c r="T4765">
        <f>IF(S4765 = "First-time",1,0)</f>
        <v>0</v>
      </c>
      <c r="U4765">
        <f>IF(S4765 = "Rising Star",1,0)</f>
        <v>0</v>
      </c>
      <c r="V4765">
        <f>IF(S4765 = "Established",1,0)</f>
        <v>1</v>
      </c>
      <c r="W4765">
        <f>IF(S4765 = "Elites",1,0)</f>
        <v>0</v>
      </c>
      <c r="X4765" t="s">
        <v>348</v>
      </c>
      <c r="Y4765" t="str">
        <f>IF(X4765="","-",TRIM(LEFT(X4765,FIND(",",X4765&amp;",")-1)))</f>
        <v>Nashville</v>
      </c>
      <c r="Z4765" t="s">
        <v>208</v>
      </c>
      <c r="AA4765" t="s">
        <v>44</v>
      </c>
    </row>
    <row r="4766" spans="1:27" ht="14.4" x14ac:dyDescent="0.3">
      <c r="A4766">
        <v>4753</v>
      </c>
      <c r="B4766" t="s">
        <v>12819</v>
      </c>
      <c r="C4766" t="s">
        <v>12820</v>
      </c>
      <c r="D4766" t="s">
        <v>12821</v>
      </c>
      <c r="E4766" t="s">
        <v>450</v>
      </c>
      <c r="F4766" s="5">
        <f>_xlfn.TEXTBEFORE(E4766, " ") * 1000000</f>
        <v>37300000</v>
      </c>
      <c r="G4766">
        <v>59.196800000000003</v>
      </c>
      <c r="H4766" t="s">
        <v>105</v>
      </c>
      <c r="I4766">
        <v>97</v>
      </c>
      <c r="J4766">
        <f>IF(I4766="",0,I4766)</f>
        <v>97</v>
      </c>
      <c r="K4766">
        <v>62</v>
      </c>
      <c r="L4766">
        <f>I4766-K4766</f>
        <v>35</v>
      </c>
      <c r="M4766" t="str">
        <f>IF(I4766&lt;100,"small",IF(I4766&lt;500,"medium","large"))</f>
        <v>small</v>
      </c>
      <c r="N4766">
        <f>IF(M4766="small",1,0)</f>
        <v>1</v>
      </c>
      <c r="O4766">
        <f>IF(N4766="medium",1,0)</f>
        <v>0</v>
      </c>
      <c r="P4766">
        <f>IF(O4766="large",1,0)</f>
        <v>0</v>
      </c>
      <c r="Q4766">
        <v>2011</v>
      </c>
      <c r="R4766">
        <v>1</v>
      </c>
      <c r="S4766" t="str">
        <f>IF(R4766=1, "First-time", IF(R4766&lt;=3, "Rising Star", IF(R4766&lt;10, "Established", "Elites")))</f>
        <v>First-time</v>
      </c>
      <c r="T4766">
        <f>IF(S4766 = "First-time",1,0)</f>
        <v>1</v>
      </c>
      <c r="U4766">
        <f>IF(S4766 = "Rising Star",1,0)</f>
        <v>0</v>
      </c>
      <c r="V4766">
        <f>IF(S4766 = "Established",1,0)</f>
        <v>0</v>
      </c>
      <c r="W4766">
        <f>IF(S4766 = "Elites",1,0)</f>
        <v>0</v>
      </c>
      <c r="X4766" t="s">
        <v>1307</v>
      </c>
      <c r="Y4766" t="str">
        <f>IF(X4766="","-",TRIM(LEFT(X4766,FIND(",",X4766&amp;",")-1)))</f>
        <v>Inland Empire</v>
      </c>
      <c r="Z4766" t="s">
        <v>12822</v>
      </c>
      <c r="AA4766" t="s">
        <v>5</v>
      </c>
    </row>
    <row r="4767" spans="1:27" ht="14.4" x14ac:dyDescent="0.3">
      <c r="A4767">
        <v>4754</v>
      </c>
      <c r="B4767" t="s">
        <v>14402</v>
      </c>
      <c r="C4767" t="s">
        <v>14403</v>
      </c>
      <c r="D4767" t="s">
        <v>14404</v>
      </c>
      <c r="E4767" t="s">
        <v>1103</v>
      </c>
      <c r="F4767" s="5">
        <f>_xlfn.TEXTBEFORE(E4767, " ") * 1000000</f>
        <v>4500000</v>
      </c>
      <c r="G4767">
        <v>59.1462</v>
      </c>
      <c r="H4767" t="s">
        <v>751</v>
      </c>
      <c r="I4767">
        <v>20</v>
      </c>
      <c r="J4767">
        <f>IF(I4767="",0,I4767)</f>
        <v>20</v>
      </c>
      <c r="K4767">
        <v>12</v>
      </c>
      <c r="L4767">
        <f>I4767-K4767</f>
        <v>8</v>
      </c>
      <c r="M4767" t="str">
        <f>IF(I4767&lt;100,"small",IF(I4767&lt;500,"medium","large"))</f>
        <v>small</v>
      </c>
      <c r="N4767">
        <f>IF(M4767="small",1,0)</f>
        <v>1</v>
      </c>
      <c r="O4767">
        <f>IF(N4767="medium",1,0)</f>
        <v>0</v>
      </c>
      <c r="P4767">
        <f>IF(O4767="large",1,0)</f>
        <v>0</v>
      </c>
      <c r="Q4767">
        <v>2013</v>
      </c>
      <c r="R4767">
        <v>1</v>
      </c>
      <c r="S4767" t="str">
        <f>IF(R4767=1, "First-time", IF(R4767&lt;=3, "Rising Star", IF(R4767&lt;10, "Established", "Elites")))</f>
        <v>First-time</v>
      </c>
      <c r="T4767">
        <f>IF(S4767 = "First-time",1,0)</f>
        <v>1</v>
      </c>
      <c r="U4767">
        <f>IF(S4767 = "Rising Star",1,0)</f>
        <v>0</v>
      </c>
      <c r="V4767">
        <f>IF(S4767 = "Established",1,0)</f>
        <v>0</v>
      </c>
      <c r="W4767">
        <f>IF(S4767 = "Elites",1,0)</f>
        <v>0</v>
      </c>
      <c r="X4767" t="s">
        <v>427</v>
      </c>
      <c r="Y4767" t="str">
        <f>IF(X4767="","-",TRIM(LEFT(X4767,FIND(",",X4767&amp;",")-1)))</f>
        <v>Washington</v>
      </c>
      <c r="Z4767" t="s">
        <v>1411</v>
      </c>
      <c r="AA4767" t="s">
        <v>47</v>
      </c>
    </row>
    <row r="4768" spans="1:27" ht="14.4" x14ac:dyDescent="0.3">
      <c r="A4768">
        <v>4755</v>
      </c>
      <c r="B4768" t="s">
        <v>1249</v>
      </c>
      <c r="C4768" t="s">
        <v>1250</v>
      </c>
      <c r="D4768" t="s">
        <v>1251</v>
      </c>
      <c r="E4768" t="s">
        <v>774</v>
      </c>
      <c r="F4768" s="5">
        <f>_xlfn.TEXTBEFORE(E4768, " ") * 1000000</f>
        <v>62200000</v>
      </c>
      <c r="G4768">
        <v>59.131799999999998</v>
      </c>
      <c r="H4768" t="s">
        <v>160</v>
      </c>
      <c r="I4768">
        <v>47</v>
      </c>
      <c r="J4768">
        <f>IF(I4768="",0,I4768)</f>
        <v>47</v>
      </c>
      <c r="K4768">
        <v>38</v>
      </c>
      <c r="L4768">
        <f>I4768-K4768</f>
        <v>9</v>
      </c>
      <c r="M4768" t="str">
        <f>IF(I4768&lt;100,"small",IF(I4768&lt;500,"medium","large"))</f>
        <v>small</v>
      </c>
      <c r="N4768">
        <f>IF(M4768="small",1,0)</f>
        <v>1</v>
      </c>
      <c r="O4768">
        <f>IF(N4768="medium",1,0)</f>
        <v>0</v>
      </c>
      <c r="P4768">
        <f>IF(O4768="large",1,0)</f>
        <v>0</v>
      </c>
      <c r="Q4768">
        <v>1987</v>
      </c>
      <c r="R4768">
        <v>5</v>
      </c>
      <c r="S4768" t="str">
        <f>IF(R4768=1, "First-time", IF(R4768&lt;=3, "Rising Star", IF(R4768&lt;10, "Established", "Elites")))</f>
        <v>Established</v>
      </c>
      <c r="T4768">
        <f>IF(S4768 = "First-time",1,0)</f>
        <v>0</v>
      </c>
      <c r="U4768">
        <f>IF(S4768 = "Rising Star",1,0)</f>
        <v>0</v>
      </c>
      <c r="V4768">
        <f>IF(S4768 = "Established",1,0)</f>
        <v>1</v>
      </c>
      <c r="W4768">
        <f>IF(S4768 = "Elites",1,0)</f>
        <v>0</v>
      </c>
      <c r="X4768" t="s">
        <v>99</v>
      </c>
      <c r="Y4768" t="str">
        <f>IF(X4768="","-",TRIM(LEFT(X4768,FIND(",",X4768&amp;",")-1)))</f>
        <v>-</v>
      </c>
      <c r="Z4768" t="s">
        <v>1252</v>
      </c>
      <c r="AA4768" t="s">
        <v>36</v>
      </c>
    </row>
    <row r="4769" spans="1:27" ht="14.4" x14ac:dyDescent="0.3">
      <c r="A4769">
        <v>4756</v>
      </c>
      <c r="B4769" t="s">
        <v>176</v>
      </c>
      <c r="C4769" t="s">
        <v>177</v>
      </c>
      <c r="D4769" t="s">
        <v>178</v>
      </c>
      <c r="E4769" t="s">
        <v>179</v>
      </c>
      <c r="F4769" s="5">
        <f>_xlfn.TEXTBEFORE(E4769, " ") * 1000000</f>
        <v>10700000</v>
      </c>
      <c r="G4769">
        <v>59.094200000000001</v>
      </c>
      <c r="H4769" t="s">
        <v>174</v>
      </c>
      <c r="I4769">
        <v>59</v>
      </c>
      <c r="J4769">
        <f>IF(I4769="",0,I4769)</f>
        <v>59</v>
      </c>
      <c r="K4769">
        <v>29</v>
      </c>
      <c r="L4769">
        <f>I4769-K4769</f>
        <v>30</v>
      </c>
      <c r="M4769" t="str">
        <f>IF(I4769&lt;100,"small",IF(I4769&lt;500,"medium","large"))</f>
        <v>small</v>
      </c>
      <c r="N4769">
        <f>IF(M4769="small",1,0)</f>
        <v>1</v>
      </c>
      <c r="O4769">
        <f>IF(N4769="medium",1,0)</f>
        <v>0</v>
      </c>
      <c r="P4769">
        <f>IF(O4769="large",1,0)</f>
        <v>0</v>
      </c>
      <c r="Q4769">
        <v>1928</v>
      </c>
      <c r="R4769">
        <v>2</v>
      </c>
      <c r="S4769" t="str">
        <f>IF(R4769=1, "First-time", IF(R4769&lt;=3, "Rising Star", IF(R4769&lt;10, "Established", "Elites")))</f>
        <v>Rising Star</v>
      </c>
      <c r="T4769">
        <f>IF(S4769 = "First-time",1,0)</f>
        <v>0</v>
      </c>
      <c r="U4769">
        <f>IF(S4769 = "Rising Star",1,0)</f>
        <v>1</v>
      </c>
      <c r="V4769">
        <f>IF(S4769 = "Established",1,0)</f>
        <v>0</v>
      </c>
      <c r="W4769">
        <f>IF(S4769 = "Elites",1,0)</f>
        <v>0</v>
      </c>
      <c r="X4769" t="s">
        <v>180</v>
      </c>
      <c r="Y4769" t="str">
        <f>IF(X4769="","-",TRIM(LEFT(X4769,FIND(",",X4769&amp;",")-1)))</f>
        <v>Cincinnati</v>
      </c>
      <c r="Z4769" t="s">
        <v>180</v>
      </c>
      <c r="AA4769" t="s">
        <v>36</v>
      </c>
    </row>
    <row r="4770" spans="1:27" ht="14.4" x14ac:dyDescent="0.3">
      <c r="A4770">
        <v>4757</v>
      </c>
      <c r="B4770" t="s">
        <v>6404</v>
      </c>
      <c r="C4770" t="s">
        <v>6405</v>
      </c>
      <c r="D4770" t="s">
        <v>6406</v>
      </c>
      <c r="E4770" t="s">
        <v>1405</v>
      </c>
      <c r="F4770" s="5">
        <f>_xlfn.TEXTBEFORE(E4770, " ") * 1000000</f>
        <v>2600000</v>
      </c>
      <c r="G4770">
        <v>59.050400000000003</v>
      </c>
      <c r="H4770" t="s">
        <v>85</v>
      </c>
      <c r="I4770">
        <v>19</v>
      </c>
      <c r="J4770">
        <f>IF(I4770="",0,I4770)</f>
        <v>19</v>
      </c>
      <c r="K4770">
        <v>13</v>
      </c>
      <c r="L4770">
        <f>I4770-K4770</f>
        <v>6</v>
      </c>
      <c r="M4770" t="str">
        <f>IF(I4770&lt;100,"small",IF(I4770&lt;500,"medium","large"))</f>
        <v>small</v>
      </c>
      <c r="N4770">
        <f>IF(M4770="small",1,0)</f>
        <v>1</v>
      </c>
      <c r="O4770">
        <f>IF(N4770="medium",1,0)</f>
        <v>0</v>
      </c>
      <c r="P4770">
        <f>IF(O4770="large",1,0)</f>
        <v>0</v>
      </c>
      <c r="Q4770">
        <v>2005</v>
      </c>
      <c r="R4770">
        <v>1</v>
      </c>
      <c r="S4770" t="str">
        <f>IF(R4770=1, "First-time", IF(R4770&lt;=3, "Rising Star", IF(R4770&lt;10, "Established", "Elites")))</f>
        <v>First-time</v>
      </c>
      <c r="T4770">
        <f>IF(S4770 = "First-time",1,0)</f>
        <v>1</v>
      </c>
      <c r="U4770">
        <f>IF(S4770 = "Rising Star",1,0)</f>
        <v>0</v>
      </c>
      <c r="V4770">
        <f>IF(S4770 = "Established",1,0)</f>
        <v>0</v>
      </c>
      <c r="W4770">
        <f>IF(S4770 = "Elites",1,0)</f>
        <v>0</v>
      </c>
      <c r="X4770" t="s">
        <v>271</v>
      </c>
      <c r="Y4770" t="str">
        <f>IF(X4770="","-",TRIM(LEFT(X4770,FIND(",",X4770&amp;",")-1)))</f>
        <v>Chicago</v>
      </c>
      <c r="Z4770" t="s">
        <v>5103</v>
      </c>
      <c r="AA4770" t="s">
        <v>15</v>
      </c>
    </row>
    <row r="4771" spans="1:27" ht="14.4" x14ac:dyDescent="0.3">
      <c r="A4771">
        <v>4758</v>
      </c>
      <c r="B4771" t="s">
        <v>6407</v>
      </c>
      <c r="C4771" t="s">
        <v>6408</v>
      </c>
      <c r="D4771" t="s">
        <v>6409</v>
      </c>
      <c r="E4771" t="s">
        <v>937</v>
      </c>
      <c r="F4771" s="5">
        <f>_xlfn.TEXTBEFORE(E4771, " ") * 1000000</f>
        <v>9700000</v>
      </c>
      <c r="G4771">
        <v>59.040100000000002</v>
      </c>
      <c r="H4771" t="s">
        <v>85</v>
      </c>
      <c r="I4771">
        <v>60</v>
      </c>
      <c r="J4771">
        <f>IF(I4771="",0,I4771)</f>
        <v>60</v>
      </c>
      <c r="K4771">
        <v>30</v>
      </c>
      <c r="L4771">
        <f>I4771-K4771</f>
        <v>30</v>
      </c>
      <c r="M4771" t="str">
        <f>IF(I4771&lt;100,"small",IF(I4771&lt;500,"medium","large"))</f>
        <v>small</v>
      </c>
      <c r="N4771">
        <f>IF(M4771="small",1,0)</f>
        <v>1</v>
      </c>
      <c r="O4771">
        <f>IF(N4771="medium",1,0)</f>
        <v>0</v>
      </c>
      <c r="P4771">
        <f>IF(O4771="large",1,0)</f>
        <v>0</v>
      </c>
      <c r="Q4771">
        <v>2005</v>
      </c>
      <c r="R4771">
        <v>2</v>
      </c>
      <c r="S4771" t="str">
        <f>IF(R4771=1, "First-time", IF(R4771&lt;=3, "Rising Star", IF(R4771&lt;10, "Established", "Elites")))</f>
        <v>Rising Star</v>
      </c>
      <c r="T4771">
        <f>IF(S4771 = "First-time",1,0)</f>
        <v>0</v>
      </c>
      <c r="U4771">
        <f>IF(S4771 = "Rising Star",1,0)</f>
        <v>1</v>
      </c>
      <c r="V4771">
        <f>IF(S4771 = "Established",1,0)</f>
        <v>0</v>
      </c>
      <c r="W4771">
        <f>IF(S4771 = "Elites",1,0)</f>
        <v>0</v>
      </c>
      <c r="X4771" t="s">
        <v>271</v>
      </c>
      <c r="Y4771" t="str">
        <f>IF(X4771="","-",TRIM(LEFT(X4771,FIND(",",X4771&amp;",")-1)))</f>
        <v>Chicago</v>
      </c>
      <c r="Z4771" t="s">
        <v>6395</v>
      </c>
      <c r="AA4771" t="s">
        <v>15</v>
      </c>
    </row>
    <row r="4772" spans="1:27" ht="14.4" x14ac:dyDescent="0.3">
      <c r="A4772">
        <v>4759</v>
      </c>
      <c r="B4772" t="s">
        <v>1153</v>
      </c>
      <c r="C4772" t="s">
        <v>1154</v>
      </c>
      <c r="D4772" t="s">
        <v>1155</v>
      </c>
      <c r="E4772" t="s">
        <v>1156</v>
      </c>
      <c r="F4772" s="5">
        <f>_xlfn.TEXTBEFORE(E4772, " ") * 1000000</f>
        <v>522600000</v>
      </c>
      <c r="G4772">
        <v>59.032899999999998</v>
      </c>
      <c r="H4772" t="s">
        <v>118</v>
      </c>
      <c r="I4772">
        <v>2336</v>
      </c>
      <c r="J4772">
        <f>IF(I4772="",0,I4772)</f>
        <v>2336</v>
      </c>
      <c r="K4772">
        <v>1579</v>
      </c>
      <c r="L4772">
        <f>I4772-K4772</f>
        <v>757</v>
      </c>
      <c r="M4772" t="str">
        <f>IF(I4772&lt;100,"small",IF(I4772&lt;500,"medium","large"))</f>
        <v>large</v>
      </c>
      <c r="N4772">
        <f>IF(M4772="small",1,0)</f>
        <v>0</v>
      </c>
      <c r="O4772">
        <f>IF(N4772="medium",1,0)</f>
        <v>0</v>
      </c>
      <c r="P4772">
        <f>IF(O4772="large",1,0)</f>
        <v>0</v>
      </c>
      <c r="Q4772">
        <v>1986</v>
      </c>
      <c r="R4772">
        <v>8</v>
      </c>
      <c r="S4772" t="str">
        <f>IF(R4772=1, "First-time", IF(R4772&lt;=3, "Rising Star", IF(R4772&lt;10, "Established", "Elites")))</f>
        <v>Established</v>
      </c>
      <c r="T4772">
        <f>IF(S4772 = "First-time",1,0)</f>
        <v>0</v>
      </c>
      <c r="U4772">
        <f>IF(S4772 = "Rising Star",1,0)</f>
        <v>0</v>
      </c>
      <c r="V4772">
        <f>IF(S4772 = "Established",1,0)</f>
        <v>1</v>
      </c>
      <c r="W4772">
        <f>IF(S4772 = "Elites",1,0)</f>
        <v>0</v>
      </c>
      <c r="X4772" t="s">
        <v>232</v>
      </c>
      <c r="Y4772" t="str">
        <f>IF(X4772="","-",TRIM(LEFT(X4772,FIND(",",X4772&amp;",")-1)))</f>
        <v>Houston</v>
      </c>
      <c r="Z4772" t="s">
        <v>1157</v>
      </c>
      <c r="AA4772" t="s">
        <v>45</v>
      </c>
    </row>
    <row r="4773" spans="1:27" ht="14.4" x14ac:dyDescent="0.3">
      <c r="A4773">
        <v>4760</v>
      </c>
      <c r="B4773" t="s">
        <v>7520</v>
      </c>
      <c r="C4773" t="s">
        <v>7521</v>
      </c>
      <c r="D4773" t="s">
        <v>7522</v>
      </c>
      <c r="E4773" t="s">
        <v>789</v>
      </c>
      <c r="F4773" s="5">
        <f>_xlfn.TEXTBEFORE(E4773, " ") * 1000000</f>
        <v>15200000</v>
      </c>
      <c r="G4773">
        <v>59.0137</v>
      </c>
      <c r="H4773" t="s">
        <v>751</v>
      </c>
      <c r="I4773">
        <v>68</v>
      </c>
      <c r="J4773">
        <f>IF(I4773="",0,I4773)</f>
        <v>68</v>
      </c>
      <c r="K4773">
        <v>24</v>
      </c>
      <c r="L4773">
        <f>I4773-K4773</f>
        <v>44</v>
      </c>
      <c r="M4773" t="str">
        <f>IF(I4773&lt;100,"small",IF(I4773&lt;500,"medium","large"))</f>
        <v>small</v>
      </c>
      <c r="N4773">
        <f>IF(M4773="small",1,0)</f>
        <v>1</v>
      </c>
      <c r="O4773">
        <f>IF(N4773="medium",1,0)</f>
        <v>0</v>
      </c>
      <c r="P4773">
        <f>IF(O4773="large",1,0)</f>
        <v>0</v>
      </c>
      <c r="Q4773">
        <v>2007</v>
      </c>
      <c r="R4773">
        <v>1</v>
      </c>
      <c r="S4773" t="str">
        <f>IF(R4773=1, "First-time", IF(R4773&lt;=3, "Rising Star", IF(R4773&lt;10, "Established", "Elites")))</f>
        <v>First-time</v>
      </c>
      <c r="T4773">
        <f>IF(S4773 = "First-time",1,0)</f>
        <v>1</v>
      </c>
      <c r="U4773">
        <f>IF(S4773 = "Rising Star",1,0)</f>
        <v>0</v>
      </c>
      <c r="V4773">
        <f>IF(S4773 = "Established",1,0)</f>
        <v>0</v>
      </c>
      <c r="W4773">
        <f>IF(S4773 = "Elites",1,0)</f>
        <v>0</v>
      </c>
      <c r="X4773" t="s">
        <v>99</v>
      </c>
      <c r="Y4773" t="str">
        <f>IF(X4773="","-",TRIM(LEFT(X4773,FIND(",",X4773&amp;",")-1)))</f>
        <v>-</v>
      </c>
      <c r="Z4773" t="s">
        <v>1334</v>
      </c>
      <c r="AA4773" t="s">
        <v>44</v>
      </c>
    </row>
    <row r="4774" spans="1:27" ht="14.4" x14ac:dyDescent="0.3">
      <c r="A4774">
        <v>4761</v>
      </c>
      <c r="B4774" t="s">
        <v>5115</v>
      </c>
      <c r="C4774" t="s">
        <v>5116</v>
      </c>
      <c r="D4774" t="s">
        <v>5117</v>
      </c>
      <c r="E4774" t="s">
        <v>862</v>
      </c>
      <c r="F4774" s="5">
        <f>_xlfn.TEXTBEFORE(E4774, " ") * 1000000</f>
        <v>15900000</v>
      </c>
      <c r="G4774">
        <v>58.999200000000002</v>
      </c>
      <c r="H4774" t="s">
        <v>761</v>
      </c>
      <c r="I4774">
        <v>40</v>
      </c>
      <c r="J4774">
        <f>IF(I4774="",0,I4774)</f>
        <v>40</v>
      </c>
      <c r="K4774">
        <v>23</v>
      </c>
      <c r="L4774">
        <f>I4774-K4774</f>
        <v>17</v>
      </c>
      <c r="M4774" t="str">
        <f>IF(I4774&lt;100,"small",IF(I4774&lt;500,"medium","large"))</f>
        <v>small</v>
      </c>
      <c r="N4774">
        <f>IF(M4774="small",1,0)</f>
        <v>1</v>
      </c>
      <c r="O4774">
        <f>IF(N4774="medium",1,0)</f>
        <v>0</v>
      </c>
      <c r="P4774">
        <f>IF(O4774="large",1,0)</f>
        <v>0</v>
      </c>
      <c r="Q4774">
        <v>2003</v>
      </c>
      <c r="R4774">
        <v>6</v>
      </c>
      <c r="S4774" t="str">
        <f>IF(R4774=1, "First-time", IF(R4774&lt;=3, "Rising Star", IF(R4774&lt;10, "Established", "Elites")))</f>
        <v>Established</v>
      </c>
      <c r="T4774">
        <f>IF(S4774 = "First-time",1,0)</f>
        <v>0</v>
      </c>
      <c r="U4774">
        <f>IF(S4774 = "Rising Star",1,0)</f>
        <v>0</v>
      </c>
      <c r="V4774">
        <f>IF(S4774 = "Established",1,0)</f>
        <v>1</v>
      </c>
      <c r="W4774">
        <f>IF(S4774 = "Elites",1,0)</f>
        <v>0</v>
      </c>
      <c r="X4774" t="s">
        <v>99</v>
      </c>
      <c r="Y4774" t="str">
        <f>IF(X4774="","-",TRIM(LEFT(X4774,FIND(",",X4774&amp;",")-1)))</f>
        <v>-</v>
      </c>
      <c r="Z4774" t="s">
        <v>5118</v>
      </c>
      <c r="AA4774" t="s">
        <v>13</v>
      </c>
    </row>
    <row r="4775" spans="1:27" ht="14.4" x14ac:dyDescent="0.3">
      <c r="A4775">
        <v>4762</v>
      </c>
      <c r="B4775" t="s">
        <v>435</v>
      </c>
      <c r="C4775" t="s">
        <v>436</v>
      </c>
      <c r="D4775" t="s">
        <v>437</v>
      </c>
      <c r="E4775" t="s">
        <v>438</v>
      </c>
      <c r="F4775" s="5">
        <f>_xlfn.TEXTBEFORE(E4775, " ") * 1000000</f>
        <v>6800000</v>
      </c>
      <c r="G4775">
        <v>58.987200000000001</v>
      </c>
      <c r="H4775" t="s">
        <v>174</v>
      </c>
      <c r="I4775">
        <v>21</v>
      </c>
      <c r="J4775">
        <f>IF(I4775="",0,I4775)</f>
        <v>21</v>
      </c>
      <c r="K4775">
        <v>17</v>
      </c>
      <c r="L4775">
        <f>I4775-K4775</f>
        <v>4</v>
      </c>
      <c r="M4775" t="str">
        <f>IF(I4775&lt;100,"small",IF(I4775&lt;500,"medium","large"))</f>
        <v>small</v>
      </c>
      <c r="N4775">
        <f>IF(M4775="small",1,0)</f>
        <v>1</v>
      </c>
      <c r="O4775">
        <f>IF(N4775="medium",1,0)</f>
        <v>0</v>
      </c>
      <c r="P4775">
        <f>IF(O4775="large",1,0)</f>
        <v>0</v>
      </c>
      <c r="Q4775">
        <v>1969</v>
      </c>
      <c r="R4775">
        <v>3</v>
      </c>
      <c r="S4775" t="str">
        <f>IF(R4775=1, "First-time", IF(R4775&lt;=3, "Rising Star", IF(R4775&lt;10, "Established", "Elites")))</f>
        <v>Rising Star</v>
      </c>
      <c r="T4775">
        <f>IF(S4775 = "First-time",1,0)</f>
        <v>0</v>
      </c>
      <c r="U4775">
        <f>IF(S4775 = "Rising Star",1,0)</f>
        <v>1</v>
      </c>
      <c r="V4775">
        <f>IF(S4775 = "Established",1,0)</f>
        <v>0</v>
      </c>
      <c r="W4775">
        <f>IF(S4775 = "Elites",1,0)</f>
        <v>0</v>
      </c>
      <c r="X4775" t="s">
        <v>439</v>
      </c>
      <c r="Y4775" t="str">
        <f>IF(X4775="","-",TRIM(LEFT(X4775,FIND(",",X4775&amp;",")-1)))</f>
        <v>Detroit</v>
      </c>
      <c r="Z4775" t="s">
        <v>440</v>
      </c>
      <c r="AA4775" t="s">
        <v>23</v>
      </c>
    </row>
    <row r="4776" spans="1:27" ht="14.4" x14ac:dyDescent="0.3">
      <c r="A4776">
        <v>4763</v>
      </c>
      <c r="B4776" t="s">
        <v>2103</v>
      </c>
      <c r="C4776" t="s">
        <v>2104</v>
      </c>
      <c r="D4776" t="s">
        <v>2105</v>
      </c>
      <c r="E4776" t="s">
        <v>1793</v>
      </c>
      <c r="F4776" s="5">
        <f>_xlfn.TEXTBEFORE(E4776, " ") * 1000000</f>
        <v>29500000</v>
      </c>
      <c r="G4776">
        <v>58.979500000000002</v>
      </c>
      <c r="H4776" t="s">
        <v>433</v>
      </c>
      <c r="I4776">
        <v>137</v>
      </c>
      <c r="J4776">
        <f>IF(I4776="",0,I4776)</f>
        <v>137</v>
      </c>
      <c r="K4776">
        <v>81</v>
      </c>
      <c r="L4776">
        <f>I4776-K4776</f>
        <v>56</v>
      </c>
      <c r="M4776" t="str">
        <f>IF(I4776&lt;100,"small",IF(I4776&lt;500,"medium","large"))</f>
        <v>medium</v>
      </c>
      <c r="N4776">
        <f>IF(M4776="small",1,0)</f>
        <v>0</v>
      </c>
      <c r="O4776">
        <f>IF(N4776="medium",1,0)</f>
        <v>0</v>
      </c>
      <c r="P4776">
        <f>IF(O4776="large",1,0)</f>
        <v>0</v>
      </c>
      <c r="Q4776">
        <v>1994</v>
      </c>
      <c r="R4776">
        <v>13</v>
      </c>
      <c r="S4776" t="str">
        <f>IF(R4776=1, "First-time", IF(R4776&lt;=3, "Rising Star", IF(R4776&lt;10, "Established", "Elites")))</f>
        <v>Elites</v>
      </c>
      <c r="T4776">
        <f>IF(S4776 = "First-time",1,0)</f>
        <v>0</v>
      </c>
      <c r="U4776">
        <f>IF(S4776 = "Rising Star",1,0)</f>
        <v>0</v>
      </c>
      <c r="V4776">
        <f>IF(S4776 = "Established",1,0)</f>
        <v>0</v>
      </c>
      <c r="W4776">
        <f>IF(S4776 = "Elites",1,0)</f>
        <v>1</v>
      </c>
      <c r="X4776" t="s">
        <v>248</v>
      </c>
      <c r="Y4776" t="str">
        <f>IF(X4776="","-",TRIM(LEFT(X4776,FIND(",",X4776&amp;",")-1)))</f>
        <v>Birmingham</v>
      </c>
      <c r="Z4776" t="s">
        <v>249</v>
      </c>
      <c r="AA4776" t="s">
        <v>2</v>
      </c>
    </row>
    <row r="4777" spans="1:27" ht="14.4" x14ac:dyDescent="0.3">
      <c r="A4777">
        <v>4764</v>
      </c>
      <c r="B4777" t="s">
        <v>2349</v>
      </c>
      <c r="C4777" t="s">
        <v>2350</v>
      </c>
      <c r="D4777" t="s">
        <v>2351</v>
      </c>
      <c r="E4777" t="s">
        <v>2352</v>
      </c>
      <c r="F4777" s="5">
        <f>_xlfn.TEXTBEFORE(E4777, " ") * 1000000</f>
        <v>41400000</v>
      </c>
      <c r="G4777">
        <v>58.949300000000001</v>
      </c>
      <c r="H4777" t="s">
        <v>85</v>
      </c>
      <c r="I4777">
        <v>170</v>
      </c>
      <c r="J4777">
        <f>IF(I4777="",0,I4777)</f>
        <v>170</v>
      </c>
      <c r="K4777">
        <v>100</v>
      </c>
      <c r="L4777">
        <f>I4777-K4777</f>
        <v>70</v>
      </c>
      <c r="M4777" t="str">
        <f>IF(I4777&lt;100,"small",IF(I4777&lt;500,"medium","large"))</f>
        <v>medium</v>
      </c>
      <c r="N4777">
        <f>IF(M4777="small",1,0)</f>
        <v>0</v>
      </c>
      <c r="O4777">
        <f>IF(N4777="medium",1,0)</f>
        <v>0</v>
      </c>
      <c r="P4777">
        <f>IF(O4777="large",1,0)</f>
        <v>0</v>
      </c>
      <c r="Q4777">
        <v>1996</v>
      </c>
      <c r="R4777">
        <v>8</v>
      </c>
      <c r="S4777" t="str">
        <f>IF(R4777=1, "First-time", IF(R4777&lt;=3, "Rising Star", IF(R4777&lt;10, "Established", "Elites")))</f>
        <v>Established</v>
      </c>
      <c r="T4777">
        <f>IF(S4777 = "First-time",1,0)</f>
        <v>0</v>
      </c>
      <c r="U4777">
        <f>IF(S4777 = "Rising Star",1,0)</f>
        <v>0</v>
      </c>
      <c r="V4777">
        <f>IF(S4777 = "Established",1,0)</f>
        <v>1</v>
      </c>
      <c r="W4777">
        <f>IF(S4777 = "Elites",1,0)</f>
        <v>0</v>
      </c>
      <c r="X4777" t="s">
        <v>99</v>
      </c>
      <c r="Y4777" t="str">
        <f>IF(X4777="","-",TRIM(LEFT(X4777,FIND(",",X4777&amp;",")-1)))</f>
        <v>-</v>
      </c>
      <c r="Z4777" t="s">
        <v>1992</v>
      </c>
      <c r="AA4777" t="s">
        <v>38</v>
      </c>
    </row>
    <row r="4778" spans="1:27" ht="14.4" x14ac:dyDescent="0.3">
      <c r="A4778">
        <v>4765</v>
      </c>
      <c r="B4778" t="s">
        <v>3608</v>
      </c>
      <c r="C4778" t="s">
        <v>3609</v>
      </c>
      <c r="D4778" t="s">
        <v>3610</v>
      </c>
      <c r="E4778" t="s">
        <v>721</v>
      </c>
      <c r="F4778" s="5">
        <f>_xlfn.TEXTBEFORE(E4778, " ") * 1000000</f>
        <v>8000000</v>
      </c>
      <c r="G4778">
        <v>58.945999999999998</v>
      </c>
      <c r="H4778" t="s">
        <v>472</v>
      </c>
      <c r="I4778">
        <v>72</v>
      </c>
      <c r="J4778">
        <f>IF(I4778="",0,I4778)</f>
        <v>72</v>
      </c>
      <c r="K4778">
        <v>52</v>
      </c>
      <c r="L4778">
        <f>I4778-K4778</f>
        <v>20</v>
      </c>
      <c r="M4778" t="str">
        <f>IF(I4778&lt;100,"small",IF(I4778&lt;500,"medium","large"))</f>
        <v>small</v>
      </c>
      <c r="N4778">
        <f>IF(M4778="small",1,0)</f>
        <v>1</v>
      </c>
      <c r="O4778">
        <f>IF(N4778="medium",1,0)</f>
        <v>0</v>
      </c>
      <c r="P4778">
        <f>IF(O4778="large",1,0)</f>
        <v>0</v>
      </c>
      <c r="Q4778">
        <v>2000</v>
      </c>
      <c r="R4778">
        <v>8</v>
      </c>
      <c r="S4778" t="str">
        <f>IF(R4778=1, "First-time", IF(R4778&lt;=3, "Rising Star", IF(R4778&lt;10, "Established", "Elites")))</f>
        <v>Established</v>
      </c>
      <c r="T4778">
        <f>IF(S4778 = "First-time",1,0)</f>
        <v>0</v>
      </c>
      <c r="U4778">
        <f>IF(S4778 = "Rising Star",1,0)</f>
        <v>0</v>
      </c>
      <c r="V4778">
        <f>IF(S4778 = "Established",1,0)</f>
        <v>1</v>
      </c>
      <c r="W4778">
        <f>IF(S4778 = "Elites",1,0)</f>
        <v>0</v>
      </c>
      <c r="X4778" t="s">
        <v>271</v>
      </c>
      <c r="Y4778" t="str">
        <f>IF(X4778="","-",TRIM(LEFT(X4778,FIND(",",X4778&amp;",")-1)))</f>
        <v>Chicago</v>
      </c>
      <c r="Z4778" t="s">
        <v>271</v>
      </c>
      <c r="AA4778" t="s">
        <v>15</v>
      </c>
    </row>
    <row r="4779" spans="1:27" ht="14.4" x14ac:dyDescent="0.3">
      <c r="A4779">
        <v>4766</v>
      </c>
      <c r="B4779" t="s">
        <v>11375</v>
      </c>
      <c r="C4779" t="s">
        <v>11376</v>
      </c>
      <c r="D4779" t="s">
        <v>11377</v>
      </c>
      <c r="E4779" t="s">
        <v>615</v>
      </c>
      <c r="F4779" s="5">
        <f>_xlfn.TEXTBEFORE(E4779, " ") * 1000000</f>
        <v>2800000</v>
      </c>
      <c r="G4779">
        <v>58.935699999999997</v>
      </c>
      <c r="H4779" t="s">
        <v>324</v>
      </c>
      <c r="I4779">
        <v>21</v>
      </c>
      <c r="J4779">
        <f>IF(I4779="",0,I4779)</f>
        <v>21</v>
      </c>
      <c r="K4779">
        <v>8</v>
      </c>
      <c r="L4779">
        <f>I4779-K4779</f>
        <v>13</v>
      </c>
      <c r="M4779" t="str">
        <f>IF(I4779&lt;100,"small",IF(I4779&lt;500,"medium","large"))</f>
        <v>small</v>
      </c>
      <c r="N4779">
        <f>IF(M4779="small",1,0)</f>
        <v>1</v>
      </c>
      <c r="O4779">
        <f>IF(N4779="medium",1,0)</f>
        <v>0</v>
      </c>
      <c r="P4779">
        <f>IF(O4779="large",1,0)</f>
        <v>0</v>
      </c>
      <c r="Q4779">
        <v>2010</v>
      </c>
      <c r="R4779">
        <v>1</v>
      </c>
      <c r="S4779" t="str">
        <f>IF(R4779=1, "First-time", IF(R4779&lt;=3, "Rising Star", IF(R4779&lt;10, "Established", "Elites")))</f>
        <v>First-time</v>
      </c>
      <c r="T4779">
        <f>IF(S4779 = "First-time",1,0)</f>
        <v>1</v>
      </c>
      <c r="U4779">
        <f>IF(S4779 = "Rising Star",1,0)</f>
        <v>0</v>
      </c>
      <c r="V4779">
        <f>IF(S4779 = "Established",1,0)</f>
        <v>0</v>
      </c>
      <c r="W4779">
        <f>IF(S4779 = "Elites",1,0)</f>
        <v>0</v>
      </c>
      <c r="X4779" t="s">
        <v>900</v>
      </c>
      <c r="Y4779" t="str">
        <f>IF(X4779="","-",TRIM(LEFT(X4779,FIND(",",X4779&amp;",")-1)))</f>
        <v>Jacksonville</v>
      </c>
      <c r="Z4779" t="s">
        <v>901</v>
      </c>
      <c r="AA4779" t="s">
        <v>10</v>
      </c>
    </row>
    <row r="4780" spans="1:27" ht="14.4" x14ac:dyDescent="0.3">
      <c r="A4780">
        <v>4767</v>
      </c>
      <c r="B4780" t="s">
        <v>4715</v>
      </c>
      <c r="C4780" t="s">
        <v>4716</v>
      </c>
      <c r="D4780" t="s">
        <v>4717</v>
      </c>
      <c r="E4780" t="s">
        <v>1471</v>
      </c>
      <c r="F4780" s="5">
        <f>_xlfn.TEXTBEFORE(E4780, " ") * 1000000</f>
        <v>2500000</v>
      </c>
      <c r="G4780">
        <v>58.917299999999997</v>
      </c>
      <c r="H4780" t="s">
        <v>353</v>
      </c>
      <c r="I4780">
        <v>12</v>
      </c>
      <c r="J4780">
        <f>IF(I4780="",0,I4780)</f>
        <v>12</v>
      </c>
      <c r="K4780">
        <v>6</v>
      </c>
      <c r="L4780">
        <f>I4780-K4780</f>
        <v>6</v>
      </c>
      <c r="M4780" t="str">
        <f>IF(I4780&lt;100,"small",IF(I4780&lt;500,"medium","large"))</f>
        <v>small</v>
      </c>
      <c r="N4780">
        <f>IF(M4780="small",1,0)</f>
        <v>1</v>
      </c>
      <c r="O4780">
        <f>IF(N4780="medium",1,0)</f>
        <v>0</v>
      </c>
      <c r="P4780">
        <f>IF(O4780="large",1,0)</f>
        <v>0</v>
      </c>
      <c r="Q4780">
        <v>2002</v>
      </c>
      <c r="R4780">
        <v>1</v>
      </c>
      <c r="S4780" t="str">
        <f>IF(R4780=1, "First-time", IF(R4780&lt;=3, "Rising Star", IF(R4780&lt;10, "Established", "Elites")))</f>
        <v>First-time</v>
      </c>
      <c r="T4780">
        <f>IF(S4780 = "First-time",1,0)</f>
        <v>1</v>
      </c>
      <c r="U4780">
        <f>IF(S4780 = "Rising Star",1,0)</f>
        <v>0</v>
      </c>
      <c r="V4780">
        <f>IF(S4780 = "Established",1,0)</f>
        <v>0</v>
      </c>
      <c r="W4780">
        <f>IF(S4780 = "Elites",1,0)</f>
        <v>0</v>
      </c>
      <c r="X4780" t="s">
        <v>99</v>
      </c>
      <c r="Y4780" t="str">
        <f>IF(X4780="","-",TRIM(LEFT(X4780,FIND(",",X4780&amp;",")-1)))</f>
        <v>-</v>
      </c>
      <c r="Z4780" t="s">
        <v>4718</v>
      </c>
      <c r="AA4780" t="s">
        <v>4</v>
      </c>
    </row>
    <row r="4781" spans="1:27" ht="14.4" x14ac:dyDescent="0.3">
      <c r="A4781">
        <v>4768</v>
      </c>
      <c r="B4781" t="s">
        <v>7260</v>
      </c>
      <c r="C4781" t="s">
        <v>7261</v>
      </c>
      <c r="D4781" t="s">
        <v>7262</v>
      </c>
      <c r="E4781" t="s">
        <v>1405</v>
      </c>
      <c r="F4781" s="5">
        <f>_xlfn.TEXTBEFORE(E4781, " ") * 1000000</f>
        <v>2600000</v>
      </c>
      <c r="G4781">
        <v>58.905999999999999</v>
      </c>
      <c r="H4781" t="s">
        <v>129</v>
      </c>
      <c r="I4781">
        <v>12</v>
      </c>
      <c r="J4781">
        <f>IF(I4781="",0,I4781)</f>
        <v>12</v>
      </c>
      <c r="K4781">
        <v>3</v>
      </c>
      <c r="L4781">
        <f>I4781-K4781</f>
        <v>9</v>
      </c>
      <c r="M4781" t="str">
        <f>IF(I4781&lt;100,"small",IF(I4781&lt;500,"medium","large"))</f>
        <v>small</v>
      </c>
      <c r="N4781">
        <f>IF(M4781="small",1,0)</f>
        <v>1</v>
      </c>
      <c r="O4781">
        <f>IF(N4781="medium",1,0)</f>
        <v>0</v>
      </c>
      <c r="P4781">
        <f>IF(O4781="large",1,0)</f>
        <v>0</v>
      </c>
      <c r="Q4781">
        <v>2006</v>
      </c>
      <c r="R4781">
        <v>3</v>
      </c>
      <c r="S4781" t="str">
        <f>IF(R4781=1, "First-time", IF(R4781&lt;=3, "Rising Star", IF(R4781&lt;10, "Established", "Elites")))</f>
        <v>Rising Star</v>
      </c>
      <c r="T4781">
        <f>IF(S4781 = "First-time",1,0)</f>
        <v>0</v>
      </c>
      <c r="U4781">
        <f>IF(S4781 = "Rising Star",1,0)</f>
        <v>1</v>
      </c>
      <c r="V4781">
        <f>IF(S4781 = "Established",1,0)</f>
        <v>0</v>
      </c>
      <c r="W4781">
        <f>IF(S4781 = "Elites",1,0)</f>
        <v>0</v>
      </c>
      <c r="X4781" t="s">
        <v>325</v>
      </c>
      <c r="Y4781" t="str">
        <f>IF(X4781="","-",TRIM(LEFT(X4781,FIND(",",X4781&amp;",")-1)))</f>
        <v>Los Angeles</v>
      </c>
      <c r="Z4781" t="s">
        <v>326</v>
      </c>
      <c r="AA4781" t="s">
        <v>5</v>
      </c>
    </row>
    <row r="4782" spans="1:27" ht="14.4" x14ac:dyDescent="0.3">
      <c r="A4782">
        <v>4769</v>
      </c>
      <c r="B4782" t="s">
        <v>7994</v>
      </c>
      <c r="C4782" t="s">
        <v>7995</v>
      </c>
      <c r="D4782" t="s">
        <v>7996</v>
      </c>
      <c r="E4782" t="s">
        <v>7997</v>
      </c>
      <c r="F4782" s="5">
        <f>_xlfn.TEXTBEFORE(E4782, " ") * 1000000</f>
        <v>101100000</v>
      </c>
      <c r="G4782">
        <v>58.888100000000001</v>
      </c>
      <c r="H4782" t="s">
        <v>779</v>
      </c>
      <c r="I4782">
        <v>136</v>
      </c>
      <c r="J4782">
        <f>IF(I4782="",0,I4782)</f>
        <v>136</v>
      </c>
      <c r="K4782">
        <v>108</v>
      </c>
      <c r="L4782">
        <f>I4782-K4782</f>
        <v>28</v>
      </c>
      <c r="M4782" t="str">
        <f>IF(I4782&lt;100,"small",IF(I4782&lt;500,"medium","large"))</f>
        <v>medium</v>
      </c>
      <c r="N4782">
        <f>IF(M4782="small",1,0)</f>
        <v>0</v>
      </c>
      <c r="O4782">
        <f>IF(N4782="medium",1,0)</f>
        <v>0</v>
      </c>
      <c r="P4782">
        <f>IF(O4782="large",1,0)</f>
        <v>0</v>
      </c>
      <c r="Q4782">
        <v>2007</v>
      </c>
      <c r="R4782">
        <v>7</v>
      </c>
      <c r="S4782" t="str">
        <f>IF(R4782=1, "First-time", IF(R4782&lt;=3, "Rising Star", IF(R4782&lt;10, "Established", "Elites")))</f>
        <v>Established</v>
      </c>
      <c r="T4782">
        <f>IF(S4782 = "First-time",1,0)</f>
        <v>0</v>
      </c>
      <c r="U4782">
        <f>IF(S4782 = "Rising Star",1,0)</f>
        <v>0</v>
      </c>
      <c r="V4782">
        <f>IF(S4782 = "Established",1,0)</f>
        <v>1</v>
      </c>
      <c r="W4782">
        <f>IF(S4782 = "Elites",1,0)</f>
        <v>0</v>
      </c>
      <c r="X4782" t="s">
        <v>99</v>
      </c>
      <c r="Y4782" t="str">
        <f>IF(X4782="","-",TRIM(LEFT(X4782,FIND(",",X4782&amp;",")-1)))</f>
        <v>-</v>
      </c>
      <c r="Z4782" t="s">
        <v>4257</v>
      </c>
      <c r="AA4782" t="s">
        <v>7</v>
      </c>
    </row>
    <row r="4783" spans="1:27" ht="14.4" x14ac:dyDescent="0.3">
      <c r="A4783">
        <v>4770</v>
      </c>
      <c r="B4783" t="s">
        <v>6575</v>
      </c>
      <c r="C4783" t="s">
        <v>6576</v>
      </c>
      <c r="D4783" t="s">
        <v>6577</v>
      </c>
      <c r="E4783" t="s">
        <v>6578</v>
      </c>
      <c r="F4783" s="5">
        <f>_xlfn.TEXTBEFORE(E4783, " ") * 1000000</f>
        <v>24300000</v>
      </c>
      <c r="G4783">
        <v>58.860999999999997</v>
      </c>
      <c r="H4783" t="s">
        <v>761</v>
      </c>
      <c r="I4783">
        <v>10</v>
      </c>
      <c r="J4783">
        <f>IF(I4783="",0,I4783)</f>
        <v>10</v>
      </c>
      <c r="K4783">
        <v>6</v>
      </c>
      <c r="L4783">
        <f>I4783-K4783</f>
        <v>4</v>
      </c>
      <c r="M4783" t="str">
        <f>IF(I4783&lt;100,"small",IF(I4783&lt;500,"medium","large"))</f>
        <v>small</v>
      </c>
      <c r="N4783">
        <f>IF(M4783="small",1,0)</f>
        <v>1</v>
      </c>
      <c r="O4783">
        <f>IF(N4783="medium",1,0)</f>
        <v>0</v>
      </c>
      <c r="P4783">
        <f>IF(O4783="large",1,0)</f>
        <v>0</v>
      </c>
      <c r="Q4783">
        <v>2005</v>
      </c>
      <c r="R4783">
        <v>4</v>
      </c>
      <c r="S4783" t="str">
        <f>IF(R4783=1, "First-time", IF(R4783&lt;=3, "Rising Star", IF(R4783&lt;10, "Established", "Elites")))</f>
        <v>Established</v>
      </c>
      <c r="T4783">
        <f>IF(S4783 = "First-time",1,0)</f>
        <v>0</v>
      </c>
      <c r="U4783">
        <f>IF(S4783 = "Rising Star",1,0)</f>
        <v>0</v>
      </c>
      <c r="V4783">
        <f>IF(S4783 = "Established",1,0)</f>
        <v>1</v>
      </c>
      <c r="W4783">
        <f>IF(S4783 = "Elites",1,0)</f>
        <v>0</v>
      </c>
      <c r="X4783" t="s">
        <v>1307</v>
      </c>
      <c r="Y4783" t="str">
        <f>IF(X4783="","-",TRIM(LEFT(X4783,FIND(",",X4783&amp;",")-1)))</f>
        <v>Inland Empire</v>
      </c>
      <c r="Z4783" t="s">
        <v>1951</v>
      </c>
      <c r="AA4783" t="s">
        <v>5</v>
      </c>
    </row>
    <row r="4784" spans="1:27" ht="14.4" x14ac:dyDescent="0.3">
      <c r="A4784">
        <v>4771</v>
      </c>
      <c r="B4784" t="s">
        <v>9004</v>
      </c>
      <c r="C4784" t="s">
        <v>9005</v>
      </c>
      <c r="D4784" t="s">
        <v>9006</v>
      </c>
      <c r="E4784" t="s">
        <v>9007</v>
      </c>
      <c r="F4784" s="5">
        <f>_xlfn.TEXTBEFORE(E4784, " ") * 1000000</f>
        <v>183300000</v>
      </c>
      <c r="G4784">
        <v>58.860900000000001</v>
      </c>
      <c r="H4784" t="s">
        <v>353</v>
      </c>
      <c r="I4784">
        <v>1300</v>
      </c>
      <c r="J4784">
        <f>IF(I4784="",0,I4784)</f>
        <v>1300</v>
      </c>
      <c r="K4784">
        <v>770</v>
      </c>
      <c r="L4784">
        <f>I4784-K4784</f>
        <v>530</v>
      </c>
      <c r="M4784" t="str">
        <f>IF(I4784&lt;100,"small",IF(I4784&lt;500,"medium","large"))</f>
        <v>large</v>
      </c>
      <c r="N4784">
        <f>IF(M4784="small",1,0)</f>
        <v>0</v>
      </c>
      <c r="O4784">
        <f>IF(N4784="medium",1,0)</f>
        <v>0</v>
      </c>
      <c r="P4784">
        <f>IF(O4784="large",1,0)</f>
        <v>0</v>
      </c>
      <c r="Q4784">
        <v>2008</v>
      </c>
      <c r="R4784">
        <v>5</v>
      </c>
      <c r="S4784" t="str">
        <f>IF(R4784=1, "First-time", IF(R4784&lt;=3, "Rising Star", IF(R4784&lt;10, "Established", "Elites")))</f>
        <v>Established</v>
      </c>
      <c r="T4784">
        <f>IF(S4784 = "First-time",1,0)</f>
        <v>0</v>
      </c>
      <c r="U4784">
        <f>IF(S4784 = "Rising Star",1,0)</f>
        <v>0</v>
      </c>
      <c r="V4784">
        <f>IF(S4784 = "Established",1,0)</f>
        <v>1</v>
      </c>
      <c r="W4784">
        <f>IF(S4784 = "Elites",1,0)</f>
        <v>0</v>
      </c>
      <c r="X4784" t="s">
        <v>611</v>
      </c>
      <c r="Y4784" t="str">
        <f>IF(X4784="","-",TRIM(LEFT(X4784,FIND(",",X4784&amp;",")-1)))</f>
        <v>Denver</v>
      </c>
      <c r="Z4784" t="s">
        <v>611</v>
      </c>
      <c r="AA4784" t="s">
        <v>6</v>
      </c>
    </row>
    <row r="4785" spans="1:27" ht="14.4" x14ac:dyDescent="0.3">
      <c r="A4785">
        <v>4772</v>
      </c>
      <c r="B4785" t="s">
        <v>1826</v>
      </c>
      <c r="C4785" t="s">
        <v>1827</v>
      </c>
      <c r="D4785" t="s">
        <v>1828</v>
      </c>
      <c r="E4785" t="s">
        <v>1466</v>
      </c>
      <c r="F4785" s="5">
        <f>_xlfn.TEXTBEFORE(E4785, " ") * 1000000</f>
        <v>4000000</v>
      </c>
      <c r="G4785">
        <v>58.826900000000002</v>
      </c>
      <c r="H4785" t="s">
        <v>353</v>
      </c>
      <c r="I4785">
        <v>72</v>
      </c>
      <c r="J4785">
        <f>IF(I4785="",0,I4785)</f>
        <v>72</v>
      </c>
      <c r="K4785">
        <v>35</v>
      </c>
      <c r="L4785">
        <f>I4785-K4785</f>
        <v>37</v>
      </c>
      <c r="M4785" t="str">
        <f>IF(I4785&lt;100,"small",IF(I4785&lt;500,"medium","large"))</f>
        <v>small</v>
      </c>
      <c r="N4785">
        <f>IF(M4785="small",1,0)</f>
        <v>1</v>
      </c>
      <c r="O4785">
        <f>IF(N4785="medium",1,0)</f>
        <v>0</v>
      </c>
      <c r="P4785">
        <f>IF(O4785="large",1,0)</f>
        <v>0</v>
      </c>
      <c r="Q4785">
        <v>1993</v>
      </c>
      <c r="R4785">
        <v>1</v>
      </c>
      <c r="S4785" t="str">
        <f>IF(R4785=1, "First-time", IF(R4785&lt;=3, "Rising Star", IF(R4785&lt;10, "Established", "Elites")))</f>
        <v>First-time</v>
      </c>
      <c r="T4785">
        <f>IF(S4785 = "First-time",1,0)</f>
        <v>1</v>
      </c>
      <c r="U4785">
        <f>IF(S4785 = "Rising Star",1,0)</f>
        <v>0</v>
      </c>
      <c r="V4785">
        <f>IF(S4785 = "Established",1,0)</f>
        <v>0</v>
      </c>
      <c r="W4785">
        <f>IF(S4785 = "Elites",1,0)</f>
        <v>0</v>
      </c>
      <c r="X4785" t="s">
        <v>112</v>
      </c>
      <c r="Y4785" t="str">
        <f>IF(X4785="","-",TRIM(LEFT(X4785,FIND(",",X4785&amp;",")-1)))</f>
        <v>Richmond</v>
      </c>
      <c r="Z4785" t="s">
        <v>113</v>
      </c>
      <c r="AA4785" t="s">
        <v>47</v>
      </c>
    </row>
    <row r="4786" spans="1:27" ht="14.4" x14ac:dyDescent="0.3">
      <c r="A4786">
        <v>4773</v>
      </c>
      <c r="B4786" t="s">
        <v>5945</v>
      </c>
      <c r="C4786" t="s">
        <v>5946</v>
      </c>
      <c r="D4786" t="s">
        <v>5947</v>
      </c>
      <c r="E4786" t="s">
        <v>698</v>
      </c>
      <c r="F4786" s="5">
        <f>_xlfn.TEXTBEFORE(E4786, " ") * 1000000</f>
        <v>13100000</v>
      </c>
      <c r="G4786">
        <v>58.7498</v>
      </c>
      <c r="H4786" t="s">
        <v>353</v>
      </c>
      <c r="I4786">
        <v>180</v>
      </c>
      <c r="J4786">
        <f>IF(I4786="",0,I4786)</f>
        <v>180</v>
      </c>
      <c r="K4786">
        <v>105</v>
      </c>
      <c r="L4786">
        <f>I4786-K4786</f>
        <v>75</v>
      </c>
      <c r="M4786" t="str">
        <f>IF(I4786&lt;100,"small",IF(I4786&lt;500,"medium","large"))</f>
        <v>medium</v>
      </c>
      <c r="N4786">
        <f>IF(M4786="small",1,0)</f>
        <v>0</v>
      </c>
      <c r="O4786">
        <f>IF(N4786="medium",1,0)</f>
        <v>0</v>
      </c>
      <c r="P4786">
        <f>IF(O4786="large",1,0)</f>
        <v>0</v>
      </c>
      <c r="Q4786">
        <v>2004</v>
      </c>
      <c r="R4786">
        <v>6</v>
      </c>
      <c r="S4786" t="str">
        <f>IF(R4786=1, "First-time", IF(R4786&lt;=3, "Rising Star", IF(R4786&lt;10, "Established", "Elites")))</f>
        <v>Established</v>
      </c>
      <c r="T4786">
        <f>IF(S4786 = "First-time",1,0)</f>
        <v>0</v>
      </c>
      <c r="U4786">
        <f>IF(S4786 = "Rising Star",1,0)</f>
        <v>0</v>
      </c>
      <c r="V4786">
        <f>IF(S4786 = "Established",1,0)</f>
        <v>1</v>
      </c>
      <c r="W4786">
        <f>IF(S4786 = "Elites",1,0)</f>
        <v>0</v>
      </c>
      <c r="X4786" t="s">
        <v>325</v>
      </c>
      <c r="Y4786" t="str">
        <f>IF(X4786="","-",TRIM(LEFT(X4786,FIND(",",X4786&amp;",")-1)))</f>
        <v>Los Angeles</v>
      </c>
      <c r="Z4786" t="s">
        <v>4217</v>
      </c>
      <c r="AA4786" t="s">
        <v>5</v>
      </c>
    </row>
    <row r="4787" spans="1:27" ht="14.4" x14ac:dyDescent="0.3">
      <c r="A4787">
        <v>4774</v>
      </c>
      <c r="B4787" t="s">
        <v>6378</v>
      </c>
      <c r="C4787" t="s">
        <v>6379</v>
      </c>
      <c r="D4787" t="s">
        <v>6380</v>
      </c>
      <c r="E4787" t="s">
        <v>289</v>
      </c>
      <c r="F4787" s="5">
        <f>_xlfn.TEXTBEFORE(E4787, " ") * 1000000</f>
        <v>3700000</v>
      </c>
      <c r="G4787">
        <v>58.7288</v>
      </c>
      <c r="H4787" t="s">
        <v>727</v>
      </c>
      <c r="I4787">
        <v>37</v>
      </c>
      <c r="J4787">
        <f>IF(I4787="",0,I4787)</f>
        <v>37</v>
      </c>
      <c r="K4787">
        <v>25</v>
      </c>
      <c r="L4787">
        <f>I4787-K4787</f>
        <v>12</v>
      </c>
      <c r="M4787" t="str">
        <f>IF(I4787&lt;100,"small",IF(I4787&lt;500,"medium","large"))</f>
        <v>small</v>
      </c>
      <c r="N4787">
        <f>IF(M4787="small",1,0)</f>
        <v>1</v>
      </c>
      <c r="O4787">
        <f>IF(N4787="medium",1,0)</f>
        <v>0</v>
      </c>
      <c r="P4787">
        <f>IF(O4787="large",1,0)</f>
        <v>0</v>
      </c>
      <c r="Q4787">
        <v>2005</v>
      </c>
      <c r="R4787">
        <v>3</v>
      </c>
      <c r="S4787" t="str">
        <f>IF(R4787=1, "First-time", IF(R4787&lt;=3, "Rising Star", IF(R4787&lt;10, "Established", "Elites")))</f>
        <v>Rising Star</v>
      </c>
      <c r="T4787">
        <f>IF(S4787 = "First-time",1,0)</f>
        <v>0</v>
      </c>
      <c r="U4787">
        <f>IF(S4787 = "Rising Star",1,0)</f>
        <v>1</v>
      </c>
      <c r="V4787">
        <f>IF(S4787 = "Established",1,0)</f>
        <v>0</v>
      </c>
      <c r="W4787">
        <f>IF(S4787 = "Elites",1,0)</f>
        <v>0</v>
      </c>
      <c r="X4787" t="s">
        <v>880</v>
      </c>
      <c r="Y4787" t="str">
        <f>IF(X4787="","-",TRIM(LEFT(X4787,FIND(",",X4787&amp;",")-1)))</f>
        <v>Louisville/Jefferson County</v>
      </c>
      <c r="Z4787" t="s">
        <v>881</v>
      </c>
      <c r="AA4787" t="s">
        <v>18</v>
      </c>
    </row>
    <row r="4788" spans="1:27" ht="14.4" x14ac:dyDescent="0.3">
      <c r="A4788">
        <v>4775</v>
      </c>
      <c r="B4788" t="s">
        <v>17171</v>
      </c>
      <c r="C4788" t="s">
        <v>17172</v>
      </c>
      <c r="D4788" t="s">
        <v>17173</v>
      </c>
      <c r="E4788" t="s">
        <v>1267</v>
      </c>
      <c r="F4788" s="5">
        <f>_xlfn.TEXTBEFORE(E4788, " ") * 1000000</f>
        <v>2400000</v>
      </c>
      <c r="G4788">
        <v>58.720999999999997</v>
      </c>
      <c r="H4788" t="s">
        <v>160</v>
      </c>
      <c r="I4788">
        <v>3</v>
      </c>
      <c r="J4788">
        <f>IF(I4788="",0,I4788)</f>
        <v>3</v>
      </c>
      <c r="K4788">
        <v>2</v>
      </c>
      <c r="L4788">
        <f>I4788-K4788</f>
        <v>1</v>
      </c>
      <c r="M4788" t="str">
        <f>IF(I4788&lt;100,"small",IF(I4788&lt;500,"medium","large"))</f>
        <v>small</v>
      </c>
      <c r="N4788">
        <f>IF(M4788="small",1,0)</f>
        <v>1</v>
      </c>
      <c r="O4788">
        <f>IF(N4788="medium",1,0)</f>
        <v>0</v>
      </c>
      <c r="P4788">
        <f>IF(O4788="large",1,0)</f>
        <v>0</v>
      </c>
      <c r="Q4788">
        <v>2014</v>
      </c>
      <c r="R4788">
        <v>1</v>
      </c>
      <c r="S4788" t="str">
        <f>IF(R4788=1, "First-time", IF(R4788&lt;=3, "Rising Star", IF(R4788&lt;10, "Established", "Elites")))</f>
        <v>First-time</v>
      </c>
      <c r="T4788">
        <f>IF(S4788 = "First-time",1,0)</f>
        <v>1</v>
      </c>
      <c r="U4788">
        <f>IF(S4788 = "Rising Star",1,0)</f>
        <v>0</v>
      </c>
      <c r="V4788">
        <f>IF(S4788 = "Established",1,0)</f>
        <v>0</v>
      </c>
      <c r="W4788">
        <f>IF(S4788 = "Elites",1,0)</f>
        <v>0</v>
      </c>
      <c r="X4788" t="s">
        <v>99</v>
      </c>
      <c r="Y4788" t="str">
        <f>IF(X4788="","-",TRIM(LEFT(X4788,FIND(",",X4788&amp;",")-1)))</f>
        <v>-</v>
      </c>
      <c r="Z4788" t="s">
        <v>4232</v>
      </c>
      <c r="AA4788" t="s">
        <v>4</v>
      </c>
    </row>
    <row r="4789" spans="1:27" ht="14.4" x14ac:dyDescent="0.3">
      <c r="A4789">
        <v>4776</v>
      </c>
      <c r="B4789" t="s">
        <v>3829</v>
      </c>
      <c r="C4789" t="s">
        <v>3830</v>
      </c>
      <c r="D4789" t="s">
        <v>3831</v>
      </c>
      <c r="E4789" t="s">
        <v>1661</v>
      </c>
      <c r="F4789" s="5">
        <f>_xlfn.TEXTBEFORE(E4789, " ") * 1000000</f>
        <v>5300000</v>
      </c>
      <c r="G4789">
        <v>58.708599999999997</v>
      </c>
      <c r="H4789" t="s">
        <v>85</v>
      </c>
      <c r="I4789">
        <v>50</v>
      </c>
      <c r="J4789">
        <f>IF(I4789="",0,I4789)</f>
        <v>50</v>
      </c>
      <c r="K4789">
        <v>35</v>
      </c>
      <c r="L4789">
        <f>I4789-K4789</f>
        <v>15</v>
      </c>
      <c r="M4789" t="str">
        <f>IF(I4789&lt;100,"small",IF(I4789&lt;500,"medium","large"))</f>
        <v>small</v>
      </c>
      <c r="N4789">
        <f>IF(M4789="small",1,0)</f>
        <v>1</v>
      </c>
      <c r="O4789">
        <f>IF(N4789="medium",1,0)</f>
        <v>0</v>
      </c>
      <c r="P4789">
        <f>IF(O4789="large",1,0)</f>
        <v>0</v>
      </c>
      <c r="Q4789">
        <v>2001</v>
      </c>
      <c r="R4789">
        <v>2</v>
      </c>
      <c r="S4789" t="str">
        <f>IF(R4789=1, "First-time", IF(R4789&lt;=3, "Rising Star", IF(R4789&lt;10, "Established", "Elites")))</f>
        <v>Rising Star</v>
      </c>
      <c r="T4789">
        <f>IF(S4789 = "First-time",1,0)</f>
        <v>0</v>
      </c>
      <c r="U4789">
        <f>IF(S4789 = "Rising Star",1,0)</f>
        <v>1</v>
      </c>
      <c r="V4789">
        <f>IF(S4789 = "Established",1,0)</f>
        <v>0</v>
      </c>
      <c r="W4789">
        <f>IF(S4789 = "Elites",1,0)</f>
        <v>0</v>
      </c>
      <c r="X4789" t="s">
        <v>348</v>
      </c>
      <c r="Y4789" t="str">
        <f>IF(X4789="","-",TRIM(LEFT(X4789,FIND(",",X4789&amp;",")-1)))</f>
        <v>Nashville</v>
      </c>
      <c r="Z4789" t="s">
        <v>2399</v>
      </c>
      <c r="AA4789" t="s">
        <v>44</v>
      </c>
    </row>
    <row r="4790" spans="1:27" ht="14.4" x14ac:dyDescent="0.3">
      <c r="A4790">
        <v>4777</v>
      </c>
      <c r="B4790" t="s">
        <v>7523</v>
      </c>
      <c r="C4790" t="s">
        <v>7524</v>
      </c>
      <c r="D4790" t="s">
        <v>7525</v>
      </c>
      <c r="E4790" t="s">
        <v>2225</v>
      </c>
      <c r="F4790" s="5">
        <f>_xlfn.TEXTBEFORE(E4790, " ") * 1000000</f>
        <v>5900000</v>
      </c>
      <c r="G4790">
        <v>58.667000000000002</v>
      </c>
      <c r="H4790" t="s">
        <v>118</v>
      </c>
      <c r="I4790">
        <v>13</v>
      </c>
      <c r="J4790">
        <f>IF(I4790="",0,I4790)</f>
        <v>13</v>
      </c>
      <c r="K4790">
        <v>12</v>
      </c>
      <c r="L4790">
        <f>I4790-K4790</f>
        <v>1</v>
      </c>
      <c r="M4790" t="str">
        <f>IF(I4790&lt;100,"small",IF(I4790&lt;500,"medium","large"))</f>
        <v>small</v>
      </c>
      <c r="N4790">
        <f>IF(M4790="small",1,0)</f>
        <v>1</v>
      </c>
      <c r="O4790">
        <f>IF(N4790="medium",1,0)</f>
        <v>0</v>
      </c>
      <c r="P4790">
        <f>IF(O4790="large",1,0)</f>
        <v>0</v>
      </c>
      <c r="Q4790">
        <v>2007</v>
      </c>
      <c r="R4790">
        <v>4</v>
      </c>
      <c r="S4790" t="str">
        <f>IF(R4790=1, "First-time", IF(R4790&lt;=3, "Rising Star", IF(R4790&lt;10, "Established", "Elites")))</f>
        <v>Established</v>
      </c>
      <c r="T4790">
        <f>IF(S4790 = "First-time",1,0)</f>
        <v>0</v>
      </c>
      <c r="U4790">
        <f>IF(S4790 = "Rising Star",1,0)</f>
        <v>0</v>
      </c>
      <c r="V4790">
        <f>IF(S4790 = "Established",1,0)</f>
        <v>1</v>
      </c>
      <c r="W4790">
        <f>IF(S4790 = "Elites",1,0)</f>
        <v>0</v>
      </c>
      <c r="X4790" t="s">
        <v>348</v>
      </c>
      <c r="Y4790" t="str">
        <f>IF(X4790="","-",TRIM(LEFT(X4790,FIND(",",X4790&amp;",")-1)))</f>
        <v>Nashville</v>
      </c>
      <c r="Z4790" t="s">
        <v>348</v>
      </c>
      <c r="AA4790" t="s">
        <v>44</v>
      </c>
    </row>
    <row r="4791" spans="1:27" ht="14.4" x14ac:dyDescent="0.3">
      <c r="A4791">
        <v>4778</v>
      </c>
      <c r="B4791" t="s">
        <v>4359</v>
      </c>
      <c r="C4791" t="s">
        <v>4360</v>
      </c>
      <c r="D4791" t="s">
        <v>4361</v>
      </c>
      <c r="E4791" t="s">
        <v>2813</v>
      </c>
      <c r="F4791" s="5">
        <f>_xlfn.TEXTBEFORE(E4791, " ") * 1000000</f>
        <v>21100000</v>
      </c>
      <c r="G4791">
        <v>58.656300000000002</v>
      </c>
      <c r="H4791" t="s">
        <v>105</v>
      </c>
      <c r="I4791">
        <v>48</v>
      </c>
      <c r="J4791">
        <f>IF(I4791="",0,I4791)</f>
        <v>48</v>
      </c>
      <c r="K4791">
        <v>39</v>
      </c>
      <c r="L4791">
        <f>I4791-K4791</f>
        <v>9</v>
      </c>
      <c r="M4791" t="str">
        <f>IF(I4791&lt;100,"small",IF(I4791&lt;500,"medium","large"))</f>
        <v>small</v>
      </c>
      <c r="N4791">
        <f>IF(M4791="small",1,0)</f>
        <v>1</v>
      </c>
      <c r="O4791">
        <f>IF(N4791="medium",1,0)</f>
        <v>0</v>
      </c>
      <c r="P4791">
        <f>IF(O4791="large",1,0)</f>
        <v>0</v>
      </c>
      <c r="Q4791">
        <v>2002</v>
      </c>
      <c r="R4791">
        <v>8</v>
      </c>
      <c r="S4791" t="str">
        <f>IF(R4791=1, "First-time", IF(R4791&lt;=3, "Rising Star", IF(R4791&lt;10, "Established", "Elites")))</f>
        <v>Established</v>
      </c>
      <c r="T4791">
        <f>IF(S4791 = "First-time",1,0)</f>
        <v>0</v>
      </c>
      <c r="U4791">
        <f>IF(S4791 = "Rising Star",1,0)</f>
        <v>0</v>
      </c>
      <c r="V4791">
        <f>IF(S4791 = "Established",1,0)</f>
        <v>1</v>
      </c>
      <c r="W4791">
        <f>IF(S4791 = "Elites",1,0)</f>
        <v>0</v>
      </c>
      <c r="X4791" t="s">
        <v>1545</v>
      </c>
      <c r="Y4791" t="str">
        <f>IF(X4791="","-",TRIM(LEFT(X4791,FIND(",",X4791&amp;",")-1)))</f>
        <v>Columbia</v>
      </c>
      <c r="Z4791" t="s">
        <v>1546</v>
      </c>
      <c r="AA4791" t="s">
        <v>42</v>
      </c>
    </row>
    <row r="4792" spans="1:27" ht="14.4" x14ac:dyDescent="0.3">
      <c r="A4792">
        <v>4779</v>
      </c>
      <c r="B4792" t="s">
        <v>5603</v>
      </c>
      <c r="C4792" t="s">
        <v>5604</v>
      </c>
      <c r="D4792" t="s">
        <v>5605</v>
      </c>
      <c r="E4792" t="s">
        <v>870</v>
      </c>
      <c r="F4792" s="5">
        <f>_xlfn.TEXTBEFORE(E4792, " ") * 1000000</f>
        <v>3000000</v>
      </c>
      <c r="G4792">
        <v>58.625900000000001</v>
      </c>
      <c r="H4792" t="s">
        <v>472</v>
      </c>
      <c r="I4792">
        <v>11</v>
      </c>
      <c r="J4792">
        <f>IF(I4792="",0,I4792)</f>
        <v>11</v>
      </c>
      <c r="K4792">
        <v>8</v>
      </c>
      <c r="L4792">
        <f>I4792-K4792</f>
        <v>3</v>
      </c>
      <c r="M4792" t="str">
        <f>IF(I4792&lt;100,"small",IF(I4792&lt;500,"medium","large"))</f>
        <v>small</v>
      </c>
      <c r="N4792">
        <f>IF(M4792="small",1,0)</f>
        <v>1</v>
      </c>
      <c r="O4792">
        <f>IF(N4792="medium",1,0)</f>
        <v>0</v>
      </c>
      <c r="P4792">
        <f>IF(O4792="large",1,0)</f>
        <v>0</v>
      </c>
      <c r="Q4792">
        <v>2004</v>
      </c>
      <c r="R4792">
        <v>3</v>
      </c>
      <c r="S4792" t="str">
        <f>IF(R4792=1, "First-time", IF(R4792&lt;=3, "Rising Star", IF(R4792&lt;10, "Established", "Elites")))</f>
        <v>Rising Star</v>
      </c>
      <c r="T4792">
        <f>IF(S4792 = "First-time",1,0)</f>
        <v>0</v>
      </c>
      <c r="U4792">
        <f>IF(S4792 = "Rising Star",1,0)</f>
        <v>1</v>
      </c>
      <c r="V4792">
        <f>IF(S4792 = "Established",1,0)</f>
        <v>0</v>
      </c>
      <c r="W4792">
        <f>IF(S4792 = "Elites",1,0)</f>
        <v>0</v>
      </c>
      <c r="X4792" t="s">
        <v>354</v>
      </c>
      <c r="Y4792" t="str">
        <f>IF(X4792="","-",TRIM(LEFT(X4792,FIND(",",X4792&amp;",")-1)))</f>
        <v>Minneapolis</v>
      </c>
      <c r="Z4792" t="s">
        <v>354</v>
      </c>
      <c r="AA4792" t="s">
        <v>24</v>
      </c>
    </row>
    <row r="4793" spans="1:27" ht="14.4" x14ac:dyDescent="0.3">
      <c r="A4793">
        <v>4780</v>
      </c>
      <c r="B4793" t="s">
        <v>1547</v>
      </c>
      <c r="C4793" t="s">
        <v>1548</v>
      </c>
      <c r="D4793" t="s">
        <v>1549</v>
      </c>
      <c r="E4793" t="s">
        <v>909</v>
      </c>
      <c r="F4793" s="5">
        <f>_xlfn.TEXTBEFORE(E4793, " ") * 1000000</f>
        <v>10900000</v>
      </c>
      <c r="G4793">
        <v>58.592500000000001</v>
      </c>
      <c r="H4793" t="s">
        <v>85</v>
      </c>
      <c r="I4793">
        <v>65</v>
      </c>
      <c r="J4793">
        <f>IF(I4793="",0,I4793)</f>
        <v>65</v>
      </c>
      <c r="K4793">
        <v>53</v>
      </c>
      <c r="L4793">
        <f>I4793-K4793</f>
        <v>12</v>
      </c>
      <c r="M4793" t="str">
        <f>IF(I4793&lt;100,"small",IF(I4793&lt;500,"medium","large"))</f>
        <v>small</v>
      </c>
      <c r="N4793">
        <f>IF(M4793="small",1,0)</f>
        <v>1</v>
      </c>
      <c r="O4793">
        <f>IF(N4793="medium",1,0)</f>
        <v>0</v>
      </c>
      <c r="P4793">
        <f>IF(O4793="large",1,0)</f>
        <v>0</v>
      </c>
      <c r="Q4793">
        <v>1990</v>
      </c>
      <c r="R4793">
        <v>1</v>
      </c>
      <c r="S4793" t="str">
        <f>IF(R4793=1, "First-time", IF(R4793&lt;=3, "Rising Star", IF(R4793&lt;10, "Established", "Elites")))</f>
        <v>First-time</v>
      </c>
      <c r="T4793">
        <f>IF(S4793 = "First-time",1,0)</f>
        <v>1</v>
      </c>
      <c r="U4793">
        <f>IF(S4793 = "Rising Star",1,0)</f>
        <v>0</v>
      </c>
      <c r="V4793">
        <f>IF(S4793 = "Established",1,0)</f>
        <v>0</v>
      </c>
      <c r="W4793">
        <f>IF(S4793 = "Elites",1,0)</f>
        <v>0</v>
      </c>
      <c r="X4793" t="s">
        <v>332</v>
      </c>
      <c r="Y4793" t="str">
        <f>IF(X4793="","-",TRIM(LEFT(X4793,FIND(",",X4793&amp;",")-1)))</f>
        <v>Columbus</v>
      </c>
      <c r="Z4793" t="s">
        <v>461</v>
      </c>
      <c r="AA4793" t="s">
        <v>36</v>
      </c>
    </row>
    <row r="4794" spans="1:27" ht="14.4" x14ac:dyDescent="0.3">
      <c r="A4794">
        <v>4781</v>
      </c>
      <c r="B4794" t="s">
        <v>3224</v>
      </c>
      <c r="C4794" t="s">
        <v>3225</v>
      </c>
      <c r="D4794" t="s">
        <v>3226</v>
      </c>
      <c r="E4794" t="s">
        <v>1338</v>
      </c>
      <c r="F4794" s="5">
        <f>_xlfn.TEXTBEFORE(E4794, " ") * 1000000</f>
        <v>20400000</v>
      </c>
      <c r="G4794">
        <v>58.5807</v>
      </c>
      <c r="H4794" t="s">
        <v>803</v>
      </c>
      <c r="I4794">
        <v>132</v>
      </c>
      <c r="J4794">
        <f>IF(I4794="",0,I4794)</f>
        <v>132</v>
      </c>
      <c r="K4794">
        <v>106</v>
      </c>
      <c r="L4794">
        <f>I4794-K4794</f>
        <v>26</v>
      </c>
      <c r="M4794" t="str">
        <f>IF(I4794&lt;100,"small",IF(I4794&lt;500,"medium","large"))</f>
        <v>medium</v>
      </c>
      <c r="N4794">
        <f>IF(M4794="small",1,0)</f>
        <v>0</v>
      </c>
      <c r="O4794">
        <f>IF(N4794="medium",1,0)</f>
        <v>0</v>
      </c>
      <c r="P4794">
        <f>IF(O4794="large",1,0)</f>
        <v>0</v>
      </c>
      <c r="Q4794">
        <v>1999</v>
      </c>
      <c r="R4794">
        <v>4</v>
      </c>
      <c r="S4794" t="str">
        <f>IF(R4794=1, "First-time", IF(R4794&lt;=3, "Rising Star", IF(R4794&lt;10, "Established", "Elites")))</f>
        <v>Established</v>
      </c>
      <c r="T4794">
        <f>IF(S4794 = "First-time",1,0)</f>
        <v>0</v>
      </c>
      <c r="U4794">
        <f>IF(S4794 = "Rising Star",1,0)</f>
        <v>0</v>
      </c>
      <c r="V4794">
        <f>IF(S4794 = "Established",1,0)</f>
        <v>1</v>
      </c>
      <c r="W4794">
        <f>IF(S4794 = "Elites",1,0)</f>
        <v>0</v>
      </c>
      <c r="X4794" t="s">
        <v>93</v>
      </c>
      <c r="Y4794" t="str">
        <f>IF(X4794="","-",TRIM(LEFT(X4794,FIND(",",X4794&amp;",")-1)))</f>
        <v>Baltimore</v>
      </c>
      <c r="Z4794" t="s">
        <v>94</v>
      </c>
      <c r="AA4794" t="s">
        <v>21</v>
      </c>
    </row>
    <row r="4795" spans="1:27" ht="14.4" x14ac:dyDescent="0.3">
      <c r="A4795">
        <v>4782</v>
      </c>
      <c r="B4795" t="s">
        <v>6128</v>
      </c>
      <c r="C4795" t="s">
        <v>6129</v>
      </c>
      <c r="D4795" t="s">
        <v>6130</v>
      </c>
      <c r="E4795" t="s">
        <v>1527</v>
      </c>
      <c r="F4795" s="5">
        <f>_xlfn.TEXTBEFORE(E4795, " ") * 1000000</f>
        <v>28800000</v>
      </c>
      <c r="G4795">
        <v>58.533799999999999</v>
      </c>
      <c r="H4795" t="s">
        <v>105</v>
      </c>
      <c r="I4795">
        <v>44</v>
      </c>
      <c r="J4795">
        <f>IF(I4795="",0,I4795)</f>
        <v>44</v>
      </c>
      <c r="K4795">
        <v>23</v>
      </c>
      <c r="L4795">
        <f>I4795-K4795</f>
        <v>21</v>
      </c>
      <c r="M4795" t="str">
        <f>IF(I4795&lt;100,"small",IF(I4795&lt;500,"medium","large"))</f>
        <v>small</v>
      </c>
      <c r="N4795">
        <f>IF(M4795="small",1,0)</f>
        <v>1</v>
      </c>
      <c r="O4795">
        <f>IF(N4795="medium",1,0)</f>
        <v>0</v>
      </c>
      <c r="P4795">
        <f>IF(O4795="large",1,0)</f>
        <v>0</v>
      </c>
      <c r="Q4795">
        <v>2005</v>
      </c>
      <c r="R4795">
        <v>5</v>
      </c>
      <c r="S4795" t="str">
        <f>IF(R4795=1, "First-time", IF(R4795&lt;=3, "Rising Star", IF(R4795&lt;10, "Established", "Elites")))</f>
        <v>Established</v>
      </c>
      <c r="T4795">
        <f>IF(S4795 = "First-time",1,0)</f>
        <v>0</v>
      </c>
      <c r="U4795">
        <f>IF(S4795 = "Rising Star",1,0)</f>
        <v>0</v>
      </c>
      <c r="V4795">
        <f>IF(S4795 = "Established",1,0)</f>
        <v>1</v>
      </c>
      <c r="W4795">
        <f>IF(S4795 = "Elites",1,0)</f>
        <v>0</v>
      </c>
      <c r="X4795" t="s">
        <v>232</v>
      </c>
      <c r="Y4795" t="str">
        <f>IF(X4795="","-",TRIM(LEFT(X4795,FIND(",",X4795&amp;",")-1)))</f>
        <v>Houston</v>
      </c>
      <c r="Z4795" t="s">
        <v>232</v>
      </c>
      <c r="AA4795" t="s">
        <v>45</v>
      </c>
    </row>
    <row r="4796" spans="1:27" ht="14.4" x14ac:dyDescent="0.3">
      <c r="A4796">
        <v>4783</v>
      </c>
      <c r="B4796" t="s">
        <v>10736</v>
      </c>
      <c r="C4796" t="s">
        <v>10737</v>
      </c>
      <c r="D4796" t="s">
        <v>10738</v>
      </c>
      <c r="E4796" t="s">
        <v>1026</v>
      </c>
      <c r="F4796" s="5">
        <f>_xlfn.TEXTBEFORE(E4796, " ") * 1000000</f>
        <v>4900000</v>
      </c>
      <c r="G4796">
        <v>58.454700000000003</v>
      </c>
      <c r="H4796" t="s">
        <v>803</v>
      </c>
      <c r="I4796">
        <v>45</v>
      </c>
      <c r="J4796">
        <f>IF(I4796="",0,I4796)</f>
        <v>45</v>
      </c>
      <c r="K4796">
        <v>28</v>
      </c>
      <c r="L4796">
        <f>I4796-K4796</f>
        <v>17</v>
      </c>
      <c r="M4796" t="str">
        <f>IF(I4796&lt;100,"small",IF(I4796&lt;500,"medium","large"))</f>
        <v>small</v>
      </c>
      <c r="N4796">
        <f>IF(M4796="small",1,0)</f>
        <v>1</v>
      </c>
      <c r="O4796">
        <f>IF(N4796="medium",1,0)</f>
        <v>0</v>
      </c>
      <c r="P4796">
        <f>IF(O4796="large",1,0)</f>
        <v>0</v>
      </c>
      <c r="Q4796">
        <v>2010</v>
      </c>
      <c r="R4796">
        <v>5</v>
      </c>
      <c r="S4796" t="str">
        <f>IF(R4796=1, "First-time", IF(R4796&lt;=3, "Rising Star", IF(R4796&lt;10, "Established", "Elites")))</f>
        <v>Established</v>
      </c>
      <c r="T4796">
        <f>IF(S4796 = "First-time",1,0)</f>
        <v>0</v>
      </c>
      <c r="U4796">
        <f>IF(S4796 = "Rising Star",1,0)</f>
        <v>0</v>
      </c>
      <c r="V4796">
        <f>IF(S4796 = "Established",1,0)</f>
        <v>1</v>
      </c>
      <c r="W4796">
        <f>IF(S4796 = "Elites",1,0)</f>
        <v>0</v>
      </c>
      <c r="X4796" t="s">
        <v>348</v>
      </c>
      <c r="Y4796" t="str">
        <f>IF(X4796="","-",TRIM(LEFT(X4796,FIND(",",X4796&amp;",")-1)))</f>
        <v>Nashville</v>
      </c>
      <c r="Z4796" t="s">
        <v>348</v>
      </c>
      <c r="AA4796" t="s">
        <v>44</v>
      </c>
    </row>
    <row r="4797" spans="1:27" ht="14.4" x14ac:dyDescent="0.3">
      <c r="A4797">
        <v>4784</v>
      </c>
      <c r="B4797" t="s">
        <v>5414</v>
      </c>
      <c r="C4797" t="s">
        <v>5415</v>
      </c>
      <c r="D4797" t="s">
        <v>5416</v>
      </c>
      <c r="E4797" t="s">
        <v>1103</v>
      </c>
      <c r="F4797" s="5">
        <f>_xlfn.TEXTBEFORE(E4797, " ") * 1000000</f>
        <v>4500000</v>
      </c>
      <c r="G4797">
        <v>58.434199999999997</v>
      </c>
      <c r="H4797" t="s">
        <v>1132</v>
      </c>
      <c r="I4797">
        <v>16</v>
      </c>
      <c r="J4797">
        <f>IF(I4797="",0,I4797)</f>
        <v>16</v>
      </c>
      <c r="K4797">
        <v>17</v>
      </c>
      <c r="L4797">
        <f>I4797-K4797</f>
        <v>-1</v>
      </c>
      <c r="M4797" t="str">
        <f>IF(I4797&lt;100,"small",IF(I4797&lt;500,"medium","large"))</f>
        <v>small</v>
      </c>
      <c r="N4797">
        <f>IF(M4797="small",1,0)</f>
        <v>1</v>
      </c>
      <c r="O4797">
        <f>IF(N4797="medium",1,0)</f>
        <v>0</v>
      </c>
      <c r="P4797">
        <f>IF(O4797="large",1,0)</f>
        <v>0</v>
      </c>
      <c r="Q4797">
        <v>2004</v>
      </c>
      <c r="R4797">
        <v>2</v>
      </c>
      <c r="S4797" t="str">
        <f>IF(R4797=1, "First-time", IF(R4797&lt;=3, "Rising Star", IF(R4797&lt;10, "Established", "Elites")))</f>
        <v>Rising Star</v>
      </c>
      <c r="T4797">
        <f>IF(S4797 = "First-time",1,0)</f>
        <v>0</v>
      </c>
      <c r="U4797">
        <f>IF(S4797 = "Rising Star",1,0)</f>
        <v>1</v>
      </c>
      <c r="V4797">
        <f>IF(S4797 = "Established",1,0)</f>
        <v>0</v>
      </c>
      <c r="W4797">
        <f>IF(S4797 = "Elites",1,0)</f>
        <v>0</v>
      </c>
      <c r="X4797" t="s">
        <v>130</v>
      </c>
      <c r="Y4797" t="str">
        <f>IF(X4797="","-",TRIM(LEFT(X4797,FIND(",",X4797&amp;",")-1)))</f>
        <v>Dallas</v>
      </c>
      <c r="Z4797" t="s">
        <v>3415</v>
      </c>
      <c r="AA4797" t="s">
        <v>45</v>
      </c>
    </row>
    <row r="4798" spans="1:27" ht="14.4" x14ac:dyDescent="0.3">
      <c r="A4798">
        <v>4785</v>
      </c>
      <c r="B4798" t="s">
        <v>7263</v>
      </c>
      <c r="C4798" t="s">
        <v>7264</v>
      </c>
      <c r="D4798" t="s">
        <v>7265</v>
      </c>
      <c r="E4798" t="s">
        <v>615</v>
      </c>
      <c r="F4798" s="5">
        <f>_xlfn.TEXTBEFORE(E4798, " ") * 1000000</f>
        <v>2800000</v>
      </c>
      <c r="G4798">
        <v>58.403300000000002</v>
      </c>
      <c r="H4798" t="s">
        <v>129</v>
      </c>
      <c r="I4798">
        <v>17</v>
      </c>
      <c r="J4798">
        <f>IF(I4798="",0,I4798)</f>
        <v>17</v>
      </c>
      <c r="K4798">
        <v>9</v>
      </c>
      <c r="L4798">
        <f>I4798-K4798</f>
        <v>8</v>
      </c>
      <c r="M4798" t="str">
        <f>IF(I4798&lt;100,"small",IF(I4798&lt;500,"medium","large"))</f>
        <v>small</v>
      </c>
      <c r="N4798">
        <f>IF(M4798="small",1,0)</f>
        <v>1</v>
      </c>
      <c r="O4798">
        <f>IF(N4798="medium",1,0)</f>
        <v>0</v>
      </c>
      <c r="P4798">
        <f>IF(O4798="large",1,0)</f>
        <v>0</v>
      </c>
      <c r="Q4798">
        <v>2006</v>
      </c>
      <c r="R4798">
        <v>3</v>
      </c>
      <c r="S4798" t="str">
        <f>IF(R4798=1, "First-time", IF(R4798&lt;=3, "Rising Star", IF(R4798&lt;10, "Established", "Elites")))</f>
        <v>Rising Star</v>
      </c>
      <c r="T4798">
        <f>IF(S4798 = "First-time",1,0)</f>
        <v>0</v>
      </c>
      <c r="U4798">
        <f>IF(S4798 = "Rising Star",1,0)</f>
        <v>1</v>
      </c>
      <c r="V4798">
        <f>IF(S4798 = "Established",1,0)</f>
        <v>0</v>
      </c>
      <c r="W4798">
        <f>IF(S4798 = "Elites",1,0)</f>
        <v>0</v>
      </c>
      <c r="X4798" t="s">
        <v>342</v>
      </c>
      <c r="Y4798" t="str">
        <f>IF(X4798="","-",TRIM(LEFT(X4798,FIND(",",X4798&amp;",")-1)))</f>
        <v>San Diego</v>
      </c>
      <c r="Z4798" t="s">
        <v>7266</v>
      </c>
      <c r="AA4798" t="s">
        <v>5</v>
      </c>
    </row>
    <row r="4799" spans="1:27" ht="14.4" x14ac:dyDescent="0.3">
      <c r="A4799">
        <v>4786</v>
      </c>
      <c r="B4799" t="s">
        <v>15856</v>
      </c>
      <c r="C4799" t="s">
        <v>15857</v>
      </c>
      <c r="D4799" t="s">
        <v>15858</v>
      </c>
      <c r="E4799" t="s">
        <v>961</v>
      </c>
      <c r="F4799" s="5">
        <f>_xlfn.TEXTBEFORE(E4799, " ") * 1000000</f>
        <v>10300000</v>
      </c>
      <c r="G4799">
        <v>58.360799999999998</v>
      </c>
      <c r="H4799" t="s">
        <v>761</v>
      </c>
      <c r="I4799">
        <v>48</v>
      </c>
      <c r="J4799">
        <f>IF(I4799="",0,I4799)</f>
        <v>48</v>
      </c>
      <c r="K4799">
        <v>13</v>
      </c>
      <c r="L4799">
        <f>I4799-K4799</f>
        <v>35</v>
      </c>
      <c r="M4799" t="str">
        <f>IF(I4799&lt;100,"small",IF(I4799&lt;500,"medium","large"))</f>
        <v>small</v>
      </c>
      <c r="N4799">
        <f>IF(M4799="small",1,0)</f>
        <v>1</v>
      </c>
      <c r="O4799">
        <f>IF(N4799="medium",1,0)</f>
        <v>0</v>
      </c>
      <c r="P4799">
        <f>IF(O4799="large",1,0)</f>
        <v>0</v>
      </c>
      <c r="Q4799">
        <v>2014</v>
      </c>
      <c r="R4799">
        <v>1</v>
      </c>
      <c r="S4799" t="str">
        <f>IF(R4799=1, "First-time", IF(R4799&lt;=3, "Rising Star", IF(R4799&lt;10, "Established", "Elites")))</f>
        <v>First-time</v>
      </c>
      <c r="T4799">
        <f>IF(S4799 = "First-time",1,0)</f>
        <v>1</v>
      </c>
      <c r="U4799">
        <f>IF(S4799 = "Rising Star",1,0)</f>
        <v>0</v>
      </c>
      <c r="V4799">
        <f>IF(S4799 = "Established",1,0)</f>
        <v>0</v>
      </c>
      <c r="W4799">
        <f>IF(S4799 = "Elites",1,0)</f>
        <v>0</v>
      </c>
      <c r="X4799" t="s">
        <v>409</v>
      </c>
      <c r="Y4799" t="str">
        <f>IF(X4799="","-",TRIM(LEFT(X4799,FIND(",",X4799&amp;",")-1)))</f>
        <v>Salt Lake City</v>
      </c>
      <c r="Z4799" t="s">
        <v>10604</v>
      </c>
      <c r="AA4799" t="s">
        <v>46</v>
      </c>
    </row>
    <row r="4800" spans="1:27" ht="14.4" x14ac:dyDescent="0.3">
      <c r="A4800">
        <v>4787</v>
      </c>
      <c r="B4800" t="s">
        <v>896</v>
      </c>
      <c r="C4800" t="s">
        <v>897</v>
      </c>
      <c r="D4800" t="s">
        <v>898</v>
      </c>
      <c r="E4800" t="s">
        <v>899</v>
      </c>
      <c r="F4800" s="5">
        <f>_xlfn.TEXTBEFORE(E4800, " ") * 1000000</f>
        <v>49000000</v>
      </c>
      <c r="G4800">
        <v>58.314300000000003</v>
      </c>
      <c r="H4800" t="s">
        <v>779</v>
      </c>
      <c r="I4800">
        <v>170</v>
      </c>
      <c r="J4800">
        <f>IF(I4800="",0,I4800)</f>
        <v>170</v>
      </c>
      <c r="K4800">
        <v>130</v>
      </c>
      <c r="L4800">
        <f>I4800-K4800</f>
        <v>40</v>
      </c>
      <c r="M4800" t="str">
        <f>IF(I4800&lt;100,"small",IF(I4800&lt;500,"medium","large"))</f>
        <v>medium</v>
      </c>
      <c r="N4800">
        <f>IF(M4800="small",1,0)</f>
        <v>0</v>
      </c>
      <c r="O4800">
        <f>IF(N4800="medium",1,0)</f>
        <v>0</v>
      </c>
      <c r="P4800">
        <f>IF(O4800="large",1,0)</f>
        <v>0</v>
      </c>
      <c r="Q4800">
        <v>1982</v>
      </c>
      <c r="R4800">
        <v>1</v>
      </c>
      <c r="S4800" t="str">
        <f>IF(R4800=1, "First-time", IF(R4800&lt;=3, "Rising Star", IF(R4800&lt;10, "Established", "Elites")))</f>
        <v>First-time</v>
      </c>
      <c r="T4800">
        <f>IF(S4800 = "First-time",1,0)</f>
        <v>1</v>
      </c>
      <c r="U4800">
        <f>IF(S4800 = "Rising Star",1,0)</f>
        <v>0</v>
      </c>
      <c r="V4800">
        <f>IF(S4800 = "Established",1,0)</f>
        <v>0</v>
      </c>
      <c r="W4800">
        <f>IF(S4800 = "Elites",1,0)</f>
        <v>0</v>
      </c>
      <c r="X4800" t="s">
        <v>900</v>
      </c>
      <c r="Y4800" t="str">
        <f>IF(X4800="","-",TRIM(LEFT(X4800,FIND(",",X4800&amp;",")-1)))</f>
        <v>Jacksonville</v>
      </c>
      <c r="Z4800" t="s">
        <v>901</v>
      </c>
      <c r="AA4800" t="s">
        <v>10</v>
      </c>
    </row>
    <row r="4801" spans="1:27" ht="14.4" x14ac:dyDescent="0.3">
      <c r="A4801">
        <v>4788</v>
      </c>
      <c r="B4801" t="s">
        <v>3990</v>
      </c>
      <c r="C4801" t="s">
        <v>3991</v>
      </c>
      <c r="D4801" t="s">
        <v>3992</v>
      </c>
      <c r="E4801" t="s">
        <v>3993</v>
      </c>
      <c r="F4801" s="5">
        <f>_xlfn.TEXTBEFORE(E4801, " ") * 1000000</f>
        <v>35200000</v>
      </c>
      <c r="G4801">
        <v>58.313699999999997</v>
      </c>
      <c r="H4801" t="s">
        <v>472</v>
      </c>
      <c r="I4801">
        <v>46</v>
      </c>
      <c r="J4801">
        <f>IF(I4801="",0,I4801)</f>
        <v>46</v>
      </c>
      <c r="K4801">
        <v>29</v>
      </c>
      <c r="L4801">
        <f>I4801-K4801</f>
        <v>17</v>
      </c>
      <c r="M4801" t="str">
        <f>IF(I4801&lt;100,"small",IF(I4801&lt;500,"medium","large"))</f>
        <v>small</v>
      </c>
      <c r="N4801">
        <f>IF(M4801="small",1,0)</f>
        <v>1</v>
      </c>
      <c r="O4801">
        <f>IF(N4801="medium",1,0)</f>
        <v>0</v>
      </c>
      <c r="P4801">
        <f>IF(O4801="large",1,0)</f>
        <v>0</v>
      </c>
      <c r="Q4801">
        <v>2001</v>
      </c>
      <c r="R4801">
        <v>7</v>
      </c>
      <c r="S4801" t="str">
        <f>IF(R4801=1, "First-time", IF(R4801&lt;=3, "Rising Star", IF(R4801&lt;10, "Established", "Elites")))</f>
        <v>Established</v>
      </c>
      <c r="T4801">
        <f>IF(S4801 = "First-time",1,0)</f>
        <v>0</v>
      </c>
      <c r="U4801">
        <f>IF(S4801 = "Rising Star",1,0)</f>
        <v>0</v>
      </c>
      <c r="V4801">
        <f>IF(S4801 = "Established",1,0)</f>
        <v>1</v>
      </c>
      <c r="W4801">
        <f>IF(S4801 = "Elites",1,0)</f>
        <v>0</v>
      </c>
      <c r="X4801" t="s">
        <v>354</v>
      </c>
      <c r="Y4801" t="str">
        <f>IF(X4801="","-",TRIM(LEFT(X4801,FIND(",",X4801&amp;",")-1)))</f>
        <v>Minneapolis</v>
      </c>
      <c r="Z4801" t="s">
        <v>3994</v>
      </c>
      <c r="AA4801" t="s">
        <v>24</v>
      </c>
    </row>
    <row r="4802" spans="1:27" ht="14.4" x14ac:dyDescent="0.3">
      <c r="A4802">
        <v>4789</v>
      </c>
      <c r="B4802" t="s">
        <v>2467</v>
      </c>
      <c r="C4802" t="s">
        <v>2468</v>
      </c>
      <c r="D4802" t="s">
        <v>2469</v>
      </c>
      <c r="E4802" t="s">
        <v>302</v>
      </c>
      <c r="F4802" s="5">
        <f>_xlfn.TEXTBEFORE(E4802, " ") * 1000000</f>
        <v>7100000</v>
      </c>
      <c r="G4802">
        <v>58.291499999999999</v>
      </c>
      <c r="H4802" t="s">
        <v>472</v>
      </c>
      <c r="I4802">
        <v>44</v>
      </c>
      <c r="J4802">
        <f>IF(I4802="",0,I4802)</f>
        <v>44</v>
      </c>
      <c r="K4802">
        <v>32</v>
      </c>
      <c r="L4802">
        <f>I4802-K4802</f>
        <v>12</v>
      </c>
      <c r="M4802" t="str">
        <f>IF(I4802&lt;100,"small",IF(I4802&lt;500,"medium","large"))</f>
        <v>small</v>
      </c>
      <c r="N4802">
        <f>IF(M4802="small",1,0)</f>
        <v>1</v>
      </c>
      <c r="O4802">
        <f>IF(N4802="medium",1,0)</f>
        <v>0</v>
      </c>
      <c r="P4802">
        <f>IF(O4802="large",1,0)</f>
        <v>0</v>
      </c>
      <c r="Q4802">
        <v>1996</v>
      </c>
      <c r="R4802">
        <v>2</v>
      </c>
      <c r="S4802" t="str">
        <f>IF(R4802=1, "First-time", IF(R4802&lt;=3, "Rising Star", IF(R4802&lt;10, "Established", "Elites")))</f>
        <v>Rising Star</v>
      </c>
      <c r="T4802">
        <f>IF(S4802 = "First-time",1,0)</f>
        <v>0</v>
      </c>
      <c r="U4802">
        <f>IF(S4802 = "Rising Star",1,0)</f>
        <v>1</v>
      </c>
      <c r="V4802">
        <f>IF(S4802 = "Established",1,0)</f>
        <v>0</v>
      </c>
      <c r="W4802">
        <f>IF(S4802 = "Elites",1,0)</f>
        <v>0</v>
      </c>
      <c r="X4802" t="s">
        <v>242</v>
      </c>
      <c r="Y4802" t="str">
        <f>IF(X4802="","-",TRIM(LEFT(X4802,FIND(",",X4802&amp;",")-1)))</f>
        <v>Atlanta</v>
      </c>
      <c r="Z4802" t="s">
        <v>2470</v>
      </c>
      <c r="AA4802" t="s">
        <v>11</v>
      </c>
    </row>
    <row r="4803" spans="1:27" ht="14.4" x14ac:dyDescent="0.3">
      <c r="A4803">
        <v>4790</v>
      </c>
      <c r="B4803" t="s">
        <v>568</v>
      </c>
      <c r="C4803" t="s">
        <v>569</v>
      </c>
      <c r="D4803" t="s">
        <v>570</v>
      </c>
      <c r="E4803" t="s">
        <v>571</v>
      </c>
      <c r="F4803" s="5">
        <f>_xlfn.TEXTBEFORE(E4803, " ") * 1000000</f>
        <v>27700000</v>
      </c>
      <c r="G4803">
        <v>58.254399999999997</v>
      </c>
      <c r="H4803" t="s">
        <v>153</v>
      </c>
      <c r="I4803">
        <v>73</v>
      </c>
      <c r="J4803">
        <f>IF(I4803="",0,I4803)</f>
        <v>73</v>
      </c>
      <c r="K4803">
        <v>42</v>
      </c>
      <c r="L4803">
        <f>I4803-K4803</f>
        <v>31</v>
      </c>
      <c r="M4803" t="str">
        <f>IF(I4803&lt;100,"small",IF(I4803&lt;500,"medium","large"))</f>
        <v>small</v>
      </c>
      <c r="N4803">
        <f>IF(M4803="small",1,0)</f>
        <v>1</v>
      </c>
      <c r="O4803">
        <f>IF(N4803="medium",1,0)</f>
        <v>0</v>
      </c>
      <c r="P4803">
        <f>IF(O4803="large",1,0)</f>
        <v>0</v>
      </c>
      <c r="Q4803">
        <v>1976</v>
      </c>
      <c r="R4803">
        <v>2</v>
      </c>
      <c r="S4803" t="str">
        <f>IF(R4803=1, "First-time", IF(R4803&lt;=3, "Rising Star", IF(R4803&lt;10, "Established", "Elites")))</f>
        <v>Rising Star</v>
      </c>
      <c r="T4803">
        <f>IF(S4803 = "First-time",1,0)</f>
        <v>0</v>
      </c>
      <c r="U4803">
        <f>IF(S4803 = "Rising Star",1,0)</f>
        <v>1</v>
      </c>
      <c r="V4803">
        <f>IF(S4803 = "Established",1,0)</f>
        <v>0</v>
      </c>
      <c r="W4803">
        <f>IF(S4803 = "Elites",1,0)</f>
        <v>0</v>
      </c>
      <c r="X4803" t="s">
        <v>106</v>
      </c>
      <c r="Y4803" t="str">
        <f>IF(X4803="","-",TRIM(LEFT(X4803,FIND(",",X4803&amp;",")-1)))</f>
        <v>Cleveland</v>
      </c>
      <c r="Z4803" t="s">
        <v>106</v>
      </c>
      <c r="AA4803" t="s">
        <v>36</v>
      </c>
    </row>
    <row r="4804" spans="1:27" ht="14.4" x14ac:dyDescent="0.3">
      <c r="A4804">
        <v>4791</v>
      </c>
      <c r="B4804" t="s">
        <v>4848</v>
      </c>
      <c r="C4804" t="s">
        <v>4849</v>
      </c>
      <c r="D4804" t="s">
        <v>4850</v>
      </c>
      <c r="E4804" t="s">
        <v>4851</v>
      </c>
      <c r="F4804" s="5">
        <f>_xlfn.TEXTBEFORE(E4804, " ") * 1000000</f>
        <v>134800000</v>
      </c>
      <c r="G4804">
        <v>58.229500000000002</v>
      </c>
      <c r="H4804" t="s">
        <v>472</v>
      </c>
      <c r="I4804">
        <v>646</v>
      </c>
      <c r="J4804">
        <f>IF(I4804="",0,I4804)</f>
        <v>646</v>
      </c>
      <c r="K4804">
        <v>451</v>
      </c>
      <c r="L4804">
        <f>I4804-K4804</f>
        <v>195</v>
      </c>
      <c r="M4804" t="str">
        <f>IF(I4804&lt;100,"small",IF(I4804&lt;500,"medium","large"))</f>
        <v>large</v>
      </c>
      <c r="N4804">
        <f>IF(M4804="small",1,0)</f>
        <v>0</v>
      </c>
      <c r="O4804">
        <f>IF(N4804="medium",1,0)</f>
        <v>0</v>
      </c>
      <c r="P4804">
        <f>IF(O4804="large",1,0)</f>
        <v>0</v>
      </c>
      <c r="Q4804">
        <v>2003</v>
      </c>
      <c r="R4804">
        <v>11</v>
      </c>
      <c r="S4804" t="str">
        <f>IF(R4804=1, "First-time", IF(R4804&lt;=3, "Rising Star", IF(R4804&lt;10, "Established", "Elites")))</f>
        <v>Elites</v>
      </c>
      <c r="T4804">
        <f>IF(S4804 = "First-time",1,0)</f>
        <v>0</v>
      </c>
      <c r="U4804">
        <f>IF(S4804 = "Rising Star",1,0)</f>
        <v>0</v>
      </c>
      <c r="V4804">
        <f>IF(S4804 = "Established",1,0)</f>
        <v>0</v>
      </c>
      <c r="W4804">
        <f>IF(S4804 = "Elites",1,0)</f>
        <v>1</v>
      </c>
      <c r="X4804" t="s">
        <v>130</v>
      </c>
      <c r="Y4804" t="str">
        <f>IF(X4804="","-",TRIM(LEFT(X4804,FIND(",",X4804&amp;",")-1)))</f>
        <v>Dallas</v>
      </c>
      <c r="Z4804" t="s">
        <v>130</v>
      </c>
      <c r="AA4804" t="s">
        <v>45</v>
      </c>
    </row>
    <row r="4805" spans="1:27" ht="14.4" x14ac:dyDescent="0.3">
      <c r="A4805">
        <v>4792</v>
      </c>
      <c r="B4805" t="s">
        <v>9495</v>
      </c>
      <c r="C4805" t="s">
        <v>9496</v>
      </c>
      <c r="D4805" t="s">
        <v>9497</v>
      </c>
      <c r="E4805" t="s">
        <v>3671</v>
      </c>
      <c r="F4805" s="5">
        <f>_xlfn.TEXTBEFORE(E4805, " ") * 1000000</f>
        <v>11400000</v>
      </c>
      <c r="G4805">
        <v>58.224899999999998</v>
      </c>
      <c r="H4805" t="s">
        <v>324</v>
      </c>
      <c r="I4805">
        <v>465</v>
      </c>
      <c r="J4805">
        <f>IF(I4805="",0,I4805)</f>
        <v>465</v>
      </c>
      <c r="K4805">
        <v>310</v>
      </c>
      <c r="L4805">
        <f>I4805-K4805</f>
        <v>155</v>
      </c>
      <c r="M4805" t="str">
        <f>IF(I4805&lt;100,"small",IF(I4805&lt;500,"medium","large"))</f>
        <v>medium</v>
      </c>
      <c r="N4805">
        <f>IF(M4805="small",1,0)</f>
        <v>0</v>
      </c>
      <c r="O4805">
        <f>IF(N4805="medium",1,0)</f>
        <v>0</v>
      </c>
      <c r="P4805">
        <f>IF(O4805="large",1,0)</f>
        <v>0</v>
      </c>
      <c r="Q4805">
        <v>2009</v>
      </c>
      <c r="R4805">
        <v>5</v>
      </c>
      <c r="S4805" t="str">
        <f>IF(R4805=1, "First-time", IF(R4805&lt;=3, "Rising Star", IF(R4805&lt;10, "Established", "Elites")))</f>
        <v>Established</v>
      </c>
      <c r="T4805">
        <f>IF(S4805 = "First-time",1,0)</f>
        <v>0</v>
      </c>
      <c r="U4805">
        <f>IF(S4805 = "Rising Star",1,0)</f>
        <v>0</v>
      </c>
      <c r="V4805">
        <f>IF(S4805 = "Established",1,0)</f>
        <v>1</v>
      </c>
      <c r="W4805">
        <f>IF(S4805 = "Elites",1,0)</f>
        <v>0</v>
      </c>
      <c r="X4805" t="s">
        <v>99</v>
      </c>
      <c r="Y4805" t="str">
        <f>IF(X4805="","-",TRIM(LEFT(X4805,FIND(",",X4805&amp;",")-1)))</f>
        <v>-</v>
      </c>
      <c r="Z4805" t="s">
        <v>7507</v>
      </c>
      <c r="AA4805" t="s">
        <v>44</v>
      </c>
    </row>
    <row r="4806" spans="1:27" ht="14.4" x14ac:dyDescent="0.3">
      <c r="A4806">
        <v>4793</v>
      </c>
      <c r="B4806" t="s">
        <v>405</v>
      </c>
      <c r="C4806" t="s">
        <v>406</v>
      </c>
      <c r="D4806" t="s">
        <v>407</v>
      </c>
      <c r="E4806" t="s">
        <v>408</v>
      </c>
      <c r="F4806" s="5">
        <f>_xlfn.TEXTBEFORE(E4806, " ") * 1000000</f>
        <v>1500000</v>
      </c>
      <c r="G4806">
        <v>58.221299999999999</v>
      </c>
      <c r="H4806" t="s">
        <v>118</v>
      </c>
      <c r="I4806">
        <v>1423</v>
      </c>
      <c r="J4806">
        <f>IF(I4806="",0,I4806)</f>
        <v>1423</v>
      </c>
      <c r="K4806">
        <v>1082</v>
      </c>
      <c r="L4806">
        <f>I4806-K4806</f>
        <v>341</v>
      </c>
      <c r="M4806" t="str">
        <f>IF(I4806&lt;100,"small",IF(I4806&lt;500,"medium","large"))</f>
        <v>large</v>
      </c>
      <c r="N4806">
        <f>IF(M4806="small",1,0)</f>
        <v>0</v>
      </c>
      <c r="O4806">
        <f>IF(N4806="medium",1,0)</f>
        <v>0</v>
      </c>
      <c r="P4806">
        <f>IF(O4806="large",1,0)</f>
        <v>0</v>
      </c>
      <c r="Q4806">
        <v>1967</v>
      </c>
      <c r="R4806">
        <v>1</v>
      </c>
      <c r="S4806" t="str">
        <f>IF(R4806=1, "First-time", IF(R4806&lt;=3, "Rising Star", IF(R4806&lt;10, "Established", "Elites")))</f>
        <v>First-time</v>
      </c>
      <c r="T4806">
        <f>IF(S4806 = "First-time",1,0)</f>
        <v>1</v>
      </c>
      <c r="U4806">
        <f>IF(S4806 = "Rising Star",1,0)</f>
        <v>0</v>
      </c>
      <c r="V4806">
        <f>IF(S4806 = "Established",1,0)</f>
        <v>0</v>
      </c>
      <c r="W4806">
        <f>IF(S4806 = "Elites",1,0)</f>
        <v>0</v>
      </c>
      <c r="X4806" t="s">
        <v>409</v>
      </c>
      <c r="Y4806" t="str">
        <f>IF(X4806="","-",TRIM(LEFT(X4806,FIND(",",X4806&amp;",")-1)))</f>
        <v>Salt Lake City</v>
      </c>
      <c r="Z4806" t="s">
        <v>409</v>
      </c>
      <c r="AA4806" t="s">
        <v>46</v>
      </c>
    </row>
    <row r="4807" spans="1:27" ht="14.4" x14ac:dyDescent="0.3">
      <c r="A4807">
        <v>4794</v>
      </c>
      <c r="B4807" t="s">
        <v>2980</v>
      </c>
      <c r="C4807" t="s">
        <v>2981</v>
      </c>
      <c r="D4807" t="s">
        <v>2982</v>
      </c>
      <c r="E4807" t="s">
        <v>231</v>
      </c>
      <c r="F4807" s="5">
        <f>_xlfn.TEXTBEFORE(E4807, " ") * 1000000</f>
        <v>15800000</v>
      </c>
      <c r="G4807">
        <v>58.2087</v>
      </c>
      <c r="H4807" t="s">
        <v>433</v>
      </c>
      <c r="I4807">
        <v>34</v>
      </c>
      <c r="J4807">
        <f>IF(I4807="",0,I4807)</f>
        <v>34</v>
      </c>
      <c r="K4807">
        <v>24</v>
      </c>
      <c r="L4807">
        <f>I4807-K4807</f>
        <v>10</v>
      </c>
      <c r="M4807" t="str">
        <f>IF(I4807&lt;100,"small",IF(I4807&lt;500,"medium","large"))</f>
        <v>small</v>
      </c>
      <c r="N4807">
        <f>IF(M4807="small",1,0)</f>
        <v>1</v>
      </c>
      <c r="O4807">
        <f>IF(N4807="medium",1,0)</f>
        <v>0</v>
      </c>
      <c r="P4807">
        <f>IF(O4807="large",1,0)</f>
        <v>0</v>
      </c>
      <c r="Q4807">
        <v>1998</v>
      </c>
      <c r="R4807">
        <v>8</v>
      </c>
      <c r="S4807" t="str">
        <f>IF(R4807=1, "First-time", IF(R4807&lt;=3, "Rising Star", IF(R4807&lt;10, "Established", "Elites")))</f>
        <v>Established</v>
      </c>
      <c r="T4807">
        <f>IF(S4807 = "First-time",1,0)</f>
        <v>0</v>
      </c>
      <c r="U4807">
        <f>IF(S4807 = "Rising Star",1,0)</f>
        <v>0</v>
      </c>
      <c r="V4807">
        <f>IF(S4807 = "Established",1,0)</f>
        <v>1</v>
      </c>
      <c r="W4807">
        <f>IF(S4807 = "Elites",1,0)</f>
        <v>0</v>
      </c>
      <c r="X4807" t="s">
        <v>99</v>
      </c>
      <c r="Y4807" t="str">
        <f>IF(X4807="","-",TRIM(LEFT(X4807,FIND(",",X4807&amp;",")-1)))</f>
        <v>-</v>
      </c>
      <c r="Z4807" t="s">
        <v>611</v>
      </c>
      <c r="AA4807" t="s">
        <v>6</v>
      </c>
    </row>
    <row r="4808" spans="1:27" ht="14.4" x14ac:dyDescent="0.3">
      <c r="A4808">
        <v>4795</v>
      </c>
      <c r="B4808" t="s">
        <v>3512</v>
      </c>
      <c r="C4808" t="s">
        <v>3513</v>
      </c>
      <c r="D4808" t="s">
        <v>3514</v>
      </c>
      <c r="E4808" t="s">
        <v>3515</v>
      </c>
      <c r="F4808" s="5">
        <f>_xlfn.TEXTBEFORE(E4808, " ") * 1000000</f>
        <v>76600000</v>
      </c>
      <c r="G4808">
        <v>58.196399999999997</v>
      </c>
      <c r="H4808" t="s">
        <v>85</v>
      </c>
      <c r="I4808">
        <v>44</v>
      </c>
      <c r="J4808">
        <f>IF(I4808="",0,I4808)</f>
        <v>44</v>
      </c>
      <c r="K4808">
        <v>35</v>
      </c>
      <c r="L4808">
        <f>I4808-K4808</f>
        <v>9</v>
      </c>
      <c r="M4808" t="str">
        <f>IF(I4808&lt;100,"small",IF(I4808&lt;500,"medium","large"))</f>
        <v>small</v>
      </c>
      <c r="N4808">
        <f>IF(M4808="small",1,0)</f>
        <v>1</v>
      </c>
      <c r="O4808">
        <f>IF(N4808="medium",1,0)</f>
        <v>0</v>
      </c>
      <c r="P4808">
        <f>IF(O4808="large",1,0)</f>
        <v>0</v>
      </c>
      <c r="Q4808">
        <v>2000</v>
      </c>
      <c r="R4808">
        <v>4</v>
      </c>
      <c r="S4808" t="str">
        <f>IF(R4808=1, "First-time", IF(R4808&lt;=3, "Rising Star", IF(R4808&lt;10, "Established", "Elites")))</f>
        <v>Established</v>
      </c>
      <c r="T4808">
        <f>IF(S4808 = "First-time",1,0)</f>
        <v>0</v>
      </c>
      <c r="U4808">
        <f>IF(S4808 = "Rising Star",1,0)</f>
        <v>0</v>
      </c>
      <c r="V4808">
        <f>IF(S4808 = "Established",1,0)</f>
        <v>1</v>
      </c>
      <c r="W4808">
        <f>IF(S4808 = "Elites",1,0)</f>
        <v>0</v>
      </c>
      <c r="X4808" t="s">
        <v>191</v>
      </c>
      <c r="Y4808" t="str">
        <f>IF(X4808="","-",TRIM(LEFT(X4808,FIND(",",X4808&amp;",")-1)))</f>
        <v>Philadelphia</v>
      </c>
      <c r="Z4808" t="s">
        <v>3516</v>
      </c>
      <c r="AA4808" t="s">
        <v>32</v>
      </c>
    </row>
    <row r="4809" spans="1:27" ht="14.4" x14ac:dyDescent="0.3">
      <c r="A4809">
        <v>4796</v>
      </c>
      <c r="B4809" t="s">
        <v>16066</v>
      </c>
      <c r="C4809" t="s">
        <v>16067</v>
      </c>
      <c r="D4809" t="s">
        <v>16068</v>
      </c>
      <c r="E4809" t="s">
        <v>2261</v>
      </c>
      <c r="F4809" s="5">
        <f>_xlfn.TEXTBEFORE(E4809, " ") * 1000000</f>
        <v>10200000</v>
      </c>
      <c r="G4809">
        <v>58.1526</v>
      </c>
      <c r="H4809" t="s">
        <v>85</v>
      </c>
      <c r="I4809">
        <v>70</v>
      </c>
      <c r="J4809">
        <f>IF(I4809="",0,I4809)</f>
        <v>70</v>
      </c>
      <c r="K4809">
        <v>20</v>
      </c>
      <c r="L4809">
        <f>I4809-K4809</f>
        <v>50</v>
      </c>
      <c r="M4809" t="str">
        <f>IF(I4809&lt;100,"small",IF(I4809&lt;500,"medium","large"))</f>
        <v>small</v>
      </c>
      <c r="N4809">
        <f>IF(M4809="small",1,0)</f>
        <v>1</v>
      </c>
      <c r="O4809">
        <f>IF(N4809="medium",1,0)</f>
        <v>0</v>
      </c>
      <c r="P4809">
        <f>IF(O4809="large",1,0)</f>
        <v>0</v>
      </c>
      <c r="Q4809">
        <v>2014</v>
      </c>
      <c r="R4809">
        <v>1</v>
      </c>
      <c r="S4809" t="str">
        <f>IF(R4809=1, "First-time", IF(R4809&lt;=3, "Rising Star", IF(R4809&lt;10, "Established", "Elites")))</f>
        <v>First-time</v>
      </c>
      <c r="T4809">
        <f>IF(S4809 = "First-time",1,0)</f>
        <v>1</v>
      </c>
      <c r="U4809">
        <f>IF(S4809 = "Rising Star",1,0)</f>
        <v>0</v>
      </c>
      <c r="V4809">
        <f>IF(S4809 = "Established",1,0)</f>
        <v>0</v>
      </c>
      <c r="W4809">
        <f>IF(S4809 = "Elites",1,0)</f>
        <v>0</v>
      </c>
      <c r="X4809" t="s">
        <v>191</v>
      </c>
      <c r="Y4809" t="str">
        <f>IF(X4809="","-",TRIM(LEFT(X4809,FIND(",",X4809&amp;",")-1)))</f>
        <v>Philadelphia</v>
      </c>
      <c r="Z4809" t="s">
        <v>191</v>
      </c>
      <c r="AA4809" t="s">
        <v>39</v>
      </c>
    </row>
    <row r="4810" spans="1:27" ht="14.4" x14ac:dyDescent="0.3">
      <c r="A4810">
        <v>4797</v>
      </c>
      <c r="B4810" t="s">
        <v>14795</v>
      </c>
      <c r="C4810" t="s">
        <v>14796</v>
      </c>
      <c r="D4810" t="s">
        <v>14797</v>
      </c>
      <c r="E4810" t="s">
        <v>3685</v>
      </c>
      <c r="F4810" s="5">
        <f>_xlfn.TEXTBEFORE(E4810, " ") * 1000000</f>
        <v>17100000</v>
      </c>
      <c r="G4810">
        <v>58.141800000000003</v>
      </c>
      <c r="H4810" t="s">
        <v>803</v>
      </c>
      <c r="I4810">
        <v>65</v>
      </c>
      <c r="J4810">
        <f>IF(I4810="",0,I4810)</f>
        <v>65</v>
      </c>
      <c r="K4810">
        <v>39</v>
      </c>
      <c r="L4810">
        <f>I4810-K4810</f>
        <v>26</v>
      </c>
      <c r="M4810" t="str">
        <f>IF(I4810&lt;100,"small",IF(I4810&lt;500,"medium","large"))</f>
        <v>small</v>
      </c>
      <c r="N4810">
        <f>IF(M4810="small",1,0)</f>
        <v>1</v>
      </c>
      <c r="O4810">
        <f>IF(N4810="medium",1,0)</f>
        <v>0</v>
      </c>
      <c r="P4810">
        <f>IF(O4810="large",1,0)</f>
        <v>0</v>
      </c>
      <c r="Q4810">
        <v>2013</v>
      </c>
      <c r="R4810">
        <v>1</v>
      </c>
      <c r="S4810" t="str">
        <f>IF(R4810=1, "First-time", IF(R4810&lt;=3, "Rising Star", IF(R4810&lt;10, "Established", "Elites")))</f>
        <v>First-time</v>
      </c>
      <c r="T4810">
        <f>IF(S4810 = "First-time",1,0)</f>
        <v>1</v>
      </c>
      <c r="U4810">
        <f>IF(S4810 = "Rising Star",1,0)</f>
        <v>0</v>
      </c>
      <c r="V4810">
        <f>IF(S4810 = "Established",1,0)</f>
        <v>0</v>
      </c>
      <c r="W4810">
        <f>IF(S4810 = "Elites",1,0)</f>
        <v>0</v>
      </c>
      <c r="X4810" t="s">
        <v>86</v>
      </c>
      <c r="Y4810" t="str">
        <f>IF(X4810="","-",TRIM(LEFT(X4810,FIND(",",X4810&amp;",")-1)))</f>
        <v>New York City</v>
      </c>
      <c r="Z4810" t="s">
        <v>543</v>
      </c>
      <c r="AA4810" t="s">
        <v>35</v>
      </c>
    </row>
    <row r="4811" spans="1:27" ht="14.4" x14ac:dyDescent="0.3">
      <c r="A4811">
        <v>4798</v>
      </c>
      <c r="B4811" t="s">
        <v>13241</v>
      </c>
      <c r="C4811" t="s">
        <v>13242</v>
      </c>
      <c r="D4811" t="s">
        <v>13243</v>
      </c>
      <c r="E4811" t="s">
        <v>4251</v>
      </c>
      <c r="F4811" s="5">
        <f>_xlfn.TEXTBEFORE(E4811, " ") * 1000000</f>
        <v>3400000</v>
      </c>
      <c r="G4811">
        <v>58.119300000000003</v>
      </c>
      <c r="H4811" t="s">
        <v>85</v>
      </c>
      <c r="I4811">
        <v>21</v>
      </c>
      <c r="J4811">
        <f>IF(I4811="",0,I4811)</f>
        <v>21</v>
      </c>
      <c r="K4811">
        <v>12</v>
      </c>
      <c r="L4811">
        <f>I4811-K4811</f>
        <v>9</v>
      </c>
      <c r="M4811" t="str">
        <f>IF(I4811&lt;100,"small",IF(I4811&lt;500,"medium","large"))</f>
        <v>small</v>
      </c>
      <c r="N4811">
        <f>IF(M4811="small",1,0)</f>
        <v>1</v>
      </c>
      <c r="O4811">
        <f>IF(N4811="medium",1,0)</f>
        <v>0</v>
      </c>
      <c r="P4811">
        <f>IF(O4811="large",1,0)</f>
        <v>0</v>
      </c>
      <c r="Q4811">
        <v>2012</v>
      </c>
      <c r="R4811">
        <v>3</v>
      </c>
      <c r="S4811" t="str">
        <f>IF(R4811=1, "First-time", IF(R4811&lt;=3, "Rising Star", IF(R4811&lt;10, "Established", "Elites")))</f>
        <v>Rising Star</v>
      </c>
      <c r="T4811">
        <f>IF(S4811 = "First-time",1,0)</f>
        <v>0</v>
      </c>
      <c r="U4811">
        <f>IF(S4811 = "Rising Star",1,0)</f>
        <v>1</v>
      </c>
      <c r="V4811">
        <f>IF(S4811 = "Established",1,0)</f>
        <v>0</v>
      </c>
      <c r="W4811">
        <f>IF(S4811 = "Elites",1,0)</f>
        <v>0</v>
      </c>
      <c r="X4811" t="s">
        <v>191</v>
      </c>
      <c r="Y4811" t="str">
        <f>IF(X4811="","-",TRIM(LEFT(X4811,FIND(",",X4811&amp;",")-1)))</f>
        <v>Philadelphia</v>
      </c>
      <c r="Z4811" t="s">
        <v>13244</v>
      </c>
      <c r="AA4811" t="s">
        <v>39</v>
      </c>
    </row>
    <row r="4812" spans="1:27" ht="14.4" x14ac:dyDescent="0.3">
      <c r="A4812">
        <v>4799</v>
      </c>
      <c r="B4812" t="s">
        <v>17565</v>
      </c>
      <c r="C4812" t="s">
        <v>17566</v>
      </c>
      <c r="D4812" t="s">
        <v>17567</v>
      </c>
      <c r="E4812" t="s">
        <v>4467</v>
      </c>
      <c r="F4812" s="5">
        <f>_xlfn.TEXTBEFORE(E4812, " ") * 1000000</f>
        <v>17900000</v>
      </c>
      <c r="G4812">
        <v>58.092100000000002</v>
      </c>
      <c r="H4812" t="s">
        <v>160</v>
      </c>
      <c r="I4812">
        <v>24</v>
      </c>
      <c r="J4812">
        <f>IF(I4812="",0,I4812)</f>
        <v>24</v>
      </c>
      <c r="K4812">
        <v>13</v>
      </c>
      <c r="L4812">
        <f>I4812-K4812</f>
        <v>11</v>
      </c>
      <c r="M4812" t="str">
        <f>IF(I4812&lt;100,"small",IF(I4812&lt;500,"medium","large"))</f>
        <v>small</v>
      </c>
      <c r="N4812">
        <f>IF(M4812="small",1,0)</f>
        <v>1</v>
      </c>
      <c r="O4812">
        <f>IF(N4812="medium",1,0)</f>
        <v>0</v>
      </c>
      <c r="P4812">
        <f>IF(O4812="large",1,0)</f>
        <v>0</v>
      </c>
      <c r="Q4812">
        <v>2015</v>
      </c>
      <c r="R4812">
        <v>1</v>
      </c>
      <c r="S4812" t="str">
        <f>IF(R4812=1, "First-time", IF(R4812&lt;=3, "Rising Star", IF(R4812&lt;10, "Established", "Elites")))</f>
        <v>First-time</v>
      </c>
      <c r="T4812">
        <f>IF(S4812 = "First-time",1,0)</f>
        <v>1</v>
      </c>
      <c r="U4812">
        <f>IF(S4812 = "Rising Star",1,0)</f>
        <v>0</v>
      </c>
      <c r="V4812">
        <f>IF(S4812 = "Established",1,0)</f>
        <v>0</v>
      </c>
      <c r="W4812">
        <f>IF(S4812 = "Elites",1,0)</f>
        <v>0</v>
      </c>
      <c r="X4812" t="s">
        <v>313</v>
      </c>
      <c r="Y4812" t="str">
        <f>IF(X4812="","-",TRIM(LEFT(X4812,FIND(",",X4812&amp;",")-1)))</f>
        <v>Des Moines</v>
      </c>
      <c r="Z4812" t="s">
        <v>5114</v>
      </c>
      <c r="AA4812" t="s">
        <v>13</v>
      </c>
    </row>
    <row r="4813" spans="1:27" ht="14.4" x14ac:dyDescent="0.3">
      <c r="A4813">
        <v>4800</v>
      </c>
      <c r="B4813" t="s">
        <v>11391</v>
      </c>
      <c r="C4813" t="s">
        <v>11392</v>
      </c>
      <c r="D4813" t="s">
        <v>11393</v>
      </c>
      <c r="E4813" t="s">
        <v>4120</v>
      </c>
      <c r="F4813" s="5">
        <f>_xlfn.TEXTBEFORE(E4813, " ") * 1000000</f>
        <v>42300000</v>
      </c>
      <c r="G4813">
        <v>58.056399999999996</v>
      </c>
      <c r="H4813" t="s">
        <v>174</v>
      </c>
      <c r="I4813">
        <v>31</v>
      </c>
      <c r="J4813">
        <f>IF(I4813="",0,I4813)</f>
        <v>31</v>
      </c>
      <c r="K4813">
        <v>27</v>
      </c>
      <c r="L4813">
        <f>I4813-K4813</f>
        <v>4</v>
      </c>
      <c r="M4813" t="str">
        <f>IF(I4813&lt;100,"small",IF(I4813&lt;500,"medium","large"))</f>
        <v>small</v>
      </c>
      <c r="N4813">
        <f>IF(M4813="small",1,0)</f>
        <v>1</v>
      </c>
      <c r="O4813">
        <f>IF(N4813="medium",1,0)</f>
        <v>0</v>
      </c>
      <c r="P4813">
        <f>IF(O4813="large",1,0)</f>
        <v>0</v>
      </c>
      <c r="Q4813">
        <v>2010</v>
      </c>
      <c r="R4813">
        <v>3</v>
      </c>
      <c r="S4813" t="str">
        <f>IF(R4813=1, "First-time", IF(R4813&lt;=3, "Rising Star", IF(R4813&lt;10, "Established", "Elites")))</f>
        <v>Rising Star</v>
      </c>
      <c r="T4813">
        <f>IF(S4813 = "First-time",1,0)</f>
        <v>0</v>
      </c>
      <c r="U4813">
        <f>IF(S4813 = "Rising Star",1,0)</f>
        <v>1</v>
      </c>
      <c r="V4813">
        <f>IF(S4813 = "Established",1,0)</f>
        <v>0</v>
      </c>
      <c r="W4813">
        <f>IF(S4813 = "Elites",1,0)</f>
        <v>0</v>
      </c>
      <c r="X4813" t="s">
        <v>1021</v>
      </c>
      <c r="Y4813" t="str">
        <f>IF(X4813="","-",TRIM(LEFT(X4813,FIND(",",X4813&amp;",")-1)))</f>
        <v>Bridgeport-Stamford-Norwalk</v>
      </c>
      <c r="Z4813" t="s">
        <v>7993</v>
      </c>
      <c r="AA4813" t="s">
        <v>7</v>
      </c>
    </row>
    <row r="4814" spans="1:27" ht="14.4" x14ac:dyDescent="0.3">
      <c r="A4814">
        <v>4801</v>
      </c>
      <c r="B4814" t="s">
        <v>12380</v>
      </c>
      <c r="C4814" t="s">
        <v>12381</v>
      </c>
      <c r="D4814" t="s">
        <v>12382</v>
      </c>
      <c r="E4814" t="s">
        <v>1088</v>
      </c>
      <c r="F4814" s="5">
        <f>_xlfn.TEXTBEFORE(E4814, " ") * 1000000</f>
        <v>1100000</v>
      </c>
      <c r="G4814">
        <v>58.026000000000003</v>
      </c>
      <c r="H4814" t="s">
        <v>174</v>
      </c>
      <c r="I4814">
        <v>1200</v>
      </c>
      <c r="J4814">
        <f>IF(I4814="",0,I4814)</f>
        <v>1200</v>
      </c>
      <c r="K4814">
        <v>700</v>
      </c>
      <c r="L4814">
        <f>I4814-K4814</f>
        <v>500</v>
      </c>
      <c r="M4814" t="str">
        <f>IF(I4814&lt;100,"small",IF(I4814&lt;500,"medium","large"))</f>
        <v>large</v>
      </c>
      <c r="N4814">
        <f>IF(M4814="small",1,0)</f>
        <v>0</v>
      </c>
      <c r="O4814">
        <f>IF(N4814="medium",1,0)</f>
        <v>0</v>
      </c>
      <c r="P4814">
        <f>IF(O4814="large",1,0)</f>
        <v>0</v>
      </c>
      <c r="Q4814">
        <v>2011</v>
      </c>
      <c r="R4814">
        <v>2</v>
      </c>
      <c r="S4814" t="str">
        <f>IF(R4814=1, "First-time", IF(R4814&lt;=3, "Rising Star", IF(R4814&lt;10, "Established", "Elites")))</f>
        <v>Rising Star</v>
      </c>
      <c r="T4814">
        <f>IF(S4814 = "First-time",1,0)</f>
        <v>0</v>
      </c>
      <c r="U4814">
        <f>IF(S4814 = "Rising Star",1,0)</f>
        <v>1</v>
      </c>
      <c r="V4814">
        <f>IF(S4814 = "Established",1,0)</f>
        <v>0</v>
      </c>
      <c r="W4814">
        <f>IF(S4814 = "Elites",1,0)</f>
        <v>0</v>
      </c>
      <c r="X4814" t="s">
        <v>271</v>
      </c>
      <c r="Y4814" t="str">
        <f>IF(X4814="","-",TRIM(LEFT(X4814,FIND(",",X4814&amp;",")-1)))</f>
        <v>Chicago</v>
      </c>
      <c r="Z4814" t="s">
        <v>380</v>
      </c>
      <c r="AA4814" t="s">
        <v>15</v>
      </c>
    </row>
    <row r="4815" spans="1:27" ht="14.4" x14ac:dyDescent="0.3">
      <c r="A4815">
        <v>4802</v>
      </c>
      <c r="B4815" t="s">
        <v>4911</v>
      </c>
      <c r="C4815" t="s">
        <v>4912</v>
      </c>
      <c r="D4815" t="s">
        <v>4913</v>
      </c>
      <c r="E4815" t="s">
        <v>947</v>
      </c>
      <c r="F4815" s="5">
        <f>_xlfn.TEXTBEFORE(E4815, " ") * 1000000</f>
        <v>4600000</v>
      </c>
      <c r="G4815">
        <v>57.991999999999997</v>
      </c>
      <c r="H4815" t="s">
        <v>105</v>
      </c>
      <c r="I4815">
        <v>13</v>
      </c>
      <c r="J4815">
        <f>IF(I4815="",0,I4815)</f>
        <v>13</v>
      </c>
      <c r="K4815">
        <v>11</v>
      </c>
      <c r="L4815">
        <f>I4815-K4815</f>
        <v>2</v>
      </c>
      <c r="M4815" t="str">
        <f>IF(I4815&lt;100,"small",IF(I4815&lt;500,"medium","large"))</f>
        <v>small</v>
      </c>
      <c r="N4815">
        <f>IF(M4815="small",1,0)</f>
        <v>1</v>
      </c>
      <c r="O4815">
        <f>IF(N4815="medium",1,0)</f>
        <v>0</v>
      </c>
      <c r="P4815">
        <f>IF(O4815="large",1,0)</f>
        <v>0</v>
      </c>
      <c r="Q4815">
        <v>2003</v>
      </c>
      <c r="R4815">
        <v>1</v>
      </c>
      <c r="S4815" t="str">
        <f>IF(R4815=1, "First-time", IF(R4815&lt;=3, "Rising Star", IF(R4815&lt;10, "Established", "Elites")))</f>
        <v>First-time</v>
      </c>
      <c r="T4815">
        <f>IF(S4815 = "First-time",1,0)</f>
        <v>1</v>
      </c>
      <c r="U4815">
        <f>IF(S4815 = "Rising Star",1,0)</f>
        <v>0</v>
      </c>
      <c r="V4815">
        <f>IF(S4815 = "Established",1,0)</f>
        <v>0</v>
      </c>
      <c r="W4815">
        <f>IF(S4815 = "Elites",1,0)</f>
        <v>0</v>
      </c>
      <c r="X4815" t="s">
        <v>332</v>
      </c>
      <c r="Y4815" t="str">
        <f>IF(X4815="","-",TRIM(LEFT(X4815,FIND(",",X4815&amp;",")-1)))</f>
        <v>Columbus</v>
      </c>
      <c r="Z4815" t="s">
        <v>461</v>
      </c>
      <c r="AA4815" t="s">
        <v>36</v>
      </c>
    </row>
    <row r="4816" spans="1:27" ht="14.4" x14ac:dyDescent="0.3">
      <c r="A4816">
        <v>4803</v>
      </c>
      <c r="B4816" t="s">
        <v>7783</v>
      </c>
      <c r="C4816" t="s">
        <v>7784</v>
      </c>
      <c r="D4816" t="s">
        <v>7785</v>
      </c>
      <c r="E4816" t="s">
        <v>961</v>
      </c>
      <c r="F4816" s="5">
        <f>_xlfn.TEXTBEFORE(E4816, " ") * 1000000</f>
        <v>10300000</v>
      </c>
      <c r="G4816">
        <v>57.980200000000004</v>
      </c>
      <c r="H4816" t="s">
        <v>174</v>
      </c>
      <c r="I4816">
        <v>26</v>
      </c>
      <c r="J4816">
        <f>IF(I4816="",0,I4816)</f>
        <v>26</v>
      </c>
      <c r="K4816">
        <v>18</v>
      </c>
      <c r="L4816">
        <f>I4816-K4816</f>
        <v>8</v>
      </c>
      <c r="M4816" t="str">
        <f>IF(I4816&lt;100,"small",IF(I4816&lt;500,"medium","large"))</f>
        <v>small</v>
      </c>
      <c r="N4816">
        <f>IF(M4816="small",1,0)</f>
        <v>1</v>
      </c>
      <c r="O4816">
        <f>IF(N4816="medium",1,0)</f>
        <v>0</v>
      </c>
      <c r="P4816">
        <f>IF(O4816="large",1,0)</f>
        <v>0</v>
      </c>
      <c r="Q4816">
        <v>2007</v>
      </c>
      <c r="R4816">
        <v>2</v>
      </c>
      <c r="S4816" t="str">
        <f>IF(R4816=1, "First-time", IF(R4816&lt;=3, "Rising Star", IF(R4816&lt;10, "Established", "Elites")))</f>
        <v>Rising Star</v>
      </c>
      <c r="T4816">
        <f>IF(S4816 = "First-time",1,0)</f>
        <v>0</v>
      </c>
      <c r="U4816">
        <f>IF(S4816 = "Rising Star",1,0)</f>
        <v>1</v>
      </c>
      <c r="V4816">
        <f>IF(S4816 = "Established",1,0)</f>
        <v>0</v>
      </c>
      <c r="W4816">
        <f>IF(S4816 = "Elites",1,0)</f>
        <v>0</v>
      </c>
      <c r="X4816" t="s">
        <v>427</v>
      </c>
      <c r="Y4816" t="str">
        <f>IF(X4816="","-",TRIM(LEFT(X4816,FIND(",",X4816&amp;",")-1)))</f>
        <v>Washington</v>
      </c>
      <c r="Z4816" t="s">
        <v>3215</v>
      </c>
      <c r="AA4816" t="s">
        <v>21</v>
      </c>
    </row>
    <row r="4817" spans="1:27" ht="14.4" x14ac:dyDescent="0.3">
      <c r="A4817">
        <v>4804</v>
      </c>
      <c r="B4817" t="s">
        <v>6175</v>
      </c>
      <c r="C4817" t="s">
        <v>6176</v>
      </c>
      <c r="D4817" t="s">
        <v>6177</v>
      </c>
      <c r="E4817" t="s">
        <v>1060</v>
      </c>
      <c r="F4817" s="5">
        <f>_xlfn.TEXTBEFORE(E4817, " ") * 1000000</f>
        <v>25400000</v>
      </c>
      <c r="G4817">
        <v>57.978900000000003</v>
      </c>
      <c r="H4817" t="s">
        <v>324</v>
      </c>
      <c r="I4817">
        <v>114</v>
      </c>
      <c r="J4817">
        <f>IF(I4817="",0,I4817)</f>
        <v>114</v>
      </c>
      <c r="K4817">
        <v>98</v>
      </c>
      <c r="L4817">
        <f>I4817-K4817</f>
        <v>16</v>
      </c>
      <c r="M4817" t="str">
        <f>IF(I4817&lt;100,"small",IF(I4817&lt;500,"medium","large"))</f>
        <v>medium</v>
      </c>
      <c r="N4817">
        <f>IF(M4817="small",1,0)</f>
        <v>0</v>
      </c>
      <c r="O4817">
        <f>IF(N4817="medium",1,0)</f>
        <v>0</v>
      </c>
      <c r="P4817">
        <f>IF(O4817="large",1,0)</f>
        <v>0</v>
      </c>
      <c r="Q4817">
        <v>2005</v>
      </c>
      <c r="R4817">
        <v>6</v>
      </c>
      <c r="S4817" t="str">
        <f>IF(R4817=1, "First-time", IF(R4817&lt;=3, "Rising Star", IF(R4817&lt;10, "Established", "Elites")))</f>
        <v>Established</v>
      </c>
      <c r="T4817">
        <f>IF(S4817 = "First-time",1,0)</f>
        <v>0</v>
      </c>
      <c r="U4817">
        <f>IF(S4817 = "Rising Star",1,0)</f>
        <v>0</v>
      </c>
      <c r="V4817">
        <f>IF(S4817 = "Established",1,0)</f>
        <v>1</v>
      </c>
      <c r="W4817">
        <f>IF(S4817 = "Elites",1,0)</f>
        <v>0</v>
      </c>
      <c r="X4817" t="s">
        <v>99</v>
      </c>
      <c r="Y4817" t="str">
        <f>IF(X4817="","-",TRIM(LEFT(X4817,FIND(",",X4817&amp;",")-1)))</f>
        <v>-</v>
      </c>
      <c r="Z4817" t="s">
        <v>6178</v>
      </c>
      <c r="AA4817" t="s">
        <v>39</v>
      </c>
    </row>
    <row r="4818" spans="1:27" ht="14.4" x14ac:dyDescent="0.3">
      <c r="A4818">
        <v>4805</v>
      </c>
      <c r="B4818" t="s">
        <v>2159</v>
      </c>
      <c r="C4818" t="s">
        <v>2160</v>
      </c>
      <c r="D4818" t="s">
        <v>2161</v>
      </c>
      <c r="E4818" t="s">
        <v>2162</v>
      </c>
      <c r="F4818" s="5">
        <f>_xlfn.TEXTBEFORE(E4818, " ") * 1000000</f>
        <v>157500000</v>
      </c>
      <c r="G4818">
        <v>57.963799999999999</v>
      </c>
      <c r="H4818" t="s">
        <v>779</v>
      </c>
      <c r="I4818">
        <v>700</v>
      </c>
      <c r="J4818">
        <f>IF(I4818="",0,I4818)</f>
        <v>700</v>
      </c>
      <c r="K4818">
        <v>475</v>
      </c>
      <c r="L4818">
        <f>I4818-K4818</f>
        <v>225</v>
      </c>
      <c r="M4818" t="str">
        <f>IF(I4818&lt;100,"small",IF(I4818&lt;500,"medium","large"))</f>
        <v>large</v>
      </c>
      <c r="N4818">
        <f>IF(M4818="small",1,0)</f>
        <v>0</v>
      </c>
      <c r="O4818">
        <f>IF(N4818="medium",1,0)</f>
        <v>0</v>
      </c>
      <c r="P4818">
        <f>IF(O4818="large",1,0)</f>
        <v>0</v>
      </c>
      <c r="Q4818">
        <v>1995</v>
      </c>
      <c r="R4818">
        <v>11</v>
      </c>
      <c r="S4818" t="str">
        <f>IF(R4818=1, "First-time", IF(R4818&lt;=3, "Rising Star", IF(R4818&lt;10, "Established", "Elites")))</f>
        <v>Elites</v>
      </c>
      <c r="T4818">
        <f>IF(S4818 = "First-time",1,0)</f>
        <v>0</v>
      </c>
      <c r="U4818">
        <f>IF(S4818 = "Rising Star",1,0)</f>
        <v>0</v>
      </c>
      <c r="V4818">
        <f>IF(S4818 = "Established",1,0)</f>
        <v>0</v>
      </c>
      <c r="W4818">
        <f>IF(S4818 = "Elites",1,0)</f>
        <v>1</v>
      </c>
      <c r="X4818" t="s">
        <v>191</v>
      </c>
      <c r="Y4818" t="str">
        <f>IF(X4818="","-",TRIM(LEFT(X4818,FIND(",",X4818&amp;",")-1)))</f>
        <v>Philadelphia</v>
      </c>
      <c r="Z4818" t="s">
        <v>2163</v>
      </c>
      <c r="AA4818" t="s">
        <v>39</v>
      </c>
    </row>
    <row r="4819" spans="1:27" ht="14.4" x14ac:dyDescent="0.3">
      <c r="A4819">
        <v>4806</v>
      </c>
      <c r="B4819" t="s">
        <v>9202</v>
      </c>
      <c r="C4819" t="s">
        <v>9203</v>
      </c>
      <c r="D4819" t="s">
        <v>9204</v>
      </c>
      <c r="E4819" t="s">
        <v>1938</v>
      </c>
      <c r="F4819" s="5">
        <f>_xlfn.TEXTBEFORE(E4819, " ") * 1000000</f>
        <v>21500000</v>
      </c>
      <c r="G4819">
        <v>57.948399999999999</v>
      </c>
      <c r="H4819" t="s">
        <v>85</v>
      </c>
      <c r="I4819">
        <v>106</v>
      </c>
      <c r="J4819">
        <f>IF(I4819="",0,I4819)</f>
        <v>106</v>
      </c>
      <c r="K4819">
        <v>73</v>
      </c>
      <c r="L4819">
        <f>I4819-K4819</f>
        <v>33</v>
      </c>
      <c r="M4819" t="str">
        <f>IF(I4819&lt;100,"small",IF(I4819&lt;500,"medium","large"))</f>
        <v>medium</v>
      </c>
      <c r="N4819">
        <f>IF(M4819="small",1,0)</f>
        <v>0</v>
      </c>
      <c r="O4819">
        <f>IF(N4819="medium",1,0)</f>
        <v>0</v>
      </c>
      <c r="P4819">
        <f>IF(O4819="large",1,0)</f>
        <v>0</v>
      </c>
      <c r="Q4819">
        <v>2009</v>
      </c>
      <c r="R4819">
        <v>4</v>
      </c>
      <c r="S4819" t="str">
        <f>IF(R4819=1, "First-time", IF(R4819&lt;=3, "Rising Star", IF(R4819&lt;10, "Established", "Elites")))</f>
        <v>Established</v>
      </c>
      <c r="T4819">
        <f>IF(S4819 = "First-time",1,0)</f>
        <v>0</v>
      </c>
      <c r="U4819">
        <f>IF(S4819 = "Rising Star",1,0)</f>
        <v>0</v>
      </c>
      <c r="V4819">
        <f>IF(S4819 = "Established",1,0)</f>
        <v>1</v>
      </c>
      <c r="W4819">
        <f>IF(S4819 = "Elites",1,0)</f>
        <v>0</v>
      </c>
      <c r="X4819" t="s">
        <v>1036</v>
      </c>
      <c r="Y4819" t="str">
        <f>IF(X4819="","-",TRIM(LEFT(X4819,FIND(",",X4819&amp;",")-1)))</f>
        <v>Milwaukee</v>
      </c>
      <c r="Z4819" t="s">
        <v>1036</v>
      </c>
      <c r="AA4819" t="s">
        <v>50</v>
      </c>
    </row>
    <row r="4820" spans="1:27" ht="14.4" x14ac:dyDescent="0.3">
      <c r="A4820">
        <v>4807</v>
      </c>
      <c r="B4820" t="s">
        <v>10388</v>
      </c>
      <c r="C4820" t="s">
        <v>10389</v>
      </c>
      <c r="D4820" t="s">
        <v>10390</v>
      </c>
      <c r="E4820" t="s">
        <v>1026</v>
      </c>
      <c r="F4820" s="5">
        <f>_xlfn.TEXTBEFORE(E4820, " ") * 1000000</f>
        <v>4900000</v>
      </c>
      <c r="G4820">
        <v>57.929299999999998</v>
      </c>
      <c r="H4820" t="s">
        <v>803</v>
      </c>
      <c r="I4820">
        <v>65</v>
      </c>
      <c r="J4820">
        <f>IF(I4820="",0,I4820)</f>
        <v>65</v>
      </c>
      <c r="K4820">
        <v>35</v>
      </c>
      <c r="L4820">
        <f>I4820-K4820</f>
        <v>30</v>
      </c>
      <c r="M4820" t="str">
        <f>IF(I4820&lt;100,"small",IF(I4820&lt;500,"medium","large"))</f>
        <v>small</v>
      </c>
      <c r="N4820">
        <f>IF(M4820="small",1,0)</f>
        <v>1</v>
      </c>
      <c r="O4820">
        <f>IF(N4820="medium",1,0)</f>
        <v>0</v>
      </c>
      <c r="P4820">
        <f>IF(O4820="large",1,0)</f>
        <v>0</v>
      </c>
      <c r="Q4820">
        <v>2009</v>
      </c>
      <c r="R4820">
        <v>1</v>
      </c>
      <c r="S4820" t="str">
        <f>IF(R4820=1, "First-time", IF(R4820&lt;=3, "Rising Star", IF(R4820&lt;10, "Established", "Elites")))</f>
        <v>First-time</v>
      </c>
      <c r="T4820">
        <f>IF(S4820 = "First-time",1,0)</f>
        <v>1</v>
      </c>
      <c r="U4820">
        <f>IF(S4820 = "Rising Star",1,0)</f>
        <v>0</v>
      </c>
      <c r="V4820">
        <f>IF(S4820 = "Established",1,0)</f>
        <v>0</v>
      </c>
      <c r="W4820">
        <f>IF(S4820 = "Elites",1,0)</f>
        <v>0</v>
      </c>
      <c r="X4820" t="s">
        <v>325</v>
      </c>
      <c r="Y4820" t="str">
        <f>IF(X4820="","-",TRIM(LEFT(X4820,FIND(",",X4820&amp;",")-1)))</f>
        <v>Los Angeles</v>
      </c>
      <c r="Z4820" t="s">
        <v>325</v>
      </c>
      <c r="AA4820" t="s">
        <v>5</v>
      </c>
    </row>
    <row r="4821" spans="1:27" ht="14.4" x14ac:dyDescent="0.3">
      <c r="A4821">
        <v>4808</v>
      </c>
      <c r="B4821" t="s">
        <v>5948</v>
      </c>
      <c r="C4821" t="s">
        <v>5949</v>
      </c>
      <c r="D4821" t="s">
        <v>5950</v>
      </c>
      <c r="E4821" t="s">
        <v>721</v>
      </c>
      <c r="F4821" s="5">
        <f>_xlfn.TEXTBEFORE(E4821, " ") * 1000000</f>
        <v>8000000</v>
      </c>
      <c r="G4821">
        <v>57.897500000000001</v>
      </c>
      <c r="H4821" t="s">
        <v>85</v>
      </c>
      <c r="I4821">
        <v>49</v>
      </c>
      <c r="J4821">
        <f>IF(I4821="",0,I4821)</f>
        <v>49</v>
      </c>
      <c r="K4821">
        <v>27</v>
      </c>
      <c r="L4821">
        <f>I4821-K4821</f>
        <v>22</v>
      </c>
      <c r="M4821" t="str">
        <f>IF(I4821&lt;100,"small",IF(I4821&lt;500,"medium","large"))</f>
        <v>small</v>
      </c>
      <c r="N4821">
        <f>IF(M4821="small",1,0)</f>
        <v>1</v>
      </c>
      <c r="O4821">
        <f>IF(N4821="medium",1,0)</f>
        <v>0</v>
      </c>
      <c r="P4821">
        <f>IF(O4821="large",1,0)</f>
        <v>0</v>
      </c>
      <c r="Q4821">
        <v>2004</v>
      </c>
      <c r="R4821">
        <v>5</v>
      </c>
      <c r="S4821" t="str">
        <f>IF(R4821=1, "First-time", IF(R4821&lt;=3, "Rising Star", IF(R4821&lt;10, "Established", "Elites")))</f>
        <v>Established</v>
      </c>
      <c r="T4821">
        <f>IF(S4821 = "First-time",1,0)</f>
        <v>0</v>
      </c>
      <c r="U4821">
        <f>IF(S4821 = "Rising Star",1,0)</f>
        <v>0</v>
      </c>
      <c r="V4821">
        <f>IF(S4821 = "Established",1,0)</f>
        <v>1</v>
      </c>
      <c r="W4821">
        <f>IF(S4821 = "Elites",1,0)</f>
        <v>0</v>
      </c>
      <c r="X4821" t="s">
        <v>342</v>
      </c>
      <c r="Y4821" t="str">
        <f>IF(X4821="","-",TRIM(LEFT(X4821,FIND(",",X4821&amp;",")-1)))</f>
        <v>San Diego</v>
      </c>
      <c r="Z4821" t="s">
        <v>342</v>
      </c>
      <c r="AA4821" t="s">
        <v>5</v>
      </c>
    </row>
    <row r="4822" spans="1:27" ht="14.4" x14ac:dyDescent="0.3">
      <c r="A4822">
        <v>4809</v>
      </c>
      <c r="B4822" t="s">
        <v>5107</v>
      </c>
      <c r="C4822" t="s">
        <v>5108</v>
      </c>
      <c r="D4822" t="s">
        <v>5109</v>
      </c>
      <c r="E4822" t="s">
        <v>3907</v>
      </c>
      <c r="F4822" s="5">
        <f>_xlfn.TEXTBEFORE(E4822, " ") * 1000000</f>
        <v>32299999.999999996</v>
      </c>
      <c r="G4822">
        <v>57.8917</v>
      </c>
      <c r="H4822" t="s">
        <v>85</v>
      </c>
      <c r="I4822">
        <v>124</v>
      </c>
      <c r="J4822">
        <f>IF(I4822="",0,I4822)</f>
        <v>124</v>
      </c>
      <c r="K4822">
        <v>27</v>
      </c>
      <c r="L4822">
        <f>I4822-K4822</f>
        <v>97</v>
      </c>
      <c r="M4822" t="str">
        <f>IF(I4822&lt;100,"small",IF(I4822&lt;500,"medium","large"))</f>
        <v>medium</v>
      </c>
      <c r="N4822">
        <f>IF(M4822="small",1,0)</f>
        <v>0</v>
      </c>
      <c r="O4822">
        <f>IF(N4822="medium",1,0)</f>
        <v>0</v>
      </c>
      <c r="P4822">
        <f>IF(O4822="large",1,0)</f>
        <v>0</v>
      </c>
      <c r="Q4822">
        <v>2003</v>
      </c>
      <c r="R4822">
        <v>4</v>
      </c>
      <c r="S4822" t="str">
        <f>IF(R4822=1, "First-time", IF(R4822&lt;=3, "Rising Star", IF(R4822&lt;10, "Established", "Elites")))</f>
        <v>Established</v>
      </c>
      <c r="T4822">
        <f>IF(S4822 = "First-time",1,0)</f>
        <v>0</v>
      </c>
      <c r="U4822">
        <f>IF(S4822 = "Rising Star",1,0)</f>
        <v>0</v>
      </c>
      <c r="V4822">
        <f>IF(S4822 = "Established",1,0)</f>
        <v>1</v>
      </c>
      <c r="W4822">
        <f>IF(S4822 = "Elites",1,0)</f>
        <v>0</v>
      </c>
      <c r="X4822" t="s">
        <v>271</v>
      </c>
      <c r="Y4822" t="str">
        <f>IF(X4822="","-",TRIM(LEFT(X4822,FIND(",",X4822&amp;",")-1)))</f>
        <v>Chicago</v>
      </c>
      <c r="Z4822" t="s">
        <v>5110</v>
      </c>
      <c r="AA4822" t="s">
        <v>15</v>
      </c>
    </row>
    <row r="4823" spans="1:27" ht="14.4" x14ac:dyDescent="0.3">
      <c r="A4823">
        <v>4810</v>
      </c>
      <c r="B4823" t="s">
        <v>9573</v>
      </c>
      <c r="C4823" t="s">
        <v>9574</v>
      </c>
      <c r="D4823" t="s">
        <v>9575</v>
      </c>
      <c r="E4823" t="s">
        <v>1276</v>
      </c>
      <c r="F4823" s="5">
        <f>_xlfn.TEXTBEFORE(E4823, " ") * 1000000</f>
        <v>5000000</v>
      </c>
      <c r="G4823">
        <v>57.850499999999997</v>
      </c>
      <c r="H4823" t="s">
        <v>167</v>
      </c>
      <c r="I4823">
        <v>33</v>
      </c>
      <c r="J4823">
        <f>IF(I4823="",0,I4823)</f>
        <v>33</v>
      </c>
      <c r="K4823">
        <v>14</v>
      </c>
      <c r="L4823">
        <f>I4823-K4823</f>
        <v>19</v>
      </c>
      <c r="M4823" t="str">
        <f>IF(I4823&lt;100,"small",IF(I4823&lt;500,"medium","large"))</f>
        <v>small</v>
      </c>
      <c r="N4823">
        <f>IF(M4823="small",1,0)</f>
        <v>1</v>
      </c>
      <c r="O4823">
        <f>IF(N4823="medium",1,0)</f>
        <v>0</v>
      </c>
      <c r="P4823">
        <f>IF(O4823="large",1,0)</f>
        <v>0</v>
      </c>
      <c r="Q4823">
        <v>2009</v>
      </c>
      <c r="R4823">
        <v>4</v>
      </c>
      <c r="S4823" t="str">
        <f>IF(R4823=1, "First-time", IF(R4823&lt;=3, "Rising Star", IF(R4823&lt;10, "Established", "Elites")))</f>
        <v>Established</v>
      </c>
      <c r="T4823">
        <f>IF(S4823 = "First-time",1,0)</f>
        <v>0</v>
      </c>
      <c r="U4823">
        <f>IF(S4823 = "Rising Star",1,0)</f>
        <v>0</v>
      </c>
      <c r="V4823">
        <f>IF(S4823 = "Established",1,0)</f>
        <v>1</v>
      </c>
      <c r="W4823">
        <f>IF(S4823 = "Elites",1,0)</f>
        <v>0</v>
      </c>
      <c r="X4823" t="s">
        <v>141</v>
      </c>
      <c r="Y4823" t="str">
        <f>IF(X4823="","-",TRIM(LEFT(X4823,FIND(",",X4823&amp;",")-1)))</f>
        <v>Pittsburgh</v>
      </c>
      <c r="Z4823" t="s">
        <v>142</v>
      </c>
      <c r="AA4823" t="s">
        <v>39</v>
      </c>
    </row>
    <row r="4824" spans="1:27" ht="14.4" x14ac:dyDescent="0.3">
      <c r="A4824">
        <v>4811</v>
      </c>
      <c r="B4824" t="s">
        <v>2330</v>
      </c>
      <c r="C4824" t="s">
        <v>2331</v>
      </c>
      <c r="D4824" t="s">
        <v>2332</v>
      </c>
      <c r="E4824" t="s">
        <v>2333</v>
      </c>
      <c r="F4824" s="5">
        <f>_xlfn.TEXTBEFORE(E4824, " ") * 1000000</f>
        <v>520100000</v>
      </c>
      <c r="G4824">
        <v>57.8489</v>
      </c>
      <c r="H4824" t="s">
        <v>751</v>
      </c>
      <c r="I4824">
        <v>180</v>
      </c>
      <c r="J4824">
        <f>IF(I4824="",0,I4824)</f>
        <v>180</v>
      </c>
      <c r="K4824">
        <v>140</v>
      </c>
      <c r="L4824">
        <f>I4824-K4824</f>
        <v>40</v>
      </c>
      <c r="M4824" t="str">
        <f>IF(I4824&lt;100,"small",IF(I4824&lt;500,"medium","large"))</f>
        <v>medium</v>
      </c>
      <c r="N4824">
        <f>IF(M4824="small",1,0)</f>
        <v>0</v>
      </c>
      <c r="O4824">
        <f>IF(N4824="medium",1,0)</f>
        <v>0</v>
      </c>
      <c r="P4824">
        <f>IF(O4824="large",1,0)</f>
        <v>0</v>
      </c>
      <c r="Q4824">
        <v>1996</v>
      </c>
      <c r="R4824">
        <v>8</v>
      </c>
      <c r="S4824" t="str">
        <f>IF(R4824=1, "First-time", IF(R4824&lt;=3, "Rising Star", IF(R4824&lt;10, "Established", "Elites")))</f>
        <v>Established</v>
      </c>
      <c r="T4824">
        <f>IF(S4824 = "First-time",1,0)</f>
        <v>0</v>
      </c>
      <c r="U4824">
        <f>IF(S4824 = "Rising Star",1,0)</f>
        <v>0</v>
      </c>
      <c r="V4824">
        <f>IF(S4824 = "Established",1,0)</f>
        <v>1</v>
      </c>
      <c r="W4824">
        <f>IF(S4824 = "Elites",1,0)</f>
        <v>0</v>
      </c>
      <c r="X4824" t="s">
        <v>99</v>
      </c>
      <c r="Y4824" t="str">
        <f>IF(X4824="","-",TRIM(LEFT(X4824,FIND(",",X4824&amp;",")-1)))</f>
        <v>-</v>
      </c>
      <c r="Z4824" t="s">
        <v>2334</v>
      </c>
      <c r="AA4824" t="s">
        <v>43</v>
      </c>
    </row>
    <row r="4825" spans="1:27" ht="14.4" x14ac:dyDescent="0.3">
      <c r="A4825">
        <v>4812</v>
      </c>
      <c r="B4825" t="s">
        <v>4507</v>
      </c>
      <c r="C4825" t="s">
        <v>4508</v>
      </c>
      <c r="D4825" t="s">
        <v>4509</v>
      </c>
      <c r="E4825" t="s">
        <v>562</v>
      </c>
      <c r="F4825" s="5">
        <f>_xlfn.TEXTBEFORE(E4825, " ") * 1000000</f>
        <v>14500000</v>
      </c>
      <c r="G4825">
        <v>57.845199999999998</v>
      </c>
      <c r="H4825" t="s">
        <v>751</v>
      </c>
      <c r="I4825">
        <v>85</v>
      </c>
      <c r="J4825">
        <f>IF(I4825="",0,I4825)</f>
        <v>85</v>
      </c>
      <c r="K4825">
        <v>69</v>
      </c>
      <c r="L4825">
        <f>I4825-K4825</f>
        <v>16</v>
      </c>
      <c r="M4825" t="str">
        <f>IF(I4825&lt;100,"small",IF(I4825&lt;500,"medium","large"))</f>
        <v>small</v>
      </c>
      <c r="N4825">
        <f>IF(M4825="small",1,0)</f>
        <v>1</v>
      </c>
      <c r="O4825">
        <f>IF(N4825="medium",1,0)</f>
        <v>0</v>
      </c>
      <c r="P4825">
        <f>IF(O4825="large",1,0)</f>
        <v>0</v>
      </c>
      <c r="Q4825">
        <v>2002</v>
      </c>
      <c r="R4825">
        <v>5</v>
      </c>
      <c r="S4825" t="str">
        <f>IF(R4825=1, "First-time", IF(R4825&lt;=3, "Rising Star", IF(R4825&lt;10, "Established", "Elites")))</f>
        <v>Established</v>
      </c>
      <c r="T4825">
        <f>IF(S4825 = "First-time",1,0)</f>
        <v>0</v>
      </c>
      <c r="U4825">
        <f>IF(S4825 = "Rising Star",1,0)</f>
        <v>0</v>
      </c>
      <c r="V4825">
        <f>IF(S4825 = "Established",1,0)</f>
        <v>1</v>
      </c>
      <c r="W4825">
        <f>IF(S4825 = "Elites",1,0)</f>
        <v>0</v>
      </c>
      <c r="X4825" t="s">
        <v>427</v>
      </c>
      <c r="Y4825" t="str">
        <f>IF(X4825="","-",TRIM(LEFT(X4825,FIND(",",X4825&amp;",")-1)))</f>
        <v>Washington</v>
      </c>
      <c r="Z4825" t="s">
        <v>3219</v>
      </c>
      <c r="AA4825" t="s">
        <v>21</v>
      </c>
    </row>
    <row r="4826" spans="1:27" ht="14.4" x14ac:dyDescent="0.3">
      <c r="A4826">
        <v>4813</v>
      </c>
      <c r="B4826" t="s">
        <v>4696</v>
      </c>
      <c r="C4826" t="s">
        <v>4697</v>
      </c>
      <c r="D4826" t="s">
        <v>4698</v>
      </c>
      <c r="E4826" t="s">
        <v>402</v>
      </c>
      <c r="F4826" s="5">
        <f>_xlfn.TEXTBEFORE(E4826, " ") * 1000000</f>
        <v>17000000</v>
      </c>
      <c r="G4826">
        <v>57.826799999999999</v>
      </c>
      <c r="H4826" t="s">
        <v>129</v>
      </c>
      <c r="I4826">
        <v>57</v>
      </c>
      <c r="J4826">
        <f>IF(I4826="",0,I4826)</f>
        <v>57</v>
      </c>
      <c r="K4826">
        <v>46</v>
      </c>
      <c r="L4826">
        <f>I4826-K4826</f>
        <v>11</v>
      </c>
      <c r="M4826" t="str">
        <f>IF(I4826&lt;100,"small",IF(I4826&lt;500,"medium","large"))</f>
        <v>small</v>
      </c>
      <c r="N4826">
        <f>IF(M4826="small",1,0)</f>
        <v>1</v>
      </c>
      <c r="O4826">
        <f>IF(N4826="medium",1,0)</f>
        <v>0</v>
      </c>
      <c r="P4826">
        <f>IF(O4826="large",1,0)</f>
        <v>0</v>
      </c>
      <c r="Q4826">
        <v>2002</v>
      </c>
      <c r="R4826">
        <v>8</v>
      </c>
      <c r="S4826" t="str">
        <f>IF(R4826=1, "First-time", IF(R4826&lt;=3, "Rising Star", IF(R4826&lt;10, "Established", "Elites")))</f>
        <v>Established</v>
      </c>
      <c r="T4826">
        <f>IF(S4826 = "First-time",1,0)</f>
        <v>0</v>
      </c>
      <c r="U4826">
        <f>IF(S4826 = "Rising Star",1,0)</f>
        <v>0</v>
      </c>
      <c r="V4826">
        <f>IF(S4826 = "Established",1,0)</f>
        <v>1</v>
      </c>
      <c r="W4826">
        <f>IF(S4826 = "Elites",1,0)</f>
        <v>0</v>
      </c>
      <c r="X4826" t="s">
        <v>325</v>
      </c>
      <c r="Y4826" t="str">
        <f>IF(X4826="","-",TRIM(LEFT(X4826,FIND(",",X4826&amp;",")-1)))</f>
        <v>Los Angeles</v>
      </c>
      <c r="Z4826" t="s">
        <v>4653</v>
      </c>
      <c r="AA4826" t="s">
        <v>5</v>
      </c>
    </row>
    <row r="4827" spans="1:27" ht="14.4" x14ac:dyDescent="0.3">
      <c r="A4827">
        <v>4814</v>
      </c>
      <c r="B4827" t="s">
        <v>854</v>
      </c>
      <c r="C4827" t="s">
        <v>855</v>
      </c>
      <c r="D4827" t="s">
        <v>856</v>
      </c>
      <c r="E4827" t="s">
        <v>857</v>
      </c>
      <c r="F4827" s="5">
        <f>_xlfn.TEXTBEFORE(E4827, " ") * 1000000</f>
        <v>3200000</v>
      </c>
      <c r="G4827">
        <v>57.819400000000002</v>
      </c>
      <c r="H4827" t="s">
        <v>129</v>
      </c>
      <c r="I4827">
        <v>27</v>
      </c>
      <c r="J4827">
        <f>IF(I4827="",0,I4827)</f>
        <v>27</v>
      </c>
      <c r="K4827">
        <v>21</v>
      </c>
      <c r="L4827">
        <f>I4827-K4827</f>
        <v>6</v>
      </c>
      <c r="M4827" t="str">
        <f>IF(I4827&lt;100,"small",IF(I4827&lt;500,"medium","large"))</f>
        <v>small</v>
      </c>
      <c r="N4827">
        <f>IF(M4827="small",1,0)</f>
        <v>1</v>
      </c>
      <c r="O4827">
        <f>IF(N4827="medium",1,0)</f>
        <v>0</v>
      </c>
      <c r="P4827">
        <f>IF(O4827="large",1,0)</f>
        <v>0</v>
      </c>
      <c r="Q4827">
        <v>1982</v>
      </c>
      <c r="R4827">
        <v>3</v>
      </c>
      <c r="S4827" t="str">
        <f>IF(R4827=1, "First-time", IF(R4827&lt;=3, "Rising Star", IF(R4827&lt;10, "Established", "Elites")))</f>
        <v>Rising Star</v>
      </c>
      <c r="T4827">
        <f>IF(S4827 = "First-time",1,0)</f>
        <v>0</v>
      </c>
      <c r="U4827">
        <f>IF(S4827 = "Rising Star",1,0)</f>
        <v>1</v>
      </c>
      <c r="V4827">
        <f>IF(S4827 = "Established",1,0)</f>
        <v>0</v>
      </c>
      <c r="W4827">
        <f>IF(S4827 = "Elites",1,0)</f>
        <v>0</v>
      </c>
      <c r="X4827" t="s">
        <v>99</v>
      </c>
      <c r="Y4827" t="str">
        <f>IF(X4827="","-",TRIM(LEFT(X4827,FIND(",",X4827&amp;",")-1)))</f>
        <v>-</v>
      </c>
      <c r="Z4827" t="s">
        <v>858</v>
      </c>
      <c r="AA4827" t="s">
        <v>38</v>
      </c>
    </row>
    <row r="4828" spans="1:27" ht="14.4" x14ac:dyDescent="0.3">
      <c r="A4828">
        <v>4815</v>
      </c>
      <c r="B4828" t="s">
        <v>6321</v>
      </c>
      <c r="C4828" t="s">
        <v>6322</v>
      </c>
      <c r="D4828" t="s">
        <v>6323</v>
      </c>
      <c r="E4828" t="s">
        <v>1971</v>
      </c>
      <c r="F4828" s="5">
        <f>_xlfn.TEXTBEFORE(E4828, " ") * 1000000</f>
        <v>7000000</v>
      </c>
      <c r="G4828">
        <v>57.794699999999999</v>
      </c>
      <c r="H4828" t="s">
        <v>803</v>
      </c>
      <c r="I4828">
        <v>52</v>
      </c>
      <c r="J4828">
        <f>IF(I4828="",0,I4828)</f>
        <v>52</v>
      </c>
      <c r="K4828">
        <v>46</v>
      </c>
      <c r="L4828">
        <f>I4828-K4828</f>
        <v>6</v>
      </c>
      <c r="M4828" t="str">
        <f>IF(I4828&lt;100,"small",IF(I4828&lt;500,"medium","large"))</f>
        <v>small</v>
      </c>
      <c r="N4828">
        <f>IF(M4828="small",1,0)</f>
        <v>1</v>
      </c>
      <c r="O4828">
        <f>IF(N4828="medium",1,0)</f>
        <v>0</v>
      </c>
      <c r="P4828">
        <f>IF(O4828="large",1,0)</f>
        <v>0</v>
      </c>
      <c r="Q4828">
        <v>2005</v>
      </c>
      <c r="R4828">
        <v>4</v>
      </c>
      <c r="S4828" t="str">
        <f>IF(R4828=1, "First-time", IF(R4828&lt;=3, "Rising Star", IF(R4828&lt;10, "Established", "Elites")))</f>
        <v>Established</v>
      </c>
      <c r="T4828">
        <f>IF(S4828 = "First-time",1,0)</f>
        <v>0</v>
      </c>
      <c r="U4828">
        <f>IF(S4828 = "Rising Star",1,0)</f>
        <v>0</v>
      </c>
      <c r="V4828">
        <f>IF(S4828 = "Established",1,0)</f>
        <v>1</v>
      </c>
      <c r="W4828">
        <f>IF(S4828 = "Elites",1,0)</f>
        <v>0</v>
      </c>
      <c r="X4828" t="s">
        <v>354</v>
      </c>
      <c r="Y4828" t="str">
        <f>IF(X4828="","-",TRIM(LEFT(X4828,FIND(",",X4828&amp;",")-1)))</f>
        <v>Minneapolis</v>
      </c>
      <c r="Z4828" t="s">
        <v>3984</v>
      </c>
      <c r="AA4828" t="s">
        <v>24</v>
      </c>
    </row>
    <row r="4829" spans="1:27" ht="14.4" x14ac:dyDescent="0.3">
      <c r="A4829">
        <v>4816</v>
      </c>
      <c r="B4829" t="s">
        <v>7181</v>
      </c>
      <c r="C4829" t="s">
        <v>7182</v>
      </c>
      <c r="D4829" t="s">
        <v>7183</v>
      </c>
      <c r="E4829" t="s">
        <v>438</v>
      </c>
      <c r="F4829" s="5">
        <f>_xlfn.TEXTBEFORE(E4829, " ") * 1000000</f>
        <v>6800000</v>
      </c>
      <c r="G4829">
        <v>57.791699999999999</v>
      </c>
      <c r="H4829" t="s">
        <v>174</v>
      </c>
      <c r="I4829">
        <v>45</v>
      </c>
      <c r="J4829">
        <f>IF(I4829="",0,I4829)</f>
        <v>45</v>
      </c>
      <c r="K4829">
        <v>35</v>
      </c>
      <c r="L4829">
        <f>I4829-K4829</f>
        <v>10</v>
      </c>
      <c r="M4829" t="str">
        <f>IF(I4829&lt;100,"small",IF(I4829&lt;500,"medium","large"))</f>
        <v>small</v>
      </c>
      <c r="N4829">
        <f>IF(M4829="small",1,0)</f>
        <v>1</v>
      </c>
      <c r="O4829">
        <f>IF(N4829="medium",1,0)</f>
        <v>0</v>
      </c>
      <c r="P4829">
        <f>IF(O4829="large",1,0)</f>
        <v>0</v>
      </c>
      <c r="Q4829">
        <v>2006</v>
      </c>
      <c r="R4829">
        <v>3</v>
      </c>
      <c r="S4829" t="str">
        <f>IF(R4829=1, "First-time", IF(R4829&lt;=3, "Rising Star", IF(R4829&lt;10, "Established", "Elites")))</f>
        <v>Rising Star</v>
      </c>
      <c r="T4829">
        <f>IF(S4829 = "First-time",1,0)</f>
        <v>0</v>
      </c>
      <c r="U4829">
        <f>IF(S4829 = "Rising Star",1,0)</f>
        <v>1</v>
      </c>
      <c r="V4829">
        <f>IF(S4829 = "Established",1,0)</f>
        <v>0</v>
      </c>
      <c r="W4829">
        <f>IF(S4829 = "Elites",1,0)</f>
        <v>0</v>
      </c>
      <c r="X4829" t="s">
        <v>99</v>
      </c>
      <c r="Y4829" t="str">
        <f>IF(X4829="","-",TRIM(LEFT(X4829,FIND(",",X4829&amp;",")-1)))</f>
        <v>-</v>
      </c>
      <c r="Z4829" t="s">
        <v>2979</v>
      </c>
      <c r="AA4829" t="s">
        <v>6</v>
      </c>
    </row>
    <row r="4830" spans="1:27" ht="14.4" x14ac:dyDescent="0.3">
      <c r="A4830">
        <v>4817</v>
      </c>
      <c r="B4830" t="s">
        <v>10251</v>
      </c>
      <c r="C4830" t="s">
        <v>10252</v>
      </c>
      <c r="D4830" t="s">
        <v>10253</v>
      </c>
      <c r="E4830" t="s">
        <v>615</v>
      </c>
      <c r="F4830" s="5">
        <f>_xlfn.TEXTBEFORE(E4830, " ") * 1000000</f>
        <v>2800000</v>
      </c>
      <c r="G4830">
        <v>57.785600000000002</v>
      </c>
      <c r="H4830" t="s">
        <v>803</v>
      </c>
      <c r="I4830">
        <v>17</v>
      </c>
      <c r="J4830">
        <f>IF(I4830="",0,I4830)</f>
        <v>17</v>
      </c>
      <c r="K4830">
        <v>12</v>
      </c>
      <c r="L4830">
        <f>I4830-K4830</f>
        <v>5</v>
      </c>
      <c r="M4830" t="str">
        <f>IF(I4830&lt;100,"small",IF(I4830&lt;500,"medium","large"))</f>
        <v>small</v>
      </c>
      <c r="N4830">
        <f>IF(M4830="small",1,0)</f>
        <v>1</v>
      </c>
      <c r="O4830">
        <f>IF(N4830="medium",1,0)</f>
        <v>0</v>
      </c>
      <c r="P4830">
        <f>IF(O4830="large",1,0)</f>
        <v>0</v>
      </c>
      <c r="Q4830">
        <v>2009</v>
      </c>
      <c r="R4830">
        <v>3</v>
      </c>
      <c r="S4830" t="str">
        <f>IF(R4830=1, "First-time", IF(R4830&lt;=3, "Rising Star", IF(R4830&lt;10, "Established", "Elites")))</f>
        <v>Rising Star</v>
      </c>
      <c r="T4830">
        <f>IF(S4830 = "First-time",1,0)</f>
        <v>0</v>
      </c>
      <c r="U4830">
        <f>IF(S4830 = "Rising Star",1,0)</f>
        <v>1</v>
      </c>
      <c r="V4830">
        <f>IF(S4830 = "Established",1,0)</f>
        <v>0</v>
      </c>
      <c r="W4830">
        <f>IF(S4830 = "Elites",1,0)</f>
        <v>0</v>
      </c>
      <c r="X4830" t="s">
        <v>1118</v>
      </c>
      <c r="Y4830" t="str">
        <f>IF(X4830="","-",TRIM(LEFT(X4830,FIND(",",X4830&amp;",")-1)))</f>
        <v>Boulder</v>
      </c>
      <c r="Z4830" t="s">
        <v>4646</v>
      </c>
      <c r="AA4830" t="s">
        <v>6</v>
      </c>
    </row>
    <row r="4831" spans="1:27" ht="14.4" x14ac:dyDescent="0.3">
      <c r="A4831">
        <v>4818</v>
      </c>
      <c r="B4831" t="s">
        <v>12987</v>
      </c>
      <c r="C4831" t="s">
        <v>12988</v>
      </c>
      <c r="D4831" t="s">
        <v>12989</v>
      </c>
      <c r="E4831" t="s">
        <v>1267</v>
      </c>
      <c r="F4831" s="5">
        <f>_xlfn.TEXTBEFORE(E4831, " ") * 1000000</f>
        <v>2400000</v>
      </c>
      <c r="G4831">
        <v>57.781100000000002</v>
      </c>
      <c r="H4831" t="s">
        <v>751</v>
      </c>
      <c r="I4831">
        <v>12</v>
      </c>
      <c r="J4831">
        <f>IF(I4831="",0,I4831)</f>
        <v>12</v>
      </c>
      <c r="K4831">
        <v>8</v>
      </c>
      <c r="L4831">
        <f>I4831-K4831</f>
        <v>4</v>
      </c>
      <c r="M4831" t="str">
        <f>IF(I4831&lt;100,"small",IF(I4831&lt;500,"medium","large"))</f>
        <v>small</v>
      </c>
      <c r="N4831">
        <f>IF(M4831="small",1,0)</f>
        <v>1</v>
      </c>
      <c r="O4831">
        <f>IF(N4831="medium",1,0)</f>
        <v>0</v>
      </c>
      <c r="P4831">
        <f>IF(O4831="large",1,0)</f>
        <v>0</v>
      </c>
      <c r="Q4831">
        <v>2012</v>
      </c>
      <c r="R4831">
        <v>1</v>
      </c>
      <c r="S4831" t="str">
        <f>IF(R4831=1, "First-time", IF(R4831&lt;=3, "Rising Star", IF(R4831&lt;10, "Established", "Elites")))</f>
        <v>First-time</v>
      </c>
      <c r="T4831">
        <f>IF(S4831 = "First-time",1,0)</f>
        <v>1</v>
      </c>
      <c r="U4831">
        <f>IF(S4831 = "Rising Star",1,0)</f>
        <v>0</v>
      </c>
      <c r="V4831">
        <f>IF(S4831 = "Established",1,0)</f>
        <v>0</v>
      </c>
      <c r="W4831">
        <f>IF(S4831 = "Elites",1,0)</f>
        <v>0</v>
      </c>
      <c r="X4831" t="s">
        <v>427</v>
      </c>
      <c r="Y4831" t="str">
        <f>IF(X4831="","-",TRIM(LEFT(X4831,FIND(",",X4831&amp;",")-1)))</f>
        <v>Washington</v>
      </c>
      <c r="Z4831" t="s">
        <v>1407</v>
      </c>
      <c r="AA4831" t="s">
        <v>47</v>
      </c>
    </row>
    <row r="4832" spans="1:27" ht="14.4" x14ac:dyDescent="0.3">
      <c r="A4832">
        <v>4819</v>
      </c>
      <c r="B4832" t="s">
        <v>12559</v>
      </c>
      <c r="C4832" t="s">
        <v>12560</v>
      </c>
      <c r="D4832" t="s">
        <v>12561</v>
      </c>
      <c r="E4832" t="s">
        <v>1471</v>
      </c>
      <c r="F4832" s="5">
        <f>_xlfn.TEXTBEFORE(E4832, " ") * 1000000</f>
        <v>2500000</v>
      </c>
      <c r="G4832">
        <v>57.764200000000002</v>
      </c>
      <c r="H4832" t="s">
        <v>1132</v>
      </c>
      <c r="I4832">
        <v>34</v>
      </c>
      <c r="J4832">
        <f>IF(I4832="",0,I4832)</f>
        <v>34</v>
      </c>
      <c r="K4832">
        <v>15</v>
      </c>
      <c r="L4832">
        <f>I4832-K4832</f>
        <v>19</v>
      </c>
      <c r="M4832" t="str">
        <f>IF(I4832&lt;100,"small",IF(I4832&lt;500,"medium","large"))</f>
        <v>small</v>
      </c>
      <c r="N4832">
        <f>IF(M4832="small",1,0)</f>
        <v>1</v>
      </c>
      <c r="O4832">
        <f>IF(N4832="medium",1,0)</f>
        <v>0</v>
      </c>
      <c r="P4832">
        <f>IF(O4832="large",1,0)</f>
        <v>0</v>
      </c>
      <c r="Q4832">
        <v>2011</v>
      </c>
      <c r="R4832">
        <v>1</v>
      </c>
      <c r="S4832" t="str">
        <f>IF(R4832=1, "First-time", IF(R4832&lt;=3, "Rising Star", IF(R4832&lt;10, "Established", "Elites")))</f>
        <v>First-time</v>
      </c>
      <c r="T4832">
        <f>IF(S4832 = "First-time",1,0)</f>
        <v>1</v>
      </c>
      <c r="U4832">
        <f>IF(S4832 = "Rising Star",1,0)</f>
        <v>0</v>
      </c>
      <c r="V4832">
        <f>IF(S4832 = "Established",1,0)</f>
        <v>0</v>
      </c>
      <c r="W4832">
        <f>IF(S4832 = "Elites",1,0)</f>
        <v>0</v>
      </c>
      <c r="X4832" t="s">
        <v>689</v>
      </c>
      <c r="Y4832" t="str">
        <f>IF(X4832="","-",TRIM(LEFT(X4832,FIND(",",X4832&amp;",")-1)))</f>
        <v>Miami</v>
      </c>
      <c r="Z4832" t="s">
        <v>689</v>
      </c>
      <c r="AA4832" t="s">
        <v>10</v>
      </c>
    </row>
    <row r="4833" spans="1:27" ht="14.4" x14ac:dyDescent="0.3">
      <c r="A4833">
        <v>4820</v>
      </c>
      <c r="B4833" t="s">
        <v>6769</v>
      </c>
      <c r="C4833" t="s">
        <v>6770</v>
      </c>
      <c r="D4833" t="s">
        <v>6771</v>
      </c>
      <c r="E4833" t="s">
        <v>590</v>
      </c>
      <c r="F4833" s="5">
        <f>_xlfn.TEXTBEFORE(E4833, " ") * 1000000</f>
        <v>9900000</v>
      </c>
      <c r="G4833">
        <v>57.762999999999998</v>
      </c>
      <c r="H4833" t="s">
        <v>167</v>
      </c>
      <c r="I4833">
        <v>200</v>
      </c>
      <c r="J4833">
        <f>IF(I4833="",0,I4833)</f>
        <v>200</v>
      </c>
      <c r="K4833">
        <v>90</v>
      </c>
      <c r="L4833">
        <f>I4833-K4833</f>
        <v>110</v>
      </c>
      <c r="M4833" t="str">
        <f>IF(I4833&lt;100,"small",IF(I4833&lt;500,"medium","large"))</f>
        <v>medium</v>
      </c>
      <c r="N4833">
        <f>IF(M4833="small",1,0)</f>
        <v>0</v>
      </c>
      <c r="O4833">
        <f>IF(N4833="medium",1,0)</f>
        <v>0</v>
      </c>
      <c r="P4833">
        <f>IF(O4833="large",1,0)</f>
        <v>0</v>
      </c>
      <c r="Q4833">
        <v>2006</v>
      </c>
      <c r="R4833">
        <v>3</v>
      </c>
      <c r="S4833" t="str">
        <f>IF(R4833=1, "First-time", IF(R4833&lt;=3, "Rising Star", IF(R4833&lt;10, "Established", "Elites")))</f>
        <v>Rising Star</v>
      </c>
      <c r="T4833">
        <f>IF(S4833 = "First-time",1,0)</f>
        <v>0</v>
      </c>
      <c r="U4833">
        <f>IF(S4833 = "Rising Star",1,0)</f>
        <v>1</v>
      </c>
      <c r="V4833">
        <f>IF(S4833 = "Established",1,0)</f>
        <v>0</v>
      </c>
      <c r="W4833">
        <f>IF(S4833 = "Elites",1,0)</f>
        <v>0</v>
      </c>
      <c r="X4833" t="s">
        <v>130</v>
      </c>
      <c r="Y4833" t="str">
        <f>IF(X4833="","-",TRIM(LEFT(X4833,FIND(",",X4833&amp;",")-1)))</f>
        <v>Dallas</v>
      </c>
      <c r="Z4833" t="s">
        <v>130</v>
      </c>
      <c r="AA4833" t="s">
        <v>45</v>
      </c>
    </row>
    <row r="4834" spans="1:27" ht="14.4" x14ac:dyDescent="0.3">
      <c r="A4834">
        <v>4821</v>
      </c>
      <c r="B4834" t="s">
        <v>1158</v>
      </c>
      <c r="C4834" t="s">
        <v>1159</v>
      </c>
      <c r="D4834" t="s">
        <v>1160</v>
      </c>
      <c r="E4834" t="s">
        <v>1161</v>
      </c>
      <c r="F4834" s="5">
        <f>_xlfn.TEXTBEFORE(E4834, " ") * 1000000</f>
        <v>26500000</v>
      </c>
      <c r="G4834">
        <v>57.634</v>
      </c>
      <c r="H4834" t="s">
        <v>111</v>
      </c>
      <c r="I4834">
        <v>160</v>
      </c>
      <c r="J4834">
        <f>IF(I4834="",0,I4834)</f>
        <v>160</v>
      </c>
      <c r="K4834">
        <v>101</v>
      </c>
      <c r="L4834">
        <f>I4834-K4834</f>
        <v>59</v>
      </c>
      <c r="M4834" t="str">
        <f>IF(I4834&lt;100,"small",IF(I4834&lt;500,"medium","large"))</f>
        <v>medium</v>
      </c>
      <c r="N4834">
        <f>IF(M4834="small",1,0)</f>
        <v>0</v>
      </c>
      <c r="O4834">
        <f>IF(N4834="medium",1,0)</f>
        <v>0</v>
      </c>
      <c r="P4834">
        <f>IF(O4834="large",1,0)</f>
        <v>0</v>
      </c>
      <c r="Q4834">
        <v>1986</v>
      </c>
      <c r="R4834">
        <v>11</v>
      </c>
      <c r="S4834" t="str">
        <f>IF(R4834=1, "First-time", IF(R4834&lt;=3, "Rising Star", IF(R4834&lt;10, "Established", "Elites")))</f>
        <v>Elites</v>
      </c>
      <c r="T4834">
        <f>IF(S4834 = "First-time",1,0)</f>
        <v>0</v>
      </c>
      <c r="U4834">
        <f>IF(S4834 = "Rising Star",1,0)</f>
        <v>0</v>
      </c>
      <c r="V4834">
        <f>IF(S4834 = "Established",1,0)</f>
        <v>0</v>
      </c>
      <c r="W4834">
        <f>IF(S4834 = "Elites",1,0)</f>
        <v>1</v>
      </c>
      <c r="X4834" t="s">
        <v>191</v>
      </c>
      <c r="Y4834" t="str">
        <f>IF(X4834="","-",TRIM(LEFT(X4834,FIND(",",X4834&amp;",")-1)))</f>
        <v>Philadelphia</v>
      </c>
      <c r="Z4834" t="s">
        <v>1162</v>
      </c>
      <c r="AA4834" t="s">
        <v>39</v>
      </c>
    </row>
    <row r="4835" spans="1:27" ht="14.4" x14ac:dyDescent="0.3">
      <c r="A4835">
        <v>4822</v>
      </c>
      <c r="B4835" t="s">
        <v>12562</v>
      </c>
      <c r="C4835" t="s">
        <v>12563</v>
      </c>
      <c r="D4835" t="s">
        <v>12564</v>
      </c>
      <c r="E4835" t="s">
        <v>2632</v>
      </c>
      <c r="F4835" s="5">
        <f>_xlfn.TEXTBEFORE(E4835, " ") * 1000000</f>
        <v>10500000</v>
      </c>
      <c r="G4835">
        <v>57.530999999999999</v>
      </c>
      <c r="H4835" t="s">
        <v>751</v>
      </c>
      <c r="I4835">
        <v>51</v>
      </c>
      <c r="J4835">
        <f>IF(I4835="",0,I4835)</f>
        <v>51</v>
      </c>
      <c r="K4835">
        <v>20</v>
      </c>
      <c r="L4835">
        <f>I4835-K4835</f>
        <v>31</v>
      </c>
      <c r="M4835" t="str">
        <f>IF(I4835&lt;100,"small",IF(I4835&lt;500,"medium","large"))</f>
        <v>small</v>
      </c>
      <c r="N4835">
        <f>IF(M4835="small",1,0)</f>
        <v>1</v>
      </c>
      <c r="O4835">
        <f>IF(N4835="medium",1,0)</f>
        <v>0</v>
      </c>
      <c r="P4835">
        <f>IF(O4835="large",1,0)</f>
        <v>0</v>
      </c>
      <c r="Q4835">
        <v>2011</v>
      </c>
      <c r="R4835">
        <v>3</v>
      </c>
      <c r="S4835" t="str">
        <f>IF(R4835=1, "First-time", IF(R4835&lt;=3, "Rising Star", IF(R4835&lt;10, "Established", "Elites")))</f>
        <v>Rising Star</v>
      </c>
      <c r="T4835">
        <f>IF(S4835 = "First-time",1,0)</f>
        <v>0</v>
      </c>
      <c r="U4835">
        <f>IF(S4835 = "Rising Star",1,0)</f>
        <v>1</v>
      </c>
      <c r="V4835">
        <f>IF(S4835 = "Established",1,0)</f>
        <v>0</v>
      </c>
      <c r="W4835">
        <f>IF(S4835 = "Elites",1,0)</f>
        <v>0</v>
      </c>
      <c r="X4835" t="s">
        <v>683</v>
      </c>
      <c r="Y4835" t="str">
        <f>IF(X4835="","-",TRIM(LEFT(X4835,FIND(",",X4835&amp;",")-1)))</f>
        <v>Orlando</v>
      </c>
      <c r="Z4835" t="s">
        <v>1016</v>
      </c>
      <c r="AA4835" t="s">
        <v>10</v>
      </c>
    </row>
    <row r="4836" spans="1:27" ht="14.4" x14ac:dyDescent="0.3">
      <c r="A4836">
        <v>4823</v>
      </c>
      <c r="B4836" t="s">
        <v>1829</v>
      </c>
      <c r="C4836" t="s">
        <v>1830</v>
      </c>
      <c r="D4836" t="s">
        <v>1831</v>
      </c>
      <c r="E4836" t="s">
        <v>1832</v>
      </c>
      <c r="F4836" s="5">
        <f>_xlfn.TEXTBEFORE(E4836, " ") * 1000000</f>
        <v>19700000</v>
      </c>
      <c r="G4836">
        <v>57.506</v>
      </c>
      <c r="H4836" t="s">
        <v>129</v>
      </c>
      <c r="I4836">
        <v>49</v>
      </c>
      <c r="J4836">
        <f>IF(I4836="",0,I4836)</f>
        <v>49</v>
      </c>
      <c r="K4836">
        <v>36</v>
      </c>
      <c r="L4836">
        <f>I4836-K4836</f>
        <v>13</v>
      </c>
      <c r="M4836" t="str">
        <f>IF(I4836&lt;100,"small",IF(I4836&lt;500,"medium","large"))</f>
        <v>small</v>
      </c>
      <c r="N4836">
        <f>IF(M4836="small",1,0)</f>
        <v>1</v>
      </c>
      <c r="O4836">
        <f>IF(N4836="medium",1,0)</f>
        <v>0</v>
      </c>
      <c r="P4836">
        <f>IF(O4836="large",1,0)</f>
        <v>0</v>
      </c>
      <c r="Q4836">
        <v>1993</v>
      </c>
      <c r="R4836">
        <v>8</v>
      </c>
      <c r="S4836" t="str">
        <f>IF(R4836=1, "First-time", IF(R4836&lt;=3, "Rising Star", IF(R4836&lt;10, "Established", "Elites")))</f>
        <v>Established</v>
      </c>
      <c r="T4836">
        <f>IF(S4836 = "First-time",1,0)</f>
        <v>0</v>
      </c>
      <c r="U4836">
        <f>IF(S4836 = "Rising Star",1,0)</f>
        <v>0</v>
      </c>
      <c r="V4836">
        <f>IF(S4836 = "Established",1,0)</f>
        <v>1</v>
      </c>
      <c r="W4836">
        <f>IF(S4836 = "Elites",1,0)</f>
        <v>0</v>
      </c>
      <c r="X4836" t="s">
        <v>427</v>
      </c>
      <c r="Y4836" t="str">
        <f>IF(X4836="","-",TRIM(LEFT(X4836,FIND(",",X4836&amp;",")-1)))</f>
        <v>Washington</v>
      </c>
      <c r="Z4836" t="s">
        <v>1833</v>
      </c>
      <c r="AA4836" t="s">
        <v>47</v>
      </c>
    </row>
    <row r="4837" spans="1:27" ht="14.4" x14ac:dyDescent="0.3">
      <c r="A4837">
        <v>4824</v>
      </c>
      <c r="B4837" t="s">
        <v>4244</v>
      </c>
      <c r="C4837" t="s">
        <v>4245</v>
      </c>
      <c r="D4837" t="s">
        <v>4246</v>
      </c>
      <c r="E4837" t="s">
        <v>330</v>
      </c>
      <c r="F4837" s="5">
        <f>_xlfn.TEXTBEFORE(E4837, " ") * 1000000</f>
        <v>4099999.9999999995</v>
      </c>
      <c r="G4837">
        <v>57.4938</v>
      </c>
      <c r="H4837" t="s">
        <v>1132</v>
      </c>
      <c r="I4837">
        <v>38</v>
      </c>
      <c r="J4837">
        <f>IF(I4837="",0,I4837)</f>
        <v>38</v>
      </c>
      <c r="K4837">
        <v>29</v>
      </c>
      <c r="L4837">
        <f>I4837-K4837</f>
        <v>9</v>
      </c>
      <c r="M4837" t="str">
        <f>IF(I4837&lt;100,"small",IF(I4837&lt;500,"medium","large"))</f>
        <v>small</v>
      </c>
      <c r="N4837">
        <f>IF(M4837="small",1,0)</f>
        <v>1</v>
      </c>
      <c r="O4837">
        <f>IF(N4837="medium",1,0)</f>
        <v>0</v>
      </c>
      <c r="P4837">
        <f>IF(O4837="large",1,0)</f>
        <v>0</v>
      </c>
      <c r="Q4837">
        <v>2001</v>
      </c>
      <c r="R4837">
        <v>2</v>
      </c>
      <c r="S4837" t="str">
        <f>IF(R4837=1, "First-time", IF(R4837&lt;=3, "Rising Star", IF(R4837&lt;10, "Established", "Elites")))</f>
        <v>Rising Star</v>
      </c>
      <c r="T4837">
        <f>IF(S4837 = "First-time",1,0)</f>
        <v>0</v>
      </c>
      <c r="U4837">
        <f>IF(S4837 = "Rising Star",1,0)</f>
        <v>1</v>
      </c>
      <c r="V4837">
        <f>IF(S4837 = "Established",1,0)</f>
        <v>0</v>
      </c>
      <c r="W4837">
        <f>IF(S4837 = "Elites",1,0)</f>
        <v>0</v>
      </c>
      <c r="X4837" t="s">
        <v>248</v>
      </c>
      <c r="Y4837" t="str">
        <f>IF(X4837="","-",TRIM(LEFT(X4837,FIND(",",X4837&amp;",")-1)))</f>
        <v>Birmingham</v>
      </c>
      <c r="Z4837" t="s">
        <v>4247</v>
      </c>
      <c r="AA4837" t="s">
        <v>2</v>
      </c>
    </row>
    <row r="4838" spans="1:27" ht="14.4" x14ac:dyDescent="0.3">
      <c r="A4838">
        <v>4825</v>
      </c>
      <c r="B4838" t="s">
        <v>5590</v>
      </c>
      <c r="C4838" t="s">
        <v>5591</v>
      </c>
      <c r="D4838" t="s">
        <v>5592</v>
      </c>
      <c r="E4838" t="s">
        <v>5593</v>
      </c>
      <c r="F4838" s="5">
        <f>_xlfn.TEXTBEFORE(E4838, " ") * 1000000</f>
        <v>8400000</v>
      </c>
      <c r="G4838">
        <v>57.470300000000002</v>
      </c>
      <c r="H4838" t="s">
        <v>85</v>
      </c>
      <c r="I4838">
        <v>36</v>
      </c>
      <c r="J4838">
        <f>IF(I4838="",0,I4838)</f>
        <v>36</v>
      </c>
      <c r="K4838">
        <v>30</v>
      </c>
      <c r="L4838">
        <f>I4838-K4838</f>
        <v>6</v>
      </c>
      <c r="M4838" t="str">
        <f>IF(I4838&lt;100,"small",IF(I4838&lt;500,"medium","large"))</f>
        <v>small</v>
      </c>
      <c r="N4838">
        <f>IF(M4838="small",1,0)</f>
        <v>1</v>
      </c>
      <c r="O4838">
        <f>IF(N4838="medium",1,0)</f>
        <v>0</v>
      </c>
      <c r="P4838">
        <f>IF(O4838="large",1,0)</f>
        <v>0</v>
      </c>
      <c r="Q4838">
        <v>2004</v>
      </c>
      <c r="R4838">
        <v>3</v>
      </c>
      <c r="S4838" t="str">
        <f>IF(R4838=1, "First-time", IF(R4838&lt;=3, "Rising Star", IF(R4838&lt;10, "Established", "Elites")))</f>
        <v>Rising Star</v>
      </c>
      <c r="T4838">
        <f>IF(S4838 = "First-time",1,0)</f>
        <v>0</v>
      </c>
      <c r="U4838">
        <f>IF(S4838 = "Rising Star",1,0)</f>
        <v>1</v>
      </c>
      <c r="V4838">
        <f>IF(S4838 = "Established",1,0)</f>
        <v>0</v>
      </c>
      <c r="W4838">
        <f>IF(S4838 = "Elites",1,0)</f>
        <v>0</v>
      </c>
      <c r="X4838" t="s">
        <v>1454</v>
      </c>
      <c r="Y4838" t="str">
        <f>IF(X4838="","-",TRIM(LEFT(X4838,FIND(",",X4838&amp;",")-1)))</f>
        <v>St. Louis</v>
      </c>
      <c r="Z4838" t="s">
        <v>1455</v>
      </c>
      <c r="AA4838" t="s">
        <v>25</v>
      </c>
    </row>
    <row r="4839" spans="1:27" ht="14.4" x14ac:dyDescent="0.3">
      <c r="A4839">
        <v>4826</v>
      </c>
      <c r="B4839" t="s">
        <v>4699</v>
      </c>
      <c r="C4839" t="s">
        <v>4700</v>
      </c>
      <c r="D4839" t="s">
        <v>4701</v>
      </c>
      <c r="E4839" t="s">
        <v>698</v>
      </c>
      <c r="F4839" s="5">
        <f>_xlfn.TEXTBEFORE(E4839, " ") * 1000000</f>
        <v>13100000</v>
      </c>
      <c r="G4839">
        <v>57.445799999999998</v>
      </c>
      <c r="H4839" t="s">
        <v>472</v>
      </c>
      <c r="I4839">
        <v>71</v>
      </c>
      <c r="J4839">
        <f>IF(I4839="",0,I4839)</f>
        <v>71</v>
      </c>
      <c r="K4839">
        <v>54</v>
      </c>
      <c r="L4839">
        <f>I4839-K4839</f>
        <v>17</v>
      </c>
      <c r="M4839" t="str">
        <f>IF(I4839&lt;100,"small",IF(I4839&lt;500,"medium","large"))</f>
        <v>small</v>
      </c>
      <c r="N4839">
        <f>IF(M4839="small",1,0)</f>
        <v>1</v>
      </c>
      <c r="O4839">
        <f>IF(N4839="medium",1,0)</f>
        <v>0</v>
      </c>
      <c r="P4839">
        <f>IF(O4839="large",1,0)</f>
        <v>0</v>
      </c>
      <c r="Q4839">
        <v>2002</v>
      </c>
      <c r="R4839">
        <v>2</v>
      </c>
      <c r="S4839" t="str">
        <f>IF(R4839=1, "First-time", IF(R4839&lt;=3, "Rising Star", IF(R4839&lt;10, "Established", "Elites")))</f>
        <v>Rising Star</v>
      </c>
      <c r="T4839">
        <f>IF(S4839 = "First-time",1,0)</f>
        <v>0</v>
      </c>
      <c r="U4839">
        <f>IF(S4839 = "Rising Star",1,0)</f>
        <v>1</v>
      </c>
      <c r="V4839">
        <f>IF(S4839 = "Established",1,0)</f>
        <v>0</v>
      </c>
      <c r="W4839">
        <f>IF(S4839 = "Elites",1,0)</f>
        <v>0</v>
      </c>
      <c r="X4839" t="s">
        <v>342</v>
      </c>
      <c r="Y4839" t="str">
        <f>IF(X4839="","-",TRIM(LEFT(X4839,FIND(",",X4839&amp;",")-1)))</f>
        <v>San Diego</v>
      </c>
      <c r="Z4839" t="s">
        <v>342</v>
      </c>
      <c r="AA4839" t="s">
        <v>5</v>
      </c>
    </row>
    <row r="4840" spans="1:27" ht="14.4" x14ac:dyDescent="0.3">
      <c r="A4840">
        <v>4827</v>
      </c>
      <c r="B4840" t="s">
        <v>8870</v>
      </c>
      <c r="C4840" t="s">
        <v>8871</v>
      </c>
      <c r="D4840" t="s">
        <v>8872</v>
      </c>
      <c r="E4840" t="s">
        <v>352</v>
      </c>
      <c r="F4840" s="5">
        <f>_xlfn.TEXTBEFORE(E4840, " ") * 1000000</f>
        <v>2100000</v>
      </c>
      <c r="G4840">
        <v>57.360300000000002</v>
      </c>
      <c r="H4840" t="s">
        <v>1132</v>
      </c>
      <c r="I4840">
        <v>10</v>
      </c>
      <c r="J4840">
        <f>IF(I4840="",0,I4840)</f>
        <v>10</v>
      </c>
      <c r="K4840">
        <v>6</v>
      </c>
      <c r="L4840">
        <f>I4840-K4840</f>
        <v>4</v>
      </c>
      <c r="M4840" t="str">
        <f>IF(I4840&lt;100,"small",IF(I4840&lt;500,"medium","large"))</f>
        <v>small</v>
      </c>
      <c r="N4840">
        <f>IF(M4840="small",1,0)</f>
        <v>1</v>
      </c>
      <c r="O4840">
        <f>IF(N4840="medium",1,0)</f>
        <v>0</v>
      </c>
      <c r="P4840">
        <f>IF(O4840="large",1,0)</f>
        <v>0</v>
      </c>
      <c r="Q4840">
        <v>2008</v>
      </c>
      <c r="R4840">
        <v>1</v>
      </c>
      <c r="S4840" t="str">
        <f>IF(R4840=1, "First-time", IF(R4840&lt;=3, "Rising Star", IF(R4840&lt;10, "Established", "Elites")))</f>
        <v>First-time</v>
      </c>
      <c r="T4840">
        <f>IF(S4840 = "First-time",1,0)</f>
        <v>1</v>
      </c>
      <c r="U4840">
        <f>IF(S4840 = "Rising Star",1,0)</f>
        <v>0</v>
      </c>
      <c r="V4840">
        <f>IF(S4840 = "Established",1,0)</f>
        <v>0</v>
      </c>
      <c r="W4840">
        <f>IF(S4840 = "Elites",1,0)</f>
        <v>0</v>
      </c>
      <c r="X4840" t="s">
        <v>242</v>
      </c>
      <c r="Y4840" t="str">
        <f>IF(X4840="","-",TRIM(LEFT(X4840,FIND(",",X4840&amp;",")-1)))</f>
        <v>Atlanta</v>
      </c>
      <c r="Z4840" t="s">
        <v>242</v>
      </c>
      <c r="AA4840" t="s">
        <v>11</v>
      </c>
    </row>
    <row r="4841" spans="1:27" ht="14.4" x14ac:dyDescent="0.3">
      <c r="A4841">
        <v>4828</v>
      </c>
      <c r="B4841" t="s">
        <v>11582</v>
      </c>
      <c r="C4841" t="s">
        <v>11583</v>
      </c>
      <c r="D4841" t="s">
        <v>11584</v>
      </c>
      <c r="E4841" t="s">
        <v>1471</v>
      </c>
      <c r="F4841" s="5">
        <f>_xlfn.TEXTBEFORE(E4841, " ") * 1000000</f>
        <v>2500000</v>
      </c>
      <c r="G4841">
        <v>57.231999999999999</v>
      </c>
      <c r="H4841" t="s">
        <v>105</v>
      </c>
      <c r="I4841">
        <v>6</v>
      </c>
      <c r="J4841">
        <f>IF(I4841="",0,I4841)</f>
        <v>6</v>
      </c>
      <c r="K4841">
        <v>8</v>
      </c>
      <c r="L4841">
        <f>I4841-K4841</f>
        <v>-2</v>
      </c>
      <c r="M4841" t="str">
        <f>IF(I4841&lt;100,"small",IF(I4841&lt;500,"medium","large"))</f>
        <v>small</v>
      </c>
      <c r="N4841">
        <f>IF(M4841="small",1,0)</f>
        <v>1</v>
      </c>
      <c r="O4841">
        <f>IF(N4841="medium",1,0)</f>
        <v>0</v>
      </c>
      <c r="P4841">
        <f>IF(O4841="large",1,0)</f>
        <v>0</v>
      </c>
      <c r="Q4841">
        <v>2010</v>
      </c>
      <c r="R4841">
        <v>1</v>
      </c>
      <c r="S4841" t="str">
        <f>IF(R4841=1, "First-time", IF(R4841&lt;=3, "Rising Star", IF(R4841&lt;10, "Established", "Elites")))</f>
        <v>First-time</v>
      </c>
      <c r="T4841">
        <f>IF(S4841 = "First-time",1,0)</f>
        <v>1</v>
      </c>
      <c r="U4841">
        <f>IF(S4841 = "Rising Star",1,0)</f>
        <v>0</v>
      </c>
      <c r="V4841">
        <f>IF(S4841 = "Established",1,0)</f>
        <v>0</v>
      </c>
      <c r="W4841">
        <f>IF(S4841 = "Elites",1,0)</f>
        <v>0</v>
      </c>
      <c r="X4841" t="s">
        <v>325</v>
      </c>
      <c r="Y4841" t="str">
        <f>IF(X4841="","-",TRIM(LEFT(X4841,FIND(",",X4841&amp;",")-1)))</f>
        <v>Los Angeles</v>
      </c>
      <c r="Z4841" t="s">
        <v>4158</v>
      </c>
      <c r="AA4841" t="s">
        <v>5</v>
      </c>
    </row>
    <row r="4842" spans="1:27" ht="14.4" x14ac:dyDescent="0.3">
      <c r="A4842">
        <v>4829</v>
      </c>
      <c r="B4842" t="s">
        <v>8142</v>
      </c>
      <c r="C4842" t="s">
        <v>8143</v>
      </c>
      <c r="D4842" t="s">
        <v>8144</v>
      </c>
      <c r="E4842" t="s">
        <v>8145</v>
      </c>
      <c r="F4842" s="5">
        <f>_xlfn.TEXTBEFORE(E4842, " ") * 1000000</f>
        <v>152500000</v>
      </c>
      <c r="G4842">
        <v>57.2258</v>
      </c>
      <c r="H4842" t="s">
        <v>727</v>
      </c>
      <c r="I4842">
        <v>751</v>
      </c>
      <c r="J4842">
        <f>IF(I4842="",0,I4842)</f>
        <v>751</v>
      </c>
      <c r="K4842">
        <v>564</v>
      </c>
      <c r="L4842">
        <f>I4842-K4842</f>
        <v>187</v>
      </c>
      <c r="M4842" t="str">
        <f>IF(I4842&lt;100,"small",IF(I4842&lt;500,"medium","large"))</f>
        <v>large</v>
      </c>
      <c r="N4842">
        <f>IF(M4842="small",1,0)</f>
        <v>0</v>
      </c>
      <c r="O4842">
        <f>IF(N4842="medium",1,0)</f>
        <v>0</v>
      </c>
      <c r="P4842">
        <f>IF(O4842="large",1,0)</f>
        <v>0</v>
      </c>
      <c r="Q4842">
        <v>2007</v>
      </c>
      <c r="R4842">
        <v>5</v>
      </c>
      <c r="S4842" t="str">
        <f>IF(R4842=1, "First-time", IF(R4842&lt;=3, "Rising Star", IF(R4842&lt;10, "Established", "Elites")))</f>
        <v>Established</v>
      </c>
      <c r="T4842">
        <f>IF(S4842 = "First-time",1,0)</f>
        <v>0</v>
      </c>
      <c r="U4842">
        <f>IF(S4842 = "Rising Star",1,0)</f>
        <v>0</v>
      </c>
      <c r="V4842">
        <f>IF(S4842 = "Established",1,0)</f>
        <v>1</v>
      </c>
      <c r="W4842">
        <f>IF(S4842 = "Elites",1,0)</f>
        <v>0</v>
      </c>
      <c r="X4842" t="s">
        <v>325</v>
      </c>
      <c r="Y4842" t="str">
        <f>IF(X4842="","-",TRIM(LEFT(X4842,FIND(",",X4842&amp;",")-1)))</f>
        <v>Los Angeles</v>
      </c>
      <c r="Z4842" t="s">
        <v>1027</v>
      </c>
      <c r="AA4842" t="s">
        <v>5</v>
      </c>
    </row>
    <row r="4843" spans="1:27" ht="14.4" x14ac:dyDescent="0.3">
      <c r="A4843">
        <v>4830</v>
      </c>
      <c r="B4843" t="s">
        <v>10391</v>
      </c>
      <c r="C4843" t="s">
        <v>10392</v>
      </c>
      <c r="D4843" t="s">
        <v>10393</v>
      </c>
      <c r="E4843" t="s">
        <v>736</v>
      </c>
      <c r="F4843" s="5">
        <f>_xlfn.TEXTBEFORE(E4843, " ") * 1000000</f>
        <v>4800000</v>
      </c>
      <c r="G4843">
        <v>57.214500000000001</v>
      </c>
      <c r="H4843" t="s">
        <v>1132</v>
      </c>
      <c r="I4843">
        <v>33</v>
      </c>
      <c r="J4843">
        <f>IF(I4843="",0,I4843)</f>
        <v>33</v>
      </c>
      <c r="K4843">
        <v>28</v>
      </c>
      <c r="L4843">
        <f>I4843-K4843</f>
        <v>5</v>
      </c>
      <c r="M4843" t="str">
        <f>IF(I4843&lt;100,"small",IF(I4843&lt;500,"medium","large"))</f>
        <v>small</v>
      </c>
      <c r="N4843">
        <f>IF(M4843="small",1,0)</f>
        <v>1</v>
      </c>
      <c r="O4843">
        <f>IF(N4843="medium",1,0)</f>
        <v>0</v>
      </c>
      <c r="P4843">
        <f>IF(O4843="large",1,0)</f>
        <v>0</v>
      </c>
      <c r="Q4843">
        <v>2009</v>
      </c>
      <c r="R4843">
        <v>3</v>
      </c>
      <c r="S4843" t="str">
        <f>IF(R4843=1, "First-time", IF(R4843&lt;=3, "Rising Star", IF(R4843&lt;10, "Established", "Elites")))</f>
        <v>Rising Star</v>
      </c>
      <c r="T4843">
        <f>IF(S4843 = "First-time",1,0)</f>
        <v>0</v>
      </c>
      <c r="U4843">
        <f>IF(S4843 = "Rising Star",1,0)</f>
        <v>1</v>
      </c>
      <c r="V4843">
        <f>IF(S4843 = "Established",1,0)</f>
        <v>0</v>
      </c>
      <c r="W4843">
        <f>IF(S4843 = "Elites",1,0)</f>
        <v>0</v>
      </c>
      <c r="X4843" t="s">
        <v>99</v>
      </c>
      <c r="Y4843" t="str">
        <f>IF(X4843="","-",TRIM(LEFT(X4843,FIND(",",X4843&amp;",")-1)))</f>
        <v>-</v>
      </c>
      <c r="Z4843" t="s">
        <v>4210</v>
      </c>
      <c r="AA4843" t="s">
        <v>5</v>
      </c>
    </row>
    <row r="4844" spans="1:27" ht="14.4" x14ac:dyDescent="0.3">
      <c r="A4844">
        <v>4831</v>
      </c>
      <c r="B4844" t="s">
        <v>1432</v>
      </c>
      <c r="C4844" t="s">
        <v>1433</v>
      </c>
      <c r="D4844" t="s">
        <v>1434</v>
      </c>
      <c r="E4844" t="s">
        <v>1435</v>
      </c>
      <c r="F4844" s="5">
        <f>_xlfn.TEXTBEFORE(E4844, " ") * 1000000</f>
        <v>20700000</v>
      </c>
      <c r="G4844">
        <v>57.204000000000001</v>
      </c>
      <c r="H4844" t="s">
        <v>111</v>
      </c>
      <c r="I4844">
        <v>150</v>
      </c>
      <c r="J4844">
        <f>IF(I4844="",0,I4844)</f>
        <v>150</v>
      </c>
      <c r="K4844">
        <v>95</v>
      </c>
      <c r="L4844">
        <f>I4844-K4844</f>
        <v>55</v>
      </c>
      <c r="M4844" t="str">
        <f>IF(I4844&lt;100,"small",IF(I4844&lt;500,"medium","large"))</f>
        <v>medium</v>
      </c>
      <c r="N4844">
        <f>IF(M4844="small",1,0)</f>
        <v>0</v>
      </c>
      <c r="O4844">
        <f>IF(N4844="medium",1,0)</f>
        <v>0</v>
      </c>
      <c r="P4844">
        <f>IF(O4844="large",1,0)</f>
        <v>0</v>
      </c>
      <c r="Q4844">
        <v>1989</v>
      </c>
      <c r="R4844">
        <v>5</v>
      </c>
      <c r="S4844" t="str">
        <f>IF(R4844=1, "First-time", IF(R4844&lt;=3, "Rising Star", IF(R4844&lt;10, "Established", "Elites")))</f>
        <v>Established</v>
      </c>
      <c r="T4844">
        <f>IF(S4844 = "First-time",1,0)</f>
        <v>0</v>
      </c>
      <c r="U4844">
        <f>IF(S4844 = "Rising Star",1,0)</f>
        <v>0</v>
      </c>
      <c r="V4844">
        <f>IF(S4844 = "Established",1,0)</f>
        <v>1</v>
      </c>
      <c r="W4844">
        <f>IF(S4844 = "Elites",1,0)</f>
        <v>0</v>
      </c>
      <c r="X4844" t="s">
        <v>191</v>
      </c>
      <c r="Y4844" t="str">
        <f>IF(X4844="","-",TRIM(LEFT(X4844,FIND(",",X4844&amp;",")-1)))</f>
        <v>Philadelphia</v>
      </c>
      <c r="Z4844" t="s">
        <v>1436</v>
      </c>
      <c r="AA4844" t="s">
        <v>39</v>
      </c>
    </row>
    <row r="4845" spans="1:27" ht="14.4" x14ac:dyDescent="0.3">
      <c r="A4845">
        <v>4832</v>
      </c>
      <c r="B4845" t="s">
        <v>1437</v>
      </c>
      <c r="C4845" t="s">
        <v>1438</v>
      </c>
      <c r="D4845" t="s">
        <v>1439</v>
      </c>
      <c r="E4845" t="s">
        <v>184</v>
      </c>
      <c r="F4845" s="5">
        <f>_xlfn.TEXTBEFORE(E4845, " ") * 1000000</f>
        <v>21700000</v>
      </c>
      <c r="G4845">
        <v>57.186799999999998</v>
      </c>
      <c r="H4845" t="s">
        <v>803</v>
      </c>
      <c r="I4845">
        <v>131</v>
      </c>
      <c r="J4845">
        <f>IF(I4845="",0,I4845)</f>
        <v>131</v>
      </c>
      <c r="K4845">
        <v>94</v>
      </c>
      <c r="L4845">
        <f>I4845-K4845</f>
        <v>37</v>
      </c>
      <c r="M4845" t="str">
        <f>IF(I4845&lt;100,"small",IF(I4845&lt;500,"medium","large"))</f>
        <v>medium</v>
      </c>
      <c r="N4845">
        <f>IF(M4845="small",1,0)</f>
        <v>0</v>
      </c>
      <c r="O4845">
        <f>IF(N4845="medium",1,0)</f>
        <v>0</v>
      </c>
      <c r="P4845">
        <f>IF(O4845="large",1,0)</f>
        <v>0</v>
      </c>
      <c r="Q4845">
        <v>1989</v>
      </c>
      <c r="R4845">
        <v>4</v>
      </c>
      <c r="S4845" t="str">
        <f>IF(R4845=1, "First-time", IF(R4845&lt;=3, "Rising Star", IF(R4845&lt;10, "Established", "Elites")))</f>
        <v>Established</v>
      </c>
      <c r="T4845">
        <f>IF(S4845 = "First-time",1,0)</f>
        <v>0</v>
      </c>
      <c r="U4845">
        <f>IF(S4845 = "Rising Star",1,0)</f>
        <v>0</v>
      </c>
      <c r="V4845">
        <f>IF(S4845 = "Established",1,0)</f>
        <v>1</v>
      </c>
      <c r="W4845">
        <f>IF(S4845 = "Elites",1,0)</f>
        <v>0</v>
      </c>
      <c r="X4845" t="s">
        <v>99</v>
      </c>
      <c r="Y4845" t="str">
        <f>IF(X4845="","-",TRIM(LEFT(X4845,FIND(",",X4845&amp;",")-1)))</f>
        <v>-</v>
      </c>
      <c r="Z4845" t="s">
        <v>1440</v>
      </c>
      <c r="AA4845" t="s">
        <v>39</v>
      </c>
    </row>
    <row r="4846" spans="1:27" ht="14.4" x14ac:dyDescent="0.3">
      <c r="A4846">
        <v>4833</v>
      </c>
      <c r="B4846" t="s">
        <v>12565</v>
      </c>
      <c r="C4846" t="s">
        <v>12566</v>
      </c>
      <c r="D4846" t="s">
        <v>12567</v>
      </c>
      <c r="E4846" t="s">
        <v>2403</v>
      </c>
      <c r="F4846" s="5">
        <f>_xlfn.TEXTBEFORE(E4846, " ") * 1000000</f>
        <v>4300000</v>
      </c>
      <c r="G4846">
        <v>57.116100000000003</v>
      </c>
      <c r="H4846" t="s">
        <v>779</v>
      </c>
      <c r="I4846">
        <v>19</v>
      </c>
      <c r="J4846">
        <f>IF(I4846="",0,I4846)</f>
        <v>19</v>
      </c>
      <c r="K4846">
        <v>8</v>
      </c>
      <c r="L4846">
        <f>I4846-K4846</f>
        <v>11</v>
      </c>
      <c r="M4846" t="str">
        <f>IF(I4846&lt;100,"small",IF(I4846&lt;500,"medium","large"))</f>
        <v>small</v>
      </c>
      <c r="N4846">
        <f>IF(M4846="small",1,0)</f>
        <v>1</v>
      </c>
      <c r="O4846">
        <f>IF(N4846="medium",1,0)</f>
        <v>0</v>
      </c>
      <c r="P4846">
        <f>IF(O4846="large",1,0)</f>
        <v>0</v>
      </c>
      <c r="Q4846">
        <v>2011</v>
      </c>
      <c r="R4846">
        <v>2</v>
      </c>
      <c r="S4846" t="str">
        <f>IF(R4846=1, "First-time", IF(R4846&lt;=3, "Rising Star", IF(R4846&lt;10, "Established", "Elites")))</f>
        <v>Rising Star</v>
      </c>
      <c r="T4846">
        <f>IF(S4846 = "First-time",1,0)</f>
        <v>0</v>
      </c>
      <c r="U4846">
        <f>IF(S4846 = "Rising Star",1,0)</f>
        <v>1</v>
      </c>
      <c r="V4846">
        <f>IF(S4846 = "Established",1,0)</f>
        <v>0</v>
      </c>
      <c r="W4846">
        <f>IF(S4846 = "Elites",1,0)</f>
        <v>0</v>
      </c>
      <c r="X4846" t="s">
        <v>689</v>
      </c>
      <c r="Y4846" t="str">
        <f>IF(X4846="","-",TRIM(LEFT(X4846,FIND(",",X4846&amp;",")-1)))</f>
        <v>Miami</v>
      </c>
      <c r="Z4846" t="s">
        <v>12568</v>
      </c>
      <c r="AA4846" t="s">
        <v>10</v>
      </c>
    </row>
    <row r="4847" spans="1:27" ht="14.4" x14ac:dyDescent="0.3">
      <c r="A4847">
        <v>4834</v>
      </c>
      <c r="B4847" t="s">
        <v>8146</v>
      </c>
      <c r="C4847" t="s">
        <v>8147</v>
      </c>
      <c r="D4847" t="s">
        <v>8148</v>
      </c>
      <c r="E4847" t="s">
        <v>885</v>
      </c>
      <c r="F4847" s="5">
        <f>_xlfn.TEXTBEFORE(E4847, " ") * 1000000</f>
        <v>21200000</v>
      </c>
      <c r="G4847">
        <v>57.113999999999997</v>
      </c>
      <c r="H4847" t="s">
        <v>85</v>
      </c>
      <c r="I4847">
        <v>195</v>
      </c>
      <c r="J4847">
        <f>IF(I4847="",0,I4847)</f>
        <v>195</v>
      </c>
      <c r="K4847">
        <v>45</v>
      </c>
      <c r="L4847">
        <f>I4847-K4847</f>
        <v>150</v>
      </c>
      <c r="M4847" t="str">
        <f>IF(I4847&lt;100,"small",IF(I4847&lt;500,"medium","large"))</f>
        <v>medium</v>
      </c>
      <c r="N4847">
        <f>IF(M4847="small",1,0)</f>
        <v>0</v>
      </c>
      <c r="O4847">
        <f>IF(N4847="medium",1,0)</f>
        <v>0</v>
      </c>
      <c r="P4847">
        <f>IF(O4847="large",1,0)</f>
        <v>0</v>
      </c>
      <c r="Q4847">
        <v>2007</v>
      </c>
      <c r="R4847">
        <v>2</v>
      </c>
      <c r="S4847" t="str">
        <f>IF(R4847=1, "First-time", IF(R4847&lt;=3, "Rising Star", IF(R4847&lt;10, "Established", "Elites")))</f>
        <v>Rising Star</v>
      </c>
      <c r="T4847">
        <f>IF(S4847 = "First-time",1,0)</f>
        <v>0</v>
      </c>
      <c r="U4847">
        <f>IF(S4847 = "Rising Star",1,0)</f>
        <v>1</v>
      </c>
      <c r="V4847">
        <f>IF(S4847 = "Established",1,0)</f>
        <v>0</v>
      </c>
      <c r="W4847">
        <f>IF(S4847 = "Elites",1,0)</f>
        <v>0</v>
      </c>
      <c r="X4847" t="s">
        <v>325</v>
      </c>
      <c r="Y4847" t="str">
        <f>IF(X4847="","-",TRIM(LEFT(X4847,FIND(",",X4847&amp;",")-1)))</f>
        <v>Los Angeles</v>
      </c>
      <c r="Z4847" t="s">
        <v>1027</v>
      </c>
      <c r="AA4847" t="s">
        <v>5</v>
      </c>
    </row>
    <row r="4848" spans="1:27" ht="14.4" x14ac:dyDescent="0.3">
      <c r="A4848">
        <v>4835</v>
      </c>
      <c r="B4848" t="s">
        <v>11876</v>
      </c>
      <c r="C4848" t="s">
        <v>11877</v>
      </c>
      <c r="D4848" t="s">
        <v>11878</v>
      </c>
      <c r="E4848" t="s">
        <v>7408</v>
      </c>
      <c r="F4848" s="5">
        <f>_xlfn.TEXTBEFORE(E4848, " ") * 1000000</f>
        <v>50600000</v>
      </c>
      <c r="G4848">
        <v>57.092500000000001</v>
      </c>
      <c r="H4848" t="s">
        <v>129</v>
      </c>
      <c r="I4848">
        <v>105</v>
      </c>
      <c r="J4848">
        <f>IF(I4848="",0,I4848)</f>
        <v>105</v>
      </c>
      <c r="K4848">
        <v>72</v>
      </c>
      <c r="L4848">
        <f>I4848-K4848</f>
        <v>33</v>
      </c>
      <c r="M4848" t="str">
        <f>IF(I4848&lt;100,"small",IF(I4848&lt;500,"medium","large"))</f>
        <v>medium</v>
      </c>
      <c r="N4848">
        <f>IF(M4848="small",1,0)</f>
        <v>0</v>
      </c>
      <c r="O4848">
        <f>IF(N4848="medium",1,0)</f>
        <v>0</v>
      </c>
      <c r="P4848">
        <f>IF(O4848="large",1,0)</f>
        <v>0</v>
      </c>
      <c r="Q4848">
        <v>2011</v>
      </c>
      <c r="R4848">
        <v>1</v>
      </c>
      <c r="S4848" t="str">
        <f>IF(R4848=1, "First-time", IF(R4848&lt;=3, "Rising Star", IF(R4848&lt;10, "Established", "Elites")))</f>
        <v>First-time</v>
      </c>
      <c r="T4848">
        <f>IF(S4848 = "First-time",1,0)</f>
        <v>1</v>
      </c>
      <c r="U4848">
        <f>IF(S4848 = "Rising Star",1,0)</f>
        <v>0</v>
      </c>
      <c r="V4848">
        <f>IF(S4848 = "Established",1,0)</f>
        <v>0</v>
      </c>
      <c r="W4848">
        <f>IF(S4848 = "Elites",1,0)</f>
        <v>0</v>
      </c>
      <c r="X4848" t="s">
        <v>130</v>
      </c>
      <c r="Y4848" t="str">
        <f>IF(X4848="","-",TRIM(LEFT(X4848,FIND(",",X4848&amp;",")-1)))</f>
        <v>Dallas</v>
      </c>
      <c r="Z4848" t="s">
        <v>993</v>
      </c>
      <c r="AA4848" t="s">
        <v>45</v>
      </c>
    </row>
    <row r="4849" spans="1:27" ht="14.4" x14ac:dyDescent="0.3">
      <c r="A4849">
        <v>4836</v>
      </c>
      <c r="B4849" t="s">
        <v>7811</v>
      </c>
      <c r="C4849" t="s">
        <v>7812</v>
      </c>
      <c r="D4849" t="s">
        <v>7813</v>
      </c>
      <c r="E4849" t="s">
        <v>1713</v>
      </c>
      <c r="F4849" s="5">
        <f>_xlfn.TEXTBEFORE(E4849, " ") * 1000000</f>
        <v>201100000</v>
      </c>
      <c r="G4849">
        <v>57.091200000000001</v>
      </c>
      <c r="H4849" t="s">
        <v>779</v>
      </c>
      <c r="I4849">
        <v>880</v>
      </c>
      <c r="J4849">
        <f>IF(I4849="",0,I4849)</f>
        <v>880</v>
      </c>
      <c r="K4849">
        <v>730</v>
      </c>
      <c r="L4849">
        <f>I4849-K4849</f>
        <v>150</v>
      </c>
      <c r="M4849" t="str">
        <f>IF(I4849&lt;100,"small",IF(I4849&lt;500,"medium","large"))</f>
        <v>large</v>
      </c>
      <c r="N4849">
        <f>IF(M4849="small",1,0)</f>
        <v>0</v>
      </c>
      <c r="O4849">
        <f>IF(N4849="medium",1,0)</f>
        <v>0</v>
      </c>
      <c r="P4849">
        <f>IF(O4849="large",1,0)</f>
        <v>0</v>
      </c>
      <c r="Q4849">
        <v>2007</v>
      </c>
      <c r="R4849">
        <v>8</v>
      </c>
      <c r="S4849" t="str">
        <f>IF(R4849=1, "First-time", IF(R4849&lt;=3, "Rising Star", IF(R4849&lt;10, "Established", "Elites")))</f>
        <v>Established</v>
      </c>
      <c r="T4849">
        <f>IF(S4849 = "First-time",1,0)</f>
        <v>0</v>
      </c>
      <c r="U4849">
        <f>IF(S4849 = "Rising Star",1,0)</f>
        <v>0</v>
      </c>
      <c r="V4849">
        <f>IF(S4849 = "Established",1,0)</f>
        <v>1</v>
      </c>
      <c r="W4849">
        <f>IF(S4849 = "Elites",1,0)</f>
        <v>0</v>
      </c>
      <c r="X4849" t="s">
        <v>185</v>
      </c>
      <c r="Y4849" t="str">
        <f>IF(X4849="","-",TRIM(LEFT(X4849,FIND(",",X4849&amp;",")-1)))</f>
        <v>Boston</v>
      </c>
      <c r="Z4849" t="s">
        <v>185</v>
      </c>
      <c r="AA4849" t="s">
        <v>20</v>
      </c>
    </row>
    <row r="4850" spans="1:27" ht="14.4" x14ac:dyDescent="0.3">
      <c r="A4850">
        <v>4837</v>
      </c>
      <c r="B4850" t="s">
        <v>638</v>
      </c>
      <c r="C4850" t="s">
        <v>639</v>
      </c>
      <c r="D4850" t="s">
        <v>640</v>
      </c>
      <c r="E4850" t="s">
        <v>529</v>
      </c>
      <c r="F4850" s="5">
        <f>_xlfn.TEXTBEFORE(E4850, " ") * 1000000</f>
        <v>4200000</v>
      </c>
      <c r="G4850">
        <v>57.021599999999999</v>
      </c>
      <c r="H4850" t="s">
        <v>174</v>
      </c>
      <c r="I4850">
        <v>17</v>
      </c>
      <c r="J4850">
        <f>IF(I4850="",0,I4850)</f>
        <v>17</v>
      </c>
      <c r="K4850">
        <v>10</v>
      </c>
      <c r="L4850">
        <f>I4850-K4850</f>
        <v>7</v>
      </c>
      <c r="M4850" t="str">
        <f>IF(I4850&lt;100,"small",IF(I4850&lt;500,"medium","large"))</f>
        <v>small</v>
      </c>
      <c r="N4850">
        <f>IF(M4850="small",1,0)</f>
        <v>1</v>
      </c>
      <c r="O4850">
        <f>IF(N4850="medium",1,0)</f>
        <v>0</v>
      </c>
      <c r="P4850">
        <f>IF(O4850="large",1,0)</f>
        <v>0</v>
      </c>
      <c r="Q4850">
        <v>1977</v>
      </c>
      <c r="R4850">
        <v>1</v>
      </c>
      <c r="S4850" t="str">
        <f>IF(R4850=1, "First-time", IF(R4850&lt;=3, "Rising Star", IF(R4850&lt;10, "Established", "Elites")))</f>
        <v>First-time</v>
      </c>
      <c r="T4850">
        <f>IF(S4850 = "First-time",1,0)</f>
        <v>1</v>
      </c>
      <c r="U4850">
        <f>IF(S4850 = "Rising Star",1,0)</f>
        <v>0</v>
      </c>
      <c r="V4850">
        <f>IF(S4850 = "Established",1,0)</f>
        <v>0</v>
      </c>
      <c r="W4850">
        <f>IF(S4850 = "Elites",1,0)</f>
        <v>0</v>
      </c>
      <c r="X4850" t="s">
        <v>325</v>
      </c>
      <c r="Y4850" t="str">
        <f>IF(X4850="","-",TRIM(LEFT(X4850,FIND(",",X4850&amp;",")-1)))</f>
        <v>Los Angeles</v>
      </c>
      <c r="Z4850" t="s">
        <v>325</v>
      </c>
      <c r="AA4850" t="s">
        <v>5</v>
      </c>
    </row>
    <row r="4851" spans="1:27" ht="14.4" x14ac:dyDescent="0.3">
      <c r="A4851">
        <v>4838</v>
      </c>
      <c r="B4851" t="s">
        <v>3536</v>
      </c>
      <c r="C4851" t="s">
        <v>3537</v>
      </c>
      <c r="D4851" t="s">
        <v>3538</v>
      </c>
      <c r="E4851" t="s">
        <v>1237</v>
      </c>
      <c r="F4851" s="5">
        <f>_xlfn.TEXTBEFORE(E4851, " ") * 1000000</f>
        <v>11600000</v>
      </c>
      <c r="G4851">
        <v>57.016300000000001</v>
      </c>
      <c r="H4851" t="s">
        <v>472</v>
      </c>
      <c r="I4851">
        <v>210</v>
      </c>
      <c r="J4851">
        <f>IF(I4851="",0,I4851)</f>
        <v>210</v>
      </c>
      <c r="K4851">
        <v>146</v>
      </c>
      <c r="L4851">
        <f>I4851-K4851</f>
        <v>64</v>
      </c>
      <c r="M4851" t="str">
        <f>IF(I4851&lt;100,"small",IF(I4851&lt;500,"medium","large"))</f>
        <v>medium</v>
      </c>
      <c r="N4851">
        <f>IF(M4851="small",1,0)</f>
        <v>0</v>
      </c>
      <c r="O4851">
        <f>IF(N4851="medium",1,0)</f>
        <v>0</v>
      </c>
      <c r="P4851">
        <f>IF(O4851="large",1,0)</f>
        <v>0</v>
      </c>
      <c r="Q4851">
        <v>2000</v>
      </c>
      <c r="R4851">
        <v>2</v>
      </c>
      <c r="S4851" t="str">
        <f>IF(R4851=1, "First-time", IF(R4851&lt;=3, "Rising Star", IF(R4851&lt;10, "Established", "Elites")))</f>
        <v>Rising Star</v>
      </c>
      <c r="T4851">
        <f>IF(S4851 = "First-time",1,0)</f>
        <v>0</v>
      </c>
      <c r="U4851">
        <f>IF(S4851 = "Rising Star",1,0)</f>
        <v>1</v>
      </c>
      <c r="V4851">
        <f>IF(S4851 = "Established",1,0)</f>
        <v>0</v>
      </c>
      <c r="W4851">
        <f>IF(S4851 = "Elites",1,0)</f>
        <v>0</v>
      </c>
      <c r="X4851" t="s">
        <v>354</v>
      </c>
      <c r="Y4851" t="str">
        <f>IF(X4851="","-",TRIM(LEFT(X4851,FIND(",",X4851&amp;",")-1)))</f>
        <v>Minneapolis</v>
      </c>
      <c r="Z4851" t="s">
        <v>354</v>
      </c>
      <c r="AA4851" t="s">
        <v>24</v>
      </c>
    </row>
    <row r="4852" spans="1:27" ht="14.4" x14ac:dyDescent="0.3">
      <c r="A4852">
        <v>4839</v>
      </c>
      <c r="B4852" t="s">
        <v>5152</v>
      </c>
      <c r="C4852" t="s">
        <v>5153</v>
      </c>
      <c r="D4852" t="s">
        <v>5154</v>
      </c>
      <c r="E4852" t="s">
        <v>4800</v>
      </c>
      <c r="F4852" s="5">
        <f>_xlfn.TEXTBEFORE(E4852, " ") * 1000000</f>
        <v>3100000</v>
      </c>
      <c r="G4852">
        <v>57</v>
      </c>
      <c r="H4852" t="s">
        <v>433</v>
      </c>
      <c r="I4852">
        <v>21</v>
      </c>
      <c r="J4852">
        <f>IF(I4852="",0,I4852)</f>
        <v>21</v>
      </c>
      <c r="K4852">
        <v>13</v>
      </c>
      <c r="L4852">
        <f>I4852-K4852</f>
        <v>8</v>
      </c>
      <c r="M4852" t="str">
        <f>IF(I4852&lt;100,"small",IF(I4852&lt;500,"medium","large"))</f>
        <v>small</v>
      </c>
      <c r="N4852">
        <f>IF(M4852="small",1,0)</f>
        <v>1</v>
      </c>
      <c r="O4852">
        <f>IF(N4852="medium",1,0)</f>
        <v>0</v>
      </c>
      <c r="P4852">
        <f>IF(O4852="large",1,0)</f>
        <v>0</v>
      </c>
      <c r="Q4852">
        <v>2003</v>
      </c>
      <c r="R4852">
        <v>3</v>
      </c>
      <c r="S4852" t="str">
        <f>IF(R4852=1, "First-time", IF(R4852&lt;=3, "Rising Star", IF(R4852&lt;10, "Established", "Elites")))</f>
        <v>Rising Star</v>
      </c>
      <c r="T4852">
        <f>IF(S4852 = "First-time",1,0)</f>
        <v>0</v>
      </c>
      <c r="U4852">
        <f>IF(S4852 = "Rising Star",1,0)</f>
        <v>1</v>
      </c>
      <c r="V4852">
        <f>IF(S4852 = "Established",1,0)</f>
        <v>0</v>
      </c>
      <c r="W4852">
        <f>IF(S4852 = "Elites",1,0)</f>
        <v>0</v>
      </c>
      <c r="X4852" t="s">
        <v>242</v>
      </c>
      <c r="Y4852" t="str">
        <f>IF(X4852="","-",TRIM(LEFT(X4852,FIND(",",X4852&amp;",")-1)))</f>
        <v>Atlanta</v>
      </c>
      <c r="Z4852" t="s">
        <v>243</v>
      </c>
      <c r="AA4852" t="s">
        <v>11</v>
      </c>
    </row>
    <row r="4853" spans="1:27" ht="14.4" x14ac:dyDescent="0.3">
      <c r="A4853">
        <v>4840</v>
      </c>
      <c r="B4853" t="s">
        <v>6686</v>
      </c>
      <c r="C4853" t="s">
        <v>6687</v>
      </c>
      <c r="D4853" t="s">
        <v>6688</v>
      </c>
      <c r="E4853" t="s">
        <v>3410</v>
      </c>
      <c r="F4853" s="5">
        <f>_xlfn.TEXTBEFORE(E4853, " ") * 1000000</f>
        <v>8300000.0000000009</v>
      </c>
      <c r="G4853">
        <v>57</v>
      </c>
      <c r="H4853" t="s">
        <v>751</v>
      </c>
      <c r="I4853">
        <v>49</v>
      </c>
      <c r="J4853">
        <f>IF(I4853="",0,I4853)</f>
        <v>49</v>
      </c>
      <c r="K4853">
        <v>26</v>
      </c>
      <c r="L4853">
        <f>I4853-K4853</f>
        <v>23</v>
      </c>
      <c r="M4853" t="str">
        <f>IF(I4853&lt;100,"small",IF(I4853&lt;500,"medium","large"))</f>
        <v>small</v>
      </c>
      <c r="N4853">
        <f>IF(M4853="small",1,0)</f>
        <v>1</v>
      </c>
      <c r="O4853">
        <f>IF(N4853="medium",1,0)</f>
        <v>0</v>
      </c>
      <c r="P4853">
        <f>IF(O4853="large",1,0)</f>
        <v>0</v>
      </c>
      <c r="Q4853">
        <v>2006</v>
      </c>
      <c r="R4853">
        <v>6</v>
      </c>
      <c r="S4853" t="str">
        <f>IF(R4853=1, "First-time", IF(R4853&lt;=3, "Rising Star", IF(R4853&lt;10, "Established", "Elites")))</f>
        <v>Established</v>
      </c>
      <c r="T4853">
        <f>IF(S4853 = "First-time",1,0)</f>
        <v>0</v>
      </c>
      <c r="U4853">
        <f>IF(S4853 = "Rising Star",1,0)</f>
        <v>0</v>
      </c>
      <c r="V4853">
        <f>IF(S4853 = "Established",1,0)</f>
        <v>1</v>
      </c>
      <c r="W4853">
        <f>IF(S4853 = "Elites",1,0)</f>
        <v>0</v>
      </c>
      <c r="X4853" t="s">
        <v>427</v>
      </c>
      <c r="Y4853" t="str">
        <f>IF(X4853="","-",TRIM(LEFT(X4853,FIND(",",X4853&amp;",")-1)))</f>
        <v>Washington</v>
      </c>
      <c r="Z4853" t="s">
        <v>1964</v>
      </c>
      <c r="AA4853" t="s">
        <v>47</v>
      </c>
    </row>
    <row r="4854" spans="1:27" ht="14.4" x14ac:dyDescent="0.3">
      <c r="A4854">
        <v>4841</v>
      </c>
      <c r="B4854" t="s">
        <v>4002</v>
      </c>
      <c r="C4854" t="s">
        <v>4003</v>
      </c>
      <c r="D4854" t="s">
        <v>4004</v>
      </c>
      <c r="E4854" t="s">
        <v>212</v>
      </c>
      <c r="F4854" s="5">
        <f>_xlfn.TEXTBEFORE(E4854, " ") * 1000000</f>
        <v>4400000</v>
      </c>
      <c r="G4854">
        <v>56.999099999999999</v>
      </c>
      <c r="H4854" t="s">
        <v>779</v>
      </c>
      <c r="I4854">
        <v>31</v>
      </c>
      <c r="J4854">
        <f>IF(I4854="",0,I4854)</f>
        <v>31</v>
      </c>
      <c r="K4854">
        <v>23</v>
      </c>
      <c r="L4854">
        <f>I4854-K4854</f>
        <v>8</v>
      </c>
      <c r="M4854" t="str">
        <f>IF(I4854&lt;100,"small",IF(I4854&lt;500,"medium","large"))</f>
        <v>small</v>
      </c>
      <c r="N4854">
        <f>IF(M4854="small",1,0)</f>
        <v>1</v>
      </c>
      <c r="O4854">
        <f>IF(N4854="medium",1,0)</f>
        <v>0</v>
      </c>
      <c r="P4854">
        <f>IF(O4854="large",1,0)</f>
        <v>0</v>
      </c>
      <c r="Q4854">
        <v>2001</v>
      </c>
      <c r="R4854">
        <v>1</v>
      </c>
      <c r="S4854" t="str">
        <f>IF(R4854=1, "First-time", IF(R4854&lt;=3, "Rising Star", IF(R4854&lt;10, "Established", "Elites")))</f>
        <v>First-time</v>
      </c>
      <c r="T4854">
        <f>IF(S4854 = "First-time",1,0)</f>
        <v>1</v>
      </c>
      <c r="U4854">
        <f>IF(S4854 = "Rising Star",1,0)</f>
        <v>0</v>
      </c>
      <c r="V4854">
        <f>IF(S4854 = "Established",1,0)</f>
        <v>0</v>
      </c>
      <c r="W4854">
        <f>IF(S4854 = "Elites",1,0)</f>
        <v>0</v>
      </c>
      <c r="X4854" t="s">
        <v>99</v>
      </c>
      <c r="Y4854" t="str">
        <f>IF(X4854="","-",TRIM(LEFT(X4854,FIND(",",X4854&amp;",")-1)))</f>
        <v>-</v>
      </c>
      <c r="Z4854" t="s">
        <v>4005</v>
      </c>
      <c r="AA4854" t="s">
        <v>23</v>
      </c>
    </row>
    <row r="4855" spans="1:27" ht="14.4" x14ac:dyDescent="0.3">
      <c r="A4855">
        <v>4842</v>
      </c>
      <c r="B4855" t="s">
        <v>1512</v>
      </c>
      <c r="C4855" t="s">
        <v>1513</v>
      </c>
      <c r="D4855" t="s">
        <v>1514</v>
      </c>
      <c r="E4855" t="s">
        <v>1515</v>
      </c>
      <c r="F4855" s="5">
        <f>_xlfn.TEXTBEFORE(E4855, " ") * 1000000</f>
        <v>285600000</v>
      </c>
      <c r="G4855">
        <v>56.989100000000001</v>
      </c>
      <c r="H4855" t="s">
        <v>118</v>
      </c>
      <c r="I4855">
        <v>1170</v>
      </c>
      <c r="J4855">
        <f>IF(I4855="",0,I4855)</f>
        <v>1170</v>
      </c>
      <c r="K4855">
        <v>776</v>
      </c>
      <c r="L4855">
        <f>I4855-K4855</f>
        <v>394</v>
      </c>
      <c r="M4855" t="str">
        <f>IF(I4855&lt;100,"small",IF(I4855&lt;500,"medium","large"))</f>
        <v>large</v>
      </c>
      <c r="N4855">
        <f>IF(M4855="small",1,0)</f>
        <v>0</v>
      </c>
      <c r="O4855">
        <f>IF(N4855="medium",1,0)</f>
        <v>0</v>
      </c>
      <c r="P4855">
        <f>IF(O4855="large",1,0)</f>
        <v>0</v>
      </c>
      <c r="Q4855">
        <v>1989</v>
      </c>
      <c r="R4855">
        <v>10</v>
      </c>
      <c r="S4855" t="str">
        <f>IF(R4855=1, "First-time", IF(R4855&lt;=3, "Rising Star", IF(R4855&lt;10, "Established", "Elites")))</f>
        <v>Elites</v>
      </c>
      <c r="T4855">
        <f>IF(S4855 = "First-time",1,0)</f>
        <v>0</v>
      </c>
      <c r="U4855">
        <f>IF(S4855 = "Rising Star",1,0)</f>
        <v>0</v>
      </c>
      <c r="V4855">
        <f>IF(S4855 = "Established",1,0)</f>
        <v>0</v>
      </c>
      <c r="W4855">
        <f>IF(S4855 = "Elites",1,0)</f>
        <v>1</v>
      </c>
      <c r="X4855" t="s">
        <v>325</v>
      </c>
      <c r="Y4855" t="str">
        <f>IF(X4855="","-",TRIM(LEFT(X4855,FIND(",",X4855&amp;",")-1)))</f>
        <v>Los Angeles</v>
      </c>
      <c r="Z4855" t="s">
        <v>1516</v>
      </c>
      <c r="AA4855" t="s">
        <v>5</v>
      </c>
    </row>
    <row r="4856" spans="1:27" ht="14.4" x14ac:dyDescent="0.3">
      <c r="A4856">
        <v>4843</v>
      </c>
      <c r="B4856" t="s">
        <v>1175</v>
      </c>
      <c r="C4856" t="s">
        <v>1176</v>
      </c>
      <c r="D4856" t="s">
        <v>1177</v>
      </c>
      <c r="E4856" t="s">
        <v>1178</v>
      </c>
      <c r="F4856" s="5">
        <f>_xlfn.TEXTBEFORE(E4856, " ") * 1000000</f>
        <v>81200000</v>
      </c>
      <c r="G4856">
        <v>56.973700000000001</v>
      </c>
      <c r="H4856" t="s">
        <v>105</v>
      </c>
      <c r="I4856">
        <v>254</v>
      </c>
      <c r="J4856">
        <f>IF(I4856="",0,I4856)</f>
        <v>254</v>
      </c>
      <c r="K4856">
        <v>178</v>
      </c>
      <c r="L4856">
        <f>I4856-K4856</f>
        <v>76</v>
      </c>
      <c r="M4856" t="str">
        <f>IF(I4856&lt;100,"small",IF(I4856&lt;500,"medium","large"))</f>
        <v>medium</v>
      </c>
      <c r="N4856">
        <f>IF(M4856="small",1,0)</f>
        <v>0</v>
      </c>
      <c r="O4856">
        <f>IF(N4856="medium",1,0)</f>
        <v>0</v>
      </c>
      <c r="P4856">
        <f>IF(O4856="large",1,0)</f>
        <v>0</v>
      </c>
      <c r="Q4856">
        <v>1986</v>
      </c>
      <c r="R4856">
        <v>8</v>
      </c>
      <c r="S4856" t="str">
        <f>IF(R4856=1, "First-time", IF(R4856&lt;=3, "Rising Star", IF(R4856&lt;10, "Established", "Elites")))</f>
        <v>Established</v>
      </c>
      <c r="T4856">
        <f>IF(S4856 = "First-time",1,0)</f>
        <v>0</v>
      </c>
      <c r="U4856">
        <f>IF(S4856 = "Rising Star",1,0)</f>
        <v>0</v>
      </c>
      <c r="V4856">
        <f>IF(S4856 = "Established",1,0)</f>
        <v>1</v>
      </c>
      <c r="W4856">
        <f>IF(S4856 = "Elites",1,0)</f>
        <v>0</v>
      </c>
      <c r="X4856" t="s">
        <v>180</v>
      </c>
      <c r="Y4856" t="str">
        <f>IF(X4856="","-",TRIM(LEFT(X4856,FIND(",",X4856&amp;",")-1)))</f>
        <v>Cincinnati</v>
      </c>
      <c r="Z4856" t="s">
        <v>1179</v>
      </c>
      <c r="AA4856" t="s">
        <v>36</v>
      </c>
    </row>
    <row r="4857" spans="1:27" ht="14.4" x14ac:dyDescent="0.3">
      <c r="A4857">
        <v>4844</v>
      </c>
      <c r="B4857" t="s">
        <v>6362</v>
      </c>
      <c r="C4857" t="s">
        <v>6363</v>
      </c>
      <c r="D4857" t="s">
        <v>6364</v>
      </c>
      <c r="E4857" t="s">
        <v>2067</v>
      </c>
      <c r="F4857" s="5">
        <f>_xlfn.TEXTBEFORE(E4857, " ") * 1000000</f>
        <v>33100000</v>
      </c>
      <c r="G4857">
        <v>56.930199999999999</v>
      </c>
      <c r="H4857" t="s">
        <v>751</v>
      </c>
      <c r="I4857">
        <v>235</v>
      </c>
      <c r="J4857">
        <f>IF(I4857="",0,I4857)</f>
        <v>235</v>
      </c>
      <c r="K4857">
        <v>146</v>
      </c>
      <c r="L4857">
        <f>I4857-K4857</f>
        <v>89</v>
      </c>
      <c r="M4857" t="str">
        <f>IF(I4857&lt;100,"small",IF(I4857&lt;500,"medium","large"))</f>
        <v>medium</v>
      </c>
      <c r="N4857">
        <f>IF(M4857="small",1,0)</f>
        <v>0</v>
      </c>
      <c r="O4857">
        <f>IF(N4857="medium",1,0)</f>
        <v>0</v>
      </c>
      <c r="P4857">
        <f>IF(O4857="large",1,0)</f>
        <v>0</v>
      </c>
      <c r="Q4857">
        <v>2005</v>
      </c>
      <c r="R4857">
        <v>1</v>
      </c>
      <c r="S4857" t="str">
        <f>IF(R4857=1, "First-time", IF(R4857&lt;=3, "Rising Star", IF(R4857&lt;10, "Established", "Elites")))</f>
        <v>First-time</v>
      </c>
      <c r="T4857">
        <f>IF(S4857 = "First-time",1,0)</f>
        <v>1</v>
      </c>
      <c r="U4857">
        <f>IF(S4857 = "Rising Star",1,0)</f>
        <v>0</v>
      </c>
      <c r="V4857">
        <f>IF(S4857 = "Established",1,0)</f>
        <v>0</v>
      </c>
      <c r="W4857">
        <f>IF(S4857 = "Elites",1,0)</f>
        <v>0</v>
      </c>
      <c r="X4857" t="s">
        <v>99</v>
      </c>
      <c r="Y4857" t="str">
        <f>IF(X4857="","-",TRIM(LEFT(X4857,FIND(",",X4857&amp;",")-1)))</f>
        <v>-</v>
      </c>
      <c r="Z4857" t="s">
        <v>6365</v>
      </c>
      <c r="AA4857" t="s">
        <v>21</v>
      </c>
    </row>
    <row r="4858" spans="1:27" ht="14.4" x14ac:dyDescent="0.3">
      <c r="A4858">
        <v>4845</v>
      </c>
      <c r="B4858" t="s">
        <v>10185</v>
      </c>
      <c r="C4858" t="s">
        <v>10186</v>
      </c>
      <c r="D4858" t="s">
        <v>10187</v>
      </c>
      <c r="E4858" t="s">
        <v>665</v>
      </c>
      <c r="F4858" s="5">
        <f>_xlfn.TEXTBEFORE(E4858, " ") * 1000000</f>
        <v>8500000</v>
      </c>
      <c r="G4858">
        <v>56.895600000000002</v>
      </c>
      <c r="H4858" t="s">
        <v>85</v>
      </c>
      <c r="I4858">
        <v>21</v>
      </c>
      <c r="J4858">
        <f>IF(I4858="",0,I4858)</f>
        <v>21</v>
      </c>
      <c r="K4858">
        <v>21</v>
      </c>
      <c r="L4858">
        <f>I4858-K4858</f>
        <v>0</v>
      </c>
      <c r="M4858" t="str">
        <f>IF(I4858&lt;100,"small",IF(I4858&lt;500,"medium","large"))</f>
        <v>small</v>
      </c>
      <c r="N4858">
        <f>IF(M4858="small",1,0)</f>
        <v>1</v>
      </c>
      <c r="O4858">
        <f>IF(N4858="medium",1,0)</f>
        <v>0</v>
      </c>
      <c r="P4858">
        <f>IF(O4858="large",1,0)</f>
        <v>0</v>
      </c>
      <c r="Q4858">
        <v>2009</v>
      </c>
      <c r="R4858">
        <v>2</v>
      </c>
      <c r="S4858" t="str">
        <f>IF(R4858=1, "First-time", IF(R4858&lt;=3, "Rising Star", IF(R4858&lt;10, "Established", "Elites")))</f>
        <v>Rising Star</v>
      </c>
      <c r="T4858">
        <f>IF(S4858 = "First-time",1,0)</f>
        <v>0</v>
      </c>
      <c r="U4858">
        <f>IF(S4858 = "Rising Star",1,0)</f>
        <v>1</v>
      </c>
      <c r="V4858">
        <f>IF(S4858 = "Established",1,0)</f>
        <v>0</v>
      </c>
      <c r="W4858">
        <f>IF(S4858 = "Elites",1,0)</f>
        <v>0</v>
      </c>
      <c r="X4858" t="s">
        <v>689</v>
      </c>
      <c r="Y4858" t="str">
        <f>IF(X4858="","-",TRIM(LEFT(X4858,FIND(",",X4858&amp;",")-1)))</f>
        <v>Miami</v>
      </c>
      <c r="Z4858" t="s">
        <v>689</v>
      </c>
      <c r="AA4858" t="s">
        <v>10</v>
      </c>
    </row>
    <row r="4859" spans="1:27" ht="14.4" x14ac:dyDescent="0.3">
      <c r="A4859">
        <v>4846</v>
      </c>
      <c r="B4859" t="s">
        <v>544</v>
      </c>
      <c r="C4859" t="s">
        <v>545</v>
      </c>
      <c r="D4859" t="s">
        <v>546</v>
      </c>
      <c r="E4859" t="s">
        <v>547</v>
      </c>
      <c r="F4859" s="5">
        <f>_xlfn.TEXTBEFORE(E4859, " ") * 1000000</f>
        <v>14200000</v>
      </c>
      <c r="G4859">
        <v>56.8658</v>
      </c>
      <c r="H4859" t="s">
        <v>92</v>
      </c>
      <c r="I4859">
        <v>79</v>
      </c>
      <c r="J4859">
        <f>IF(I4859="",0,I4859)</f>
        <v>79</v>
      </c>
      <c r="K4859">
        <v>59</v>
      </c>
      <c r="L4859">
        <f>I4859-K4859</f>
        <v>20</v>
      </c>
      <c r="M4859" t="str">
        <f>IF(I4859&lt;100,"small",IF(I4859&lt;500,"medium","large"))</f>
        <v>small</v>
      </c>
      <c r="N4859">
        <f>IF(M4859="small",1,0)</f>
        <v>1</v>
      </c>
      <c r="O4859">
        <f>IF(N4859="medium",1,0)</f>
        <v>0</v>
      </c>
      <c r="P4859">
        <f>IF(O4859="large",1,0)</f>
        <v>0</v>
      </c>
      <c r="Q4859">
        <v>1974</v>
      </c>
      <c r="R4859">
        <v>1</v>
      </c>
      <c r="S4859" t="str">
        <f>IF(R4859=1, "First-time", IF(R4859&lt;=3, "Rising Star", IF(R4859&lt;10, "Established", "Elites")))</f>
        <v>First-time</v>
      </c>
      <c r="T4859">
        <f>IF(S4859 = "First-time",1,0)</f>
        <v>1</v>
      </c>
      <c r="U4859">
        <f>IF(S4859 = "Rising Star",1,0)</f>
        <v>0</v>
      </c>
      <c r="V4859">
        <f>IF(S4859 = "Established",1,0)</f>
        <v>0</v>
      </c>
      <c r="W4859">
        <f>IF(S4859 = "Elites",1,0)</f>
        <v>0</v>
      </c>
      <c r="X4859" t="s">
        <v>185</v>
      </c>
      <c r="Y4859" t="str">
        <f>IF(X4859="","-",TRIM(LEFT(X4859,FIND(",",X4859&amp;",")-1)))</f>
        <v>Boston</v>
      </c>
      <c r="Z4859" t="s">
        <v>548</v>
      </c>
      <c r="AA4859" t="s">
        <v>20</v>
      </c>
    </row>
    <row r="4860" spans="1:27" ht="14.4" x14ac:dyDescent="0.3">
      <c r="A4860">
        <v>4847</v>
      </c>
      <c r="B4860" t="s">
        <v>13903</v>
      </c>
      <c r="C4860" t="s">
        <v>13904</v>
      </c>
      <c r="D4860" t="s">
        <v>13905</v>
      </c>
      <c r="E4860" t="s">
        <v>1246</v>
      </c>
      <c r="F4860" s="5">
        <f>_xlfn.TEXTBEFORE(E4860, " ") * 1000000</f>
        <v>2900000</v>
      </c>
      <c r="G4860">
        <v>56.839300000000001</v>
      </c>
      <c r="H4860" t="s">
        <v>803</v>
      </c>
      <c r="I4860">
        <v>20</v>
      </c>
      <c r="J4860">
        <f>IF(I4860="",0,I4860)</f>
        <v>20</v>
      </c>
      <c r="K4860">
        <v>15</v>
      </c>
      <c r="L4860">
        <f>I4860-K4860</f>
        <v>5</v>
      </c>
      <c r="M4860" t="str">
        <f>IF(I4860&lt;100,"small",IF(I4860&lt;500,"medium","large"))</f>
        <v>small</v>
      </c>
      <c r="N4860">
        <f>IF(M4860="small",1,0)</f>
        <v>1</v>
      </c>
      <c r="O4860">
        <f>IF(N4860="medium",1,0)</f>
        <v>0</v>
      </c>
      <c r="P4860">
        <f>IF(O4860="large",1,0)</f>
        <v>0</v>
      </c>
      <c r="Q4860">
        <v>2012</v>
      </c>
      <c r="R4860">
        <v>1</v>
      </c>
      <c r="S4860" t="str">
        <f>IF(R4860=1, "First-time", IF(R4860&lt;=3, "Rising Star", IF(R4860&lt;10, "Established", "Elites")))</f>
        <v>First-time</v>
      </c>
      <c r="T4860">
        <f>IF(S4860 = "First-time",1,0)</f>
        <v>1</v>
      </c>
      <c r="U4860">
        <f>IF(S4860 = "Rising Star",1,0)</f>
        <v>0</v>
      </c>
      <c r="V4860">
        <f>IF(S4860 = "Established",1,0)</f>
        <v>0</v>
      </c>
      <c r="W4860">
        <f>IF(S4860 = "Elites",1,0)</f>
        <v>0</v>
      </c>
      <c r="X4860" t="s">
        <v>427</v>
      </c>
      <c r="Y4860" t="str">
        <f>IF(X4860="","-",TRIM(LEFT(X4860,FIND(",",X4860&amp;",")-1)))</f>
        <v>Washington</v>
      </c>
      <c r="Z4860" t="s">
        <v>2498</v>
      </c>
      <c r="AA4860" t="s">
        <v>8</v>
      </c>
    </row>
    <row r="4861" spans="1:27" ht="14.4" x14ac:dyDescent="0.3">
      <c r="A4861">
        <v>4848</v>
      </c>
      <c r="B4861" t="s">
        <v>1620</v>
      </c>
      <c r="C4861" t="s">
        <v>1621</v>
      </c>
      <c r="D4861" t="s">
        <v>1622</v>
      </c>
      <c r="E4861" t="s">
        <v>1276</v>
      </c>
      <c r="F4861" s="5">
        <f>_xlfn.TEXTBEFORE(E4861, " ") * 1000000</f>
        <v>5000000</v>
      </c>
      <c r="G4861">
        <v>56.838299999999997</v>
      </c>
      <c r="H4861" t="s">
        <v>118</v>
      </c>
      <c r="I4861">
        <v>31</v>
      </c>
      <c r="J4861">
        <f>IF(I4861="",0,I4861)</f>
        <v>31</v>
      </c>
      <c r="K4861">
        <v>12</v>
      </c>
      <c r="L4861">
        <f>I4861-K4861</f>
        <v>19</v>
      </c>
      <c r="M4861" t="str">
        <f>IF(I4861&lt;100,"small",IF(I4861&lt;500,"medium","large"))</f>
        <v>small</v>
      </c>
      <c r="N4861">
        <f>IF(M4861="small",1,0)</f>
        <v>1</v>
      </c>
      <c r="O4861">
        <f>IF(N4861="medium",1,0)</f>
        <v>0</v>
      </c>
      <c r="P4861">
        <f>IF(O4861="large",1,0)</f>
        <v>0</v>
      </c>
      <c r="Q4861">
        <v>1990</v>
      </c>
      <c r="R4861">
        <v>1</v>
      </c>
      <c r="S4861" t="str">
        <f>IF(R4861=1, "First-time", IF(R4861&lt;=3, "Rising Star", IF(R4861&lt;10, "Established", "Elites")))</f>
        <v>First-time</v>
      </c>
      <c r="T4861">
        <f>IF(S4861 = "First-time",1,0)</f>
        <v>1</v>
      </c>
      <c r="U4861">
        <f>IF(S4861 = "Rising Star",1,0)</f>
        <v>0</v>
      </c>
      <c r="V4861">
        <f>IF(S4861 = "Established",1,0)</f>
        <v>0</v>
      </c>
      <c r="W4861">
        <f>IF(S4861 = "Elites",1,0)</f>
        <v>0</v>
      </c>
      <c r="X4861" t="s">
        <v>99</v>
      </c>
      <c r="Y4861" t="str">
        <f>IF(X4861="","-",TRIM(LEFT(X4861,FIND(",",X4861&amp;",")-1)))</f>
        <v>-</v>
      </c>
      <c r="Z4861" t="s">
        <v>1623</v>
      </c>
      <c r="AA4861" t="s">
        <v>4</v>
      </c>
    </row>
    <row r="4862" spans="1:27" ht="14.4" x14ac:dyDescent="0.3">
      <c r="A4862">
        <v>4849</v>
      </c>
      <c r="B4862" t="s">
        <v>1677</v>
      </c>
      <c r="C4862" t="s">
        <v>1678</v>
      </c>
      <c r="D4862" t="s">
        <v>1679</v>
      </c>
      <c r="E4862" t="s">
        <v>1680</v>
      </c>
      <c r="F4862" s="5">
        <f>_xlfn.TEXTBEFORE(E4862, " ") * 1000000</f>
        <v>11100000</v>
      </c>
      <c r="G4862">
        <v>56.832799999999999</v>
      </c>
      <c r="H4862" t="s">
        <v>803</v>
      </c>
      <c r="I4862">
        <v>42</v>
      </c>
      <c r="J4862">
        <f>IF(I4862="",0,I4862)</f>
        <v>42</v>
      </c>
      <c r="K4862">
        <v>25</v>
      </c>
      <c r="L4862">
        <f>I4862-K4862</f>
        <v>17</v>
      </c>
      <c r="M4862" t="str">
        <f>IF(I4862&lt;100,"small",IF(I4862&lt;500,"medium","large"))</f>
        <v>small</v>
      </c>
      <c r="N4862">
        <f>IF(M4862="small",1,0)</f>
        <v>1</v>
      </c>
      <c r="O4862">
        <f>IF(N4862="medium",1,0)</f>
        <v>0</v>
      </c>
      <c r="P4862">
        <f>IF(O4862="large",1,0)</f>
        <v>0</v>
      </c>
      <c r="Q4862">
        <v>1991</v>
      </c>
      <c r="R4862">
        <v>5</v>
      </c>
      <c r="S4862" t="str">
        <f>IF(R4862=1, "First-time", IF(R4862&lt;=3, "Rising Star", IF(R4862&lt;10, "Established", "Elites")))</f>
        <v>Established</v>
      </c>
      <c r="T4862">
        <f>IF(S4862 = "First-time",1,0)</f>
        <v>0</v>
      </c>
      <c r="U4862">
        <f>IF(S4862 = "Rising Star",1,0)</f>
        <v>0</v>
      </c>
      <c r="V4862">
        <f>IF(S4862 = "Established",1,0)</f>
        <v>1</v>
      </c>
      <c r="W4862">
        <f>IF(S4862 = "Elites",1,0)</f>
        <v>0</v>
      </c>
      <c r="X4862" t="s">
        <v>185</v>
      </c>
      <c r="Y4862" t="str">
        <f>IF(X4862="","-",TRIM(LEFT(X4862,FIND(",",X4862&amp;",")-1)))</f>
        <v>Boston</v>
      </c>
      <c r="Z4862" t="s">
        <v>1681</v>
      </c>
      <c r="AA4862" t="s">
        <v>20</v>
      </c>
    </row>
    <row r="4863" spans="1:27" ht="14.4" x14ac:dyDescent="0.3">
      <c r="A4863">
        <v>4850</v>
      </c>
      <c r="B4863" t="s">
        <v>3327</v>
      </c>
      <c r="C4863" t="s">
        <v>3328</v>
      </c>
      <c r="D4863" t="s">
        <v>3329</v>
      </c>
      <c r="E4863" t="s">
        <v>3330</v>
      </c>
      <c r="F4863" s="5">
        <f>_xlfn.TEXTBEFORE(E4863, " ") * 1000000</f>
        <v>30400000</v>
      </c>
      <c r="G4863">
        <v>56.8324</v>
      </c>
      <c r="H4863" t="s">
        <v>779</v>
      </c>
      <c r="I4863">
        <v>178</v>
      </c>
      <c r="J4863">
        <f>IF(I4863="",0,I4863)</f>
        <v>178</v>
      </c>
      <c r="K4863">
        <v>85</v>
      </c>
      <c r="L4863">
        <f>I4863-K4863</f>
        <v>93</v>
      </c>
      <c r="M4863" t="str">
        <f>IF(I4863&lt;100,"small",IF(I4863&lt;500,"medium","large"))</f>
        <v>medium</v>
      </c>
      <c r="N4863">
        <f>IF(M4863="small",1,0)</f>
        <v>0</v>
      </c>
      <c r="O4863">
        <f>IF(N4863="medium",1,0)</f>
        <v>0</v>
      </c>
      <c r="P4863">
        <f>IF(O4863="large",1,0)</f>
        <v>0</v>
      </c>
      <c r="Q4863">
        <v>1999</v>
      </c>
      <c r="R4863">
        <v>10</v>
      </c>
      <c r="S4863" t="str">
        <f>IF(R4863=1, "First-time", IF(R4863&lt;=3, "Rising Star", IF(R4863&lt;10, "Established", "Elites")))</f>
        <v>Elites</v>
      </c>
      <c r="T4863">
        <f>IF(S4863 = "First-time",1,0)</f>
        <v>0</v>
      </c>
      <c r="U4863">
        <f>IF(S4863 = "Rising Star",1,0)</f>
        <v>0</v>
      </c>
      <c r="V4863">
        <f>IF(S4863 = "Established",1,0)</f>
        <v>0</v>
      </c>
      <c r="W4863">
        <f>IF(S4863 = "Elites",1,0)</f>
        <v>1</v>
      </c>
      <c r="X4863" t="s">
        <v>611</v>
      </c>
      <c r="Y4863" t="str">
        <f>IF(X4863="","-",TRIM(LEFT(X4863,FIND(",",X4863&amp;",")-1)))</f>
        <v>Denver</v>
      </c>
      <c r="Z4863" t="s">
        <v>611</v>
      </c>
      <c r="AA4863" t="s">
        <v>6</v>
      </c>
    </row>
    <row r="4864" spans="1:27" ht="14.4" x14ac:dyDescent="0.3">
      <c r="A4864">
        <v>4851</v>
      </c>
      <c r="B4864" t="s">
        <v>3003</v>
      </c>
      <c r="C4864" t="s">
        <v>3004</v>
      </c>
      <c r="D4864" t="s">
        <v>3005</v>
      </c>
      <c r="E4864" t="s">
        <v>3006</v>
      </c>
      <c r="F4864" s="5">
        <f>_xlfn.TEXTBEFORE(E4864, " ") * 1000000</f>
        <v>10000000</v>
      </c>
      <c r="G4864">
        <v>56.775700000000001</v>
      </c>
      <c r="H4864" t="s">
        <v>353</v>
      </c>
      <c r="I4864">
        <v>28</v>
      </c>
      <c r="J4864">
        <f>IF(I4864="",0,I4864)</f>
        <v>28</v>
      </c>
      <c r="K4864">
        <v>13</v>
      </c>
      <c r="L4864">
        <f>I4864-K4864</f>
        <v>15</v>
      </c>
      <c r="M4864" t="str">
        <f>IF(I4864&lt;100,"small",IF(I4864&lt;500,"medium","large"))</f>
        <v>small</v>
      </c>
      <c r="N4864">
        <f>IF(M4864="small",1,0)</f>
        <v>1</v>
      </c>
      <c r="O4864">
        <f>IF(N4864="medium",1,0)</f>
        <v>0</v>
      </c>
      <c r="P4864">
        <f>IF(O4864="large",1,0)</f>
        <v>0</v>
      </c>
      <c r="Q4864">
        <v>1998</v>
      </c>
      <c r="R4864">
        <v>8</v>
      </c>
      <c r="S4864" t="str">
        <f>IF(R4864=1, "First-time", IF(R4864&lt;=3, "Rising Star", IF(R4864&lt;10, "Established", "Elites")))</f>
        <v>Established</v>
      </c>
      <c r="T4864">
        <f>IF(S4864 = "First-time",1,0)</f>
        <v>0</v>
      </c>
      <c r="U4864">
        <f>IF(S4864 = "Rising Star",1,0)</f>
        <v>0</v>
      </c>
      <c r="V4864">
        <f>IF(S4864 = "Established",1,0)</f>
        <v>1</v>
      </c>
      <c r="W4864">
        <f>IF(S4864 = "Elites",1,0)</f>
        <v>0</v>
      </c>
      <c r="X4864" t="s">
        <v>1396</v>
      </c>
      <c r="Y4864" t="str">
        <f>IF(X4864="","-",TRIM(LEFT(X4864,FIND(",",X4864&amp;",")-1)))</f>
        <v>San Francisco</v>
      </c>
      <c r="Z4864" t="s">
        <v>1396</v>
      </c>
      <c r="AA4864" t="s">
        <v>5</v>
      </c>
    </row>
    <row r="4865" spans="1:27" ht="14.4" x14ac:dyDescent="0.3">
      <c r="A4865">
        <v>4852</v>
      </c>
      <c r="B4865" t="s">
        <v>6324</v>
      </c>
      <c r="C4865" t="s">
        <v>6325</v>
      </c>
      <c r="D4865" t="s">
        <v>6326</v>
      </c>
      <c r="E4865" t="s">
        <v>455</v>
      </c>
      <c r="F4865" s="5">
        <f>_xlfn.TEXTBEFORE(E4865, " ") * 1000000</f>
        <v>12200000</v>
      </c>
      <c r="G4865">
        <v>56.774799999999999</v>
      </c>
      <c r="H4865" t="s">
        <v>803</v>
      </c>
      <c r="I4865">
        <v>85</v>
      </c>
      <c r="J4865">
        <f>IF(I4865="",0,I4865)</f>
        <v>85</v>
      </c>
      <c r="K4865">
        <v>45</v>
      </c>
      <c r="L4865">
        <f>I4865-K4865</f>
        <v>40</v>
      </c>
      <c r="M4865" t="str">
        <f>IF(I4865&lt;100,"small",IF(I4865&lt;500,"medium","large"))</f>
        <v>small</v>
      </c>
      <c r="N4865">
        <f>IF(M4865="small",1,0)</f>
        <v>1</v>
      </c>
      <c r="O4865">
        <f>IF(N4865="medium",1,0)</f>
        <v>0</v>
      </c>
      <c r="P4865">
        <f>IF(O4865="large",1,0)</f>
        <v>0</v>
      </c>
      <c r="Q4865">
        <v>2005</v>
      </c>
      <c r="R4865">
        <v>7</v>
      </c>
      <c r="S4865" t="str">
        <f>IF(R4865=1, "First-time", IF(R4865&lt;=3, "Rising Star", IF(R4865&lt;10, "Established", "Elites")))</f>
        <v>Established</v>
      </c>
      <c r="T4865">
        <f>IF(S4865 = "First-time",1,0)</f>
        <v>0</v>
      </c>
      <c r="U4865">
        <f>IF(S4865 = "Rising Star",1,0)</f>
        <v>0</v>
      </c>
      <c r="V4865">
        <f>IF(S4865 = "Established",1,0)</f>
        <v>1</v>
      </c>
      <c r="W4865">
        <f>IF(S4865 = "Elites",1,0)</f>
        <v>0</v>
      </c>
      <c r="X4865" t="s">
        <v>354</v>
      </c>
      <c r="Y4865" t="str">
        <f>IF(X4865="","-",TRIM(LEFT(X4865,FIND(",",X4865&amp;",")-1)))</f>
        <v>Minneapolis</v>
      </c>
      <c r="Z4865" t="s">
        <v>354</v>
      </c>
      <c r="AA4865" t="s">
        <v>24</v>
      </c>
    </row>
    <row r="4866" spans="1:27" ht="14.4" x14ac:dyDescent="0.3">
      <c r="A4866">
        <v>4853</v>
      </c>
      <c r="B4866" t="s">
        <v>10824</v>
      </c>
      <c r="C4866" t="s">
        <v>10825</v>
      </c>
      <c r="D4866" t="s">
        <v>10826</v>
      </c>
      <c r="E4866" t="s">
        <v>857</v>
      </c>
      <c r="F4866" s="5">
        <f>_xlfn.TEXTBEFORE(E4866, " ") * 1000000</f>
        <v>3200000</v>
      </c>
      <c r="G4866">
        <v>56.763300000000001</v>
      </c>
      <c r="H4866" t="s">
        <v>85</v>
      </c>
      <c r="I4866">
        <v>30</v>
      </c>
      <c r="J4866">
        <f>IF(I4866="",0,I4866)</f>
        <v>30</v>
      </c>
      <c r="K4866">
        <v>25</v>
      </c>
      <c r="L4866">
        <f>I4866-K4866</f>
        <v>5</v>
      </c>
      <c r="M4866" t="str">
        <f>IF(I4866&lt;100,"small",IF(I4866&lt;500,"medium","large"))</f>
        <v>small</v>
      </c>
      <c r="N4866">
        <f>IF(M4866="small",1,0)</f>
        <v>1</v>
      </c>
      <c r="O4866">
        <f>IF(N4866="medium",1,0)</f>
        <v>0</v>
      </c>
      <c r="P4866">
        <f>IF(O4866="large",1,0)</f>
        <v>0</v>
      </c>
      <c r="Q4866">
        <v>2010</v>
      </c>
      <c r="R4866">
        <v>4</v>
      </c>
      <c r="S4866" t="str">
        <f>IF(R4866=1, "First-time", IF(R4866&lt;=3, "Rising Star", IF(R4866&lt;10, "Established", "Elites")))</f>
        <v>Established</v>
      </c>
      <c r="T4866">
        <f>IF(S4866 = "First-time",1,0)</f>
        <v>0</v>
      </c>
      <c r="U4866">
        <f>IF(S4866 = "Rising Star",1,0)</f>
        <v>0</v>
      </c>
      <c r="V4866">
        <f>IF(S4866 = "Established",1,0)</f>
        <v>1</v>
      </c>
      <c r="W4866">
        <f>IF(S4866 = "Elites",1,0)</f>
        <v>0</v>
      </c>
      <c r="X4866" t="s">
        <v>106</v>
      </c>
      <c r="Y4866" t="str">
        <f>IF(X4866="","-",TRIM(LEFT(X4866,FIND(",",X4866&amp;",")-1)))</f>
        <v>Cleveland</v>
      </c>
      <c r="Z4866" t="s">
        <v>1644</v>
      </c>
      <c r="AA4866" t="s">
        <v>36</v>
      </c>
    </row>
    <row r="4867" spans="1:27" ht="14.4" x14ac:dyDescent="0.3">
      <c r="A4867">
        <v>4854</v>
      </c>
      <c r="B4867" t="s">
        <v>14588</v>
      </c>
      <c r="C4867" t="s">
        <v>14589</v>
      </c>
      <c r="D4867" t="s">
        <v>14590</v>
      </c>
      <c r="E4867" t="s">
        <v>3786</v>
      </c>
      <c r="F4867" s="5">
        <f>_xlfn.TEXTBEFORE(E4867, " ") * 1000000</f>
        <v>34700000</v>
      </c>
      <c r="G4867">
        <v>56.728999999999999</v>
      </c>
      <c r="H4867" t="s">
        <v>353</v>
      </c>
      <c r="I4867">
        <v>149</v>
      </c>
      <c r="J4867">
        <f>IF(I4867="",0,I4867)</f>
        <v>149</v>
      </c>
      <c r="K4867">
        <v>83</v>
      </c>
      <c r="L4867">
        <f>I4867-K4867</f>
        <v>66</v>
      </c>
      <c r="M4867" t="str">
        <f>IF(I4867&lt;100,"small",IF(I4867&lt;500,"medium","large"))</f>
        <v>medium</v>
      </c>
      <c r="N4867">
        <f>IF(M4867="small",1,0)</f>
        <v>0</v>
      </c>
      <c r="O4867">
        <f>IF(N4867="medium",1,0)</f>
        <v>0</v>
      </c>
      <c r="P4867">
        <f>IF(O4867="large",1,0)</f>
        <v>0</v>
      </c>
      <c r="Q4867">
        <v>2013</v>
      </c>
      <c r="R4867">
        <v>1</v>
      </c>
      <c r="S4867" t="str">
        <f>IF(R4867=1, "First-time", IF(R4867&lt;=3, "Rising Star", IF(R4867&lt;10, "Established", "Elites")))</f>
        <v>First-time</v>
      </c>
      <c r="T4867">
        <f>IF(S4867 = "First-time",1,0)</f>
        <v>1</v>
      </c>
      <c r="U4867">
        <f>IF(S4867 = "Rising Star",1,0)</f>
        <v>0</v>
      </c>
      <c r="V4867">
        <f>IF(S4867 = "Established",1,0)</f>
        <v>0</v>
      </c>
      <c r="W4867">
        <f>IF(S4867 = "Elites",1,0)</f>
        <v>0</v>
      </c>
      <c r="X4867" t="s">
        <v>99</v>
      </c>
      <c r="Y4867" t="str">
        <f>IF(X4867="","-",TRIM(LEFT(X4867,FIND(",",X4867&amp;",")-1)))</f>
        <v>-</v>
      </c>
      <c r="Z4867" t="s">
        <v>1419</v>
      </c>
      <c r="AA4867" t="s">
        <v>43</v>
      </c>
    </row>
    <row r="4868" spans="1:27" ht="14.4" x14ac:dyDescent="0.3">
      <c r="A4868">
        <v>4855</v>
      </c>
      <c r="B4868" t="s">
        <v>1294</v>
      </c>
      <c r="C4868" t="s">
        <v>1295</v>
      </c>
      <c r="D4868" t="s">
        <v>1296</v>
      </c>
      <c r="E4868" t="s">
        <v>1297</v>
      </c>
      <c r="F4868" s="5">
        <f>_xlfn.TEXTBEFORE(E4868, " ") * 1000000</f>
        <v>51400000</v>
      </c>
      <c r="G4868">
        <v>56.727400000000003</v>
      </c>
      <c r="H4868" t="s">
        <v>331</v>
      </c>
      <c r="I4868">
        <v>300</v>
      </c>
      <c r="J4868">
        <f>IF(I4868="",0,I4868)</f>
        <v>300</v>
      </c>
      <c r="K4868">
        <v>216</v>
      </c>
      <c r="L4868">
        <f>I4868-K4868</f>
        <v>84</v>
      </c>
      <c r="M4868" t="str">
        <f>IF(I4868&lt;100,"small",IF(I4868&lt;500,"medium","large"))</f>
        <v>medium</v>
      </c>
      <c r="N4868">
        <f>IF(M4868="small",1,0)</f>
        <v>0</v>
      </c>
      <c r="O4868">
        <f>IF(N4868="medium",1,0)</f>
        <v>0</v>
      </c>
      <c r="P4868">
        <f>IF(O4868="large",1,0)</f>
        <v>0</v>
      </c>
      <c r="Q4868">
        <v>1987</v>
      </c>
      <c r="R4868">
        <v>2</v>
      </c>
      <c r="S4868" t="str">
        <f>IF(R4868=1, "First-time", IF(R4868&lt;=3, "Rising Star", IF(R4868&lt;10, "Established", "Elites")))</f>
        <v>Rising Star</v>
      </c>
      <c r="T4868">
        <f>IF(S4868 = "First-time",1,0)</f>
        <v>0</v>
      </c>
      <c r="U4868">
        <f>IF(S4868 = "Rising Star",1,0)</f>
        <v>1</v>
      </c>
      <c r="V4868">
        <f>IF(S4868 = "Established",1,0)</f>
        <v>0</v>
      </c>
      <c r="W4868">
        <f>IF(S4868 = "Elites",1,0)</f>
        <v>0</v>
      </c>
      <c r="X4868" t="s">
        <v>242</v>
      </c>
      <c r="Y4868" t="str">
        <f>IF(X4868="","-",TRIM(LEFT(X4868,FIND(",",X4868&amp;",")-1)))</f>
        <v>Atlanta</v>
      </c>
      <c r="Z4868" t="s">
        <v>1298</v>
      </c>
      <c r="AA4868" t="s">
        <v>11</v>
      </c>
    </row>
    <row r="4869" spans="1:27" ht="14.4" x14ac:dyDescent="0.3">
      <c r="A4869">
        <v>4856</v>
      </c>
      <c r="B4869" t="s">
        <v>10791</v>
      </c>
      <c r="C4869" t="s">
        <v>10792</v>
      </c>
      <c r="D4869" t="s">
        <v>10793</v>
      </c>
      <c r="E4869" t="s">
        <v>1916</v>
      </c>
      <c r="F4869" s="5">
        <f>_xlfn.TEXTBEFORE(E4869, " ") * 1000000</f>
        <v>15000000</v>
      </c>
      <c r="G4869">
        <v>56.722499999999997</v>
      </c>
      <c r="H4869" t="s">
        <v>472</v>
      </c>
      <c r="I4869">
        <v>90</v>
      </c>
      <c r="J4869">
        <f>IF(I4869="",0,I4869)</f>
        <v>90</v>
      </c>
      <c r="K4869">
        <v>95</v>
      </c>
      <c r="L4869">
        <f>I4869-K4869</f>
        <v>-5</v>
      </c>
      <c r="M4869" t="str">
        <f>IF(I4869&lt;100,"small",IF(I4869&lt;500,"medium","large"))</f>
        <v>small</v>
      </c>
      <c r="N4869">
        <f>IF(M4869="small",1,0)</f>
        <v>1</v>
      </c>
      <c r="O4869">
        <f>IF(N4869="medium",1,0)</f>
        <v>0</v>
      </c>
      <c r="P4869">
        <f>IF(O4869="large",1,0)</f>
        <v>0</v>
      </c>
      <c r="Q4869">
        <v>2010</v>
      </c>
      <c r="R4869">
        <v>5</v>
      </c>
      <c r="S4869" t="str">
        <f>IF(R4869=1, "First-time", IF(R4869&lt;=3, "Rising Star", IF(R4869&lt;10, "Established", "Elites")))</f>
        <v>Established</v>
      </c>
      <c r="T4869">
        <f>IF(S4869 = "First-time",1,0)</f>
        <v>0</v>
      </c>
      <c r="U4869">
        <f>IF(S4869 = "Rising Star",1,0)</f>
        <v>0</v>
      </c>
      <c r="V4869">
        <f>IF(S4869 = "Established",1,0)</f>
        <v>1</v>
      </c>
      <c r="W4869">
        <f>IF(S4869 = "Elites",1,0)</f>
        <v>0</v>
      </c>
      <c r="X4869" t="s">
        <v>141</v>
      </c>
      <c r="Y4869" t="str">
        <f>IF(X4869="","-",TRIM(LEFT(X4869,FIND(",",X4869&amp;",")-1)))</f>
        <v>Pittsburgh</v>
      </c>
      <c r="Z4869" t="s">
        <v>10794</v>
      </c>
      <c r="AA4869" t="s">
        <v>39</v>
      </c>
    </row>
    <row r="4870" spans="1:27" ht="14.4" x14ac:dyDescent="0.3">
      <c r="A4870">
        <v>4857</v>
      </c>
      <c r="B4870" t="s">
        <v>4994</v>
      </c>
      <c r="C4870" t="s">
        <v>4995</v>
      </c>
      <c r="D4870" t="s">
        <v>4996</v>
      </c>
      <c r="E4870" t="s">
        <v>347</v>
      </c>
      <c r="F4870" s="5">
        <f>_xlfn.TEXTBEFORE(E4870, " ") * 1000000</f>
        <v>6000000</v>
      </c>
      <c r="G4870">
        <v>56.717199999999998</v>
      </c>
      <c r="H4870" t="s">
        <v>751</v>
      </c>
      <c r="I4870">
        <v>47</v>
      </c>
      <c r="J4870">
        <f>IF(I4870="",0,I4870)</f>
        <v>47</v>
      </c>
      <c r="K4870">
        <v>38</v>
      </c>
      <c r="L4870">
        <f>I4870-K4870</f>
        <v>9</v>
      </c>
      <c r="M4870" t="str">
        <f>IF(I4870&lt;100,"small",IF(I4870&lt;500,"medium","large"))</f>
        <v>small</v>
      </c>
      <c r="N4870">
        <f>IF(M4870="small",1,0)</f>
        <v>1</v>
      </c>
      <c r="O4870">
        <f>IF(N4870="medium",1,0)</f>
        <v>0</v>
      </c>
      <c r="P4870">
        <f>IF(O4870="large",1,0)</f>
        <v>0</v>
      </c>
      <c r="Q4870">
        <v>2003</v>
      </c>
      <c r="R4870">
        <v>2</v>
      </c>
      <c r="S4870" t="str">
        <f>IF(R4870=1, "First-time", IF(R4870&lt;=3, "Rising Star", IF(R4870&lt;10, "Established", "Elites")))</f>
        <v>Rising Star</v>
      </c>
      <c r="T4870">
        <f>IF(S4870 = "First-time",1,0)</f>
        <v>0</v>
      </c>
      <c r="U4870">
        <f>IF(S4870 = "Rising Star",1,0)</f>
        <v>1</v>
      </c>
      <c r="V4870">
        <f>IF(S4870 = "Established",1,0)</f>
        <v>0</v>
      </c>
      <c r="W4870">
        <f>IF(S4870 = "Elites",1,0)</f>
        <v>0</v>
      </c>
      <c r="X4870" t="s">
        <v>354</v>
      </c>
      <c r="Y4870" t="str">
        <f>IF(X4870="","-",TRIM(LEFT(X4870,FIND(",",X4870&amp;",")-1)))</f>
        <v>Minneapolis</v>
      </c>
      <c r="Z4870" t="s">
        <v>3989</v>
      </c>
      <c r="AA4870" t="s">
        <v>24</v>
      </c>
    </row>
    <row r="4871" spans="1:27" ht="14.4" x14ac:dyDescent="0.3">
      <c r="A4871">
        <v>4858</v>
      </c>
      <c r="B4871" t="s">
        <v>11879</v>
      </c>
      <c r="C4871" t="s">
        <v>11880</v>
      </c>
      <c r="D4871" t="s">
        <v>11881</v>
      </c>
      <c r="E4871" t="s">
        <v>928</v>
      </c>
      <c r="F4871" s="5">
        <f>_xlfn.TEXTBEFORE(E4871, " ") * 1000000</f>
        <v>15700000</v>
      </c>
      <c r="G4871">
        <v>56.706800000000001</v>
      </c>
      <c r="H4871" t="s">
        <v>353</v>
      </c>
      <c r="I4871">
        <v>400</v>
      </c>
      <c r="J4871">
        <f>IF(I4871="",0,I4871)</f>
        <v>400</v>
      </c>
      <c r="K4871">
        <v>200</v>
      </c>
      <c r="L4871">
        <f>I4871-K4871</f>
        <v>200</v>
      </c>
      <c r="M4871" t="str">
        <f>IF(I4871&lt;100,"small",IF(I4871&lt;500,"medium","large"))</f>
        <v>medium</v>
      </c>
      <c r="N4871">
        <f>IF(M4871="small",1,0)</f>
        <v>0</v>
      </c>
      <c r="O4871">
        <f>IF(N4871="medium",1,0)</f>
        <v>0</v>
      </c>
      <c r="P4871">
        <f>IF(O4871="large",1,0)</f>
        <v>0</v>
      </c>
      <c r="Q4871">
        <v>2011</v>
      </c>
      <c r="R4871">
        <v>2</v>
      </c>
      <c r="S4871" t="str">
        <f>IF(R4871=1, "First-time", IF(R4871&lt;=3, "Rising Star", IF(R4871&lt;10, "Established", "Elites")))</f>
        <v>Rising Star</v>
      </c>
      <c r="T4871">
        <f>IF(S4871 = "First-time",1,0)</f>
        <v>0</v>
      </c>
      <c r="U4871">
        <f>IF(S4871 = "Rising Star",1,0)</f>
        <v>1</v>
      </c>
      <c r="V4871">
        <f>IF(S4871 = "Established",1,0)</f>
        <v>0</v>
      </c>
      <c r="W4871">
        <f>IF(S4871 = "Elites",1,0)</f>
        <v>0</v>
      </c>
      <c r="X4871" t="s">
        <v>130</v>
      </c>
      <c r="Y4871" t="str">
        <f>IF(X4871="","-",TRIM(LEFT(X4871,FIND(",",X4871&amp;",")-1)))</f>
        <v>Dallas</v>
      </c>
      <c r="Z4871" t="s">
        <v>130</v>
      </c>
      <c r="AA4871" t="s">
        <v>45</v>
      </c>
    </row>
    <row r="4872" spans="1:27" ht="14.4" x14ac:dyDescent="0.3">
      <c r="A4872">
        <v>4859</v>
      </c>
      <c r="B4872" t="s">
        <v>6884</v>
      </c>
      <c r="C4872" t="s">
        <v>6885</v>
      </c>
      <c r="D4872" t="s">
        <v>6886</v>
      </c>
      <c r="E4872" t="s">
        <v>4800</v>
      </c>
      <c r="F4872" s="5">
        <f>_xlfn.TEXTBEFORE(E4872, " ") * 1000000</f>
        <v>3100000</v>
      </c>
      <c r="G4872">
        <v>56.705199999999998</v>
      </c>
      <c r="H4872" t="s">
        <v>472</v>
      </c>
      <c r="I4872">
        <v>45</v>
      </c>
      <c r="J4872">
        <f>IF(I4872="",0,I4872)</f>
        <v>45</v>
      </c>
      <c r="K4872">
        <v>38</v>
      </c>
      <c r="L4872">
        <f>I4872-K4872</f>
        <v>7</v>
      </c>
      <c r="M4872" t="str">
        <f>IF(I4872&lt;100,"small",IF(I4872&lt;500,"medium","large"))</f>
        <v>small</v>
      </c>
      <c r="N4872">
        <f>IF(M4872="small",1,0)</f>
        <v>1</v>
      </c>
      <c r="O4872">
        <f>IF(N4872="medium",1,0)</f>
        <v>0</v>
      </c>
      <c r="P4872">
        <f>IF(O4872="large",1,0)</f>
        <v>0</v>
      </c>
      <c r="Q4872">
        <v>2006</v>
      </c>
      <c r="R4872">
        <v>3</v>
      </c>
      <c r="S4872" t="str">
        <f>IF(R4872=1, "First-time", IF(R4872&lt;=3, "Rising Star", IF(R4872&lt;10, "Established", "Elites")))</f>
        <v>Rising Star</v>
      </c>
      <c r="T4872">
        <f>IF(S4872 = "First-time",1,0)</f>
        <v>0</v>
      </c>
      <c r="U4872">
        <f>IF(S4872 = "Rising Star",1,0)</f>
        <v>1</v>
      </c>
      <c r="V4872">
        <f>IF(S4872 = "Established",1,0)</f>
        <v>0</v>
      </c>
      <c r="W4872">
        <f>IF(S4872 = "Elites",1,0)</f>
        <v>0</v>
      </c>
      <c r="X4872" t="s">
        <v>86</v>
      </c>
      <c r="Y4872" t="str">
        <f>IF(X4872="","-",TRIM(LEFT(X4872,FIND(",",X4872&amp;",")-1)))</f>
        <v>New York City</v>
      </c>
      <c r="Z4872" t="s">
        <v>6887</v>
      </c>
      <c r="AA4872" t="s">
        <v>35</v>
      </c>
    </row>
    <row r="4873" spans="1:27" ht="14.4" x14ac:dyDescent="0.3">
      <c r="A4873">
        <v>4860</v>
      </c>
      <c r="B4873" t="s">
        <v>5951</v>
      </c>
      <c r="C4873" t="s">
        <v>5952</v>
      </c>
      <c r="D4873" t="s">
        <v>5953</v>
      </c>
      <c r="E4873" t="s">
        <v>4373</v>
      </c>
      <c r="F4873" s="5">
        <f>_xlfn.TEXTBEFORE(E4873, " ") * 1000000</f>
        <v>19900000</v>
      </c>
      <c r="G4873">
        <v>56.656599999999997</v>
      </c>
      <c r="H4873" t="s">
        <v>85</v>
      </c>
      <c r="I4873">
        <v>7</v>
      </c>
      <c r="J4873">
        <f>IF(I4873="",0,I4873)</f>
        <v>7</v>
      </c>
      <c r="K4873">
        <v>6</v>
      </c>
      <c r="L4873">
        <f>I4873-K4873</f>
        <v>1</v>
      </c>
      <c r="M4873" t="str">
        <f>IF(I4873&lt;100,"small",IF(I4873&lt;500,"medium","large"))</f>
        <v>small</v>
      </c>
      <c r="N4873">
        <f>IF(M4873="small",1,0)</f>
        <v>1</v>
      </c>
      <c r="O4873">
        <f>IF(N4873="medium",1,0)</f>
        <v>0</v>
      </c>
      <c r="P4873">
        <f>IF(O4873="large",1,0)</f>
        <v>0</v>
      </c>
      <c r="Q4873">
        <v>2004</v>
      </c>
      <c r="R4873">
        <v>4</v>
      </c>
      <c r="S4873" t="str">
        <f>IF(R4873=1, "First-time", IF(R4873&lt;=3, "Rising Star", IF(R4873&lt;10, "Established", "Elites")))</f>
        <v>Established</v>
      </c>
      <c r="T4873">
        <f>IF(S4873 = "First-time",1,0)</f>
        <v>0</v>
      </c>
      <c r="U4873">
        <f>IF(S4873 = "Rising Star",1,0)</f>
        <v>0</v>
      </c>
      <c r="V4873">
        <f>IF(S4873 = "Established",1,0)</f>
        <v>1</v>
      </c>
      <c r="W4873">
        <f>IF(S4873 = "Elites",1,0)</f>
        <v>0</v>
      </c>
      <c r="X4873" t="s">
        <v>342</v>
      </c>
      <c r="Y4873" t="str">
        <f>IF(X4873="","-",TRIM(LEFT(X4873,FIND(",",X4873&amp;",")-1)))</f>
        <v>San Diego</v>
      </c>
      <c r="Z4873" t="s">
        <v>342</v>
      </c>
      <c r="AA4873" t="s">
        <v>5</v>
      </c>
    </row>
    <row r="4874" spans="1:27" ht="14.4" x14ac:dyDescent="0.3">
      <c r="A4874">
        <v>4861</v>
      </c>
      <c r="B4874" t="s">
        <v>3832</v>
      </c>
      <c r="C4874" t="s">
        <v>3833</v>
      </c>
      <c r="D4874" t="s">
        <v>3834</v>
      </c>
      <c r="E4874" t="s">
        <v>2447</v>
      </c>
      <c r="F4874" s="5">
        <f>_xlfn.TEXTBEFORE(E4874, " ") * 1000000</f>
        <v>8600000</v>
      </c>
      <c r="G4874">
        <v>56.6492</v>
      </c>
      <c r="H4874" t="s">
        <v>803</v>
      </c>
      <c r="I4874">
        <v>45</v>
      </c>
      <c r="J4874">
        <f>IF(I4874="",0,I4874)</f>
        <v>45</v>
      </c>
      <c r="K4874">
        <v>32</v>
      </c>
      <c r="L4874">
        <f>I4874-K4874</f>
        <v>13</v>
      </c>
      <c r="M4874" t="str">
        <f>IF(I4874&lt;100,"small",IF(I4874&lt;500,"medium","large"))</f>
        <v>small</v>
      </c>
      <c r="N4874">
        <f>IF(M4874="small",1,0)</f>
        <v>1</v>
      </c>
      <c r="O4874">
        <f>IF(N4874="medium",1,0)</f>
        <v>0</v>
      </c>
      <c r="P4874">
        <f>IF(O4874="large",1,0)</f>
        <v>0</v>
      </c>
      <c r="Q4874">
        <v>2001</v>
      </c>
      <c r="R4874">
        <v>7</v>
      </c>
      <c r="S4874" t="str">
        <f>IF(R4874=1, "First-time", IF(R4874&lt;=3, "Rising Star", IF(R4874&lt;10, "Established", "Elites")))</f>
        <v>Established</v>
      </c>
      <c r="T4874">
        <f>IF(S4874 = "First-time",1,0)</f>
        <v>0</v>
      </c>
      <c r="U4874">
        <f>IF(S4874 = "Rising Star",1,0)</f>
        <v>0</v>
      </c>
      <c r="V4874">
        <f>IF(S4874 = "Established",1,0)</f>
        <v>1</v>
      </c>
      <c r="W4874">
        <f>IF(S4874 = "Elites",1,0)</f>
        <v>0</v>
      </c>
      <c r="X4874" t="s">
        <v>348</v>
      </c>
      <c r="Y4874" t="str">
        <f>IF(X4874="","-",TRIM(LEFT(X4874,FIND(",",X4874&amp;",")-1)))</f>
        <v>Nashville</v>
      </c>
      <c r="Z4874" t="s">
        <v>348</v>
      </c>
      <c r="AA4874" t="s">
        <v>44</v>
      </c>
    </row>
    <row r="4875" spans="1:27" ht="14.4" x14ac:dyDescent="0.3">
      <c r="A4875">
        <v>4862</v>
      </c>
      <c r="B4875" t="s">
        <v>479</v>
      </c>
      <c r="C4875" t="s">
        <v>480</v>
      </c>
      <c r="D4875" t="s">
        <v>481</v>
      </c>
      <c r="E4875" t="s">
        <v>173</v>
      </c>
      <c r="F4875" s="5">
        <f>_xlfn.TEXTBEFORE(E4875, " ") * 1000000</f>
        <v>101400000</v>
      </c>
      <c r="G4875">
        <v>56.639000000000003</v>
      </c>
      <c r="H4875" t="s">
        <v>118</v>
      </c>
      <c r="I4875">
        <v>185</v>
      </c>
      <c r="J4875">
        <f>IF(I4875="",0,I4875)</f>
        <v>185</v>
      </c>
      <c r="K4875">
        <v>125</v>
      </c>
      <c r="L4875">
        <f>I4875-K4875</f>
        <v>60</v>
      </c>
      <c r="M4875" t="str">
        <f>IF(I4875&lt;100,"small",IF(I4875&lt;500,"medium","large"))</f>
        <v>medium</v>
      </c>
      <c r="N4875">
        <f>IF(M4875="small",1,0)</f>
        <v>0</v>
      </c>
      <c r="O4875">
        <f>IF(N4875="medium",1,0)</f>
        <v>0</v>
      </c>
      <c r="P4875">
        <f>IF(O4875="large",1,0)</f>
        <v>0</v>
      </c>
      <c r="Q4875">
        <v>1972</v>
      </c>
      <c r="R4875">
        <v>6</v>
      </c>
      <c r="S4875" t="str">
        <f>IF(R4875=1, "First-time", IF(R4875&lt;=3, "Rising Star", IF(R4875&lt;10, "Established", "Elites")))</f>
        <v>Established</v>
      </c>
      <c r="T4875">
        <f>IF(S4875 = "First-time",1,0)</f>
        <v>0</v>
      </c>
      <c r="U4875">
        <f>IF(S4875 = "Rising Star",1,0)</f>
        <v>0</v>
      </c>
      <c r="V4875">
        <f>IF(S4875 = "Established",1,0)</f>
        <v>1</v>
      </c>
      <c r="W4875">
        <f>IF(S4875 = "Elites",1,0)</f>
        <v>0</v>
      </c>
      <c r="X4875" t="s">
        <v>185</v>
      </c>
      <c r="Y4875" t="str">
        <f>IF(X4875="","-",TRIM(LEFT(X4875,FIND(",",X4875&amp;",")-1)))</f>
        <v>Boston</v>
      </c>
      <c r="Z4875" t="s">
        <v>446</v>
      </c>
      <c r="AA4875" t="s">
        <v>20</v>
      </c>
    </row>
    <row r="4876" spans="1:27" ht="14.4" x14ac:dyDescent="0.3">
      <c r="A4876">
        <v>4863</v>
      </c>
      <c r="B4876" t="s">
        <v>7630</v>
      </c>
      <c r="C4876" t="s">
        <v>7631</v>
      </c>
      <c r="D4876" t="s">
        <v>7632</v>
      </c>
      <c r="E4876" t="s">
        <v>7633</v>
      </c>
      <c r="F4876" s="5">
        <f>_xlfn.TEXTBEFORE(E4876, " ") * 1000000</f>
        <v>151600000</v>
      </c>
      <c r="G4876">
        <v>56.5625</v>
      </c>
      <c r="H4876" t="s">
        <v>153</v>
      </c>
      <c r="I4876">
        <v>30</v>
      </c>
      <c r="J4876">
        <f>IF(I4876="",0,I4876)</f>
        <v>30</v>
      </c>
      <c r="K4876">
        <v>13</v>
      </c>
      <c r="L4876">
        <f>I4876-K4876</f>
        <v>17</v>
      </c>
      <c r="M4876" t="str">
        <f>IF(I4876&lt;100,"small",IF(I4876&lt;500,"medium","large"))</f>
        <v>small</v>
      </c>
      <c r="N4876">
        <f>IF(M4876="small",1,0)</f>
        <v>1</v>
      </c>
      <c r="O4876">
        <f>IF(N4876="medium",1,0)</f>
        <v>0</v>
      </c>
      <c r="P4876">
        <f>IF(O4876="large",1,0)</f>
        <v>0</v>
      </c>
      <c r="Q4876">
        <v>2007</v>
      </c>
      <c r="R4876">
        <v>4</v>
      </c>
      <c r="S4876" t="str">
        <f>IF(R4876=1, "First-time", IF(R4876&lt;=3, "Rising Star", IF(R4876&lt;10, "Established", "Elites")))</f>
        <v>Established</v>
      </c>
      <c r="T4876">
        <f>IF(S4876 = "First-time",1,0)</f>
        <v>0</v>
      </c>
      <c r="U4876">
        <f>IF(S4876 = "Rising Star",1,0)</f>
        <v>0</v>
      </c>
      <c r="V4876">
        <f>IF(S4876 = "Established",1,0)</f>
        <v>1</v>
      </c>
      <c r="W4876">
        <f>IF(S4876 = "Elites",1,0)</f>
        <v>0</v>
      </c>
      <c r="X4876" t="s">
        <v>180</v>
      </c>
      <c r="Y4876" t="str">
        <f>IF(X4876="","-",TRIM(LEFT(X4876,FIND(",",X4876&amp;",")-1)))</f>
        <v>Cincinnati</v>
      </c>
      <c r="Z4876" t="s">
        <v>180</v>
      </c>
      <c r="AA4876" t="s">
        <v>36</v>
      </c>
    </row>
    <row r="4877" spans="1:27" ht="14.4" x14ac:dyDescent="0.3">
      <c r="A4877">
        <v>4864</v>
      </c>
      <c r="B4877" t="s">
        <v>2886</v>
      </c>
      <c r="C4877" t="s">
        <v>2887</v>
      </c>
      <c r="D4877" t="s">
        <v>2888</v>
      </c>
      <c r="E4877" t="s">
        <v>2889</v>
      </c>
      <c r="F4877" s="5">
        <f>_xlfn.TEXTBEFORE(E4877, " ") * 1000000</f>
        <v>7700000</v>
      </c>
      <c r="G4877">
        <v>56.406599999999997</v>
      </c>
      <c r="H4877" t="s">
        <v>1750</v>
      </c>
      <c r="I4877">
        <v>90</v>
      </c>
      <c r="J4877">
        <f>IF(I4877="",0,I4877)</f>
        <v>90</v>
      </c>
      <c r="K4877">
        <v>75</v>
      </c>
      <c r="L4877">
        <f>I4877-K4877</f>
        <v>15</v>
      </c>
      <c r="M4877" t="str">
        <f>IF(I4877&lt;100,"small",IF(I4877&lt;500,"medium","large"))</f>
        <v>small</v>
      </c>
      <c r="N4877">
        <f>IF(M4877="small",1,0)</f>
        <v>1</v>
      </c>
      <c r="O4877">
        <f>IF(N4877="medium",1,0)</f>
        <v>0</v>
      </c>
      <c r="P4877">
        <f>IF(O4877="large",1,0)</f>
        <v>0</v>
      </c>
      <c r="Q4877">
        <v>1998</v>
      </c>
      <c r="R4877">
        <v>5</v>
      </c>
      <c r="S4877" t="str">
        <f>IF(R4877=1, "First-time", IF(R4877&lt;=3, "Rising Star", IF(R4877&lt;10, "Established", "Elites")))</f>
        <v>Established</v>
      </c>
      <c r="T4877">
        <f>IF(S4877 = "First-time",1,0)</f>
        <v>0</v>
      </c>
      <c r="U4877">
        <f>IF(S4877 = "Rising Star",1,0)</f>
        <v>0</v>
      </c>
      <c r="V4877">
        <f>IF(S4877 = "Established",1,0)</f>
        <v>1</v>
      </c>
      <c r="W4877">
        <f>IF(S4877 = "Elites",1,0)</f>
        <v>0</v>
      </c>
      <c r="X4877" t="s">
        <v>439</v>
      </c>
      <c r="Y4877" t="str">
        <f>IF(X4877="","-",TRIM(LEFT(X4877,FIND(",",X4877&amp;",")-1)))</f>
        <v>Detroit</v>
      </c>
      <c r="Z4877" t="s">
        <v>2890</v>
      </c>
      <c r="AA4877" t="s">
        <v>23</v>
      </c>
    </row>
    <row r="4878" spans="1:27" ht="14.4" x14ac:dyDescent="0.3">
      <c r="A4878">
        <v>4865</v>
      </c>
      <c r="B4878" t="s">
        <v>8252</v>
      </c>
      <c r="C4878" t="s">
        <v>8253</v>
      </c>
      <c r="D4878" t="s">
        <v>8254</v>
      </c>
      <c r="E4878" t="s">
        <v>1466</v>
      </c>
      <c r="F4878" s="5">
        <f>_xlfn.TEXTBEFORE(E4878, " ") * 1000000</f>
        <v>4000000</v>
      </c>
      <c r="G4878">
        <v>56.352899999999998</v>
      </c>
      <c r="H4878" t="s">
        <v>324</v>
      </c>
      <c r="I4878">
        <v>31</v>
      </c>
      <c r="J4878">
        <f>IF(I4878="",0,I4878)</f>
        <v>31</v>
      </c>
      <c r="K4878">
        <v>22</v>
      </c>
      <c r="L4878">
        <f>I4878-K4878</f>
        <v>9</v>
      </c>
      <c r="M4878" t="str">
        <f>IF(I4878&lt;100,"small",IF(I4878&lt;500,"medium","large"))</f>
        <v>small</v>
      </c>
      <c r="N4878">
        <f>IF(M4878="small",1,0)</f>
        <v>1</v>
      </c>
      <c r="O4878">
        <f>IF(N4878="medium",1,0)</f>
        <v>0</v>
      </c>
      <c r="P4878">
        <f>IF(O4878="large",1,0)</f>
        <v>0</v>
      </c>
      <c r="Q4878">
        <v>2008</v>
      </c>
      <c r="R4878">
        <v>2</v>
      </c>
      <c r="S4878" t="str">
        <f>IF(R4878=1, "First-time", IF(R4878&lt;=3, "Rising Star", IF(R4878&lt;10, "Established", "Elites")))</f>
        <v>Rising Star</v>
      </c>
      <c r="T4878">
        <f>IF(S4878 = "First-time",1,0)</f>
        <v>0</v>
      </c>
      <c r="U4878">
        <f>IF(S4878 = "Rising Star",1,0)</f>
        <v>1</v>
      </c>
      <c r="V4878">
        <f>IF(S4878 = "Established",1,0)</f>
        <v>0</v>
      </c>
      <c r="W4878">
        <f>IF(S4878 = "Elites",1,0)</f>
        <v>0</v>
      </c>
      <c r="X4878" t="s">
        <v>427</v>
      </c>
      <c r="Y4878" t="str">
        <f>IF(X4878="","-",TRIM(LEFT(X4878,FIND(",",X4878&amp;",")-1)))</f>
        <v>Washington</v>
      </c>
      <c r="Z4878" t="s">
        <v>1407</v>
      </c>
      <c r="AA4878" t="s">
        <v>47</v>
      </c>
    </row>
    <row r="4879" spans="1:27" ht="14.4" x14ac:dyDescent="0.3">
      <c r="A4879">
        <v>4866</v>
      </c>
      <c r="B4879" t="s">
        <v>999</v>
      </c>
      <c r="C4879" t="s">
        <v>1000</v>
      </c>
      <c r="D4879" t="s">
        <v>1001</v>
      </c>
      <c r="E4879" t="s">
        <v>1002</v>
      </c>
      <c r="F4879" s="5">
        <f>_xlfn.TEXTBEFORE(E4879, " ") * 1000000</f>
        <v>16900000</v>
      </c>
      <c r="G4879">
        <v>56.339599999999997</v>
      </c>
      <c r="H4879" t="s">
        <v>118</v>
      </c>
      <c r="I4879">
        <v>100</v>
      </c>
      <c r="J4879">
        <f>IF(I4879="",0,I4879)</f>
        <v>100</v>
      </c>
      <c r="K4879">
        <v>80</v>
      </c>
      <c r="L4879">
        <f>I4879-K4879</f>
        <v>20</v>
      </c>
      <c r="M4879" t="str">
        <f>IF(I4879&lt;100,"small",IF(I4879&lt;500,"medium","large"))</f>
        <v>medium</v>
      </c>
      <c r="N4879">
        <f>IF(M4879="small",1,0)</f>
        <v>0</v>
      </c>
      <c r="O4879">
        <f>IF(N4879="medium",1,0)</f>
        <v>0</v>
      </c>
      <c r="P4879">
        <f>IF(O4879="large",1,0)</f>
        <v>0</v>
      </c>
      <c r="Q4879">
        <v>1984</v>
      </c>
      <c r="R4879">
        <v>4</v>
      </c>
      <c r="S4879" t="str">
        <f>IF(R4879=1, "First-time", IF(R4879&lt;=3, "Rising Star", IF(R4879&lt;10, "Established", "Elites")))</f>
        <v>Established</v>
      </c>
      <c r="T4879">
        <f>IF(S4879 = "First-time",1,0)</f>
        <v>0</v>
      </c>
      <c r="U4879">
        <f>IF(S4879 = "Rising Star",1,0)</f>
        <v>0</v>
      </c>
      <c r="V4879">
        <f>IF(S4879 = "Established",1,0)</f>
        <v>1</v>
      </c>
      <c r="W4879">
        <f>IF(S4879 = "Elites",1,0)</f>
        <v>0</v>
      </c>
      <c r="X4879" t="s">
        <v>942</v>
      </c>
      <c r="Y4879" t="str">
        <f>IF(X4879="","-",TRIM(LEFT(X4879,FIND(",",X4879&amp;",")-1)))</f>
        <v>Omaha-Council Bluffs</v>
      </c>
      <c r="Z4879" t="s">
        <v>943</v>
      </c>
      <c r="AA4879" t="s">
        <v>30</v>
      </c>
    </row>
    <row r="4880" spans="1:27" ht="14.4" x14ac:dyDescent="0.3">
      <c r="A4880">
        <v>4867</v>
      </c>
      <c r="B4880" t="s">
        <v>1184</v>
      </c>
      <c r="C4880" t="s">
        <v>1185</v>
      </c>
      <c r="D4880" t="s">
        <v>1186</v>
      </c>
      <c r="E4880" t="s">
        <v>1187</v>
      </c>
      <c r="F4880" s="5">
        <f>_xlfn.TEXTBEFORE(E4880, " ") * 1000000</f>
        <v>35600000</v>
      </c>
      <c r="G4880">
        <v>56.333399999999997</v>
      </c>
      <c r="H4880" t="s">
        <v>433</v>
      </c>
      <c r="I4880">
        <v>2531</v>
      </c>
      <c r="J4880">
        <f>IF(I4880="",0,I4880)</f>
        <v>2531</v>
      </c>
      <c r="K4880">
        <v>1600</v>
      </c>
      <c r="L4880">
        <f>I4880-K4880</f>
        <v>931</v>
      </c>
      <c r="M4880" t="str">
        <f>IF(I4880&lt;100,"small",IF(I4880&lt;500,"medium","large"))</f>
        <v>large</v>
      </c>
      <c r="N4880">
        <f>IF(M4880="small",1,0)</f>
        <v>0</v>
      </c>
      <c r="O4880">
        <f>IF(N4880="medium",1,0)</f>
        <v>0</v>
      </c>
      <c r="P4880">
        <f>IF(O4880="large",1,0)</f>
        <v>0</v>
      </c>
      <c r="Q4880">
        <v>1986</v>
      </c>
      <c r="R4880">
        <v>1</v>
      </c>
      <c r="S4880" t="str">
        <f>IF(R4880=1, "First-time", IF(R4880&lt;=3, "Rising Star", IF(R4880&lt;10, "Established", "Elites")))</f>
        <v>First-time</v>
      </c>
      <c r="T4880">
        <f>IF(S4880 = "First-time",1,0)</f>
        <v>1</v>
      </c>
      <c r="U4880">
        <f>IF(S4880 = "Rising Star",1,0)</f>
        <v>0</v>
      </c>
      <c r="V4880">
        <f>IF(S4880 = "Established",1,0)</f>
        <v>0</v>
      </c>
      <c r="W4880">
        <f>IF(S4880 = "Elites",1,0)</f>
        <v>0</v>
      </c>
      <c r="X4880" t="s">
        <v>654</v>
      </c>
      <c r="Y4880" t="str">
        <f>IF(X4880="","-",TRIM(LEFT(X4880,FIND(",",X4880&amp;",")-1)))</f>
        <v>Raleigh</v>
      </c>
      <c r="Z4880" t="s">
        <v>1188</v>
      </c>
      <c r="AA4880" t="s">
        <v>28</v>
      </c>
    </row>
    <row r="4881" spans="1:27" ht="14.4" x14ac:dyDescent="0.3">
      <c r="A4881">
        <v>4868</v>
      </c>
      <c r="B4881" t="s">
        <v>12169</v>
      </c>
      <c r="C4881" t="s">
        <v>12170</v>
      </c>
      <c r="D4881" t="s">
        <v>12171</v>
      </c>
      <c r="E4881" t="s">
        <v>2813</v>
      </c>
      <c r="F4881" s="5">
        <f>_xlfn.TEXTBEFORE(E4881, " ") * 1000000</f>
        <v>21100000</v>
      </c>
      <c r="G4881">
        <v>56.314399999999999</v>
      </c>
      <c r="H4881" t="s">
        <v>105</v>
      </c>
      <c r="I4881">
        <v>80</v>
      </c>
      <c r="J4881">
        <f>IF(I4881="",0,I4881)</f>
        <v>80</v>
      </c>
      <c r="K4881">
        <v>60</v>
      </c>
      <c r="L4881">
        <f>I4881-K4881</f>
        <v>20</v>
      </c>
      <c r="M4881" t="str">
        <f>IF(I4881&lt;100,"small",IF(I4881&lt;500,"medium","large"))</f>
        <v>small</v>
      </c>
      <c r="N4881">
        <f>IF(M4881="small",1,0)</f>
        <v>1</v>
      </c>
      <c r="O4881">
        <f>IF(N4881="medium",1,0)</f>
        <v>0</v>
      </c>
      <c r="P4881">
        <f>IF(O4881="large",1,0)</f>
        <v>0</v>
      </c>
      <c r="Q4881">
        <v>2011</v>
      </c>
      <c r="R4881">
        <v>2</v>
      </c>
      <c r="S4881" t="str">
        <f>IF(R4881=1, "First-time", IF(R4881&lt;=3, "Rising Star", IF(R4881&lt;10, "Established", "Elites")))</f>
        <v>Rising Star</v>
      </c>
      <c r="T4881">
        <f>IF(S4881 = "First-time",1,0)</f>
        <v>0</v>
      </c>
      <c r="U4881">
        <f>IF(S4881 = "Rising Star",1,0)</f>
        <v>1</v>
      </c>
      <c r="V4881">
        <f>IF(S4881 = "Established",1,0)</f>
        <v>0</v>
      </c>
      <c r="W4881">
        <f>IF(S4881 = "Elites",1,0)</f>
        <v>0</v>
      </c>
      <c r="X4881" t="s">
        <v>1454</v>
      </c>
      <c r="Y4881" t="str">
        <f>IF(X4881="","-",TRIM(LEFT(X4881,FIND(",",X4881&amp;",")-1)))</f>
        <v>St. Louis</v>
      </c>
      <c r="Z4881" t="s">
        <v>11037</v>
      </c>
      <c r="AA4881" t="s">
        <v>25</v>
      </c>
    </row>
    <row r="4882" spans="1:27" ht="14.4" x14ac:dyDescent="0.3">
      <c r="A4882">
        <v>4869</v>
      </c>
      <c r="B4882" t="s">
        <v>419</v>
      </c>
      <c r="C4882" t="s">
        <v>420</v>
      </c>
      <c r="D4882" t="s">
        <v>421</v>
      </c>
      <c r="E4882" t="s">
        <v>422</v>
      </c>
      <c r="F4882" s="5">
        <f>_xlfn.TEXTBEFORE(E4882, " ") * 1000000</f>
        <v>199800000</v>
      </c>
      <c r="G4882">
        <v>56.241900000000001</v>
      </c>
      <c r="H4882" t="s">
        <v>167</v>
      </c>
      <c r="I4882">
        <v>765</v>
      </c>
      <c r="J4882">
        <f>IF(I4882="",0,I4882)</f>
        <v>765</v>
      </c>
      <c r="K4882">
        <v>522</v>
      </c>
      <c r="L4882">
        <f>I4882-K4882</f>
        <v>243</v>
      </c>
      <c r="M4882" t="str">
        <f>IF(I4882&lt;100,"small",IF(I4882&lt;500,"medium","large"))</f>
        <v>large</v>
      </c>
      <c r="N4882">
        <f>IF(M4882="small",1,0)</f>
        <v>0</v>
      </c>
      <c r="O4882">
        <f>IF(N4882="medium",1,0)</f>
        <v>0</v>
      </c>
      <c r="P4882">
        <f>IF(O4882="large",1,0)</f>
        <v>0</v>
      </c>
      <c r="Q4882">
        <v>1969</v>
      </c>
      <c r="R4882">
        <v>6</v>
      </c>
      <c r="S4882" t="str">
        <f>IF(R4882=1, "First-time", IF(R4882&lt;=3, "Rising Star", IF(R4882&lt;10, "Established", "Elites")))</f>
        <v>Established</v>
      </c>
      <c r="T4882">
        <f>IF(S4882 = "First-time",1,0)</f>
        <v>0</v>
      </c>
      <c r="U4882">
        <f>IF(S4882 = "Rising Star",1,0)</f>
        <v>0</v>
      </c>
      <c r="V4882">
        <f>IF(S4882 = "Established",1,0)</f>
        <v>1</v>
      </c>
      <c r="W4882">
        <f>IF(S4882 = "Elites",1,0)</f>
        <v>0</v>
      </c>
      <c r="X4882" t="s">
        <v>260</v>
      </c>
      <c r="Y4882" t="str">
        <f>IF(X4882="","-",TRIM(LEFT(X4882,FIND(",",X4882&amp;",")-1)))</f>
        <v>Seattle</v>
      </c>
      <c r="Z4882" t="s">
        <v>260</v>
      </c>
      <c r="AA4882" t="s">
        <v>49</v>
      </c>
    </row>
    <row r="4883" spans="1:27" ht="14.4" x14ac:dyDescent="0.3">
      <c r="A4883">
        <v>4870</v>
      </c>
      <c r="B4883" t="s">
        <v>11442</v>
      </c>
      <c r="C4883" t="s">
        <v>11443</v>
      </c>
      <c r="D4883" t="s">
        <v>11444</v>
      </c>
      <c r="E4883" t="s">
        <v>1246</v>
      </c>
      <c r="F4883" s="5">
        <f>_xlfn.TEXTBEFORE(E4883, " ") * 1000000</f>
        <v>2900000</v>
      </c>
      <c r="G4883">
        <v>56.240900000000003</v>
      </c>
      <c r="H4883" t="s">
        <v>433</v>
      </c>
      <c r="I4883">
        <v>26</v>
      </c>
      <c r="J4883">
        <f>IF(I4883="",0,I4883)</f>
        <v>26</v>
      </c>
      <c r="K4883">
        <v>18</v>
      </c>
      <c r="L4883">
        <f>I4883-K4883</f>
        <v>8</v>
      </c>
      <c r="M4883" t="str">
        <f>IF(I4883&lt;100,"small",IF(I4883&lt;500,"medium","large"))</f>
        <v>small</v>
      </c>
      <c r="N4883">
        <f>IF(M4883="small",1,0)</f>
        <v>1</v>
      </c>
      <c r="O4883">
        <f>IF(N4883="medium",1,0)</f>
        <v>0</v>
      </c>
      <c r="P4883">
        <f>IF(O4883="large",1,0)</f>
        <v>0</v>
      </c>
      <c r="Q4883">
        <v>2010</v>
      </c>
      <c r="R4883">
        <v>2</v>
      </c>
      <c r="S4883" t="str">
        <f>IF(R4883=1, "First-time", IF(R4883&lt;=3, "Rising Star", IF(R4883&lt;10, "Established", "Elites")))</f>
        <v>Rising Star</v>
      </c>
      <c r="T4883">
        <f>IF(S4883 = "First-time",1,0)</f>
        <v>0</v>
      </c>
      <c r="U4883">
        <f>IF(S4883 = "Rising Star",1,0)</f>
        <v>1</v>
      </c>
      <c r="V4883">
        <f>IF(S4883 = "Established",1,0)</f>
        <v>0</v>
      </c>
      <c r="W4883">
        <f>IF(S4883 = "Elites",1,0)</f>
        <v>0</v>
      </c>
      <c r="X4883" t="s">
        <v>1118</v>
      </c>
      <c r="Y4883" t="str">
        <f>IF(X4883="","-",TRIM(LEFT(X4883,FIND(",",X4883&amp;",")-1)))</f>
        <v>Boulder</v>
      </c>
      <c r="Z4883" t="s">
        <v>4646</v>
      </c>
      <c r="AA4883" t="s">
        <v>6</v>
      </c>
    </row>
    <row r="4884" spans="1:27" ht="14.4" x14ac:dyDescent="0.3">
      <c r="A4884">
        <v>4871</v>
      </c>
      <c r="B4884" t="s">
        <v>9147</v>
      </c>
      <c r="C4884" t="s">
        <v>9148</v>
      </c>
      <c r="D4884" t="s">
        <v>9149</v>
      </c>
      <c r="E4884" t="s">
        <v>2898</v>
      </c>
      <c r="F4884" s="5">
        <f>_xlfn.TEXTBEFORE(E4884, " ") * 1000000</f>
        <v>4700000</v>
      </c>
      <c r="G4884">
        <v>56.192799999999998</v>
      </c>
      <c r="H4884" t="s">
        <v>153</v>
      </c>
      <c r="I4884">
        <v>75</v>
      </c>
      <c r="J4884">
        <f>IF(I4884="",0,I4884)</f>
        <v>75</v>
      </c>
      <c r="K4884">
        <v>40</v>
      </c>
      <c r="L4884">
        <f>I4884-K4884</f>
        <v>35</v>
      </c>
      <c r="M4884" t="str">
        <f>IF(I4884&lt;100,"small",IF(I4884&lt;500,"medium","large"))</f>
        <v>small</v>
      </c>
      <c r="N4884">
        <f>IF(M4884="small",1,0)</f>
        <v>1</v>
      </c>
      <c r="O4884">
        <f>IF(N4884="medium",1,0)</f>
        <v>0</v>
      </c>
      <c r="P4884">
        <f>IF(O4884="large",1,0)</f>
        <v>0</v>
      </c>
      <c r="Q4884">
        <v>2008</v>
      </c>
      <c r="R4884">
        <v>1</v>
      </c>
      <c r="S4884" t="str">
        <f>IF(R4884=1, "First-time", IF(R4884&lt;=3, "Rising Star", IF(R4884&lt;10, "Established", "Elites")))</f>
        <v>First-time</v>
      </c>
      <c r="T4884">
        <f>IF(S4884 = "First-time",1,0)</f>
        <v>1</v>
      </c>
      <c r="U4884">
        <f>IF(S4884 = "Rising Star",1,0)</f>
        <v>0</v>
      </c>
      <c r="V4884">
        <f>IF(S4884 = "Established",1,0)</f>
        <v>0</v>
      </c>
      <c r="W4884">
        <f>IF(S4884 = "Elites",1,0)</f>
        <v>0</v>
      </c>
      <c r="X4884" t="s">
        <v>272</v>
      </c>
      <c r="Y4884" t="str">
        <f>IF(X4884="","-",TRIM(LEFT(X4884,FIND(",",X4884&amp;",")-1)))</f>
        <v>Phoenix</v>
      </c>
      <c r="Z4884" t="s">
        <v>272</v>
      </c>
      <c r="AA4884" t="s">
        <v>4</v>
      </c>
    </row>
    <row r="4885" spans="1:27" ht="14.4" x14ac:dyDescent="0.3">
      <c r="A4885">
        <v>4872</v>
      </c>
      <c r="B4885" t="s">
        <v>7028</v>
      </c>
      <c r="C4885" t="s">
        <v>7029</v>
      </c>
      <c r="D4885" t="s">
        <v>7030</v>
      </c>
      <c r="E4885" t="s">
        <v>2390</v>
      </c>
      <c r="F4885" s="5">
        <f>_xlfn.TEXTBEFORE(E4885, " ") * 1000000</f>
        <v>7900000</v>
      </c>
      <c r="G4885">
        <v>56.172400000000003</v>
      </c>
      <c r="H4885" t="s">
        <v>353</v>
      </c>
      <c r="I4885">
        <v>275</v>
      </c>
      <c r="J4885">
        <f>IF(I4885="",0,I4885)</f>
        <v>275</v>
      </c>
      <c r="K4885">
        <v>150</v>
      </c>
      <c r="L4885">
        <f>I4885-K4885</f>
        <v>125</v>
      </c>
      <c r="M4885" t="str">
        <f>IF(I4885&lt;100,"small",IF(I4885&lt;500,"medium","large"))</f>
        <v>medium</v>
      </c>
      <c r="N4885">
        <f>IF(M4885="small",1,0)</f>
        <v>0</v>
      </c>
      <c r="O4885">
        <f>IF(N4885="medium",1,0)</f>
        <v>0</v>
      </c>
      <c r="P4885">
        <f>IF(O4885="large",1,0)</f>
        <v>0</v>
      </c>
      <c r="Q4885">
        <v>2006</v>
      </c>
      <c r="R4885">
        <v>7</v>
      </c>
      <c r="S4885" t="str">
        <f>IF(R4885=1, "First-time", IF(R4885&lt;=3, "Rising Star", IF(R4885&lt;10, "Established", "Elites")))</f>
        <v>Established</v>
      </c>
      <c r="T4885">
        <f>IF(S4885 = "First-time",1,0)</f>
        <v>0</v>
      </c>
      <c r="U4885">
        <f>IF(S4885 = "Rising Star",1,0)</f>
        <v>0</v>
      </c>
      <c r="V4885">
        <f>IF(S4885 = "Established",1,0)</f>
        <v>1</v>
      </c>
      <c r="W4885">
        <f>IF(S4885 = "Elites",1,0)</f>
        <v>0</v>
      </c>
      <c r="X4885" t="s">
        <v>99</v>
      </c>
      <c r="Y4885" t="str">
        <f>IF(X4885="","-",TRIM(LEFT(X4885,FIND(",",X4885&amp;",")-1)))</f>
        <v>-</v>
      </c>
      <c r="Z4885" t="s">
        <v>7031</v>
      </c>
      <c r="AA4885" t="s">
        <v>16</v>
      </c>
    </row>
    <row r="4886" spans="1:27" ht="14.4" x14ac:dyDescent="0.3">
      <c r="A4886">
        <v>4873</v>
      </c>
      <c r="B4886" t="s">
        <v>4766</v>
      </c>
      <c r="C4886" t="s">
        <v>4767</v>
      </c>
      <c r="D4886" t="s">
        <v>4768</v>
      </c>
      <c r="E4886" t="s">
        <v>1496</v>
      </c>
      <c r="F4886" s="5">
        <f>_xlfn.TEXTBEFORE(E4886, " ") * 1000000</f>
        <v>6500000</v>
      </c>
      <c r="G4886">
        <v>56.168300000000002</v>
      </c>
      <c r="H4886" t="s">
        <v>1750</v>
      </c>
      <c r="I4886">
        <v>18</v>
      </c>
      <c r="J4886">
        <f>IF(I4886="",0,I4886)</f>
        <v>18</v>
      </c>
      <c r="K4886">
        <v>12</v>
      </c>
      <c r="L4886">
        <f>I4886-K4886</f>
        <v>6</v>
      </c>
      <c r="M4886" t="str">
        <f>IF(I4886&lt;100,"small",IF(I4886&lt;500,"medium","large"))</f>
        <v>small</v>
      </c>
      <c r="N4886">
        <f>IF(M4886="small",1,0)</f>
        <v>1</v>
      </c>
      <c r="O4886">
        <f>IF(N4886="medium",1,0)</f>
        <v>0</v>
      </c>
      <c r="P4886">
        <f>IF(O4886="large",1,0)</f>
        <v>0</v>
      </c>
      <c r="Q4886">
        <v>2003</v>
      </c>
      <c r="R4886">
        <v>4</v>
      </c>
      <c r="S4886" t="str">
        <f>IF(R4886=1, "First-time", IF(R4886&lt;=3, "Rising Star", IF(R4886&lt;10, "Established", "Elites")))</f>
        <v>Established</v>
      </c>
      <c r="T4886">
        <f>IF(S4886 = "First-time",1,0)</f>
        <v>0</v>
      </c>
      <c r="U4886">
        <f>IF(S4886 = "Rising Star",1,0)</f>
        <v>0</v>
      </c>
      <c r="V4886">
        <f>IF(S4886 = "Established",1,0)</f>
        <v>1</v>
      </c>
      <c r="W4886">
        <f>IF(S4886 = "Elites",1,0)</f>
        <v>0</v>
      </c>
      <c r="X4886" t="s">
        <v>427</v>
      </c>
      <c r="Y4886" t="str">
        <f>IF(X4886="","-",TRIM(LEFT(X4886,FIND(",",X4886&amp;",")-1)))</f>
        <v>Washington</v>
      </c>
      <c r="Z4886" t="s">
        <v>4769</v>
      </c>
      <c r="AA4886" t="s">
        <v>47</v>
      </c>
    </row>
    <row r="4887" spans="1:27" ht="14.4" x14ac:dyDescent="0.3">
      <c r="A4887">
        <v>4874</v>
      </c>
      <c r="B4887" t="s">
        <v>4622</v>
      </c>
      <c r="C4887" t="s">
        <v>4623</v>
      </c>
      <c r="D4887" t="s">
        <v>4624</v>
      </c>
      <c r="E4887" t="s">
        <v>2648</v>
      </c>
      <c r="F4887" s="5">
        <f>_xlfn.TEXTBEFORE(E4887, " ") * 1000000</f>
        <v>7400000</v>
      </c>
      <c r="G4887">
        <v>56.166600000000003</v>
      </c>
      <c r="H4887" t="s">
        <v>803</v>
      </c>
      <c r="I4887">
        <v>32</v>
      </c>
      <c r="J4887">
        <f>IF(I4887="",0,I4887)</f>
        <v>32</v>
      </c>
      <c r="K4887">
        <v>24</v>
      </c>
      <c r="L4887">
        <f>I4887-K4887</f>
        <v>8</v>
      </c>
      <c r="M4887" t="str">
        <f>IF(I4887&lt;100,"small",IF(I4887&lt;500,"medium","large"))</f>
        <v>small</v>
      </c>
      <c r="N4887">
        <f>IF(M4887="small",1,0)</f>
        <v>1</v>
      </c>
      <c r="O4887">
        <f>IF(N4887="medium",1,0)</f>
        <v>0</v>
      </c>
      <c r="P4887">
        <f>IF(O4887="large",1,0)</f>
        <v>0</v>
      </c>
      <c r="Q4887">
        <v>2002</v>
      </c>
      <c r="R4887">
        <v>1</v>
      </c>
      <c r="S4887" t="str">
        <f>IF(R4887=1, "First-time", IF(R4887&lt;=3, "Rising Star", IF(R4887&lt;10, "Established", "Elites")))</f>
        <v>First-time</v>
      </c>
      <c r="T4887">
        <f>IF(S4887 = "First-time",1,0)</f>
        <v>1</v>
      </c>
      <c r="U4887">
        <f>IF(S4887 = "Rising Star",1,0)</f>
        <v>0</v>
      </c>
      <c r="V4887">
        <f>IF(S4887 = "Established",1,0)</f>
        <v>0</v>
      </c>
      <c r="W4887">
        <f>IF(S4887 = "Elites",1,0)</f>
        <v>0</v>
      </c>
      <c r="X4887" t="s">
        <v>683</v>
      </c>
      <c r="Y4887" t="str">
        <f>IF(X4887="","-",TRIM(LEFT(X4887,FIND(",",X4887&amp;",")-1)))</f>
        <v>Orlando</v>
      </c>
      <c r="Z4887" t="s">
        <v>4592</v>
      </c>
      <c r="AA4887" t="s">
        <v>10</v>
      </c>
    </row>
    <row r="4888" spans="1:27" ht="14.4" x14ac:dyDescent="0.3">
      <c r="A4888">
        <v>4875</v>
      </c>
      <c r="B4888" t="s">
        <v>4258</v>
      </c>
      <c r="C4888" t="s">
        <v>4259</v>
      </c>
      <c r="D4888" t="s">
        <v>4260</v>
      </c>
      <c r="E4888" t="s">
        <v>1680</v>
      </c>
      <c r="F4888" s="5">
        <f>_xlfn.TEXTBEFORE(E4888, " ") * 1000000</f>
        <v>11100000</v>
      </c>
      <c r="G4888">
        <v>56.138399999999997</v>
      </c>
      <c r="H4888" t="s">
        <v>433</v>
      </c>
      <c r="I4888">
        <v>34</v>
      </c>
      <c r="J4888">
        <f>IF(I4888="",0,I4888)</f>
        <v>34</v>
      </c>
      <c r="K4888">
        <v>26</v>
      </c>
      <c r="L4888">
        <f>I4888-K4888</f>
        <v>8</v>
      </c>
      <c r="M4888" t="str">
        <f>IF(I4888&lt;100,"small",IF(I4888&lt;500,"medium","large"))</f>
        <v>small</v>
      </c>
      <c r="N4888">
        <f>IF(M4888="small",1,0)</f>
        <v>1</v>
      </c>
      <c r="O4888">
        <f>IF(N4888="medium",1,0)</f>
        <v>0</v>
      </c>
      <c r="P4888">
        <f>IF(O4888="large",1,0)</f>
        <v>0</v>
      </c>
      <c r="Q4888">
        <v>2002</v>
      </c>
      <c r="R4888">
        <v>1</v>
      </c>
      <c r="S4888" t="str">
        <f>IF(R4888=1, "First-time", IF(R4888&lt;=3, "Rising Star", IF(R4888&lt;10, "Established", "Elites")))</f>
        <v>First-time</v>
      </c>
      <c r="T4888">
        <f>IF(S4888 = "First-time",1,0)</f>
        <v>1</v>
      </c>
      <c r="U4888">
        <f>IF(S4888 = "Rising Star",1,0)</f>
        <v>0</v>
      </c>
      <c r="V4888">
        <f>IF(S4888 = "Established",1,0)</f>
        <v>0</v>
      </c>
      <c r="W4888">
        <f>IF(S4888 = "Elites",1,0)</f>
        <v>0</v>
      </c>
      <c r="X4888" t="s">
        <v>1036</v>
      </c>
      <c r="Y4888" t="str">
        <f>IF(X4888="","-",TRIM(LEFT(X4888,FIND(",",X4888&amp;",")-1)))</f>
        <v>Milwaukee</v>
      </c>
      <c r="Z4888" t="s">
        <v>1036</v>
      </c>
      <c r="AA4888" t="s">
        <v>50</v>
      </c>
    </row>
    <row r="4889" spans="1:27" ht="14.4" x14ac:dyDescent="0.3">
      <c r="A4889">
        <v>4876</v>
      </c>
      <c r="B4889" t="s">
        <v>6579</v>
      </c>
      <c r="C4889" t="s">
        <v>6580</v>
      </c>
      <c r="D4889" t="s">
        <v>6581</v>
      </c>
      <c r="E4889" t="s">
        <v>2709</v>
      </c>
      <c r="F4889" s="5">
        <f>_xlfn.TEXTBEFORE(E4889, " ") * 1000000</f>
        <v>19200000</v>
      </c>
      <c r="G4889">
        <v>56.115900000000003</v>
      </c>
      <c r="H4889" t="s">
        <v>129</v>
      </c>
      <c r="I4889">
        <v>83</v>
      </c>
      <c r="J4889">
        <f>IF(I4889="",0,I4889)</f>
        <v>83</v>
      </c>
      <c r="K4889">
        <v>41</v>
      </c>
      <c r="L4889">
        <f>I4889-K4889</f>
        <v>42</v>
      </c>
      <c r="M4889" t="str">
        <f>IF(I4889&lt;100,"small",IF(I4889&lt;500,"medium","large"))</f>
        <v>small</v>
      </c>
      <c r="N4889">
        <f>IF(M4889="small",1,0)</f>
        <v>1</v>
      </c>
      <c r="O4889">
        <f>IF(N4889="medium",1,0)</f>
        <v>0</v>
      </c>
      <c r="P4889">
        <f>IF(O4889="large",1,0)</f>
        <v>0</v>
      </c>
      <c r="Q4889">
        <v>2005</v>
      </c>
      <c r="R4889">
        <v>7</v>
      </c>
      <c r="S4889" t="str">
        <f>IF(R4889=1, "First-time", IF(R4889&lt;=3, "Rising Star", IF(R4889&lt;10, "Established", "Elites")))</f>
        <v>Established</v>
      </c>
      <c r="T4889">
        <f>IF(S4889 = "First-time",1,0)</f>
        <v>0</v>
      </c>
      <c r="U4889">
        <f>IF(S4889 = "Rising Star",1,0)</f>
        <v>0</v>
      </c>
      <c r="V4889">
        <f>IF(S4889 = "Established",1,0)</f>
        <v>1</v>
      </c>
      <c r="W4889">
        <f>IF(S4889 = "Elites",1,0)</f>
        <v>0</v>
      </c>
      <c r="X4889" t="s">
        <v>325</v>
      </c>
      <c r="Y4889" t="str">
        <f>IF(X4889="","-",TRIM(LEFT(X4889,FIND(",",X4889&amp;",")-1)))</f>
        <v>Los Angeles</v>
      </c>
      <c r="Z4889" t="s">
        <v>2262</v>
      </c>
      <c r="AA4889" t="s">
        <v>5</v>
      </c>
    </row>
    <row r="4890" spans="1:27" ht="14.4" x14ac:dyDescent="0.3">
      <c r="A4890">
        <v>4877</v>
      </c>
      <c r="B4890" t="s">
        <v>7013</v>
      </c>
      <c r="C4890" t="s">
        <v>7014</v>
      </c>
      <c r="D4890" t="s">
        <v>7015</v>
      </c>
      <c r="E4890" t="s">
        <v>3584</v>
      </c>
      <c r="F4890" s="5">
        <f>_xlfn.TEXTBEFORE(E4890, " ") * 1000000</f>
        <v>18300000</v>
      </c>
      <c r="G4890">
        <v>56.091799999999999</v>
      </c>
      <c r="H4890" t="s">
        <v>1132</v>
      </c>
      <c r="I4890">
        <v>81</v>
      </c>
      <c r="J4890">
        <f>IF(I4890="",0,I4890)</f>
        <v>81</v>
      </c>
      <c r="K4890">
        <v>60</v>
      </c>
      <c r="L4890">
        <f>I4890-K4890</f>
        <v>21</v>
      </c>
      <c r="M4890" t="str">
        <f>IF(I4890&lt;100,"small",IF(I4890&lt;500,"medium","large"))</f>
        <v>small</v>
      </c>
      <c r="N4890">
        <f>IF(M4890="small",1,0)</f>
        <v>1</v>
      </c>
      <c r="O4890">
        <f>IF(N4890="medium",1,0)</f>
        <v>0</v>
      </c>
      <c r="P4890">
        <f>IF(O4890="large",1,0)</f>
        <v>0</v>
      </c>
      <c r="Q4890">
        <v>2006</v>
      </c>
      <c r="R4890">
        <v>1</v>
      </c>
      <c r="S4890" t="str">
        <f>IF(R4890=1, "First-time", IF(R4890&lt;=3, "Rising Star", IF(R4890&lt;10, "Established", "Elites")))</f>
        <v>First-time</v>
      </c>
      <c r="T4890">
        <f>IF(S4890 = "First-time",1,0)</f>
        <v>1</v>
      </c>
      <c r="U4890">
        <f>IF(S4890 = "Rising Star",1,0)</f>
        <v>0</v>
      </c>
      <c r="V4890">
        <f>IF(S4890 = "Established",1,0)</f>
        <v>0</v>
      </c>
      <c r="W4890">
        <f>IF(S4890 = "Elites",1,0)</f>
        <v>0</v>
      </c>
      <c r="X4890" t="s">
        <v>168</v>
      </c>
      <c r="Y4890" t="str">
        <f>IF(X4890="","-",TRIM(LEFT(X4890,FIND(",",X4890&amp;",")-1)))</f>
        <v>Kansas City</v>
      </c>
      <c r="Z4890" t="s">
        <v>1904</v>
      </c>
      <c r="AA4890" t="s">
        <v>17</v>
      </c>
    </row>
    <row r="4891" spans="1:27" ht="14.4" x14ac:dyDescent="0.3">
      <c r="A4891">
        <v>4878</v>
      </c>
      <c r="B4891" t="s">
        <v>8945</v>
      </c>
      <c r="C4891" t="s">
        <v>8946</v>
      </c>
      <c r="D4891" t="s">
        <v>8947</v>
      </c>
      <c r="E4891" t="s">
        <v>808</v>
      </c>
      <c r="F4891" s="5">
        <f>_xlfn.TEXTBEFORE(E4891, " ") * 1000000</f>
        <v>2200000</v>
      </c>
      <c r="G4891">
        <v>55.965699999999998</v>
      </c>
      <c r="H4891" t="s">
        <v>85</v>
      </c>
      <c r="I4891">
        <v>16</v>
      </c>
      <c r="J4891">
        <f>IF(I4891="",0,I4891)</f>
        <v>16</v>
      </c>
      <c r="K4891">
        <v>12</v>
      </c>
      <c r="L4891">
        <f>I4891-K4891</f>
        <v>4</v>
      </c>
      <c r="M4891" t="str">
        <f>IF(I4891&lt;100,"small",IF(I4891&lt;500,"medium","large"))</f>
        <v>small</v>
      </c>
      <c r="N4891">
        <f>IF(M4891="small",1,0)</f>
        <v>1</v>
      </c>
      <c r="O4891">
        <f>IF(N4891="medium",1,0)</f>
        <v>0</v>
      </c>
      <c r="P4891">
        <f>IF(O4891="large",1,0)</f>
        <v>0</v>
      </c>
      <c r="Q4891">
        <v>2008</v>
      </c>
      <c r="R4891">
        <v>1</v>
      </c>
      <c r="S4891" t="str">
        <f>IF(R4891=1, "First-time", IF(R4891&lt;=3, "Rising Star", IF(R4891&lt;10, "Established", "Elites")))</f>
        <v>First-time</v>
      </c>
      <c r="T4891">
        <f>IF(S4891 = "First-time",1,0)</f>
        <v>1</v>
      </c>
      <c r="U4891">
        <f>IF(S4891 = "Rising Star",1,0)</f>
        <v>0</v>
      </c>
      <c r="V4891">
        <f>IF(S4891 = "Established",1,0)</f>
        <v>0</v>
      </c>
      <c r="W4891">
        <f>IF(S4891 = "Elites",1,0)</f>
        <v>0</v>
      </c>
      <c r="X4891" t="s">
        <v>683</v>
      </c>
      <c r="Y4891" t="str">
        <f>IF(X4891="","-",TRIM(LEFT(X4891,FIND(",",X4891&amp;",")-1)))</f>
        <v>Orlando</v>
      </c>
      <c r="Z4891" t="s">
        <v>1016</v>
      </c>
      <c r="AA4891" t="s">
        <v>10</v>
      </c>
    </row>
    <row r="4892" spans="1:27" ht="14.4" x14ac:dyDescent="0.3">
      <c r="A4892">
        <v>4879</v>
      </c>
      <c r="B4892" t="s">
        <v>9884</v>
      </c>
      <c r="C4892" t="s">
        <v>9885</v>
      </c>
      <c r="D4892" t="s">
        <v>9886</v>
      </c>
      <c r="E4892" t="s">
        <v>823</v>
      </c>
      <c r="F4892" s="5">
        <f>_xlfn.TEXTBEFORE(E4892, " ") * 1000000</f>
        <v>5200000</v>
      </c>
      <c r="G4892">
        <v>55.954000000000001</v>
      </c>
      <c r="H4892" t="s">
        <v>803</v>
      </c>
      <c r="I4892">
        <v>45</v>
      </c>
      <c r="J4892">
        <f>IF(I4892="",0,I4892)</f>
        <v>45</v>
      </c>
      <c r="K4892">
        <v>20</v>
      </c>
      <c r="L4892">
        <f>I4892-K4892</f>
        <v>25</v>
      </c>
      <c r="M4892" t="str">
        <f>IF(I4892&lt;100,"small",IF(I4892&lt;500,"medium","large"))</f>
        <v>small</v>
      </c>
      <c r="N4892">
        <f>IF(M4892="small",1,0)</f>
        <v>1</v>
      </c>
      <c r="O4892">
        <f>IF(N4892="medium",1,0)</f>
        <v>0</v>
      </c>
      <c r="P4892">
        <f>IF(O4892="large",1,0)</f>
        <v>0</v>
      </c>
      <c r="Q4892">
        <v>2009</v>
      </c>
      <c r="R4892">
        <v>3</v>
      </c>
      <c r="S4892" t="str">
        <f>IF(R4892=1, "First-time", IF(R4892&lt;=3, "Rising Star", IF(R4892&lt;10, "Established", "Elites")))</f>
        <v>Rising Star</v>
      </c>
      <c r="T4892">
        <f>IF(S4892 = "First-time",1,0)</f>
        <v>0</v>
      </c>
      <c r="U4892">
        <f>IF(S4892 = "Rising Star",1,0)</f>
        <v>1</v>
      </c>
      <c r="V4892">
        <f>IF(S4892 = "Established",1,0)</f>
        <v>0</v>
      </c>
      <c r="W4892">
        <f>IF(S4892 = "Elites",1,0)</f>
        <v>0</v>
      </c>
      <c r="X4892" t="s">
        <v>439</v>
      </c>
      <c r="Y4892" t="str">
        <f>IF(X4892="","-",TRIM(LEFT(X4892,FIND(",",X4892&amp;",")-1)))</f>
        <v>Detroit</v>
      </c>
      <c r="Z4892" t="s">
        <v>9887</v>
      </c>
      <c r="AA4892" t="s">
        <v>23</v>
      </c>
    </row>
    <row r="4893" spans="1:27" ht="14.4" x14ac:dyDescent="0.3">
      <c r="A4893">
        <v>4880</v>
      </c>
      <c r="B4893" t="s">
        <v>10901</v>
      </c>
      <c r="C4893" t="s">
        <v>10902</v>
      </c>
      <c r="D4893" t="s">
        <v>10903</v>
      </c>
      <c r="E4893" t="s">
        <v>2889</v>
      </c>
      <c r="F4893" s="5">
        <f>_xlfn.TEXTBEFORE(E4893, " ") * 1000000</f>
        <v>7700000</v>
      </c>
      <c r="G4893">
        <v>55.9313</v>
      </c>
      <c r="H4893" t="s">
        <v>779</v>
      </c>
      <c r="I4893">
        <v>43</v>
      </c>
      <c r="J4893">
        <f>IF(I4893="",0,I4893)</f>
        <v>43</v>
      </c>
      <c r="K4893">
        <v>34</v>
      </c>
      <c r="L4893">
        <f>I4893-K4893</f>
        <v>9</v>
      </c>
      <c r="M4893" t="str">
        <f>IF(I4893&lt;100,"small",IF(I4893&lt;500,"medium","large"))</f>
        <v>small</v>
      </c>
      <c r="N4893">
        <f>IF(M4893="small",1,0)</f>
        <v>1</v>
      </c>
      <c r="O4893">
        <f>IF(N4893="medium",1,0)</f>
        <v>0</v>
      </c>
      <c r="P4893">
        <f>IF(O4893="large",1,0)</f>
        <v>0</v>
      </c>
      <c r="Q4893">
        <v>2010</v>
      </c>
      <c r="R4893">
        <v>4</v>
      </c>
      <c r="S4893" t="str">
        <f>IF(R4893=1, "First-time", IF(R4893&lt;=3, "Rising Star", IF(R4893&lt;10, "Established", "Elites")))</f>
        <v>Established</v>
      </c>
      <c r="T4893">
        <f>IF(S4893 = "First-time",1,0)</f>
        <v>0</v>
      </c>
      <c r="U4893">
        <f>IF(S4893 = "Rising Star",1,0)</f>
        <v>0</v>
      </c>
      <c r="V4893">
        <f>IF(S4893 = "Established",1,0)</f>
        <v>1</v>
      </c>
      <c r="W4893">
        <f>IF(S4893 = "Elites",1,0)</f>
        <v>0</v>
      </c>
      <c r="X4893" t="s">
        <v>5514</v>
      </c>
      <c r="Y4893" t="str">
        <f>IF(X4893="","-",TRIM(LEFT(X4893,FIND(",",X4893&amp;",")-1)))</f>
        <v>Albany-Schenectady-Troy</v>
      </c>
      <c r="Z4893" t="s">
        <v>10904</v>
      </c>
      <c r="AA4893" t="s">
        <v>35</v>
      </c>
    </row>
    <row r="4894" spans="1:27" ht="14.4" x14ac:dyDescent="0.3">
      <c r="A4894">
        <v>4881</v>
      </c>
      <c r="B4894" t="s">
        <v>3917</v>
      </c>
      <c r="C4894" t="s">
        <v>3918</v>
      </c>
      <c r="D4894" t="s">
        <v>3919</v>
      </c>
      <c r="E4894" t="s">
        <v>3920</v>
      </c>
      <c r="F4894" s="5">
        <f>_xlfn.TEXTBEFORE(E4894, " ") * 1000000</f>
        <v>22000000</v>
      </c>
      <c r="G4894">
        <v>55.898000000000003</v>
      </c>
      <c r="H4894" t="s">
        <v>1132</v>
      </c>
      <c r="I4894">
        <v>82</v>
      </c>
      <c r="J4894">
        <f>IF(I4894="",0,I4894)</f>
        <v>82</v>
      </c>
      <c r="K4894">
        <v>60</v>
      </c>
      <c r="L4894">
        <f>I4894-K4894</f>
        <v>22</v>
      </c>
      <c r="M4894" t="str">
        <f>IF(I4894&lt;100,"small",IF(I4894&lt;500,"medium","large"))</f>
        <v>small</v>
      </c>
      <c r="N4894">
        <f>IF(M4894="small",1,0)</f>
        <v>1</v>
      </c>
      <c r="O4894">
        <f>IF(N4894="medium",1,0)</f>
        <v>0</v>
      </c>
      <c r="P4894">
        <f>IF(O4894="large",1,0)</f>
        <v>0</v>
      </c>
      <c r="Q4894">
        <v>2001</v>
      </c>
      <c r="R4894">
        <v>10</v>
      </c>
      <c r="S4894" t="str">
        <f>IF(R4894=1, "First-time", IF(R4894&lt;=3, "Rising Star", IF(R4894&lt;10, "Established", "Elites")))</f>
        <v>Elites</v>
      </c>
      <c r="T4894">
        <f>IF(S4894 = "First-time",1,0)</f>
        <v>0</v>
      </c>
      <c r="U4894">
        <f>IF(S4894 = "Rising Star",1,0)</f>
        <v>0</v>
      </c>
      <c r="V4894">
        <f>IF(S4894 = "Established",1,0)</f>
        <v>0</v>
      </c>
      <c r="W4894">
        <f>IF(S4894 = "Elites",1,0)</f>
        <v>1</v>
      </c>
      <c r="X4894" t="s">
        <v>86</v>
      </c>
      <c r="Y4894" t="str">
        <f>IF(X4894="","-",TRIM(LEFT(X4894,FIND(",",X4894&amp;",")-1)))</f>
        <v>New York City</v>
      </c>
      <c r="Z4894" t="s">
        <v>3896</v>
      </c>
      <c r="AA4894" t="s">
        <v>35</v>
      </c>
    </row>
    <row r="4895" spans="1:27" ht="14.4" x14ac:dyDescent="0.3">
      <c r="A4895">
        <v>4882</v>
      </c>
      <c r="B4895" t="s">
        <v>9008</v>
      </c>
      <c r="C4895" t="s">
        <v>9009</v>
      </c>
      <c r="D4895" t="s">
        <v>9010</v>
      </c>
      <c r="E4895" t="s">
        <v>1471</v>
      </c>
      <c r="F4895" s="5">
        <f>_xlfn.TEXTBEFORE(E4895, " ") * 1000000</f>
        <v>2500000</v>
      </c>
      <c r="G4895">
        <v>55.807000000000002</v>
      </c>
      <c r="H4895" t="s">
        <v>85</v>
      </c>
      <c r="I4895">
        <v>18</v>
      </c>
      <c r="J4895">
        <f>IF(I4895="",0,I4895)</f>
        <v>18</v>
      </c>
      <c r="K4895">
        <v>10</v>
      </c>
      <c r="L4895">
        <f>I4895-K4895</f>
        <v>8</v>
      </c>
      <c r="M4895" t="str">
        <f>IF(I4895&lt;100,"small",IF(I4895&lt;500,"medium","large"))</f>
        <v>small</v>
      </c>
      <c r="N4895">
        <f>IF(M4895="small",1,0)</f>
        <v>1</v>
      </c>
      <c r="O4895">
        <f>IF(N4895="medium",1,0)</f>
        <v>0</v>
      </c>
      <c r="P4895">
        <f>IF(O4895="large",1,0)</f>
        <v>0</v>
      </c>
      <c r="Q4895">
        <v>2008</v>
      </c>
      <c r="R4895">
        <v>2</v>
      </c>
      <c r="S4895" t="str">
        <f>IF(R4895=1, "First-time", IF(R4895&lt;=3, "Rising Star", IF(R4895&lt;10, "Established", "Elites")))</f>
        <v>Rising Star</v>
      </c>
      <c r="T4895">
        <f>IF(S4895 = "First-time",1,0)</f>
        <v>0</v>
      </c>
      <c r="U4895">
        <f>IF(S4895 = "Rising Star",1,0)</f>
        <v>1</v>
      </c>
      <c r="V4895">
        <f>IF(S4895 = "Established",1,0)</f>
        <v>0</v>
      </c>
      <c r="W4895">
        <f>IF(S4895 = "Elites",1,0)</f>
        <v>0</v>
      </c>
      <c r="X4895" t="s">
        <v>202</v>
      </c>
      <c r="Y4895" t="str">
        <f>IF(X4895="","-",TRIM(LEFT(X4895,FIND(",",X4895&amp;",")-1)))</f>
        <v>Las Vegas</v>
      </c>
      <c r="Z4895" t="s">
        <v>9011</v>
      </c>
      <c r="AA4895" t="s">
        <v>6</v>
      </c>
    </row>
    <row r="4896" spans="1:27" ht="14.4" x14ac:dyDescent="0.3">
      <c r="A4896">
        <v>4883</v>
      </c>
      <c r="B4896" t="s">
        <v>17552</v>
      </c>
      <c r="C4896" t="s">
        <v>17553</v>
      </c>
      <c r="D4896" t="s">
        <v>17554</v>
      </c>
      <c r="E4896" t="s">
        <v>2101</v>
      </c>
      <c r="F4896" s="5">
        <f>_xlfn.TEXTBEFORE(E4896, " ") * 1000000</f>
        <v>9400000</v>
      </c>
      <c r="G4896">
        <v>55.7941</v>
      </c>
      <c r="H4896" t="s">
        <v>803</v>
      </c>
      <c r="I4896">
        <v>41</v>
      </c>
      <c r="J4896">
        <f>IF(I4896="",0,I4896)</f>
        <v>41</v>
      </c>
      <c r="K4896">
        <v>38</v>
      </c>
      <c r="L4896">
        <f>I4896-K4896</f>
        <v>3</v>
      </c>
      <c r="M4896" t="str">
        <f>IF(I4896&lt;100,"small",IF(I4896&lt;500,"medium","large"))</f>
        <v>small</v>
      </c>
      <c r="N4896">
        <f>IF(M4896="small",1,0)</f>
        <v>1</v>
      </c>
      <c r="O4896">
        <f>IF(N4896="medium",1,0)</f>
        <v>0</v>
      </c>
      <c r="P4896">
        <f>IF(O4896="large",1,0)</f>
        <v>0</v>
      </c>
      <c r="Q4896">
        <v>2015</v>
      </c>
      <c r="R4896">
        <v>1</v>
      </c>
      <c r="S4896" t="str">
        <f>IF(R4896=1, "First-time", IF(R4896&lt;=3, "Rising Star", IF(R4896&lt;10, "Established", "Elites")))</f>
        <v>First-time</v>
      </c>
      <c r="T4896">
        <f>IF(S4896 = "First-time",1,0)</f>
        <v>1</v>
      </c>
      <c r="U4896">
        <f>IF(S4896 = "Rising Star",1,0)</f>
        <v>0</v>
      </c>
      <c r="V4896">
        <f>IF(S4896 = "Established",1,0)</f>
        <v>0</v>
      </c>
      <c r="W4896">
        <f>IF(S4896 = "Elites",1,0)</f>
        <v>0</v>
      </c>
      <c r="X4896" t="s">
        <v>271</v>
      </c>
      <c r="Y4896" t="str">
        <f>IF(X4896="","-",TRIM(LEFT(X4896,FIND(",",X4896&amp;",")-1)))</f>
        <v>Chicago</v>
      </c>
      <c r="Z4896" t="s">
        <v>5720</v>
      </c>
      <c r="AA4896" t="s">
        <v>15</v>
      </c>
    </row>
    <row r="4897" spans="1:27" ht="14.4" x14ac:dyDescent="0.3">
      <c r="A4897">
        <v>4884</v>
      </c>
      <c r="B4897" t="s">
        <v>2535</v>
      </c>
      <c r="C4897" t="s">
        <v>2536</v>
      </c>
      <c r="D4897" t="s">
        <v>2537</v>
      </c>
      <c r="E4897" t="s">
        <v>2538</v>
      </c>
      <c r="F4897" s="5">
        <f>_xlfn.TEXTBEFORE(E4897, " ") * 1000000</f>
        <v>42500000</v>
      </c>
      <c r="G4897">
        <v>55.790900000000001</v>
      </c>
      <c r="H4897" t="s">
        <v>140</v>
      </c>
      <c r="I4897">
        <v>69</v>
      </c>
      <c r="J4897">
        <f>IF(I4897="",0,I4897)</f>
        <v>69</v>
      </c>
      <c r="K4897">
        <v>66</v>
      </c>
      <c r="L4897">
        <f>I4897-K4897</f>
        <v>3</v>
      </c>
      <c r="M4897" t="str">
        <f>IF(I4897&lt;100,"small",IF(I4897&lt;500,"medium","large"))</f>
        <v>small</v>
      </c>
      <c r="N4897">
        <f>IF(M4897="small",1,0)</f>
        <v>1</v>
      </c>
      <c r="O4897">
        <f>IF(N4897="medium",1,0)</f>
        <v>0</v>
      </c>
      <c r="P4897">
        <f>IF(O4897="large",1,0)</f>
        <v>0</v>
      </c>
      <c r="Q4897">
        <v>1996</v>
      </c>
      <c r="R4897">
        <v>8</v>
      </c>
      <c r="S4897" t="str">
        <f>IF(R4897=1, "First-time", IF(R4897&lt;=3, "Rising Star", IF(R4897&lt;10, "Established", "Elites")))</f>
        <v>Established</v>
      </c>
      <c r="T4897">
        <f>IF(S4897 = "First-time",1,0)</f>
        <v>0</v>
      </c>
      <c r="U4897">
        <f>IF(S4897 = "Rising Star",1,0)</f>
        <v>0</v>
      </c>
      <c r="V4897">
        <f>IF(S4897 = "Established",1,0)</f>
        <v>1</v>
      </c>
      <c r="W4897">
        <f>IF(S4897 = "Elites",1,0)</f>
        <v>0</v>
      </c>
      <c r="X4897" t="s">
        <v>1307</v>
      </c>
      <c r="Y4897" t="str">
        <f>IF(X4897="","-",TRIM(LEFT(X4897,FIND(",",X4897&amp;",")-1)))</f>
        <v>Inland Empire</v>
      </c>
      <c r="Z4897" t="s">
        <v>2539</v>
      </c>
      <c r="AA4897" t="s">
        <v>5</v>
      </c>
    </row>
    <row r="4898" spans="1:27" ht="14.4" x14ac:dyDescent="0.3">
      <c r="A4898">
        <v>4885</v>
      </c>
      <c r="B4898" t="s">
        <v>1577</v>
      </c>
      <c r="C4898" t="s">
        <v>1578</v>
      </c>
      <c r="D4898" t="s">
        <v>1579</v>
      </c>
      <c r="E4898" t="s">
        <v>1580</v>
      </c>
      <c r="F4898" s="5">
        <f>_xlfn.TEXTBEFORE(E4898, " ") * 1000000</f>
        <v>60400000</v>
      </c>
      <c r="G4898">
        <v>55.752899999999997</v>
      </c>
      <c r="H4898" t="s">
        <v>129</v>
      </c>
      <c r="I4898">
        <v>285</v>
      </c>
      <c r="J4898">
        <f>IF(I4898="",0,I4898)</f>
        <v>285</v>
      </c>
      <c r="K4898">
        <v>126</v>
      </c>
      <c r="L4898">
        <f>I4898-K4898</f>
        <v>159</v>
      </c>
      <c r="M4898" t="str">
        <f>IF(I4898&lt;100,"small",IF(I4898&lt;500,"medium","large"))</f>
        <v>medium</v>
      </c>
      <c r="N4898">
        <f>IF(M4898="small",1,0)</f>
        <v>0</v>
      </c>
      <c r="O4898">
        <f>IF(N4898="medium",1,0)</f>
        <v>0</v>
      </c>
      <c r="P4898">
        <f>IF(O4898="large",1,0)</f>
        <v>0</v>
      </c>
      <c r="Q4898">
        <v>1990</v>
      </c>
      <c r="R4898">
        <v>2</v>
      </c>
      <c r="S4898" t="str">
        <f>IF(R4898=1, "First-time", IF(R4898&lt;=3, "Rising Star", IF(R4898&lt;10, "Established", "Elites")))</f>
        <v>Rising Star</v>
      </c>
      <c r="T4898">
        <f>IF(S4898 = "First-time",1,0)</f>
        <v>0</v>
      </c>
      <c r="U4898">
        <f>IF(S4898 = "Rising Star",1,0)</f>
        <v>1</v>
      </c>
      <c r="V4898">
        <f>IF(S4898 = "Established",1,0)</f>
        <v>0</v>
      </c>
      <c r="W4898">
        <f>IF(S4898 = "Elites",1,0)</f>
        <v>0</v>
      </c>
      <c r="X4898" t="s">
        <v>99</v>
      </c>
      <c r="Y4898" t="str">
        <f>IF(X4898="","-",TRIM(LEFT(X4898,FIND(",",X4898&amp;",")-1)))</f>
        <v>-</v>
      </c>
      <c r="Z4898" t="s">
        <v>1581</v>
      </c>
      <c r="AA4898" t="s">
        <v>19</v>
      </c>
    </row>
    <row r="4899" spans="1:27" ht="14.4" x14ac:dyDescent="0.3">
      <c r="A4899">
        <v>4886</v>
      </c>
      <c r="B4899" t="s">
        <v>4852</v>
      </c>
      <c r="C4899" t="s">
        <v>4853</v>
      </c>
      <c r="D4899" t="s">
        <v>4854</v>
      </c>
      <c r="E4899" t="s">
        <v>808</v>
      </c>
      <c r="F4899" s="5">
        <f>_xlfn.TEXTBEFORE(E4899, " ") * 1000000</f>
        <v>2200000</v>
      </c>
      <c r="G4899">
        <v>55.745899999999999</v>
      </c>
      <c r="H4899" t="s">
        <v>433</v>
      </c>
      <c r="I4899">
        <v>40</v>
      </c>
      <c r="J4899">
        <f>IF(I4899="",0,I4899)</f>
        <v>40</v>
      </c>
      <c r="K4899">
        <v>25</v>
      </c>
      <c r="L4899">
        <f>I4899-K4899</f>
        <v>15</v>
      </c>
      <c r="M4899" t="str">
        <f>IF(I4899&lt;100,"small",IF(I4899&lt;500,"medium","large"))</f>
        <v>small</v>
      </c>
      <c r="N4899">
        <f>IF(M4899="small",1,0)</f>
        <v>1</v>
      </c>
      <c r="O4899">
        <f>IF(N4899="medium",1,0)</f>
        <v>0</v>
      </c>
      <c r="P4899">
        <f>IF(O4899="large",1,0)</f>
        <v>0</v>
      </c>
      <c r="Q4899">
        <v>2003</v>
      </c>
      <c r="R4899">
        <v>1</v>
      </c>
      <c r="S4899" t="str">
        <f>IF(R4899=1, "First-time", IF(R4899&lt;=3, "Rising Star", IF(R4899&lt;10, "Established", "Elites")))</f>
        <v>First-time</v>
      </c>
      <c r="T4899">
        <f>IF(S4899 = "First-time",1,0)</f>
        <v>1</v>
      </c>
      <c r="U4899">
        <f>IF(S4899 = "Rising Star",1,0)</f>
        <v>0</v>
      </c>
      <c r="V4899">
        <f>IF(S4899 = "Established",1,0)</f>
        <v>0</v>
      </c>
      <c r="W4899">
        <f>IF(S4899 = "Elites",1,0)</f>
        <v>0</v>
      </c>
      <c r="X4899" t="s">
        <v>130</v>
      </c>
      <c r="Y4899" t="str">
        <f>IF(X4899="","-",TRIM(LEFT(X4899,FIND(",",X4899&amp;",")-1)))</f>
        <v>Dallas</v>
      </c>
      <c r="Z4899" t="s">
        <v>1046</v>
      </c>
      <c r="AA4899" t="s">
        <v>45</v>
      </c>
    </row>
    <row r="4900" spans="1:27" ht="14.4" x14ac:dyDescent="0.3">
      <c r="A4900">
        <v>4887</v>
      </c>
      <c r="B4900" t="s">
        <v>7136</v>
      </c>
      <c r="C4900" t="s">
        <v>7137</v>
      </c>
      <c r="D4900" t="s">
        <v>7138</v>
      </c>
      <c r="E4900" t="s">
        <v>1302</v>
      </c>
      <c r="F4900" s="5">
        <f>_xlfn.TEXTBEFORE(E4900, " ") * 1000000</f>
        <v>7800000</v>
      </c>
      <c r="G4900">
        <v>55.698099999999997</v>
      </c>
      <c r="H4900" t="s">
        <v>160</v>
      </c>
      <c r="I4900">
        <v>63</v>
      </c>
      <c r="J4900">
        <f>IF(I4900="",0,I4900)</f>
        <v>63</v>
      </c>
      <c r="K4900">
        <v>40</v>
      </c>
      <c r="L4900">
        <f>I4900-K4900</f>
        <v>23</v>
      </c>
      <c r="M4900" t="str">
        <f>IF(I4900&lt;100,"small",IF(I4900&lt;500,"medium","large"))</f>
        <v>small</v>
      </c>
      <c r="N4900">
        <f>IF(M4900="small",1,0)</f>
        <v>1</v>
      </c>
      <c r="O4900">
        <f>IF(N4900="medium",1,0)</f>
        <v>0</v>
      </c>
      <c r="P4900">
        <f>IF(O4900="large",1,0)</f>
        <v>0</v>
      </c>
      <c r="Q4900">
        <v>2006</v>
      </c>
      <c r="R4900">
        <v>3</v>
      </c>
      <c r="S4900" t="str">
        <f>IF(R4900=1, "First-time", IF(R4900&lt;=3, "Rising Star", IF(R4900&lt;10, "Established", "Elites")))</f>
        <v>Rising Star</v>
      </c>
      <c r="T4900">
        <f>IF(S4900 = "First-time",1,0)</f>
        <v>0</v>
      </c>
      <c r="U4900">
        <f>IF(S4900 = "Rising Star",1,0)</f>
        <v>1</v>
      </c>
      <c r="V4900">
        <f>IF(S4900 = "Established",1,0)</f>
        <v>0</v>
      </c>
      <c r="W4900">
        <f>IF(S4900 = "Elites",1,0)</f>
        <v>0</v>
      </c>
      <c r="X4900" t="s">
        <v>689</v>
      </c>
      <c r="Y4900" t="str">
        <f>IF(X4900="","-",TRIM(LEFT(X4900,FIND(",",X4900&amp;",")-1)))</f>
        <v>Miami</v>
      </c>
      <c r="Z4900" t="s">
        <v>690</v>
      </c>
      <c r="AA4900" t="s">
        <v>10</v>
      </c>
    </row>
    <row r="4901" spans="1:27" ht="14.4" x14ac:dyDescent="0.3">
      <c r="A4901">
        <v>4888</v>
      </c>
      <c r="B4901" t="s">
        <v>344</v>
      </c>
      <c r="C4901" t="s">
        <v>345</v>
      </c>
      <c r="D4901" t="s">
        <v>346</v>
      </c>
      <c r="E4901" t="s">
        <v>347</v>
      </c>
      <c r="F4901" s="5">
        <f>_xlfn.TEXTBEFORE(E4901, " ") * 1000000</f>
        <v>6000000</v>
      </c>
      <c r="G4901">
        <v>55.693199999999997</v>
      </c>
      <c r="H4901" t="s">
        <v>174</v>
      </c>
      <c r="I4901">
        <v>45</v>
      </c>
      <c r="J4901">
        <f>IF(I4901="",0,I4901)</f>
        <v>45</v>
      </c>
      <c r="K4901">
        <v>33</v>
      </c>
      <c r="L4901">
        <f>I4901-K4901</f>
        <v>12</v>
      </c>
      <c r="M4901" t="str">
        <f>IF(I4901&lt;100,"small",IF(I4901&lt;500,"medium","large"))</f>
        <v>small</v>
      </c>
      <c r="N4901">
        <f>IF(M4901="small",1,0)</f>
        <v>1</v>
      </c>
      <c r="O4901">
        <f>IF(N4901="medium",1,0)</f>
        <v>0</v>
      </c>
      <c r="P4901">
        <f>IF(O4901="large",1,0)</f>
        <v>0</v>
      </c>
      <c r="Q4901">
        <v>1961</v>
      </c>
      <c r="R4901">
        <v>1</v>
      </c>
      <c r="S4901" t="str">
        <f>IF(R4901=1, "First-time", IF(R4901&lt;=3, "Rising Star", IF(R4901&lt;10, "Established", "Elites")))</f>
        <v>First-time</v>
      </c>
      <c r="T4901">
        <f>IF(S4901 = "First-time",1,0)</f>
        <v>1</v>
      </c>
      <c r="U4901">
        <f>IF(S4901 = "Rising Star",1,0)</f>
        <v>0</v>
      </c>
      <c r="V4901">
        <f>IF(S4901 = "Established",1,0)</f>
        <v>0</v>
      </c>
      <c r="W4901">
        <f>IF(S4901 = "Elites",1,0)</f>
        <v>0</v>
      </c>
      <c r="X4901" t="s">
        <v>348</v>
      </c>
      <c r="Y4901" t="str">
        <f>IF(X4901="","-",TRIM(LEFT(X4901,FIND(",",X4901&amp;",")-1)))</f>
        <v>Nashville</v>
      </c>
      <c r="Z4901" t="s">
        <v>348</v>
      </c>
      <c r="AA4901" t="s">
        <v>44</v>
      </c>
    </row>
    <row r="4902" spans="1:27" ht="14.4" x14ac:dyDescent="0.3">
      <c r="A4902">
        <v>4889</v>
      </c>
      <c r="B4902" t="s">
        <v>282</v>
      </c>
      <c r="C4902" t="s">
        <v>283</v>
      </c>
      <c r="D4902" t="s">
        <v>284</v>
      </c>
      <c r="E4902" t="s">
        <v>285</v>
      </c>
      <c r="F4902" s="5">
        <f>_xlfn.TEXTBEFORE(E4902, " ") * 1000000</f>
        <v>86400000</v>
      </c>
      <c r="G4902">
        <v>55.686399999999999</v>
      </c>
      <c r="H4902" t="s">
        <v>111</v>
      </c>
      <c r="I4902">
        <v>541</v>
      </c>
      <c r="J4902">
        <f>IF(I4902="",0,I4902)</f>
        <v>541</v>
      </c>
      <c r="K4902">
        <v>381</v>
      </c>
      <c r="L4902">
        <f>I4902-K4902</f>
        <v>160</v>
      </c>
      <c r="M4902" t="str">
        <f>IF(I4902&lt;100,"small",IF(I4902&lt;500,"medium","large"))</f>
        <v>large</v>
      </c>
      <c r="N4902">
        <f>IF(M4902="small",1,0)</f>
        <v>0</v>
      </c>
      <c r="O4902">
        <f>IF(N4902="medium",1,0)</f>
        <v>0</v>
      </c>
      <c r="P4902">
        <f>IF(O4902="large",1,0)</f>
        <v>0</v>
      </c>
      <c r="Q4902">
        <v>1953</v>
      </c>
      <c r="R4902">
        <v>4</v>
      </c>
      <c r="S4902" t="str">
        <f>IF(R4902=1, "First-time", IF(R4902&lt;=3, "Rising Star", IF(R4902&lt;10, "Established", "Elites")))</f>
        <v>Established</v>
      </c>
      <c r="T4902">
        <f>IF(S4902 = "First-time",1,0)</f>
        <v>0</v>
      </c>
      <c r="U4902">
        <f>IF(S4902 = "Rising Star",1,0)</f>
        <v>0</v>
      </c>
      <c r="V4902">
        <f>IF(S4902 = "Established",1,0)</f>
        <v>1</v>
      </c>
      <c r="W4902">
        <f>IF(S4902 = "Elites",1,0)</f>
        <v>0</v>
      </c>
      <c r="X4902" t="s">
        <v>112</v>
      </c>
      <c r="Y4902" t="str">
        <f>IF(X4902="","-",TRIM(LEFT(X4902,FIND(",",X4902&amp;",")-1)))</f>
        <v>Richmond</v>
      </c>
      <c r="Z4902" t="s">
        <v>113</v>
      </c>
      <c r="AA4902" t="s">
        <v>47</v>
      </c>
    </row>
    <row r="4903" spans="1:27" ht="14.4" x14ac:dyDescent="0.3">
      <c r="A4903">
        <v>4890</v>
      </c>
      <c r="B4903" t="s">
        <v>628</v>
      </c>
      <c r="C4903" t="s">
        <v>629</v>
      </c>
      <c r="D4903" t="s">
        <v>630</v>
      </c>
      <c r="E4903" t="s">
        <v>289</v>
      </c>
      <c r="F4903" s="5">
        <f>_xlfn.TEXTBEFORE(E4903, " ") * 1000000</f>
        <v>3700000</v>
      </c>
      <c r="G4903">
        <v>55.662500000000001</v>
      </c>
      <c r="H4903" t="s">
        <v>85</v>
      </c>
      <c r="I4903">
        <v>4</v>
      </c>
      <c r="J4903">
        <f>IF(I4903="",0,I4903)</f>
        <v>4</v>
      </c>
      <c r="K4903">
        <v>4</v>
      </c>
      <c r="L4903">
        <f>I4903-K4903</f>
        <v>0</v>
      </c>
      <c r="M4903" t="str">
        <f>IF(I4903&lt;100,"small",IF(I4903&lt;500,"medium","large"))</f>
        <v>small</v>
      </c>
      <c r="N4903">
        <f>IF(M4903="small",1,0)</f>
        <v>1</v>
      </c>
      <c r="O4903">
        <f>IF(N4903="medium",1,0)</f>
        <v>0</v>
      </c>
      <c r="P4903">
        <f>IF(O4903="large",1,0)</f>
        <v>0</v>
      </c>
      <c r="Q4903">
        <v>1977</v>
      </c>
      <c r="R4903">
        <v>1</v>
      </c>
      <c r="S4903" t="str">
        <f>IF(R4903=1, "First-time", IF(R4903&lt;=3, "Rising Star", IF(R4903&lt;10, "Established", "Elites")))</f>
        <v>First-time</v>
      </c>
      <c r="T4903">
        <f>IF(S4903 = "First-time",1,0)</f>
        <v>1</v>
      </c>
      <c r="U4903">
        <f>IF(S4903 = "Rising Star",1,0)</f>
        <v>0</v>
      </c>
      <c r="V4903">
        <f>IF(S4903 = "Established",1,0)</f>
        <v>0</v>
      </c>
      <c r="W4903">
        <f>IF(S4903 = "Elites",1,0)</f>
        <v>0</v>
      </c>
      <c r="X4903" t="s">
        <v>354</v>
      </c>
      <c r="Y4903" t="str">
        <f>IF(X4903="","-",TRIM(LEFT(X4903,FIND(",",X4903&amp;",")-1)))</f>
        <v>Minneapolis</v>
      </c>
      <c r="Z4903" t="s">
        <v>631</v>
      </c>
      <c r="AA4903" t="s">
        <v>24</v>
      </c>
    </row>
    <row r="4904" spans="1:27" ht="14.4" x14ac:dyDescent="0.3">
      <c r="A4904">
        <v>4891</v>
      </c>
      <c r="B4904" t="s">
        <v>4352</v>
      </c>
      <c r="C4904" t="s">
        <v>4353</v>
      </c>
      <c r="D4904" t="s">
        <v>4354</v>
      </c>
      <c r="E4904" t="s">
        <v>1302</v>
      </c>
      <c r="F4904" s="5">
        <f>_xlfn.TEXTBEFORE(E4904, " ") * 1000000</f>
        <v>7800000</v>
      </c>
      <c r="G4904">
        <v>55.596699999999998</v>
      </c>
      <c r="H4904" t="s">
        <v>129</v>
      </c>
      <c r="I4904">
        <v>40</v>
      </c>
      <c r="J4904">
        <f>IF(I4904="",0,I4904)</f>
        <v>40</v>
      </c>
      <c r="K4904">
        <v>32</v>
      </c>
      <c r="L4904">
        <f>I4904-K4904</f>
        <v>8</v>
      </c>
      <c r="M4904" t="str">
        <f>IF(I4904&lt;100,"small",IF(I4904&lt;500,"medium","large"))</f>
        <v>small</v>
      </c>
      <c r="N4904">
        <f>IF(M4904="small",1,0)</f>
        <v>1</v>
      </c>
      <c r="O4904">
        <f>IF(N4904="medium",1,0)</f>
        <v>0</v>
      </c>
      <c r="P4904">
        <f>IF(O4904="large",1,0)</f>
        <v>0</v>
      </c>
      <c r="Q4904">
        <v>2002</v>
      </c>
      <c r="R4904">
        <v>1</v>
      </c>
      <c r="S4904" t="str">
        <f>IF(R4904=1, "First-time", IF(R4904&lt;=3, "Rising Star", IF(R4904&lt;10, "Established", "Elites")))</f>
        <v>First-time</v>
      </c>
      <c r="T4904">
        <f>IF(S4904 = "First-time",1,0)</f>
        <v>1</v>
      </c>
      <c r="U4904">
        <f>IF(S4904 = "Rising Star",1,0)</f>
        <v>0</v>
      </c>
      <c r="V4904">
        <f>IF(S4904 = "Established",1,0)</f>
        <v>0</v>
      </c>
      <c r="W4904">
        <f>IF(S4904 = "Elites",1,0)</f>
        <v>0</v>
      </c>
      <c r="X4904" t="s">
        <v>838</v>
      </c>
      <c r="Y4904" t="str">
        <f>IF(X4904="","-",TRIM(LEFT(X4904,FIND(",",X4904&amp;",")-1)))</f>
        <v>Austin</v>
      </c>
      <c r="Z4904" t="s">
        <v>838</v>
      </c>
      <c r="AA4904" t="s">
        <v>45</v>
      </c>
    </row>
    <row r="4905" spans="1:27" ht="14.4" x14ac:dyDescent="0.3">
      <c r="A4905">
        <v>4892</v>
      </c>
      <c r="B4905" t="s">
        <v>7267</v>
      </c>
      <c r="C4905" t="s">
        <v>7268</v>
      </c>
      <c r="D4905" t="s">
        <v>7269</v>
      </c>
      <c r="E4905" t="s">
        <v>2132</v>
      </c>
      <c r="F4905" s="5">
        <f>_xlfn.TEXTBEFORE(E4905, " ") * 1000000</f>
        <v>27100000</v>
      </c>
      <c r="G4905">
        <v>55.590499999999999</v>
      </c>
      <c r="H4905" t="s">
        <v>85</v>
      </c>
      <c r="I4905">
        <v>54</v>
      </c>
      <c r="J4905">
        <f>IF(I4905="",0,I4905)</f>
        <v>54</v>
      </c>
      <c r="K4905">
        <v>32</v>
      </c>
      <c r="L4905">
        <f>I4905-K4905</f>
        <v>22</v>
      </c>
      <c r="M4905" t="str">
        <f>IF(I4905&lt;100,"small",IF(I4905&lt;500,"medium","large"))</f>
        <v>small</v>
      </c>
      <c r="N4905">
        <f>IF(M4905="small",1,0)</f>
        <v>1</v>
      </c>
      <c r="O4905">
        <f>IF(N4905="medium",1,0)</f>
        <v>0</v>
      </c>
      <c r="P4905">
        <f>IF(O4905="large",1,0)</f>
        <v>0</v>
      </c>
      <c r="Q4905">
        <v>2006</v>
      </c>
      <c r="R4905">
        <v>7</v>
      </c>
      <c r="S4905" t="str">
        <f>IF(R4905=1, "First-time", IF(R4905&lt;=3, "Rising Star", IF(R4905&lt;10, "Established", "Elites")))</f>
        <v>Established</v>
      </c>
      <c r="T4905">
        <f>IF(S4905 = "First-time",1,0)</f>
        <v>0</v>
      </c>
      <c r="U4905">
        <f>IF(S4905 = "Rising Star",1,0)</f>
        <v>0</v>
      </c>
      <c r="V4905">
        <f>IF(S4905 = "Established",1,0)</f>
        <v>1</v>
      </c>
      <c r="W4905">
        <f>IF(S4905 = "Elites",1,0)</f>
        <v>0</v>
      </c>
      <c r="X4905" t="s">
        <v>342</v>
      </c>
      <c r="Y4905" t="str">
        <f>IF(X4905="","-",TRIM(LEFT(X4905,FIND(",",X4905&amp;",")-1)))</f>
        <v>San Diego</v>
      </c>
      <c r="Z4905" t="s">
        <v>342</v>
      </c>
      <c r="AA4905" t="s">
        <v>5</v>
      </c>
    </row>
    <row r="4906" spans="1:27" ht="14.4" x14ac:dyDescent="0.3">
      <c r="A4906">
        <v>4893</v>
      </c>
      <c r="B4906" t="s">
        <v>4140</v>
      </c>
      <c r="C4906" t="s">
        <v>4141</v>
      </c>
      <c r="D4906" t="s">
        <v>4142</v>
      </c>
      <c r="E4906" t="s">
        <v>1942</v>
      </c>
      <c r="F4906" s="5">
        <f>_xlfn.TEXTBEFORE(E4906, " ") * 1000000</f>
        <v>12600000</v>
      </c>
      <c r="G4906">
        <v>55.524799999999999</v>
      </c>
      <c r="H4906" t="s">
        <v>353</v>
      </c>
      <c r="I4906">
        <v>30</v>
      </c>
      <c r="J4906">
        <f>IF(I4906="",0,I4906)</f>
        <v>30</v>
      </c>
      <c r="K4906">
        <v>9</v>
      </c>
      <c r="L4906">
        <f>I4906-K4906</f>
        <v>21</v>
      </c>
      <c r="M4906" t="str">
        <f>IF(I4906&lt;100,"small",IF(I4906&lt;500,"medium","large"))</f>
        <v>small</v>
      </c>
      <c r="N4906">
        <f>IF(M4906="small",1,0)</f>
        <v>1</v>
      </c>
      <c r="O4906">
        <f>IF(N4906="medium",1,0)</f>
        <v>0</v>
      </c>
      <c r="P4906">
        <f>IF(O4906="large",1,0)</f>
        <v>0</v>
      </c>
      <c r="Q4906">
        <v>2001</v>
      </c>
      <c r="R4906">
        <v>6</v>
      </c>
      <c r="S4906" t="str">
        <f>IF(R4906=1, "First-time", IF(R4906&lt;=3, "Rising Star", IF(R4906&lt;10, "Established", "Elites")))</f>
        <v>Established</v>
      </c>
      <c r="T4906">
        <f>IF(S4906 = "First-time",1,0)</f>
        <v>0</v>
      </c>
      <c r="U4906">
        <f>IF(S4906 = "Rising Star",1,0)</f>
        <v>0</v>
      </c>
      <c r="V4906">
        <f>IF(S4906 = "Established",1,0)</f>
        <v>1</v>
      </c>
      <c r="W4906">
        <f>IF(S4906 = "Elites",1,0)</f>
        <v>0</v>
      </c>
      <c r="X4906" t="s">
        <v>611</v>
      </c>
      <c r="Y4906" t="str">
        <f>IF(X4906="","-",TRIM(LEFT(X4906,FIND(",",X4906&amp;",")-1)))</f>
        <v>Denver</v>
      </c>
      <c r="Z4906" t="s">
        <v>2771</v>
      </c>
      <c r="AA4906" t="s">
        <v>6</v>
      </c>
    </row>
    <row r="4907" spans="1:27" ht="14.4" x14ac:dyDescent="0.3">
      <c r="A4907">
        <v>4894</v>
      </c>
      <c r="B4907" t="s">
        <v>7567</v>
      </c>
      <c r="C4907" t="s">
        <v>7568</v>
      </c>
      <c r="D4907" t="s">
        <v>7569</v>
      </c>
      <c r="E4907" t="s">
        <v>2261</v>
      </c>
      <c r="F4907" s="5">
        <f>_xlfn.TEXTBEFORE(E4907, " ") * 1000000</f>
        <v>10200000</v>
      </c>
      <c r="G4907">
        <v>55.493099999999998</v>
      </c>
      <c r="H4907" t="s">
        <v>803</v>
      </c>
      <c r="I4907">
        <v>52</v>
      </c>
      <c r="J4907">
        <f>IF(I4907="",0,I4907)</f>
        <v>52</v>
      </c>
      <c r="K4907">
        <v>30</v>
      </c>
      <c r="L4907">
        <f>I4907-K4907</f>
        <v>22</v>
      </c>
      <c r="M4907" t="str">
        <f>IF(I4907&lt;100,"small",IF(I4907&lt;500,"medium","large"))</f>
        <v>small</v>
      </c>
      <c r="N4907">
        <f>IF(M4907="small",1,0)</f>
        <v>1</v>
      </c>
      <c r="O4907">
        <f>IF(N4907="medium",1,0)</f>
        <v>0</v>
      </c>
      <c r="P4907">
        <f>IF(O4907="large",1,0)</f>
        <v>0</v>
      </c>
      <c r="Q4907">
        <v>2007</v>
      </c>
      <c r="R4907">
        <v>4</v>
      </c>
      <c r="S4907" t="str">
        <f>IF(R4907=1, "First-time", IF(R4907&lt;=3, "Rising Star", IF(R4907&lt;10, "Established", "Elites")))</f>
        <v>Established</v>
      </c>
      <c r="T4907">
        <f>IF(S4907 = "First-time",1,0)</f>
        <v>0</v>
      </c>
      <c r="U4907">
        <f>IF(S4907 = "Rising Star",1,0)</f>
        <v>0</v>
      </c>
      <c r="V4907">
        <f>IF(S4907 = "Established",1,0)</f>
        <v>1</v>
      </c>
      <c r="W4907">
        <f>IF(S4907 = "Elites",1,0)</f>
        <v>0</v>
      </c>
      <c r="X4907" t="s">
        <v>191</v>
      </c>
      <c r="Y4907" t="str">
        <f>IF(X4907="","-",TRIM(LEFT(X4907,FIND(",",X4907&amp;",")-1)))</f>
        <v>Philadelphia</v>
      </c>
      <c r="Z4907" t="s">
        <v>7570</v>
      </c>
      <c r="AA4907" t="s">
        <v>39</v>
      </c>
    </row>
    <row r="4908" spans="1:27" ht="14.4" x14ac:dyDescent="0.3">
      <c r="A4908">
        <v>4895</v>
      </c>
      <c r="B4908" t="s">
        <v>5823</v>
      </c>
      <c r="C4908" t="s">
        <v>5824</v>
      </c>
      <c r="D4908" t="s">
        <v>5825</v>
      </c>
      <c r="E4908" t="s">
        <v>352</v>
      </c>
      <c r="F4908" s="5">
        <f>_xlfn.TEXTBEFORE(E4908, " ") * 1000000</f>
        <v>2100000</v>
      </c>
      <c r="G4908">
        <v>55.476199999999999</v>
      </c>
      <c r="H4908" t="s">
        <v>1750</v>
      </c>
      <c r="I4908">
        <v>16</v>
      </c>
      <c r="J4908">
        <f>IF(I4908="",0,I4908)</f>
        <v>16</v>
      </c>
      <c r="K4908">
        <v>11</v>
      </c>
      <c r="L4908">
        <f>I4908-K4908</f>
        <v>5</v>
      </c>
      <c r="M4908" t="str">
        <f>IF(I4908&lt;100,"small",IF(I4908&lt;500,"medium","large"))</f>
        <v>small</v>
      </c>
      <c r="N4908">
        <f>IF(M4908="small",1,0)</f>
        <v>1</v>
      </c>
      <c r="O4908">
        <f>IF(N4908="medium",1,0)</f>
        <v>0</v>
      </c>
      <c r="P4908">
        <f>IF(O4908="large",1,0)</f>
        <v>0</v>
      </c>
      <c r="Q4908">
        <v>2004</v>
      </c>
      <c r="R4908">
        <v>2</v>
      </c>
      <c r="S4908" t="str">
        <f>IF(R4908=1, "First-time", IF(R4908&lt;=3, "Rising Star", IF(R4908&lt;10, "Established", "Elites")))</f>
        <v>Rising Star</v>
      </c>
      <c r="T4908">
        <f>IF(S4908 = "First-time",1,0)</f>
        <v>0</v>
      </c>
      <c r="U4908">
        <f>IF(S4908 = "Rising Star",1,0)</f>
        <v>1</v>
      </c>
      <c r="V4908">
        <f>IF(S4908 = "Established",1,0)</f>
        <v>0</v>
      </c>
      <c r="W4908">
        <f>IF(S4908 = "Elites",1,0)</f>
        <v>0</v>
      </c>
      <c r="X4908" t="s">
        <v>900</v>
      </c>
      <c r="Y4908" t="str">
        <f>IF(X4908="","-",TRIM(LEFT(X4908,FIND(",",X4908&amp;",")-1)))</f>
        <v>Jacksonville</v>
      </c>
      <c r="Z4908" t="s">
        <v>901</v>
      </c>
      <c r="AA4908" t="s">
        <v>10</v>
      </c>
    </row>
    <row r="4909" spans="1:27" ht="14.4" x14ac:dyDescent="0.3">
      <c r="A4909">
        <v>4896</v>
      </c>
      <c r="B4909" t="s">
        <v>8824</v>
      </c>
      <c r="C4909" t="s">
        <v>8825</v>
      </c>
      <c r="D4909" t="s">
        <v>8826</v>
      </c>
      <c r="E4909" t="s">
        <v>992</v>
      </c>
      <c r="F4909" s="5">
        <f>_xlfn.TEXTBEFORE(E4909, " ") * 1000000</f>
        <v>7200000</v>
      </c>
      <c r="G4909">
        <v>55.462200000000003</v>
      </c>
      <c r="H4909" t="s">
        <v>174</v>
      </c>
      <c r="I4909">
        <v>34</v>
      </c>
      <c r="J4909">
        <f>IF(I4909="",0,I4909)</f>
        <v>34</v>
      </c>
      <c r="K4909">
        <v>16</v>
      </c>
      <c r="L4909">
        <f>I4909-K4909</f>
        <v>18</v>
      </c>
      <c r="M4909" t="str">
        <f>IF(I4909&lt;100,"small",IF(I4909&lt;500,"medium","large"))</f>
        <v>small</v>
      </c>
      <c r="N4909">
        <f>IF(M4909="small",1,0)</f>
        <v>1</v>
      </c>
      <c r="O4909">
        <f>IF(N4909="medium",1,0)</f>
        <v>0</v>
      </c>
      <c r="P4909">
        <f>IF(O4909="large",1,0)</f>
        <v>0</v>
      </c>
      <c r="Q4909">
        <v>2008</v>
      </c>
      <c r="R4909">
        <v>5</v>
      </c>
      <c r="S4909" t="str">
        <f>IF(R4909=1, "First-time", IF(R4909&lt;=3, "Rising Star", IF(R4909&lt;10, "Established", "Elites")))</f>
        <v>Established</v>
      </c>
      <c r="T4909">
        <f>IF(S4909 = "First-time",1,0)</f>
        <v>0</v>
      </c>
      <c r="U4909">
        <f>IF(S4909 = "Rising Star",1,0)</f>
        <v>0</v>
      </c>
      <c r="V4909">
        <f>IF(S4909 = "Established",1,0)</f>
        <v>1</v>
      </c>
      <c r="W4909">
        <f>IF(S4909 = "Elites",1,0)</f>
        <v>0</v>
      </c>
      <c r="X4909" t="s">
        <v>271</v>
      </c>
      <c r="Y4909" t="str">
        <f>IF(X4909="","-",TRIM(LEFT(X4909,FIND(",",X4909&amp;",")-1)))</f>
        <v>Chicago</v>
      </c>
      <c r="Z4909" t="s">
        <v>271</v>
      </c>
      <c r="AA4909" t="s">
        <v>15</v>
      </c>
    </row>
    <row r="4910" spans="1:27" ht="14.4" x14ac:dyDescent="0.3">
      <c r="A4910">
        <v>4897</v>
      </c>
      <c r="B4910" t="s">
        <v>9888</v>
      </c>
      <c r="C4910" t="s">
        <v>9889</v>
      </c>
      <c r="D4910" t="s">
        <v>9890</v>
      </c>
      <c r="E4910" t="s">
        <v>857</v>
      </c>
      <c r="F4910" s="5">
        <f>_xlfn.TEXTBEFORE(E4910, " ") * 1000000</f>
        <v>3200000</v>
      </c>
      <c r="G4910">
        <v>55.423000000000002</v>
      </c>
      <c r="H4910" t="s">
        <v>1750</v>
      </c>
      <c r="I4910">
        <v>25</v>
      </c>
      <c r="J4910">
        <f>IF(I4910="",0,I4910)</f>
        <v>25</v>
      </c>
      <c r="K4910">
        <v>15</v>
      </c>
      <c r="L4910">
        <f>I4910-K4910</f>
        <v>10</v>
      </c>
      <c r="M4910" t="str">
        <f>IF(I4910&lt;100,"small",IF(I4910&lt;500,"medium","large"))</f>
        <v>small</v>
      </c>
      <c r="N4910">
        <f>IF(M4910="small",1,0)</f>
        <v>1</v>
      </c>
      <c r="O4910">
        <f>IF(N4910="medium",1,0)</f>
        <v>0</v>
      </c>
      <c r="P4910">
        <f>IF(O4910="large",1,0)</f>
        <v>0</v>
      </c>
      <c r="Q4910">
        <v>2009</v>
      </c>
      <c r="R4910">
        <v>4</v>
      </c>
      <c r="S4910" t="str">
        <f>IF(R4910=1, "First-time", IF(R4910&lt;=3, "Rising Star", IF(R4910&lt;10, "Established", "Elites")))</f>
        <v>Established</v>
      </c>
      <c r="T4910">
        <f>IF(S4910 = "First-time",1,0)</f>
        <v>0</v>
      </c>
      <c r="U4910">
        <f>IF(S4910 = "Rising Star",1,0)</f>
        <v>0</v>
      </c>
      <c r="V4910">
        <f>IF(S4910 = "Established",1,0)</f>
        <v>1</v>
      </c>
      <c r="W4910">
        <f>IF(S4910 = "Elites",1,0)</f>
        <v>0</v>
      </c>
      <c r="X4910" t="s">
        <v>439</v>
      </c>
      <c r="Y4910" t="str">
        <f>IF(X4910="","-",TRIM(LEFT(X4910,FIND(",",X4910&amp;",")-1)))</f>
        <v>Detroit</v>
      </c>
      <c r="Z4910" t="s">
        <v>2682</v>
      </c>
      <c r="AA4910" t="s">
        <v>23</v>
      </c>
    </row>
    <row r="4911" spans="1:27" ht="14.4" x14ac:dyDescent="0.3">
      <c r="A4911">
        <v>4898</v>
      </c>
      <c r="B4911" t="s">
        <v>4997</v>
      </c>
      <c r="C4911" t="s">
        <v>4998</v>
      </c>
      <c r="D4911" t="s">
        <v>4999</v>
      </c>
      <c r="E4911" t="s">
        <v>5000</v>
      </c>
      <c r="F4911" s="5">
        <f>_xlfn.TEXTBEFORE(E4911, " ") * 1000000</f>
        <v>101600000</v>
      </c>
      <c r="G4911">
        <v>55.395299999999999</v>
      </c>
      <c r="H4911" t="s">
        <v>472</v>
      </c>
      <c r="I4911">
        <v>710</v>
      </c>
      <c r="J4911">
        <f>IF(I4911="",0,I4911)</f>
        <v>710</v>
      </c>
      <c r="K4911">
        <v>403</v>
      </c>
      <c r="L4911">
        <f>I4911-K4911</f>
        <v>307</v>
      </c>
      <c r="M4911" t="str">
        <f>IF(I4911&lt;100,"small",IF(I4911&lt;500,"medium","large"))</f>
        <v>large</v>
      </c>
      <c r="N4911">
        <f>IF(M4911="small",1,0)</f>
        <v>0</v>
      </c>
      <c r="O4911">
        <f>IF(N4911="medium",1,0)</f>
        <v>0</v>
      </c>
      <c r="P4911">
        <f>IF(O4911="large",1,0)</f>
        <v>0</v>
      </c>
      <c r="Q4911">
        <v>2003</v>
      </c>
      <c r="R4911">
        <v>11</v>
      </c>
      <c r="S4911" t="str">
        <f>IF(R4911=1, "First-time", IF(R4911&lt;=3, "Rising Star", IF(R4911&lt;10, "Established", "Elites")))</f>
        <v>Elites</v>
      </c>
      <c r="T4911">
        <f>IF(S4911 = "First-time",1,0)</f>
        <v>0</v>
      </c>
      <c r="U4911">
        <f>IF(S4911 = "Rising Star",1,0)</f>
        <v>0</v>
      </c>
      <c r="V4911">
        <f>IF(S4911 = "Established",1,0)</f>
        <v>0</v>
      </c>
      <c r="W4911">
        <f>IF(S4911 = "Elites",1,0)</f>
        <v>1</v>
      </c>
      <c r="X4911" t="s">
        <v>354</v>
      </c>
      <c r="Y4911" t="str">
        <f>IF(X4911="","-",TRIM(LEFT(X4911,FIND(",",X4911&amp;",")-1)))</f>
        <v>Minneapolis</v>
      </c>
      <c r="Z4911" t="s">
        <v>5001</v>
      </c>
      <c r="AA4911" t="s">
        <v>24</v>
      </c>
    </row>
    <row r="4912" spans="1:27" ht="14.4" x14ac:dyDescent="0.3">
      <c r="A4912">
        <v>4899</v>
      </c>
      <c r="B4912" t="s">
        <v>11585</v>
      </c>
      <c r="C4912" t="s">
        <v>11586</v>
      </c>
      <c r="D4912" t="s">
        <v>11587</v>
      </c>
      <c r="E4912" t="s">
        <v>4369</v>
      </c>
      <c r="F4912" s="5">
        <f>_xlfn.TEXTBEFORE(E4912, " ") * 1000000</f>
        <v>23100000</v>
      </c>
      <c r="G4912">
        <v>55.333799999999997</v>
      </c>
      <c r="H4912" t="s">
        <v>803</v>
      </c>
      <c r="I4912">
        <v>23</v>
      </c>
      <c r="J4912">
        <f>IF(I4912="",0,I4912)</f>
        <v>23</v>
      </c>
      <c r="K4912">
        <v>14</v>
      </c>
      <c r="L4912">
        <f>I4912-K4912</f>
        <v>9</v>
      </c>
      <c r="M4912" t="str">
        <f>IF(I4912&lt;100,"small",IF(I4912&lt;500,"medium","large"))</f>
        <v>small</v>
      </c>
      <c r="N4912">
        <f>IF(M4912="small",1,0)</f>
        <v>1</v>
      </c>
      <c r="O4912">
        <f>IF(N4912="medium",1,0)</f>
        <v>0</v>
      </c>
      <c r="P4912">
        <f>IF(O4912="large",1,0)</f>
        <v>0</v>
      </c>
      <c r="Q4912">
        <v>2010</v>
      </c>
      <c r="R4912">
        <v>3</v>
      </c>
      <c r="S4912" t="str">
        <f>IF(R4912=1, "First-time", IF(R4912&lt;=3, "Rising Star", IF(R4912&lt;10, "Established", "Elites")))</f>
        <v>Rising Star</v>
      </c>
      <c r="T4912">
        <f>IF(S4912 = "First-time",1,0)</f>
        <v>0</v>
      </c>
      <c r="U4912">
        <f>IF(S4912 = "Rising Star",1,0)</f>
        <v>1</v>
      </c>
      <c r="V4912">
        <f>IF(S4912 = "Established",1,0)</f>
        <v>0</v>
      </c>
      <c r="W4912">
        <f>IF(S4912 = "Elites",1,0)</f>
        <v>0</v>
      </c>
      <c r="X4912" t="s">
        <v>1396</v>
      </c>
      <c r="Y4912" t="str">
        <f>IF(X4912="","-",TRIM(LEFT(X4912,FIND(",",X4912&amp;",")-1)))</f>
        <v>San Francisco</v>
      </c>
      <c r="Z4912" t="s">
        <v>1396</v>
      </c>
      <c r="AA4912" t="s">
        <v>5</v>
      </c>
    </row>
    <row r="4913" spans="1:27" ht="14.4" x14ac:dyDescent="0.3">
      <c r="A4913">
        <v>4900</v>
      </c>
      <c r="B4913" t="s">
        <v>2050</v>
      </c>
      <c r="C4913" t="s">
        <v>2051</v>
      </c>
      <c r="D4913" t="s">
        <v>2052</v>
      </c>
      <c r="E4913" t="s">
        <v>1466</v>
      </c>
      <c r="F4913" s="5">
        <f>_xlfn.TEXTBEFORE(E4913, " ") * 1000000</f>
        <v>4000000</v>
      </c>
      <c r="G4913">
        <v>55.290300000000002</v>
      </c>
      <c r="H4913" t="s">
        <v>129</v>
      </c>
      <c r="I4913">
        <v>34</v>
      </c>
      <c r="J4913">
        <f>IF(I4913="",0,I4913)</f>
        <v>34</v>
      </c>
      <c r="K4913">
        <v>25</v>
      </c>
      <c r="L4913">
        <f>I4913-K4913</f>
        <v>9</v>
      </c>
      <c r="M4913" t="str">
        <f>IF(I4913&lt;100,"small",IF(I4913&lt;500,"medium","large"))</f>
        <v>small</v>
      </c>
      <c r="N4913">
        <f>IF(M4913="small",1,0)</f>
        <v>1</v>
      </c>
      <c r="O4913">
        <f>IF(N4913="medium",1,0)</f>
        <v>0</v>
      </c>
      <c r="P4913">
        <f>IF(O4913="large",1,0)</f>
        <v>0</v>
      </c>
      <c r="Q4913">
        <v>1994</v>
      </c>
      <c r="R4913">
        <v>3</v>
      </c>
      <c r="S4913" t="str">
        <f>IF(R4913=1, "First-time", IF(R4913&lt;=3, "Rising Star", IF(R4913&lt;10, "Established", "Elites")))</f>
        <v>Rising Star</v>
      </c>
      <c r="T4913">
        <f>IF(S4913 = "First-time",1,0)</f>
        <v>0</v>
      </c>
      <c r="U4913">
        <f>IF(S4913 = "Rising Star",1,0)</f>
        <v>1</v>
      </c>
      <c r="V4913">
        <f>IF(S4913 = "Established",1,0)</f>
        <v>0</v>
      </c>
      <c r="W4913">
        <f>IF(S4913 = "Elites",1,0)</f>
        <v>0</v>
      </c>
      <c r="X4913" t="s">
        <v>99</v>
      </c>
      <c r="Y4913" t="str">
        <f>IF(X4913="","-",TRIM(LEFT(X4913,FIND(",",X4913&amp;",")-1)))</f>
        <v>-</v>
      </c>
      <c r="Z4913" t="s">
        <v>2053</v>
      </c>
      <c r="AA4913" t="s">
        <v>17</v>
      </c>
    </row>
    <row r="4914" spans="1:27" ht="14.4" x14ac:dyDescent="0.3">
      <c r="A4914">
        <v>4901</v>
      </c>
      <c r="B4914" t="s">
        <v>1222</v>
      </c>
      <c r="C4914" t="s">
        <v>1223</v>
      </c>
      <c r="D4914" t="s">
        <v>1224</v>
      </c>
      <c r="E4914" t="s">
        <v>1225</v>
      </c>
      <c r="F4914" s="5">
        <f>_xlfn.TEXTBEFORE(E4914, " ") * 1000000</f>
        <v>36600000</v>
      </c>
      <c r="G4914">
        <v>55.2804</v>
      </c>
      <c r="H4914" t="s">
        <v>751</v>
      </c>
      <c r="I4914">
        <v>235</v>
      </c>
      <c r="J4914">
        <f>IF(I4914="",0,I4914)</f>
        <v>235</v>
      </c>
      <c r="K4914">
        <v>208</v>
      </c>
      <c r="L4914">
        <f>I4914-K4914</f>
        <v>27</v>
      </c>
      <c r="M4914" t="str">
        <f>IF(I4914&lt;100,"small",IF(I4914&lt;500,"medium","large"))</f>
        <v>medium</v>
      </c>
      <c r="N4914">
        <f>IF(M4914="small",1,0)</f>
        <v>0</v>
      </c>
      <c r="O4914">
        <f>IF(N4914="medium",1,0)</f>
        <v>0</v>
      </c>
      <c r="P4914">
        <f>IF(O4914="large",1,0)</f>
        <v>0</v>
      </c>
      <c r="Q4914">
        <v>1987</v>
      </c>
      <c r="R4914">
        <v>8</v>
      </c>
      <c r="S4914" t="str">
        <f>IF(R4914=1, "First-time", IF(R4914&lt;=3, "Rising Star", IF(R4914&lt;10, "Established", "Elites")))</f>
        <v>Established</v>
      </c>
      <c r="T4914">
        <f>IF(S4914 = "First-time",1,0)</f>
        <v>0</v>
      </c>
      <c r="U4914">
        <f>IF(S4914 = "Rising Star",1,0)</f>
        <v>0</v>
      </c>
      <c r="V4914">
        <f>IF(S4914 = "Established",1,0)</f>
        <v>1</v>
      </c>
      <c r="W4914">
        <f>IF(S4914 = "Elites",1,0)</f>
        <v>0</v>
      </c>
      <c r="X4914" t="s">
        <v>427</v>
      </c>
      <c r="Y4914" t="str">
        <f>IF(X4914="","-",TRIM(LEFT(X4914,FIND(",",X4914&amp;",")-1)))</f>
        <v>Washington</v>
      </c>
      <c r="Z4914" t="s">
        <v>1226</v>
      </c>
      <c r="AA4914" t="s">
        <v>47</v>
      </c>
    </row>
    <row r="4915" spans="1:27" ht="14.4" x14ac:dyDescent="0.3">
      <c r="A4915">
        <v>4902</v>
      </c>
      <c r="B4915" t="s">
        <v>4060</v>
      </c>
      <c r="C4915" t="s">
        <v>4061</v>
      </c>
      <c r="D4915" t="s">
        <v>4062</v>
      </c>
      <c r="E4915" t="s">
        <v>789</v>
      </c>
      <c r="F4915" s="5">
        <f>_xlfn.TEXTBEFORE(E4915, " ") * 1000000</f>
        <v>15200000</v>
      </c>
      <c r="G4915">
        <v>55.257800000000003</v>
      </c>
      <c r="H4915" t="s">
        <v>433</v>
      </c>
      <c r="I4915">
        <v>110</v>
      </c>
      <c r="J4915">
        <f>IF(I4915="",0,I4915)</f>
        <v>110</v>
      </c>
      <c r="K4915">
        <v>50</v>
      </c>
      <c r="L4915">
        <f>I4915-K4915</f>
        <v>60</v>
      </c>
      <c r="M4915" t="str">
        <f>IF(I4915&lt;100,"small",IF(I4915&lt;500,"medium","large"))</f>
        <v>medium</v>
      </c>
      <c r="N4915">
        <f>IF(M4915="small",1,0)</f>
        <v>0</v>
      </c>
      <c r="O4915">
        <f>IF(N4915="medium",1,0)</f>
        <v>0</v>
      </c>
      <c r="P4915">
        <f>IF(O4915="large",1,0)</f>
        <v>0</v>
      </c>
      <c r="Q4915">
        <v>2001</v>
      </c>
      <c r="R4915">
        <v>7</v>
      </c>
      <c r="S4915" t="str">
        <f>IF(R4915=1, "First-time", IF(R4915&lt;=3, "Rising Star", IF(R4915&lt;10, "Established", "Elites")))</f>
        <v>Established</v>
      </c>
      <c r="T4915">
        <f>IF(S4915 = "First-time",1,0)</f>
        <v>0</v>
      </c>
      <c r="U4915">
        <f>IF(S4915 = "Rising Star",1,0)</f>
        <v>0</v>
      </c>
      <c r="V4915">
        <f>IF(S4915 = "Established",1,0)</f>
        <v>1</v>
      </c>
      <c r="W4915">
        <f>IF(S4915 = "Elites",1,0)</f>
        <v>0</v>
      </c>
      <c r="X4915" t="s">
        <v>271</v>
      </c>
      <c r="Y4915" t="str">
        <f>IF(X4915="","-",TRIM(LEFT(X4915,FIND(",",X4915&amp;",")-1)))</f>
        <v>Chicago</v>
      </c>
      <c r="Z4915" t="s">
        <v>271</v>
      </c>
      <c r="AA4915" t="s">
        <v>15</v>
      </c>
    </row>
    <row r="4916" spans="1:27" ht="14.4" x14ac:dyDescent="0.3">
      <c r="A4916">
        <v>4903</v>
      </c>
      <c r="B4916" t="s">
        <v>2801</v>
      </c>
      <c r="C4916" t="s">
        <v>2802</v>
      </c>
      <c r="D4916" t="s">
        <v>2803</v>
      </c>
      <c r="E4916" t="s">
        <v>1544</v>
      </c>
      <c r="F4916" s="5">
        <f>_xlfn.TEXTBEFORE(E4916, " ") * 1000000</f>
        <v>20300000</v>
      </c>
      <c r="G4916">
        <v>55.181399999999996</v>
      </c>
      <c r="H4916" t="s">
        <v>153</v>
      </c>
      <c r="I4916">
        <v>744</v>
      </c>
      <c r="J4916">
        <f>IF(I4916="",0,I4916)</f>
        <v>744</v>
      </c>
      <c r="K4916">
        <v>481</v>
      </c>
      <c r="L4916">
        <f>I4916-K4916</f>
        <v>263</v>
      </c>
      <c r="M4916" t="str">
        <f>IF(I4916&lt;100,"small",IF(I4916&lt;500,"medium","large"))</f>
        <v>large</v>
      </c>
      <c r="N4916">
        <f>IF(M4916="small",1,0)</f>
        <v>0</v>
      </c>
      <c r="O4916">
        <f>IF(N4916="medium",1,0)</f>
        <v>0</v>
      </c>
      <c r="P4916">
        <f>IF(O4916="large",1,0)</f>
        <v>0</v>
      </c>
      <c r="Q4916">
        <v>1997</v>
      </c>
      <c r="R4916">
        <v>8</v>
      </c>
      <c r="S4916" t="str">
        <f>IF(R4916=1, "First-time", IF(R4916&lt;=3, "Rising Star", IF(R4916&lt;10, "Established", "Elites")))</f>
        <v>Established</v>
      </c>
      <c r="T4916">
        <f>IF(S4916 = "First-time",1,0)</f>
        <v>0</v>
      </c>
      <c r="U4916">
        <f>IF(S4916 = "Rising Star",1,0)</f>
        <v>0</v>
      </c>
      <c r="V4916">
        <f>IF(S4916 = "Established",1,0)</f>
        <v>1</v>
      </c>
      <c r="W4916">
        <f>IF(S4916 = "Elites",1,0)</f>
        <v>0</v>
      </c>
      <c r="X4916" t="s">
        <v>99</v>
      </c>
      <c r="Y4916" t="str">
        <f>IF(X4916="","-",TRIM(LEFT(X4916,FIND(",",X4916&amp;",")-1)))</f>
        <v>-</v>
      </c>
      <c r="Z4916" t="s">
        <v>2804</v>
      </c>
      <c r="AA4916" t="s">
        <v>5</v>
      </c>
    </row>
    <row r="4917" spans="1:27" ht="14.4" x14ac:dyDescent="0.3">
      <c r="A4917">
        <v>4904</v>
      </c>
      <c r="B4917" t="s">
        <v>5208</v>
      </c>
      <c r="C4917" t="s">
        <v>5209</v>
      </c>
      <c r="D4917" t="s">
        <v>5210</v>
      </c>
      <c r="E4917" t="s">
        <v>330</v>
      </c>
      <c r="F4917" s="5">
        <f>_xlfn.TEXTBEFORE(E4917, " ") * 1000000</f>
        <v>4099999.9999999995</v>
      </c>
      <c r="G4917">
        <v>55.1646</v>
      </c>
      <c r="H4917" t="s">
        <v>751</v>
      </c>
      <c r="I4917">
        <v>25</v>
      </c>
      <c r="J4917">
        <f>IF(I4917="",0,I4917)</f>
        <v>25</v>
      </c>
      <c r="K4917">
        <v>17</v>
      </c>
      <c r="L4917">
        <f>I4917-K4917</f>
        <v>8</v>
      </c>
      <c r="M4917" t="str">
        <f>IF(I4917&lt;100,"small",IF(I4917&lt;500,"medium","large"))</f>
        <v>small</v>
      </c>
      <c r="N4917">
        <f>IF(M4917="small",1,0)</f>
        <v>1</v>
      </c>
      <c r="O4917">
        <f>IF(N4917="medium",1,0)</f>
        <v>0</v>
      </c>
      <c r="P4917">
        <f>IF(O4917="large",1,0)</f>
        <v>0</v>
      </c>
      <c r="Q4917">
        <v>2003</v>
      </c>
      <c r="R4917">
        <v>3</v>
      </c>
      <c r="S4917" t="str">
        <f>IF(R4917=1, "First-time", IF(R4917&lt;=3, "Rising Star", IF(R4917&lt;10, "Established", "Elites")))</f>
        <v>Rising Star</v>
      </c>
      <c r="T4917">
        <f>IF(S4917 = "First-time",1,0)</f>
        <v>0</v>
      </c>
      <c r="U4917">
        <f>IF(S4917 = "Rising Star",1,0)</f>
        <v>1</v>
      </c>
      <c r="V4917">
        <f>IF(S4917 = "Established",1,0)</f>
        <v>0</v>
      </c>
      <c r="W4917">
        <f>IF(S4917 = "Elites",1,0)</f>
        <v>0</v>
      </c>
      <c r="X4917" t="s">
        <v>1206</v>
      </c>
      <c r="Y4917" t="str">
        <f>IF(X4917="","-",TRIM(LEFT(X4917,FIND(",",X4917&amp;",")-1)))</f>
        <v>Tampa</v>
      </c>
      <c r="Z4917" t="s">
        <v>1206</v>
      </c>
      <c r="AA4917" t="s">
        <v>10</v>
      </c>
    </row>
    <row r="4918" spans="1:27" ht="14.4" x14ac:dyDescent="0.3">
      <c r="A4918">
        <v>4905</v>
      </c>
      <c r="B4918" t="s">
        <v>7152</v>
      </c>
      <c r="C4918" t="s">
        <v>7153</v>
      </c>
      <c r="D4918" t="s">
        <v>7154</v>
      </c>
      <c r="E4918" t="s">
        <v>2648</v>
      </c>
      <c r="F4918" s="5">
        <f>_xlfn.TEXTBEFORE(E4918, " ") * 1000000</f>
        <v>7400000</v>
      </c>
      <c r="G4918">
        <v>55.155799999999999</v>
      </c>
      <c r="H4918" t="s">
        <v>803</v>
      </c>
      <c r="I4918">
        <v>25</v>
      </c>
      <c r="J4918">
        <f>IF(I4918="",0,I4918)</f>
        <v>25</v>
      </c>
      <c r="K4918">
        <v>8</v>
      </c>
      <c r="L4918">
        <f>I4918-K4918</f>
        <v>17</v>
      </c>
      <c r="M4918" t="str">
        <f>IF(I4918&lt;100,"small",IF(I4918&lt;500,"medium","large"))</f>
        <v>small</v>
      </c>
      <c r="N4918">
        <f>IF(M4918="small",1,0)</f>
        <v>1</v>
      </c>
      <c r="O4918">
        <f>IF(N4918="medium",1,0)</f>
        <v>0</v>
      </c>
      <c r="P4918">
        <f>IF(O4918="large",1,0)</f>
        <v>0</v>
      </c>
      <c r="Q4918">
        <v>2006</v>
      </c>
      <c r="R4918">
        <v>1</v>
      </c>
      <c r="S4918" t="str">
        <f>IF(R4918=1, "First-time", IF(R4918&lt;=3, "Rising Star", IF(R4918&lt;10, "Established", "Elites")))</f>
        <v>First-time</v>
      </c>
      <c r="T4918">
        <f>IF(S4918 = "First-time",1,0)</f>
        <v>1</v>
      </c>
      <c r="U4918">
        <f>IF(S4918 = "Rising Star",1,0)</f>
        <v>0</v>
      </c>
      <c r="V4918">
        <f>IF(S4918 = "Established",1,0)</f>
        <v>0</v>
      </c>
      <c r="W4918">
        <f>IF(S4918 = "Elites",1,0)</f>
        <v>0</v>
      </c>
      <c r="X4918" t="s">
        <v>1021</v>
      </c>
      <c r="Y4918" t="str">
        <f>IF(X4918="","-",TRIM(LEFT(X4918,FIND(",",X4918&amp;",")-1)))</f>
        <v>Bridgeport-Stamford-Norwalk</v>
      </c>
      <c r="Z4918" t="s">
        <v>7155</v>
      </c>
      <c r="AA4918" t="s">
        <v>7</v>
      </c>
    </row>
    <row r="4919" spans="1:27" ht="14.4" x14ac:dyDescent="0.3">
      <c r="A4919">
        <v>4906</v>
      </c>
      <c r="B4919" t="s">
        <v>5241</v>
      </c>
      <c r="C4919" t="s">
        <v>5242</v>
      </c>
      <c r="D4919" t="s">
        <v>5243</v>
      </c>
      <c r="E4919" t="s">
        <v>808</v>
      </c>
      <c r="F4919" s="5">
        <f>_xlfn.TEXTBEFORE(E4919, " ") * 1000000</f>
        <v>2200000</v>
      </c>
      <c r="G4919">
        <v>55.0625</v>
      </c>
      <c r="H4919" t="s">
        <v>779</v>
      </c>
      <c r="I4919">
        <v>14</v>
      </c>
      <c r="J4919">
        <f>IF(I4919="",0,I4919)</f>
        <v>14</v>
      </c>
      <c r="K4919">
        <v>10</v>
      </c>
      <c r="L4919">
        <f>I4919-K4919</f>
        <v>4</v>
      </c>
      <c r="M4919" t="str">
        <f>IF(I4919&lt;100,"small",IF(I4919&lt;500,"medium","large"))</f>
        <v>small</v>
      </c>
      <c r="N4919">
        <f>IF(M4919="small",1,0)</f>
        <v>1</v>
      </c>
      <c r="O4919">
        <f>IF(N4919="medium",1,0)</f>
        <v>0</v>
      </c>
      <c r="P4919">
        <f>IF(O4919="large",1,0)</f>
        <v>0</v>
      </c>
      <c r="Q4919">
        <v>2003</v>
      </c>
      <c r="R4919">
        <v>1</v>
      </c>
      <c r="S4919" t="str">
        <f>IF(R4919=1, "First-time", IF(R4919&lt;=3, "Rising Star", IF(R4919&lt;10, "Established", "Elites")))</f>
        <v>First-time</v>
      </c>
      <c r="T4919">
        <f>IF(S4919 = "First-time",1,0)</f>
        <v>1</v>
      </c>
      <c r="U4919">
        <f>IF(S4919 = "Rising Star",1,0)</f>
        <v>0</v>
      </c>
      <c r="V4919">
        <f>IF(S4919 = "Established",1,0)</f>
        <v>0</v>
      </c>
      <c r="W4919">
        <f>IF(S4919 = "Elites",1,0)</f>
        <v>0</v>
      </c>
      <c r="X4919" t="s">
        <v>611</v>
      </c>
      <c r="Y4919" t="str">
        <f>IF(X4919="","-",TRIM(LEFT(X4919,FIND(",",X4919&amp;",")-1)))</f>
        <v>Denver</v>
      </c>
      <c r="Z4919" t="s">
        <v>910</v>
      </c>
      <c r="AA4919" t="s">
        <v>6</v>
      </c>
    </row>
    <row r="4920" spans="1:27" ht="14.4" x14ac:dyDescent="0.3">
      <c r="A4920">
        <v>4907</v>
      </c>
      <c r="B4920" t="s">
        <v>7270</v>
      </c>
      <c r="C4920" t="s">
        <v>7271</v>
      </c>
      <c r="D4920" t="s">
        <v>7272</v>
      </c>
      <c r="E4920" t="s">
        <v>4800</v>
      </c>
      <c r="F4920" s="5">
        <f>_xlfn.TEXTBEFORE(E4920, " ") * 1000000</f>
        <v>3100000</v>
      </c>
      <c r="G4920">
        <v>55.041600000000003</v>
      </c>
      <c r="H4920" t="s">
        <v>433</v>
      </c>
      <c r="I4920">
        <v>38</v>
      </c>
      <c r="J4920">
        <f>IF(I4920="",0,I4920)</f>
        <v>38</v>
      </c>
      <c r="K4920">
        <v>11</v>
      </c>
      <c r="L4920">
        <f>I4920-K4920</f>
        <v>27</v>
      </c>
      <c r="M4920" t="str">
        <f>IF(I4920&lt;100,"small",IF(I4920&lt;500,"medium","large"))</f>
        <v>small</v>
      </c>
      <c r="N4920">
        <f>IF(M4920="small",1,0)</f>
        <v>1</v>
      </c>
      <c r="O4920">
        <f>IF(N4920="medium",1,0)</f>
        <v>0</v>
      </c>
      <c r="P4920">
        <f>IF(O4920="large",1,0)</f>
        <v>0</v>
      </c>
      <c r="Q4920">
        <v>2006</v>
      </c>
      <c r="R4920">
        <v>1</v>
      </c>
      <c r="S4920" t="str">
        <f>IF(R4920=1, "First-time", IF(R4920&lt;=3, "Rising Star", IF(R4920&lt;10, "Established", "Elites")))</f>
        <v>First-time</v>
      </c>
      <c r="T4920">
        <f>IF(S4920 = "First-time",1,0)</f>
        <v>1</v>
      </c>
      <c r="U4920">
        <f>IF(S4920 = "Rising Star",1,0)</f>
        <v>0</v>
      </c>
      <c r="V4920">
        <f>IF(S4920 = "Established",1,0)</f>
        <v>0</v>
      </c>
      <c r="W4920">
        <f>IF(S4920 = "Elites",1,0)</f>
        <v>0</v>
      </c>
      <c r="X4920" t="s">
        <v>325</v>
      </c>
      <c r="Y4920" t="str">
        <f>IF(X4920="","-",TRIM(LEFT(X4920,FIND(",",X4920&amp;",")-1)))</f>
        <v>Los Angeles</v>
      </c>
      <c r="Z4920" t="s">
        <v>7273</v>
      </c>
      <c r="AA4920" t="s">
        <v>5</v>
      </c>
    </row>
    <row r="4921" spans="1:27" ht="14.4" x14ac:dyDescent="0.3">
      <c r="A4921">
        <v>4908</v>
      </c>
      <c r="B4921" t="s">
        <v>1420</v>
      </c>
      <c r="C4921" t="s">
        <v>1421</v>
      </c>
      <c r="D4921" t="s">
        <v>1422</v>
      </c>
      <c r="E4921" t="s">
        <v>789</v>
      </c>
      <c r="F4921" s="5">
        <f>_xlfn.TEXTBEFORE(E4921, " ") * 1000000</f>
        <v>15200000</v>
      </c>
      <c r="G4921">
        <v>55.007399999999997</v>
      </c>
      <c r="H4921" t="s">
        <v>803</v>
      </c>
      <c r="I4921">
        <v>62</v>
      </c>
      <c r="J4921">
        <f>IF(I4921="",0,I4921)</f>
        <v>62</v>
      </c>
      <c r="K4921">
        <v>44</v>
      </c>
      <c r="L4921">
        <f>I4921-K4921</f>
        <v>18</v>
      </c>
      <c r="M4921" t="str">
        <f>IF(I4921&lt;100,"small",IF(I4921&lt;500,"medium","large"))</f>
        <v>small</v>
      </c>
      <c r="N4921">
        <f>IF(M4921="small",1,0)</f>
        <v>1</v>
      </c>
      <c r="O4921">
        <f>IF(N4921="medium",1,0)</f>
        <v>0</v>
      </c>
      <c r="P4921">
        <f>IF(O4921="large",1,0)</f>
        <v>0</v>
      </c>
      <c r="Q4921">
        <v>1989</v>
      </c>
      <c r="R4921">
        <v>11</v>
      </c>
      <c r="S4921" t="str">
        <f>IF(R4921=1, "First-time", IF(R4921&lt;=3, "Rising Star", IF(R4921&lt;10, "Established", "Elites")))</f>
        <v>Elites</v>
      </c>
      <c r="T4921">
        <f>IF(S4921 = "First-time",1,0)</f>
        <v>0</v>
      </c>
      <c r="U4921">
        <f>IF(S4921 = "Rising Star",1,0)</f>
        <v>0</v>
      </c>
      <c r="V4921">
        <f>IF(S4921 = "Established",1,0)</f>
        <v>0</v>
      </c>
      <c r="W4921">
        <f>IF(S4921 = "Elites",1,0)</f>
        <v>1</v>
      </c>
      <c r="X4921" t="s">
        <v>99</v>
      </c>
      <c r="Y4921" t="str">
        <f>IF(X4921="","-",TRIM(LEFT(X4921,FIND(",",X4921&amp;",")-1)))</f>
        <v>-</v>
      </c>
      <c r="Z4921" t="s">
        <v>1423</v>
      </c>
      <c r="AA4921" t="s">
        <v>41</v>
      </c>
    </row>
    <row r="4922" spans="1:27" ht="14.4" x14ac:dyDescent="0.3">
      <c r="A4922">
        <v>4909</v>
      </c>
      <c r="B4922" t="s">
        <v>12823</v>
      </c>
      <c r="C4922" t="s">
        <v>12824</v>
      </c>
      <c r="D4922" t="s">
        <v>12825</v>
      </c>
      <c r="E4922" t="s">
        <v>4800</v>
      </c>
      <c r="F4922" s="5">
        <f>_xlfn.TEXTBEFORE(E4922, " ") * 1000000</f>
        <v>3100000</v>
      </c>
      <c r="G4922">
        <v>54.985900000000001</v>
      </c>
      <c r="H4922" t="s">
        <v>803</v>
      </c>
      <c r="I4922">
        <v>46</v>
      </c>
      <c r="J4922">
        <f>IF(I4922="",0,I4922)</f>
        <v>46</v>
      </c>
      <c r="K4922">
        <v>21</v>
      </c>
      <c r="L4922">
        <f>I4922-K4922</f>
        <v>25</v>
      </c>
      <c r="M4922" t="str">
        <f>IF(I4922&lt;100,"small",IF(I4922&lt;500,"medium","large"))</f>
        <v>small</v>
      </c>
      <c r="N4922">
        <f>IF(M4922="small",1,0)</f>
        <v>1</v>
      </c>
      <c r="O4922">
        <f>IF(N4922="medium",1,0)</f>
        <v>0</v>
      </c>
      <c r="P4922">
        <f>IF(O4922="large",1,0)</f>
        <v>0</v>
      </c>
      <c r="Q4922">
        <v>2011</v>
      </c>
      <c r="R4922">
        <v>1</v>
      </c>
      <c r="S4922" t="str">
        <f>IF(R4922=1, "First-time", IF(R4922&lt;=3, "Rising Star", IF(R4922&lt;10, "Established", "Elites")))</f>
        <v>First-time</v>
      </c>
      <c r="T4922">
        <f>IF(S4922 = "First-time",1,0)</f>
        <v>1</v>
      </c>
      <c r="U4922">
        <f>IF(S4922 = "Rising Star",1,0)</f>
        <v>0</v>
      </c>
      <c r="V4922">
        <f>IF(S4922 = "Established",1,0)</f>
        <v>0</v>
      </c>
      <c r="W4922">
        <f>IF(S4922 = "Elites",1,0)</f>
        <v>0</v>
      </c>
      <c r="X4922" t="s">
        <v>325</v>
      </c>
      <c r="Y4922" t="str">
        <f>IF(X4922="","-",TRIM(LEFT(X4922,FIND(",",X4922&amp;",")-1)))</f>
        <v>Los Angeles</v>
      </c>
      <c r="Z4922" t="s">
        <v>2088</v>
      </c>
      <c r="AA4922" t="s">
        <v>5</v>
      </c>
    </row>
    <row r="4923" spans="1:27" ht="14.4" x14ac:dyDescent="0.3">
      <c r="A4923">
        <v>4910</v>
      </c>
      <c r="B4923" t="s">
        <v>3825</v>
      </c>
      <c r="C4923" t="s">
        <v>3826</v>
      </c>
      <c r="D4923" t="s">
        <v>3827</v>
      </c>
      <c r="E4923" t="s">
        <v>128</v>
      </c>
      <c r="F4923" s="5">
        <f>_xlfn.TEXTBEFORE(E4923, " ") * 1000000</f>
        <v>7500000</v>
      </c>
      <c r="G4923">
        <v>54.978499999999997</v>
      </c>
      <c r="H4923" t="s">
        <v>105</v>
      </c>
      <c r="I4923">
        <v>64</v>
      </c>
      <c r="J4923">
        <f>IF(I4923="",0,I4923)</f>
        <v>64</v>
      </c>
      <c r="K4923">
        <v>56</v>
      </c>
      <c r="L4923">
        <f>I4923-K4923</f>
        <v>8</v>
      </c>
      <c r="M4923" t="str">
        <f>IF(I4923&lt;100,"small",IF(I4923&lt;500,"medium","large"))</f>
        <v>small</v>
      </c>
      <c r="N4923">
        <f>IF(M4923="small",1,0)</f>
        <v>1</v>
      </c>
      <c r="O4923">
        <f>IF(N4923="medium",1,0)</f>
        <v>0</v>
      </c>
      <c r="P4923">
        <f>IF(O4923="large",1,0)</f>
        <v>0</v>
      </c>
      <c r="Q4923">
        <v>2001</v>
      </c>
      <c r="R4923">
        <v>4</v>
      </c>
      <c r="S4923" t="str">
        <f>IF(R4923=1, "First-time", IF(R4923&lt;=3, "Rising Star", IF(R4923&lt;10, "Established", "Elites")))</f>
        <v>Established</v>
      </c>
      <c r="T4923">
        <f>IF(S4923 = "First-time",1,0)</f>
        <v>0</v>
      </c>
      <c r="U4923">
        <f>IF(S4923 = "Rising Star",1,0)</f>
        <v>0</v>
      </c>
      <c r="V4923">
        <f>IF(S4923 = "Established",1,0)</f>
        <v>1</v>
      </c>
      <c r="W4923">
        <f>IF(S4923 = "Elites",1,0)</f>
        <v>0</v>
      </c>
      <c r="X4923" t="s">
        <v>99</v>
      </c>
      <c r="Y4923" t="str">
        <f>IF(X4923="","-",TRIM(LEFT(X4923,FIND(",",X4923&amp;",")-1)))</f>
        <v>-</v>
      </c>
      <c r="Z4923" t="s">
        <v>3828</v>
      </c>
      <c r="AA4923" t="s">
        <v>45</v>
      </c>
    </row>
    <row r="4924" spans="1:27" ht="14.4" x14ac:dyDescent="0.3">
      <c r="A4924">
        <v>4911</v>
      </c>
      <c r="B4924" t="s">
        <v>5964</v>
      </c>
      <c r="C4924" t="s">
        <v>5965</v>
      </c>
      <c r="D4924" t="s">
        <v>5966</v>
      </c>
      <c r="E4924" t="s">
        <v>217</v>
      </c>
      <c r="F4924" s="5">
        <f>_xlfn.TEXTBEFORE(E4924, " ") * 1000000</f>
        <v>3300000</v>
      </c>
      <c r="G4924">
        <v>54.95</v>
      </c>
      <c r="H4924" t="s">
        <v>85</v>
      </c>
      <c r="I4924">
        <v>10</v>
      </c>
      <c r="J4924">
        <f>IF(I4924="",0,I4924)</f>
        <v>10</v>
      </c>
      <c r="K4924">
        <v>9</v>
      </c>
      <c r="L4924">
        <f>I4924-K4924</f>
        <v>1</v>
      </c>
      <c r="M4924" t="str">
        <f>IF(I4924&lt;100,"small",IF(I4924&lt;500,"medium","large"))</f>
        <v>small</v>
      </c>
      <c r="N4924">
        <f>IF(M4924="small",1,0)</f>
        <v>1</v>
      </c>
      <c r="O4924">
        <f>IF(N4924="medium",1,0)</f>
        <v>0</v>
      </c>
      <c r="P4924">
        <f>IF(O4924="large",1,0)</f>
        <v>0</v>
      </c>
      <c r="Q4924">
        <v>2004</v>
      </c>
      <c r="R4924">
        <v>4</v>
      </c>
      <c r="S4924" t="str">
        <f>IF(R4924=1, "First-time", IF(R4924&lt;=3, "Rising Star", IF(R4924&lt;10, "Established", "Elites")))</f>
        <v>Established</v>
      </c>
      <c r="T4924">
        <f>IF(S4924 = "First-time",1,0)</f>
        <v>0</v>
      </c>
      <c r="U4924">
        <f>IF(S4924 = "Rising Star",1,0)</f>
        <v>0</v>
      </c>
      <c r="V4924">
        <f>IF(S4924 = "Established",1,0)</f>
        <v>1</v>
      </c>
      <c r="W4924">
        <f>IF(S4924 = "Elites",1,0)</f>
        <v>0</v>
      </c>
      <c r="X4924" t="s">
        <v>272</v>
      </c>
      <c r="Y4924" t="str">
        <f>IF(X4924="","-",TRIM(LEFT(X4924,FIND(",",X4924&amp;",")-1)))</f>
        <v>Phoenix</v>
      </c>
      <c r="Z4924" t="s">
        <v>1138</v>
      </c>
      <c r="AA4924" t="s">
        <v>4</v>
      </c>
    </row>
    <row r="4925" spans="1:27" ht="14.4" x14ac:dyDescent="0.3">
      <c r="A4925">
        <v>4912</v>
      </c>
      <c r="B4925" t="s">
        <v>7501</v>
      </c>
      <c r="C4925" t="s">
        <v>7502</v>
      </c>
      <c r="D4925" t="s">
        <v>7503</v>
      </c>
      <c r="E4925" t="s">
        <v>4800</v>
      </c>
      <c r="F4925" s="5">
        <f>_xlfn.TEXTBEFORE(E4925, " ") * 1000000</f>
        <v>3100000</v>
      </c>
      <c r="G4925">
        <v>54.890099999999997</v>
      </c>
      <c r="H4925" t="s">
        <v>803</v>
      </c>
      <c r="I4925">
        <v>25</v>
      </c>
      <c r="J4925">
        <f>IF(I4925="",0,I4925)</f>
        <v>25</v>
      </c>
      <c r="K4925">
        <v>13</v>
      </c>
      <c r="L4925">
        <f>I4925-K4925</f>
        <v>12</v>
      </c>
      <c r="M4925" t="str">
        <f>IF(I4925&lt;100,"small",IF(I4925&lt;500,"medium","large"))</f>
        <v>small</v>
      </c>
      <c r="N4925">
        <f>IF(M4925="small",1,0)</f>
        <v>1</v>
      </c>
      <c r="O4925">
        <f>IF(N4925="medium",1,0)</f>
        <v>0</v>
      </c>
      <c r="P4925">
        <f>IF(O4925="large",1,0)</f>
        <v>0</v>
      </c>
      <c r="Q4925">
        <v>2007</v>
      </c>
      <c r="R4925">
        <v>1</v>
      </c>
      <c r="S4925" t="str">
        <f>IF(R4925=1, "First-time", IF(R4925&lt;=3, "Rising Star", IF(R4925&lt;10, "Established", "Elites")))</f>
        <v>First-time</v>
      </c>
      <c r="T4925">
        <f>IF(S4925 = "First-time",1,0)</f>
        <v>1</v>
      </c>
      <c r="U4925">
        <f>IF(S4925 = "Rising Star",1,0)</f>
        <v>0</v>
      </c>
      <c r="V4925">
        <f>IF(S4925 = "Established",1,0)</f>
        <v>0</v>
      </c>
      <c r="W4925">
        <f>IF(S4925 = "Elites",1,0)</f>
        <v>0</v>
      </c>
      <c r="X4925" t="s">
        <v>130</v>
      </c>
      <c r="Y4925" t="str">
        <f>IF(X4925="","-",TRIM(LEFT(X4925,FIND(",",X4925&amp;",")-1)))</f>
        <v>Dallas</v>
      </c>
      <c r="Z4925" t="s">
        <v>130</v>
      </c>
      <c r="AA4925" t="s">
        <v>45</v>
      </c>
    </row>
    <row r="4926" spans="1:27" ht="14.4" x14ac:dyDescent="0.3">
      <c r="A4926">
        <v>4913</v>
      </c>
      <c r="B4926" t="s">
        <v>3029</v>
      </c>
      <c r="C4926" t="s">
        <v>3030</v>
      </c>
      <c r="D4926" t="s">
        <v>3031</v>
      </c>
      <c r="E4926" t="s">
        <v>2311</v>
      </c>
      <c r="F4926" s="5">
        <f>_xlfn.TEXTBEFORE(E4926, " ") * 1000000</f>
        <v>33200000.000000004</v>
      </c>
      <c r="G4926">
        <v>54.885100000000001</v>
      </c>
      <c r="H4926" t="s">
        <v>1238</v>
      </c>
      <c r="I4926">
        <v>326</v>
      </c>
      <c r="J4926">
        <f>IF(I4926="",0,I4926)</f>
        <v>326</v>
      </c>
      <c r="K4926">
        <v>242</v>
      </c>
      <c r="L4926">
        <f>I4926-K4926</f>
        <v>84</v>
      </c>
      <c r="M4926" t="str">
        <f>IF(I4926&lt;100,"small",IF(I4926&lt;500,"medium","large"))</f>
        <v>medium</v>
      </c>
      <c r="N4926">
        <f>IF(M4926="small",1,0)</f>
        <v>0</v>
      </c>
      <c r="O4926">
        <f>IF(N4926="medium",1,0)</f>
        <v>0</v>
      </c>
      <c r="P4926">
        <f>IF(O4926="large",1,0)</f>
        <v>0</v>
      </c>
      <c r="Q4926">
        <v>1999</v>
      </c>
      <c r="R4926">
        <v>1</v>
      </c>
      <c r="S4926" t="str">
        <f>IF(R4926=1, "First-time", IF(R4926&lt;=3, "Rising Star", IF(R4926&lt;10, "Established", "Elites")))</f>
        <v>First-time</v>
      </c>
      <c r="T4926">
        <f>IF(S4926 = "First-time",1,0)</f>
        <v>1</v>
      </c>
      <c r="U4926">
        <f>IF(S4926 = "Rising Star",1,0)</f>
        <v>0</v>
      </c>
      <c r="V4926">
        <f>IF(S4926 = "Established",1,0)</f>
        <v>0</v>
      </c>
      <c r="W4926">
        <f>IF(S4926 = "Elites",1,0)</f>
        <v>0</v>
      </c>
      <c r="X4926" t="s">
        <v>260</v>
      </c>
      <c r="Y4926" t="str">
        <f>IF(X4926="","-",TRIM(LEFT(X4926,FIND(",",X4926&amp;",")-1)))</f>
        <v>Seattle</v>
      </c>
      <c r="Z4926" t="s">
        <v>260</v>
      </c>
      <c r="AA4926" t="s">
        <v>49</v>
      </c>
    </row>
    <row r="4927" spans="1:27" ht="14.4" x14ac:dyDescent="0.3">
      <c r="A4927">
        <v>4914</v>
      </c>
      <c r="B4927" t="s">
        <v>3304</v>
      </c>
      <c r="C4927" t="s">
        <v>3305</v>
      </c>
      <c r="D4927" t="s">
        <v>3306</v>
      </c>
      <c r="E4927" t="s">
        <v>2395</v>
      </c>
      <c r="F4927" s="5">
        <f>_xlfn.TEXTBEFORE(E4927, " ") * 1000000</f>
        <v>28100000</v>
      </c>
      <c r="G4927">
        <v>54.879800000000003</v>
      </c>
      <c r="H4927" t="s">
        <v>160</v>
      </c>
      <c r="I4927">
        <v>42</v>
      </c>
      <c r="J4927">
        <f>IF(I4927="",0,I4927)</f>
        <v>42</v>
      </c>
      <c r="K4927">
        <v>26</v>
      </c>
      <c r="L4927">
        <f>I4927-K4927</f>
        <v>16</v>
      </c>
      <c r="M4927" t="str">
        <f>IF(I4927&lt;100,"small",IF(I4927&lt;500,"medium","large"))</f>
        <v>small</v>
      </c>
      <c r="N4927">
        <f>IF(M4927="small",1,0)</f>
        <v>1</v>
      </c>
      <c r="O4927">
        <f>IF(N4927="medium",1,0)</f>
        <v>0</v>
      </c>
      <c r="P4927">
        <f>IF(O4927="large",1,0)</f>
        <v>0</v>
      </c>
      <c r="Q4927">
        <v>1999</v>
      </c>
      <c r="R4927">
        <v>2</v>
      </c>
      <c r="S4927" t="str">
        <f>IF(R4927=1, "First-time", IF(R4927&lt;=3, "Rising Star", IF(R4927&lt;10, "Established", "Elites")))</f>
        <v>Rising Star</v>
      </c>
      <c r="T4927">
        <f>IF(S4927 = "First-time",1,0)</f>
        <v>0</v>
      </c>
      <c r="U4927">
        <f>IF(S4927 = "Rising Star",1,0)</f>
        <v>1</v>
      </c>
      <c r="V4927">
        <f>IF(S4927 = "Established",1,0)</f>
        <v>0</v>
      </c>
      <c r="W4927">
        <f>IF(S4927 = "Elites",1,0)</f>
        <v>0</v>
      </c>
      <c r="X4927" t="s">
        <v>242</v>
      </c>
      <c r="Y4927" t="str">
        <f>IF(X4927="","-",TRIM(LEFT(X4927,FIND(",",X4927&amp;",")-1)))</f>
        <v>Atlanta</v>
      </c>
      <c r="Z4927" t="s">
        <v>3307</v>
      </c>
      <c r="AA4927" t="s">
        <v>11</v>
      </c>
    </row>
    <row r="4928" spans="1:27" ht="14.4" x14ac:dyDescent="0.3">
      <c r="A4928">
        <v>4915</v>
      </c>
      <c r="B4928" t="s">
        <v>15164</v>
      </c>
      <c r="C4928" t="s">
        <v>15165</v>
      </c>
      <c r="D4928" t="s">
        <v>15166</v>
      </c>
      <c r="E4928" t="s">
        <v>808</v>
      </c>
      <c r="F4928" s="5">
        <f>_xlfn.TEXTBEFORE(E4928, " ") * 1000000</f>
        <v>2200000</v>
      </c>
      <c r="G4928">
        <v>54.824599999999997</v>
      </c>
      <c r="H4928" t="s">
        <v>803</v>
      </c>
      <c r="I4928">
        <v>18</v>
      </c>
      <c r="J4928">
        <f>IF(I4928="",0,I4928)</f>
        <v>18</v>
      </c>
      <c r="K4928">
        <v>14</v>
      </c>
      <c r="L4928">
        <f>I4928-K4928</f>
        <v>4</v>
      </c>
      <c r="M4928" t="str">
        <f>IF(I4928&lt;100,"small",IF(I4928&lt;500,"medium","large"))</f>
        <v>small</v>
      </c>
      <c r="N4928">
        <f>IF(M4928="small",1,0)</f>
        <v>1</v>
      </c>
      <c r="O4928">
        <f>IF(N4928="medium",1,0)</f>
        <v>0</v>
      </c>
      <c r="P4928">
        <f>IF(O4928="large",1,0)</f>
        <v>0</v>
      </c>
      <c r="Q4928">
        <v>2013</v>
      </c>
      <c r="R4928">
        <v>2</v>
      </c>
      <c r="S4928" t="str">
        <f>IF(R4928=1, "First-time", IF(R4928&lt;=3, "Rising Star", IF(R4928&lt;10, "Established", "Elites")))</f>
        <v>Rising Star</v>
      </c>
      <c r="T4928">
        <f>IF(S4928 = "First-time",1,0)</f>
        <v>0</v>
      </c>
      <c r="U4928">
        <f>IF(S4928 = "Rising Star",1,0)</f>
        <v>1</v>
      </c>
      <c r="V4928">
        <f>IF(S4928 = "Established",1,0)</f>
        <v>0</v>
      </c>
      <c r="W4928">
        <f>IF(S4928 = "Elites",1,0)</f>
        <v>0</v>
      </c>
      <c r="X4928" t="s">
        <v>271</v>
      </c>
      <c r="Y4928" t="str">
        <f>IF(X4928="","-",TRIM(LEFT(X4928,FIND(",",X4928&amp;",")-1)))</f>
        <v>Chicago</v>
      </c>
      <c r="Z4928" t="s">
        <v>2221</v>
      </c>
      <c r="AA4928" t="s">
        <v>15</v>
      </c>
    </row>
    <row r="4929" spans="1:27" ht="14.4" x14ac:dyDescent="0.3">
      <c r="A4929">
        <v>4916</v>
      </c>
      <c r="B4929" t="s">
        <v>4973</v>
      </c>
      <c r="C4929" t="s">
        <v>4974</v>
      </c>
      <c r="D4929" t="s">
        <v>4975</v>
      </c>
      <c r="E4929" t="s">
        <v>3852</v>
      </c>
      <c r="F4929" s="5">
        <f>_xlfn.TEXTBEFORE(E4929, " ") * 1000000</f>
        <v>19300000</v>
      </c>
      <c r="G4929">
        <v>54.793399999999998</v>
      </c>
      <c r="H4929" t="s">
        <v>761</v>
      </c>
      <c r="I4929">
        <v>35</v>
      </c>
      <c r="J4929">
        <f>IF(I4929="",0,I4929)</f>
        <v>35</v>
      </c>
      <c r="K4929">
        <v>12</v>
      </c>
      <c r="L4929">
        <f>I4929-K4929</f>
        <v>23</v>
      </c>
      <c r="M4929" t="str">
        <f>IF(I4929&lt;100,"small",IF(I4929&lt;500,"medium","large"))</f>
        <v>small</v>
      </c>
      <c r="N4929">
        <f>IF(M4929="small",1,0)</f>
        <v>1</v>
      </c>
      <c r="O4929">
        <f>IF(N4929="medium",1,0)</f>
        <v>0</v>
      </c>
      <c r="P4929">
        <f>IF(O4929="large",1,0)</f>
        <v>0</v>
      </c>
      <c r="Q4929">
        <v>2003</v>
      </c>
      <c r="R4929">
        <v>1</v>
      </c>
      <c r="S4929" t="str">
        <f>IF(R4929=1, "First-time", IF(R4929&lt;=3, "Rising Star", IF(R4929&lt;10, "Established", "Elites")))</f>
        <v>First-time</v>
      </c>
      <c r="T4929">
        <f>IF(S4929 = "First-time",1,0)</f>
        <v>1</v>
      </c>
      <c r="U4929">
        <f>IF(S4929 = "Rising Star",1,0)</f>
        <v>0</v>
      </c>
      <c r="V4929">
        <f>IF(S4929 = "Established",1,0)</f>
        <v>0</v>
      </c>
      <c r="W4929">
        <f>IF(S4929 = "Elites",1,0)</f>
        <v>0</v>
      </c>
      <c r="X4929" t="s">
        <v>185</v>
      </c>
      <c r="Y4929" t="str">
        <f>IF(X4929="","-",TRIM(LEFT(X4929,FIND(",",X4929&amp;",")-1)))</f>
        <v>Boston</v>
      </c>
      <c r="Z4929" t="s">
        <v>4976</v>
      </c>
      <c r="AA4929" t="s">
        <v>31</v>
      </c>
    </row>
    <row r="4930" spans="1:27" ht="14.4" x14ac:dyDescent="0.3">
      <c r="A4930">
        <v>4917</v>
      </c>
      <c r="B4930" t="s">
        <v>6446</v>
      </c>
      <c r="C4930" t="s">
        <v>6447</v>
      </c>
      <c r="D4930" t="s">
        <v>6448</v>
      </c>
      <c r="E4930" t="s">
        <v>4373</v>
      </c>
      <c r="F4930" s="5">
        <f>_xlfn.TEXTBEFORE(E4930, " ") * 1000000</f>
        <v>19900000</v>
      </c>
      <c r="G4930">
        <v>54.771900000000002</v>
      </c>
      <c r="H4930" t="s">
        <v>174</v>
      </c>
      <c r="I4930">
        <v>65</v>
      </c>
      <c r="J4930">
        <f>IF(I4930="",0,I4930)</f>
        <v>65</v>
      </c>
      <c r="K4930">
        <v>24</v>
      </c>
      <c r="L4930">
        <f>I4930-K4930</f>
        <v>41</v>
      </c>
      <c r="M4930" t="str">
        <f>IF(I4930&lt;100,"small",IF(I4930&lt;500,"medium","large"))</f>
        <v>small</v>
      </c>
      <c r="N4930">
        <f>IF(M4930="small",1,0)</f>
        <v>1</v>
      </c>
      <c r="O4930">
        <f>IF(N4930="medium",1,0)</f>
        <v>0</v>
      </c>
      <c r="P4930">
        <f>IF(O4930="large",1,0)</f>
        <v>0</v>
      </c>
      <c r="Q4930">
        <v>2005</v>
      </c>
      <c r="R4930">
        <v>2</v>
      </c>
      <c r="S4930" t="str">
        <f>IF(R4930=1, "First-time", IF(R4930&lt;=3, "Rising Star", IF(R4930&lt;10, "Established", "Elites")))</f>
        <v>Rising Star</v>
      </c>
      <c r="T4930">
        <f>IF(S4930 = "First-time",1,0)</f>
        <v>0</v>
      </c>
      <c r="U4930">
        <f>IF(S4930 = "Rising Star",1,0)</f>
        <v>1</v>
      </c>
      <c r="V4930">
        <f>IF(S4930 = "Established",1,0)</f>
        <v>0</v>
      </c>
      <c r="W4930">
        <f>IF(S4930 = "Elites",1,0)</f>
        <v>0</v>
      </c>
      <c r="X4930" t="s">
        <v>99</v>
      </c>
      <c r="Y4930" t="str">
        <f>IF(X4930="","-",TRIM(LEFT(X4930,FIND(",",X4930&amp;",")-1)))</f>
        <v>-</v>
      </c>
      <c r="Z4930" t="s">
        <v>6449</v>
      </c>
      <c r="AA4930" t="s">
        <v>11</v>
      </c>
    </row>
    <row r="4931" spans="1:27" ht="14.4" x14ac:dyDescent="0.3">
      <c r="A4931">
        <v>4918</v>
      </c>
      <c r="B4931" t="s">
        <v>6957</v>
      </c>
      <c r="C4931" t="s">
        <v>6958</v>
      </c>
      <c r="D4931" t="s">
        <v>6959</v>
      </c>
      <c r="E4931" t="s">
        <v>1661</v>
      </c>
      <c r="F4931" s="5">
        <f>_xlfn.TEXTBEFORE(E4931, " ") * 1000000</f>
        <v>5300000</v>
      </c>
      <c r="G4931">
        <v>54.752600000000001</v>
      </c>
      <c r="H4931" t="s">
        <v>153</v>
      </c>
      <c r="I4931">
        <v>40</v>
      </c>
      <c r="J4931">
        <f>IF(I4931="",0,I4931)</f>
        <v>40</v>
      </c>
      <c r="K4931">
        <v>23</v>
      </c>
      <c r="L4931">
        <f>I4931-K4931</f>
        <v>17</v>
      </c>
      <c r="M4931" t="str">
        <f>IF(I4931&lt;100,"small",IF(I4931&lt;500,"medium","large"))</f>
        <v>small</v>
      </c>
      <c r="N4931">
        <f>IF(M4931="small",1,0)</f>
        <v>1</v>
      </c>
      <c r="O4931">
        <f>IF(N4931="medium",1,0)</f>
        <v>0</v>
      </c>
      <c r="P4931">
        <f>IF(O4931="large",1,0)</f>
        <v>0</v>
      </c>
      <c r="Q4931">
        <v>2006</v>
      </c>
      <c r="R4931">
        <v>3</v>
      </c>
      <c r="S4931" t="str">
        <f>IF(R4931=1, "First-time", IF(R4931&lt;=3, "Rising Star", IF(R4931&lt;10, "Established", "Elites")))</f>
        <v>Rising Star</v>
      </c>
      <c r="T4931">
        <f>IF(S4931 = "First-time",1,0)</f>
        <v>0</v>
      </c>
      <c r="U4931">
        <f>IF(S4931 = "Rising Star",1,0)</f>
        <v>1</v>
      </c>
      <c r="V4931">
        <f>IF(S4931 = "Established",1,0)</f>
        <v>0</v>
      </c>
      <c r="W4931">
        <f>IF(S4931 = "Elites",1,0)</f>
        <v>0</v>
      </c>
      <c r="X4931" t="s">
        <v>99</v>
      </c>
      <c r="Y4931" t="str">
        <f>IF(X4931="","-",TRIM(LEFT(X4931,FIND(",",X4931&amp;",")-1)))</f>
        <v>-</v>
      </c>
      <c r="Z4931" t="s">
        <v>6960</v>
      </c>
      <c r="AA4931" t="s">
        <v>28</v>
      </c>
    </row>
    <row r="4932" spans="1:27" ht="14.4" x14ac:dyDescent="0.3">
      <c r="A4932">
        <v>4919</v>
      </c>
      <c r="B4932" t="s">
        <v>7398</v>
      </c>
      <c r="C4932" t="s">
        <v>7399</v>
      </c>
      <c r="D4932" t="s">
        <v>7400</v>
      </c>
      <c r="E4932" t="s">
        <v>670</v>
      </c>
      <c r="F4932" s="5">
        <f>_xlfn.TEXTBEFORE(E4932, " ") * 1000000</f>
        <v>30200000</v>
      </c>
      <c r="G4932">
        <v>54.732500000000002</v>
      </c>
      <c r="H4932" t="s">
        <v>1750</v>
      </c>
      <c r="I4932">
        <v>130</v>
      </c>
      <c r="J4932">
        <f>IF(I4932="",0,I4932)</f>
        <v>130</v>
      </c>
      <c r="K4932">
        <v>92</v>
      </c>
      <c r="L4932">
        <f>I4932-K4932</f>
        <v>38</v>
      </c>
      <c r="M4932" t="str">
        <f>IF(I4932&lt;100,"small",IF(I4932&lt;500,"medium","large"))</f>
        <v>medium</v>
      </c>
      <c r="N4932">
        <f>IF(M4932="small",1,0)</f>
        <v>0</v>
      </c>
      <c r="O4932">
        <f>IF(N4932="medium",1,0)</f>
        <v>0</v>
      </c>
      <c r="P4932">
        <f>IF(O4932="large",1,0)</f>
        <v>0</v>
      </c>
      <c r="Q4932">
        <v>2007</v>
      </c>
      <c r="R4932">
        <v>4</v>
      </c>
      <c r="S4932" t="str">
        <f>IF(R4932=1, "First-time", IF(R4932&lt;=3, "Rising Star", IF(R4932&lt;10, "Established", "Elites")))</f>
        <v>Established</v>
      </c>
      <c r="T4932">
        <f>IF(S4932 = "First-time",1,0)</f>
        <v>0</v>
      </c>
      <c r="U4932">
        <f>IF(S4932 = "Rising Star",1,0)</f>
        <v>0</v>
      </c>
      <c r="V4932">
        <f>IF(S4932 = "Established",1,0)</f>
        <v>1</v>
      </c>
      <c r="W4932">
        <f>IF(S4932 = "Elites",1,0)</f>
        <v>0</v>
      </c>
      <c r="X4932" t="s">
        <v>427</v>
      </c>
      <c r="Y4932" t="str">
        <f>IF(X4932="","-",TRIM(LEFT(X4932,FIND(",",X4932&amp;",")-1)))</f>
        <v>Washington</v>
      </c>
      <c r="Z4932" t="s">
        <v>3047</v>
      </c>
      <c r="AA4932" t="s">
        <v>47</v>
      </c>
    </row>
    <row r="4933" spans="1:27" ht="14.4" x14ac:dyDescent="0.3">
      <c r="A4933">
        <v>4920</v>
      </c>
      <c r="B4933" t="s">
        <v>11137</v>
      </c>
      <c r="C4933" t="s">
        <v>11138</v>
      </c>
      <c r="D4933" t="s">
        <v>11139</v>
      </c>
      <c r="E4933" t="s">
        <v>682</v>
      </c>
      <c r="F4933" s="5">
        <f>_xlfn.TEXTBEFORE(E4933, " ") * 1000000</f>
        <v>13200000</v>
      </c>
      <c r="G4933">
        <v>54.666400000000003</v>
      </c>
      <c r="H4933" t="s">
        <v>803</v>
      </c>
      <c r="I4933">
        <v>23</v>
      </c>
      <c r="J4933">
        <f>IF(I4933="",0,I4933)</f>
        <v>23</v>
      </c>
      <c r="K4933">
        <v>13</v>
      </c>
      <c r="L4933">
        <f>I4933-K4933</f>
        <v>10</v>
      </c>
      <c r="M4933" t="str">
        <f>IF(I4933&lt;100,"small",IF(I4933&lt;500,"medium","large"))</f>
        <v>small</v>
      </c>
      <c r="N4933">
        <f>IF(M4933="small",1,0)</f>
        <v>1</v>
      </c>
      <c r="O4933">
        <f>IF(N4933="medium",1,0)</f>
        <v>0</v>
      </c>
      <c r="P4933">
        <f>IF(O4933="large",1,0)</f>
        <v>0</v>
      </c>
      <c r="Q4933">
        <v>2010</v>
      </c>
      <c r="R4933">
        <v>6</v>
      </c>
      <c r="S4933" t="str">
        <f>IF(R4933=1, "First-time", IF(R4933&lt;=3, "Rising Star", IF(R4933&lt;10, "Established", "Elites")))</f>
        <v>Established</v>
      </c>
      <c r="T4933">
        <f>IF(S4933 = "First-time",1,0)</f>
        <v>0</v>
      </c>
      <c r="U4933">
        <f>IF(S4933 = "Rising Star",1,0)</f>
        <v>0</v>
      </c>
      <c r="V4933">
        <f>IF(S4933 = "Established",1,0)</f>
        <v>1</v>
      </c>
      <c r="W4933">
        <f>IF(S4933 = "Elites",1,0)</f>
        <v>0</v>
      </c>
      <c r="X4933" t="s">
        <v>168</v>
      </c>
      <c r="Y4933" t="str">
        <f>IF(X4933="","-",TRIM(LEFT(X4933,FIND(",",X4933&amp;",")-1)))</f>
        <v>Kansas City</v>
      </c>
      <c r="Z4933" t="s">
        <v>1904</v>
      </c>
      <c r="AA4933" t="s">
        <v>17</v>
      </c>
    </row>
    <row r="4934" spans="1:27" ht="14.4" x14ac:dyDescent="0.3">
      <c r="A4934">
        <v>4921</v>
      </c>
      <c r="B4934" t="s">
        <v>1595</v>
      </c>
      <c r="C4934" t="s">
        <v>1596</v>
      </c>
      <c r="D4934" t="s">
        <v>1597</v>
      </c>
      <c r="E4934" t="s">
        <v>562</v>
      </c>
      <c r="F4934" s="5">
        <f>_xlfn.TEXTBEFORE(E4934, " ") * 1000000</f>
        <v>14500000</v>
      </c>
      <c r="G4934">
        <v>54.633899999999997</v>
      </c>
      <c r="H4934" t="s">
        <v>353</v>
      </c>
      <c r="I4934">
        <v>79</v>
      </c>
      <c r="J4934">
        <f>IF(I4934="",0,I4934)</f>
        <v>79</v>
      </c>
      <c r="K4934">
        <v>50</v>
      </c>
      <c r="L4934">
        <f>I4934-K4934</f>
        <v>29</v>
      </c>
      <c r="M4934" t="str">
        <f>IF(I4934&lt;100,"small",IF(I4934&lt;500,"medium","large"))</f>
        <v>small</v>
      </c>
      <c r="N4934">
        <f>IF(M4934="small",1,0)</f>
        <v>1</v>
      </c>
      <c r="O4934">
        <f>IF(N4934="medium",1,0)</f>
        <v>0</v>
      </c>
      <c r="P4934">
        <f>IF(O4934="large",1,0)</f>
        <v>0</v>
      </c>
      <c r="Q4934">
        <v>1990</v>
      </c>
      <c r="R4934">
        <v>1</v>
      </c>
      <c r="S4934" t="str">
        <f>IF(R4934=1, "First-time", IF(R4934&lt;=3, "Rising Star", IF(R4934&lt;10, "Established", "Elites")))</f>
        <v>First-time</v>
      </c>
      <c r="T4934">
        <f>IF(S4934 = "First-time",1,0)</f>
        <v>1</v>
      </c>
      <c r="U4934">
        <f>IF(S4934 = "Rising Star",1,0)</f>
        <v>0</v>
      </c>
      <c r="V4934">
        <f>IF(S4934 = "Established",1,0)</f>
        <v>0</v>
      </c>
      <c r="W4934">
        <f>IF(S4934 = "Elites",1,0)</f>
        <v>0</v>
      </c>
      <c r="X4934" t="s">
        <v>99</v>
      </c>
      <c r="Y4934" t="str">
        <f>IF(X4934="","-",TRIM(LEFT(X4934,FIND(",",X4934&amp;",")-1)))</f>
        <v>-</v>
      </c>
      <c r="Z4934" t="s">
        <v>1598</v>
      </c>
      <c r="AA4934" t="s">
        <v>15</v>
      </c>
    </row>
    <row r="4935" spans="1:27" ht="14.4" x14ac:dyDescent="0.3">
      <c r="A4935">
        <v>4922</v>
      </c>
      <c r="B4935" t="s">
        <v>6855</v>
      </c>
      <c r="C4935" t="s">
        <v>6856</v>
      </c>
      <c r="D4935" t="s">
        <v>6857</v>
      </c>
      <c r="E4935" t="s">
        <v>6858</v>
      </c>
      <c r="F4935" s="5">
        <f>_xlfn.TEXTBEFORE(E4935, " ") * 1000000</f>
        <v>16600000.000000002</v>
      </c>
      <c r="G4935">
        <v>54.606200000000001</v>
      </c>
      <c r="H4935" t="s">
        <v>1406</v>
      </c>
      <c r="I4935">
        <v>71</v>
      </c>
      <c r="J4935">
        <f>IF(I4935="",0,I4935)</f>
        <v>71</v>
      </c>
      <c r="K4935">
        <v>43</v>
      </c>
      <c r="L4935">
        <f>I4935-K4935</f>
        <v>28</v>
      </c>
      <c r="M4935" t="str">
        <f>IF(I4935&lt;100,"small",IF(I4935&lt;500,"medium","large"))</f>
        <v>small</v>
      </c>
      <c r="N4935">
        <f>IF(M4935="small",1,0)</f>
        <v>1</v>
      </c>
      <c r="O4935">
        <f>IF(N4935="medium",1,0)</f>
        <v>0</v>
      </c>
      <c r="P4935">
        <f>IF(O4935="large",1,0)</f>
        <v>0</v>
      </c>
      <c r="Q4935">
        <v>2006</v>
      </c>
      <c r="R4935">
        <v>9</v>
      </c>
      <c r="S4935" t="str">
        <f>IF(R4935=1, "First-time", IF(R4935&lt;=3, "Rising Star", IF(R4935&lt;10, "Established", "Elites")))</f>
        <v>Established</v>
      </c>
      <c r="T4935">
        <f>IF(S4935 = "First-time",1,0)</f>
        <v>0</v>
      </c>
      <c r="U4935">
        <f>IF(S4935 = "Rising Star",1,0)</f>
        <v>0</v>
      </c>
      <c r="V4935">
        <f>IF(S4935 = "Established",1,0)</f>
        <v>1</v>
      </c>
      <c r="W4935">
        <f>IF(S4935 = "Elites",1,0)</f>
        <v>0</v>
      </c>
      <c r="X4935" t="s">
        <v>106</v>
      </c>
      <c r="Y4935" t="str">
        <f>IF(X4935="","-",TRIM(LEFT(X4935,FIND(",",X4935&amp;",")-1)))</f>
        <v>Cleveland</v>
      </c>
      <c r="Z4935" t="s">
        <v>106</v>
      </c>
      <c r="AA4935" t="s">
        <v>36</v>
      </c>
    </row>
    <row r="4936" spans="1:27" ht="14.4" x14ac:dyDescent="0.3">
      <c r="A4936">
        <v>4923</v>
      </c>
      <c r="B4936" t="s">
        <v>7974</v>
      </c>
      <c r="C4936" t="s">
        <v>7975</v>
      </c>
      <c r="D4936" t="s">
        <v>7976</v>
      </c>
      <c r="E4936" t="s">
        <v>823</v>
      </c>
      <c r="F4936" s="5">
        <f>_xlfn.TEXTBEFORE(E4936, " ") * 1000000</f>
        <v>5200000</v>
      </c>
      <c r="G4936">
        <v>54.573</v>
      </c>
      <c r="H4936" t="s">
        <v>1132</v>
      </c>
      <c r="I4936">
        <v>40</v>
      </c>
      <c r="J4936">
        <f>IF(I4936="",0,I4936)</f>
        <v>40</v>
      </c>
      <c r="K4936">
        <v>25</v>
      </c>
      <c r="L4936">
        <f>I4936-K4936</f>
        <v>15</v>
      </c>
      <c r="M4936" t="str">
        <f>IF(I4936&lt;100,"small",IF(I4936&lt;500,"medium","large"))</f>
        <v>small</v>
      </c>
      <c r="N4936">
        <f>IF(M4936="small",1,0)</f>
        <v>1</v>
      </c>
      <c r="O4936">
        <f>IF(N4936="medium",1,0)</f>
        <v>0</v>
      </c>
      <c r="P4936">
        <f>IF(O4936="large",1,0)</f>
        <v>0</v>
      </c>
      <c r="Q4936">
        <v>2007</v>
      </c>
      <c r="R4936">
        <v>1</v>
      </c>
      <c r="S4936" t="str">
        <f>IF(R4936=1, "First-time", IF(R4936&lt;=3, "Rising Star", IF(R4936&lt;10, "Established", "Elites")))</f>
        <v>First-time</v>
      </c>
      <c r="T4936">
        <f>IF(S4936 = "First-time",1,0)</f>
        <v>1</v>
      </c>
      <c r="U4936">
        <f>IF(S4936 = "Rising Star",1,0)</f>
        <v>0</v>
      </c>
      <c r="V4936">
        <f>IF(S4936 = "Established",1,0)</f>
        <v>0</v>
      </c>
      <c r="W4936">
        <f>IF(S4936 = "Elites",1,0)</f>
        <v>0</v>
      </c>
      <c r="X4936" t="s">
        <v>683</v>
      </c>
      <c r="Y4936" t="str">
        <f>IF(X4936="","-",TRIM(LEFT(X4936,FIND(",",X4936&amp;",")-1)))</f>
        <v>Orlando</v>
      </c>
      <c r="Z4936" t="s">
        <v>4592</v>
      </c>
      <c r="AA4936" t="s">
        <v>10</v>
      </c>
    </row>
    <row r="4937" spans="1:27" ht="14.4" x14ac:dyDescent="0.3">
      <c r="A4937">
        <v>4924</v>
      </c>
      <c r="B4937" t="s">
        <v>394</v>
      </c>
      <c r="C4937" t="s">
        <v>395</v>
      </c>
      <c r="D4937" t="s">
        <v>396</v>
      </c>
      <c r="E4937" t="s">
        <v>397</v>
      </c>
      <c r="F4937" s="5">
        <f>_xlfn.TEXTBEFORE(E4937, " ") * 1000000</f>
        <v>13600000</v>
      </c>
      <c r="G4937">
        <v>54.518300000000004</v>
      </c>
      <c r="H4937" t="s">
        <v>105</v>
      </c>
      <c r="I4937">
        <v>45</v>
      </c>
      <c r="J4937">
        <f>IF(I4937="",0,I4937)</f>
        <v>45</v>
      </c>
      <c r="K4937">
        <v>42</v>
      </c>
      <c r="L4937">
        <f>I4937-K4937</f>
        <v>3</v>
      </c>
      <c r="M4937" t="str">
        <f>IF(I4937&lt;100,"small",IF(I4937&lt;500,"medium","large"))</f>
        <v>small</v>
      </c>
      <c r="N4937">
        <f>IF(M4937="small",1,0)</f>
        <v>1</v>
      </c>
      <c r="O4937">
        <f>IF(N4937="medium",1,0)</f>
        <v>0</v>
      </c>
      <c r="P4937">
        <f>IF(O4937="large",1,0)</f>
        <v>0</v>
      </c>
      <c r="Q4937">
        <v>1965</v>
      </c>
      <c r="R4937">
        <v>1</v>
      </c>
      <c r="S4937" t="str">
        <f>IF(R4937=1, "First-time", IF(R4937&lt;=3, "Rising Star", IF(R4937&lt;10, "Established", "Elites")))</f>
        <v>First-time</v>
      </c>
      <c r="T4937">
        <f>IF(S4937 = "First-time",1,0)</f>
        <v>1</v>
      </c>
      <c r="U4937">
        <f>IF(S4937 = "Rising Star",1,0)</f>
        <v>0</v>
      </c>
      <c r="V4937">
        <f>IF(S4937 = "Established",1,0)</f>
        <v>0</v>
      </c>
      <c r="W4937">
        <f>IF(S4937 = "Elites",1,0)</f>
        <v>0</v>
      </c>
      <c r="X4937" t="s">
        <v>242</v>
      </c>
      <c r="Y4937" t="str">
        <f>IF(X4937="","-",TRIM(LEFT(X4937,FIND(",",X4937&amp;",")-1)))</f>
        <v>Atlanta</v>
      </c>
      <c r="Z4937" t="s">
        <v>398</v>
      </c>
      <c r="AA4937" t="s">
        <v>11</v>
      </c>
    </row>
    <row r="4938" spans="1:27" ht="14.4" x14ac:dyDescent="0.3">
      <c r="A4938">
        <v>4925</v>
      </c>
      <c r="B4938" t="s">
        <v>6582</v>
      </c>
      <c r="C4938" t="s">
        <v>6583</v>
      </c>
      <c r="D4938" t="s">
        <v>6584</v>
      </c>
      <c r="E4938" t="s">
        <v>552</v>
      </c>
      <c r="F4938" s="5">
        <f>_xlfn.TEXTBEFORE(E4938, " ") * 1000000</f>
        <v>6600000</v>
      </c>
      <c r="G4938">
        <v>54.454599999999999</v>
      </c>
      <c r="H4938" t="s">
        <v>85</v>
      </c>
      <c r="I4938">
        <v>44</v>
      </c>
      <c r="J4938">
        <f>IF(I4938="",0,I4938)</f>
        <v>44</v>
      </c>
      <c r="K4938">
        <v>24</v>
      </c>
      <c r="L4938">
        <f>I4938-K4938</f>
        <v>20</v>
      </c>
      <c r="M4938" t="str">
        <f>IF(I4938&lt;100,"small",IF(I4938&lt;500,"medium","large"))</f>
        <v>small</v>
      </c>
      <c r="N4938">
        <f>IF(M4938="small",1,0)</f>
        <v>1</v>
      </c>
      <c r="O4938">
        <f>IF(N4938="medium",1,0)</f>
        <v>0</v>
      </c>
      <c r="P4938">
        <f>IF(O4938="large",1,0)</f>
        <v>0</v>
      </c>
      <c r="Q4938">
        <v>2005</v>
      </c>
      <c r="R4938">
        <v>3</v>
      </c>
      <c r="S4938" t="str">
        <f>IF(R4938=1, "First-time", IF(R4938&lt;=3, "Rising Star", IF(R4938&lt;10, "Established", "Elites")))</f>
        <v>Rising Star</v>
      </c>
      <c r="T4938">
        <f>IF(S4938 = "First-time",1,0)</f>
        <v>0</v>
      </c>
      <c r="U4938">
        <f>IF(S4938 = "Rising Star",1,0)</f>
        <v>1</v>
      </c>
      <c r="V4938">
        <f>IF(S4938 = "Established",1,0)</f>
        <v>0</v>
      </c>
      <c r="W4938">
        <f>IF(S4938 = "Elites",1,0)</f>
        <v>0</v>
      </c>
      <c r="X4938" t="s">
        <v>325</v>
      </c>
      <c r="Y4938" t="str">
        <f>IF(X4938="","-",TRIM(LEFT(X4938,FIND(",",X4938&amp;",")-1)))</f>
        <v>Los Angeles</v>
      </c>
      <c r="Z4938" t="s">
        <v>4175</v>
      </c>
      <c r="AA4938" t="s">
        <v>5</v>
      </c>
    </row>
    <row r="4939" spans="1:27" ht="14.4" x14ac:dyDescent="0.3">
      <c r="A4939">
        <v>4926</v>
      </c>
      <c r="B4939" t="s">
        <v>1761</v>
      </c>
      <c r="C4939" t="s">
        <v>1762</v>
      </c>
      <c r="D4939" t="s">
        <v>1763</v>
      </c>
      <c r="E4939" t="s">
        <v>1764</v>
      </c>
      <c r="F4939" s="5">
        <f>_xlfn.TEXTBEFORE(E4939, " ") * 1000000</f>
        <v>17600000</v>
      </c>
      <c r="G4939">
        <v>54.430399999999999</v>
      </c>
      <c r="H4939" t="s">
        <v>803</v>
      </c>
      <c r="I4939">
        <v>84</v>
      </c>
      <c r="J4939">
        <f>IF(I4939="",0,I4939)</f>
        <v>84</v>
      </c>
      <c r="K4939">
        <v>65</v>
      </c>
      <c r="L4939">
        <f>I4939-K4939</f>
        <v>19</v>
      </c>
      <c r="M4939" t="str">
        <f>IF(I4939&lt;100,"small",IF(I4939&lt;500,"medium","large"))</f>
        <v>small</v>
      </c>
      <c r="N4939">
        <f>IF(M4939="small",1,0)</f>
        <v>1</v>
      </c>
      <c r="O4939">
        <f>IF(N4939="medium",1,0)</f>
        <v>0</v>
      </c>
      <c r="P4939">
        <f>IF(O4939="large",1,0)</f>
        <v>0</v>
      </c>
      <c r="Q4939">
        <v>1992</v>
      </c>
      <c r="R4939">
        <v>1</v>
      </c>
      <c r="S4939" t="str">
        <f>IF(R4939=1, "First-time", IF(R4939&lt;=3, "Rising Star", IF(R4939&lt;10, "Established", "Elites")))</f>
        <v>First-time</v>
      </c>
      <c r="T4939">
        <f>IF(S4939 = "First-time",1,0)</f>
        <v>1</v>
      </c>
      <c r="U4939">
        <f>IF(S4939 = "Rising Star",1,0)</f>
        <v>0</v>
      </c>
      <c r="V4939">
        <f>IF(S4939 = "Established",1,0)</f>
        <v>0</v>
      </c>
      <c r="W4939">
        <f>IF(S4939 = "Elites",1,0)</f>
        <v>0</v>
      </c>
      <c r="X4939" t="s">
        <v>99</v>
      </c>
      <c r="Y4939" t="str">
        <f>IF(X4939="","-",TRIM(LEFT(X4939,FIND(",",X4939&amp;",")-1)))</f>
        <v>-</v>
      </c>
      <c r="Z4939" t="s">
        <v>1440</v>
      </c>
      <c r="AA4939" t="s">
        <v>39</v>
      </c>
    </row>
    <row r="4940" spans="1:27" ht="14.4" x14ac:dyDescent="0.3">
      <c r="A4940">
        <v>4927</v>
      </c>
      <c r="B4940" t="s">
        <v>304</v>
      </c>
      <c r="C4940" t="s">
        <v>305</v>
      </c>
      <c r="D4940" t="s">
        <v>306</v>
      </c>
      <c r="E4940" t="s">
        <v>307</v>
      </c>
      <c r="F4940" s="5">
        <f>_xlfn.TEXTBEFORE(E4940, " ") * 1000000</f>
        <v>3900000</v>
      </c>
      <c r="G4940">
        <v>54.397100000000002</v>
      </c>
      <c r="H4940" t="s">
        <v>118</v>
      </c>
      <c r="I4940">
        <v>5537</v>
      </c>
      <c r="J4940">
        <f>IF(I4940="",0,I4940)</f>
        <v>5537</v>
      </c>
      <c r="K4940">
        <v>4650</v>
      </c>
      <c r="L4940">
        <f>I4940-K4940</f>
        <v>887</v>
      </c>
      <c r="M4940" t="str">
        <f>IF(I4940&lt;100,"small",IF(I4940&lt;500,"medium","large"))</f>
        <v>large</v>
      </c>
      <c r="N4940">
        <f>IF(M4940="small",1,0)</f>
        <v>0</v>
      </c>
      <c r="O4940">
        <f>IF(N4940="medium",1,0)</f>
        <v>0</v>
      </c>
      <c r="P4940">
        <f>IF(O4940="large",1,0)</f>
        <v>0</v>
      </c>
      <c r="Q4940">
        <v>1956</v>
      </c>
      <c r="R4940">
        <v>1</v>
      </c>
      <c r="S4940" t="str">
        <f>IF(R4940=1, "First-time", IF(R4940&lt;=3, "Rising Star", IF(R4940&lt;10, "Established", "Elites")))</f>
        <v>First-time</v>
      </c>
      <c r="T4940">
        <f>IF(S4940 = "First-time",1,0)</f>
        <v>1</v>
      </c>
      <c r="U4940">
        <f>IF(S4940 = "Rising Star",1,0)</f>
        <v>0</v>
      </c>
      <c r="V4940">
        <f>IF(S4940 = "Established",1,0)</f>
        <v>0</v>
      </c>
      <c r="W4940">
        <f>IF(S4940 = "Elites",1,0)</f>
        <v>0</v>
      </c>
      <c r="X4940" t="s">
        <v>141</v>
      </c>
      <c r="Y4940" t="str">
        <f>IF(X4940="","-",TRIM(LEFT(X4940,FIND(",",X4940&amp;",")-1)))</f>
        <v>Pittsburgh</v>
      </c>
      <c r="Z4940" t="s">
        <v>308</v>
      </c>
      <c r="AA4940" t="s">
        <v>39</v>
      </c>
    </row>
    <row r="4941" spans="1:27" ht="14.4" x14ac:dyDescent="0.3">
      <c r="A4941">
        <v>4928</v>
      </c>
      <c r="B4941" t="s">
        <v>233</v>
      </c>
      <c r="C4941" t="s">
        <v>234</v>
      </c>
      <c r="D4941" t="s">
        <v>235</v>
      </c>
      <c r="E4941" t="s">
        <v>236</v>
      </c>
      <c r="F4941" s="5">
        <f>_xlfn.TEXTBEFORE(E4941, " ") * 1000000</f>
        <v>360800000</v>
      </c>
      <c r="G4941">
        <v>54.369399999999999</v>
      </c>
      <c r="H4941" t="s">
        <v>140</v>
      </c>
      <c r="I4941">
        <v>790</v>
      </c>
      <c r="J4941">
        <f>IF(I4941="",0,I4941)</f>
        <v>790</v>
      </c>
      <c r="K4941">
        <v>550</v>
      </c>
      <c r="L4941">
        <f>I4941-K4941</f>
        <v>240</v>
      </c>
      <c r="M4941" t="str">
        <f>IF(I4941&lt;100,"small",IF(I4941&lt;500,"medium","large"))</f>
        <v>large</v>
      </c>
      <c r="N4941">
        <f>IF(M4941="small",1,0)</f>
        <v>0</v>
      </c>
      <c r="O4941">
        <f>IF(N4941="medium",1,0)</f>
        <v>0</v>
      </c>
      <c r="P4941">
        <f>IF(O4941="large",1,0)</f>
        <v>0</v>
      </c>
      <c r="Q4941">
        <v>1946</v>
      </c>
      <c r="R4941">
        <v>7</v>
      </c>
      <c r="S4941" t="str">
        <f>IF(R4941=1, "First-time", IF(R4941&lt;=3, "Rising Star", IF(R4941&lt;10, "Established", "Elites")))</f>
        <v>Established</v>
      </c>
      <c r="T4941">
        <f>IF(S4941 = "First-time",1,0)</f>
        <v>0</v>
      </c>
      <c r="U4941">
        <f>IF(S4941 = "Rising Star",1,0)</f>
        <v>0</v>
      </c>
      <c r="V4941">
        <f>IF(S4941 = "Established",1,0)</f>
        <v>1</v>
      </c>
      <c r="W4941">
        <f>IF(S4941 = "Elites",1,0)</f>
        <v>0</v>
      </c>
      <c r="X4941" t="s">
        <v>185</v>
      </c>
      <c r="Y4941" t="str">
        <f>IF(X4941="","-",TRIM(LEFT(X4941,FIND(",",X4941&amp;",")-1)))</f>
        <v>Boston</v>
      </c>
      <c r="Z4941" t="s">
        <v>237</v>
      </c>
      <c r="AA4941" t="s">
        <v>20</v>
      </c>
    </row>
    <row r="4942" spans="1:27" ht="14.4" x14ac:dyDescent="0.3">
      <c r="A4942">
        <v>4929</v>
      </c>
      <c r="B4942" t="s">
        <v>3007</v>
      </c>
      <c r="C4942" t="s">
        <v>3008</v>
      </c>
      <c r="D4942" t="s">
        <v>3009</v>
      </c>
      <c r="E4942" t="s">
        <v>1875</v>
      </c>
      <c r="F4942" s="5">
        <f>_xlfn.TEXTBEFORE(E4942, " ") * 1000000</f>
        <v>5100000</v>
      </c>
      <c r="G4942">
        <v>54.339700000000001</v>
      </c>
      <c r="H4942" t="s">
        <v>85</v>
      </c>
      <c r="I4942">
        <v>16</v>
      </c>
      <c r="J4942">
        <f>IF(I4942="",0,I4942)</f>
        <v>16</v>
      </c>
      <c r="K4942">
        <v>8</v>
      </c>
      <c r="L4942">
        <f>I4942-K4942</f>
        <v>8</v>
      </c>
      <c r="M4942" t="str">
        <f>IF(I4942&lt;100,"small",IF(I4942&lt;500,"medium","large"))</f>
        <v>small</v>
      </c>
      <c r="N4942">
        <f>IF(M4942="small",1,0)</f>
        <v>1</v>
      </c>
      <c r="O4942">
        <f>IF(N4942="medium",1,0)</f>
        <v>0</v>
      </c>
      <c r="P4942">
        <f>IF(O4942="large",1,0)</f>
        <v>0</v>
      </c>
      <c r="Q4942">
        <v>1998</v>
      </c>
      <c r="R4942">
        <v>3</v>
      </c>
      <c r="S4942" t="str">
        <f>IF(R4942=1, "First-time", IF(R4942&lt;=3, "Rising Star", IF(R4942&lt;10, "Established", "Elites")))</f>
        <v>Rising Star</v>
      </c>
      <c r="T4942">
        <f>IF(S4942 = "First-time",1,0)</f>
        <v>0</v>
      </c>
      <c r="U4942">
        <f>IF(S4942 = "Rising Star",1,0)</f>
        <v>1</v>
      </c>
      <c r="V4942">
        <f>IF(S4942 = "Established",1,0)</f>
        <v>0</v>
      </c>
      <c r="W4942">
        <f>IF(S4942 = "Elites",1,0)</f>
        <v>0</v>
      </c>
      <c r="X4942" t="s">
        <v>3010</v>
      </c>
      <c r="Y4942" t="str">
        <f>IF(X4942="","-",TRIM(LEFT(X4942,FIND(",",X4942&amp;",")-1)))</f>
        <v>San Jose</v>
      </c>
      <c r="Z4942" t="s">
        <v>3011</v>
      </c>
      <c r="AA4942" t="s">
        <v>5</v>
      </c>
    </row>
    <row r="4943" spans="1:27" ht="14.4" x14ac:dyDescent="0.3">
      <c r="A4943">
        <v>4930</v>
      </c>
      <c r="B4943" t="s">
        <v>170</v>
      </c>
      <c r="C4943" t="s">
        <v>171</v>
      </c>
      <c r="D4943" t="s">
        <v>172</v>
      </c>
      <c r="E4943" t="s">
        <v>173</v>
      </c>
      <c r="F4943" s="5">
        <f>_xlfn.TEXTBEFORE(E4943, " ") * 1000000</f>
        <v>101400000</v>
      </c>
      <c r="G4943">
        <v>54.320300000000003</v>
      </c>
      <c r="H4943" t="s">
        <v>174</v>
      </c>
      <c r="I4943">
        <v>49</v>
      </c>
      <c r="J4943">
        <f>IF(I4943="",0,I4943)</f>
        <v>49</v>
      </c>
      <c r="K4943">
        <v>36</v>
      </c>
      <c r="L4943">
        <f>I4943-K4943</f>
        <v>13</v>
      </c>
      <c r="M4943" t="str">
        <f>IF(I4943&lt;100,"small",IF(I4943&lt;500,"medium","large"))</f>
        <v>small</v>
      </c>
      <c r="N4943">
        <f>IF(M4943="small",1,0)</f>
        <v>1</v>
      </c>
      <c r="O4943">
        <f>IF(N4943="medium",1,0)</f>
        <v>0</v>
      </c>
      <c r="P4943">
        <f>IF(O4943="large",1,0)</f>
        <v>0</v>
      </c>
      <c r="Q4943">
        <v>1927</v>
      </c>
      <c r="R4943">
        <v>1</v>
      </c>
      <c r="S4943" t="str">
        <f>IF(R4943=1, "First-time", IF(R4943&lt;=3, "Rising Star", IF(R4943&lt;10, "Established", "Elites")))</f>
        <v>First-time</v>
      </c>
      <c r="T4943">
        <f>IF(S4943 = "First-time",1,0)</f>
        <v>1</v>
      </c>
      <c r="U4943">
        <f>IF(S4943 = "Rising Star",1,0)</f>
        <v>0</v>
      </c>
      <c r="V4943">
        <f>IF(S4943 = "Established",1,0)</f>
        <v>0</v>
      </c>
      <c r="W4943">
        <f>IF(S4943 = "Elites",1,0)</f>
        <v>0</v>
      </c>
      <c r="X4943" t="s">
        <v>99</v>
      </c>
      <c r="Y4943" t="str">
        <f>IF(X4943="","-",TRIM(LEFT(X4943,FIND(",",X4943&amp;",")-1)))</f>
        <v>-</v>
      </c>
      <c r="Z4943" t="s">
        <v>175</v>
      </c>
      <c r="AA4943" t="s">
        <v>38</v>
      </c>
    </row>
    <row r="4944" spans="1:27" ht="14.4" x14ac:dyDescent="0.3">
      <c r="A4944">
        <v>4931</v>
      </c>
      <c r="B4944" t="s">
        <v>3103</v>
      </c>
      <c r="C4944" t="s">
        <v>3104</v>
      </c>
      <c r="D4944" t="s">
        <v>3105</v>
      </c>
      <c r="E4944" t="s">
        <v>3106</v>
      </c>
      <c r="F4944" s="5">
        <f>_xlfn.TEXTBEFORE(E4944, " ") * 1000000</f>
        <v>21600000</v>
      </c>
      <c r="G4944">
        <v>54.204700000000003</v>
      </c>
      <c r="H4944" t="s">
        <v>153</v>
      </c>
      <c r="I4944">
        <v>0</v>
      </c>
      <c r="J4944">
        <f>IF(I4944="",0,I4944)</f>
        <v>0</v>
      </c>
      <c r="K4944">
        <v>48</v>
      </c>
      <c r="L4944">
        <f>I4944-K4944</f>
        <v>-48</v>
      </c>
      <c r="M4944" t="str">
        <f>IF(I4944&lt;100,"small",IF(I4944&lt;500,"medium","large"))</f>
        <v>small</v>
      </c>
      <c r="N4944">
        <f>IF(M4944="small",1,0)</f>
        <v>1</v>
      </c>
      <c r="O4944">
        <f>IF(N4944="medium",1,0)</f>
        <v>0</v>
      </c>
      <c r="P4944">
        <f>IF(O4944="large",1,0)</f>
        <v>0</v>
      </c>
      <c r="Q4944">
        <v>1999</v>
      </c>
      <c r="R4944">
        <v>3</v>
      </c>
      <c r="S4944" t="str">
        <f>IF(R4944=1, "First-time", IF(R4944&lt;=3, "Rising Star", IF(R4944&lt;10, "Established", "Elites")))</f>
        <v>Rising Star</v>
      </c>
      <c r="T4944">
        <f>IF(S4944 = "First-time",1,0)</f>
        <v>0</v>
      </c>
      <c r="U4944">
        <f>IF(S4944 = "Rising Star",1,0)</f>
        <v>1</v>
      </c>
      <c r="V4944">
        <f>IF(S4944 = "Established",1,0)</f>
        <v>0</v>
      </c>
      <c r="W4944">
        <f>IF(S4944 = "Elites",1,0)</f>
        <v>0</v>
      </c>
      <c r="X4944" t="s">
        <v>99</v>
      </c>
      <c r="Y4944" t="str">
        <f>IF(X4944="","-",TRIM(LEFT(X4944,FIND(",",X4944&amp;",")-1)))</f>
        <v>-</v>
      </c>
      <c r="Z4944" t="s">
        <v>1540</v>
      </c>
      <c r="AA4944" t="s">
        <v>44</v>
      </c>
    </row>
    <row r="4945" spans="1:27" ht="14.4" x14ac:dyDescent="0.3">
      <c r="A4945">
        <v>4932</v>
      </c>
      <c r="B4945" t="s">
        <v>9715</v>
      </c>
      <c r="C4945" t="s">
        <v>9716</v>
      </c>
      <c r="D4945" t="s">
        <v>9717</v>
      </c>
      <c r="E4945" t="s">
        <v>2648</v>
      </c>
      <c r="F4945" s="5">
        <f>_xlfn.TEXTBEFORE(E4945, " ") * 1000000</f>
        <v>7400000</v>
      </c>
      <c r="G4945">
        <v>54.183100000000003</v>
      </c>
      <c r="H4945" t="s">
        <v>803</v>
      </c>
      <c r="I4945">
        <v>55</v>
      </c>
      <c r="J4945">
        <f>IF(I4945="",0,I4945)</f>
        <v>55</v>
      </c>
      <c r="K4945">
        <v>35</v>
      </c>
      <c r="L4945">
        <f>I4945-K4945</f>
        <v>20</v>
      </c>
      <c r="M4945" t="str">
        <f>IF(I4945&lt;100,"small",IF(I4945&lt;500,"medium","large"))</f>
        <v>small</v>
      </c>
      <c r="N4945">
        <f>IF(M4945="small",1,0)</f>
        <v>1</v>
      </c>
      <c r="O4945">
        <f>IF(N4945="medium",1,0)</f>
        <v>0</v>
      </c>
      <c r="P4945">
        <f>IF(O4945="large",1,0)</f>
        <v>0</v>
      </c>
      <c r="Q4945">
        <v>2009</v>
      </c>
      <c r="R4945">
        <v>1</v>
      </c>
      <c r="S4945" t="str">
        <f>IF(R4945=1, "First-time", IF(R4945&lt;=3, "Rising Star", IF(R4945&lt;10, "Established", "Elites")))</f>
        <v>First-time</v>
      </c>
      <c r="T4945">
        <f>IF(S4945 = "First-time",1,0)</f>
        <v>1</v>
      </c>
      <c r="U4945">
        <f>IF(S4945 = "Rising Star",1,0)</f>
        <v>0</v>
      </c>
      <c r="V4945">
        <f>IF(S4945 = "Established",1,0)</f>
        <v>0</v>
      </c>
      <c r="W4945">
        <f>IF(S4945 = "Elites",1,0)</f>
        <v>0</v>
      </c>
      <c r="X4945" t="s">
        <v>86</v>
      </c>
      <c r="Y4945" t="str">
        <f>IF(X4945="","-",TRIM(LEFT(X4945,FIND(",",X4945&amp;",")-1)))</f>
        <v>New York City</v>
      </c>
      <c r="Z4945" t="s">
        <v>9718</v>
      </c>
      <c r="AA4945" t="s">
        <v>35</v>
      </c>
    </row>
    <row r="4946" spans="1:27" ht="14.4" x14ac:dyDescent="0.3">
      <c r="A4946">
        <v>4933</v>
      </c>
      <c r="B4946" t="s">
        <v>2931</v>
      </c>
      <c r="C4946" t="s">
        <v>2932</v>
      </c>
      <c r="D4946" t="s">
        <v>2933</v>
      </c>
      <c r="E4946" t="s">
        <v>2934</v>
      </c>
      <c r="F4946" s="5">
        <f>_xlfn.TEXTBEFORE(E4946, " ") * 1000000</f>
        <v>74500000</v>
      </c>
      <c r="G4946">
        <v>54.1402</v>
      </c>
      <c r="H4946" t="s">
        <v>433</v>
      </c>
      <c r="I4946">
        <v>218</v>
      </c>
      <c r="J4946">
        <f>IF(I4946="",0,I4946)</f>
        <v>218</v>
      </c>
      <c r="K4946">
        <v>136</v>
      </c>
      <c r="L4946">
        <f>I4946-K4946</f>
        <v>82</v>
      </c>
      <c r="M4946" t="str">
        <f>IF(I4946&lt;100,"small",IF(I4946&lt;500,"medium","large"))</f>
        <v>medium</v>
      </c>
      <c r="N4946">
        <f>IF(M4946="small",1,0)</f>
        <v>0</v>
      </c>
      <c r="O4946">
        <f>IF(N4946="medium",1,0)</f>
        <v>0</v>
      </c>
      <c r="P4946">
        <f>IF(O4946="large",1,0)</f>
        <v>0</v>
      </c>
      <c r="Q4946">
        <v>1998</v>
      </c>
      <c r="R4946">
        <v>12</v>
      </c>
      <c r="S4946" t="str">
        <f>IF(R4946=1, "First-time", IF(R4946&lt;=3, "Rising Star", IF(R4946&lt;10, "Established", "Elites")))</f>
        <v>Elites</v>
      </c>
      <c r="T4946">
        <f>IF(S4946 = "First-time",1,0)</f>
        <v>0</v>
      </c>
      <c r="U4946">
        <f>IF(S4946 = "Rising Star",1,0)</f>
        <v>0</v>
      </c>
      <c r="V4946">
        <f>IF(S4946 = "Established",1,0)</f>
        <v>0</v>
      </c>
      <c r="W4946">
        <f>IF(S4946 = "Elites",1,0)</f>
        <v>1</v>
      </c>
      <c r="X4946" t="s">
        <v>271</v>
      </c>
      <c r="Y4946" t="str">
        <f>IF(X4946="","-",TRIM(LEFT(X4946,FIND(",",X4946&amp;",")-1)))</f>
        <v>Chicago</v>
      </c>
      <c r="Z4946" t="s">
        <v>271</v>
      </c>
      <c r="AA4946" t="s">
        <v>15</v>
      </c>
    </row>
    <row r="4947" spans="1:27" ht="14.4" x14ac:dyDescent="0.3">
      <c r="A4947">
        <v>4934</v>
      </c>
      <c r="B4947" t="s">
        <v>6062</v>
      </c>
      <c r="C4947" t="s">
        <v>6063</v>
      </c>
      <c r="D4947" t="s">
        <v>6064</v>
      </c>
      <c r="E4947" t="s">
        <v>6065</v>
      </c>
      <c r="F4947" s="5">
        <f>_xlfn.TEXTBEFORE(E4947, " ") * 1000000</f>
        <v>120500000</v>
      </c>
      <c r="G4947">
        <v>54.097700000000003</v>
      </c>
      <c r="H4947" t="s">
        <v>803</v>
      </c>
      <c r="I4947">
        <v>267</v>
      </c>
      <c r="J4947">
        <f>IF(I4947="",0,I4947)</f>
        <v>267</v>
      </c>
      <c r="K4947">
        <v>221</v>
      </c>
      <c r="L4947">
        <f>I4947-K4947</f>
        <v>46</v>
      </c>
      <c r="M4947" t="str">
        <f>IF(I4947&lt;100,"small",IF(I4947&lt;500,"medium","large"))</f>
        <v>medium</v>
      </c>
      <c r="N4947">
        <f>IF(M4947="small",1,0)</f>
        <v>0</v>
      </c>
      <c r="O4947">
        <f>IF(N4947="medium",1,0)</f>
        <v>0</v>
      </c>
      <c r="P4947">
        <f>IF(O4947="large",1,0)</f>
        <v>0</v>
      </c>
      <c r="Q4947">
        <v>2005</v>
      </c>
      <c r="R4947">
        <v>6</v>
      </c>
      <c r="S4947" t="str">
        <f>IF(R4947=1, "First-time", IF(R4947&lt;=3, "Rising Star", IF(R4947&lt;10, "Established", "Elites")))</f>
        <v>Established</v>
      </c>
      <c r="T4947">
        <f>IF(S4947 = "First-time",1,0)</f>
        <v>0</v>
      </c>
      <c r="U4947">
        <f>IF(S4947 = "Rising Star",1,0)</f>
        <v>0</v>
      </c>
      <c r="V4947">
        <f>IF(S4947 = "Established",1,0)</f>
        <v>1</v>
      </c>
      <c r="W4947">
        <f>IF(S4947 = "Elites",1,0)</f>
        <v>0</v>
      </c>
      <c r="X4947" t="s">
        <v>427</v>
      </c>
      <c r="Y4947" t="str">
        <f>IF(X4947="","-",TRIM(LEFT(X4947,FIND(",",X4947&amp;",")-1)))</f>
        <v>Washington</v>
      </c>
      <c r="Z4947" t="s">
        <v>3047</v>
      </c>
      <c r="AA4947" t="s">
        <v>47</v>
      </c>
    </row>
    <row r="4948" spans="1:27" ht="14.4" x14ac:dyDescent="0.3">
      <c r="A4948">
        <v>4935</v>
      </c>
      <c r="B4948" t="s">
        <v>811</v>
      </c>
      <c r="C4948" t="s">
        <v>812</v>
      </c>
      <c r="D4948" t="s">
        <v>813</v>
      </c>
      <c r="E4948" t="s">
        <v>814</v>
      </c>
      <c r="F4948" s="5">
        <f>_xlfn.TEXTBEFORE(E4948, " ") * 1000000</f>
        <v>73000000</v>
      </c>
      <c r="G4948">
        <v>54.084800000000001</v>
      </c>
      <c r="H4948" t="s">
        <v>779</v>
      </c>
      <c r="I4948">
        <v>220</v>
      </c>
      <c r="J4948">
        <f>IF(I4948="",0,I4948)</f>
        <v>220</v>
      </c>
      <c r="K4948">
        <v>200</v>
      </c>
      <c r="L4948">
        <f>I4948-K4948</f>
        <v>20</v>
      </c>
      <c r="M4948" t="str">
        <f>IF(I4948&lt;100,"small",IF(I4948&lt;500,"medium","large"))</f>
        <v>medium</v>
      </c>
      <c r="N4948">
        <f>IF(M4948="small",1,0)</f>
        <v>0</v>
      </c>
      <c r="O4948">
        <f>IF(N4948="medium",1,0)</f>
        <v>0</v>
      </c>
      <c r="P4948">
        <f>IF(O4948="large",1,0)</f>
        <v>0</v>
      </c>
      <c r="Q4948">
        <v>1981</v>
      </c>
      <c r="R4948">
        <v>11</v>
      </c>
      <c r="S4948" t="str">
        <f>IF(R4948=1, "First-time", IF(R4948&lt;=3, "Rising Star", IF(R4948&lt;10, "Established", "Elites")))</f>
        <v>Elites</v>
      </c>
      <c r="T4948">
        <f>IF(S4948 = "First-time",1,0)</f>
        <v>0</v>
      </c>
      <c r="U4948">
        <f>IF(S4948 = "Rising Star",1,0)</f>
        <v>0</v>
      </c>
      <c r="V4948">
        <f>IF(S4948 = "Established",1,0)</f>
        <v>0</v>
      </c>
      <c r="W4948">
        <f>IF(S4948 = "Elites",1,0)</f>
        <v>1</v>
      </c>
      <c r="X4948" t="s">
        <v>191</v>
      </c>
      <c r="Y4948" t="str">
        <f>IF(X4948="","-",TRIM(LEFT(X4948,FIND(",",X4948&amp;",")-1)))</f>
        <v>Philadelphia</v>
      </c>
      <c r="Z4948" t="s">
        <v>553</v>
      </c>
      <c r="AA4948" t="s">
        <v>39</v>
      </c>
    </row>
    <row r="4949" spans="1:27" ht="14.4" x14ac:dyDescent="0.3">
      <c r="A4949">
        <v>4936</v>
      </c>
      <c r="B4949" t="s">
        <v>7928</v>
      </c>
      <c r="C4949" t="s">
        <v>7929</v>
      </c>
      <c r="D4949" t="s">
        <v>7930</v>
      </c>
      <c r="E4949" t="s">
        <v>1312</v>
      </c>
      <c r="F4949" s="5">
        <f>_xlfn.TEXTBEFORE(E4949, " ") * 1000000</f>
        <v>24400000</v>
      </c>
      <c r="G4949">
        <v>54.047199999999997</v>
      </c>
      <c r="H4949" t="s">
        <v>1132</v>
      </c>
      <c r="I4949">
        <v>118</v>
      </c>
      <c r="J4949">
        <f>IF(I4949="",0,I4949)</f>
        <v>118</v>
      </c>
      <c r="K4949">
        <v>73</v>
      </c>
      <c r="L4949">
        <f>I4949-K4949</f>
        <v>45</v>
      </c>
      <c r="M4949" t="str">
        <f>IF(I4949&lt;100,"small",IF(I4949&lt;500,"medium","large"))</f>
        <v>medium</v>
      </c>
      <c r="N4949">
        <f>IF(M4949="small",1,0)</f>
        <v>0</v>
      </c>
      <c r="O4949">
        <f>IF(N4949="medium",1,0)</f>
        <v>0</v>
      </c>
      <c r="P4949">
        <f>IF(O4949="large",1,0)</f>
        <v>0</v>
      </c>
      <c r="Q4949">
        <v>2007</v>
      </c>
      <c r="R4949">
        <v>1</v>
      </c>
      <c r="S4949" t="str">
        <f>IF(R4949=1, "First-time", IF(R4949&lt;=3, "Rising Star", IF(R4949&lt;10, "Established", "Elites")))</f>
        <v>First-time</v>
      </c>
      <c r="T4949">
        <f>IF(S4949 = "First-time",1,0)</f>
        <v>1</v>
      </c>
      <c r="U4949">
        <f>IF(S4949 = "Rising Star",1,0)</f>
        <v>0</v>
      </c>
      <c r="V4949">
        <f>IF(S4949 = "Established",1,0)</f>
        <v>0</v>
      </c>
      <c r="W4949">
        <f>IF(S4949 = "Elites",1,0)</f>
        <v>0</v>
      </c>
      <c r="X4949" t="s">
        <v>242</v>
      </c>
      <c r="Y4949" t="str">
        <f>IF(X4949="","-",TRIM(LEFT(X4949,FIND(",",X4949&amp;",")-1)))</f>
        <v>Atlanta</v>
      </c>
      <c r="Z4949" t="s">
        <v>2735</v>
      </c>
      <c r="AA4949" t="s">
        <v>11</v>
      </c>
    </row>
    <row r="4950" spans="1:27" ht="14.4" x14ac:dyDescent="0.3">
      <c r="A4950">
        <v>4937</v>
      </c>
      <c r="B4950" t="s">
        <v>592</v>
      </c>
      <c r="C4950" t="s">
        <v>593</v>
      </c>
      <c r="D4950" t="s">
        <v>594</v>
      </c>
      <c r="E4950" t="s">
        <v>595</v>
      </c>
      <c r="F4950" s="5">
        <f>_xlfn.TEXTBEFORE(E4950, " ") * 1000000</f>
        <v>17800000</v>
      </c>
      <c r="G4950">
        <v>53.9758</v>
      </c>
      <c r="H4950" t="s">
        <v>167</v>
      </c>
      <c r="I4950">
        <v>23</v>
      </c>
      <c r="J4950">
        <f>IF(I4950="",0,I4950)</f>
        <v>23</v>
      </c>
      <c r="K4950">
        <v>15</v>
      </c>
      <c r="L4950">
        <f>I4950-K4950</f>
        <v>8</v>
      </c>
      <c r="M4950" t="str">
        <f>IF(I4950&lt;100,"small",IF(I4950&lt;500,"medium","large"))</f>
        <v>small</v>
      </c>
      <c r="N4950">
        <f>IF(M4950="small",1,0)</f>
        <v>1</v>
      </c>
      <c r="O4950">
        <f>IF(N4950="medium",1,0)</f>
        <v>0</v>
      </c>
      <c r="P4950">
        <f>IF(O4950="large",1,0)</f>
        <v>0</v>
      </c>
      <c r="Q4950">
        <v>1976</v>
      </c>
      <c r="R4950">
        <v>5</v>
      </c>
      <c r="S4950" t="str">
        <f>IF(R4950=1, "First-time", IF(R4950&lt;=3, "Rising Star", IF(R4950&lt;10, "Established", "Elites")))</f>
        <v>Established</v>
      </c>
      <c r="T4950">
        <f>IF(S4950 = "First-time",1,0)</f>
        <v>0</v>
      </c>
      <c r="U4950">
        <f>IF(S4950 = "Rising Star",1,0)</f>
        <v>0</v>
      </c>
      <c r="V4950">
        <f>IF(S4950 = "Established",1,0)</f>
        <v>1</v>
      </c>
      <c r="W4950">
        <f>IF(S4950 = "Elites",1,0)</f>
        <v>0</v>
      </c>
      <c r="X4950" t="s">
        <v>271</v>
      </c>
      <c r="Y4950" t="str">
        <f>IF(X4950="","-",TRIM(LEFT(X4950,FIND(",",X4950&amp;",")-1)))</f>
        <v>Chicago</v>
      </c>
      <c r="Z4950" t="s">
        <v>596</v>
      </c>
      <c r="AA4950" t="s">
        <v>15</v>
      </c>
    </row>
    <row r="4951" spans="1:27" ht="14.4" x14ac:dyDescent="0.3">
      <c r="A4951">
        <v>4938</v>
      </c>
      <c r="B4951" t="s">
        <v>2074</v>
      </c>
      <c r="C4951" t="s">
        <v>2075</v>
      </c>
      <c r="D4951" t="s">
        <v>2076</v>
      </c>
      <c r="E4951" t="s">
        <v>490</v>
      </c>
      <c r="F4951" s="5">
        <f>_xlfn.TEXTBEFORE(E4951, " ") * 1000000</f>
        <v>7300000</v>
      </c>
      <c r="G4951">
        <v>53.939500000000002</v>
      </c>
      <c r="H4951" t="s">
        <v>105</v>
      </c>
      <c r="I4951">
        <v>26</v>
      </c>
      <c r="J4951">
        <f>IF(I4951="",0,I4951)</f>
        <v>26</v>
      </c>
      <c r="K4951">
        <v>22</v>
      </c>
      <c r="L4951">
        <f>I4951-K4951</f>
        <v>4</v>
      </c>
      <c r="M4951" t="str">
        <f>IF(I4951&lt;100,"small",IF(I4951&lt;500,"medium","large"))</f>
        <v>small</v>
      </c>
      <c r="N4951">
        <f>IF(M4951="small",1,0)</f>
        <v>1</v>
      </c>
      <c r="O4951">
        <f>IF(N4951="medium",1,0)</f>
        <v>0</v>
      </c>
      <c r="P4951">
        <f>IF(O4951="large",1,0)</f>
        <v>0</v>
      </c>
      <c r="Q4951">
        <v>1994</v>
      </c>
      <c r="R4951">
        <v>1</v>
      </c>
      <c r="S4951" t="str">
        <f>IF(R4951=1, "First-time", IF(R4951&lt;=3, "Rising Star", IF(R4951&lt;10, "Established", "Elites")))</f>
        <v>First-time</v>
      </c>
      <c r="T4951">
        <f>IF(S4951 = "First-time",1,0)</f>
        <v>1</v>
      </c>
      <c r="U4951">
        <f>IF(S4951 = "Rising Star",1,0)</f>
        <v>0</v>
      </c>
      <c r="V4951">
        <f>IF(S4951 = "Established",1,0)</f>
        <v>0</v>
      </c>
      <c r="W4951">
        <f>IF(S4951 = "Elites",1,0)</f>
        <v>0</v>
      </c>
      <c r="X4951" t="s">
        <v>900</v>
      </c>
      <c r="Y4951" t="str">
        <f>IF(X4951="","-",TRIM(LEFT(X4951,FIND(",",X4951&amp;",")-1)))</f>
        <v>Jacksonville</v>
      </c>
      <c r="Z4951" t="s">
        <v>901</v>
      </c>
      <c r="AA4951" t="s">
        <v>10</v>
      </c>
    </row>
    <row r="4952" spans="1:27" ht="14.4" x14ac:dyDescent="0.3">
      <c r="A4952">
        <v>4939</v>
      </c>
      <c r="B4952" t="s">
        <v>10188</v>
      </c>
      <c r="C4952" t="s">
        <v>10189</v>
      </c>
      <c r="D4952" t="s">
        <v>10190</v>
      </c>
      <c r="E4952" t="s">
        <v>2766</v>
      </c>
      <c r="F4952" s="5">
        <f>_xlfn.TEXTBEFORE(E4952, " ") * 1000000</f>
        <v>2700000</v>
      </c>
      <c r="G4952">
        <v>53.840299999999999</v>
      </c>
      <c r="H4952" t="s">
        <v>118</v>
      </c>
      <c r="I4952">
        <v>15</v>
      </c>
      <c r="J4952">
        <f>IF(I4952="",0,I4952)</f>
        <v>15</v>
      </c>
      <c r="K4952">
        <v>5</v>
      </c>
      <c r="L4952">
        <f>I4952-K4952</f>
        <v>10</v>
      </c>
      <c r="M4952" t="str">
        <f>IF(I4952&lt;100,"small",IF(I4952&lt;500,"medium","large"))</f>
        <v>small</v>
      </c>
      <c r="N4952">
        <f>IF(M4952="small",1,0)</f>
        <v>1</v>
      </c>
      <c r="O4952">
        <f>IF(N4952="medium",1,0)</f>
        <v>0</v>
      </c>
      <c r="P4952">
        <f>IF(O4952="large",1,0)</f>
        <v>0</v>
      </c>
      <c r="Q4952">
        <v>2009</v>
      </c>
      <c r="R4952">
        <v>1</v>
      </c>
      <c r="S4952" t="str">
        <f>IF(R4952=1, "First-time", IF(R4952&lt;=3, "Rising Star", IF(R4952&lt;10, "Established", "Elites")))</f>
        <v>First-time</v>
      </c>
      <c r="T4952">
        <f>IF(S4952 = "First-time",1,0)</f>
        <v>1</v>
      </c>
      <c r="U4952">
        <f>IF(S4952 = "Rising Star",1,0)</f>
        <v>0</v>
      </c>
      <c r="V4952">
        <f>IF(S4952 = "Established",1,0)</f>
        <v>0</v>
      </c>
      <c r="W4952">
        <f>IF(S4952 = "Elites",1,0)</f>
        <v>0</v>
      </c>
      <c r="X4952" t="s">
        <v>689</v>
      </c>
      <c r="Y4952" t="str">
        <f>IF(X4952="","-",TRIM(LEFT(X4952,FIND(",",X4952&amp;",")-1)))</f>
        <v>Miami</v>
      </c>
      <c r="Z4952" t="s">
        <v>824</v>
      </c>
      <c r="AA4952" t="s">
        <v>10</v>
      </c>
    </row>
    <row r="4953" spans="1:27" ht="14.4" x14ac:dyDescent="0.3">
      <c r="A4953">
        <v>4940</v>
      </c>
      <c r="B4953" t="s">
        <v>2129</v>
      </c>
      <c r="C4953" t="s">
        <v>2130</v>
      </c>
      <c r="D4953" t="s">
        <v>2131</v>
      </c>
      <c r="E4953" t="s">
        <v>2132</v>
      </c>
      <c r="F4953" s="5">
        <f>_xlfn.TEXTBEFORE(E4953, " ") * 1000000</f>
        <v>27100000</v>
      </c>
      <c r="G4953">
        <v>53.830599999999997</v>
      </c>
      <c r="H4953" t="s">
        <v>751</v>
      </c>
      <c r="I4953">
        <v>120</v>
      </c>
      <c r="J4953">
        <f>IF(I4953="",0,I4953)</f>
        <v>120</v>
      </c>
      <c r="K4953">
        <v>68</v>
      </c>
      <c r="L4953">
        <f>I4953-K4953</f>
        <v>52</v>
      </c>
      <c r="M4953" t="str">
        <f>IF(I4953&lt;100,"small",IF(I4953&lt;500,"medium","large"))</f>
        <v>medium</v>
      </c>
      <c r="N4953">
        <f>IF(M4953="small",1,0)</f>
        <v>0</v>
      </c>
      <c r="O4953">
        <f>IF(N4953="medium",1,0)</f>
        <v>0</v>
      </c>
      <c r="P4953">
        <f>IF(O4953="large",1,0)</f>
        <v>0</v>
      </c>
      <c r="Q4953">
        <v>1995</v>
      </c>
      <c r="R4953">
        <v>1</v>
      </c>
      <c r="S4953" t="str">
        <f>IF(R4953=1, "First-time", IF(R4953&lt;=3, "Rising Star", IF(R4953&lt;10, "Established", "Elites")))</f>
        <v>First-time</v>
      </c>
      <c r="T4953">
        <f>IF(S4953 = "First-time",1,0)</f>
        <v>1</v>
      </c>
      <c r="U4953">
        <f>IF(S4953 = "Rising Star",1,0)</f>
        <v>0</v>
      </c>
      <c r="V4953">
        <f>IF(S4953 = "Established",1,0)</f>
        <v>0</v>
      </c>
      <c r="W4953">
        <f>IF(S4953 = "Elites",1,0)</f>
        <v>0</v>
      </c>
      <c r="X4953" t="s">
        <v>427</v>
      </c>
      <c r="Y4953" t="str">
        <f>IF(X4953="","-",TRIM(LEFT(X4953,FIND(",",X4953&amp;",")-1)))</f>
        <v>Washington</v>
      </c>
      <c r="Z4953" t="s">
        <v>2133</v>
      </c>
      <c r="AA4953" t="s">
        <v>47</v>
      </c>
    </row>
    <row r="4954" spans="1:27" ht="14.4" x14ac:dyDescent="0.3">
      <c r="A4954">
        <v>4941</v>
      </c>
      <c r="B4954" t="s">
        <v>8255</v>
      </c>
      <c r="C4954" t="s">
        <v>8256</v>
      </c>
      <c r="D4954" t="s">
        <v>8257</v>
      </c>
      <c r="E4954" t="s">
        <v>937</v>
      </c>
      <c r="F4954" s="5">
        <f>_xlfn.TEXTBEFORE(E4954, " ") * 1000000</f>
        <v>9700000</v>
      </c>
      <c r="G4954">
        <v>53.825899999999997</v>
      </c>
      <c r="H4954" t="s">
        <v>1750</v>
      </c>
      <c r="I4954">
        <v>32</v>
      </c>
      <c r="J4954">
        <f>IF(I4954="",0,I4954)</f>
        <v>32</v>
      </c>
      <c r="K4954">
        <v>15</v>
      </c>
      <c r="L4954">
        <f>I4954-K4954</f>
        <v>17</v>
      </c>
      <c r="M4954" t="str">
        <f>IF(I4954&lt;100,"small",IF(I4954&lt;500,"medium","large"))</f>
        <v>small</v>
      </c>
      <c r="N4954">
        <f>IF(M4954="small",1,0)</f>
        <v>1</v>
      </c>
      <c r="O4954">
        <f>IF(N4954="medium",1,0)</f>
        <v>0</v>
      </c>
      <c r="P4954">
        <f>IF(O4954="large",1,0)</f>
        <v>0</v>
      </c>
      <c r="Q4954">
        <v>2008</v>
      </c>
      <c r="R4954">
        <v>4</v>
      </c>
      <c r="S4954" t="str">
        <f>IF(R4954=1, "First-time", IF(R4954&lt;=3, "Rising Star", IF(R4954&lt;10, "Established", "Elites")))</f>
        <v>Established</v>
      </c>
      <c r="T4954">
        <f>IF(S4954 = "First-time",1,0)</f>
        <v>0</v>
      </c>
      <c r="U4954">
        <f>IF(S4954 = "Rising Star",1,0)</f>
        <v>0</v>
      </c>
      <c r="V4954">
        <f>IF(S4954 = "Established",1,0)</f>
        <v>1</v>
      </c>
      <c r="W4954">
        <f>IF(S4954 = "Elites",1,0)</f>
        <v>0</v>
      </c>
      <c r="X4954" t="s">
        <v>427</v>
      </c>
      <c r="Y4954" t="str">
        <f>IF(X4954="","-",TRIM(LEFT(X4954,FIND(",",X4954&amp;",")-1)))</f>
        <v>Washington</v>
      </c>
      <c r="Z4954" t="s">
        <v>1789</v>
      </c>
      <c r="AA4954" t="s">
        <v>47</v>
      </c>
    </row>
    <row r="4955" spans="1:27" ht="14.4" x14ac:dyDescent="0.3">
      <c r="A4955">
        <v>4942</v>
      </c>
      <c r="B4955" t="s">
        <v>5457</v>
      </c>
      <c r="C4955" t="s">
        <v>5458</v>
      </c>
      <c r="D4955" t="s">
        <v>5459</v>
      </c>
      <c r="E4955" t="s">
        <v>928</v>
      </c>
      <c r="F4955" s="5">
        <f>_xlfn.TEXTBEFORE(E4955, " ") * 1000000</f>
        <v>15700000</v>
      </c>
      <c r="G4955">
        <v>53.820999999999998</v>
      </c>
      <c r="H4955" t="s">
        <v>174</v>
      </c>
      <c r="I4955">
        <v>132</v>
      </c>
      <c r="J4955">
        <f>IF(I4955="",0,I4955)</f>
        <v>132</v>
      </c>
      <c r="K4955">
        <v>85</v>
      </c>
      <c r="L4955">
        <f>I4955-K4955</f>
        <v>47</v>
      </c>
      <c r="M4955" t="str">
        <f>IF(I4955&lt;100,"small",IF(I4955&lt;500,"medium","large"))</f>
        <v>medium</v>
      </c>
      <c r="N4955">
        <f>IF(M4955="small",1,0)</f>
        <v>0</v>
      </c>
      <c r="O4955">
        <f>IF(N4955="medium",1,0)</f>
        <v>0</v>
      </c>
      <c r="P4955">
        <f>IF(O4955="large",1,0)</f>
        <v>0</v>
      </c>
      <c r="Q4955">
        <v>2004</v>
      </c>
      <c r="R4955">
        <v>7</v>
      </c>
      <c r="S4955" t="str">
        <f>IF(R4955=1, "First-time", IF(R4955&lt;=3, "Rising Star", IF(R4955&lt;10, "Established", "Elites")))</f>
        <v>Established</v>
      </c>
      <c r="T4955">
        <f>IF(S4955 = "First-time",1,0)</f>
        <v>0</v>
      </c>
      <c r="U4955">
        <f>IF(S4955 = "Rising Star",1,0)</f>
        <v>0</v>
      </c>
      <c r="V4955">
        <f>IF(S4955 = "Established",1,0)</f>
        <v>1</v>
      </c>
      <c r="W4955">
        <f>IF(S4955 = "Elites",1,0)</f>
        <v>0</v>
      </c>
      <c r="X4955" t="s">
        <v>191</v>
      </c>
      <c r="Y4955" t="str">
        <f>IF(X4955="","-",TRIM(LEFT(X4955,FIND(",",X4955&amp;",")-1)))</f>
        <v>Philadelphia</v>
      </c>
      <c r="Z4955" t="s">
        <v>1997</v>
      </c>
      <c r="AA4955" t="s">
        <v>39</v>
      </c>
    </row>
    <row r="4956" spans="1:27" ht="14.4" x14ac:dyDescent="0.3">
      <c r="A4956">
        <v>4943</v>
      </c>
      <c r="B4956" t="s">
        <v>2749</v>
      </c>
      <c r="C4956" t="s">
        <v>2750</v>
      </c>
      <c r="D4956" t="s">
        <v>2751</v>
      </c>
      <c r="E4956" t="s">
        <v>1103</v>
      </c>
      <c r="F4956" s="5">
        <f>_xlfn.TEXTBEFORE(E4956, " ") * 1000000</f>
        <v>4500000</v>
      </c>
      <c r="G4956">
        <v>53.695</v>
      </c>
      <c r="H4956" t="s">
        <v>1132</v>
      </c>
      <c r="I4956">
        <v>25</v>
      </c>
      <c r="J4956">
        <f>IF(I4956="",0,I4956)</f>
        <v>25</v>
      </c>
      <c r="K4956">
        <v>24</v>
      </c>
      <c r="L4956">
        <f>I4956-K4956</f>
        <v>1</v>
      </c>
      <c r="M4956" t="str">
        <f>IF(I4956&lt;100,"small",IF(I4956&lt;500,"medium","large"))</f>
        <v>small</v>
      </c>
      <c r="N4956">
        <f>IF(M4956="small",1,0)</f>
        <v>1</v>
      </c>
      <c r="O4956">
        <f>IF(N4956="medium",1,0)</f>
        <v>0</v>
      </c>
      <c r="P4956">
        <f>IF(O4956="large",1,0)</f>
        <v>0</v>
      </c>
      <c r="Q4956">
        <v>1997</v>
      </c>
      <c r="R4956">
        <v>4</v>
      </c>
      <c r="S4956" t="str">
        <f>IF(R4956=1, "First-time", IF(R4956&lt;=3, "Rising Star", IF(R4956&lt;10, "Established", "Elites")))</f>
        <v>Established</v>
      </c>
      <c r="T4956">
        <f>IF(S4956 = "First-time",1,0)</f>
        <v>0</v>
      </c>
      <c r="U4956">
        <f>IF(S4956 = "Rising Star",1,0)</f>
        <v>0</v>
      </c>
      <c r="V4956">
        <f>IF(S4956 = "Established",1,0)</f>
        <v>1</v>
      </c>
      <c r="W4956">
        <f>IF(S4956 = "Elites",1,0)</f>
        <v>0</v>
      </c>
      <c r="X4956" t="s">
        <v>900</v>
      </c>
      <c r="Y4956" t="str">
        <f>IF(X4956="","-",TRIM(LEFT(X4956,FIND(",",X4956&amp;",")-1)))</f>
        <v>Jacksonville</v>
      </c>
      <c r="Z4956" t="s">
        <v>901</v>
      </c>
      <c r="AA4956" t="s">
        <v>10</v>
      </c>
    </row>
    <row r="4957" spans="1:27" ht="14.4" x14ac:dyDescent="0.3">
      <c r="A4957">
        <v>4944</v>
      </c>
      <c r="B4957" t="s">
        <v>1095</v>
      </c>
      <c r="C4957" t="s">
        <v>1096</v>
      </c>
      <c r="D4957" t="s">
        <v>1097</v>
      </c>
      <c r="E4957" t="s">
        <v>1098</v>
      </c>
      <c r="F4957" s="5">
        <f>_xlfn.TEXTBEFORE(E4957, " ") * 1000000</f>
        <v>62100000</v>
      </c>
      <c r="G4957">
        <v>53.6875</v>
      </c>
      <c r="H4957" t="s">
        <v>803</v>
      </c>
      <c r="I4957">
        <v>160</v>
      </c>
      <c r="J4957">
        <f>IF(I4957="",0,I4957)</f>
        <v>160</v>
      </c>
      <c r="K4957">
        <v>110</v>
      </c>
      <c r="L4957">
        <f>I4957-K4957</f>
        <v>50</v>
      </c>
      <c r="M4957" t="str">
        <f>IF(I4957&lt;100,"small",IF(I4957&lt;500,"medium","large"))</f>
        <v>medium</v>
      </c>
      <c r="N4957">
        <f>IF(M4957="small",1,0)</f>
        <v>0</v>
      </c>
      <c r="O4957">
        <f>IF(N4957="medium",1,0)</f>
        <v>0</v>
      </c>
      <c r="P4957">
        <f>IF(O4957="large",1,0)</f>
        <v>0</v>
      </c>
      <c r="Q4957">
        <v>1985</v>
      </c>
      <c r="R4957">
        <v>1</v>
      </c>
      <c r="S4957" t="str">
        <f>IF(R4957=1, "First-time", IF(R4957&lt;=3, "Rising Star", IF(R4957&lt;10, "Established", "Elites")))</f>
        <v>First-time</v>
      </c>
      <c r="T4957">
        <f>IF(S4957 = "First-time",1,0)</f>
        <v>1</v>
      </c>
      <c r="U4957">
        <f>IF(S4957 = "Rising Star",1,0)</f>
        <v>0</v>
      </c>
      <c r="V4957">
        <f>IF(S4957 = "Established",1,0)</f>
        <v>0</v>
      </c>
      <c r="W4957">
        <f>IF(S4957 = "Elites",1,0)</f>
        <v>0</v>
      </c>
      <c r="X4957" t="s">
        <v>99</v>
      </c>
      <c r="Y4957" t="str">
        <f>IF(X4957="","-",TRIM(LEFT(X4957,FIND(",",X4957&amp;",")-1)))</f>
        <v>-</v>
      </c>
      <c r="Z4957" t="s">
        <v>1099</v>
      </c>
      <c r="AA4957" t="s">
        <v>20</v>
      </c>
    </row>
    <row r="4958" spans="1:27" ht="14.4" x14ac:dyDescent="0.3">
      <c r="A4958">
        <v>4945</v>
      </c>
      <c r="B4958" t="s">
        <v>3265</v>
      </c>
      <c r="C4958" t="s">
        <v>3266</v>
      </c>
      <c r="D4958" t="s">
        <v>3267</v>
      </c>
      <c r="E4958" t="s">
        <v>3268</v>
      </c>
      <c r="F4958" s="5">
        <f>_xlfn.TEXTBEFORE(E4958, " ") * 1000000</f>
        <v>46800000</v>
      </c>
      <c r="G4958">
        <v>53.624600000000001</v>
      </c>
      <c r="H4958" t="s">
        <v>129</v>
      </c>
      <c r="I4958">
        <v>90</v>
      </c>
      <c r="J4958">
        <f>IF(I4958="",0,I4958)</f>
        <v>90</v>
      </c>
      <c r="K4958">
        <v>70</v>
      </c>
      <c r="L4958">
        <f>I4958-K4958</f>
        <v>20</v>
      </c>
      <c r="M4958" t="str">
        <f>IF(I4958&lt;100,"small",IF(I4958&lt;500,"medium","large"))</f>
        <v>small</v>
      </c>
      <c r="N4958">
        <f>IF(M4958="small",1,0)</f>
        <v>1</v>
      </c>
      <c r="O4958">
        <f>IF(N4958="medium",1,0)</f>
        <v>0</v>
      </c>
      <c r="P4958">
        <f>IF(O4958="large",1,0)</f>
        <v>0</v>
      </c>
      <c r="Q4958">
        <v>1999</v>
      </c>
      <c r="R4958">
        <v>3</v>
      </c>
      <c r="S4958" t="str">
        <f>IF(R4958=1, "First-time", IF(R4958&lt;=3, "Rising Star", IF(R4958&lt;10, "Established", "Elites")))</f>
        <v>Rising Star</v>
      </c>
      <c r="T4958">
        <f>IF(S4958 = "First-time",1,0)</f>
        <v>0</v>
      </c>
      <c r="U4958">
        <f>IF(S4958 = "Rising Star",1,0)</f>
        <v>1</v>
      </c>
      <c r="V4958">
        <f>IF(S4958 = "Established",1,0)</f>
        <v>0</v>
      </c>
      <c r="W4958">
        <f>IF(S4958 = "Elites",1,0)</f>
        <v>0</v>
      </c>
      <c r="X4958" t="s">
        <v>99</v>
      </c>
      <c r="Y4958" t="str">
        <f>IF(X4958="","-",TRIM(LEFT(X4958,FIND(",",X4958&amp;",")-1)))</f>
        <v>-</v>
      </c>
      <c r="Z4958" t="s">
        <v>3269</v>
      </c>
      <c r="AA4958" t="s">
        <v>16</v>
      </c>
    </row>
    <row r="4959" spans="1:27" ht="14.4" x14ac:dyDescent="0.3">
      <c r="A4959">
        <v>4946</v>
      </c>
      <c r="B4959" t="s">
        <v>1985</v>
      </c>
      <c r="C4959" t="s">
        <v>1986</v>
      </c>
      <c r="D4959" t="s">
        <v>1987</v>
      </c>
      <c r="E4959" t="s">
        <v>1496</v>
      </c>
      <c r="F4959" s="5">
        <f>_xlfn.TEXTBEFORE(E4959, " ") * 1000000</f>
        <v>6500000</v>
      </c>
      <c r="G4959">
        <v>53.565399999999997</v>
      </c>
      <c r="H4959" t="s">
        <v>105</v>
      </c>
      <c r="I4959">
        <v>30</v>
      </c>
      <c r="J4959">
        <f>IF(I4959="",0,I4959)</f>
        <v>30</v>
      </c>
      <c r="K4959">
        <v>9</v>
      </c>
      <c r="L4959">
        <f>I4959-K4959</f>
        <v>21</v>
      </c>
      <c r="M4959" t="str">
        <f>IF(I4959&lt;100,"small",IF(I4959&lt;500,"medium","large"))</f>
        <v>small</v>
      </c>
      <c r="N4959">
        <f>IF(M4959="small",1,0)</f>
        <v>1</v>
      </c>
      <c r="O4959">
        <f>IF(N4959="medium",1,0)</f>
        <v>0</v>
      </c>
      <c r="P4959">
        <f>IF(O4959="large",1,0)</f>
        <v>0</v>
      </c>
      <c r="Q4959">
        <v>1994</v>
      </c>
      <c r="R4959">
        <v>3</v>
      </c>
      <c r="S4959" t="str">
        <f>IF(R4959=1, "First-time", IF(R4959&lt;=3, "Rising Star", IF(R4959&lt;10, "Established", "Elites")))</f>
        <v>Rising Star</v>
      </c>
      <c r="T4959">
        <f>IF(S4959 = "First-time",1,0)</f>
        <v>0</v>
      </c>
      <c r="U4959">
        <f>IF(S4959 = "Rising Star",1,0)</f>
        <v>1</v>
      </c>
      <c r="V4959">
        <f>IF(S4959 = "Established",1,0)</f>
        <v>0</v>
      </c>
      <c r="W4959">
        <f>IF(S4959 = "Elites",1,0)</f>
        <v>0</v>
      </c>
      <c r="X4959" t="s">
        <v>99</v>
      </c>
      <c r="Y4959" t="str">
        <f>IF(X4959="","-",TRIM(LEFT(X4959,FIND(",",X4959&amp;",")-1)))</f>
        <v>-</v>
      </c>
      <c r="Z4959" t="s">
        <v>1988</v>
      </c>
      <c r="AA4959" t="s">
        <v>39</v>
      </c>
    </row>
    <row r="4960" spans="1:27" ht="14.4" x14ac:dyDescent="0.3">
      <c r="A4960">
        <v>4947</v>
      </c>
      <c r="B4960" t="s">
        <v>5617</v>
      </c>
      <c r="C4960" t="s">
        <v>5618</v>
      </c>
      <c r="D4960" t="s">
        <v>5619</v>
      </c>
      <c r="E4960" t="s">
        <v>4615</v>
      </c>
      <c r="F4960" s="5">
        <f>_xlfn.TEXTBEFORE(E4960, " ") * 1000000</f>
        <v>22500000</v>
      </c>
      <c r="G4960">
        <v>53.551499999999997</v>
      </c>
      <c r="H4960" t="s">
        <v>779</v>
      </c>
      <c r="I4960">
        <v>125</v>
      </c>
      <c r="J4960">
        <f>IF(I4960="",0,I4960)</f>
        <v>125</v>
      </c>
      <c r="K4960">
        <v>71</v>
      </c>
      <c r="L4960">
        <f>I4960-K4960</f>
        <v>54</v>
      </c>
      <c r="M4960" t="str">
        <f>IF(I4960&lt;100,"small",IF(I4960&lt;500,"medium","large"))</f>
        <v>medium</v>
      </c>
      <c r="N4960">
        <f>IF(M4960="small",1,0)</f>
        <v>0</v>
      </c>
      <c r="O4960">
        <f>IF(N4960="medium",1,0)</f>
        <v>0</v>
      </c>
      <c r="P4960">
        <f>IF(O4960="large",1,0)</f>
        <v>0</v>
      </c>
      <c r="Q4960">
        <v>2004</v>
      </c>
      <c r="R4960">
        <v>9</v>
      </c>
      <c r="S4960" t="str">
        <f>IF(R4960=1, "First-time", IF(R4960&lt;=3, "Rising Star", IF(R4960&lt;10, "Established", "Elites")))</f>
        <v>Established</v>
      </c>
      <c r="T4960">
        <f>IF(S4960 = "First-time",1,0)</f>
        <v>0</v>
      </c>
      <c r="U4960">
        <f>IF(S4960 = "Rising Star",1,0)</f>
        <v>0</v>
      </c>
      <c r="V4960">
        <f>IF(S4960 = "Established",1,0)</f>
        <v>1</v>
      </c>
      <c r="W4960">
        <f>IF(S4960 = "Elites",1,0)</f>
        <v>0</v>
      </c>
      <c r="X4960" t="s">
        <v>93</v>
      </c>
      <c r="Y4960" t="str">
        <f>IF(X4960="","-",TRIM(LEFT(X4960,FIND(",",X4960&amp;",")-1)))</f>
        <v>Baltimore</v>
      </c>
      <c r="Z4960" t="s">
        <v>93</v>
      </c>
      <c r="AA4960" t="s">
        <v>21</v>
      </c>
    </row>
    <row r="4961" spans="1:27" ht="14.4" x14ac:dyDescent="0.3">
      <c r="A4961">
        <v>4948</v>
      </c>
      <c r="B4961" t="s">
        <v>1352</v>
      </c>
      <c r="C4961" t="s">
        <v>1353</v>
      </c>
      <c r="D4961" t="s">
        <v>1354</v>
      </c>
      <c r="E4961" t="s">
        <v>1355</v>
      </c>
      <c r="F4961" s="5">
        <f>_xlfn.TEXTBEFORE(E4961, " ") * 1000000</f>
        <v>54900000</v>
      </c>
      <c r="G4961">
        <v>53.544899999999998</v>
      </c>
      <c r="H4961" t="s">
        <v>129</v>
      </c>
      <c r="I4961">
        <v>64</v>
      </c>
      <c r="J4961">
        <f>IF(I4961="",0,I4961)</f>
        <v>64</v>
      </c>
      <c r="K4961">
        <v>48</v>
      </c>
      <c r="L4961">
        <f>I4961-K4961</f>
        <v>16</v>
      </c>
      <c r="M4961" t="str">
        <f>IF(I4961&lt;100,"small",IF(I4961&lt;500,"medium","large"))</f>
        <v>small</v>
      </c>
      <c r="N4961">
        <f>IF(M4961="small",1,0)</f>
        <v>1</v>
      </c>
      <c r="O4961">
        <f>IF(N4961="medium",1,0)</f>
        <v>0</v>
      </c>
      <c r="P4961">
        <f>IF(O4961="large",1,0)</f>
        <v>0</v>
      </c>
      <c r="Q4961">
        <v>1988</v>
      </c>
      <c r="R4961">
        <v>5</v>
      </c>
      <c r="S4961" t="str">
        <f>IF(R4961=1, "First-time", IF(R4961&lt;=3, "Rising Star", IF(R4961&lt;10, "Established", "Elites")))</f>
        <v>Established</v>
      </c>
      <c r="T4961">
        <f>IF(S4961 = "First-time",1,0)</f>
        <v>0</v>
      </c>
      <c r="U4961">
        <f>IF(S4961 = "Rising Star",1,0)</f>
        <v>0</v>
      </c>
      <c r="V4961">
        <f>IF(S4961 = "Established",1,0)</f>
        <v>1</v>
      </c>
      <c r="W4961">
        <f>IF(S4961 = "Elites",1,0)</f>
        <v>0</v>
      </c>
      <c r="X4961" t="s">
        <v>99</v>
      </c>
      <c r="Y4961" t="str">
        <f>IF(X4961="","-",TRIM(LEFT(X4961,FIND(",",X4961&amp;",")-1)))</f>
        <v>-</v>
      </c>
      <c r="Z4961" t="s">
        <v>1356</v>
      </c>
      <c r="AA4961" t="s">
        <v>23</v>
      </c>
    </row>
    <row r="4962" spans="1:27" ht="14.4" x14ac:dyDescent="0.3">
      <c r="A4962">
        <v>4949</v>
      </c>
      <c r="B4962" t="s">
        <v>4124</v>
      </c>
      <c r="C4962" t="s">
        <v>4125</v>
      </c>
      <c r="D4962" t="s">
        <v>4126</v>
      </c>
      <c r="E4962" t="s">
        <v>4127</v>
      </c>
      <c r="F4962" s="5">
        <f>_xlfn.TEXTBEFORE(E4962, " ") * 1000000</f>
        <v>220300000</v>
      </c>
      <c r="G4962">
        <v>53.537300000000002</v>
      </c>
      <c r="H4962" t="s">
        <v>129</v>
      </c>
      <c r="I4962">
        <v>400</v>
      </c>
      <c r="J4962">
        <f>IF(I4962="",0,I4962)</f>
        <v>400</v>
      </c>
      <c r="K4962">
        <v>260</v>
      </c>
      <c r="L4962">
        <f>I4962-K4962</f>
        <v>140</v>
      </c>
      <c r="M4962" t="str">
        <f>IF(I4962&lt;100,"small",IF(I4962&lt;500,"medium","large"))</f>
        <v>medium</v>
      </c>
      <c r="N4962">
        <f>IF(M4962="small",1,0)</f>
        <v>0</v>
      </c>
      <c r="O4962">
        <f>IF(N4962="medium",1,0)</f>
        <v>0</v>
      </c>
      <c r="P4962">
        <f>IF(O4962="large",1,0)</f>
        <v>0</v>
      </c>
      <c r="Q4962">
        <v>2001</v>
      </c>
      <c r="R4962">
        <v>13</v>
      </c>
      <c r="S4962" t="str">
        <f>IF(R4962=1, "First-time", IF(R4962&lt;=3, "Rising Star", IF(R4962&lt;10, "Established", "Elites")))</f>
        <v>Elites</v>
      </c>
      <c r="T4962">
        <f>IF(S4962 = "First-time",1,0)</f>
        <v>0</v>
      </c>
      <c r="U4962">
        <f>IF(S4962 = "Rising Star",1,0)</f>
        <v>0</v>
      </c>
      <c r="V4962">
        <f>IF(S4962 = "Established",1,0)</f>
        <v>0</v>
      </c>
      <c r="W4962">
        <f>IF(S4962 = "Elites",1,0)</f>
        <v>1</v>
      </c>
      <c r="X4962" t="s">
        <v>689</v>
      </c>
      <c r="Y4962" t="str">
        <f>IF(X4962="","-",TRIM(LEFT(X4962,FIND(",",X4962&amp;",")-1)))</f>
        <v>Miami</v>
      </c>
      <c r="Z4962" t="s">
        <v>3312</v>
      </c>
      <c r="AA4962" t="s">
        <v>10</v>
      </c>
    </row>
    <row r="4963" spans="1:27" ht="14.4" x14ac:dyDescent="0.3">
      <c r="A4963">
        <v>4950</v>
      </c>
      <c r="B4963" t="s">
        <v>949</v>
      </c>
      <c r="C4963" t="s">
        <v>950</v>
      </c>
      <c r="D4963" t="s">
        <v>951</v>
      </c>
      <c r="E4963" t="s">
        <v>952</v>
      </c>
      <c r="F4963" s="5">
        <f>_xlfn.TEXTBEFORE(E4963, " ") * 1000000</f>
        <v>38100000</v>
      </c>
      <c r="G4963">
        <v>53.514299999999999</v>
      </c>
      <c r="H4963" t="s">
        <v>105</v>
      </c>
      <c r="I4963">
        <v>166</v>
      </c>
      <c r="J4963">
        <f>IF(I4963="",0,I4963)</f>
        <v>166</v>
      </c>
      <c r="K4963">
        <v>86</v>
      </c>
      <c r="L4963">
        <f>I4963-K4963</f>
        <v>80</v>
      </c>
      <c r="M4963" t="str">
        <f>IF(I4963&lt;100,"small",IF(I4963&lt;500,"medium","large"))</f>
        <v>medium</v>
      </c>
      <c r="N4963">
        <f>IF(M4963="small",1,0)</f>
        <v>0</v>
      </c>
      <c r="O4963">
        <f>IF(N4963="medium",1,0)</f>
        <v>0</v>
      </c>
      <c r="P4963">
        <f>IF(O4963="large",1,0)</f>
        <v>0</v>
      </c>
      <c r="Q4963">
        <v>1983</v>
      </c>
      <c r="R4963">
        <v>3</v>
      </c>
      <c r="S4963" t="str">
        <f>IF(R4963=1, "First-time", IF(R4963&lt;=3, "Rising Star", IF(R4963&lt;10, "Established", "Elites")))</f>
        <v>Rising Star</v>
      </c>
      <c r="T4963">
        <f>IF(S4963 = "First-time",1,0)</f>
        <v>0</v>
      </c>
      <c r="U4963">
        <f>IF(S4963 = "Rising Star",1,0)</f>
        <v>1</v>
      </c>
      <c r="V4963">
        <f>IF(S4963 = "Established",1,0)</f>
        <v>0</v>
      </c>
      <c r="W4963">
        <f>IF(S4963 = "Elites",1,0)</f>
        <v>0</v>
      </c>
      <c r="X4963" t="s">
        <v>585</v>
      </c>
      <c r="Y4963" t="str">
        <f>IF(X4963="","-",TRIM(LEFT(X4963,FIND(",",X4963&amp;",")-1)))</f>
        <v>Ann Arbor</v>
      </c>
      <c r="Z4963" t="s">
        <v>953</v>
      </c>
      <c r="AA4963" t="s">
        <v>23</v>
      </c>
    </row>
    <row r="4964" spans="1:27" ht="14.4" x14ac:dyDescent="0.3">
      <c r="A4964">
        <v>4951</v>
      </c>
      <c r="B4964" t="s">
        <v>2658</v>
      </c>
      <c r="C4964" t="s">
        <v>2659</v>
      </c>
      <c r="D4964" t="s">
        <v>2660</v>
      </c>
      <c r="E4964" t="s">
        <v>2661</v>
      </c>
      <c r="F4964" s="5">
        <f>_xlfn.TEXTBEFORE(E4964, " ") * 1000000</f>
        <v>27400000</v>
      </c>
      <c r="G4964">
        <v>53.499000000000002</v>
      </c>
      <c r="H4964" t="s">
        <v>1132</v>
      </c>
      <c r="I4964">
        <v>781</v>
      </c>
      <c r="J4964">
        <f>IF(I4964="",0,I4964)</f>
        <v>781</v>
      </c>
      <c r="K4964">
        <v>155</v>
      </c>
      <c r="L4964">
        <f>I4964-K4964</f>
        <v>626</v>
      </c>
      <c r="M4964" t="str">
        <f>IF(I4964&lt;100,"small",IF(I4964&lt;500,"medium","large"))</f>
        <v>large</v>
      </c>
      <c r="N4964">
        <f>IF(M4964="small",1,0)</f>
        <v>0</v>
      </c>
      <c r="O4964">
        <f>IF(N4964="medium",1,0)</f>
        <v>0</v>
      </c>
      <c r="P4964">
        <f>IF(O4964="large",1,0)</f>
        <v>0</v>
      </c>
      <c r="Q4964">
        <v>1997</v>
      </c>
      <c r="R4964">
        <v>5</v>
      </c>
      <c r="S4964" t="str">
        <f>IF(R4964=1, "First-time", IF(R4964&lt;=3, "Rising Star", IF(R4964&lt;10, "Established", "Elites")))</f>
        <v>Established</v>
      </c>
      <c r="T4964">
        <f>IF(S4964 = "First-time",1,0)</f>
        <v>0</v>
      </c>
      <c r="U4964">
        <f>IF(S4964 = "Rising Star",1,0)</f>
        <v>0</v>
      </c>
      <c r="V4964">
        <f>IF(S4964 = "Established",1,0)</f>
        <v>1</v>
      </c>
      <c r="W4964">
        <f>IF(S4964 = "Elites",1,0)</f>
        <v>0</v>
      </c>
      <c r="X4964" t="s">
        <v>191</v>
      </c>
      <c r="Y4964" t="str">
        <f>IF(X4964="","-",TRIM(LEFT(X4964,FIND(",",X4964&amp;",")-1)))</f>
        <v>Philadelphia</v>
      </c>
      <c r="Z4964" t="s">
        <v>2662</v>
      </c>
      <c r="AA4964" t="s">
        <v>32</v>
      </c>
    </row>
    <row r="4965" spans="1:27" ht="14.4" x14ac:dyDescent="0.3">
      <c r="A4965">
        <v>4952</v>
      </c>
      <c r="B4965" t="s">
        <v>15114</v>
      </c>
      <c r="C4965" t="s">
        <v>15115</v>
      </c>
      <c r="D4965" t="s">
        <v>15116</v>
      </c>
      <c r="E4965" t="s">
        <v>1192</v>
      </c>
      <c r="F4965" s="5">
        <f>_xlfn.TEXTBEFORE(E4965, " ") * 1000000</f>
        <v>2300000</v>
      </c>
      <c r="G4965">
        <v>53.480400000000003</v>
      </c>
      <c r="H4965" t="s">
        <v>167</v>
      </c>
      <c r="I4965">
        <v>22</v>
      </c>
      <c r="J4965">
        <f>IF(I4965="",0,I4965)</f>
        <v>22</v>
      </c>
      <c r="K4965">
        <v>15</v>
      </c>
      <c r="L4965">
        <f>I4965-K4965</f>
        <v>7</v>
      </c>
      <c r="M4965" t="str">
        <f>IF(I4965&lt;100,"small",IF(I4965&lt;500,"medium","large"))</f>
        <v>small</v>
      </c>
      <c r="N4965">
        <f>IF(M4965="small",1,0)</f>
        <v>1</v>
      </c>
      <c r="O4965">
        <f>IF(N4965="medium",1,0)</f>
        <v>0</v>
      </c>
      <c r="P4965">
        <f>IF(O4965="large",1,0)</f>
        <v>0</v>
      </c>
      <c r="Q4965">
        <v>2013</v>
      </c>
      <c r="R4965">
        <v>1</v>
      </c>
      <c r="S4965" t="str">
        <f>IF(R4965=1, "First-time", IF(R4965&lt;=3, "Rising Star", IF(R4965&lt;10, "Established", "Elites")))</f>
        <v>First-time</v>
      </c>
      <c r="T4965">
        <f>IF(S4965 = "First-time",1,0)</f>
        <v>1</v>
      </c>
      <c r="U4965">
        <f>IF(S4965 = "Rising Star",1,0)</f>
        <v>0</v>
      </c>
      <c r="V4965">
        <f>IF(S4965 = "Established",1,0)</f>
        <v>0</v>
      </c>
      <c r="W4965">
        <f>IF(S4965 = "Elites",1,0)</f>
        <v>0</v>
      </c>
      <c r="X4965" t="s">
        <v>99</v>
      </c>
      <c r="Y4965" t="str">
        <f>IF(X4965="","-",TRIM(LEFT(X4965,FIND(",",X4965&amp;",")-1)))</f>
        <v>-</v>
      </c>
      <c r="Z4965" t="s">
        <v>213</v>
      </c>
      <c r="AA4965" t="s">
        <v>16</v>
      </c>
    </row>
    <row r="4966" spans="1:27" ht="14.4" x14ac:dyDescent="0.3">
      <c r="A4966">
        <v>4953</v>
      </c>
      <c r="B4966" t="s">
        <v>6585</v>
      </c>
      <c r="C4966" t="s">
        <v>6586</v>
      </c>
      <c r="D4966" t="s">
        <v>6587</v>
      </c>
      <c r="E4966" t="s">
        <v>2101</v>
      </c>
      <c r="F4966" s="5">
        <f>_xlfn.TEXTBEFORE(E4966, " ") * 1000000</f>
        <v>9400000</v>
      </c>
      <c r="G4966">
        <v>53.434399999999997</v>
      </c>
      <c r="H4966" t="s">
        <v>1132</v>
      </c>
      <c r="I4966">
        <v>52</v>
      </c>
      <c r="J4966">
        <f>IF(I4966="",0,I4966)</f>
        <v>52</v>
      </c>
      <c r="K4966">
        <v>27</v>
      </c>
      <c r="L4966">
        <f>I4966-K4966</f>
        <v>25</v>
      </c>
      <c r="M4966" t="str">
        <f>IF(I4966&lt;100,"small",IF(I4966&lt;500,"medium","large"))</f>
        <v>small</v>
      </c>
      <c r="N4966">
        <f>IF(M4966="small",1,0)</f>
        <v>1</v>
      </c>
      <c r="O4966">
        <f>IF(N4966="medium",1,0)</f>
        <v>0</v>
      </c>
      <c r="P4966">
        <f>IF(O4966="large",1,0)</f>
        <v>0</v>
      </c>
      <c r="Q4966">
        <v>2005</v>
      </c>
      <c r="R4966">
        <v>7</v>
      </c>
      <c r="S4966" t="str">
        <f>IF(R4966=1, "First-time", IF(R4966&lt;=3, "Rising Star", IF(R4966&lt;10, "Established", "Elites")))</f>
        <v>Established</v>
      </c>
      <c r="T4966">
        <f>IF(S4966 = "First-time",1,0)</f>
        <v>0</v>
      </c>
      <c r="U4966">
        <f>IF(S4966 = "Rising Star",1,0)</f>
        <v>0</v>
      </c>
      <c r="V4966">
        <f>IF(S4966 = "Established",1,0)</f>
        <v>1</v>
      </c>
      <c r="W4966">
        <f>IF(S4966 = "Elites",1,0)</f>
        <v>0</v>
      </c>
      <c r="X4966" t="s">
        <v>99</v>
      </c>
      <c r="Y4966" t="str">
        <f>IF(X4966="","-",TRIM(LEFT(X4966,FIND(",",X4966&amp;",")-1)))</f>
        <v>-</v>
      </c>
      <c r="Z4966" t="s">
        <v>6588</v>
      </c>
      <c r="AA4966" t="s">
        <v>5</v>
      </c>
    </row>
    <row r="4967" spans="1:27" ht="14.4" x14ac:dyDescent="0.3">
      <c r="A4967">
        <v>4954</v>
      </c>
      <c r="B4967" t="s">
        <v>3390</v>
      </c>
      <c r="C4967" t="s">
        <v>3391</v>
      </c>
      <c r="D4967" t="s">
        <v>3392</v>
      </c>
      <c r="E4967" t="s">
        <v>529</v>
      </c>
      <c r="F4967" s="5">
        <f>_xlfn.TEXTBEFORE(E4967, " ") * 1000000</f>
        <v>4200000</v>
      </c>
      <c r="G4967">
        <v>53.388800000000003</v>
      </c>
      <c r="H4967" t="s">
        <v>751</v>
      </c>
      <c r="I4967">
        <v>43</v>
      </c>
      <c r="J4967">
        <f>IF(I4967="",0,I4967)</f>
        <v>43</v>
      </c>
      <c r="K4967">
        <v>21</v>
      </c>
      <c r="L4967">
        <f>I4967-K4967</f>
        <v>22</v>
      </c>
      <c r="M4967" t="str">
        <f>IF(I4967&lt;100,"small",IF(I4967&lt;500,"medium","large"))</f>
        <v>small</v>
      </c>
      <c r="N4967">
        <f>IF(M4967="small",1,0)</f>
        <v>1</v>
      </c>
      <c r="O4967">
        <f>IF(N4967="medium",1,0)</f>
        <v>0</v>
      </c>
      <c r="P4967">
        <f>IF(O4967="large",1,0)</f>
        <v>0</v>
      </c>
      <c r="Q4967">
        <v>2000</v>
      </c>
      <c r="R4967">
        <v>2</v>
      </c>
      <c r="S4967" t="str">
        <f>IF(R4967=1, "First-time", IF(R4967&lt;=3, "Rising Star", IF(R4967&lt;10, "Established", "Elites")))</f>
        <v>Rising Star</v>
      </c>
      <c r="T4967">
        <f>IF(S4967 = "First-time",1,0)</f>
        <v>0</v>
      </c>
      <c r="U4967">
        <f>IF(S4967 = "Rising Star",1,0)</f>
        <v>1</v>
      </c>
      <c r="V4967">
        <f>IF(S4967 = "Established",1,0)</f>
        <v>0</v>
      </c>
      <c r="W4967">
        <f>IF(S4967 = "Elites",1,0)</f>
        <v>0</v>
      </c>
      <c r="X4967" t="s">
        <v>427</v>
      </c>
      <c r="Y4967" t="str">
        <f>IF(X4967="","-",TRIM(LEFT(X4967,FIND(",",X4967&amp;",")-1)))</f>
        <v>Washington</v>
      </c>
      <c r="Z4967" t="s">
        <v>2133</v>
      </c>
      <c r="AA4967" t="s">
        <v>47</v>
      </c>
    </row>
    <row r="4968" spans="1:27" ht="14.4" x14ac:dyDescent="0.3">
      <c r="A4968">
        <v>4955</v>
      </c>
      <c r="B4968" t="s">
        <v>5417</v>
      </c>
      <c r="C4968" t="s">
        <v>5418</v>
      </c>
      <c r="D4968" t="s">
        <v>5419</v>
      </c>
      <c r="E4968" t="s">
        <v>4305</v>
      </c>
      <c r="F4968" s="5">
        <f>_xlfn.TEXTBEFORE(E4968, " ") * 1000000</f>
        <v>119100000</v>
      </c>
      <c r="G4968">
        <v>53.3429</v>
      </c>
      <c r="H4968" t="s">
        <v>353</v>
      </c>
      <c r="I4968">
        <v>1308</v>
      </c>
      <c r="J4968">
        <f>IF(I4968="",0,I4968)</f>
        <v>1308</v>
      </c>
      <c r="K4968">
        <v>1277</v>
      </c>
      <c r="L4968">
        <f>I4968-K4968</f>
        <v>31</v>
      </c>
      <c r="M4968" t="str">
        <f>IF(I4968&lt;100,"small",IF(I4968&lt;500,"medium","large"))</f>
        <v>large</v>
      </c>
      <c r="N4968">
        <f>IF(M4968="small",1,0)</f>
        <v>0</v>
      </c>
      <c r="O4968">
        <f>IF(N4968="medium",1,0)</f>
        <v>0</v>
      </c>
      <c r="P4968">
        <f>IF(O4968="large",1,0)</f>
        <v>0</v>
      </c>
      <c r="Q4968">
        <v>2004</v>
      </c>
      <c r="R4968">
        <v>4</v>
      </c>
      <c r="S4968" t="str">
        <f>IF(R4968=1, "First-time", IF(R4968&lt;=3, "Rising Star", IF(R4968&lt;10, "Established", "Elites")))</f>
        <v>Established</v>
      </c>
      <c r="T4968">
        <f>IF(S4968 = "First-time",1,0)</f>
        <v>0</v>
      </c>
      <c r="U4968">
        <f>IF(S4968 = "Rising Star",1,0)</f>
        <v>0</v>
      </c>
      <c r="V4968">
        <f>IF(S4968 = "Established",1,0)</f>
        <v>1</v>
      </c>
      <c r="W4968">
        <f>IF(S4968 = "Elites",1,0)</f>
        <v>0</v>
      </c>
      <c r="X4968" t="s">
        <v>130</v>
      </c>
      <c r="Y4968" t="str">
        <f>IF(X4968="","-",TRIM(LEFT(X4968,FIND(",",X4968&amp;",")-1)))</f>
        <v>Dallas</v>
      </c>
      <c r="Z4968" t="s">
        <v>993</v>
      </c>
      <c r="AA4968" t="s">
        <v>45</v>
      </c>
    </row>
    <row r="4969" spans="1:27" ht="14.4" x14ac:dyDescent="0.3">
      <c r="A4969">
        <v>4956</v>
      </c>
      <c r="B4969" t="s">
        <v>2846</v>
      </c>
      <c r="C4969" t="s">
        <v>2847</v>
      </c>
      <c r="D4969" t="s">
        <v>2848</v>
      </c>
      <c r="E4969" t="s">
        <v>529</v>
      </c>
      <c r="F4969" s="5">
        <f>_xlfn.TEXTBEFORE(E4969, " ") * 1000000</f>
        <v>4200000</v>
      </c>
      <c r="G4969">
        <v>53.307400000000001</v>
      </c>
      <c r="H4969" t="s">
        <v>727</v>
      </c>
      <c r="I4969">
        <v>23</v>
      </c>
      <c r="J4969">
        <f>IF(I4969="",0,I4969)</f>
        <v>23</v>
      </c>
      <c r="K4969">
        <v>17</v>
      </c>
      <c r="L4969">
        <f>I4969-K4969</f>
        <v>6</v>
      </c>
      <c r="M4969" t="str">
        <f>IF(I4969&lt;100,"small",IF(I4969&lt;500,"medium","large"))</f>
        <v>small</v>
      </c>
      <c r="N4969">
        <f>IF(M4969="small",1,0)</f>
        <v>1</v>
      </c>
      <c r="O4969">
        <f>IF(N4969="medium",1,0)</f>
        <v>0</v>
      </c>
      <c r="P4969">
        <f>IF(O4969="large",1,0)</f>
        <v>0</v>
      </c>
      <c r="Q4969">
        <v>1998</v>
      </c>
      <c r="R4969">
        <v>1</v>
      </c>
      <c r="S4969" t="str">
        <f>IF(R4969=1, "First-time", IF(R4969&lt;=3, "Rising Star", IF(R4969&lt;10, "Established", "Elites")))</f>
        <v>First-time</v>
      </c>
      <c r="T4969">
        <f>IF(S4969 = "First-time",1,0)</f>
        <v>1</v>
      </c>
      <c r="U4969">
        <f>IF(S4969 = "Rising Star",1,0)</f>
        <v>0</v>
      </c>
      <c r="V4969">
        <f>IF(S4969 = "Established",1,0)</f>
        <v>0</v>
      </c>
      <c r="W4969">
        <f>IF(S4969 = "Elites",1,0)</f>
        <v>0</v>
      </c>
      <c r="X4969" t="s">
        <v>99</v>
      </c>
      <c r="Y4969" t="str">
        <f>IF(X4969="","-",TRIM(LEFT(X4969,FIND(",",X4969&amp;",")-1)))</f>
        <v>-</v>
      </c>
      <c r="Z4969" t="s">
        <v>2849</v>
      </c>
      <c r="AA4969" t="s">
        <v>42</v>
      </c>
    </row>
    <row r="4970" spans="1:27" ht="14.4" x14ac:dyDescent="0.3">
      <c r="A4970">
        <v>4957</v>
      </c>
      <c r="B4970" t="s">
        <v>966</v>
      </c>
      <c r="C4970" t="s">
        <v>967</v>
      </c>
      <c r="D4970" t="s">
        <v>968</v>
      </c>
      <c r="E4970" t="s">
        <v>969</v>
      </c>
      <c r="F4970" s="5">
        <f>_xlfn.TEXTBEFORE(E4970, " ") * 1000000</f>
        <v>35700000</v>
      </c>
      <c r="G4970">
        <v>53.302199999999999</v>
      </c>
      <c r="H4970" t="s">
        <v>85</v>
      </c>
      <c r="I4970">
        <v>240</v>
      </c>
      <c r="J4970">
        <f>IF(I4970="",0,I4970)</f>
        <v>240</v>
      </c>
      <c r="K4970">
        <v>161</v>
      </c>
      <c r="L4970">
        <f>I4970-K4970</f>
        <v>79</v>
      </c>
      <c r="M4970" t="str">
        <f>IF(I4970&lt;100,"small",IF(I4970&lt;500,"medium","large"))</f>
        <v>medium</v>
      </c>
      <c r="N4970">
        <f>IF(M4970="small",1,0)</f>
        <v>0</v>
      </c>
      <c r="O4970">
        <f>IF(N4970="medium",1,0)</f>
        <v>0</v>
      </c>
      <c r="P4970">
        <f>IF(O4970="large",1,0)</f>
        <v>0</v>
      </c>
      <c r="Q4970">
        <v>1983</v>
      </c>
      <c r="R4970">
        <v>8</v>
      </c>
      <c r="S4970" t="str">
        <f>IF(R4970=1, "First-time", IF(R4970&lt;=3, "Rising Star", IF(R4970&lt;10, "Established", "Elites")))</f>
        <v>Established</v>
      </c>
      <c r="T4970">
        <f>IF(S4970 = "First-time",1,0)</f>
        <v>0</v>
      </c>
      <c r="U4970">
        <f>IF(S4970 = "Rising Star",1,0)</f>
        <v>0</v>
      </c>
      <c r="V4970">
        <f>IF(S4970 = "Established",1,0)</f>
        <v>1</v>
      </c>
      <c r="W4970">
        <f>IF(S4970 = "Elites",1,0)</f>
        <v>0</v>
      </c>
      <c r="X4970" t="s">
        <v>242</v>
      </c>
      <c r="Y4970" t="str">
        <f>IF(X4970="","-",TRIM(LEFT(X4970,FIND(",",X4970&amp;",")-1)))</f>
        <v>Atlanta</v>
      </c>
      <c r="Z4970" t="s">
        <v>242</v>
      </c>
      <c r="AA4970" t="s">
        <v>11</v>
      </c>
    </row>
    <row r="4971" spans="1:27" ht="14.4" x14ac:dyDescent="0.3">
      <c r="A4971">
        <v>4958</v>
      </c>
      <c r="B4971" t="s">
        <v>1277</v>
      </c>
      <c r="C4971" t="s">
        <v>1278</v>
      </c>
      <c r="D4971" t="s">
        <v>1279</v>
      </c>
      <c r="E4971" t="s">
        <v>1280</v>
      </c>
      <c r="F4971" s="5">
        <f>_xlfn.TEXTBEFORE(E4971, " ") * 1000000</f>
        <v>509900000</v>
      </c>
      <c r="G4971">
        <v>53.286999999999999</v>
      </c>
      <c r="H4971" t="s">
        <v>353</v>
      </c>
      <c r="I4971">
        <v>1422</v>
      </c>
      <c r="J4971">
        <f>IF(I4971="",0,I4971)</f>
        <v>1422</v>
      </c>
      <c r="K4971">
        <v>1275</v>
      </c>
      <c r="L4971">
        <f>I4971-K4971</f>
        <v>147</v>
      </c>
      <c r="M4971" t="str">
        <f>IF(I4971&lt;100,"small",IF(I4971&lt;500,"medium","large"))</f>
        <v>large</v>
      </c>
      <c r="N4971">
        <f>IF(M4971="small",1,0)</f>
        <v>0</v>
      </c>
      <c r="O4971">
        <f>IF(N4971="medium",1,0)</f>
        <v>0</v>
      </c>
      <c r="P4971">
        <f>IF(O4971="large",1,0)</f>
        <v>0</v>
      </c>
      <c r="Q4971">
        <v>1987</v>
      </c>
      <c r="R4971">
        <v>10</v>
      </c>
      <c r="S4971" t="str">
        <f>IF(R4971=1, "First-time", IF(R4971&lt;=3, "Rising Star", IF(R4971&lt;10, "Established", "Elites")))</f>
        <v>Elites</v>
      </c>
      <c r="T4971">
        <f>IF(S4971 = "First-time",1,0)</f>
        <v>0</v>
      </c>
      <c r="U4971">
        <f>IF(S4971 = "Rising Star",1,0)</f>
        <v>0</v>
      </c>
      <c r="V4971">
        <f>IF(S4971 = "Established",1,0)</f>
        <v>0</v>
      </c>
      <c r="W4971">
        <f>IF(S4971 = "Elites",1,0)</f>
        <v>1</v>
      </c>
      <c r="X4971" t="s">
        <v>636</v>
      </c>
      <c r="Y4971" t="str">
        <f>IF(X4971="","-",TRIM(LEFT(X4971,FIND(",",X4971&amp;",")-1)))</f>
        <v>Indianapolis</v>
      </c>
      <c r="Z4971" t="s">
        <v>637</v>
      </c>
      <c r="AA4971" t="s">
        <v>16</v>
      </c>
    </row>
    <row r="4972" spans="1:27" ht="14.4" x14ac:dyDescent="0.3">
      <c r="A4972">
        <v>4959</v>
      </c>
      <c r="B4972" t="s">
        <v>9352</v>
      </c>
      <c r="C4972" t="s">
        <v>9353</v>
      </c>
      <c r="D4972" t="s">
        <v>9354</v>
      </c>
      <c r="E4972" t="s">
        <v>2889</v>
      </c>
      <c r="F4972" s="5">
        <f>_xlfn.TEXTBEFORE(E4972, " ") * 1000000</f>
        <v>7700000</v>
      </c>
      <c r="G4972">
        <v>53.284700000000001</v>
      </c>
      <c r="H4972" t="s">
        <v>105</v>
      </c>
      <c r="I4972">
        <v>39</v>
      </c>
      <c r="J4972">
        <f>IF(I4972="",0,I4972)</f>
        <v>39</v>
      </c>
      <c r="K4972">
        <v>28</v>
      </c>
      <c r="L4972">
        <f>I4972-K4972</f>
        <v>11</v>
      </c>
      <c r="M4972" t="str">
        <f>IF(I4972&lt;100,"small",IF(I4972&lt;500,"medium","large"))</f>
        <v>small</v>
      </c>
      <c r="N4972">
        <f>IF(M4972="small",1,0)</f>
        <v>1</v>
      </c>
      <c r="O4972">
        <f>IF(N4972="medium",1,0)</f>
        <v>0</v>
      </c>
      <c r="P4972">
        <f>IF(O4972="large",1,0)</f>
        <v>0</v>
      </c>
      <c r="Q4972">
        <v>2009</v>
      </c>
      <c r="R4972">
        <v>3</v>
      </c>
      <c r="S4972" t="str">
        <f>IF(R4972=1, "First-time", IF(R4972&lt;=3, "Rising Star", IF(R4972&lt;10, "Established", "Elites")))</f>
        <v>Rising Star</v>
      </c>
      <c r="T4972">
        <f>IF(S4972 = "First-time",1,0)</f>
        <v>0</v>
      </c>
      <c r="U4972">
        <f>IF(S4972 = "Rising Star",1,0)</f>
        <v>1</v>
      </c>
      <c r="V4972">
        <f>IF(S4972 = "Established",1,0)</f>
        <v>0</v>
      </c>
      <c r="W4972">
        <f>IF(S4972 = "Elites",1,0)</f>
        <v>0</v>
      </c>
      <c r="X4972" t="s">
        <v>3805</v>
      </c>
      <c r="Y4972" t="str">
        <f>IF(X4972="","-",TRIM(LEFT(X4972,FIND(",",X4972&amp;",")-1)))</f>
        <v>Provo-Orem</v>
      </c>
      <c r="Z4972" t="s">
        <v>3806</v>
      </c>
      <c r="AA4972" t="s">
        <v>46</v>
      </c>
    </row>
    <row r="4973" spans="1:27" ht="14.4" x14ac:dyDescent="0.3">
      <c r="A4973">
        <v>4960</v>
      </c>
      <c r="B4973" t="s">
        <v>4063</v>
      </c>
      <c r="C4973" t="s">
        <v>4064</v>
      </c>
      <c r="D4973" t="s">
        <v>4065</v>
      </c>
      <c r="E4973" t="s">
        <v>1916</v>
      </c>
      <c r="F4973" s="5">
        <f>_xlfn.TEXTBEFORE(E4973, " ") * 1000000</f>
        <v>15000000</v>
      </c>
      <c r="G4973">
        <v>53.279699999999998</v>
      </c>
      <c r="H4973" t="s">
        <v>803</v>
      </c>
      <c r="I4973">
        <v>111</v>
      </c>
      <c r="J4973">
        <f>IF(I4973="",0,I4973)</f>
        <v>111</v>
      </c>
      <c r="K4973">
        <v>100</v>
      </c>
      <c r="L4973">
        <f>I4973-K4973</f>
        <v>11</v>
      </c>
      <c r="M4973" t="str">
        <f>IF(I4973&lt;100,"small",IF(I4973&lt;500,"medium","large"))</f>
        <v>medium</v>
      </c>
      <c r="N4973">
        <f>IF(M4973="small",1,0)</f>
        <v>0</v>
      </c>
      <c r="O4973">
        <f>IF(N4973="medium",1,0)</f>
        <v>0</v>
      </c>
      <c r="P4973">
        <f>IF(O4973="large",1,0)</f>
        <v>0</v>
      </c>
      <c r="Q4973">
        <v>2001</v>
      </c>
      <c r="R4973">
        <v>8</v>
      </c>
      <c r="S4973" t="str">
        <f>IF(R4973=1, "First-time", IF(R4973&lt;=3, "Rising Star", IF(R4973&lt;10, "Established", "Elites")))</f>
        <v>Established</v>
      </c>
      <c r="T4973">
        <f>IF(S4973 = "First-time",1,0)</f>
        <v>0</v>
      </c>
      <c r="U4973">
        <f>IF(S4973 = "Rising Star",1,0)</f>
        <v>0</v>
      </c>
      <c r="V4973">
        <f>IF(S4973 = "Established",1,0)</f>
        <v>1</v>
      </c>
      <c r="W4973">
        <f>IF(S4973 = "Elites",1,0)</f>
        <v>0</v>
      </c>
      <c r="X4973" t="s">
        <v>271</v>
      </c>
      <c r="Y4973" t="str">
        <f>IF(X4973="","-",TRIM(LEFT(X4973,FIND(",",X4973&amp;",")-1)))</f>
        <v>Chicago</v>
      </c>
      <c r="Z4973" t="s">
        <v>271</v>
      </c>
      <c r="AA4973" t="s">
        <v>15</v>
      </c>
    </row>
    <row r="4974" spans="1:27" ht="14.4" x14ac:dyDescent="0.3">
      <c r="A4974">
        <v>4961</v>
      </c>
      <c r="B4974" t="s">
        <v>8634</v>
      </c>
      <c r="C4974" t="s">
        <v>8635</v>
      </c>
      <c r="D4974" t="s">
        <v>8636</v>
      </c>
      <c r="E4974" t="s">
        <v>217</v>
      </c>
      <c r="F4974" s="5">
        <f>_xlfn.TEXTBEFORE(E4974, " ") * 1000000</f>
        <v>3300000</v>
      </c>
      <c r="G4974">
        <v>53.210999999999999</v>
      </c>
      <c r="H4974" t="s">
        <v>779</v>
      </c>
      <c r="I4974">
        <v>15</v>
      </c>
      <c r="J4974">
        <f>IF(I4974="",0,I4974)</f>
        <v>15</v>
      </c>
      <c r="K4974">
        <v>8</v>
      </c>
      <c r="L4974">
        <f>I4974-K4974</f>
        <v>7</v>
      </c>
      <c r="M4974" t="str">
        <f>IF(I4974&lt;100,"small",IF(I4974&lt;500,"medium","large"))</f>
        <v>small</v>
      </c>
      <c r="N4974">
        <f>IF(M4974="small",1,0)</f>
        <v>1</v>
      </c>
      <c r="O4974">
        <f>IF(N4974="medium",1,0)</f>
        <v>0</v>
      </c>
      <c r="P4974">
        <f>IF(O4974="large",1,0)</f>
        <v>0</v>
      </c>
      <c r="Q4974">
        <v>2008</v>
      </c>
      <c r="R4974">
        <v>4</v>
      </c>
      <c r="S4974" t="str">
        <f>IF(R4974=1, "First-time", IF(R4974&lt;=3, "Rising Star", IF(R4974&lt;10, "Established", "Elites")))</f>
        <v>Established</v>
      </c>
      <c r="T4974">
        <f>IF(S4974 = "First-time",1,0)</f>
        <v>0</v>
      </c>
      <c r="U4974">
        <f>IF(S4974 = "Rising Star",1,0)</f>
        <v>0</v>
      </c>
      <c r="V4974">
        <f>IF(S4974 = "Established",1,0)</f>
        <v>1</v>
      </c>
      <c r="W4974">
        <f>IF(S4974 = "Elites",1,0)</f>
        <v>0</v>
      </c>
      <c r="X4974" t="s">
        <v>654</v>
      </c>
      <c r="Y4974" t="str">
        <f>IF(X4974="","-",TRIM(LEFT(X4974,FIND(",",X4974&amp;",")-1)))</f>
        <v>Raleigh</v>
      </c>
      <c r="Z4974" t="s">
        <v>1188</v>
      </c>
      <c r="AA4974" t="s">
        <v>28</v>
      </c>
    </row>
    <row r="4975" spans="1:27" ht="14.4" x14ac:dyDescent="0.3">
      <c r="A4975">
        <v>4962</v>
      </c>
      <c r="B4975" t="s">
        <v>7931</v>
      </c>
      <c r="C4975" t="s">
        <v>7932</v>
      </c>
      <c r="D4975" t="s">
        <v>7933</v>
      </c>
      <c r="E4975" t="s">
        <v>3087</v>
      </c>
      <c r="F4975" s="5">
        <f>_xlfn.TEXTBEFORE(E4975, " ") * 1000000</f>
        <v>22700000</v>
      </c>
      <c r="G4975">
        <v>53.2104</v>
      </c>
      <c r="H4975" t="s">
        <v>472</v>
      </c>
      <c r="I4975">
        <v>60</v>
      </c>
      <c r="J4975">
        <f>IF(I4975="",0,I4975)</f>
        <v>60</v>
      </c>
      <c r="K4975">
        <v>24</v>
      </c>
      <c r="L4975">
        <f>I4975-K4975</f>
        <v>36</v>
      </c>
      <c r="M4975" t="str">
        <f>IF(I4975&lt;100,"small",IF(I4975&lt;500,"medium","large"))</f>
        <v>small</v>
      </c>
      <c r="N4975">
        <f>IF(M4975="small",1,0)</f>
        <v>1</v>
      </c>
      <c r="O4975">
        <f>IF(N4975="medium",1,0)</f>
        <v>0</v>
      </c>
      <c r="P4975">
        <f>IF(O4975="large",1,0)</f>
        <v>0</v>
      </c>
      <c r="Q4975">
        <v>2007</v>
      </c>
      <c r="R4975">
        <v>6</v>
      </c>
      <c r="S4975" t="str">
        <f>IF(R4975=1, "First-time", IF(R4975&lt;=3, "Rising Star", IF(R4975&lt;10, "Established", "Elites")))</f>
        <v>Established</v>
      </c>
      <c r="T4975">
        <f>IF(S4975 = "First-time",1,0)</f>
        <v>0</v>
      </c>
      <c r="U4975">
        <f>IF(S4975 = "Rising Star",1,0)</f>
        <v>0</v>
      </c>
      <c r="V4975">
        <f>IF(S4975 = "Established",1,0)</f>
        <v>1</v>
      </c>
      <c r="W4975">
        <f>IF(S4975 = "Elites",1,0)</f>
        <v>0</v>
      </c>
      <c r="X4975" t="s">
        <v>242</v>
      </c>
      <c r="Y4975" t="str">
        <f>IF(X4975="","-",TRIM(LEFT(X4975,FIND(",",X4975&amp;",")-1)))</f>
        <v>Atlanta</v>
      </c>
      <c r="Z4975" t="s">
        <v>242</v>
      </c>
      <c r="AA4975" t="s">
        <v>11</v>
      </c>
    </row>
    <row r="4976" spans="1:27" ht="14.4" x14ac:dyDescent="0.3">
      <c r="A4976">
        <v>4963</v>
      </c>
      <c r="B4976" t="s">
        <v>5427</v>
      </c>
      <c r="C4976" t="s">
        <v>5428</v>
      </c>
      <c r="D4976" t="s">
        <v>5429</v>
      </c>
      <c r="E4976" t="s">
        <v>5430</v>
      </c>
      <c r="F4976" s="5">
        <f>_xlfn.TEXTBEFORE(E4976, " ") * 1000000</f>
        <v>660500000</v>
      </c>
      <c r="G4976">
        <v>53.188899999999997</v>
      </c>
      <c r="H4976" t="s">
        <v>140</v>
      </c>
      <c r="I4976">
        <v>2850</v>
      </c>
      <c r="J4976">
        <f>IF(I4976="",0,I4976)</f>
        <v>2850</v>
      </c>
      <c r="K4976">
        <v>2100</v>
      </c>
      <c r="L4976">
        <f>I4976-K4976</f>
        <v>750</v>
      </c>
      <c r="M4976" t="str">
        <f>IF(I4976&lt;100,"small",IF(I4976&lt;500,"medium","large"))</f>
        <v>large</v>
      </c>
      <c r="N4976">
        <f>IF(M4976="small",1,0)</f>
        <v>0</v>
      </c>
      <c r="O4976">
        <f>IF(N4976="medium",1,0)</f>
        <v>0</v>
      </c>
      <c r="P4976">
        <f>IF(O4976="large",1,0)</f>
        <v>0</v>
      </c>
      <c r="Q4976">
        <v>2004</v>
      </c>
      <c r="R4976">
        <v>11</v>
      </c>
      <c r="S4976" t="str">
        <f>IF(R4976=1, "First-time", IF(R4976&lt;=3, "Rising Star", IF(R4976&lt;10, "Established", "Elites")))</f>
        <v>Elites</v>
      </c>
      <c r="T4976">
        <f>IF(S4976 = "First-time",1,0)</f>
        <v>0</v>
      </c>
      <c r="U4976">
        <f>IF(S4976 = "Rising Star",1,0)</f>
        <v>0</v>
      </c>
      <c r="V4976">
        <f>IF(S4976 = "Established",1,0)</f>
        <v>0</v>
      </c>
      <c r="W4976">
        <f>IF(S4976 = "Elites",1,0)</f>
        <v>1</v>
      </c>
      <c r="X4976" t="s">
        <v>99</v>
      </c>
      <c r="Y4976" t="str">
        <f>IF(X4976="","-",TRIM(LEFT(X4976,FIND(",",X4976&amp;",")-1)))</f>
        <v>-</v>
      </c>
      <c r="Z4976" t="s">
        <v>1540</v>
      </c>
      <c r="AA4976" t="s">
        <v>44</v>
      </c>
    </row>
    <row r="4977" spans="1:27" ht="14.4" x14ac:dyDescent="0.3">
      <c r="A4977">
        <v>4964</v>
      </c>
      <c r="B4977" t="s">
        <v>3200</v>
      </c>
      <c r="C4977" t="s">
        <v>3201</v>
      </c>
      <c r="D4977" t="s">
        <v>3202</v>
      </c>
      <c r="E4977" t="s">
        <v>3203</v>
      </c>
      <c r="F4977" s="5">
        <f>_xlfn.TEXTBEFORE(E4977, " ") * 1000000</f>
        <v>100900000</v>
      </c>
      <c r="G4977">
        <v>53.173400000000001</v>
      </c>
      <c r="H4977" t="s">
        <v>779</v>
      </c>
      <c r="I4977">
        <v>550</v>
      </c>
      <c r="J4977">
        <f>IF(I4977="",0,I4977)</f>
        <v>550</v>
      </c>
      <c r="K4977">
        <v>500</v>
      </c>
      <c r="L4977">
        <f>I4977-K4977</f>
        <v>50</v>
      </c>
      <c r="M4977" t="str">
        <f>IF(I4977&lt;100,"small",IF(I4977&lt;500,"medium","large"))</f>
        <v>large</v>
      </c>
      <c r="N4977">
        <f>IF(M4977="small",1,0)</f>
        <v>0</v>
      </c>
      <c r="O4977">
        <f>IF(N4977="medium",1,0)</f>
        <v>0</v>
      </c>
      <c r="P4977">
        <f>IF(O4977="large",1,0)</f>
        <v>0</v>
      </c>
      <c r="Q4977">
        <v>1999</v>
      </c>
      <c r="R4977">
        <v>10</v>
      </c>
      <c r="S4977" t="str">
        <f>IF(R4977=1, "First-time", IF(R4977&lt;=3, "Rising Star", IF(R4977&lt;10, "Established", "Elites")))</f>
        <v>Elites</v>
      </c>
      <c r="T4977">
        <f>IF(S4977 = "First-time",1,0)</f>
        <v>0</v>
      </c>
      <c r="U4977">
        <f>IF(S4977 = "Rising Star",1,0)</f>
        <v>0</v>
      </c>
      <c r="V4977">
        <f>IF(S4977 = "Established",1,0)</f>
        <v>0</v>
      </c>
      <c r="W4977">
        <f>IF(S4977 = "Elites",1,0)</f>
        <v>1</v>
      </c>
      <c r="X4977" t="s">
        <v>439</v>
      </c>
      <c r="Y4977" t="str">
        <f>IF(X4977="","-",TRIM(LEFT(X4977,FIND(",",X4977&amp;",")-1)))</f>
        <v>Detroit</v>
      </c>
      <c r="Z4977" t="s">
        <v>1007</v>
      </c>
      <c r="AA4977" t="s">
        <v>23</v>
      </c>
    </row>
    <row r="4978" spans="1:27" ht="14.4" x14ac:dyDescent="0.3">
      <c r="A4978">
        <v>4965</v>
      </c>
      <c r="B4978" t="s">
        <v>1144</v>
      </c>
      <c r="C4978" t="s">
        <v>1145</v>
      </c>
      <c r="D4978" t="s">
        <v>1146</v>
      </c>
      <c r="E4978" t="s">
        <v>1147</v>
      </c>
      <c r="F4978" s="5">
        <f>_xlfn.TEXTBEFORE(E4978, " ") * 1000000</f>
        <v>3900000</v>
      </c>
      <c r="G4978">
        <v>53.143099999999997</v>
      </c>
      <c r="H4978" t="s">
        <v>174</v>
      </c>
      <c r="I4978">
        <v>13</v>
      </c>
      <c r="J4978">
        <f>IF(I4978="",0,I4978)</f>
        <v>13</v>
      </c>
      <c r="K4978">
        <v>8</v>
      </c>
      <c r="L4978">
        <f>I4978-K4978</f>
        <v>5</v>
      </c>
      <c r="M4978" t="str">
        <f>IF(I4978&lt;100,"small",IF(I4978&lt;500,"medium","large"))</f>
        <v>small</v>
      </c>
      <c r="N4978">
        <f>IF(M4978="small",1,0)</f>
        <v>1</v>
      </c>
      <c r="O4978">
        <f>IF(N4978="medium",1,0)</f>
        <v>0</v>
      </c>
      <c r="P4978">
        <f>IF(O4978="large",1,0)</f>
        <v>0</v>
      </c>
      <c r="Q4978">
        <v>1986</v>
      </c>
      <c r="R4978">
        <v>2</v>
      </c>
      <c r="S4978" t="str">
        <f>IF(R4978=1, "First-time", IF(R4978&lt;=3, "Rising Star", IF(R4978&lt;10, "Established", "Elites")))</f>
        <v>Rising Star</v>
      </c>
      <c r="T4978">
        <f>IF(S4978 = "First-time",1,0)</f>
        <v>0</v>
      </c>
      <c r="U4978">
        <f>IF(S4978 = "Rising Star",1,0)</f>
        <v>1</v>
      </c>
      <c r="V4978">
        <f>IF(S4978 = "Established",1,0)</f>
        <v>0</v>
      </c>
      <c r="W4978">
        <f>IF(S4978 = "Elites",1,0)</f>
        <v>0</v>
      </c>
      <c r="X4978" t="s">
        <v>99</v>
      </c>
      <c r="Y4978" t="str">
        <f>IF(X4978="","-",TRIM(LEFT(X4978,FIND(",",X4978&amp;",")-1)))</f>
        <v>-</v>
      </c>
      <c r="Z4978" t="s">
        <v>1148</v>
      </c>
      <c r="AA4978" t="s">
        <v>49</v>
      </c>
    </row>
    <row r="4979" spans="1:27" ht="14.4" x14ac:dyDescent="0.3">
      <c r="A4979">
        <v>4966</v>
      </c>
      <c r="B4979" t="s">
        <v>1032</v>
      </c>
      <c r="C4979" t="s">
        <v>1033</v>
      </c>
      <c r="D4979" t="s">
        <v>1034</v>
      </c>
      <c r="E4979" t="s">
        <v>1035</v>
      </c>
      <c r="F4979" s="5">
        <f>_xlfn.TEXTBEFORE(E4979, " ") * 1000000</f>
        <v>180500000</v>
      </c>
      <c r="G4979">
        <v>53.125599999999999</v>
      </c>
      <c r="H4979" t="s">
        <v>118</v>
      </c>
      <c r="I4979">
        <v>379</v>
      </c>
      <c r="J4979">
        <f>IF(I4979="",0,I4979)</f>
        <v>379</v>
      </c>
      <c r="K4979">
        <v>240</v>
      </c>
      <c r="L4979">
        <f>I4979-K4979</f>
        <v>139</v>
      </c>
      <c r="M4979" t="str">
        <f>IF(I4979&lt;100,"small",IF(I4979&lt;500,"medium","large"))</f>
        <v>medium</v>
      </c>
      <c r="N4979">
        <f>IF(M4979="small",1,0)</f>
        <v>0</v>
      </c>
      <c r="O4979">
        <f>IF(N4979="medium",1,0)</f>
        <v>0</v>
      </c>
      <c r="P4979">
        <f>IF(O4979="large",1,0)</f>
        <v>0</v>
      </c>
      <c r="Q4979">
        <v>1985</v>
      </c>
      <c r="R4979">
        <v>9</v>
      </c>
      <c r="S4979" t="str">
        <f>IF(R4979=1, "First-time", IF(R4979&lt;=3, "Rising Star", IF(R4979&lt;10, "Established", "Elites")))</f>
        <v>Established</v>
      </c>
      <c r="T4979">
        <f>IF(S4979 = "First-time",1,0)</f>
        <v>0</v>
      </c>
      <c r="U4979">
        <f>IF(S4979 = "Rising Star",1,0)</f>
        <v>0</v>
      </c>
      <c r="V4979">
        <f>IF(S4979 = "Established",1,0)</f>
        <v>1</v>
      </c>
      <c r="W4979">
        <f>IF(S4979 = "Elites",1,0)</f>
        <v>0</v>
      </c>
      <c r="X4979" t="s">
        <v>1036</v>
      </c>
      <c r="Y4979" t="str">
        <f>IF(X4979="","-",TRIM(LEFT(X4979,FIND(",",X4979&amp;",")-1)))</f>
        <v>Milwaukee</v>
      </c>
      <c r="Z4979" t="s">
        <v>1037</v>
      </c>
      <c r="AA4979" t="s">
        <v>50</v>
      </c>
    </row>
    <row r="4980" spans="1:27" ht="14.4" x14ac:dyDescent="0.3">
      <c r="A4980">
        <v>4967</v>
      </c>
      <c r="B4980" t="s">
        <v>1218</v>
      </c>
      <c r="C4980" t="s">
        <v>1219</v>
      </c>
      <c r="D4980" t="s">
        <v>1220</v>
      </c>
      <c r="E4980" t="s">
        <v>212</v>
      </c>
      <c r="F4980" s="5">
        <f>_xlfn.TEXTBEFORE(E4980, " ") * 1000000</f>
        <v>4400000</v>
      </c>
      <c r="G4980">
        <v>53.118099999999998</v>
      </c>
      <c r="H4980" t="s">
        <v>85</v>
      </c>
      <c r="I4980">
        <v>30</v>
      </c>
      <c r="J4980">
        <f>IF(I4980="",0,I4980)</f>
        <v>30</v>
      </c>
      <c r="K4980">
        <v>15</v>
      </c>
      <c r="L4980">
        <f>I4980-K4980</f>
        <v>15</v>
      </c>
      <c r="M4980" t="str">
        <f>IF(I4980&lt;100,"small",IF(I4980&lt;500,"medium","large"))</f>
        <v>small</v>
      </c>
      <c r="N4980">
        <f>IF(M4980="small",1,0)</f>
        <v>1</v>
      </c>
      <c r="O4980">
        <f>IF(N4980="medium",1,0)</f>
        <v>0</v>
      </c>
      <c r="P4980">
        <f>IF(O4980="large",1,0)</f>
        <v>0</v>
      </c>
      <c r="Q4980">
        <v>1987</v>
      </c>
      <c r="R4980">
        <v>1</v>
      </c>
      <c r="S4980" t="str">
        <f>IF(R4980=1, "First-time", IF(R4980&lt;=3, "Rising Star", IF(R4980&lt;10, "Established", "Elites")))</f>
        <v>First-time</v>
      </c>
      <c r="T4980">
        <f>IF(S4980 = "First-time",1,0)</f>
        <v>1</v>
      </c>
      <c r="U4980">
        <f>IF(S4980 = "Rising Star",1,0)</f>
        <v>0</v>
      </c>
      <c r="V4980">
        <f>IF(S4980 = "Established",1,0)</f>
        <v>0</v>
      </c>
      <c r="W4980">
        <f>IF(S4980 = "Elites",1,0)</f>
        <v>0</v>
      </c>
      <c r="X4980" t="s">
        <v>260</v>
      </c>
      <c r="Y4980" t="str">
        <f>IF(X4980="","-",TRIM(LEFT(X4980,FIND(",",X4980&amp;",")-1)))</f>
        <v>Seattle</v>
      </c>
      <c r="Z4980" t="s">
        <v>1221</v>
      </c>
      <c r="AA4980" t="s">
        <v>49</v>
      </c>
    </row>
    <row r="4981" spans="1:27" ht="14.4" x14ac:dyDescent="0.3">
      <c r="A4981">
        <v>4968</v>
      </c>
      <c r="B4981" t="s">
        <v>1085</v>
      </c>
      <c r="C4981" t="s">
        <v>1086</v>
      </c>
      <c r="D4981" t="s">
        <v>1087</v>
      </c>
      <c r="E4981" t="s">
        <v>1088</v>
      </c>
      <c r="F4981" s="5">
        <f>_xlfn.TEXTBEFORE(E4981, " ") * 1000000</f>
        <v>1100000</v>
      </c>
      <c r="G4981">
        <v>53.016100000000002</v>
      </c>
      <c r="H4981" t="s">
        <v>1069</v>
      </c>
      <c r="I4981">
        <v>538</v>
      </c>
      <c r="J4981">
        <f>IF(I4981="",0,I4981)</f>
        <v>538</v>
      </c>
      <c r="K4981">
        <v>611</v>
      </c>
      <c r="L4981">
        <f>I4981-K4981</f>
        <v>-73</v>
      </c>
      <c r="M4981" t="str">
        <f>IF(I4981&lt;100,"small",IF(I4981&lt;500,"medium","large"))</f>
        <v>large</v>
      </c>
      <c r="N4981">
        <f>IF(M4981="small",1,0)</f>
        <v>0</v>
      </c>
      <c r="O4981">
        <f>IF(N4981="medium",1,0)</f>
        <v>0</v>
      </c>
      <c r="P4981">
        <f>IF(O4981="large",1,0)</f>
        <v>0</v>
      </c>
      <c r="Q4981">
        <v>1985</v>
      </c>
      <c r="R4981">
        <v>6</v>
      </c>
      <c r="S4981" t="str">
        <f>IF(R4981=1, "First-time", IF(R4981&lt;=3, "Rising Star", IF(R4981&lt;10, "Established", "Elites")))</f>
        <v>Established</v>
      </c>
      <c r="T4981">
        <f>IF(S4981 = "First-time",1,0)</f>
        <v>0</v>
      </c>
      <c r="U4981">
        <f>IF(S4981 = "Rising Star",1,0)</f>
        <v>0</v>
      </c>
      <c r="V4981">
        <f>IF(S4981 = "Established",1,0)</f>
        <v>1</v>
      </c>
      <c r="W4981">
        <f>IF(S4981 = "Elites",1,0)</f>
        <v>0</v>
      </c>
      <c r="X4981" t="s">
        <v>439</v>
      </c>
      <c r="Y4981" t="str">
        <f>IF(X4981="","-",TRIM(LEFT(X4981,FIND(",",X4981&amp;",")-1)))</f>
        <v>Detroit</v>
      </c>
      <c r="Z4981" t="s">
        <v>1089</v>
      </c>
      <c r="AA4981" t="s">
        <v>23</v>
      </c>
    </row>
    <row r="4982" spans="1:27" ht="14.4" x14ac:dyDescent="0.3">
      <c r="A4982">
        <v>4969</v>
      </c>
      <c r="B4982" t="s">
        <v>4890</v>
      </c>
      <c r="C4982" t="s">
        <v>4891</v>
      </c>
      <c r="D4982" t="s">
        <v>4892</v>
      </c>
      <c r="E4982" t="s">
        <v>330</v>
      </c>
      <c r="F4982" s="5">
        <f>_xlfn.TEXTBEFORE(E4982, " ") * 1000000</f>
        <v>4099999.9999999995</v>
      </c>
      <c r="G4982">
        <v>52.9602</v>
      </c>
      <c r="H4982" t="s">
        <v>779</v>
      </c>
      <c r="I4982">
        <v>33</v>
      </c>
      <c r="J4982">
        <f>IF(I4982="",0,I4982)</f>
        <v>33</v>
      </c>
      <c r="K4982">
        <v>15</v>
      </c>
      <c r="L4982">
        <f>I4982-K4982</f>
        <v>18</v>
      </c>
      <c r="M4982" t="str">
        <f>IF(I4982&lt;100,"small",IF(I4982&lt;500,"medium","large"))</f>
        <v>small</v>
      </c>
      <c r="N4982">
        <f>IF(M4982="small",1,0)</f>
        <v>1</v>
      </c>
      <c r="O4982">
        <f>IF(N4982="medium",1,0)</f>
        <v>0</v>
      </c>
      <c r="P4982">
        <f>IF(O4982="large",1,0)</f>
        <v>0</v>
      </c>
      <c r="Q4982">
        <v>2003</v>
      </c>
      <c r="R4982">
        <v>1</v>
      </c>
      <c r="S4982" t="str">
        <f>IF(R4982=1, "First-time", IF(R4982&lt;=3, "Rising Star", IF(R4982&lt;10, "Established", "Elites")))</f>
        <v>First-time</v>
      </c>
      <c r="T4982">
        <f>IF(S4982 = "First-time",1,0)</f>
        <v>1</v>
      </c>
      <c r="U4982">
        <f>IF(S4982 = "Rising Star",1,0)</f>
        <v>0</v>
      </c>
      <c r="V4982">
        <f>IF(S4982 = "Established",1,0)</f>
        <v>0</v>
      </c>
      <c r="W4982">
        <f>IF(S4982 = "Elites",1,0)</f>
        <v>0</v>
      </c>
      <c r="X4982" t="s">
        <v>99</v>
      </c>
      <c r="Y4982" t="str">
        <f>IF(X4982="","-",TRIM(LEFT(X4982,FIND(",",X4982&amp;",")-1)))</f>
        <v>-</v>
      </c>
      <c r="Z4982" t="s">
        <v>1992</v>
      </c>
      <c r="AA4982" t="s">
        <v>38</v>
      </c>
    </row>
    <row r="4983" spans="1:27" ht="14.4" x14ac:dyDescent="0.3">
      <c r="A4983">
        <v>4970</v>
      </c>
      <c r="B4983" t="s">
        <v>675</v>
      </c>
      <c r="C4983" t="s">
        <v>676</v>
      </c>
      <c r="D4983" t="s">
        <v>677</v>
      </c>
      <c r="E4983" t="s">
        <v>281</v>
      </c>
      <c r="F4983" s="5">
        <f>_xlfn.TEXTBEFORE(E4983, " ") * 1000000</f>
        <v>60700000</v>
      </c>
      <c r="G4983">
        <v>52.933500000000002</v>
      </c>
      <c r="H4983" t="s">
        <v>85</v>
      </c>
      <c r="I4983">
        <v>425</v>
      </c>
      <c r="J4983">
        <f>IF(I4983="",0,I4983)</f>
        <v>425</v>
      </c>
      <c r="K4983">
        <v>316</v>
      </c>
      <c r="L4983">
        <f>I4983-K4983</f>
        <v>109</v>
      </c>
      <c r="M4983" t="str">
        <f>IF(I4983&lt;100,"small",IF(I4983&lt;500,"medium","large"))</f>
        <v>medium</v>
      </c>
      <c r="N4983">
        <f>IF(M4983="small",1,0)</f>
        <v>0</v>
      </c>
      <c r="O4983">
        <f>IF(N4983="medium",1,0)</f>
        <v>0</v>
      </c>
      <c r="P4983">
        <f>IF(O4983="large",1,0)</f>
        <v>0</v>
      </c>
      <c r="Q4983">
        <v>1978</v>
      </c>
      <c r="R4983">
        <v>6</v>
      </c>
      <c r="S4983" t="str">
        <f>IF(R4983=1, "First-time", IF(R4983&lt;=3, "Rising Star", IF(R4983&lt;10, "Established", "Elites")))</f>
        <v>Established</v>
      </c>
      <c r="T4983">
        <f>IF(S4983 = "First-time",1,0)</f>
        <v>0</v>
      </c>
      <c r="U4983">
        <f>IF(S4983 = "Rising Star",1,0)</f>
        <v>0</v>
      </c>
      <c r="V4983">
        <f>IF(S4983 = "Established",1,0)</f>
        <v>1</v>
      </c>
      <c r="W4983">
        <f>IF(S4983 = "Elites",1,0)</f>
        <v>0</v>
      </c>
      <c r="X4983" t="s">
        <v>271</v>
      </c>
      <c r="Y4983" t="str">
        <f>IF(X4983="","-",TRIM(LEFT(X4983,FIND(",",X4983&amp;",")-1)))</f>
        <v>Chicago</v>
      </c>
      <c r="Z4983" t="s">
        <v>678</v>
      </c>
      <c r="AA4983" t="s">
        <v>15</v>
      </c>
    </row>
    <row r="4984" spans="1:27" ht="14.4" x14ac:dyDescent="0.3">
      <c r="A4984">
        <v>4971</v>
      </c>
      <c r="B4984" t="s">
        <v>1503</v>
      </c>
      <c r="C4984" t="s">
        <v>1504</v>
      </c>
      <c r="D4984" t="s">
        <v>1505</v>
      </c>
      <c r="E4984" t="s">
        <v>1506</v>
      </c>
      <c r="F4984" s="5">
        <f>_xlfn.TEXTBEFORE(E4984, " ") * 1000000</f>
        <v>23400000</v>
      </c>
      <c r="G4984">
        <v>52.929400000000001</v>
      </c>
      <c r="H4984" t="s">
        <v>174</v>
      </c>
      <c r="I4984">
        <v>288</v>
      </c>
      <c r="J4984">
        <f>IF(I4984="",0,I4984)</f>
        <v>288</v>
      </c>
      <c r="K4984">
        <v>169</v>
      </c>
      <c r="L4984">
        <f>I4984-K4984</f>
        <v>119</v>
      </c>
      <c r="M4984" t="str">
        <f>IF(I4984&lt;100,"small",IF(I4984&lt;500,"medium","large"))</f>
        <v>medium</v>
      </c>
      <c r="N4984">
        <f>IF(M4984="small",1,0)</f>
        <v>0</v>
      </c>
      <c r="O4984">
        <f>IF(N4984="medium",1,0)</f>
        <v>0</v>
      </c>
      <c r="P4984">
        <f>IF(O4984="large",1,0)</f>
        <v>0</v>
      </c>
      <c r="Q4984">
        <v>1989</v>
      </c>
      <c r="R4984">
        <v>5</v>
      </c>
      <c r="S4984" t="str">
        <f>IF(R4984=1, "First-time", IF(R4984&lt;=3, "Rising Star", IF(R4984&lt;10, "Established", "Elites")))</f>
        <v>Established</v>
      </c>
      <c r="T4984">
        <f>IF(S4984 = "First-time",1,0)</f>
        <v>0</v>
      </c>
      <c r="U4984">
        <f>IF(S4984 = "Rising Star",1,0)</f>
        <v>0</v>
      </c>
      <c r="V4984">
        <f>IF(S4984 = "Established",1,0)</f>
        <v>1</v>
      </c>
      <c r="W4984">
        <f>IF(S4984 = "Elites",1,0)</f>
        <v>0</v>
      </c>
      <c r="X4984" t="s">
        <v>1477</v>
      </c>
      <c r="Y4984" t="str">
        <f>IF(X4984="","-",TRIM(LEFT(X4984,FIND(",",X4984&amp;",")-1)))</f>
        <v>Sarasota-Bradenton-Venice</v>
      </c>
      <c r="Z4984" t="s">
        <v>1507</v>
      </c>
      <c r="AA4984" t="s">
        <v>10</v>
      </c>
    </row>
    <row r="4985" spans="1:27" ht="14.4" x14ac:dyDescent="0.3">
      <c r="A4985">
        <v>4972</v>
      </c>
      <c r="B4985" t="s">
        <v>11209</v>
      </c>
      <c r="C4985" t="s">
        <v>11210</v>
      </c>
      <c r="D4985" t="s">
        <v>11211</v>
      </c>
      <c r="E4985" t="s">
        <v>533</v>
      </c>
      <c r="F4985" s="5">
        <f>_xlfn.TEXTBEFORE(E4985, " ") * 1000000</f>
        <v>5400000</v>
      </c>
      <c r="G4985">
        <v>52.928199999999997</v>
      </c>
      <c r="H4985" t="s">
        <v>1132</v>
      </c>
      <c r="I4985">
        <v>30</v>
      </c>
      <c r="J4985">
        <f>IF(I4985="",0,I4985)</f>
        <v>30</v>
      </c>
      <c r="K4985">
        <v>25</v>
      </c>
      <c r="L4985">
        <f>I4985-K4985</f>
        <v>5</v>
      </c>
      <c r="M4985" t="str">
        <f>IF(I4985&lt;100,"small",IF(I4985&lt;500,"medium","large"))</f>
        <v>small</v>
      </c>
      <c r="N4985">
        <f>IF(M4985="small",1,0)</f>
        <v>1</v>
      </c>
      <c r="O4985">
        <f>IF(N4985="medium",1,0)</f>
        <v>0</v>
      </c>
      <c r="P4985">
        <f>IF(O4985="large",1,0)</f>
        <v>0</v>
      </c>
      <c r="Q4985">
        <v>2010</v>
      </c>
      <c r="R4985">
        <v>3</v>
      </c>
      <c r="S4985" t="str">
        <f>IF(R4985=1, "First-time", IF(R4985&lt;=3, "Rising Star", IF(R4985&lt;10, "Established", "Elites")))</f>
        <v>Rising Star</v>
      </c>
      <c r="T4985">
        <f>IF(S4985 = "First-time",1,0)</f>
        <v>0</v>
      </c>
      <c r="U4985">
        <f>IF(S4985 = "Rising Star",1,0)</f>
        <v>1</v>
      </c>
      <c r="V4985">
        <f>IF(S4985 = "Established",1,0)</f>
        <v>0</v>
      </c>
      <c r="W4985">
        <f>IF(S4985 = "Elites",1,0)</f>
        <v>0</v>
      </c>
      <c r="X4985" t="s">
        <v>271</v>
      </c>
      <c r="Y4985" t="str">
        <f>IF(X4985="","-",TRIM(LEFT(X4985,FIND(",",X4985&amp;",")-1)))</f>
        <v>Chicago</v>
      </c>
      <c r="Z4985" t="s">
        <v>271</v>
      </c>
      <c r="AA4985" t="s">
        <v>15</v>
      </c>
    </row>
    <row r="4986" spans="1:27" ht="14.4" x14ac:dyDescent="0.3">
      <c r="A4986">
        <v>4973</v>
      </c>
      <c r="B4986" t="s">
        <v>10718</v>
      </c>
      <c r="C4986" t="s">
        <v>10719</v>
      </c>
      <c r="D4986" t="s">
        <v>10720</v>
      </c>
      <c r="E4986" t="s">
        <v>4297</v>
      </c>
      <c r="F4986" s="5">
        <f>_xlfn.TEXTBEFORE(E4986, " ") * 1000000</f>
        <v>13900000</v>
      </c>
      <c r="G4986">
        <v>52.919199999999996</v>
      </c>
      <c r="H4986" t="s">
        <v>803</v>
      </c>
      <c r="I4986">
        <v>89</v>
      </c>
      <c r="J4986">
        <f>IF(I4986="",0,I4986)</f>
        <v>89</v>
      </c>
      <c r="K4986">
        <v>63</v>
      </c>
      <c r="L4986">
        <f>I4986-K4986</f>
        <v>26</v>
      </c>
      <c r="M4986" t="str">
        <f>IF(I4986&lt;100,"small",IF(I4986&lt;500,"medium","large"))</f>
        <v>small</v>
      </c>
      <c r="N4986">
        <f>IF(M4986="small",1,0)</f>
        <v>1</v>
      </c>
      <c r="O4986">
        <f>IF(N4986="medium",1,0)</f>
        <v>0</v>
      </c>
      <c r="P4986">
        <f>IF(O4986="large",1,0)</f>
        <v>0</v>
      </c>
      <c r="Q4986">
        <v>2010</v>
      </c>
      <c r="R4986">
        <v>2</v>
      </c>
      <c r="S4986" t="str">
        <f>IF(R4986=1, "First-time", IF(R4986&lt;=3, "Rising Star", IF(R4986&lt;10, "Established", "Elites")))</f>
        <v>Rising Star</v>
      </c>
      <c r="T4986">
        <f>IF(S4986 = "First-time",1,0)</f>
        <v>0</v>
      </c>
      <c r="U4986">
        <f>IF(S4986 = "Rising Star",1,0)</f>
        <v>1</v>
      </c>
      <c r="V4986">
        <f>IF(S4986 = "Established",1,0)</f>
        <v>0</v>
      </c>
      <c r="W4986">
        <f>IF(S4986 = "Elites",1,0)</f>
        <v>0</v>
      </c>
      <c r="X4986" t="s">
        <v>232</v>
      </c>
      <c r="Y4986" t="str">
        <f>IF(X4986="","-",TRIM(LEFT(X4986,FIND(",",X4986&amp;",")-1)))</f>
        <v>Houston</v>
      </c>
      <c r="Z4986" t="s">
        <v>232</v>
      </c>
      <c r="AA4986" t="s">
        <v>45</v>
      </c>
    </row>
    <row r="4987" spans="1:27" ht="14.4" x14ac:dyDescent="0.3">
      <c r="A4987">
        <v>4974</v>
      </c>
      <c r="B4987" t="s">
        <v>2094</v>
      </c>
      <c r="C4987" t="s">
        <v>2095</v>
      </c>
      <c r="D4987" t="s">
        <v>2096</v>
      </c>
      <c r="E4987" t="s">
        <v>2097</v>
      </c>
      <c r="F4987" s="5">
        <f>_xlfn.TEXTBEFORE(E4987, " ") * 1000000</f>
        <v>1400000</v>
      </c>
      <c r="G4987">
        <v>52.910499999999999</v>
      </c>
      <c r="H4987" t="s">
        <v>353</v>
      </c>
      <c r="I4987">
        <v>10392</v>
      </c>
      <c r="J4987">
        <f>IF(I4987="",0,I4987)</f>
        <v>10392</v>
      </c>
      <c r="K4987">
        <v>7036</v>
      </c>
      <c r="L4987">
        <f>I4987-K4987</f>
        <v>3356</v>
      </c>
      <c r="M4987" t="str">
        <f>IF(I4987&lt;100,"small",IF(I4987&lt;500,"medium","large"))</f>
        <v>large</v>
      </c>
      <c r="N4987">
        <f>IF(M4987="small",1,0)</f>
        <v>0</v>
      </c>
      <c r="O4987">
        <f>IF(N4987="medium",1,0)</f>
        <v>0</v>
      </c>
      <c r="P4987">
        <f>IF(O4987="large",1,0)</f>
        <v>0</v>
      </c>
      <c r="Q4987">
        <v>1994</v>
      </c>
      <c r="R4987">
        <v>14</v>
      </c>
      <c r="S4987" t="str">
        <f>IF(R4987=1, "First-time", IF(R4987&lt;=3, "Rising Star", IF(R4987&lt;10, "Established", "Elites")))</f>
        <v>Elites</v>
      </c>
      <c r="T4987">
        <f>IF(S4987 = "First-time",1,0)</f>
        <v>0</v>
      </c>
      <c r="U4987">
        <f>IF(S4987 = "Rising Star",1,0)</f>
        <v>0</v>
      </c>
      <c r="V4987">
        <f>IF(S4987 = "Established",1,0)</f>
        <v>0</v>
      </c>
      <c r="W4987">
        <f>IF(S4987 = "Elites",1,0)</f>
        <v>1</v>
      </c>
      <c r="X4987" t="s">
        <v>325</v>
      </c>
      <c r="Y4987" t="str">
        <f>IF(X4987="","-",TRIM(LEFT(X4987,FIND(",",X4987&amp;",")-1)))</f>
        <v>Los Angeles</v>
      </c>
      <c r="Z4987" t="s">
        <v>495</v>
      </c>
      <c r="AA4987" t="s">
        <v>5</v>
      </c>
    </row>
    <row r="4988" spans="1:27" ht="14.4" x14ac:dyDescent="0.3">
      <c r="A4988">
        <v>4975</v>
      </c>
      <c r="B4988" t="s">
        <v>3368</v>
      </c>
      <c r="C4988" t="s">
        <v>3369</v>
      </c>
      <c r="D4988" t="s">
        <v>3370</v>
      </c>
      <c r="E4988" t="s">
        <v>3371</v>
      </c>
      <c r="F4988" s="5">
        <f>_xlfn.TEXTBEFORE(E4988, " ") * 1000000</f>
        <v>18000000</v>
      </c>
      <c r="G4988">
        <v>52.871099999999998</v>
      </c>
      <c r="H4988" t="s">
        <v>353</v>
      </c>
      <c r="I4988">
        <v>285</v>
      </c>
      <c r="J4988">
        <f>IF(I4988="",0,I4988)</f>
        <v>285</v>
      </c>
      <c r="K4988">
        <v>200</v>
      </c>
      <c r="L4988">
        <f>I4988-K4988</f>
        <v>85</v>
      </c>
      <c r="M4988" t="str">
        <f>IF(I4988&lt;100,"small",IF(I4988&lt;500,"medium","large"))</f>
        <v>medium</v>
      </c>
      <c r="N4988">
        <f>IF(M4988="small",1,0)</f>
        <v>0</v>
      </c>
      <c r="O4988">
        <f>IF(N4988="medium",1,0)</f>
        <v>0</v>
      </c>
      <c r="P4988">
        <f>IF(O4988="large",1,0)</f>
        <v>0</v>
      </c>
      <c r="Q4988">
        <v>1999</v>
      </c>
      <c r="R4988">
        <v>1</v>
      </c>
      <c r="S4988" t="str">
        <f>IF(R4988=1, "First-time", IF(R4988&lt;=3, "Rising Star", IF(R4988&lt;10, "Established", "Elites")))</f>
        <v>First-time</v>
      </c>
      <c r="T4988">
        <f>IF(S4988 = "First-time",1,0)</f>
        <v>1</v>
      </c>
      <c r="U4988">
        <f>IF(S4988 = "Rising Star",1,0)</f>
        <v>0</v>
      </c>
      <c r="V4988">
        <f>IF(S4988 = "Established",1,0)</f>
        <v>0</v>
      </c>
      <c r="W4988">
        <f>IF(S4988 = "Elites",1,0)</f>
        <v>0</v>
      </c>
      <c r="X4988" t="s">
        <v>342</v>
      </c>
      <c r="Y4988" t="str">
        <f>IF(X4988="","-",TRIM(LEFT(X4988,FIND(",",X4988&amp;",")-1)))</f>
        <v>San Diego</v>
      </c>
      <c r="Z4988" t="s">
        <v>3372</v>
      </c>
      <c r="AA4988" t="s">
        <v>5</v>
      </c>
    </row>
    <row r="4989" spans="1:27" ht="14.4" x14ac:dyDescent="0.3">
      <c r="A4989">
        <v>4976</v>
      </c>
      <c r="B4989" t="s">
        <v>9184</v>
      </c>
      <c r="C4989" t="s">
        <v>9185</v>
      </c>
      <c r="D4989" t="s">
        <v>9186</v>
      </c>
      <c r="E4989" t="s">
        <v>9187</v>
      </c>
      <c r="F4989" s="5">
        <f>_xlfn.TEXTBEFORE(E4989, " ") * 1000000</f>
        <v>34900000</v>
      </c>
      <c r="G4989">
        <v>52.856200000000001</v>
      </c>
      <c r="H4989" t="s">
        <v>433</v>
      </c>
      <c r="I4989">
        <v>4803</v>
      </c>
      <c r="J4989">
        <f>IF(I4989="",0,I4989)</f>
        <v>4803</v>
      </c>
      <c r="K4989">
        <v>3248</v>
      </c>
      <c r="L4989">
        <f>I4989-K4989</f>
        <v>1555</v>
      </c>
      <c r="M4989" t="str">
        <f>IF(I4989&lt;100,"small",IF(I4989&lt;500,"medium","large"))</f>
        <v>large</v>
      </c>
      <c r="N4989">
        <f>IF(M4989="small",1,0)</f>
        <v>0</v>
      </c>
      <c r="O4989">
        <f>IF(N4989="medium",1,0)</f>
        <v>0</v>
      </c>
      <c r="P4989">
        <f>IF(O4989="large",1,0)</f>
        <v>0</v>
      </c>
      <c r="Q4989">
        <v>2008</v>
      </c>
      <c r="R4989">
        <v>8</v>
      </c>
      <c r="S4989" t="str">
        <f>IF(R4989=1, "First-time", IF(R4989&lt;=3, "Rising Star", IF(R4989&lt;10, "Established", "Elites")))</f>
        <v>Established</v>
      </c>
      <c r="T4989">
        <f>IF(S4989 = "First-time",1,0)</f>
        <v>0</v>
      </c>
      <c r="U4989">
        <f>IF(S4989 = "Rising Star",1,0)</f>
        <v>0</v>
      </c>
      <c r="V4989">
        <f>IF(S4989 = "Established",1,0)</f>
        <v>1</v>
      </c>
      <c r="W4989">
        <f>IF(S4989 = "Elites",1,0)</f>
        <v>0</v>
      </c>
      <c r="X4989" t="s">
        <v>978</v>
      </c>
      <c r="Y4989" t="str">
        <f>IF(X4989="","-",TRIM(LEFT(X4989,FIND(",",X4989&amp;",")-1)))</f>
        <v>Huntsville</v>
      </c>
      <c r="Z4989" t="s">
        <v>979</v>
      </c>
      <c r="AA4989" t="s">
        <v>2</v>
      </c>
    </row>
    <row r="4990" spans="1:27" ht="14.4" x14ac:dyDescent="0.3">
      <c r="A4990">
        <v>4977</v>
      </c>
      <c r="B4990" t="s">
        <v>6772</v>
      </c>
      <c r="C4990" t="s">
        <v>6773</v>
      </c>
      <c r="D4990" t="s">
        <v>6774</v>
      </c>
      <c r="E4990" t="s">
        <v>6775</v>
      </c>
      <c r="F4990" s="5">
        <f>_xlfn.TEXTBEFORE(E4990, " ") * 1000000</f>
        <v>48300000</v>
      </c>
      <c r="G4990">
        <v>52.842199999999998</v>
      </c>
      <c r="H4990" t="s">
        <v>153</v>
      </c>
      <c r="I4990">
        <v>225</v>
      </c>
      <c r="J4990">
        <f>IF(I4990="",0,I4990)</f>
        <v>225</v>
      </c>
      <c r="K4990">
        <v>150</v>
      </c>
      <c r="L4990">
        <f>I4990-K4990</f>
        <v>75</v>
      </c>
      <c r="M4990" t="str">
        <f>IF(I4990&lt;100,"small",IF(I4990&lt;500,"medium","large"))</f>
        <v>medium</v>
      </c>
      <c r="N4990">
        <f>IF(M4990="small",1,0)</f>
        <v>0</v>
      </c>
      <c r="O4990">
        <f>IF(N4990="medium",1,0)</f>
        <v>0</v>
      </c>
      <c r="P4990">
        <f>IF(O4990="large",1,0)</f>
        <v>0</v>
      </c>
      <c r="Q4990">
        <v>2006</v>
      </c>
      <c r="R4990">
        <v>3</v>
      </c>
      <c r="S4990" t="str">
        <f>IF(R4990=1, "First-time", IF(R4990&lt;=3, "Rising Star", IF(R4990&lt;10, "Established", "Elites")))</f>
        <v>Rising Star</v>
      </c>
      <c r="T4990">
        <f>IF(S4990 = "First-time",1,0)</f>
        <v>0</v>
      </c>
      <c r="U4990">
        <f>IF(S4990 = "Rising Star",1,0)</f>
        <v>1</v>
      </c>
      <c r="V4990">
        <f>IF(S4990 = "Established",1,0)</f>
        <v>0</v>
      </c>
      <c r="W4990">
        <f>IF(S4990 = "Elites",1,0)</f>
        <v>0</v>
      </c>
      <c r="X4990" t="s">
        <v>232</v>
      </c>
      <c r="Y4990" t="str">
        <f>IF(X4990="","-",TRIM(LEFT(X4990,FIND(",",X4990&amp;",")-1)))</f>
        <v>Houston</v>
      </c>
      <c r="Z4990" t="s">
        <v>232</v>
      </c>
      <c r="AA4990" t="s">
        <v>45</v>
      </c>
    </row>
    <row r="4991" spans="1:27" ht="14.4" x14ac:dyDescent="0.3">
      <c r="A4991">
        <v>4978</v>
      </c>
      <c r="B4991" t="s">
        <v>10739</v>
      </c>
      <c r="C4991" t="s">
        <v>10740</v>
      </c>
      <c r="D4991" t="s">
        <v>10741</v>
      </c>
      <c r="E4991" t="s">
        <v>1496</v>
      </c>
      <c r="F4991" s="5">
        <f>_xlfn.TEXTBEFORE(E4991, " ") * 1000000</f>
        <v>6500000</v>
      </c>
      <c r="G4991">
        <v>52.795499999999997</v>
      </c>
      <c r="H4991" t="s">
        <v>1238</v>
      </c>
      <c r="I4991">
        <v>17</v>
      </c>
      <c r="J4991">
        <f>IF(I4991="",0,I4991)</f>
        <v>17</v>
      </c>
      <c r="K4991">
        <v>9</v>
      </c>
      <c r="L4991">
        <f>I4991-K4991</f>
        <v>8</v>
      </c>
      <c r="M4991" t="str">
        <f>IF(I4991&lt;100,"small",IF(I4991&lt;500,"medium","large"))</f>
        <v>small</v>
      </c>
      <c r="N4991">
        <f>IF(M4991="small",1,0)</f>
        <v>1</v>
      </c>
      <c r="O4991">
        <f>IF(N4991="medium",1,0)</f>
        <v>0</v>
      </c>
      <c r="P4991">
        <f>IF(O4991="large",1,0)</f>
        <v>0</v>
      </c>
      <c r="Q4991">
        <v>2010</v>
      </c>
      <c r="R4991">
        <v>6</v>
      </c>
      <c r="S4991" t="str">
        <f>IF(R4991=1, "First-time", IF(R4991&lt;=3, "Rising Star", IF(R4991&lt;10, "Established", "Elites")))</f>
        <v>Established</v>
      </c>
      <c r="T4991">
        <f>IF(S4991 = "First-time",1,0)</f>
        <v>0</v>
      </c>
      <c r="U4991">
        <f>IF(S4991 = "Rising Star",1,0)</f>
        <v>0</v>
      </c>
      <c r="V4991">
        <f>IF(S4991 = "Established",1,0)</f>
        <v>1</v>
      </c>
      <c r="W4991">
        <f>IF(S4991 = "Elites",1,0)</f>
        <v>0</v>
      </c>
      <c r="X4991" t="s">
        <v>99</v>
      </c>
      <c r="Y4991" t="str">
        <f>IF(X4991="","-",TRIM(LEFT(X4991,FIND(",",X4991&amp;",")-1)))</f>
        <v>-</v>
      </c>
      <c r="Z4991" t="s">
        <v>10742</v>
      </c>
      <c r="AA4991" t="s">
        <v>44</v>
      </c>
    </row>
    <row r="4992" spans="1:27" ht="14.4" x14ac:dyDescent="0.3">
      <c r="A4992">
        <v>4979</v>
      </c>
      <c r="B4992" t="s">
        <v>1517</v>
      </c>
      <c r="C4992" t="s">
        <v>1518</v>
      </c>
      <c r="D4992" t="s">
        <v>1519</v>
      </c>
      <c r="E4992" t="s">
        <v>1520</v>
      </c>
      <c r="F4992" s="5">
        <f>_xlfn.TEXTBEFORE(E4992, " ") * 1000000</f>
        <v>21300000</v>
      </c>
      <c r="G4992">
        <v>52.7881</v>
      </c>
      <c r="H4992" t="s">
        <v>118</v>
      </c>
      <c r="I4992">
        <v>62</v>
      </c>
      <c r="J4992">
        <f>IF(I4992="",0,I4992)</f>
        <v>62</v>
      </c>
      <c r="K4992">
        <v>48</v>
      </c>
      <c r="L4992">
        <f>I4992-K4992</f>
        <v>14</v>
      </c>
      <c r="M4992" t="str">
        <f>IF(I4992&lt;100,"small",IF(I4992&lt;500,"medium","large"))</f>
        <v>small</v>
      </c>
      <c r="N4992">
        <f>IF(M4992="small",1,0)</f>
        <v>1</v>
      </c>
      <c r="O4992">
        <f>IF(N4992="medium",1,0)</f>
        <v>0</v>
      </c>
      <c r="P4992">
        <f>IF(O4992="large",1,0)</f>
        <v>0</v>
      </c>
      <c r="Q4992">
        <v>1989</v>
      </c>
      <c r="R4992">
        <v>10</v>
      </c>
      <c r="S4992" t="str">
        <f>IF(R4992=1, "First-time", IF(R4992&lt;=3, "Rising Star", IF(R4992&lt;10, "Established", "Elites")))</f>
        <v>Elites</v>
      </c>
      <c r="T4992">
        <f>IF(S4992 = "First-time",1,0)</f>
        <v>0</v>
      </c>
      <c r="U4992">
        <f>IF(S4992 = "Rising Star",1,0)</f>
        <v>0</v>
      </c>
      <c r="V4992">
        <f>IF(S4992 = "Established",1,0)</f>
        <v>0</v>
      </c>
      <c r="W4992">
        <f>IF(S4992 = "Elites",1,0)</f>
        <v>1</v>
      </c>
      <c r="X4992" t="s">
        <v>342</v>
      </c>
      <c r="Y4992" t="str">
        <f>IF(X4992="","-",TRIM(LEFT(X4992,FIND(",",X4992&amp;",")-1)))</f>
        <v>San Diego</v>
      </c>
      <c r="Z4992" t="s">
        <v>342</v>
      </c>
      <c r="AA4992" t="s">
        <v>5</v>
      </c>
    </row>
    <row r="4993" spans="1:27" ht="14.4" x14ac:dyDescent="0.3">
      <c r="A4993">
        <v>4980</v>
      </c>
      <c r="B4993" t="s">
        <v>2115</v>
      </c>
      <c r="C4993" t="s">
        <v>2116</v>
      </c>
      <c r="D4993" t="s">
        <v>2117</v>
      </c>
      <c r="E4993" t="s">
        <v>253</v>
      </c>
      <c r="F4993" s="5">
        <f>_xlfn.TEXTBEFORE(E4993, " ") * 1000000</f>
        <v>16500000</v>
      </c>
      <c r="G4993">
        <v>52.741300000000003</v>
      </c>
      <c r="H4993" t="s">
        <v>85</v>
      </c>
      <c r="I4993">
        <v>467</v>
      </c>
      <c r="J4993">
        <f>IF(I4993="",0,I4993)</f>
        <v>467</v>
      </c>
      <c r="K4993">
        <v>357</v>
      </c>
      <c r="L4993">
        <f>I4993-K4993</f>
        <v>110</v>
      </c>
      <c r="M4993" t="str">
        <f>IF(I4993&lt;100,"small",IF(I4993&lt;500,"medium","large"))</f>
        <v>medium</v>
      </c>
      <c r="N4993">
        <f>IF(M4993="small",1,0)</f>
        <v>0</v>
      </c>
      <c r="O4993">
        <f>IF(N4993="medium",1,0)</f>
        <v>0</v>
      </c>
      <c r="P4993">
        <f>IF(O4993="large",1,0)</f>
        <v>0</v>
      </c>
      <c r="Q4993">
        <v>1995</v>
      </c>
      <c r="R4993">
        <v>9</v>
      </c>
      <c r="S4993" t="str">
        <f>IF(R4993=1, "First-time", IF(R4993&lt;=3, "Rising Star", IF(R4993&lt;10, "Established", "Elites")))</f>
        <v>Established</v>
      </c>
      <c r="T4993">
        <f>IF(S4993 = "First-time",1,0)</f>
        <v>0</v>
      </c>
      <c r="U4993">
        <f>IF(S4993 = "Rising Star",1,0)</f>
        <v>0</v>
      </c>
      <c r="V4993">
        <f>IF(S4993 = "Established",1,0)</f>
        <v>1</v>
      </c>
      <c r="W4993">
        <f>IF(S4993 = "Elites",1,0)</f>
        <v>0</v>
      </c>
      <c r="X4993" t="s">
        <v>99</v>
      </c>
      <c r="Y4993" t="str">
        <f>IF(X4993="","-",TRIM(LEFT(X4993,FIND(",",X4993&amp;",")-1)))</f>
        <v>-</v>
      </c>
      <c r="Z4993" t="s">
        <v>2118</v>
      </c>
      <c r="AA4993" t="s">
        <v>49</v>
      </c>
    </row>
    <row r="4994" spans="1:27" ht="14.4" x14ac:dyDescent="0.3">
      <c r="A4994">
        <v>4981</v>
      </c>
      <c r="B4994" t="s">
        <v>8149</v>
      </c>
      <c r="C4994" t="s">
        <v>8150</v>
      </c>
      <c r="D4994" t="s">
        <v>8151</v>
      </c>
      <c r="E4994" t="s">
        <v>721</v>
      </c>
      <c r="F4994" s="5">
        <f>_xlfn.TEXTBEFORE(E4994, " ") * 1000000</f>
        <v>8000000</v>
      </c>
      <c r="G4994">
        <v>52.717399999999998</v>
      </c>
      <c r="H4994" t="s">
        <v>160</v>
      </c>
      <c r="I4994">
        <v>23</v>
      </c>
      <c r="J4994">
        <f>IF(I4994="",0,I4994)</f>
        <v>23</v>
      </c>
      <c r="K4994">
        <v>16</v>
      </c>
      <c r="L4994">
        <f>I4994-K4994</f>
        <v>7</v>
      </c>
      <c r="M4994" t="str">
        <f>IF(I4994&lt;100,"small",IF(I4994&lt;500,"medium","large"))</f>
        <v>small</v>
      </c>
      <c r="N4994">
        <f>IF(M4994="small",1,0)</f>
        <v>1</v>
      </c>
      <c r="O4994">
        <f>IF(N4994="medium",1,0)</f>
        <v>0</v>
      </c>
      <c r="P4994">
        <f>IF(O4994="large",1,0)</f>
        <v>0</v>
      </c>
      <c r="Q4994">
        <v>2007</v>
      </c>
      <c r="R4994">
        <v>4</v>
      </c>
      <c r="S4994" t="str">
        <f>IF(R4994=1, "First-time", IF(R4994&lt;=3, "Rising Star", IF(R4994&lt;10, "Established", "Elites")))</f>
        <v>Established</v>
      </c>
      <c r="T4994">
        <f>IF(S4994 = "First-time",1,0)</f>
        <v>0</v>
      </c>
      <c r="U4994">
        <f>IF(S4994 = "Rising Star",1,0)</f>
        <v>0</v>
      </c>
      <c r="V4994">
        <f>IF(S4994 = "Established",1,0)</f>
        <v>1</v>
      </c>
      <c r="W4994">
        <f>IF(S4994 = "Elites",1,0)</f>
        <v>0</v>
      </c>
      <c r="X4994" t="s">
        <v>1307</v>
      </c>
      <c r="Y4994" t="str">
        <f>IF(X4994="","-",TRIM(LEFT(X4994,FIND(",",X4994&amp;",")-1)))</f>
        <v>Inland Empire</v>
      </c>
      <c r="Z4994" t="s">
        <v>2539</v>
      </c>
      <c r="AA4994" t="s">
        <v>5</v>
      </c>
    </row>
    <row r="4995" spans="1:27" ht="14.4" x14ac:dyDescent="0.3">
      <c r="A4995">
        <v>4982</v>
      </c>
      <c r="B4995" t="s">
        <v>17139</v>
      </c>
      <c r="C4995" t="s">
        <v>17140</v>
      </c>
      <c r="D4995" t="s">
        <v>17141</v>
      </c>
      <c r="E4995" t="s">
        <v>760</v>
      </c>
      <c r="F4995" s="5">
        <f>_xlfn.TEXTBEFORE(E4995, " ") * 1000000</f>
        <v>57700000</v>
      </c>
      <c r="G4995">
        <v>52.670900000000003</v>
      </c>
      <c r="H4995" t="s">
        <v>129</v>
      </c>
      <c r="I4995">
        <v>31</v>
      </c>
      <c r="J4995">
        <f>IF(I4995="",0,I4995)</f>
        <v>31</v>
      </c>
      <c r="K4995">
        <v>18</v>
      </c>
      <c r="L4995">
        <f>I4995-K4995</f>
        <v>13</v>
      </c>
      <c r="M4995" t="str">
        <f>IF(I4995&lt;100,"small",IF(I4995&lt;500,"medium","large"))</f>
        <v>small</v>
      </c>
      <c r="N4995">
        <f>IF(M4995="small",1,0)</f>
        <v>1</v>
      </c>
      <c r="O4995">
        <f>IF(N4995="medium",1,0)</f>
        <v>0</v>
      </c>
      <c r="P4995">
        <f>IF(O4995="large",1,0)</f>
        <v>0</v>
      </c>
      <c r="Q4995">
        <v>2014</v>
      </c>
      <c r="R4995">
        <v>1</v>
      </c>
      <c r="S4995" t="str">
        <f>IF(R4995=1, "First-time", IF(R4995&lt;=3, "Rising Star", IF(R4995&lt;10, "Established", "Elites")))</f>
        <v>First-time</v>
      </c>
      <c r="T4995">
        <f>IF(S4995 = "First-time",1,0)</f>
        <v>1</v>
      </c>
      <c r="U4995">
        <f>IF(S4995 = "Rising Star",1,0)</f>
        <v>0</v>
      </c>
      <c r="V4995">
        <f>IF(S4995 = "Established",1,0)</f>
        <v>0</v>
      </c>
      <c r="W4995">
        <f>IF(S4995 = "Elites",1,0)</f>
        <v>0</v>
      </c>
      <c r="X4995" t="s">
        <v>325</v>
      </c>
      <c r="Y4995" t="str">
        <f>IF(X4995="","-",TRIM(LEFT(X4995,FIND(",",X4995&amp;",")-1)))</f>
        <v>Los Angeles</v>
      </c>
      <c r="Z4995" t="s">
        <v>325</v>
      </c>
      <c r="AA4995" t="s">
        <v>5</v>
      </c>
    </row>
    <row r="4996" spans="1:27" ht="14.4" x14ac:dyDescent="0.3">
      <c r="A4996">
        <v>4983</v>
      </c>
      <c r="B4996" t="s">
        <v>7274</v>
      </c>
      <c r="C4996" t="s">
        <v>7275</v>
      </c>
      <c r="D4996" t="s">
        <v>7276</v>
      </c>
      <c r="E4996" t="s">
        <v>2648</v>
      </c>
      <c r="F4996" s="5">
        <f>_xlfn.TEXTBEFORE(E4996, " ") * 1000000</f>
        <v>7400000</v>
      </c>
      <c r="G4996">
        <v>52.649099999999997</v>
      </c>
      <c r="H4996" t="s">
        <v>779</v>
      </c>
      <c r="I4996">
        <v>47</v>
      </c>
      <c r="J4996">
        <f>IF(I4996="",0,I4996)</f>
        <v>47</v>
      </c>
      <c r="K4996">
        <v>29</v>
      </c>
      <c r="L4996">
        <f>I4996-K4996</f>
        <v>18</v>
      </c>
      <c r="M4996" t="str">
        <f>IF(I4996&lt;100,"small",IF(I4996&lt;500,"medium","large"))</f>
        <v>small</v>
      </c>
      <c r="N4996">
        <f>IF(M4996="small",1,0)</f>
        <v>1</v>
      </c>
      <c r="O4996">
        <f>IF(N4996="medium",1,0)</f>
        <v>0</v>
      </c>
      <c r="P4996">
        <f>IF(O4996="large",1,0)</f>
        <v>0</v>
      </c>
      <c r="Q4996">
        <v>2006</v>
      </c>
      <c r="R4996">
        <v>2</v>
      </c>
      <c r="S4996" t="str">
        <f>IF(R4996=1, "First-time", IF(R4996&lt;=3, "Rising Star", IF(R4996&lt;10, "Established", "Elites")))</f>
        <v>Rising Star</v>
      </c>
      <c r="T4996">
        <f>IF(S4996 = "First-time",1,0)</f>
        <v>0</v>
      </c>
      <c r="U4996">
        <f>IF(S4996 = "Rising Star",1,0)</f>
        <v>1</v>
      </c>
      <c r="V4996">
        <f>IF(S4996 = "Established",1,0)</f>
        <v>0</v>
      </c>
      <c r="W4996">
        <f>IF(S4996 = "Elites",1,0)</f>
        <v>0</v>
      </c>
      <c r="X4996" t="s">
        <v>325</v>
      </c>
      <c r="Y4996" t="str">
        <f>IF(X4996="","-",TRIM(LEFT(X4996,FIND(",",X4996&amp;",")-1)))</f>
        <v>Los Angeles</v>
      </c>
      <c r="Z4996" t="s">
        <v>4206</v>
      </c>
      <c r="AA4996" t="s">
        <v>5</v>
      </c>
    </row>
    <row r="4997" spans="1:27" ht="14.4" x14ac:dyDescent="0.3">
      <c r="A4997">
        <v>4984</v>
      </c>
      <c r="B4997" t="s">
        <v>781</v>
      </c>
      <c r="C4997" t="s">
        <v>782</v>
      </c>
      <c r="D4997" t="s">
        <v>783</v>
      </c>
      <c r="E4997" t="s">
        <v>784</v>
      </c>
      <c r="F4997" s="5">
        <f>_xlfn.TEXTBEFORE(E4997, " ") * 1000000</f>
        <v>104000000</v>
      </c>
      <c r="G4997">
        <v>52.634399999999999</v>
      </c>
      <c r="H4997" t="s">
        <v>105</v>
      </c>
      <c r="I4997">
        <v>377</v>
      </c>
      <c r="J4997">
        <f>IF(I4997="",0,I4997)</f>
        <v>377</v>
      </c>
      <c r="K4997">
        <v>274</v>
      </c>
      <c r="L4997">
        <f>I4997-K4997</f>
        <v>103</v>
      </c>
      <c r="M4997" t="str">
        <f>IF(I4997&lt;100,"small",IF(I4997&lt;500,"medium","large"))</f>
        <v>medium</v>
      </c>
      <c r="N4997">
        <f>IF(M4997="small",1,0)</f>
        <v>0</v>
      </c>
      <c r="O4997">
        <f>IF(N4997="medium",1,0)</f>
        <v>0</v>
      </c>
      <c r="P4997">
        <f>IF(O4997="large",1,0)</f>
        <v>0</v>
      </c>
      <c r="Q4997">
        <v>1980</v>
      </c>
      <c r="R4997">
        <v>9</v>
      </c>
      <c r="S4997" t="str">
        <f>IF(R4997=1, "First-time", IF(R4997&lt;=3, "Rising Star", IF(R4997&lt;10, "Established", "Elites")))</f>
        <v>Established</v>
      </c>
      <c r="T4997">
        <f>IF(S4997 = "First-time",1,0)</f>
        <v>0</v>
      </c>
      <c r="U4997">
        <f>IF(S4997 = "Rising Star",1,0)</f>
        <v>0</v>
      </c>
      <c r="V4997">
        <f>IF(S4997 = "Established",1,0)</f>
        <v>1</v>
      </c>
      <c r="W4997">
        <f>IF(S4997 = "Elites",1,0)</f>
        <v>0</v>
      </c>
      <c r="X4997" t="s">
        <v>99</v>
      </c>
      <c r="Y4997" t="str">
        <f>IF(X4997="","-",TRIM(LEFT(X4997,FIND(",",X4997&amp;",")-1)))</f>
        <v>-</v>
      </c>
      <c r="Z4997" t="s">
        <v>785</v>
      </c>
      <c r="AA4997" t="s">
        <v>7</v>
      </c>
    </row>
    <row r="4998" spans="1:27" ht="14.4" x14ac:dyDescent="0.3">
      <c r="A4998">
        <v>4985</v>
      </c>
      <c r="B4998" t="s">
        <v>805</v>
      </c>
      <c r="C4998" t="s">
        <v>806</v>
      </c>
      <c r="D4998" t="s">
        <v>807</v>
      </c>
      <c r="E4998" t="s">
        <v>808</v>
      </c>
      <c r="F4998" s="5">
        <f>_xlfn.TEXTBEFORE(E4998, " ") * 1000000</f>
        <v>2200000</v>
      </c>
      <c r="G4998">
        <v>52.609200000000001</v>
      </c>
      <c r="H4998" t="s">
        <v>118</v>
      </c>
      <c r="I4998">
        <v>19</v>
      </c>
      <c r="J4998">
        <f>IF(I4998="",0,I4998)</f>
        <v>19</v>
      </c>
      <c r="K4998">
        <v>11</v>
      </c>
      <c r="L4998">
        <f>I4998-K4998</f>
        <v>8</v>
      </c>
      <c r="M4998" t="str">
        <f>IF(I4998&lt;100,"small",IF(I4998&lt;500,"medium","large"))</f>
        <v>small</v>
      </c>
      <c r="N4998">
        <f>IF(M4998="small",1,0)</f>
        <v>1</v>
      </c>
      <c r="O4998">
        <f>IF(N4998="medium",1,0)</f>
        <v>0</v>
      </c>
      <c r="P4998">
        <f>IF(O4998="large",1,0)</f>
        <v>0</v>
      </c>
      <c r="Q4998">
        <v>1981</v>
      </c>
      <c r="R4998">
        <v>3</v>
      </c>
      <c r="S4998" t="str">
        <f>IF(R4998=1, "First-time", IF(R4998&lt;=3, "Rising Star", IF(R4998&lt;10, "Established", "Elites")))</f>
        <v>Rising Star</v>
      </c>
      <c r="T4998">
        <f>IF(S4998 = "First-time",1,0)</f>
        <v>0</v>
      </c>
      <c r="U4998">
        <f>IF(S4998 = "Rising Star",1,0)</f>
        <v>1</v>
      </c>
      <c r="V4998">
        <f>IF(S4998 = "Established",1,0)</f>
        <v>0</v>
      </c>
      <c r="W4998">
        <f>IF(S4998 = "Elites",1,0)</f>
        <v>0</v>
      </c>
      <c r="X4998" t="s">
        <v>809</v>
      </c>
      <c r="Y4998" t="str">
        <f>IF(X4998="","-",TRIM(LEFT(X4998,FIND(",",X4998&amp;",")-1)))</f>
        <v>Greenville-Mauldin-Easley</v>
      </c>
      <c r="Z4998" t="s">
        <v>810</v>
      </c>
      <c r="AA4998" t="s">
        <v>42</v>
      </c>
    </row>
    <row r="4999" spans="1:27" ht="14.4" x14ac:dyDescent="0.3">
      <c r="A4999">
        <v>4986</v>
      </c>
      <c r="B4999" t="s">
        <v>3921</v>
      </c>
      <c r="C4999" t="s">
        <v>3922</v>
      </c>
      <c r="D4999" t="s">
        <v>3923</v>
      </c>
      <c r="E4999" t="s">
        <v>3401</v>
      </c>
      <c r="F4999" s="5">
        <f>_xlfn.TEXTBEFORE(E4999, " ") * 1000000</f>
        <v>33800000</v>
      </c>
      <c r="G4999">
        <v>52.594700000000003</v>
      </c>
      <c r="H4999" t="s">
        <v>1069</v>
      </c>
      <c r="I4999">
        <v>147</v>
      </c>
      <c r="J4999">
        <f>IF(I4999="",0,I4999)</f>
        <v>147</v>
      </c>
      <c r="K4999">
        <v>72</v>
      </c>
      <c r="L4999">
        <f>I4999-K4999</f>
        <v>75</v>
      </c>
      <c r="M4999" t="str">
        <f>IF(I4999&lt;100,"small",IF(I4999&lt;500,"medium","large"))</f>
        <v>medium</v>
      </c>
      <c r="N4999">
        <f>IF(M4999="small",1,0)</f>
        <v>0</v>
      </c>
      <c r="O4999">
        <f>IF(N4999="medium",1,0)</f>
        <v>0</v>
      </c>
      <c r="P4999">
        <f>IF(O4999="large",1,0)</f>
        <v>0</v>
      </c>
      <c r="Q4999">
        <v>2001</v>
      </c>
      <c r="R4999">
        <v>4</v>
      </c>
      <c r="S4999" t="str">
        <f>IF(R4999=1, "First-time", IF(R4999&lt;=3, "Rising Star", IF(R4999&lt;10, "Established", "Elites")))</f>
        <v>Established</v>
      </c>
      <c r="T4999">
        <f>IF(S4999 = "First-time",1,0)</f>
        <v>0</v>
      </c>
      <c r="U4999">
        <f>IF(S4999 = "Rising Star",1,0)</f>
        <v>0</v>
      </c>
      <c r="V4999">
        <f>IF(S4999 = "Established",1,0)</f>
        <v>1</v>
      </c>
      <c r="W4999">
        <f>IF(S4999 = "Elites",1,0)</f>
        <v>0</v>
      </c>
      <c r="X4999" t="s">
        <v>86</v>
      </c>
      <c r="Y4999" t="str">
        <f>IF(X4999="","-",TRIM(LEFT(X4999,FIND(",",X4999&amp;",")-1)))</f>
        <v>New York City</v>
      </c>
      <c r="Z4999" t="s">
        <v>3924</v>
      </c>
      <c r="AA4999" t="s">
        <v>35</v>
      </c>
    </row>
    <row r="5000" spans="1:27" ht="14.4" x14ac:dyDescent="0.3">
      <c r="A5000">
        <v>4987</v>
      </c>
      <c r="B5000" t="s">
        <v>10470</v>
      </c>
      <c r="C5000" t="s">
        <v>10471</v>
      </c>
      <c r="D5000" t="s">
        <v>10472</v>
      </c>
      <c r="E5000" t="s">
        <v>736</v>
      </c>
      <c r="F5000" s="5">
        <f>_xlfn.TEXTBEFORE(E5000, " ") * 1000000</f>
        <v>4800000</v>
      </c>
      <c r="G5000">
        <v>52.569699999999997</v>
      </c>
      <c r="H5000" t="s">
        <v>803</v>
      </c>
      <c r="I5000">
        <v>40</v>
      </c>
      <c r="J5000">
        <f>IF(I5000="",0,I5000)</f>
        <v>40</v>
      </c>
      <c r="K5000">
        <v>23</v>
      </c>
      <c r="L5000">
        <f>I5000-K5000</f>
        <v>17</v>
      </c>
      <c r="M5000" t="str">
        <f>IF(I5000&lt;100,"small",IF(I5000&lt;500,"medium","large"))</f>
        <v>small</v>
      </c>
      <c r="N5000">
        <f>IF(M5000="small",1,0)</f>
        <v>1</v>
      </c>
      <c r="O5000">
        <f>IF(N5000="medium",1,0)</f>
        <v>0</v>
      </c>
      <c r="P5000">
        <f>IF(O5000="large",1,0)</f>
        <v>0</v>
      </c>
      <c r="Q5000">
        <v>2010</v>
      </c>
      <c r="R5000">
        <v>5</v>
      </c>
      <c r="S5000" t="str">
        <f>IF(R5000=1, "First-time", IF(R5000&lt;=3, "Rising Star", IF(R5000&lt;10, "Established", "Elites")))</f>
        <v>Established</v>
      </c>
      <c r="T5000">
        <f>IF(S5000 = "First-time",1,0)</f>
        <v>0</v>
      </c>
      <c r="U5000">
        <f>IF(S5000 = "Rising Star",1,0)</f>
        <v>0</v>
      </c>
      <c r="V5000">
        <f>IF(S5000 = "Established",1,0)</f>
        <v>1</v>
      </c>
      <c r="W5000">
        <f>IF(S5000 = "Elites",1,0)</f>
        <v>0</v>
      </c>
      <c r="X5000" t="s">
        <v>325</v>
      </c>
      <c r="Y5000" t="str">
        <f>IF(X5000="","-",TRIM(LEFT(X5000,FIND(",",X5000&amp;",")-1)))</f>
        <v>Los Angeles</v>
      </c>
      <c r="Z5000" t="s">
        <v>1894</v>
      </c>
      <c r="AA5000" t="s">
        <v>48</v>
      </c>
    </row>
    <row r="5001" spans="1:27" ht="14.4" x14ac:dyDescent="0.3">
      <c r="A5001">
        <v>4988</v>
      </c>
      <c r="B5001" t="s">
        <v>8873</v>
      </c>
      <c r="C5001" t="s">
        <v>8874</v>
      </c>
      <c r="D5001" t="s">
        <v>8875</v>
      </c>
      <c r="E5001" t="s">
        <v>352</v>
      </c>
      <c r="F5001" s="5">
        <f>_xlfn.TEXTBEFORE(E5001, " ") * 1000000</f>
        <v>2100000</v>
      </c>
      <c r="G5001">
        <v>52.568399999999997</v>
      </c>
      <c r="H5001" t="s">
        <v>472</v>
      </c>
      <c r="I5001">
        <v>13</v>
      </c>
      <c r="J5001">
        <f>IF(I5001="",0,I5001)</f>
        <v>13</v>
      </c>
      <c r="K5001">
        <v>9</v>
      </c>
      <c r="L5001">
        <f>I5001-K5001</f>
        <v>4</v>
      </c>
      <c r="M5001" t="str">
        <f>IF(I5001&lt;100,"small",IF(I5001&lt;500,"medium","large"))</f>
        <v>small</v>
      </c>
      <c r="N5001">
        <f>IF(M5001="small",1,0)</f>
        <v>1</v>
      </c>
      <c r="O5001">
        <f>IF(N5001="medium",1,0)</f>
        <v>0</v>
      </c>
      <c r="P5001">
        <f>IF(O5001="large",1,0)</f>
        <v>0</v>
      </c>
      <c r="Q5001">
        <v>2008</v>
      </c>
      <c r="R5001">
        <v>1</v>
      </c>
      <c r="S5001" t="str">
        <f>IF(R5001=1, "First-time", IF(R5001&lt;=3, "Rising Star", IF(R5001&lt;10, "Established", "Elites")))</f>
        <v>First-time</v>
      </c>
      <c r="T5001">
        <f>IF(S5001 = "First-time",1,0)</f>
        <v>1</v>
      </c>
      <c r="U5001">
        <f>IF(S5001 = "Rising Star",1,0)</f>
        <v>0</v>
      </c>
      <c r="V5001">
        <f>IF(S5001 = "Established",1,0)</f>
        <v>0</v>
      </c>
      <c r="W5001">
        <f>IF(S5001 = "Elites",1,0)</f>
        <v>0</v>
      </c>
      <c r="X5001" t="s">
        <v>242</v>
      </c>
      <c r="Y5001" t="str">
        <f>IF(X5001="","-",TRIM(LEFT(X5001,FIND(",",X5001&amp;",")-1)))</f>
        <v>Atlanta</v>
      </c>
      <c r="Z5001" t="s">
        <v>2735</v>
      </c>
      <c r="AA5001" t="s">
        <v>11</v>
      </c>
    </row>
    <row r="5002" spans="1:27" ht="14.4" x14ac:dyDescent="0.3">
      <c r="A5002">
        <v>4989</v>
      </c>
      <c r="B5002" t="s">
        <v>15638</v>
      </c>
      <c r="C5002" t="s">
        <v>15639</v>
      </c>
      <c r="D5002" t="s">
        <v>15640</v>
      </c>
      <c r="E5002" t="s">
        <v>1329</v>
      </c>
      <c r="F5002" s="5">
        <f>_xlfn.TEXTBEFORE(E5002, " ") * 1000000</f>
        <v>3600000</v>
      </c>
      <c r="G5002">
        <v>52.540999999999997</v>
      </c>
      <c r="H5002" t="s">
        <v>803</v>
      </c>
      <c r="I5002">
        <v>14</v>
      </c>
      <c r="J5002">
        <f>IF(I5002="",0,I5002)</f>
        <v>14</v>
      </c>
      <c r="K5002">
        <v>6</v>
      </c>
      <c r="L5002">
        <f>I5002-K5002</f>
        <v>8</v>
      </c>
      <c r="M5002" t="str">
        <f>IF(I5002&lt;100,"small",IF(I5002&lt;500,"medium","large"))</f>
        <v>small</v>
      </c>
      <c r="N5002">
        <f>IF(M5002="small",1,0)</f>
        <v>1</v>
      </c>
      <c r="O5002">
        <f>IF(N5002="medium",1,0)</f>
        <v>0</v>
      </c>
      <c r="P5002">
        <f>IF(O5002="large",1,0)</f>
        <v>0</v>
      </c>
      <c r="Q5002">
        <v>2013</v>
      </c>
      <c r="R5002">
        <v>1</v>
      </c>
      <c r="S5002" t="str">
        <f>IF(R5002=1, "First-time", IF(R5002&lt;=3, "Rising Star", IF(R5002&lt;10, "Established", "Elites")))</f>
        <v>First-time</v>
      </c>
      <c r="T5002">
        <f>IF(S5002 = "First-time",1,0)</f>
        <v>1</v>
      </c>
      <c r="U5002">
        <f>IF(S5002 = "Rising Star",1,0)</f>
        <v>0</v>
      </c>
      <c r="V5002">
        <f>IF(S5002 = "Established",1,0)</f>
        <v>0</v>
      </c>
      <c r="W5002">
        <f>IF(S5002 = "Elites",1,0)</f>
        <v>0</v>
      </c>
      <c r="X5002" t="s">
        <v>342</v>
      </c>
      <c r="Y5002" t="str">
        <f>IF(X5002="","-",TRIM(LEFT(X5002,FIND(",",X5002&amp;",")-1)))</f>
        <v>San Diego</v>
      </c>
      <c r="Z5002" t="s">
        <v>5875</v>
      </c>
      <c r="AA5002" t="s">
        <v>5</v>
      </c>
    </row>
    <row r="5003" spans="1:27" ht="14.4" x14ac:dyDescent="0.3">
      <c r="A5003">
        <v>4990</v>
      </c>
      <c r="B5003" t="s">
        <v>12915</v>
      </c>
      <c r="C5003" t="s">
        <v>12916</v>
      </c>
      <c r="D5003" t="s">
        <v>12917</v>
      </c>
      <c r="E5003" t="s">
        <v>1675</v>
      </c>
      <c r="F5003" s="5">
        <f>_xlfn.TEXTBEFORE(E5003, " ") * 1000000</f>
        <v>20500000</v>
      </c>
      <c r="G5003">
        <v>52.5381</v>
      </c>
      <c r="H5003" t="s">
        <v>1069</v>
      </c>
      <c r="I5003">
        <v>65</v>
      </c>
      <c r="J5003">
        <f>IF(I5003="",0,I5003)</f>
        <v>65</v>
      </c>
      <c r="K5003">
        <v>92</v>
      </c>
      <c r="L5003">
        <f>I5003-K5003</f>
        <v>-27</v>
      </c>
      <c r="M5003" t="str">
        <f>IF(I5003&lt;100,"small",IF(I5003&lt;500,"medium","large"))</f>
        <v>small</v>
      </c>
      <c r="N5003">
        <f>IF(M5003="small",1,0)</f>
        <v>1</v>
      </c>
      <c r="O5003">
        <f>IF(N5003="medium",1,0)</f>
        <v>0</v>
      </c>
      <c r="P5003">
        <f>IF(O5003="large",1,0)</f>
        <v>0</v>
      </c>
      <c r="Q5003">
        <v>2012</v>
      </c>
      <c r="R5003">
        <v>6</v>
      </c>
      <c r="S5003" t="str">
        <f>IF(R5003=1, "First-time", IF(R5003&lt;=3, "Rising Star", IF(R5003&lt;10, "Established", "Elites")))</f>
        <v>Established</v>
      </c>
      <c r="T5003">
        <f>IF(S5003 = "First-time",1,0)</f>
        <v>0</v>
      </c>
      <c r="U5003">
        <f>IF(S5003 = "Rising Star",1,0)</f>
        <v>0</v>
      </c>
      <c r="V5003">
        <f>IF(S5003 = "Established",1,0)</f>
        <v>1</v>
      </c>
      <c r="W5003">
        <f>IF(S5003 = "Elites",1,0)</f>
        <v>0</v>
      </c>
      <c r="X5003" t="s">
        <v>99</v>
      </c>
      <c r="Y5003" t="str">
        <f>IF(X5003="","-",TRIM(LEFT(X5003,FIND(",",X5003&amp;",")-1)))</f>
        <v>-</v>
      </c>
      <c r="Z5003" t="s">
        <v>12918</v>
      </c>
      <c r="AA5003" t="s">
        <v>49</v>
      </c>
    </row>
    <row r="5004" spans="1:27" ht="14.4" x14ac:dyDescent="0.3">
      <c r="A5004">
        <v>4991</v>
      </c>
      <c r="B5004" t="s">
        <v>14253</v>
      </c>
      <c r="C5004" t="s">
        <v>14254</v>
      </c>
      <c r="D5004" t="s">
        <v>14255</v>
      </c>
      <c r="E5004" t="s">
        <v>2062</v>
      </c>
      <c r="F5004" s="5">
        <f>_xlfn.TEXTBEFORE(E5004, " ") * 1000000</f>
        <v>6100000</v>
      </c>
      <c r="G5004">
        <v>52.523200000000003</v>
      </c>
      <c r="H5004" t="s">
        <v>779</v>
      </c>
      <c r="I5004">
        <v>11</v>
      </c>
      <c r="J5004">
        <f>IF(I5004="",0,I5004)</f>
        <v>11</v>
      </c>
      <c r="K5004">
        <v>13</v>
      </c>
      <c r="L5004">
        <f>I5004-K5004</f>
        <v>-2</v>
      </c>
      <c r="M5004" t="str">
        <f>IF(I5004&lt;100,"small",IF(I5004&lt;500,"medium","large"))</f>
        <v>small</v>
      </c>
      <c r="N5004">
        <f>IF(M5004="small",1,0)</f>
        <v>1</v>
      </c>
      <c r="O5004">
        <f>IF(N5004="medium",1,0)</f>
        <v>0</v>
      </c>
      <c r="P5004">
        <f>IF(O5004="large",1,0)</f>
        <v>0</v>
      </c>
      <c r="Q5004">
        <v>2012</v>
      </c>
      <c r="R5004">
        <v>3</v>
      </c>
      <c r="S5004" t="str">
        <f>IF(R5004=1, "First-time", IF(R5004&lt;=3, "Rising Star", IF(R5004&lt;10, "Established", "Elites")))</f>
        <v>Rising Star</v>
      </c>
      <c r="T5004">
        <f>IF(S5004 = "First-time",1,0)</f>
        <v>0</v>
      </c>
      <c r="U5004">
        <f>IF(S5004 = "Rising Star",1,0)</f>
        <v>1</v>
      </c>
      <c r="V5004">
        <f>IF(S5004 = "Established",1,0)</f>
        <v>0</v>
      </c>
      <c r="W5004">
        <f>IF(S5004 = "Elites",1,0)</f>
        <v>0</v>
      </c>
      <c r="X5004" t="s">
        <v>325</v>
      </c>
      <c r="Y5004" t="str">
        <f>IF(X5004="","-",TRIM(LEFT(X5004,FIND(",",X5004&amp;",")-1)))</f>
        <v>Los Angeles</v>
      </c>
      <c r="Z5004" t="s">
        <v>4653</v>
      </c>
      <c r="AA5004" t="s">
        <v>5</v>
      </c>
    </row>
    <row r="5005" spans="1:27" ht="14.4" x14ac:dyDescent="0.3">
      <c r="A5005">
        <v>4992</v>
      </c>
      <c r="B5005" t="s">
        <v>2839</v>
      </c>
      <c r="C5005" t="s">
        <v>2840</v>
      </c>
      <c r="D5005" t="s">
        <v>2841</v>
      </c>
      <c r="E5005" t="s">
        <v>932</v>
      </c>
      <c r="F5005" s="5">
        <f>_xlfn.TEXTBEFORE(E5005, " ") * 1000000</f>
        <v>9300000</v>
      </c>
      <c r="G5005">
        <v>52.4803</v>
      </c>
      <c r="H5005" t="s">
        <v>118</v>
      </c>
      <c r="I5005">
        <v>19</v>
      </c>
      <c r="J5005">
        <f>IF(I5005="",0,I5005)</f>
        <v>19</v>
      </c>
      <c r="K5005">
        <v>12</v>
      </c>
      <c r="L5005">
        <f>I5005-K5005</f>
        <v>7</v>
      </c>
      <c r="M5005" t="str">
        <f>IF(I5005&lt;100,"small",IF(I5005&lt;500,"medium","large"))</f>
        <v>small</v>
      </c>
      <c r="N5005">
        <f>IF(M5005="small",1,0)</f>
        <v>1</v>
      </c>
      <c r="O5005">
        <f>IF(N5005="medium",1,0)</f>
        <v>0</v>
      </c>
      <c r="P5005">
        <f>IF(O5005="large",1,0)</f>
        <v>0</v>
      </c>
      <c r="Q5005">
        <v>1998</v>
      </c>
      <c r="R5005">
        <v>1</v>
      </c>
      <c r="S5005" t="str">
        <f>IF(R5005=1, "First-time", IF(R5005&lt;=3, "Rising Star", IF(R5005&lt;10, "Established", "Elites")))</f>
        <v>First-time</v>
      </c>
      <c r="T5005">
        <f>IF(S5005 = "First-time",1,0)</f>
        <v>1</v>
      </c>
      <c r="U5005">
        <f>IF(S5005 = "Rising Star",1,0)</f>
        <v>0</v>
      </c>
      <c r="V5005">
        <f>IF(S5005 = "Established",1,0)</f>
        <v>0</v>
      </c>
      <c r="W5005">
        <f>IF(S5005 = "Elites",1,0)</f>
        <v>0</v>
      </c>
      <c r="X5005" t="s">
        <v>232</v>
      </c>
      <c r="Y5005" t="str">
        <f>IF(X5005="","-",TRIM(LEFT(X5005,FIND(",",X5005&amp;",")-1)))</f>
        <v>Houston</v>
      </c>
      <c r="Z5005" t="s">
        <v>2842</v>
      </c>
      <c r="AA5005" t="s">
        <v>45</v>
      </c>
    </row>
    <row r="5006" spans="1:27" ht="14.4" x14ac:dyDescent="0.3">
      <c r="A5006">
        <v>4993</v>
      </c>
      <c r="B5006" t="s">
        <v>9961</v>
      </c>
      <c r="C5006" t="s">
        <v>9962</v>
      </c>
      <c r="D5006" t="s">
        <v>9963</v>
      </c>
      <c r="E5006" t="s">
        <v>392</v>
      </c>
      <c r="F5006" s="5">
        <f>_xlfn.TEXTBEFORE(E5006, " ") * 1000000</f>
        <v>2000000</v>
      </c>
      <c r="G5006">
        <v>52.444200000000002</v>
      </c>
      <c r="H5006" t="s">
        <v>803</v>
      </c>
      <c r="I5006">
        <v>16</v>
      </c>
      <c r="J5006">
        <f>IF(I5006="",0,I5006)</f>
        <v>16</v>
      </c>
      <c r="K5006">
        <v>8</v>
      </c>
      <c r="L5006">
        <f>I5006-K5006</f>
        <v>8</v>
      </c>
      <c r="M5006" t="str">
        <f>IF(I5006&lt;100,"small",IF(I5006&lt;500,"medium","large"))</f>
        <v>small</v>
      </c>
      <c r="N5006">
        <f>IF(M5006="small",1,0)</f>
        <v>1</v>
      </c>
      <c r="O5006">
        <f>IF(N5006="medium",1,0)</f>
        <v>0</v>
      </c>
      <c r="P5006">
        <f>IF(O5006="large",1,0)</f>
        <v>0</v>
      </c>
      <c r="Q5006">
        <v>2009</v>
      </c>
      <c r="R5006">
        <v>1</v>
      </c>
      <c r="S5006" t="str">
        <f>IF(R5006=1, "First-time", IF(R5006&lt;=3, "Rising Star", IF(R5006&lt;10, "Established", "Elites")))</f>
        <v>First-time</v>
      </c>
      <c r="T5006">
        <f>IF(S5006 = "First-time",1,0)</f>
        <v>1</v>
      </c>
      <c r="U5006">
        <f>IF(S5006 = "Rising Star",1,0)</f>
        <v>0</v>
      </c>
      <c r="V5006">
        <f>IF(S5006 = "Established",1,0)</f>
        <v>0</v>
      </c>
      <c r="W5006">
        <f>IF(S5006 = "Elites",1,0)</f>
        <v>0</v>
      </c>
      <c r="X5006" t="s">
        <v>2903</v>
      </c>
      <c r="Y5006" t="str">
        <f>IF(X5006="","-",TRIM(LEFT(X5006,FIND(",",X5006&amp;",")-1)))</f>
        <v>Baton Rouge</v>
      </c>
      <c r="Z5006" t="s">
        <v>2904</v>
      </c>
      <c r="AA5006" t="s">
        <v>19</v>
      </c>
    </row>
    <row r="5007" spans="1:27" ht="14.4" x14ac:dyDescent="0.3">
      <c r="A5007">
        <v>4994</v>
      </c>
      <c r="B5007" t="s">
        <v>3663</v>
      </c>
      <c r="C5007" t="s">
        <v>3664</v>
      </c>
      <c r="D5007" t="s">
        <v>3665</v>
      </c>
      <c r="E5007" t="s">
        <v>3666</v>
      </c>
      <c r="F5007" s="5">
        <f>_xlfn.TEXTBEFORE(E5007, " ") * 1000000</f>
        <v>93000000</v>
      </c>
      <c r="G5007">
        <v>52.43</v>
      </c>
      <c r="H5007" t="s">
        <v>331</v>
      </c>
      <c r="I5007">
        <v>35</v>
      </c>
      <c r="J5007">
        <f>IF(I5007="",0,I5007)</f>
        <v>35</v>
      </c>
      <c r="K5007">
        <v>20</v>
      </c>
      <c r="L5007">
        <f>I5007-K5007</f>
        <v>15</v>
      </c>
      <c r="M5007" t="str">
        <f>IF(I5007&lt;100,"small",IF(I5007&lt;500,"medium","large"))</f>
        <v>small</v>
      </c>
      <c r="N5007">
        <f>IF(M5007="small",1,0)</f>
        <v>1</v>
      </c>
      <c r="O5007">
        <f>IF(N5007="medium",1,0)</f>
        <v>0</v>
      </c>
      <c r="P5007">
        <f>IF(O5007="large",1,0)</f>
        <v>0</v>
      </c>
      <c r="Q5007">
        <v>2000</v>
      </c>
      <c r="R5007">
        <v>1</v>
      </c>
      <c r="S5007" t="str">
        <f>IF(R5007=1, "First-time", IF(R5007&lt;=3, "Rising Star", IF(R5007&lt;10, "Established", "Elites")))</f>
        <v>First-time</v>
      </c>
      <c r="T5007">
        <f>IF(S5007 = "First-time",1,0)</f>
        <v>1</v>
      </c>
      <c r="U5007">
        <f>IF(S5007 = "Rising Star",1,0)</f>
        <v>0</v>
      </c>
      <c r="V5007">
        <f>IF(S5007 = "Established",1,0)</f>
        <v>0</v>
      </c>
      <c r="W5007">
        <f>IF(S5007 = "Elites",1,0)</f>
        <v>0</v>
      </c>
      <c r="X5007" t="s">
        <v>1206</v>
      </c>
      <c r="Y5007" t="str">
        <f>IF(X5007="","-",TRIM(LEFT(X5007,FIND(",",X5007&amp;",")-1)))</f>
        <v>Tampa</v>
      </c>
      <c r="Z5007" t="s">
        <v>3667</v>
      </c>
      <c r="AA5007" t="s">
        <v>10</v>
      </c>
    </row>
    <row r="5008" spans="1:27" ht="14.4" x14ac:dyDescent="0.3">
      <c r="A5008">
        <v>4995</v>
      </c>
      <c r="B5008" t="s">
        <v>1128</v>
      </c>
      <c r="C5008" t="s">
        <v>1129</v>
      </c>
      <c r="D5008" t="s">
        <v>1130</v>
      </c>
      <c r="E5008" t="s">
        <v>1131</v>
      </c>
      <c r="F5008" s="5">
        <f>_xlfn.TEXTBEFORE(E5008, " ") * 1000000</f>
        <v>154400000</v>
      </c>
      <c r="G5008">
        <v>52.346699999999998</v>
      </c>
      <c r="H5008" t="s">
        <v>1132</v>
      </c>
      <c r="I5008">
        <v>99</v>
      </c>
      <c r="J5008">
        <f>IF(I5008="",0,I5008)</f>
        <v>99</v>
      </c>
      <c r="K5008">
        <v>70</v>
      </c>
      <c r="L5008">
        <f>I5008-K5008</f>
        <v>29</v>
      </c>
      <c r="M5008" t="str">
        <f>IF(I5008&lt;100,"small",IF(I5008&lt;500,"medium","large"))</f>
        <v>small</v>
      </c>
      <c r="N5008">
        <f>IF(M5008="small",1,0)</f>
        <v>1</v>
      </c>
      <c r="O5008">
        <f>IF(N5008="medium",1,0)</f>
        <v>0</v>
      </c>
      <c r="P5008">
        <f>IF(O5008="large",1,0)</f>
        <v>0</v>
      </c>
      <c r="Q5008">
        <v>1985</v>
      </c>
      <c r="R5008">
        <v>5</v>
      </c>
      <c r="S5008" t="str">
        <f>IF(R5008=1, "First-time", IF(R5008&lt;=3, "Rising Star", IF(R5008&lt;10, "Established", "Elites")))</f>
        <v>Established</v>
      </c>
      <c r="T5008">
        <f>IF(S5008 = "First-time",1,0)</f>
        <v>0</v>
      </c>
      <c r="U5008">
        <f>IF(S5008 = "Rising Star",1,0)</f>
        <v>0</v>
      </c>
      <c r="V5008">
        <f>IF(S5008 = "Established",1,0)</f>
        <v>1</v>
      </c>
      <c r="W5008">
        <f>IF(S5008 = "Elites",1,0)</f>
        <v>0</v>
      </c>
      <c r="X5008" t="s">
        <v>325</v>
      </c>
      <c r="Y5008" t="str">
        <f>IF(X5008="","-",TRIM(LEFT(X5008,FIND(",",X5008&amp;",")-1)))</f>
        <v>Los Angeles</v>
      </c>
      <c r="Z5008" t="s">
        <v>1133</v>
      </c>
      <c r="AA5008" t="s">
        <v>5</v>
      </c>
    </row>
    <row r="5009" spans="1:27" ht="14.4" x14ac:dyDescent="0.3">
      <c r="A5009">
        <v>4996</v>
      </c>
      <c r="B5009" t="s">
        <v>228</v>
      </c>
      <c r="C5009" t="s">
        <v>229</v>
      </c>
      <c r="D5009" t="s">
        <v>230</v>
      </c>
      <c r="E5009" t="s">
        <v>231</v>
      </c>
      <c r="F5009" s="5">
        <f>_xlfn.TEXTBEFORE(E5009, " ") * 1000000</f>
        <v>15800000</v>
      </c>
      <c r="G5009">
        <v>52.237699999999997</v>
      </c>
      <c r="H5009" t="s">
        <v>174</v>
      </c>
      <c r="I5009">
        <v>88</v>
      </c>
      <c r="J5009">
        <f>IF(I5009="",0,I5009)</f>
        <v>88</v>
      </c>
      <c r="K5009">
        <v>62</v>
      </c>
      <c r="L5009">
        <f>I5009-K5009</f>
        <v>26</v>
      </c>
      <c r="M5009" t="str">
        <f>IF(I5009&lt;100,"small",IF(I5009&lt;500,"medium","large"))</f>
        <v>small</v>
      </c>
      <c r="N5009">
        <f>IF(M5009="small",1,0)</f>
        <v>1</v>
      </c>
      <c r="O5009">
        <f>IF(N5009="medium",1,0)</f>
        <v>0</v>
      </c>
      <c r="P5009">
        <f>IF(O5009="large",1,0)</f>
        <v>0</v>
      </c>
      <c r="Q5009">
        <v>1946</v>
      </c>
      <c r="R5009">
        <v>3</v>
      </c>
      <c r="S5009" t="str">
        <f>IF(R5009=1, "First-time", IF(R5009&lt;=3, "Rising Star", IF(R5009&lt;10, "Established", "Elites")))</f>
        <v>Rising Star</v>
      </c>
      <c r="T5009">
        <f>IF(S5009 = "First-time",1,0)</f>
        <v>0</v>
      </c>
      <c r="U5009">
        <f>IF(S5009 = "Rising Star",1,0)</f>
        <v>1</v>
      </c>
      <c r="V5009">
        <f>IF(S5009 = "Established",1,0)</f>
        <v>0</v>
      </c>
      <c r="W5009">
        <f>IF(S5009 = "Elites",1,0)</f>
        <v>0</v>
      </c>
      <c r="X5009" t="s">
        <v>232</v>
      </c>
      <c r="Y5009" t="str">
        <f>IF(X5009="","-",TRIM(LEFT(X5009,FIND(",",X5009&amp;",")-1)))</f>
        <v>Houston</v>
      </c>
      <c r="Z5009" t="s">
        <v>232</v>
      </c>
      <c r="AA5009" t="s">
        <v>45</v>
      </c>
    </row>
    <row r="5010" spans="1:27" ht="14.4" x14ac:dyDescent="0.3">
      <c r="A5010">
        <v>4997</v>
      </c>
      <c r="B5010" t="s">
        <v>12383</v>
      </c>
      <c r="C5010" t="s">
        <v>12384</v>
      </c>
      <c r="D5010" t="s">
        <v>12385</v>
      </c>
      <c r="E5010" t="s">
        <v>1237</v>
      </c>
      <c r="F5010" s="5">
        <f>_xlfn.TEXTBEFORE(E5010, " ") * 1000000</f>
        <v>11600000</v>
      </c>
      <c r="G5010">
        <v>52.212699999999998</v>
      </c>
      <c r="H5010" t="s">
        <v>118</v>
      </c>
      <c r="I5010">
        <v>380</v>
      </c>
      <c r="J5010">
        <f>IF(I5010="",0,I5010)</f>
        <v>380</v>
      </c>
      <c r="K5010">
        <v>220</v>
      </c>
      <c r="L5010">
        <f>I5010-K5010</f>
        <v>160</v>
      </c>
      <c r="M5010" t="str">
        <f>IF(I5010&lt;100,"small",IF(I5010&lt;500,"medium","large"))</f>
        <v>medium</v>
      </c>
      <c r="N5010">
        <f>IF(M5010="small",1,0)</f>
        <v>0</v>
      </c>
      <c r="O5010">
        <f>IF(N5010="medium",1,0)</f>
        <v>0</v>
      </c>
      <c r="P5010">
        <f>IF(O5010="large",1,0)</f>
        <v>0</v>
      </c>
      <c r="Q5010">
        <v>2011</v>
      </c>
      <c r="R5010">
        <v>1</v>
      </c>
      <c r="S5010" t="str">
        <f>IF(R5010=1, "First-time", IF(R5010&lt;=3, "Rising Star", IF(R5010&lt;10, "Established", "Elites")))</f>
        <v>First-time</v>
      </c>
      <c r="T5010">
        <f>IF(S5010 = "First-time",1,0)</f>
        <v>1</v>
      </c>
      <c r="U5010">
        <f>IF(S5010 = "Rising Star",1,0)</f>
        <v>0</v>
      </c>
      <c r="V5010">
        <f>IF(S5010 = "Established",1,0)</f>
        <v>0</v>
      </c>
      <c r="W5010">
        <f>IF(S5010 = "Elites",1,0)</f>
        <v>0</v>
      </c>
      <c r="X5010" t="s">
        <v>271</v>
      </c>
      <c r="Y5010" t="str">
        <f>IF(X5010="","-",TRIM(LEFT(X5010,FIND(",",X5010&amp;",")-1)))</f>
        <v>Chicago</v>
      </c>
      <c r="Z5010" t="s">
        <v>271</v>
      </c>
      <c r="AA5010" t="s">
        <v>15</v>
      </c>
    </row>
    <row r="5011" spans="1:27" ht="14.4" x14ac:dyDescent="0.3">
      <c r="A5011">
        <v>4998</v>
      </c>
      <c r="B5011" t="s">
        <v>5620</v>
      </c>
      <c r="C5011" t="s">
        <v>5621</v>
      </c>
      <c r="D5011" t="s">
        <v>5622</v>
      </c>
      <c r="E5011" t="s">
        <v>2253</v>
      </c>
      <c r="F5011" s="5">
        <f>_xlfn.TEXTBEFORE(E5011, " ") * 1000000</f>
        <v>29700000</v>
      </c>
      <c r="G5011">
        <v>52.203699999999998</v>
      </c>
      <c r="H5011" t="s">
        <v>751</v>
      </c>
      <c r="I5011">
        <v>187</v>
      </c>
      <c r="J5011">
        <f>IF(I5011="",0,I5011)</f>
        <v>187</v>
      </c>
      <c r="K5011">
        <v>127</v>
      </c>
      <c r="L5011">
        <f>I5011-K5011</f>
        <v>60</v>
      </c>
      <c r="M5011" t="str">
        <f>IF(I5011&lt;100,"small",IF(I5011&lt;500,"medium","large"))</f>
        <v>medium</v>
      </c>
      <c r="N5011">
        <f>IF(M5011="small",1,0)</f>
        <v>0</v>
      </c>
      <c r="O5011">
        <f>IF(N5011="medium",1,0)</f>
        <v>0</v>
      </c>
      <c r="P5011">
        <f>IF(O5011="large",1,0)</f>
        <v>0</v>
      </c>
      <c r="Q5011">
        <v>2004</v>
      </c>
      <c r="R5011">
        <v>1</v>
      </c>
      <c r="S5011" t="str">
        <f>IF(R5011=1, "First-time", IF(R5011&lt;=3, "Rising Star", IF(R5011&lt;10, "Established", "Elites")))</f>
        <v>First-time</v>
      </c>
      <c r="T5011">
        <f>IF(S5011 = "First-time",1,0)</f>
        <v>1</v>
      </c>
      <c r="U5011">
        <f>IF(S5011 = "Rising Star",1,0)</f>
        <v>0</v>
      </c>
      <c r="V5011">
        <f>IF(S5011 = "Established",1,0)</f>
        <v>0</v>
      </c>
      <c r="W5011">
        <f>IF(S5011 = "Elites",1,0)</f>
        <v>0</v>
      </c>
      <c r="X5011" t="s">
        <v>99</v>
      </c>
      <c r="Y5011" t="str">
        <f>IF(X5011="","-",TRIM(LEFT(X5011,FIND(",",X5011&amp;",")-1)))</f>
        <v>-</v>
      </c>
      <c r="Z5011" t="s">
        <v>5623</v>
      </c>
      <c r="AA5011" t="s">
        <v>21</v>
      </c>
    </row>
    <row r="5012" spans="1:27" ht="14.4" x14ac:dyDescent="0.3">
      <c r="A5012">
        <v>4999</v>
      </c>
      <c r="B5012" t="s">
        <v>12826</v>
      </c>
      <c r="C5012" t="s">
        <v>12827</v>
      </c>
      <c r="D5012" t="s">
        <v>12828</v>
      </c>
      <c r="E5012" t="s">
        <v>4059</v>
      </c>
      <c r="F5012" s="5">
        <f>_xlfn.TEXTBEFORE(E5012, " ") * 1000000</f>
        <v>8800000</v>
      </c>
      <c r="G5012">
        <v>52.191899999999997</v>
      </c>
      <c r="H5012" t="s">
        <v>331</v>
      </c>
      <c r="I5012">
        <v>132</v>
      </c>
      <c r="J5012">
        <f>IF(I5012="",0,I5012)</f>
        <v>132</v>
      </c>
      <c r="K5012">
        <v>47</v>
      </c>
      <c r="L5012">
        <f>I5012-K5012</f>
        <v>85</v>
      </c>
      <c r="M5012" t="str">
        <f>IF(I5012&lt;100,"small",IF(I5012&lt;500,"medium","large"))</f>
        <v>medium</v>
      </c>
      <c r="N5012">
        <f>IF(M5012="small",1,0)</f>
        <v>0</v>
      </c>
      <c r="O5012">
        <f>IF(N5012="medium",1,0)</f>
        <v>0</v>
      </c>
      <c r="P5012">
        <f>IF(O5012="large",1,0)</f>
        <v>0</v>
      </c>
      <c r="Q5012">
        <v>2011</v>
      </c>
      <c r="R5012">
        <v>1</v>
      </c>
      <c r="S5012" t="str">
        <f>IF(R5012=1, "First-time", IF(R5012&lt;=3, "Rising Star", IF(R5012&lt;10, "Established", "Elites")))</f>
        <v>First-time</v>
      </c>
      <c r="T5012">
        <f>IF(S5012 = "First-time",1,0)</f>
        <v>1</v>
      </c>
      <c r="U5012">
        <f>IF(S5012 = "Rising Star",1,0)</f>
        <v>0</v>
      </c>
      <c r="V5012">
        <f>IF(S5012 = "Established",1,0)</f>
        <v>0</v>
      </c>
      <c r="W5012">
        <f>IF(S5012 = "Elites",1,0)</f>
        <v>0</v>
      </c>
      <c r="X5012" t="s">
        <v>342</v>
      </c>
      <c r="Y5012" t="str">
        <f>IF(X5012="","-",TRIM(LEFT(X5012,FIND(",",X5012&amp;",")-1)))</f>
        <v>San Diego</v>
      </c>
      <c r="Z5012" t="s">
        <v>7192</v>
      </c>
      <c r="AA5012" t="s">
        <v>5</v>
      </c>
    </row>
    <row r="5013" spans="1:27" ht="14.4" x14ac:dyDescent="0.3">
      <c r="A5013">
        <v>5000</v>
      </c>
      <c r="B5013" t="s">
        <v>6945</v>
      </c>
      <c r="C5013" t="s">
        <v>6946</v>
      </c>
      <c r="D5013" t="s">
        <v>6947</v>
      </c>
      <c r="E5013" t="s">
        <v>1103</v>
      </c>
      <c r="F5013" s="5">
        <f>_xlfn.TEXTBEFORE(E5013, " ") * 1000000</f>
        <v>4500000</v>
      </c>
      <c r="G5013">
        <v>52.1691</v>
      </c>
      <c r="H5013" t="s">
        <v>85</v>
      </c>
      <c r="I5013">
        <v>27</v>
      </c>
      <c r="J5013">
        <f>IF(I5013="",0,I5013)</f>
        <v>27</v>
      </c>
      <c r="K5013">
        <v>22</v>
      </c>
      <c r="L5013">
        <f>I5013-K5013</f>
        <v>5</v>
      </c>
      <c r="M5013" t="str">
        <f>IF(I5013&lt;100,"small",IF(I5013&lt;500,"medium","large"))</f>
        <v>small</v>
      </c>
      <c r="N5013">
        <f>IF(M5013="small",1,0)</f>
        <v>1</v>
      </c>
      <c r="O5013">
        <f>IF(N5013="medium",1,0)</f>
        <v>0</v>
      </c>
      <c r="P5013">
        <f>IF(O5013="large",1,0)</f>
        <v>0</v>
      </c>
      <c r="Q5013">
        <v>2006</v>
      </c>
      <c r="R5013">
        <v>4</v>
      </c>
      <c r="S5013" t="str">
        <f>IF(R5013=1, "First-time", IF(R5013&lt;=3, "Rising Star", IF(R5013&lt;10, "Established", "Elites")))</f>
        <v>Established</v>
      </c>
      <c r="T5013">
        <f>IF(S5013 = "First-time",1,0)</f>
        <v>0</v>
      </c>
      <c r="U5013">
        <f>IF(S5013 = "Rising Star",1,0)</f>
        <v>0</v>
      </c>
      <c r="V5013">
        <f>IF(S5013 = "Established",1,0)</f>
        <v>1</v>
      </c>
      <c r="W5013">
        <f>IF(S5013 = "Elites",1,0)</f>
        <v>0</v>
      </c>
      <c r="X5013" t="s">
        <v>99</v>
      </c>
      <c r="Y5013" t="str">
        <f>IF(X5013="","-",TRIM(LEFT(X5013,FIND(",",X5013&amp;",")-1)))</f>
        <v>-</v>
      </c>
      <c r="Z5013" t="s">
        <v>388</v>
      </c>
      <c r="AA5013" t="s">
        <v>30</v>
      </c>
    </row>
  </sheetData>
  <autoFilter ref="A1:AA1" xr:uid="{DE508103-2658-4CEE-AD44-4BF7578CCF63}">
    <sortState xmlns:xlrd2="http://schemas.microsoft.com/office/spreadsheetml/2017/richdata2" ref="A2:AA5013">
      <sortCondition descending="1" ref="G1"/>
    </sortState>
  </autoFilter>
  <dataValidations count="1">
    <dataValidation allowBlank="1" showInputMessage="1" showErrorMessage="1" sqref="C2" xr:uid="{4CFA431C-4C44-4B53-A061-DED3308A16C2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6281B-BAFE-4270-B0D8-2D81DD4AA1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INC 5000 Companies 2019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Houi, Vichaka</cp:lastModifiedBy>
  <cp:revision/>
  <dcterms:created xsi:type="dcterms:W3CDTF">2026-02-21T15:04:45Z</dcterms:created>
  <dcterms:modified xsi:type="dcterms:W3CDTF">2026-04-20T20:41:44Z</dcterms:modified>
  <cp:category/>
  <cp:contentStatus/>
</cp:coreProperties>
</file>